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25_GITHUB\LIBROS DE IVA DESPACHO 2024\FAUSTINO BONILLA\2024\"/>
    </mc:Choice>
  </mc:AlternateContent>
  <xr:revisionPtr revIDLastSave="0" documentId="13_ncr:1_{D78302EB-1254-4F36-986F-02119CD7269C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base de clientes" sheetId="3" r:id="rId11"/>
    <sheet name="menor a 200" sheetId="26" state="hidden" r:id="rId12"/>
    <sheet name="mayor a 200" sheetId="27" state="hidden" r:id="rId13"/>
    <sheet name="TABLA CONSUMIDOR" sheetId="25" state="hidden" r:id="rId14"/>
    <sheet name="CLIENTE MENOR A 200" sheetId="24" state="hidden" r:id="rId15"/>
    <sheet name="LIBRO DE RETENCIONES" sheetId="13" r:id="rId16"/>
    <sheet name="RETENCIONES CONTA" sheetId="30" state="hidden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10" hidden="1">'base de clientes'!$E$2:$F$2</definedName>
    <definedName name="_xlnm._FilterDatabase" localSheetId="5" hidden="1">CLIENTE!$A$1:$W$5026</definedName>
    <definedName name="_xlnm._FilterDatabase" localSheetId="14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5" hidden="1">'LIBRO DE RETENCIONES'!$A$1:$J$3</definedName>
    <definedName name="_xlnm._FilterDatabase" localSheetId="12" hidden="1">'mayor a 200'!$A$1:$K$89</definedName>
    <definedName name="_xlnm._FilterDatabase" localSheetId="11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C3" i="3"/>
  <c r="D3" i="3" s="1"/>
  <c r="E3" i="3" s="1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C4" i="3"/>
  <c r="D4" i="3" s="1"/>
  <c r="E4" i="3" s="1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 l="1"/>
  <c r="T69" i="8"/>
  <c r="T70" i="8"/>
  <c r="T71" i="8"/>
  <c r="T72" i="8"/>
  <c r="T73" i="8"/>
  <c r="T74" i="8"/>
  <c r="T75" i="8"/>
  <c r="C5" i="3"/>
  <c r="D5" i="3" s="1"/>
  <c r="E5" i="3" s="1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C6" i="3"/>
  <c r="D6" i="3" s="1"/>
  <c r="E6" i="3" s="1"/>
  <c r="T109" i="8"/>
  <c r="T110" i="8"/>
  <c r="T111" i="8"/>
  <c r="T112" i="8"/>
  <c r="T113" i="8"/>
  <c r="T114" i="8"/>
  <c r="L18" i="29" l="1"/>
  <c r="L19" i="29" s="1"/>
  <c r="T115" i="8"/>
  <c r="C7" i="3"/>
  <c r="D7" i="3" s="1"/>
  <c r="E7" i="3" s="1"/>
  <c r="T116" i="8"/>
  <c r="T117" i="8"/>
  <c r="T118" i="8"/>
  <c r="T119" i="8"/>
  <c r="T120" i="8"/>
  <c r="C8" i="3"/>
  <c r="D8" i="3" s="1"/>
  <c r="E8" i="3" s="1"/>
  <c r="T121" i="8"/>
  <c r="C9" i="3"/>
  <c r="D9" i="3" s="1"/>
  <c r="E9" i="3" s="1"/>
  <c r="T122" i="8"/>
  <c r="T123" i="8"/>
  <c r="T124" i="8"/>
  <c r="T125" i="8"/>
  <c r="T126" i="8"/>
  <c r="C10" i="3"/>
  <c r="D10" i="3" s="1"/>
  <c r="E10" i="3" s="1"/>
  <c r="T127" i="8"/>
  <c r="C11" i="3"/>
  <c r="D11" i="3" s="1"/>
  <c r="E11" i="3" s="1"/>
  <c r="T128" i="8"/>
  <c r="T129" i="8"/>
  <c r="T130" i="8"/>
  <c r="T131" i="8"/>
  <c r="T132" i="8"/>
  <c r="T133" i="8"/>
  <c r="T134" i="8"/>
  <c r="T135" i="8"/>
  <c r="T136" i="8"/>
  <c r="T137" i="8"/>
  <c r="C12" i="3"/>
  <c r="D12" i="3" s="1"/>
  <c r="E12" i="3" s="1"/>
  <c r="T138" i="8"/>
  <c r="T139" i="8"/>
  <c r="T140" i="8"/>
  <c r="T141" i="8"/>
  <c r="T142" i="8"/>
  <c r="T143" i="8"/>
  <c r="T144" i="8"/>
  <c r="T145" i="8"/>
  <c r="T146" i="8"/>
  <c r="C13" i="3"/>
  <c r="D13" i="3" s="1"/>
  <c r="E13" i="3" s="1"/>
  <c r="T147" i="8"/>
  <c r="T148" i="8"/>
  <c r="T149" i="8"/>
  <c r="T150" i="8"/>
  <c r="C14" i="3"/>
  <c r="D14" i="3" s="1"/>
  <c r="E14" i="3" s="1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C15" i="3"/>
  <c r="D15" i="3" s="1"/>
  <c r="E15" i="3" s="1"/>
  <c r="T175" i="8"/>
  <c r="T176" i="8"/>
  <c r="C16" i="3"/>
  <c r="D16" i="3" s="1"/>
  <c r="E16" i="3" s="1"/>
  <c r="T177" i="8"/>
  <c r="T178" i="8"/>
  <c r="C17" i="3"/>
  <c r="D17" i="3" s="1"/>
  <c r="E17" i="3" s="1"/>
  <c r="T179" i="8"/>
  <c r="C18" i="3"/>
  <c r="D18" i="3" s="1"/>
  <c r="E18" i="3" s="1"/>
  <c r="T180" i="8"/>
  <c r="T181" i="8"/>
  <c r="T182" i="8"/>
  <c r="T183" i="8"/>
  <c r="T184" i="8"/>
  <c r="T185" i="8"/>
  <c r="C19" i="3"/>
  <c r="D19" i="3" s="1"/>
  <c r="E19" i="3" s="1"/>
  <c r="T186" i="8"/>
  <c r="T187" i="8"/>
  <c r="T188" i="8"/>
  <c r="T189" i="8"/>
  <c r="T190" i="8"/>
  <c r="T191" i="8"/>
  <c r="T192" i="8"/>
  <c r="T193" i="8"/>
  <c r="T194" i="8"/>
  <c r="T195" i="8"/>
  <c r="T196" i="8"/>
  <c r="C20" i="3"/>
  <c r="D20" i="3" s="1"/>
  <c r="E20" i="3" s="1"/>
  <c r="T197" i="8"/>
  <c r="T198" i="8"/>
  <c r="T199" i="8"/>
  <c r="T200" i="8"/>
  <c r="T201" i="8"/>
  <c r="C21" i="3"/>
  <c r="D21" i="3" s="1"/>
  <c r="E21" i="3" s="1"/>
  <c r="T202" i="8"/>
  <c r="T203" i="8"/>
  <c r="C22" i="3"/>
  <c r="D22" i="3" s="1"/>
  <c r="E22" i="3" s="1"/>
  <c r="T204" i="8"/>
  <c r="T205" i="8"/>
  <c r="T206" i="8"/>
  <c r="T207" i="8"/>
  <c r="T208" i="8"/>
  <c r="T209" i="8"/>
  <c r="C23" i="3"/>
  <c r="D23" i="3" s="1"/>
  <c r="E23" i="3" s="1"/>
  <c r="T210" i="8"/>
  <c r="T211" i="8"/>
  <c r="T212" i="8"/>
  <c r="T213" i="8"/>
  <c r="C24" i="3"/>
  <c r="D24" i="3" s="1"/>
  <c r="E24" i="3" s="1"/>
  <c r="T214" i="8"/>
  <c r="T215" i="8"/>
  <c r="T216" i="8"/>
  <c r="T217" i="8"/>
  <c r="T218" i="8"/>
  <c r="T219" i="8"/>
  <c r="T220" i="8"/>
  <c r="T221" i="8"/>
  <c r="T222" i="8"/>
  <c r="T223" i="8"/>
  <c r="T224" i="8" l="1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C25" i="3"/>
  <c r="D25" i="3" s="1"/>
  <c r="E25" i="3" s="1"/>
  <c r="T253" i="8"/>
  <c r="T254" i="8"/>
  <c r="T255" i="8"/>
  <c r="T256" i="8"/>
  <c r="T257" i="8"/>
  <c r="T258" i="8"/>
  <c r="T259" i="8"/>
  <c r="T260" i="8"/>
  <c r="T261" i="8"/>
  <c r="C26" i="3"/>
  <c r="D26" i="3" s="1"/>
  <c r="E26" i="3" s="1"/>
  <c r="T262" i="8"/>
  <c r="T263" i="8"/>
  <c r="T264" i="8"/>
  <c r="T265" i="8"/>
  <c r="C27" i="3"/>
  <c r="D27" i="3" s="1"/>
  <c r="E27" i="3" s="1"/>
  <c r="T266" i="8"/>
  <c r="T267" i="8"/>
  <c r="C28" i="3"/>
  <c r="D28" i="3" s="1"/>
  <c r="E28" i="3" s="1"/>
  <c r="T268" i="8"/>
  <c r="T269" i="8"/>
  <c r="T270" i="8"/>
  <c r="T271" i="8"/>
  <c r="C29" i="3"/>
  <c r="D29" i="3" s="1"/>
  <c r="E29" i="3" s="1"/>
  <c r="T272" i="8"/>
  <c r="T273" i="8"/>
  <c r="T274" i="8"/>
  <c r="T275" i="8"/>
  <c r="C30" i="3"/>
  <c r="D30" i="3" s="1"/>
  <c r="E30" i="3" s="1"/>
  <c r="T276" i="8"/>
  <c r="T277" i="8"/>
  <c r="T278" i="8"/>
  <c r="T279" i="8"/>
  <c r="T280" i="8"/>
  <c r="T281" i="8"/>
  <c r="C31" i="3"/>
  <c r="D31" i="3" s="1"/>
  <c r="E31" i="3" s="1"/>
  <c r="T282" i="8"/>
  <c r="T283" i="8"/>
  <c r="T284" i="8"/>
  <c r="T285" i="8"/>
  <c r="T286" i="8"/>
  <c r="T287" i="8"/>
  <c r="T288" i="8"/>
  <c r="T289" i="8"/>
  <c r="T290" i="8"/>
  <c r="C32" i="3"/>
  <c r="D32" i="3" s="1"/>
  <c r="E32" i="3" s="1"/>
  <c r="T291" i="8"/>
  <c r="T292" i="8"/>
  <c r="T293" i="8"/>
  <c r="T294" i="8"/>
  <c r="C33" i="3"/>
  <c r="D33" i="3" s="1"/>
  <c r="E33" i="3" s="1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C34" i="3"/>
  <c r="D34" i="3" s="1"/>
  <c r="E34" i="3" s="1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C35" i="3"/>
  <c r="D35" i="3" s="1"/>
  <c r="E35" i="3" s="1"/>
  <c r="T350" i="8"/>
  <c r="T351" i="8"/>
  <c r="T352" i="8"/>
  <c r="C36" i="3"/>
  <c r="D36" i="3" s="1"/>
  <c r="E36" i="3" s="1"/>
  <c r="T353" i="8"/>
  <c r="T354" i="8"/>
  <c r="T355" i="8"/>
  <c r="T356" i="8"/>
  <c r="T357" i="8"/>
  <c r="T358" i="8"/>
  <c r="T359" i="8"/>
  <c r="T360" i="8"/>
  <c r="T361" i="8"/>
  <c r="T362" i="8"/>
  <c r="T363" i="8"/>
  <c r="T364" i="8"/>
  <c r="C37" i="3"/>
  <c r="D37" i="3" s="1"/>
  <c r="E37" i="3" s="1"/>
  <c r="T365" i="8"/>
  <c r="T366" i="8"/>
  <c r="T367" i="8"/>
  <c r="T368" i="8"/>
  <c r="T369" i="8"/>
  <c r="T370" i="8" l="1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C38" i="3"/>
  <c r="D38" i="3" s="1"/>
  <c r="E38" i="3" s="1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C39" i="3"/>
  <c r="D39" i="3" s="1"/>
  <c r="E39" i="3" s="1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C40" i="3"/>
  <c r="D40" i="3" s="1"/>
  <c r="E40" i="3" s="1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C41" i="3"/>
  <c r="D41" i="3" s="1"/>
  <c r="E41" i="3" s="1"/>
  <c r="T444" i="8"/>
  <c r="T445" i="8"/>
  <c r="T446" i="8"/>
  <c r="T447" i="8"/>
  <c r="T448" i="8"/>
  <c r="C42" i="3"/>
  <c r="D42" i="3" s="1"/>
  <c r="E42" i="3" s="1"/>
  <c r="T449" i="8"/>
  <c r="C43" i="3"/>
  <c r="D43" i="3" s="1"/>
  <c r="E43" i="3" s="1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 l="1"/>
  <c r="T491" i="8"/>
  <c r="T492" i="8"/>
  <c r="T493" i="8"/>
  <c r="T494" i="8"/>
  <c r="T495" i="8"/>
  <c r="T496" i="8"/>
  <c r="T497" i="8"/>
  <c r="T498" i="8"/>
  <c r="C44" i="3"/>
  <c r="D44" i="3" s="1"/>
  <c r="E44" i="3" s="1"/>
  <c r="T499" i="8"/>
  <c r="C45" i="3"/>
  <c r="D45" i="3" s="1"/>
  <c r="E45" i="3" s="1"/>
  <c r="T500" i="8"/>
  <c r="T501" i="8"/>
  <c r="C46" i="3"/>
  <c r="D46" i="3" s="1"/>
  <c r="E46" i="3" s="1"/>
  <c r="T502" i="8"/>
  <c r="T503" i="8"/>
  <c r="T504" i="8"/>
  <c r="T505" i="8"/>
  <c r="T506" i="8"/>
  <c r="T507" i="8"/>
  <c r="T508" i="8"/>
  <c r="T509" i="8"/>
  <c r="T510" i="8"/>
  <c r="C47" i="3"/>
  <c r="D47" i="3" s="1"/>
  <c r="E47" i="3" s="1"/>
  <c r="T511" i="8"/>
  <c r="T512" i="8"/>
  <c r="T513" i="8"/>
  <c r="T514" i="8"/>
  <c r="T515" i="8"/>
  <c r="T516" i="8"/>
  <c r="T517" i="8"/>
  <c r="T518" i="8"/>
  <c r="C48" i="3"/>
  <c r="D48" i="3" s="1"/>
  <c r="E48" i="3" s="1"/>
  <c r="T519" i="8"/>
  <c r="T520" i="8"/>
  <c r="T521" i="8"/>
  <c r="C49" i="3"/>
  <c r="D49" i="3" s="1"/>
  <c r="E49" i="3" s="1"/>
  <c r="T522" i="8"/>
  <c r="T523" i="8"/>
  <c r="T524" i="8"/>
  <c r="C50" i="3"/>
  <c r="D50" i="3" s="1"/>
  <c r="E50" i="3" s="1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C51" i="3"/>
  <c r="D51" i="3" s="1"/>
  <c r="E51" i="3" s="1"/>
  <c r="T544" i="8"/>
  <c r="T545" i="8"/>
  <c r="T546" i="8"/>
  <c r="T547" i="8"/>
  <c r="T548" i="8"/>
  <c r="T549" i="8"/>
  <c r="C52" i="3"/>
  <c r="D52" i="3" s="1"/>
  <c r="E52" i="3" s="1"/>
  <c r="T550" i="8"/>
  <c r="T551" i="8"/>
  <c r="C53" i="3"/>
  <c r="D53" i="3" s="1"/>
  <c r="E53" i="3" s="1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C54" i="3"/>
  <c r="D54" i="3" s="1"/>
  <c r="E54" i="3" s="1"/>
  <c r="T570" i="8"/>
  <c r="T571" i="8"/>
  <c r="T572" i="8"/>
  <c r="C55" i="3"/>
  <c r="D55" i="3" s="1"/>
  <c r="E55" i="3" s="1"/>
  <c r="H8" i="6" l="1"/>
  <c r="C56" i="3"/>
  <c r="D56" i="3" s="1"/>
  <c r="E56" i="3" s="1"/>
  <c r="C57" i="3"/>
  <c r="D57" i="3" s="1"/>
  <c r="E57" i="3" s="1"/>
  <c r="C58" i="3"/>
  <c r="D58" i="3" s="1"/>
  <c r="E58" i="3" s="1"/>
  <c r="T573" i="8" l="1"/>
  <c r="T574" i="8"/>
  <c r="T575" i="8"/>
  <c r="T576" i="8"/>
  <c r="T577" i="8"/>
  <c r="T578" i="8"/>
  <c r="T579" i="8"/>
  <c r="T580" i="8"/>
  <c r="T581" i="8"/>
  <c r="T582" i="8"/>
  <c r="T583" i="8"/>
  <c r="T584" i="8"/>
  <c r="T585" i="8"/>
  <c r="C59" i="3"/>
  <c r="D59" i="3" s="1"/>
  <c r="E59" i="3" s="1"/>
  <c r="T586" i="8"/>
  <c r="T587" i="8"/>
  <c r="T588" i="8"/>
  <c r="C60" i="3"/>
  <c r="D60" i="3" s="1"/>
  <c r="E60" i="3" s="1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C61" i="3"/>
  <c r="D61" i="3" s="1"/>
  <c r="E61" i="3" s="1"/>
  <c r="T607" i="8"/>
  <c r="T608" i="8"/>
  <c r="T609" i="8"/>
  <c r="T610" i="8"/>
  <c r="T611" i="8"/>
  <c r="T612" i="8"/>
  <c r="T613" i="8"/>
  <c r="T614" i="8"/>
  <c r="T615" i="8"/>
  <c r="C62" i="3"/>
  <c r="D62" i="3" s="1"/>
  <c r="E62" i="3" s="1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C63" i="3" l="1"/>
  <c r="D63" i="3" s="1"/>
  <c r="E63" i="3" s="1"/>
  <c r="C64" i="3"/>
  <c r="D64" i="3" s="1"/>
  <c r="E64" i="3" s="1"/>
  <c r="T650" i="8"/>
  <c r="T651" i="8"/>
  <c r="T652" i="8"/>
  <c r="T653" i="8"/>
  <c r="T654" i="8"/>
  <c r="T655" i="8"/>
  <c r="T656" i="8"/>
  <c r="T657" i="8"/>
  <c r="C65" i="3"/>
  <c r="D65" i="3" s="1"/>
  <c r="E65" i="3" s="1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C66" i="3"/>
  <c r="D66" i="3" s="1"/>
  <c r="E66" i="3" s="1"/>
  <c r="T677" i="8"/>
  <c r="C67" i="3"/>
  <c r="D67" i="3" s="1"/>
  <c r="E67" i="3" s="1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C68" i="3"/>
  <c r="D68" i="3" s="1"/>
  <c r="E68" i="3" s="1"/>
  <c r="T695" i="8"/>
  <c r="T696" i="8"/>
  <c r="T697" i="8"/>
  <c r="T698" i="8"/>
  <c r="T699" i="8"/>
  <c r="T700" i="8"/>
  <c r="T701" i="8"/>
  <c r="T702" i="8"/>
  <c r="T703" i="8"/>
  <c r="T704" i="8"/>
  <c r="T705" i="8"/>
  <c r="C69" i="3"/>
  <c r="D69" i="3" s="1"/>
  <c r="E69" i="3" s="1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M8" i="29" l="1"/>
  <c r="M9" i="29" s="1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C70" i="3"/>
  <c r="D70" i="3" s="1"/>
  <c r="E70" i="3" s="1"/>
  <c r="T770" i="8"/>
  <c r="T771" i="8"/>
  <c r="T772" i="8"/>
  <c r="T773" i="8"/>
  <c r="C71" i="3"/>
  <c r="D71" i="3" s="1"/>
  <c r="E71" i="3" s="1"/>
  <c r="T774" i="8"/>
  <c r="T775" i="8"/>
  <c r="T776" i="8"/>
  <c r="T777" i="8"/>
  <c r="T778" i="8"/>
  <c r="T779" i="8"/>
  <c r="T780" i="8"/>
  <c r="T781" i="8"/>
  <c r="T782" i="8"/>
  <c r="C72" i="3"/>
  <c r="D72" i="3" s="1"/>
  <c r="E72" i="3" s="1"/>
  <c r="T783" i="8"/>
  <c r="T784" i="8"/>
  <c r="T785" i="8"/>
  <c r="C73" i="3"/>
  <c r="D73" i="3" s="1"/>
  <c r="E73" i="3" s="1"/>
  <c r="T786" i="8"/>
  <c r="T787" i="8"/>
  <c r="T788" i="8"/>
  <c r="C74" i="3"/>
  <c r="D74" i="3" s="1"/>
  <c r="E74" i="3" s="1"/>
  <c r="T789" i="8"/>
  <c r="T790" i="8"/>
  <c r="T791" i="8"/>
  <c r="T792" i="8"/>
  <c r="T793" i="8"/>
  <c r="T794" i="8"/>
  <c r="T795" i="8"/>
  <c r="T796" i="8"/>
  <c r="C75" i="3"/>
  <c r="D75" i="3" s="1"/>
  <c r="E75" i="3" s="1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 l="1"/>
  <c r="T813" i="8"/>
  <c r="T814" i="8"/>
  <c r="T815" i="8"/>
  <c r="T816" i="8"/>
  <c r="T817" i="8"/>
  <c r="T818" i="8"/>
  <c r="T819" i="8"/>
  <c r="D15" i="5"/>
  <c r="T820" i="8"/>
  <c r="T821" i="8"/>
  <c r="T822" i="8"/>
  <c r="T823" i="8"/>
  <c r="T824" i="8"/>
  <c r="T825" i="8"/>
  <c r="T826" i="8"/>
  <c r="T827" i="8"/>
  <c r="T828" i="8"/>
  <c r="T829" i="8"/>
  <c r="T830" i="8"/>
  <c r="T831" i="8" l="1"/>
  <c r="T832" i="8"/>
  <c r="C76" i="3"/>
  <c r="D76" i="3" s="1"/>
  <c r="E76" i="3" s="1"/>
  <c r="T833" i="8"/>
  <c r="T834" i="8"/>
  <c r="T835" i="8"/>
  <c r="T836" i="8"/>
  <c r="T837" i="8"/>
  <c r="T838" i="8"/>
  <c r="T839" i="8"/>
  <c r="T840" i="8"/>
  <c r="T841" i="8"/>
  <c r="T842" i="8"/>
  <c r="T843" i="8"/>
  <c r="T844" i="8"/>
  <c r="C77" i="3"/>
  <c r="D77" i="3" s="1"/>
  <c r="E77" i="3" s="1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C78" i="3"/>
  <c r="D78" i="3" s="1"/>
  <c r="E78" i="3" s="1"/>
  <c r="T858" i="8"/>
  <c r="T859" i="8"/>
  <c r="T860" i="8"/>
  <c r="T861" i="8"/>
  <c r="T862" i="8"/>
  <c r="T863" i="8"/>
  <c r="T864" i="8"/>
  <c r="C79" i="3"/>
  <c r="D79" i="3" s="1"/>
  <c r="E79" i="3" s="1"/>
  <c r="T865" i="8"/>
  <c r="T866" i="8"/>
  <c r="T867" i="8"/>
  <c r="T868" i="8"/>
  <c r="T869" i="8"/>
  <c r="C80" i="3"/>
  <c r="D80" i="3" s="1"/>
  <c r="E80" i="3" s="1"/>
  <c r="T870" i="8"/>
  <c r="T871" i="8"/>
  <c r="T872" i="8"/>
  <c r="T873" i="8"/>
  <c r="T874" i="8"/>
  <c r="G3" i="9"/>
  <c r="G2" i="5"/>
  <c r="E8" i="9" a="1"/>
  <c r="E8" i="9" s="1"/>
  <c r="E8" i="5" a="1"/>
  <c r="E8" i="5" s="1"/>
  <c r="V2" i="8" a="1"/>
  <c r="V2" i="8" s="1"/>
  <c r="H4" i="6" l="1"/>
  <c r="C81" i="3"/>
  <c r="D81" i="3" s="1"/>
  <c r="E81" i="3" s="1"/>
  <c r="C82" i="3"/>
  <c r="D82" i="3" s="1"/>
  <c r="E82" i="3" s="1"/>
  <c r="C83" i="3"/>
  <c r="D83" i="3" s="1"/>
  <c r="E83" i="3" s="1"/>
  <c r="C84" i="3" l="1"/>
  <c r="D84" i="3" s="1"/>
  <c r="E84" i="3" s="1"/>
  <c r="C85" i="3"/>
  <c r="D85" i="3" s="1"/>
  <c r="E85" i="3" s="1"/>
  <c r="T875" i="8"/>
  <c r="T876" i="8"/>
  <c r="T877" i="8"/>
  <c r="T878" i="8"/>
  <c r="C86" i="3"/>
  <c r="D86" i="3" s="1"/>
  <c r="E86" i="3" s="1"/>
  <c r="T879" i="8"/>
  <c r="T880" i="8"/>
  <c r="T881" i="8"/>
  <c r="T882" i="8"/>
  <c r="T883" i="8"/>
  <c r="T884" i="8"/>
  <c r="T885" i="8"/>
  <c r="T886" i="8"/>
  <c r="T887" i="8"/>
  <c r="T888" i="8"/>
  <c r="T889" i="8"/>
  <c r="T890" i="8"/>
  <c r="C87" i="3"/>
  <c r="D87" i="3" s="1"/>
  <c r="E87" i="3" s="1"/>
  <c r="T891" i="8"/>
  <c r="C88" i="3"/>
  <c r="D88" i="3" s="1"/>
  <c r="E88" i="3" s="1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C89" i="3"/>
  <c r="D89" i="3" s="1"/>
  <c r="E89" i="3" s="1"/>
  <c r="T905" i="8"/>
  <c r="T906" i="8"/>
  <c r="T907" i="8"/>
  <c r="T908" i="8"/>
  <c r="T909" i="8"/>
  <c r="T910" i="8"/>
  <c r="T911" i="8"/>
  <c r="T912" i="8"/>
  <c r="T913" i="8"/>
  <c r="T914" i="8"/>
  <c r="T915" i="8"/>
  <c r="T916" i="8"/>
  <c r="C90" i="3"/>
  <c r="D90" i="3" s="1"/>
  <c r="E90" i="3" s="1"/>
  <c r="T917" i="8"/>
  <c r="T918" i="8"/>
  <c r="T919" i="8"/>
  <c r="T920" i="8"/>
  <c r="T921" i="8"/>
  <c r="C91" i="3"/>
  <c r="D91" i="3" s="1"/>
  <c r="E91" i="3" s="1"/>
  <c r="T922" i="8"/>
  <c r="T923" i="8"/>
  <c r="T924" i="8"/>
  <c r="T925" i="8"/>
  <c r="T926" i="8"/>
  <c r="C92" i="3"/>
  <c r="D92" i="3" s="1"/>
  <c r="E92" i="3" s="1"/>
  <c r="T927" i="8"/>
  <c r="T928" i="8"/>
  <c r="T929" i="8"/>
  <c r="T930" i="8"/>
  <c r="C93" i="3"/>
  <c r="D93" i="3" s="1"/>
  <c r="E93" i="3" s="1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C94" i="3"/>
  <c r="D94" i="3" s="1"/>
  <c r="E94" i="3" s="1"/>
  <c r="T945" i="8"/>
  <c r="T946" i="8"/>
  <c r="T947" i="8"/>
  <c r="T948" i="8"/>
  <c r="T949" i="8"/>
  <c r="T950" i="8"/>
  <c r="C95" i="3"/>
  <c r="D95" i="3" s="1"/>
  <c r="E95" i="3" s="1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C96" i="3"/>
  <c r="D96" i="3" s="1"/>
  <c r="E96" i="3" s="1"/>
  <c r="T985" i="8"/>
  <c r="T986" i="8"/>
  <c r="T987" i="8"/>
  <c r="T988" i="8"/>
  <c r="T989" i="8"/>
  <c r="C97" i="3"/>
  <c r="D97" i="3" s="1"/>
  <c r="E97" i="3" s="1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C98" i="3"/>
  <c r="D98" i="3" s="1"/>
  <c r="E98" i="3" s="1"/>
  <c r="T1006" i="8"/>
  <c r="T1007" i="8"/>
  <c r="T1008" i="8"/>
  <c r="T1009" i="8"/>
  <c r="T1010" i="8"/>
  <c r="T1011" i="8"/>
  <c r="T1012" i="8"/>
  <c r="T1013" i="8" l="1"/>
  <c r="C99" i="3"/>
  <c r="D99" i="3" s="1"/>
  <c r="E99" i="3" s="1"/>
  <c r="T1014" i="8"/>
  <c r="T1015" i="8"/>
  <c r="C100" i="3"/>
  <c r="D100" i="3" s="1"/>
  <c r="E100" i="3" s="1"/>
  <c r="T1016" i="8"/>
  <c r="T1017" i="8"/>
  <c r="T1018" i="8" l="1"/>
  <c r="T1019" i="8"/>
  <c r="C101" i="3"/>
  <c r="D101" i="3" s="1"/>
  <c r="E101" i="3" s="1"/>
  <c r="T1020" i="8"/>
  <c r="T1021" i="8"/>
  <c r="T1022" i="8"/>
  <c r="T1023" i="8"/>
  <c r="T1024" i="8"/>
  <c r="T1025" i="8"/>
  <c r="T1026" i="8"/>
  <c r="T1027" i="8"/>
  <c r="T1028" i="8"/>
  <c r="T1029" i="8"/>
  <c r="T1030" i="8"/>
  <c r="C102" i="3"/>
  <c r="D102" i="3" s="1"/>
  <c r="E102" i="3" s="1"/>
  <c r="T1031" i="8"/>
  <c r="T1032" i="8"/>
  <c r="T1033" i="8"/>
  <c r="T1034" i="8"/>
  <c r="T1035" i="8"/>
  <c r="T1036" i="8"/>
  <c r="C103" i="3"/>
  <c r="D103" i="3" s="1"/>
  <c r="E103" i="3" s="1"/>
  <c r="T1037" i="8"/>
  <c r="T1038" i="8"/>
  <c r="C104" i="3"/>
  <c r="D104" i="3" s="1"/>
  <c r="E104" i="3" s="1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C105" i="3"/>
  <c r="D105" i="3" s="1"/>
  <c r="E105" i="3" s="1"/>
  <c r="T1053" i="8"/>
  <c r="T1054" i="8"/>
  <c r="T1055" i="8"/>
  <c r="T1056" i="8"/>
  <c r="C106" i="3"/>
  <c r="D106" i="3" s="1"/>
  <c r="E106" i="3" s="1"/>
  <c r="T1057" i="8"/>
  <c r="T1058" i="8"/>
  <c r="T1059" i="8"/>
  <c r="T1060" i="8"/>
  <c r="C107" i="3"/>
  <c r="D107" i="3" s="1"/>
  <c r="E107" i="3" s="1"/>
  <c r="T1061" i="8"/>
  <c r="T1062" i="8"/>
  <c r="T1063" i="8"/>
  <c r="C108" i="3"/>
  <c r="D108" i="3" s="1"/>
  <c r="E108" i="3" s="1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C109" i="3"/>
  <c r="D109" i="3" s="1"/>
  <c r="E109" i="3" s="1"/>
  <c r="C110" i="3" l="1"/>
  <c r="D110" i="3" s="1"/>
  <c r="E110" i="3" s="1"/>
  <c r="L5" i="31" l="1"/>
  <c r="L4" i="31"/>
  <c r="L3" i="31"/>
  <c r="C111" i="3" l="1"/>
  <c r="D111" i="3" s="1"/>
  <c r="E111" i="3" s="1"/>
  <c r="C112" i="3"/>
  <c r="D112" i="3" s="1"/>
  <c r="E112" i="3" s="1"/>
  <c r="C113" i="3"/>
  <c r="D113" i="3" s="1"/>
  <c r="E113" i="3" s="1"/>
  <c r="T1164" i="8"/>
  <c r="T1080" i="8"/>
  <c r="C114" i="3"/>
  <c r="D114" i="3" s="1"/>
  <c r="E114" i="3" s="1"/>
  <c r="T1081" i="8"/>
  <c r="C115" i="3"/>
  <c r="D115" i="3" s="1"/>
  <c r="E115" i="3" s="1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C116" i="3"/>
  <c r="D116" i="3" s="1"/>
  <c r="E116" i="3" s="1"/>
  <c r="T1097" i="8"/>
  <c r="T1098" i="8"/>
  <c r="C117" i="3"/>
  <c r="D117" i="3" s="1"/>
  <c r="E117" i="3" s="1"/>
  <c r="T1099" i="8"/>
  <c r="T1100" i="8"/>
  <c r="T1101" i="8"/>
  <c r="T1102" i="8"/>
  <c r="T1103" i="8"/>
  <c r="T1104" i="8"/>
  <c r="T1105" i="8"/>
  <c r="D11" i="5"/>
  <c r="T1106" i="8" l="1"/>
  <c r="C118" i="3"/>
  <c r="D118" i="3" s="1"/>
  <c r="E118" i="3" s="1"/>
  <c r="T1107" i="8"/>
  <c r="C119" i="3"/>
  <c r="D119" i="3" s="1"/>
  <c r="E119" i="3" s="1"/>
  <c r="T1108" i="8"/>
  <c r="C120" i="3"/>
  <c r="D120" i="3" s="1"/>
  <c r="E120" i="3" s="1"/>
  <c r="T1109" i="8" l="1"/>
  <c r="C121" i="3"/>
  <c r="D121" i="3" s="1"/>
  <c r="E121" i="3" s="1"/>
  <c r="T1110" i="8"/>
  <c r="T1111" i="8"/>
  <c r="T1112" i="8"/>
  <c r="T1113" i="8"/>
  <c r="T1114" i="8"/>
  <c r="C122" i="3"/>
  <c r="D122" i="3" s="1"/>
  <c r="E122" i="3" s="1"/>
  <c r="T1115" i="8"/>
  <c r="T1116" i="8"/>
  <c r="T1117" i="8"/>
  <c r="T1118" i="8" l="1"/>
  <c r="T1119" i="8"/>
  <c r="T1120" i="8"/>
  <c r="T1121" i="8"/>
  <c r="T1122" i="8"/>
  <c r="T1123" i="8"/>
  <c r="C123" i="3"/>
  <c r="D123" i="3" s="1"/>
  <c r="E123" i="3" s="1"/>
  <c r="T1124" i="8"/>
  <c r="T1125" i="8"/>
  <c r="T1126" i="8"/>
  <c r="C124" i="3"/>
  <c r="D124" i="3" s="1"/>
  <c r="E124" i="3" s="1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 l="1"/>
  <c r="C125" i="3"/>
  <c r="D125" i="3" s="1"/>
  <c r="E125" i="3" s="1"/>
  <c r="T1150" i="8"/>
  <c r="T1151" i="8"/>
  <c r="T1152" i="8"/>
  <c r="T1153" i="8"/>
  <c r="C126" i="3"/>
  <c r="D126" i="3" s="1"/>
  <c r="E126" i="3" s="1"/>
  <c r="T1154" i="8"/>
  <c r="T1155" i="8"/>
  <c r="T1156" i="8"/>
  <c r="T1157" i="8"/>
  <c r="T1158" i="8"/>
  <c r="T1159" i="8"/>
  <c r="T1160" i="8"/>
  <c r="T1161" i="8"/>
  <c r="C127" i="3"/>
  <c r="D127" i="3" s="1"/>
  <c r="E127" i="3" s="1"/>
  <c r="T1162" i="8"/>
  <c r="T1163" i="8"/>
  <c r="T1165" i="8"/>
  <c r="T1166" i="8"/>
  <c r="T1167" i="8"/>
  <c r="T1168" i="8" l="1"/>
  <c r="T1169" i="8"/>
  <c r="T1170" i="8"/>
  <c r="T1171" i="8"/>
  <c r="T1172" i="8"/>
  <c r="T1173" i="8"/>
  <c r="T1174" i="8"/>
  <c r="T1175" i="8"/>
  <c r="T1176" i="8"/>
  <c r="T1177" i="8"/>
  <c r="T1178" i="8"/>
  <c r="C128" i="3"/>
  <c r="D128" i="3" s="1"/>
  <c r="E128" i="3" s="1"/>
  <c r="T1179" i="8"/>
  <c r="T1180" i="8"/>
  <c r="T1181" i="8"/>
  <c r="T1182" i="8"/>
  <c r="T1183" i="8"/>
  <c r="C129" i="3"/>
  <c r="D129" i="3" s="1"/>
  <c r="E129" i="3" s="1"/>
  <c r="T1184" i="8"/>
  <c r="T1185" i="8"/>
  <c r="T1186" i="8"/>
  <c r="T1187" i="8"/>
  <c r="T1188" i="8"/>
  <c r="T1189" i="8"/>
  <c r="C130" i="3"/>
  <c r="D130" i="3" s="1"/>
  <c r="E130" i="3" s="1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C131" i="3"/>
  <c r="D131" i="3" s="1"/>
  <c r="E131" i="3" s="1"/>
  <c r="T1206" i="8"/>
  <c r="T1207" i="8"/>
  <c r="T1208" i="8"/>
  <c r="T1209" i="8"/>
  <c r="T1210" i="8"/>
  <c r="T1211" i="8"/>
  <c r="C132" i="3"/>
  <c r="D132" i="3" s="1"/>
  <c r="E132" i="3" s="1"/>
  <c r="T1212" i="8"/>
  <c r="T1213" i="8"/>
  <c r="T1214" i="8"/>
  <c r="T1215" i="8"/>
  <c r="T1216" i="8"/>
  <c r="T1217" i="8"/>
  <c r="C133" i="3"/>
  <c r="D133" i="3" s="1"/>
  <c r="E133" i="3" s="1"/>
  <c r="T1218" i="8"/>
  <c r="T1219" i="8"/>
  <c r="T1220" i="8"/>
  <c r="T1221" i="8"/>
  <c r="C134" i="3"/>
  <c r="D134" i="3" s="1"/>
  <c r="E134" i="3" s="1"/>
  <c r="T1222" i="8"/>
  <c r="T1223" i="8"/>
  <c r="T1224" i="8"/>
  <c r="C135" i="3"/>
  <c r="D135" i="3" s="1"/>
  <c r="E135" i="3" s="1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C136" i="3"/>
  <c r="D136" i="3" s="1"/>
  <c r="E136" i="3" s="1"/>
  <c r="T1241" i="8"/>
  <c r="T1242" i="8"/>
  <c r="T1243" i="8"/>
  <c r="T1244" i="8"/>
  <c r="T1245" i="8"/>
  <c r="T1246" i="8"/>
  <c r="T1247" i="8"/>
  <c r="T1248" i="8"/>
  <c r="C137" i="3" l="1"/>
  <c r="D137" i="3" s="1"/>
  <c r="E137" i="3" s="1"/>
  <c r="T1249" i="8"/>
  <c r="T1250" i="8"/>
  <c r="C138" i="3"/>
  <c r="D138" i="3" s="1"/>
  <c r="E138" i="3" s="1"/>
  <c r="T1251" i="8"/>
  <c r="T1252" i="8"/>
  <c r="T1253" i="8"/>
  <c r="T1254" i="8"/>
  <c r="C139" i="3"/>
  <c r="D139" i="3" s="1"/>
  <c r="E139" i="3" s="1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C140" i="3"/>
  <c r="D140" i="3" s="1"/>
  <c r="E140" i="3" s="1"/>
  <c r="T1270" i="8"/>
  <c r="T1271" i="8"/>
  <c r="C141" i="3"/>
  <c r="D141" i="3" s="1"/>
  <c r="E141" i="3" s="1"/>
  <c r="T1272" i="8"/>
  <c r="T1273" i="8"/>
  <c r="T1274" i="8"/>
  <c r="G6" i="31" l="1"/>
  <c r="H6" i="31"/>
  <c r="I6" i="31"/>
  <c r="J6" i="31"/>
  <c r="K6" i="31"/>
  <c r="L6" i="31"/>
  <c r="M6" i="31"/>
  <c r="N6" i="31"/>
  <c r="O6" i="31"/>
  <c r="P6" i="31"/>
  <c r="Q6" i="31"/>
  <c r="R6" i="31"/>
  <c r="T1275" i="8" l="1"/>
  <c r="T1276" i="8"/>
  <c r="T1277" i="8"/>
  <c r="T1278" i="8"/>
  <c r="T1279" i="8"/>
  <c r="T1280" i="8"/>
  <c r="T1281" i="8"/>
  <c r="T1282" i="8"/>
  <c r="T1283" i="8"/>
  <c r="T1284" i="8"/>
  <c r="C142" i="3"/>
  <c r="D142" i="3" s="1"/>
  <c r="E142" i="3" s="1"/>
  <c r="T1285" i="8"/>
  <c r="T1286" i="8"/>
  <c r="T1287" i="8"/>
  <c r="T1288" i="8"/>
  <c r="T1289" i="8"/>
  <c r="T1290" i="8"/>
  <c r="C143" i="3"/>
  <c r="D143" i="3" s="1"/>
  <c r="E143" i="3" s="1"/>
  <c r="T1291" i="8"/>
  <c r="C144" i="3"/>
  <c r="D144" i="3" s="1"/>
  <c r="E144" i="3" s="1"/>
  <c r="T1292" i="8"/>
  <c r="T1293" i="8"/>
  <c r="T1294" i="8"/>
  <c r="T1295" i="8"/>
  <c r="C145" i="3"/>
  <c r="D145" i="3" s="1"/>
  <c r="E145" i="3" s="1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C146" i="3"/>
  <c r="D146" i="3" s="1"/>
  <c r="E146" i="3" s="1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C147" i="3"/>
  <c r="D147" i="3" s="1"/>
  <c r="E147" i="3" s="1"/>
  <c r="T1323" i="8"/>
  <c r="T1324" i="8"/>
  <c r="T1325" i="8"/>
  <c r="T1326" i="8"/>
  <c r="C148" i="3"/>
  <c r="D148" i="3" s="1"/>
  <c r="E148" i="3" s="1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C149" i="3"/>
  <c r="D149" i="3" s="1"/>
  <c r="E149" i="3" s="1"/>
  <c r="T1341" i="8"/>
  <c r="T1342" i="8"/>
  <c r="T1343" i="8"/>
  <c r="T1344" i="8"/>
  <c r="C150" i="3"/>
  <c r="D150" i="3" s="1"/>
  <c r="E150" i="3" s="1"/>
  <c r="T1345" i="8"/>
  <c r="T1346" i="8"/>
  <c r="T1347" i="8"/>
  <c r="T1348" i="8"/>
  <c r="T1349" i="8"/>
  <c r="C151" i="3"/>
  <c r="D151" i="3" s="1"/>
  <c r="E151" i="3" s="1"/>
  <c r="T1350" i="8"/>
  <c r="T1351" i="8"/>
  <c r="C152" i="3"/>
  <c r="D152" i="3" s="1"/>
  <c r="E152" i="3" s="1"/>
  <c r="T1352" i="8"/>
  <c r="T1353" i="8"/>
  <c r="T1354" i="8"/>
  <c r="T1355" i="8"/>
  <c r="T1356" i="8"/>
  <c r="T1357" i="8"/>
  <c r="T1358" i="8"/>
  <c r="T1359" i="8"/>
  <c r="T1360" i="8"/>
  <c r="T1361" i="8"/>
  <c r="T1362" i="8"/>
  <c r="C153" i="3"/>
  <c r="D153" i="3" s="1"/>
  <c r="E153" i="3" s="1"/>
  <c r="T1363" i="8"/>
  <c r="C154" i="3"/>
  <c r="D154" i="3" s="1"/>
  <c r="E154" i="3" s="1"/>
  <c r="T1364" i="8"/>
  <c r="T1365" i="8"/>
  <c r="C155" i="3"/>
  <c r="D155" i="3" s="1"/>
  <c r="E155" i="3" s="1"/>
  <c r="T1366" i="8"/>
  <c r="T1367" i="8"/>
  <c r="C156" i="3"/>
  <c r="D156" i="3" s="1"/>
  <c r="E156" i="3" s="1"/>
  <c r="T1368" i="8"/>
  <c r="T1369" i="8"/>
  <c r="T1370" i="8"/>
  <c r="C157" i="3"/>
  <c r="D157" i="3" s="1"/>
  <c r="E157" i="3" s="1"/>
  <c r="T1371" i="8"/>
  <c r="T1372" i="8"/>
  <c r="T1373" i="8"/>
  <c r="T1374" i="8"/>
  <c r="C158" i="3"/>
  <c r="D158" i="3" s="1"/>
  <c r="E158" i="3" s="1"/>
  <c r="T1375" i="8"/>
  <c r="C159" i="3"/>
  <c r="D159" i="3" s="1"/>
  <c r="E159" i="3" s="1"/>
  <c r="T1376" i="8"/>
  <c r="T1377" i="8"/>
  <c r="T1378" i="8"/>
  <c r="T1379" i="8"/>
  <c r="T1380" i="8"/>
  <c r="T1381" i="8"/>
  <c r="C160" i="3"/>
  <c r="D160" i="3" s="1"/>
  <c r="E160" i="3" s="1"/>
  <c r="T1382" i="8"/>
  <c r="T1383" i="8"/>
  <c r="T1384" i="8"/>
  <c r="T1385" i="8"/>
  <c r="C161" i="3"/>
  <c r="D161" i="3" s="1"/>
  <c r="E161" i="3" s="1"/>
  <c r="T1386" i="8"/>
  <c r="T1387" i="8"/>
  <c r="C162" i="3"/>
  <c r="D162" i="3" s="1"/>
  <c r="E162" i="3" s="1"/>
  <c r="T1388" i="8"/>
  <c r="T1389" i="8"/>
  <c r="T1390" i="8"/>
  <c r="T1391" i="8"/>
  <c r="T1392" i="8"/>
  <c r="T1393" i="8"/>
  <c r="C163" i="3"/>
  <c r="D163" i="3" s="1"/>
  <c r="E163" i="3" s="1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C164" i="3"/>
  <c r="D164" i="3" s="1"/>
  <c r="E164" i="3" s="1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C165" i="3"/>
  <c r="D165" i="3" s="1"/>
  <c r="E165" i="3" s="1"/>
  <c r="T1428" i="8"/>
  <c r="T1429" i="8"/>
  <c r="T1430" i="8"/>
  <c r="C166" i="3"/>
  <c r="D166" i="3" s="1"/>
  <c r="E166" i="3" s="1"/>
  <c r="T1431" i="8"/>
  <c r="T1432" i="8"/>
  <c r="C167" i="3"/>
  <c r="D167" i="3" s="1"/>
  <c r="E167" i="3" s="1"/>
  <c r="T1433" i="8"/>
  <c r="T1434" i="8"/>
  <c r="C168" i="3"/>
  <c r="D168" i="3" s="1"/>
  <c r="E168" i="3" s="1"/>
  <c r="T1435" i="8"/>
  <c r="T1436" i="8"/>
  <c r="C169" i="3"/>
  <c r="D169" i="3" s="1"/>
  <c r="E169" i="3" s="1"/>
  <c r="T1437" i="8"/>
  <c r="T1438" i="8"/>
  <c r="C170" i="3"/>
  <c r="D170" i="3" s="1"/>
  <c r="E170" i="3" s="1"/>
  <c r="T1439" i="8"/>
  <c r="C171" i="3"/>
  <c r="D171" i="3" s="1"/>
  <c r="E171" i="3" s="1"/>
  <c r="T1440" i="8"/>
  <c r="C172" i="3"/>
  <c r="D172" i="3" s="1"/>
  <c r="E172" i="3" s="1"/>
  <c r="D38" i="6"/>
  <c r="G38" i="6" s="1"/>
  <c r="B31" i="5"/>
  <c r="E31" i="5" s="1"/>
  <c r="T1441" i="8"/>
  <c r="T1442" i="8"/>
  <c r="C5301" i="3"/>
  <c r="D5301" i="3" s="1"/>
  <c r="E5301" i="3" s="1"/>
  <c r="T1443" i="8"/>
  <c r="T1444" i="8"/>
  <c r="T1445" i="8"/>
  <c r="T1446" i="8"/>
  <c r="T1447" i="8"/>
  <c r="T1448" i="8"/>
  <c r="C5300" i="3"/>
  <c r="D5300" i="3" s="1"/>
  <c r="E5300" i="3" s="1"/>
  <c r="T1449" i="8"/>
  <c r="C5299" i="3"/>
  <c r="D5299" i="3" s="1"/>
  <c r="E5299" i="3" s="1"/>
  <c r="T1450" i="8"/>
  <c r="T1451" i="8"/>
  <c r="T1452" i="8"/>
  <c r="T1453" i="8" l="1"/>
  <c r="C5298" i="3"/>
  <c r="D5298" i="3" s="1"/>
  <c r="E5298" i="3" s="1"/>
  <c r="T1454" i="8"/>
  <c r="T1455" i="8"/>
  <c r="T1456" i="8"/>
  <c r="T1457" i="8"/>
  <c r="C5297" i="3"/>
  <c r="D5297" i="3" s="1"/>
  <c r="E5297" i="3" s="1"/>
  <c r="T1458" i="8" l="1"/>
  <c r="C5296" i="3"/>
  <c r="D5296" i="3" s="1"/>
  <c r="E5296" i="3" s="1"/>
  <c r="T1459" i="8"/>
  <c r="T1460" i="8"/>
  <c r="I3" i="9"/>
  <c r="T1461" i="8"/>
  <c r="C5295" i="3"/>
  <c r="D5295" i="3" s="1"/>
  <c r="E5295" i="3" s="1"/>
  <c r="T1462" i="8"/>
  <c r="C5294" i="3"/>
  <c r="D5294" i="3" s="1"/>
  <c r="E5294" i="3" s="1"/>
  <c r="T1463" i="8"/>
  <c r="C5293" i="3"/>
  <c r="D5293" i="3" s="1"/>
  <c r="E5293" i="3" s="1"/>
  <c r="T1464" i="8"/>
  <c r="T1465" i="8"/>
  <c r="I2" i="5"/>
  <c r="T1466" i="8"/>
  <c r="C5292" i="3"/>
  <c r="D5292" i="3" s="1"/>
  <c r="E5292" i="3" s="1"/>
  <c r="T1467" i="8" l="1"/>
  <c r="C5291" i="3"/>
  <c r="D5291" i="3" s="1"/>
  <c r="E5291" i="3" s="1"/>
  <c r="T1468" i="8"/>
  <c r="C5290" i="3"/>
  <c r="D5290" i="3" s="1"/>
  <c r="E5290" i="3" s="1"/>
  <c r="T1469" i="8"/>
  <c r="C5289" i="3"/>
  <c r="D5289" i="3" s="1"/>
  <c r="E5289" i="3" s="1"/>
  <c r="T1470" i="8"/>
  <c r="C5288" i="3"/>
  <c r="D5288" i="3" s="1"/>
  <c r="E5288" i="3" s="1"/>
  <c r="T1471" i="8"/>
  <c r="C5287" i="3"/>
  <c r="D5287" i="3" s="1"/>
  <c r="E5287" i="3" s="1"/>
  <c r="C2" i="3" l="1"/>
  <c r="D2" i="3" s="1"/>
  <c r="E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C5137" i="3"/>
  <c r="D5137" i="3" s="1"/>
  <c r="E5137" i="3" s="1"/>
  <c r="C5138" i="3"/>
  <c r="D5138" i="3" s="1"/>
  <c r="E5138" i="3" s="1"/>
  <c r="C5139" i="3"/>
  <c r="D5139" i="3" s="1"/>
  <c r="E5139" i="3" s="1"/>
  <c r="C5140" i="3"/>
  <c r="D5140" i="3" s="1"/>
  <c r="E5140" i="3" s="1"/>
  <c r="C5141" i="3"/>
  <c r="D5141" i="3" s="1"/>
  <c r="E5141" i="3" s="1"/>
  <c r="C5142" i="3"/>
  <c r="D5142" i="3" s="1"/>
  <c r="E5142" i="3" s="1"/>
  <c r="C5143" i="3"/>
  <c r="D5143" i="3" s="1"/>
  <c r="E5143" i="3" s="1"/>
  <c r="C5144" i="3"/>
  <c r="D5144" i="3" s="1"/>
  <c r="E5144" i="3" s="1"/>
  <c r="C5145" i="3"/>
  <c r="D5145" i="3" s="1"/>
  <c r="E5145" i="3" s="1"/>
  <c r="C5146" i="3"/>
  <c r="D5146" i="3" s="1"/>
  <c r="E5146" i="3" s="1"/>
  <c r="C5147" i="3"/>
  <c r="D5147" i="3" s="1"/>
  <c r="E5147" i="3" s="1"/>
  <c r="C5148" i="3"/>
  <c r="D5148" i="3" s="1"/>
  <c r="E5148" i="3" s="1"/>
  <c r="C5149" i="3"/>
  <c r="D5149" i="3" s="1"/>
  <c r="E5149" i="3" s="1"/>
  <c r="C5150" i="3"/>
  <c r="D5150" i="3" s="1"/>
  <c r="E5150" i="3" s="1"/>
  <c r="C5151" i="3"/>
  <c r="D5151" i="3" s="1"/>
  <c r="E5151" i="3" s="1"/>
  <c r="C5152" i="3"/>
  <c r="D5152" i="3" s="1"/>
  <c r="E5152" i="3" s="1"/>
  <c r="C5153" i="3"/>
  <c r="D5153" i="3" s="1"/>
  <c r="E5153" i="3" s="1"/>
  <c r="C5154" i="3"/>
  <c r="D5154" i="3" s="1"/>
  <c r="E5154" i="3" s="1"/>
  <c r="C5155" i="3"/>
  <c r="D5155" i="3" s="1"/>
  <c r="E5155" i="3" s="1"/>
  <c r="C5156" i="3"/>
  <c r="D5156" i="3" s="1"/>
  <c r="E5156" i="3" s="1"/>
  <c r="C5157" i="3"/>
  <c r="D5157" i="3" s="1"/>
  <c r="E5157" i="3" s="1"/>
  <c r="C5158" i="3"/>
  <c r="D5158" i="3" s="1"/>
  <c r="E5158" i="3" s="1"/>
  <c r="C5159" i="3"/>
  <c r="D5159" i="3" s="1"/>
  <c r="E5159" i="3" s="1"/>
  <c r="C5160" i="3"/>
  <c r="D5160" i="3" s="1"/>
  <c r="E5160" i="3" s="1"/>
  <c r="C5161" i="3"/>
  <c r="D5161" i="3" s="1"/>
  <c r="E5161" i="3" s="1"/>
  <c r="C5162" i="3"/>
  <c r="D5162" i="3" s="1"/>
  <c r="E5162" i="3" s="1"/>
  <c r="C5163" i="3"/>
  <c r="D5163" i="3" s="1"/>
  <c r="E5163" i="3" s="1"/>
  <c r="C5164" i="3"/>
  <c r="D5164" i="3" s="1"/>
  <c r="E5164" i="3" s="1"/>
  <c r="C5165" i="3"/>
  <c r="D5165" i="3" s="1"/>
  <c r="E5165" i="3" s="1"/>
  <c r="C5166" i="3"/>
  <c r="D5166" i="3" s="1"/>
  <c r="E5166" i="3" s="1"/>
  <c r="C5167" i="3"/>
  <c r="D5167" i="3" s="1"/>
  <c r="E5167" i="3" s="1"/>
  <c r="C5168" i="3"/>
  <c r="D5168" i="3" s="1"/>
  <c r="E5168" i="3" s="1"/>
  <c r="C5169" i="3"/>
  <c r="D5169" i="3" s="1"/>
  <c r="E5169" i="3" s="1"/>
  <c r="C5170" i="3"/>
  <c r="D5170" i="3" s="1"/>
  <c r="E5170" i="3" s="1"/>
  <c r="C5171" i="3"/>
  <c r="D5171" i="3" s="1"/>
  <c r="E5171" i="3" s="1"/>
  <c r="C5172" i="3"/>
  <c r="D5172" i="3" s="1"/>
  <c r="E5172" i="3" s="1"/>
  <c r="C5173" i="3"/>
  <c r="D5173" i="3" s="1"/>
  <c r="E5173" i="3" s="1"/>
  <c r="C5174" i="3"/>
  <c r="D5174" i="3" s="1"/>
  <c r="E5174" i="3" s="1"/>
  <c r="C5175" i="3"/>
  <c r="D5175" i="3" s="1"/>
  <c r="E5175" i="3" s="1"/>
  <c r="C5176" i="3"/>
  <c r="D5176" i="3" s="1"/>
  <c r="E5176" i="3" s="1"/>
  <c r="C5177" i="3"/>
  <c r="D5177" i="3" s="1"/>
  <c r="E5177" i="3" s="1"/>
  <c r="C5178" i="3"/>
  <c r="D5178" i="3" s="1"/>
  <c r="E5178" i="3" s="1"/>
  <c r="C5179" i="3"/>
  <c r="D5179" i="3" s="1"/>
  <c r="E5179" i="3" s="1"/>
  <c r="C5180" i="3"/>
  <c r="D5180" i="3" s="1"/>
  <c r="E5180" i="3" s="1"/>
  <c r="C5181" i="3"/>
  <c r="D5181" i="3" s="1"/>
  <c r="E5181" i="3" s="1"/>
  <c r="C5182" i="3"/>
  <c r="D5182" i="3" s="1"/>
  <c r="E5182" i="3" s="1"/>
  <c r="C5183" i="3"/>
  <c r="D5183" i="3" s="1"/>
  <c r="E5183" i="3" s="1"/>
  <c r="C5184" i="3"/>
  <c r="D5184" i="3" s="1"/>
  <c r="E5184" i="3" s="1"/>
  <c r="C5185" i="3"/>
  <c r="D5185" i="3" s="1"/>
  <c r="E5185" i="3" s="1"/>
  <c r="C5186" i="3"/>
  <c r="D5186" i="3" s="1"/>
  <c r="E5186" i="3" s="1"/>
  <c r="C5187" i="3"/>
  <c r="D5187" i="3" s="1"/>
  <c r="E5187" i="3" s="1"/>
  <c r="C5188" i="3"/>
  <c r="D5188" i="3" s="1"/>
  <c r="E5188" i="3" s="1"/>
  <c r="C5189" i="3"/>
  <c r="D5189" i="3" s="1"/>
  <c r="E5189" i="3" s="1"/>
  <c r="C5190" i="3"/>
  <c r="D5190" i="3" s="1"/>
  <c r="E5190" i="3" s="1"/>
  <c r="C5191" i="3"/>
  <c r="D5191" i="3" s="1"/>
  <c r="E5191" i="3" s="1"/>
  <c r="C5192" i="3"/>
  <c r="D5192" i="3" s="1"/>
  <c r="E5192" i="3" s="1"/>
  <c r="C5193" i="3"/>
  <c r="D5193" i="3" s="1"/>
  <c r="E5193" i="3" s="1"/>
  <c r="C5194" i="3"/>
  <c r="D5194" i="3" s="1"/>
  <c r="E5194" i="3" s="1"/>
  <c r="C5195" i="3"/>
  <c r="D5195" i="3" s="1"/>
  <c r="E5195" i="3" s="1"/>
  <c r="C5196" i="3"/>
  <c r="D5196" i="3" s="1"/>
  <c r="E5196" i="3" s="1"/>
  <c r="C5197" i="3"/>
  <c r="D5197" i="3" s="1"/>
  <c r="E5197" i="3" s="1"/>
  <c r="C5198" i="3"/>
  <c r="D5198" i="3" s="1"/>
  <c r="E5198" i="3" s="1"/>
  <c r="C5199" i="3"/>
  <c r="D5199" i="3" s="1"/>
  <c r="E5199" i="3" s="1"/>
  <c r="C5200" i="3"/>
  <c r="D5200" i="3" s="1"/>
  <c r="E5200" i="3" s="1"/>
  <c r="C5201" i="3"/>
  <c r="D5201" i="3" s="1"/>
  <c r="E5201" i="3" s="1"/>
  <c r="C5202" i="3"/>
  <c r="D5202" i="3" s="1"/>
  <c r="E5202" i="3" s="1"/>
  <c r="C5203" i="3"/>
  <c r="D5203" i="3" s="1"/>
  <c r="E5203" i="3" s="1"/>
  <c r="C5204" i="3"/>
  <c r="D5204" i="3" s="1"/>
  <c r="E5204" i="3" s="1"/>
  <c r="C5205" i="3"/>
  <c r="D5205" i="3" s="1"/>
  <c r="E5205" i="3" s="1"/>
  <c r="C5206" i="3"/>
  <c r="D5206" i="3" s="1"/>
  <c r="E5206" i="3" s="1"/>
  <c r="C5207" i="3"/>
  <c r="D5207" i="3" s="1"/>
  <c r="E5207" i="3" s="1"/>
  <c r="C5208" i="3"/>
  <c r="D5208" i="3" s="1"/>
  <c r="E5208" i="3" s="1"/>
  <c r="C5209" i="3"/>
  <c r="D5209" i="3" s="1"/>
  <c r="E5209" i="3" s="1"/>
  <c r="C5210" i="3"/>
  <c r="D5210" i="3" s="1"/>
  <c r="E5210" i="3" s="1"/>
  <c r="C5211" i="3"/>
  <c r="D5211" i="3" s="1"/>
  <c r="E5211" i="3" s="1"/>
  <c r="C5212" i="3"/>
  <c r="D5212" i="3" s="1"/>
  <c r="E5212" i="3" s="1"/>
  <c r="C5213" i="3"/>
  <c r="D5213" i="3" s="1"/>
  <c r="E5213" i="3" s="1"/>
  <c r="C5214" i="3"/>
  <c r="D5214" i="3" s="1"/>
  <c r="E5214" i="3" s="1"/>
  <c r="C5215" i="3"/>
  <c r="D5215" i="3" s="1"/>
  <c r="E5215" i="3" s="1"/>
  <c r="C5216" i="3"/>
  <c r="D5216" i="3" s="1"/>
  <c r="E5216" i="3" s="1"/>
  <c r="C5217" i="3"/>
  <c r="D5217" i="3" s="1"/>
  <c r="E5217" i="3" s="1"/>
  <c r="C5218" i="3"/>
  <c r="D5218" i="3" s="1"/>
  <c r="E5218" i="3" s="1"/>
  <c r="C5219" i="3"/>
  <c r="D5219" i="3" s="1"/>
  <c r="E5219" i="3" s="1"/>
  <c r="C5220" i="3"/>
  <c r="D5220" i="3" s="1"/>
  <c r="E5220" i="3" s="1"/>
  <c r="C5221" i="3"/>
  <c r="D5221" i="3" s="1"/>
  <c r="E5221" i="3" s="1"/>
  <c r="C5222" i="3"/>
  <c r="D5222" i="3" s="1"/>
  <c r="E5222" i="3" s="1"/>
  <c r="C5223" i="3"/>
  <c r="D5223" i="3" s="1"/>
  <c r="E5223" i="3" s="1"/>
  <c r="C5224" i="3"/>
  <c r="D5224" i="3" s="1"/>
  <c r="E5224" i="3" s="1"/>
  <c r="C5225" i="3"/>
  <c r="D5225" i="3" s="1"/>
  <c r="E5225" i="3" s="1"/>
  <c r="C5226" i="3"/>
  <c r="D5226" i="3" s="1"/>
  <c r="E5226" i="3" s="1"/>
  <c r="C5227" i="3"/>
  <c r="D5227" i="3" s="1"/>
  <c r="E5227" i="3" s="1"/>
  <c r="C5228" i="3"/>
  <c r="D5228" i="3" s="1"/>
  <c r="E5228" i="3" s="1"/>
  <c r="C5229" i="3"/>
  <c r="D5229" i="3" s="1"/>
  <c r="E5229" i="3" s="1"/>
  <c r="C5230" i="3"/>
  <c r="D5230" i="3" s="1"/>
  <c r="E5230" i="3" s="1"/>
  <c r="C5231" i="3"/>
  <c r="D5231" i="3" s="1"/>
  <c r="E5231" i="3" s="1"/>
  <c r="C5232" i="3"/>
  <c r="D5232" i="3" s="1"/>
  <c r="E5232" i="3" s="1"/>
  <c r="C5233" i="3"/>
  <c r="D5233" i="3" s="1"/>
  <c r="E5233" i="3" s="1"/>
  <c r="C5234" i="3"/>
  <c r="D5234" i="3" s="1"/>
  <c r="E5234" i="3" s="1"/>
  <c r="C5235" i="3"/>
  <c r="D5235" i="3" s="1"/>
  <c r="E5235" i="3" s="1"/>
  <c r="C5236" i="3"/>
  <c r="D5236" i="3" s="1"/>
  <c r="E5236" i="3" s="1"/>
  <c r="C5237" i="3"/>
  <c r="D5237" i="3" s="1"/>
  <c r="E5237" i="3" s="1"/>
  <c r="C5238" i="3"/>
  <c r="D5238" i="3" s="1"/>
  <c r="E5238" i="3" s="1"/>
  <c r="C5239" i="3"/>
  <c r="D5239" i="3" s="1"/>
  <c r="E5239" i="3" s="1"/>
  <c r="C5240" i="3"/>
  <c r="D5240" i="3" s="1"/>
  <c r="E5240" i="3" s="1"/>
  <c r="C5241" i="3"/>
  <c r="D5241" i="3" s="1"/>
  <c r="E5241" i="3" s="1"/>
  <c r="C5242" i="3"/>
  <c r="D5242" i="3" s="1"/>
  <c r="E5242" i="3" s="1"/>
  <c r="C5243" i="3"/>
  <c r="D5243" i="3" s="1"/>
  <c r="E5243" i="3" s="1"/>
  <c r="C5244" i="3"/>
  <c r="D5244" i="3" s="1"/>
  <c r="E5244" i="3" s="1"/>
  <c r="C5245" i="3"/>
  <c r="D5245" i="3" s="1"/>
  <c r="E5245" i="3" s="1"/>
  <c r="C5246" i="3"/>
  <c r="D5246" i="3" s="1"/>
  <c r="E5246" i="3" s="1"/>
  <c r="C5247" i="3"/>
  <c r="D5247" i="3" s="1"/>
  <c r="E5247" i="3" s="1"/>
  <c r="C5248" i="3"/>
  <c r="D5248" i="3" s="1"/>
  <c r="E5248" i="3" s="1"/>
  <c r="C5249" i="3"/>
  <c r="D5249" i="3" s="1"/>
  <c r="E5249" i="3" s="1"/>
  <c r="C5250" i="3"/>
  <c r="D5250" i="3" s="1"/>
  <c r="E5250" i="3" s="1"/>
  <c r="C5251" i="3"/>
  <c r="D5251" i="3" s="1"/>
  <c r="E5251" i="3" s="1"/>
  <c r="C5252" i="3"/>
  <c r="D5252" i="3" s="1"/>
  <c r="E5252" i="3" s="1"/>
  <c r="C5253" i="3"/>
  <c r="D5253" i="3" s="1"/>
  <c r="E5253" i="3" s="1"/>
  <c r="C5254" i="3"/>
  <c r="D5254" i="3" s="1"/>
  <c r="E5254" i="3" s="1"/>
  <c r="C5255" i="3"/>
  <c r="D5255" i="3" s="1"/>
  <c r="E5255" i="3" s="1"/>
  <c r="C5256" i="3"/>
  <c r="D5256" i="3" s="1"/>
  <c r="E5256" i="3" s="1"/>
  <c r="C5257" i="3"/>
  <c r="D5257" i="3" s="1"/>
  <c r="E5257" i="3" s="1"/>
  <c r="C5258" i="3"/>
  <c r="D5258" i="3" s="1"/>
  <c r="E5258" i="3" s="1"/>
  <c r="C5259" i="3"/>
  <c r="D5259" i="3" s="1"/>
  <c r="E5259" i="3" s="1"/>
  <c r="C5260" i="3"/>
  <c r="D5260" i="3" s="1"/>
  <c r="E5260" i="3" s="1"/>
  <c r="C5261" i="3"/>
  <c r="D5261" i="3" s="1"/>
  <c r="E5261" i="3" s="1"/>
  <c r="C5262" i="3"/>
  <c r="D5262" i="3" s="1"/>
  <c r="E5262" i="3" s="1"/>
  <c r="C5263" i="3"/>
  <c r="D5263" i="3" s="1"/>
  <c r="E5263" i="3" s="1"/>
  <c r="C5264" i="3"/>
  <c r="D5264" i="3" s="1"/>
  <c r="E5264" i="3" s="1"/>
  <c r="C5265" i="3"/>
  <c r="D5265" i="3" s="1"/>
  <c r="E5265" i="3" s="1"/>
  <c r="C5266" i="3"/>
  <c r="D5266" i="3" s="1"/>
  <c r="E5266" i="3" s="1"/>
  <c r="C5267" i="3"/>
  <c r="D5267" i="3" s="1"/>
  <c r="E5267" i="3" s="1"/>
  <c r="C5268" i="3"/>
  <c r="D5268" i="3" s="1"/>
  <c r="E5268" i="3" s="1"/>
  <c r="C5269" i="3"/>
  <c r="D5269" i="3" s="1"/>
  <c r="E5269" i="3" s="1"/>
  <c r="C5270" i="3"/>
  <c r="D5270" i="3" s="1"/>
  <c r="E5270" i="3" s="1"/>
  <c r="C5271" i="3"/>
  <c r="D5271" i="3" s="1"/>
  <c r="E5271" i="3" s="1"/>
  <c r="C5272" i="3"/>
  <c r="D5272" i="3" s="1"/>
  <c r="E5272" i="3" s="1"/>
  <c r="C5273" i="3"/>
  <c r="D5273" i="3" s="1"/>
  <c r="E5273" i="3" s="1"/>
  <c r="C5274" i="3"/>
  <c r="D5274" i="3" s="1"/>
  <c r="E5274" i="3" s="1"/>
  <c r="C5275" i="3"/>
  <c r="D5275" i="3" s="1"/>
  <c r="E5275" i="3" s="1"/>
  <c r="C5276" i="3"/>
  <c r="D5276" i="3" s="1"/>
  <c r="E5276" i="3" s="1"/>
  <c r="C5277" i="3"/>
  <c r="D5277" i="3" s="1"/>
  <c r="E5277" i="3" s="1"/>
  <c r="C5278" i="3"/>
  <c r="D5278" i="3" s="1"/>
  <c r="E5278" i="3" s="1"/>
  <c r="C5279" i="3"/>
  <c r="D5279" i="3" s="1"/>
  <c r="E5279" i="3" s="1"/>
  <c r="C5280" i="3"/>
  <c r="D5280" i="3" s="1"/>
  <c r="E5280" i="3" s="1"/>
  <c r="C5281" i="3"/>
  <c r="D5281" i="3" s="1"/>
  <c r="E5281" i="3" s="1"/>
  <c r="C5282" i="3"/>
  <c r="D5282" i="3" s="1"/>
  <c r="E5282" i="3" s="1"/>
  <c r="C5283" i="3"/>
  <c r="D5283" i="3" s="1"/>
  <c r="E5283" i="3" s="1"/>
  <c r="C5284" i="3"/>
  <c r="D5284" i="3" s="1"/>
  <c r="E5284" i="3" s="1"/>
  <c r="C5285" i="3"/>
  <c r="D5285" i="3" s="1"/>
  <c r="E5285" i="3" s="1"/>
  <c r="C5286" i="3"/>
  <c r="D5286" i="3" s="1"/>
  <c r="E5286" i="3" s="1"/>
  <c r="T1472" i="8"/>
  <c r="T1473" i="8"/>
  <c r="T1474" i="8"/>
  <c r="L8" i="6" l="1"/>
  <c r="L7" i="6"/>
  <c r="L6" i="6"/>
  <c r="L5" i="6"/>
  <c r="L4" i="6"/>
  <c r="L3" i="6"/>
  <c r="D9" i="6" l="1"/>
  <c r="D17" i="6"/>
  <c r="D18" i="6" s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E15" i="29" l="1"/>
  <c r="I4" i="13" l="1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J4" i="29" s="1"/>
  <c r="I5" i="29"/>
  <c r="J5" i="29" s="1"/>
  <c r="E4" i="13"/>
  <c r="J6" i="29" l="1"/>
  <c r="I6" i="29"/>
  <c r="F4" i="13" l="1"/>
  <c r="X67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673" i="7" l="1"/>
  <c r="J4" i="13" l="1"/>
  <c r="H4" i="13"/>
  <c r="M5649" i="10" l="1"/>
  <c r="N5649" i="10"/>
  <c r="O5649" i="10"/>
  <c r="O5650" i="10" s="1"/>
  <c r="O5651" i="10" s="1"/>
  <c r="P5649" i="10"/>
  <c r="Q5649" i="10"/>
  <c r="R5649" i="10"/>
  <c r="S5649" i="10"/>
  <c r="T5649" i="10"/>
  <c r="U5649" i="10"/>
  <c r="L5649" i="10"/>
  <c r="D9" i="9"/>
  <c r="D10" i="9" s="1"/>
  <c r="D11" i="9" s="1"/>
  <c r="D22" i="9" l="1"/>
  <c r="D18" i="5" l="1"/>
  <c r="L1476" i="8"/>
  <c r="M1476" i="8"/>
  <c r="N1476" i="8"/>
  <c r="O1476" i="8"/>
  <c r="P1476" i="8"/>
  <c r="Q1476" i="8"/>
  <c r="K1476" i="8"/>
  <c r="J673" i="7" l="1"/>
  <c r="K673" i="7"/>
  <c r="L673" i="7"/>
  <c r="M673" i="7"/>
  <c r="N673" i="7"/>
  <c r="O673" i="7"/>
  <c r="P673" i="7"/>
  <c r="I673" i="7"/>
  <c r="H67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C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<sst xmlns="http://schemas.openxmlformats.org/spreadsheetml/2006/main" count="85800" uniqueCount="11418">
  <si>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</si>
  <si>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</si>
  <si>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</si>
  <si>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</si>
  <si>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</si>
  <si>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</si>
  <si>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</si>
  <si>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</si>
  <si>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</si>
  <si>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</si>
  <si>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</si>
  <si>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</si>
  <si>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</si>
  <si>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</si>
  <si>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</si>
  <si>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</si>
  <si>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</si>
  <si>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</si>
  <si>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</si>
  <si>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</si>
  <si>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</si>
  <si>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</si>
  <si>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</si>
  <si>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</si>
  <si>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</si>
  <si>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</si>
  <si>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</si>
  <si>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</si>
  <si>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</si>
  <si>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</si>
  <si>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</si>
  <si>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</si>
  <si>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</si>
  <si>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</si>
  <si>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</si>
  <si>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</si>
  <si>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</si>
  <si>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</si>
  <si>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</si>
  <si>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</si>
  <si>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</si>
  <si>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</si>
  <si>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</si>
  <si>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</si>
  <si>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</si>
  <si>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</si>
  <si>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</si>
  <si>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</si>
  <si>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</si>
  <si>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</si>
  <si>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</si>
  <si>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</si>
  <si>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</si>
  <si>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</si>
  <si>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</si>
  <si>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</si>
  <si>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</si>
  <si>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</si>
  <si>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</si>
  <si>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</si>
  <si>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</si>
  <si>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</si>
  <si>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</si>
  <si>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</si>
  <si>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</si>
  <si>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</si>
  <si>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</si>
  <si>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</si>
  <si>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</si>
  <si>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</si>
  <si>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</si>
  <si>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</si>
  <si>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</si>
  <si>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</si>
  <si>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</si>
  <si>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</si>
  <si>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</si>
  <si>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</si>
  <si>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</si>
  <si>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</si>
  <si>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</si>
  <si>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</si>
  <si>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</si>
  <si>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</si>
  <si>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</si>
  <si>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</si>
  <si>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</si>
  <si>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</si>
  <si>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</si>
  <si>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</si>
  <si>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</si>
  <si>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</si>
  <si>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</si>
  <si>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</si>
  <si>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</si>
  <si>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</si>
  <si>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</si>
  <si>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</si>
  <si>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</si>
  <si>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</si>
  <si>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</si>
  <si>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</si>
  <si>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</si>
  <si>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</si>
  <si>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</si>
  <si>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</si>
  <si>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</si>
  <si>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</si>
  <si>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</si>
  <si>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</si>
  <si>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</si>
  <si>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</si>
  <si>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</si>
  <si>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</si>
  <si>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</si>
  <si>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</si>
  <si>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</si>
  <si>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</si>
  <si>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</si>
  <si>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</si>
  <si>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</si>
  <si>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</si>
  <si>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</si>
  <si>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</si>
  <si>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</si>
  <si>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</si>
  <si>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</si>
  <si>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</si>
  <si>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</si>
  <si>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</si>
  <si>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</si>
  <si>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</si>
  <si>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</si>
  <si>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</si>
  <si>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</si>
  <si>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</si>
  <si>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</si>
  <si>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</si>
  <si>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</si>
  <si>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</si>
  <si>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</si>
  <si>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</si>
  <si>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</si>
  <si>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</si>
  <si>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</si>
  <si>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</si>
  <si>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</si>
  <si>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</si>
  <si>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</si>
  <si>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</si>
  <si>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</si>
  <si>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</si>
  <si>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</si>
  <si>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</si>
  <si>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</si>
  <si>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</si>
  <si>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</si>
  <si>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</si>
  <si>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</si>
  <si>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</si>
  <si>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</si>
  <si>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</si>
  <si>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</si>
  <si>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</si>
  <si>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</si>
  <si>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</si>
  <si>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</si>
  <si>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</si>
  <si>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</si>
  <si>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</si>
  <si>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</si>
  <si>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</si>
  <si>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</si>
  <si>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</si>
  <si>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</si>
  <si>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</si>
  <si>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</si>
  <si>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</si>
  <si>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</si>
  <si>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</si>
  <si>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</si>
  <si>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</si>
  <si>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</si>
  <si>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</si>
  <si>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</si>
  <si>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</si>
  <si>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</si>
  <si>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</si>
  <si>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</si>
  <si>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</si>
  <si>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</si>
  <si>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</si>
  <si>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</si>
  <si>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</si>
  <si>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</si>
  <si>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</si>
  <si>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</si>
  <si>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</si>
  <si>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</si>
  <si>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</si>
  <si>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</si>
  <si>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</si>
  <si>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</si>
  <si>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</si>
  <si>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</si>
  <si>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</si>
  <si>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</si>
  <si>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</si>
  <si>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</si>
  <si>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</si>
  <si>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</si>
  <si>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</si>
  <si>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</si>
  <si>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</si>
  <si>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</si>
  <si>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</si>
  <si>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</si>
  <si>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</si>
  <si>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</si>
  <si>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</si>
  <si>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</si>
  <si>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</si>
  <si>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</si>
  <si>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</si>
  <si>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</si>
  <si>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</si>
  <si>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</si>
  <si>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</si>
  <si>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</si>
  <si>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</si>
  <si>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</si>
  <si>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</si>
  <si>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</si>
  <si>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</si>
  <si>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</si>
  <si>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</si>
  <si>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</si>
  <si>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</si>
  <si>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</si>
  <si>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</si>
  <si>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</si>
  <si>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</si>
  <si>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</si>
  <si>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</si>
  <si>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</si>
  <si>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</si>
  <si>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</si>
  <si>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</si>
  <si>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</si>
  <si>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</si>
  <si>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</si>
  <si>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</si>
  <si>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</si>
  <si>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</si>
  <si>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</si>
  <si>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</si>
  <si>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</si>
  <si>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</si>
  <si>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</si>
  <si>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</si>
  <si>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</si>
  <si>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</si>
  <si>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</si>
  <si>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</si>
  <si>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</si>
  <si>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</si>
  <si>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</si>
  <si>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</si>
  <si>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</si>
  <si>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</si>
  <si>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</si>
  <si>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</si>
  <si>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</si>
  <si>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</si>
  <si>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</si>
  <si>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</si>
  <si>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</si>
  <si>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</si>
  <si>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</si>
  <si>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</si>
  <si>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</si>
  <si>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</si>
  <si>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</si>
  <si>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</si>
  <si>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</si>
  <si>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</si>
  <si>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</si>
  <si>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</si>
  <si>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</si>
  <si>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</si>
  <si>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</si>
  <si>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</si>
  <si>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</si>
  <si>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</si>
  <si>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</si>
  <si>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</si>
  <si>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</si>
  <si>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</si>
  <si>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</si>
  <si>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</si>
  <si>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</si>
  <si>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</si>
  <si>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</si>
  <si>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</si>
  <si>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</si>
  <si>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</si>
  <si>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</si>
  <si>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</si>
  <si>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</si>
  <si>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</si>
  <si>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</si>
  <si>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</si>
  <si>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</si>
  <si>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</si>
  <si>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</si>
  <si>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</si>
  <si>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</si>
  <si>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</si>
  <si>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</si>
  <si>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</si>
  <si>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</si>
  <si>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</si>
  <si>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</si>
  <si>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</si>
  <si>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</si>
  <si>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</si>
  <si>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</si>
  <si>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</si>
  <si>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</si>
  <si>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</si>
  <si>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</si>
  <si>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</si>
  <si>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</si>
  <si>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</si>
  <si>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</si>
  <si>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</si>
  <si>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</si>
  <si>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</si>
  <si>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</si>
  <si>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</si>
  <si>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</si>
  <si>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</si>
  <si>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</si>
  <si>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</si>
  <si>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</si>
  <si>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</si>
  <si>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</si>
  <si>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</si>
  <si>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</si>
  <si>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</si>
  <si>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</si>
  <si>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</si>
  <si>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</si>
  <si>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</si>
  <si>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</si>
  <si>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</si>
  <si>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</si>
  <si>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</si>
  <si>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</si>
  <si>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</si>
  <si>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</si>
  <si>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</si>
  <si>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</si>
  <si>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</si>
  <si>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</si>
  <si>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</si>
  <si>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</si>
  <si>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</si>
  <si>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</si>
  <si>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</si>
  <si>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</si>
  <si>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</si>
  <si>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</si>
  <si>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</si>
  <si>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</si>
  <si>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</si>
  <si>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</si>
  <si>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</si>
  <si>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</si>
  <si>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</si>
  <si>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</si>
  <si>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</si>
  <si>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</si>
  <si>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</si>
  <si>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</si>
  <si>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</si>
  <si>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</si>
  <si>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</si>
  <si>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</si>
  <si>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</si>
  <si>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</si>
  <si>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</si>
  <si>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</si>
  <si>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</si>
  <si>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</si>
  <si>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</si>
  <si>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</si>
  <si>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</si>
  <si>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</si>
  <si>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</si>
  <si>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</si>
  <si>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</si>
  <si>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</si>
  <si>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</si>
  <si>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</si>
  <si>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</si>
  <si>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</si>
  <si>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</si>
  <si>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</si>
  <si>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</si>
  <si>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</si>
  <si>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</si>
  <si>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</si>
  <si>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</si>
  <si>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</si>
  <si>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</si>
  <si>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</si>
  <si>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</si>
  <si>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</si>
  <si>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</si>
  <si>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</si>
  <si>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</si>
  <si>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</si>
  <si>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</si>
  <si>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</si>
  <si>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</si>
  <si>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</si>
  <si>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</si>
  <si>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</si>
  <si>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</si>
  <si>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</si>
  <si>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</si>
  <si>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</si>
  <si>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</si>
  <si>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</si>
  <si>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</si>
  <si>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</si>
  <si>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</si>
  <si>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</si>
  <si>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</si>
  <si>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</si>
  <si>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</si>
  <si>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</si>
  <si>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</si>
  <si>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</si>
  <si>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</si>
  <si>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</si>
  <si>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</si>
  <si>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</si>
  <si>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</si>
  <si>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</si>
  <si>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</si>
  <si>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</si>
  <si>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</si>
  <si>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</si>
  <si>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</si>
  <si>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</si>
  <si>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</si>
  <si>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</si>
  <si>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</si>
  <si>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</si>
  <si>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</si>
  <si>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</si>
  <si>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</si>
  <si>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</si>
  <si>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</si>
  <si>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</si>
  <si>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</si>
  <si>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</si>
  <si>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</si>
  <si>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</si>
  <si>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</si>
  <si>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</si>
  <si>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</si>
  <si>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</si>
  <si>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</si>
  <si>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</si>
  <si>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</si>
  <si>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</si>
  <si>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</si>
  <si>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</si>
  <si>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</si>
  <si>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</si>
  <si>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</si>
  <si>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</si>
  <si>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</si>
  <si>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</si>
  <si>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</si>
  <si>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</si>
  <si>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</si>
  <si>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</si>
  <si>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</si>
  <si>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</si>
  <si>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</si>
  <si>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</si>
  <si>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</si>
  <si>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</si>
  <si>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</si>
  <si>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</si>
  <si>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</si>
  <si>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</si>
  <si>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</si>
  <si>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</si>
  <si>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</si>
  <si>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</si>
  <si>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</si>
  <si>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</si>
  <si>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</si>
  <si>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</si>
  <si>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</si>
  <si>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</si>
  <si>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</si>
  <si>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</si>
  <si>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</si>
  <si>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</si>
  <si>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</si>
  <si>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</si>
  <si>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</si>
  <si>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</si>
  <si>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</si>
  <si>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</si>
  <si>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</si>
  <si>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</si>
  <si>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</si>
  <si>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</si>
  <si>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</si>
  <si>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</si>
  <si>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</si>
  <si>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</si>
  <si>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</si>
  <si>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</si>
  <si>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</si>
  <si>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</si>
  <si>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</si>
  <si>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</si>
  <si>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</si>
  <si>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</si>
  <si>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</si>
  <si>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</si>
  <si>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</si>
  <si>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</si>
  <si>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</si>
  <si>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</si>
  <si>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</si>
  <si>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</si>
  <si>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</si>
  <si>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</si>
  <si>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</si>
  <si>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</si>
  <si>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</si>
  <si>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</si>
  <si>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</si>
  <si>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</si>
  <si>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</si>
  <si>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</si>
  <si>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</si>
  <si>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</si>
  <si>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</si>
  <si>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</si>
  <si>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</si>
  <si>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</si>
  <si>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</si>
  <si>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</si>
  <si>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</si>
  <si>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</si>
  <si>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</si>
  <si>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</si>
  <si>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</si>
  <si>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</si>
  <si>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</si>
  <si>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</si>
  <si>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</si>
  <si>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</si>
  <si>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</si>
  <si>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</si>
  <si>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</si>
  <si>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</si>
  <si>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</si>
  <si>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</si>
  <si>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</si>
  <si>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</si>
  <si>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</si>
  <si>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</si>
  <si>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</si>
  <si>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</si>
  <si>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</si>
  <si>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</si>
  <si>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</si>
  <si>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</si>
  <si>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</si>
  <si>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</si>
  <si>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</si>
  <si>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</si>
  <si>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</si>
  <si>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</si>
  <si>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</si>
  <si>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</si>
  <si>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</si>
  <si>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</si>
  <si>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</si>
  <si>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</si>
  <si>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</si>
  <si>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</si>
  <si>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</si>
  <si>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</si>
  <si>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</si>
  <si>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</si>
  <si>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</si>
  <si>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</si>
  <si>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</si>
  <si>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</si>
  <si>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</si>
  <si>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</si>
  <si>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</si>
  <si>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</si>
  <si>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</si>
  <si>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</si>
  <si>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</si>
  <si>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</si>
  <si>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</si>
  <si>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</si>
  <si>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</si>
  <si>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</si>
  <si>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</si>
  <si>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</si>
  <si>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</si>
  <si>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</si>
  <si>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</si>
  <si>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</si>
  <si>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</si>
  <si>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</si>
  <si>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</si>
  <si>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</si>
  <si>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</si>
  <si>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</si>
  <si>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</si>
  <si>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</si>
  <si>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</si>
  <si>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</si>
  <si>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</si>
  <si>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</si>
  <si>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</si>
  <si>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</si>
  <si>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</si>
  <si>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</si>
  <si>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</si>
  <si>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</si>
  <si>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</si>
  <si>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</si>
  <si>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</si>
  <si>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</si>
  <si>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</si>
  <si>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</si>
  <si>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</si>
  <si>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</si>
  <si>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</si>
  <si>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</si>
  <si>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</si>
  <si>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</si>
  <si>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</si>
  <si>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</si>
  <si>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</si>
  <si>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</si>
  <si>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</si>
  <si>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</si>
  <si>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</si>
  <si>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</si>
  <si>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</si>
  <si>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</si>
  <si>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</si>
  <si>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</si>
  <si>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</si>
  <si>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</si>
  <si>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</si>
  <si>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</si>
  <si>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</si>
  <si>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</si>
  <si>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</si>
  <si>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</si>
  <si>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</si>
  <si>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</si>
  <si>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</si>
  <si>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</si>
  <si>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</si>
  <si>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</si>
  <si>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</si>
  <si>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</si>
  <si>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</si>
  <si>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</si>
  <si>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</si>
  <si>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</si>
  <si>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</si>
  <si>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</si>
  <si>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</si>
  <si>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</si>
  <si>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</si>
  <si>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</si>
  <si>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</si>
  <si>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</si>
  <si>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</si>
  <si>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</si>
  <si>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</si>
  <si>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</si>
  <si>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</si>
  <si>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</si>
  <si>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</si>
  <si>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</si>
  <si>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</si>
  <si>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</si>
  <si>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</si>
  <si>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</si>
  <si>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</si>
  <si>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</si>
  <si>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</si>
  <si>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</si>
  <si>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</si>
  <si>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</si>
  <si>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</si>
  <si>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</si>
  <si>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</si>
  <si>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</si>
  <si>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</si>
  <si>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</si>
  <si>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</si>
  <si>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</si>
  <si>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</si>
  <si>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</si>
  <si>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</si>
  <si>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</si>
  <si>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</si>
  <si>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</si>
  <si>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</si>
  <si>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</si>
  <si>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</si>
  <si>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</si>
  <si>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</si>
  <si>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</si>
  <si>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</si>
  <si>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</si>
  <si>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</si>
  <si>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</si>
  <si>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</si>
  <si>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</si>
  <si>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</si>
  <si>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</si>
  <si>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</si>
  <si>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</si>
  <si>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</si>
  <si>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</si>
  <si>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</si>
  <si>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</si>
  <si>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</si>
  <si>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</si>
  <si>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</si>
  <si>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</si>
  <si>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</si>
  <si>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</si>
  <si>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</si>
  <si>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</si>
  <si>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</si>
  <si>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</si>
  <si>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</si>
  <si>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</si>
  <si>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</si>
  <si>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</si>
  <si>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</si>
  <si>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</si>
  <si>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</si>
  <si>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</si>
  <si>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</si>
  <si>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</si>
  <si>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</si>
  <si>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</si>
  <si>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</si>
  <si>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</si>
  <si>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</si>
  <si>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</si>
  <si>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</si>
  <si>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</si>
  <si>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</si>
  <si>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</si>
  <si>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</si>
  <si>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</si>
  <si>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</si>
  <si>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</si>
  <si>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</si>
  <si>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</si>
  <si>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</si>
  <si>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</si>
  <si>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</si>
  <si>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</si>
  <si>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</si>
  <si>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</si>
  <si>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</si>
  <si>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</si>
  <si>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</si>
  <si>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</si>
  <si>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</si>
  <si>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</si>
  <si>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</si>
  <si>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</si>
  <si>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</si>
  <si>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</si>
  <si>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</si>
  <si>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</si>
  <si>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</si>
  <si>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</si>
  <si>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</si>
  <si>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</si>
  <si>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</si>
  <si>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</si>
  <si>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</si>
  <si>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</si>
  <si>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</si>
  <si>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</si>
  <si>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</si>
  <si>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</si>
  <si>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</si>
  <si>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</si>
  <si>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</si>
  <si>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</si>
  <si>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</si>
  <si>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</si>
  <si>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</si>
  <si>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</si>
  <si>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</si>
  <si>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</si>
  <si>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</si>
  <si>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</si>
  <si>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</si>
  <si>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</si>
  <si>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</si>
  <si>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</si>
  <si>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</si>
  <si>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</si>
  <si>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</si>
  <si>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</si>
  <si>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</si>
  <si>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</si>
  <si>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</si>
  <si>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</si>
  <si>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</si>
  <si>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</si>
  <si>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</si>
  <si>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</si>
  <si>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</si>
  <si>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</si>
  <si>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</si>
  <si>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</si>
  <si>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</si>
  <si>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</si>
  <si>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</si>
  <si>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</si>
  <si>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</si>
  <si>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</si>
  <si>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</si>
  <si>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</si>
  <si>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</si>
  <si>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</si>
  <si>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</si>
  <si>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</si>
  <si>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</si>
  <si>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</si>
  <si>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</si>
  <si>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</si>
  <si>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</si>
  <si>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</si>
  <si>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</si>
  <si>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</si>
  <si>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</si>
  <si>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</si>
  <si>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</si>
  <si>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</si>
  <si>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</si>
  <si>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</si>
  <si>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</si>
  <si>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</si>
  <si>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</si>
  <si>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</si>
  <si>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</si>
  <si>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</si>
  <si>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</si>
  <si>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</si>
  <si>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</si>
  <si>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</si>
  <si>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</si>
  <si>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</si>
  <si>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</si>
  <si>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</si>
  <si>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</si>
  <si>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</si>
  <si>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</si>
  <si>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</si>
  <si>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</si>
  <si>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</si>
  <si>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</si>
  <si>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</si>
  <si>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</si>
  <si>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</si>
  <si>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</si>
  <si>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</si>
  <si>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</si>
  <si>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</si>
  <si>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</si>
  <si>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</si>
  <si>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</si>
  <si>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</si>
  <si>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</si>
  <si>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</si>
  <si>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</si>
  <si>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</si>
  <si>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</si>
  <si>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</si>
  <si>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</si>
  <si>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</si>
  <si>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</si>
  <si>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</si>
  <si>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</si>
  <si>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</si>
  <si>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</si>
  <si>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</si>
  <si>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</si>
  <si>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</si>
  <si>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</si>
  <si>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</si>
  <si>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</si>
  <si>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</si>
  <si>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</si>
  <si>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</si>
  <si>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</si>
  <si>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</si>
  <si>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</si>
  <si>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</si>
  <si>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</si>
  <si>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</si>
  <si>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</si>
  <si>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</si>
  <si>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</si>
  <si>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</si>
  <si>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</si>
  <si>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</si>
  <si>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</si>
  <si>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</si>
  <si>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</si>
  <si>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</si>
  <si>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</si>
  <si>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</si>
  <si>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</si>
  <si>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</si>
  <si>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</si>
  <si>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</si>
  <si>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</si>
  <si>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</si>
  <si>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</si>
  <si>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</si>
  <si>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</si>
  <si>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</si>
  <si>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</si>
  <si>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</si>
  <si>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</si>
  <si>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</si>
  <si>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</si>
  <si>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</si>
  <si>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</si>
  <si>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</si>
  <si>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</si>
  <si>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</si>
  <si>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</si>
  <si>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</si>
  <si>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</si>
  <si>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</si>
  <si>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</si>
  <si>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</si>
  <si>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</si>
  <si>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</si>
  <si>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</si>
  <si>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</si>
  <si>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</si>
  <si>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</si>
  <si>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</si>
  <si>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</si>
  <si>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</si>
  <si>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</si>
  <si>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</si>
  <si>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</si>
  <si>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</si>
  <si>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</si>
  <si>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</si>
  <si>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</si>
  <si>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</si>
  <si>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</si>
  <si>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</si>
  <si>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</si>
  <si>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</si>
  <si>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</si>
  <si>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</si>
  <si>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</si>
  <si>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</si>
  <si>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</si>
  <si>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</si>
  <si>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</si>
  <si>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</si>
  <si>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</si>
  <si>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</si>
  <si>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</si>
  <si>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</si>
  <si>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</si>
  <si>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</si>
  <si>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</si>
  <si>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</si>
  <si>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</si>
  <si>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</si>
  <si>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</si>
  <si>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</si>
  <si>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</si>
  <si>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</si>
  <si>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</si>
  <si>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</si>
  <si>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</si>
  <si>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</si>
  <si>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</si>
  <si>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</si>
  <si>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</si>
  <si>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</si>
  <si>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</si>
  <si>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</si>
  <si>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</si>
  <si>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</si>
  <si>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</si>
  <si>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</si>
  <si>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</si>
  <si>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</si>
  <si>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</si>
  <si>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</si>
  <si>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</si>
  <si>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</si>
  <si>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</si>
  <si>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</si>
  <si>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</si>
  <si>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</si>
  <si>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</si>
  <si>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</si>
  <si>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</si>
  <si>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</si>
  <si>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</si>
  <si>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</si>
  <si>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</si>
  <si>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</si>
  <si>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</si>
  <si>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</si>
  <si>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</si>
  <si>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</si>
  <si>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</si>
  <si>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</si>
  <si>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</si>
  <si>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</si>
  <si>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</si>
  <si>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</si>
  <si>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</si>
  <si>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</si>
  <si>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</si>
  <si>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</si>
  <si>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</si>
  <si>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</si>
  <si>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</si>
  <si>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</si>
  <si>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</si>
  <si>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</si>
  <si>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</si>
  <si>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</si>
  <si>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</si>
  <si>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</si>
  <si>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</si>
  <si>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</si>
  <si>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</si>
  <si>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</si>
  <si>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</si>
  <si>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</si>
  <si>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</si>
  <si>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</si>
  <si>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</si>
  <si>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</si>
  <si>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</si>
  <si>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</si>
  <si>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</si>
  <si>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</si>
  <si>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</si>
  <si>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</si>
  <si>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</si>
  <si>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</si>
  <si>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</si>
  <si>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</si>
  <si>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</si>
  <si>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</si>
  <si>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</si>
  <si>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</si>
  <si>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</si>
  <si>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</si>
  <si>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</si>
  <si>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</si>
  <si>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</si>
  <si>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</si>
  <si>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</si>
  <si>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</si>
  <si>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</si>
  <si>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</si>
  <si>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</si>
  <si>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</si>
  <si>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</si>
  <si>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</si>
  <si>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</si>
  <si>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</si>
  <si>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</si>
  <si>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</si>
  <si>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</si>
  <si>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</si>
  <si>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</si>
  <si>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</si>
  <si>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</si>
  <si>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</si>
  <si>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</si>
  <si>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</si>
  <si>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</si>
  <si>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</si>
  <si>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</si>
  <si>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</si>
  <si>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</si>
  <si>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</si>
  <si>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</si>
  <si>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</si>
  <si>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</si>
  <si>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</si>
  <si>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</si>
  <si>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</si>
  <si>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</si>
  <si>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</si>
  <si>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</si>
  <si>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</si>
  <si>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</si>
  <si>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</si>
  <si>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</si>
  <si>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</si>
  <si>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</si>
  <si>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</si>
  <si>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</si>
  <si>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</si>
  <si>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</si>
  <si>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</si>
  <si>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</si>
  <si>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</si>
  <si>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</si>
  <si>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</si>
  <si>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</si>
  <si>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</si>
  <si>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</si>
  <si>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</si>
  <si>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</si>
  <si>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</si>
  <si>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</si>
  <si>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</si>
  <si>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</si>
  <si>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</si>
  <si>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</si>
  <si>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</si>
  <si>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</si>
  <si>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</si>
  <si>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</si>
  <si>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</si>
  <si>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</si>
  <si>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</si>
  <si>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</si>
  <si>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</si>
  <si>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</si>
  <si>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</si>
  <si>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</si>
  <si>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</si>
  <si>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</si>
  <si>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</si>
  <si>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</si>
  <si>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</si>
  <si>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</si>
  <si>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</si>
  <si>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</si>
  <si>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</si>
  <si>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</si>
  <si>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</si>
  <si>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</si>
  <si>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</si>
  <si>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</si>
  <si>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</si>
  <si>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</si>
  <si>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</si>
  <si>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</si>
  <si>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</si>
  <si>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</si>
  <si>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</si>
  <si>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</si>
  <si>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</si>
  <si>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</si>
  <si>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</si>
  <si>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</si>
  <si>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</si>
  <si>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</si>
  <si>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</si>
  <si>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</si>
  <si>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</si>
  <si>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</si>
  <si>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</si>
  <si>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</si>
  <si>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</si>
  <si>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</si>
  <si>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</si>
  <si>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</si>
  <si>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</si>
  <si>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</si>
  <si>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</si>
  <si>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</si>
  <si>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</si>
  <si>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</si>
  <si>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</si>
  <si>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</si>
  <si>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</si>
  <si>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</si>
  <si>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</si>
  <si>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</si>
  <si>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</si>
  <si>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</si>
  <si>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</si>
  <si>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</si>
  <si>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</si>
  <si>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</si>
  <si>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</si>
  <si>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</si>
  <si>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</si>
  <si>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</si>
  <si>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</si>
  <si>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</si>
  <si>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</si>
  <si>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</si>
  <si>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</si>
  <si>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</si>
  <si>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</si>
  <si>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</si>
  <si>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</si>
  <si>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</si>
  <si>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</si>
  <si>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</si>
  <si>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</si>
  <si>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</si>
  <si>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</si>
  <si>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</si>
  <si>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</si>
  <si>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</si>
  <si>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</si>
  <si>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</si>
  <si>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</si>
  <si>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</si>
  <si>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</si>
  <si>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</si>
  <si>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</si>
  <si>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</si>
  <si>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</si>
  <si>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</si>
  <si>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</si>
  <si>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</si>
  <si>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</si>
  <si>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</si>
  <si>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</si>
  <si>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</si>
  <si>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</si>
  <si>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</si>
  <si>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</si>
  <si>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</si>
  <si>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</si>
  <si>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</si>
  <si>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</si>
  <si>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</si>
  <si>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</si>
  <si>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</si>
  <si>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</si>
  <si>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</si>
  <si>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</si>
  <si>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</si>
  <si>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</si>
  <si>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</si>
  <si>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</si>
  <si>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</si>
  <si>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</si>
  <si>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</si>
  <si>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</si>
  <si>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</si>
  <si>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</si>
  <si>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</si>
  <si>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</si>
  <si>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</si>
  <si>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</si>
  <si>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</si>
  <si>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</si>
  <si>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</si>
  <si>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</si>
  <si>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</si>
  <si>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</si>
  <si>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</si>
  <si>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</si>
  <si>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</si>
  <si>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</si>
  <si>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</si>
  <si>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</si>
  <si>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</si>
  <si>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</si>
  <si>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</si>
  <si>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</si>
  <si>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</si>
  <si>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</si>
  <si>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</si>
  <si>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</si>
  <si>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</si>
  <si>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</si>
  <si>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</si>
  <si>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</si>
  <si>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</si>
  <si>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</si>
  <si>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</si>
  <si>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</si>
  <si>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</si>
  <si>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</si>
  <si>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</si>
  <si>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</si>
  <si>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</si>
  <si>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</si>
  <si>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</si>
  <si>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</si>
  <si>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</si>
  <si>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</si>
  <si>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</si>
  <si>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</si>
  <si>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</si>
  <si>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</si>
  <si>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</si>
  <si>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</si>
  <si>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</si>
  <si>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</si>
  <si>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</si>
  <si>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</si>
  <si>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</si>
  <si>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</si>
  <si>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</si>
  <si>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</si>
  <si>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</si>
  <si>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</si>
  <si>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</si>
  <si>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</si>
  <si>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</si>
  <si>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</si>
  <si>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</si>
  <si>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</si>
  <si>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</si>
  <si>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</si>
  <si>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</si>
  <si>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</si>
  <si>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</si>
  <si>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</si>
  <si>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</si>
  <si>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</si>
  <si>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</si>
  <si>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</si>
  <si>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</si>
  <si>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</si>
  <si>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</si>
  <si>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</si>
  <si>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</si>
  <si>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</si>
  <si>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</si>
  <si>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</si>
  <si>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</si>
  <si>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</si>
  <si>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</si>
  <si>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</si>
  <si>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</si>
  <si>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</si>
  <si>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</si>
  <si>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</si>
  <si>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</si>
  <si>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</si>
  <si>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</si>
  <si>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</si>
  <si>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</si>
  <si>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</si>
  <si>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</si>
  <si>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</si>
  <si>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</si>
  <si>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</si>
  <si>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</si>
  <si>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</si>
  <si>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</si>
  <si>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</si>
  <si>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</si>
  <si>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</si>
  <si>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</si>
  <si>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</si>
  <si>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</si>
  <si>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</si>
  <si>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</si>
  <si>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</si>
  <si>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</si>
  <si>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</si>
  <si>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</si>
  <si>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</si>
  <si>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</si>
  <si>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</si>
  <si>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</si>
  <si>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</si>
  <si>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</si>
  <si>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</si>
  <si>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</si>
  <si>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</si>
  <si>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</si>
  <si>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</si>
  <si>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</si>
  <si>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</si>
  <si>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</si>
  <si>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</si>
  <si>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</si>
  <si>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</si>
  <si>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</si>
  <si>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</si>
  <si>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</si>
  <si>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</si>
  <si>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</si>
  <si>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</si>
  <si>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</si>
  <si>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</si>
  <si>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</si>
  <si>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</si>
  <si>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</si>
  <si>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</si>
  <si>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</si>
  <si>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</si>
  <si>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</si>
  <si>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</si>
  <si>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</si>
  <si>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</si>
  <si>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</si>
  <si>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</si>
  <si>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</si>
  <si>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</si>
  <si>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</si>
  <si>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</si>
  <si>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</si>
  <si>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</si>
  <si>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</si>
  <si>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</si>
  <si>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</si>
  <si>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</si>
  <si>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</si>
  <si>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</si>
  <si>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</si>
  <si>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</si>
  <si>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</si>
  <si>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</si>
  <si>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</si>
  <si>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</si>
  <si>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</si>
  <si>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</si>
  <si>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</si>
  <si>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</si>
  <si>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</si>
  <si>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</si>
  <si>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</si>
  <si>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</si>
  <si>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</si>
  <si>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</si>
  <si>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</si>
  <si>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</si>
  <si>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</si>
  <si>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</si>
  <si>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</si>
  <si>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</si>
  <si>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</si>
  <si>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</si>
  <si>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</si>
  <si>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</si>
  <si>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</si>
  <si>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</si>
  <si>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</si>
  <si>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</si>
  <si>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</si>
  <si>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</si>
  <si>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</si>
  <si>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</si>
  <si>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</si>
  <si>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</si>
  <si>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</si>
  <si>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</si>
  <si>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</si>
  <si>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</si>
  <si>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</si>
  <si>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</si>
  <si>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</si>
  <si>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</si>
  <si>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</si>
  <si>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</si>
  <si>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</si>
  <si>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</si>
  <si>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</si>
  <si>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</si>
  <si>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</si>
  <si>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</si>
  <si>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</si>
  <si>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</si>
  <si>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</si>
  <si>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</si>
  <si>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</si>
  <si>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</si>
  <si>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</si>
  <si>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</si>
  <si>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</si>
  <si>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</si>
  <si>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</si>
  <si>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</si>
  <si>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</si>
  <si>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</si>
  <si>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</si>
  <si>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</si>
  <si>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</si>
  <si>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</si>
  <si>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</si>
  <si>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</si>
  <si>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</si>
  <si>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</si>
  <si>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</si>
  <si>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</si>
  <si>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</si>
  <si>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</si>
  <si>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</si>
  <si>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</si>
  <si>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</si>
  <si>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</si>
  <si>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</si>
  <si>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</si>
  <si>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</si>
  <si>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</si>
  <si>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</si>
  <si>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</si>
  <si>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</si>
  <si>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</si>
  <si>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</si>
  <si>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</si>
  <si>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</si>
  <si>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</si>
  <si>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</si>
  <si>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</si>
  <si>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</si>
  <si>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</si>
  <si>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</si>
  <si>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</si>
  <si>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</si>
  <si>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</si>
  <si>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</si>
  <si>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</si>
  <si>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</si>
  <si>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</si>
  <si>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</si>
  <si>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</si>
  <si>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</si>
  <si>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</si>
  <si>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</si>
  <si>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</si>
  <si>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</si>
  <si>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</si>
  <si>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</si>
  <si>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</si>
  <si>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</si>
  <si>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</si>
  <si>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</si>
  <si>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</si>
  <si>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</si>
  <si>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</si>
  <si>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</si>
  <si>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</si>
  <si>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</si>
  <si>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</si>
  <si>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</si>
  <si>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</si>
  <si>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</si>
  <si>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</si>
  <si>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</si>
  <si>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</si>
  <si>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</si>
  <si>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</si>
  <si>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</si>
  <si>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</si>
  <si>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</si>
  <si>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</si>
  <si>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</si>
  <si>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</si>
  <si>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</si>
  <si>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</si>
  <si>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</si>
  <si>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</si>
  <si>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</si>
  <si>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</si>
  <si>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</si>
  <si>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</si>
  <si>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</si>
  <si>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</si>
  <si>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</si>
  <si>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</si>
  <si>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</si>
  <si>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</si>
  <si>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</si>
  <si>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</si>
  <si>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</si>
  <si>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</si>
  <si>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</si>
  <si>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</si>
  <si>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</si>
  <si>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</si>
  <si>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</si>
  <si>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</si>
  <si>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</si>
  <si>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</si>
  <si>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</si>
  <si>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</si>
  <si>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</si>
  <si>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</si>
  <si>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</si>
  <si>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</si>
  <si>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</si>
  <si>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</si>
  <si>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</si>
  <si>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</si>
  <si>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</si>
  <si>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</si>
  <si>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</si>
  <si>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</si>
  <si>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</si>
  <si>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</si>
  <si>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</si>
  <si>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</si>
  <si>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</si>
  <si>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</si>
  <si>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</si>
  <si>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</si>
  <si>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</si>
  <si>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</si>
  <si>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</si>
  <si>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</si>
  <si>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</si>
  <si>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</si>
  <si>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</si>
  <si>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</si>
  <si>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</si>
  <si>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</si>
  <si>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</si>
  <si>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</si>
  <si>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</si>
  <si>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</si>
  <si>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</si>
  <si>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</si>
  <si>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</si>
  <si>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</si>
  <si>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</si>
  <si>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</si>
  <si>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</si>
  <si>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</si>
  <si>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</si>
  <si>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</si>
  <si>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</si>
  <si>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</si>
  <si>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</si>
  <si>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</si>
  <si>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</si>
  <si>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</si>
  <si>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</si>
  <si>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</si>
  <si>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</si>
  <si>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</si>
  <si>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</si>
  <si>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</si>
  <si>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</si>
  <si>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</si>
  <si>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</si>
  <si>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</si>
  <si>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</si>
  <si>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</si>
  <si>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</si>
  <si>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</si>
  <si>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</si>
  <si>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</si>
  <si>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</si>
  <si>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</si>
  <si>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</si>
  <si>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</si>
  <si>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</si>
  <si>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</si>
  <si>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</si>
  <si>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</si>
  <si>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</si>
  <si>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</si>
  <si>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</si>
  <si>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</si>
  <si>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</si>
  <si>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</si>
  <si>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</si>
  <si>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</si>
  <si>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</si>
  <si>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</si>
  <si>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</si>
  <si>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</si>
  <si>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</si>
  <si>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</si>
  <si>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</si>
  <si>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</si>
  <si>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</si>
  <si>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</si>
  <si>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</si>
  <si>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</si>
  <si>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</si>
  <si>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</si>
  <si>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</si>
  <si>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</si>
  <si>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</si>
  <si>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</si>
  <si>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</si>
  <si>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</si>
  <si>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</si>
  <si>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</si>
  <si>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</si>
  <si>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</si>
  <si>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</si>
  <si>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</si>
  <si>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</si>
  <si>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</si>
  <si>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</si>
  <si>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</si>
  <si>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</si>
  <si>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</si>
  <si>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</si>
  <si>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</si>
  <si>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</si>
  <si>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</si>
  <si>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</si>
  <si>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</si>
  <si>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</si>
  <si>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</si>
  <si>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</si>
  <si>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</si>
  <si>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</si>
  <si>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</si>
  <si>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</si>
  <si>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</si>
  <si>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</si>
  <si>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</si>
  <si>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</si>
  <si>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</si>
  <si>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</si>
  <si>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</si>
  <si>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</si>
  <si>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</si>
  <si>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</si>
  <si>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</si>
  <si>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</si>
  <si>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</si>
  <si>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</si>
  <si>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</si>
  <si>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</si>
  <si>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</si>
  <si>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</si>
  <si>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</si>
  <si>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</si>
  <si>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</si>
  <si>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</si>
  <si>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</si>
  <si>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</si>
  <si>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</si>
  <si>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</si>
  <si>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</si>
  <si>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</si>
  <si>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</si>
  <si>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</si>
  <si>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</si>
  <si>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</si>
  <si>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</si>
  <si>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</si>
  <si>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</si>
  <si>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</si>
  <si>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</si>
  <si>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</si>
  <si>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</si>
  <si>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</si>
  <si>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</si>
  <si>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</si>
  <si>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</si>
  <si>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</si>
  <si>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</si>
  <si>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</si>
  <si>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</si>
  <si>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</si>
  <si>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</si>
  <si>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</si>
  <si>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</si>
  <si>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</si>
  <si>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</si>
  <si>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</si>
  <si>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</si>
  <si>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</si>
  <si>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</si>
  <si>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</si>
  <si>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</si>
  <si>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</si>
  <si>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</si>
  <si>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</si>
  <si>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</si>
  <si>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</si>
  <si>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</si>
  <si>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</si>
  <si>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</si>
  <si>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</si>
  <si>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</si>
  <si>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</si>
  <si>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</si>
  <si>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</si>
  <si>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</si>
  <si>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</si>
  <si>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</si>
  <si>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</si>
  <si>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</si>
  <si>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</si>
  <si>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</si>
  <si>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</si>
  <si>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</si>
  <si>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</si>
  <si>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</si>
  <si>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</si>
  <si>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</si>
  <si>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</si>
  <si>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</si>
  <si>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</si>
  <si>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</si>
  <si>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</si>
  <si>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</si>
  <si>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</si>
  <si>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</si>
  <si>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</si>
  <si>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</si>
  <si>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</si>
  <si>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</si>
  <si>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</si>
  <si>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</si>
  <si>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</si>
  <si>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</si>
  <si>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</si>
  <si>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</si>
  <si>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</si>
  <si>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</si>
  <si>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</si>
  <si>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</si>
  <si>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</si>
  <si>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</si>
  <si>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</si>
  <si>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</si>
  <si>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</si>
  <si>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</si>
  <si>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</si>
  <si>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</si>
  <si>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</si>
  <si>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</si>
  <si>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</si>
  <si>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</si>
  <si>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</si>
  <si>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</si>
  <si>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</si>
  <si>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</si>
  <si>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</si>
  <si>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</si>
  <si>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</si>
  <si>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</si>
  <si>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</si>
  <si>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</si>
  <si>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</si>
  <si>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</si>
  <si>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</si>
  <si>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</si>
  <si>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</si>
  <si>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</si>
  <si>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</si>
  <si>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</si>
  <si>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</si>
  <si>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</si>
  <si>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</si>
  <si>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</si>
  <si>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</si>
  <si>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</si>
  <si>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</si>
  <si>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</si>
  <si>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</si>
  <si>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</si>
  <si>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</si>
  <si>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</si>
  <si>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</si>
  <si>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</si>
  <si>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</si>
  <si>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</si>
  <si>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</si>
  <si>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</si>
  <si>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</si>
  <si>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</si>
  <si>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</si>
  <si>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</si>
  <si>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</si>
  <si>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</si>
  <si>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</si>
  <si>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</si>
  <si>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</si>
  <si>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</si>
  <si>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</si>
  <si>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</si>
  <si>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</si>
  <si>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</si>
  <si>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</si>
  <si>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</si>
  <si>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</si>
  <si>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</si>
  <si>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</si>
  <si>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</si>
  <si>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</si>
  <si>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</si>
  <si>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</si>
  <si>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</si>
  <si>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</si>
  <si>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</si>
  <si>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</si>
  <si>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</si>
  <si>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</si>
  <si>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</si>
  <si>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</si>
  <si>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</si>
  <si>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</si>
  <si>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</si>
  <si>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</si>
  <si>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</si>
  <si>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</si>
  <si>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</si>
  <si>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</si>
  <si>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</si>
  <si>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</si>
  <si>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</si>
  <si>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</si>
  <si>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</si>
  <si>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</si>
  <si>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</si>
  <si>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</si>
  <si>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</si>
  <si>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</si>
  <si>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</si>
  <si>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</si>
  <si>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</si>
  <si>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</si>
  <si>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</si>
  <si>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</si>
  <si>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</si>
  <si>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</si>
  <si>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</si>
  <si>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</si>
  <si>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</si>
  <si>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</si>
  <si>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</si>
  <si>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</si>
  <si>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</si>
  <si>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</si>
  <si>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</si>
  <si>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</si>
  <si>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</si>
  <si>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</si>
  <si>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</si>
  <si>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</si>
  <si>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</si>
  <si>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</si>
  <si>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</si>
  <si>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</si>
  <si>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</si>
  <si>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</si>
  <si>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</si>
  <si>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</si>
  <si>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</si>
  <si>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</si>
  <si>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</si>
  <si>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</si>
  <si>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</si>
  <si>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</si>
  <si>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</si>
  <si>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</si>
  <si>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</si>
  <si>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</si>
  <si>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</si>
  <si>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</si>
  <si>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</si>
  <si>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</si>
  <si>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</si>
  <si>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</si>
  <si>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</si>
  <si>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</si>
  <si>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</si>
  <si>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</si>
  <si>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</si>
  <si>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</si>
  <si>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</si>
  <si>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</si>
  <si>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</si>
  <si>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</si>
  <si>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</si>
  <si>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</si>
  <si>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</si>
  <si>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</si>
  <si>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</si>
  <si>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</si>
  <si>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</si>
  <si>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</si>
  <si>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</si>
  <si>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</si>
  <si>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</si>
  <si>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</si>
  <si>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</si>
  <si>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</si>
  <si>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</si>
  <si>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</si>
  <si>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</si>
  <si>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</si>
  <si>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</si>
  <si>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</si>
  <si>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</si>
  <si>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</si>
  <si>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</si>
  <si>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</si>
  <si>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</si>
  <si>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</si>
  <si>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</si>
  <si>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</si>
  <si>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</si>
  <si>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</si>
  <si>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</si>
  <si>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</si>
  <si>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</si>
  <si>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</si>
  <si>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</si>
  <si>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</si>
  <si>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</si>
  <si>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</si>
  <si>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</si>
  <si>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</si>
  <si>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</si>
  <si>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</si>
  <si>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</si>
  <si>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</si>
  <si>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</si>
  <si>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</si>
  <si>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</si>
  <si>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</si>
  <si>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</si>
  <si>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</si>
  <si>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</si>
  <si>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</si>
  <si>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</si>
  <si>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</si>
  <si>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</si>
  <si>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</si>
  <si>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</si>
  <si>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</si>
  <si>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</si>
  <si>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</si>
  <si>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</si>
  <si>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</si>
  <si>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</si>
  <si>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</si>
  <si>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</si>
  <si>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</si>
  <si>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</si>
  <si>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</si>
  <si>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</si>
  <si>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</si>
  <si>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</si>
  <si>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</si>
  <si>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</si>
  <si>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</si>
  <si>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</si>
  <si>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</si>
  <si>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</si>
  <si>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</si>
  <si>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</si>
  <si>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</si>
  <si>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</si>
  <si>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</si>
  <si>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</si>
  <si>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</si>
  <si>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</si>
  <si>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</si>
  <si>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</si>
  <si>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</si>
  <si>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</si>
  <si>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</si>
  <si>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</si>
  <si>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</si>
  <si>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</si>
  <si>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</si>
  <si>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</si>
  <si>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</si>
  <si>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</si>
  <si>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</si>
  <si>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</si>
  <si>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</si>
  <si>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</si>
  <si>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</si>
  <si>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</si>
  <si>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</si>
  <si>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</si>
  <si>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</si>
  <si>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</si>
  <si>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</si>
  <si>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</si>
  <si>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</si>
  <si>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</si>
  <si>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</si>
  <si>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</si>
  <si>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</si>
  <si>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</si>
  <si>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</si>
  <si>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</si>
  <si>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</si>
  <si>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</si>
  <si>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</si>
  <si>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</si>
  <si>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</si>
  <si>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</si>
  <si>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</si>
  <si>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</si>
  <si>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</si>
  <si>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</si>
  <si>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</si>
  <si>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</si>
  <si>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</si>
  <si>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</si>
  <si>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</si>
  <si>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</si>
  <si>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</si>
  <si>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</si>
  <si>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</si>
  <si>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</si>
  <si>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</si>
  <si>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</si>
  <si>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</si>
  <si>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</si>
  <si>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</si>
  <si>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</si>
  <si>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</si>
  <si>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</si>
  <si>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</si>
  <si>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</si>
  <si>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</si>
  <si>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</si>
  <si>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</si>
  <si>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</si>
  <si>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</si>
  <si>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</si>
  <si>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</si>
  <si>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</si>
  <si>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</si>
  <si>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</si>
  <si>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</si>
  <si>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</si>
  <si>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</si>
  <si>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</si>
  <si>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</si>
  <si>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</si>
  <si>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</si>
  <si>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</si>
  <si>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</si>
  <si>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</si>
  <si>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</si>
  <si>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</si>
  <si>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</si>
  <si>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</si>
  <si>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</si>
  <si>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</si>
  <si>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</si>
  <si>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</si>
  <si>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</si>
  <si>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</si>
  <si>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</si>
  <si>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</si>
  <si>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</si>
  <si>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</si>
  <si>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</si>
  <si>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</si>
  <si>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</si>
  <si>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</si>
  <si>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</si>
  <si>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</si>
  <si>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</si>
  <si>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</si>
  <si>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</si>
  <si>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</si>
  <si>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</si>
  <si>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</si>
  <si>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</si>
  <si>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</si>
  <si>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</si>
  <si>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</si>
  <si>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</si>
  <si>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</si>
  <si>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</si>
  <si>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</si>
  <si>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</si>
  <si>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</si>
  <si>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</si>
  <si>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</si>
  <si>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</si>
  <si>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</si>
  <si>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</si>
  <si>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</si>
  <si>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</si>
  <si>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</si>
  <si>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</si>
  <si>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</si>
  <si>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</si>
  <si>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</si>
  <si>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</si>
  <si>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</si>
  <si>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</si>
  <si>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</si>
  <si>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</si>
  <si>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</si>
  <si>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</si>
  <si>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</si>
  <si>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</si>
  <si>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</si>
  <si>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</si>
  <si>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</si>
  <si>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</si>
  <si>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</si>
  <si>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</si>
  <si>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</si>
  <si>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</si>
  <si>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</si>
  <si>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</si>
  <si>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</si>
  <si>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</si>
  <si>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</si>
  <si>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</si>
  <si>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</si>
  <si>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</si>
  <si>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</si>
  <si>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</si>
  <si>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</si>
  <si>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</si>
  <si>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</si>
  <si>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</si>
  <si>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</si>
  <si>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</si>
  <si>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</si>
  <si>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</si>
  <si>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</si>
  <si>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</si>
  <si>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</si>
  <si>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</si>
  <si>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</si>
  <si>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</si>
  <si>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</si>
  <si>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</si>
  <si>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</si>
  <si>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</si>
  <si>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</si>
  <si>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</si>
  <si>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</si>
  <si>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</si>
  <si>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</si>
  <si>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</si>
  <si>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</si>
  <si>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</si>
  <si>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</si>
  <si>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</si>
  <si>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</si>
  <si>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</si>
  <si>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</si>
  <si>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</si>
  <si>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</si>
  <si>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</si>
  <si>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</si>
  <si>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</si>
  <si>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</si>
  <si>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</si>
  <si>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</si>
  <si>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</si>
  <si>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</si>
  <si>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</si>
  <si>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</si>
  <si>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</si>
  <si>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</si>
  <si>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</si>
  <si>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</si>
  <si>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</si>
  <si>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</si>
  <si>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</si>
  <si>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</si>
  <si>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</si>
  <si>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</si>
  <si>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</si>
  <si>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</si>
  <si>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</si>
  <si>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</si>
  <si>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</si>
  <si>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</si>
  <si>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</si>
  <si>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</si>
  <si>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</si>
  <si>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</si>
  <si>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</si>
  <si>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</si>
  <si>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</si>
  <si>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</si>
  <si>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</si>
  <si>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</si>
  <si>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</si>
  <si>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</si>
  <si>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</si>
  <si>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</si>
  <si>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</si>
  <si>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</si>
  <si>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</si>
  <si>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</si>
  <si>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</si>
  <si>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</si>
  <si>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</si>
  <si>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</si>
  <si>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</si>
  <si>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</si>
  <si>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</si>
  <si>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</si>
  <si>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</si>
  <si>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</si>
  <si>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</si>
  <si>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</si>
  <si>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</si>
  <si>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</si>
  <si>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</si>
  <si>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</si>
  <si>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</si>
  <si>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</si>
  <si>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</si>
  <si>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</si>
  <si>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</si>
  <si>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</si>
  <si>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</si>
  <si>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</si>
  <si>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</si>
  <si>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</si>
  <si>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</si>
  <si>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</si>
  <si>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</si>
  <si>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</si>
  <si>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</si>
  <si>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</si>
  <si>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</si>
  <si>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</si>
  <si>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</si>
  <si>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</si>
  <si>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</si>
  <si>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</si>
  <si>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</si>
  <si>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</si>
  <si>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</si>
  <si>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</si>
  <si>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</si>
  <si>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</si>
  <si>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</si>
  <si>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</si>
  <si>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</si>
  <si>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</si>
  <si>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</si>
  <si>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</si>
  <si>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</si>
  <si>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</si>
  <si>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</si>
  <si>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</si>
  <si>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</si>
  <si>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</si>
  <si>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</si>
  <si>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</si>
  <si>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</si>
  <si>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</si>
  <si>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</si>
  <si>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</si>
  <si>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</si>
  <si>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</si>
  <si>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</si>
  <si>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</si>
  <si>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</si>
  <si>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</si>
  <si>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</si>
  <si>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</si>
  <si>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</si>
  <si>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</si>
  <si>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</si>
  <si>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</si>
  <si>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</si>
  <si>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</si>
  <si>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</si>
  <si>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</si>
  <si>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</si>
  <si>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</si>
  <si>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</si>
  <si>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</si>
  <si>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</si>
  <si>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</si>
  <si>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</si>
  <si>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</si>
  <si>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</si>
  <si>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</si>
  <si>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</si>
  <si>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</si>
  <si>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</si>
  <si>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</si>
  <si>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</si>
  <si>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</si>
  <si>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</si>
  <si>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</si>
  <si>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</si>
  <si>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</si>
  <si>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</si>
  <si>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</si>
  <si>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</si>
  <si>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</si>
  <si>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</si>
  <si>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</si>
  <si>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</si>
  <si>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</si>
  <si>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</si>
  <si>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</si>
  <si>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</si>
  <si>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</si>
  <si>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</si>
  <si>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</si>
  <si>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</si>
  <si>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</si>
  <si>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</si>
  <si>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</si>
  <si>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</si>
  <si>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</si>
  <si>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</si>
  <si>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</si>
  <si>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</si>
  <si>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</si>
  <si>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</si>
  <si>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</si>
  <si>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</si>
  <si>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</si>
  <si>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</si>
  <si>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</si>
  <si>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</si>
  <si>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</si>
  <si>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</si>
  <si>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</si>
  <si>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</si>
  <si>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</si>
  <si>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</si>
  <si>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</si>
  <si>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</si>
  <si>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</si>
  <si>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</si>
  <si>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</si>
  <si>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</si>
  <si>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</si>
  <si>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</si>
  <si>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</si>
  <si>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</si>
  <si>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</si>
  <si>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</si>
  <si>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</si>
  <si>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</si>
  <si>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</si>
  <si>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</si>
  <si>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</si>
  <si>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</si>
  <si>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</si>
  <si>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</si>
  <si>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</si>
  <si>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</si>
  <si>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</si>
  <si>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</si>
  <si>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</si>
  <si>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</si>
  <si>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</si>
  <si>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</si>
  <si>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</si>
  <si>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</si>
  <si>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</si>
  <si>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</si>
  <si>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</si>
  <si>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</si>
  <si>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</si>
  <si>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</si>
  <si>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</si>
  <si>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</si>
  <si>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</si>
  <si>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</si>
  <si>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</si>
  <si>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</si>
  <si>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</si>
  <si>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</si>
  <si>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</si>
  <si>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</si>
  <si>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</si>
  <si>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</si>
  <si>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</si>
  <si>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</si>
  <si>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</si>
  <si>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</si>
  <si>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</si>
  <si>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</si>
  <si>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</si>
  <si>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</si>
  <si>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</si>
  <si>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</si>
  <si>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</si>
  <si>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</si>
  <si>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</si>
  <si>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</si>
  <si>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</si>
  <si>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</si>
  <si>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</si>
  <si>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</si>
  <si>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</si>
  <si>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</si>
  <si>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</si>
  <si>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</si>
  <si>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</si>
  <si>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</si>
  <si>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</si>
  <si>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</si>
  <si>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</si>
  <si>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</si>
  <si>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</si>
  <si>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</si>
  <si>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</si>
  <si>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</si>
  <si>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</si>
  <si>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</si>
  <si>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</si>
  <si>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</si>
  <si>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</si>
  <si>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</si>
  <si>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</si>
  <si>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</si>
  <si>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</si>
  <si>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</si>
  <si>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</si>
  <si>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</si>
  <si>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</si>
  <si>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</si>
  <si>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</si>
  <si>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</si>
  <si>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</si>
  <si>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</si>
  <si>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</si>
  <si>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</si>
  <si>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</si>
  <si>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</si>
  <si>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</si>
  <si>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</si>
  <si>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</si>
  <si>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</si>
  <si>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</si>
  <si>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</si>
  <si>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</si>
  <si>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</si>
  <si>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</si>
  <si>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</si>
  <si>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</si>
  <si>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</si>
  <si>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</si>
  <si>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</si>
  <si>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</si>
  <si>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</si>
  <si>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</si>
  <si>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</si>
  <si>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</si>
  <si>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</si>
  <si>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</si>
  <si>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</si>
  <si>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</si>
  <si>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</si>
  <si>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</si>
  <si>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</si>
  <si>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</si>
  <si>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</si>
  <si>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</si>
  <si>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</si>
  <si>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</si>
  <si>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</si>
  <si>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</si>
  <si>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</si>
  <si>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</si>
  <si>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</si>
  <si>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</si>
  <si>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</si>
  <si>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</si>
  <si>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</si>
  <si>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</si>
  <si>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</si>
  <si>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</si>
  <si>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</si>
  <si>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</si>
  <si>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</si>
  <si>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</si>
  <si>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</si>
  <si>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</si>
  <si>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</si>
  <si>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</si>
  <si>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</si>
  <si>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</si>
  <si>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</si>
  <si>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</si>
  <si>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</si>
  <si>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</si>
  <si>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</si>
  <si>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</si>
  <si>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</si>
  <si>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</si>
  <si>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</si>
  <si>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</si>
  <si>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</si>
  <si>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</si>
  <si>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</si>
  <si>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</si>
  <si>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</si>
  <si>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</si>
  <si>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</si>
  <si>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</si>
  <si>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</si>
  <si>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</si>
  <si>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</si>
  <si>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</si>
  <si>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</si>
  <si>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</si>
  <si>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</si>
  <si>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</si>
  <si>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</si>
  <si>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</si>
  <si>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</si>
  <si>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</si>
  <si>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</si>
  <si>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</si>
  <si>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</si>
  <si>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</si>
  <si>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</si>
  <si>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</si>
  <si>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</si>
  <si>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</si>
  <si>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</si>
  <si>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</si>
  <si>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</si>
  <si>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</si>
  <si>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</si>
  <si>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</si>
  <si>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</si>
  <si>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</si>
  <si>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</si>
  <si>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</si>
  <si>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</si>
  <si>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</si>
  <si>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</si>
  <si>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</si>
  <si>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</si>
  <si>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</si>
  <si>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</si>
  <si>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</si>
  <si>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</si>
  <si>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</si>
  <si>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</si>
  <si>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</si>
  <si>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</si>
  <si>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</si>
  <si>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</si>
  <si>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</si>
  <si>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</si>
  <si>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</si>
  <si>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</si>
  <si>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</si>
  <si>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</si>
  <si>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</si>
  <si>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</si>
  <si>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</si>
  <si>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</si>
  <si>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</si>
  <si>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</si>
  <si>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</si>
  <si>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</si>
  <si>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</si>
  <si>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</si>
  <si>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</si>
  <si>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</si>
  <si>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</si>
  <si>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</si>
  <si>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</si>
  <si>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</si>
  <si>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</si>
  <si>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</si>
  <si>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</si>
  <si>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</si>
  <si>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</si>
  <si>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</si>
  <si>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</si>
  <si>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</si>
  <si>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</si>
  <si>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</si>
  <si>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</si>
  <si>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</si>
  <si>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</si>
  <si>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</si>
  <si>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</si>
  <si>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</si>
  <si>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</si>
  <si>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</si>
  <si>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</si>
  <si>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</si>
  <si>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</si>
  <si>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</si>
  <si>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</si>
  <si>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</si>
  <si>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</si>
  <si>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</si>
  <si>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</si>
  <si>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</si>
  <si>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</si>
  <si>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</si>
  <si>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</si>
  <si>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</si>
  <si>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</si>
  <si>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</si>
  <si>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</si>
  <si>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</si>
  <si>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</si>
  <si>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</si>
  <si>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</si>
  <si>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</si>
  <si>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</si>
  <si>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</si>
  <si>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</si>
  <si>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</si>
  <si>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</si>
  <si>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</si>
  <si>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</si>
  <si>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</si>
  <si>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</si>
  <si>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</si>
  <si>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</si>
  <si>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</si>
  <si>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</si>
  <si>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</si>
  <si>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</si>
  <si>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</si>
  <si>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</si>
  <si>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</si>
  <si>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</si>
  <si>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</si>
  <si>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</si>
  <si>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</si>
  <si>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</si>
  <si>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</si>
  <si>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</si>
  <si>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</si>
  <si>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</si>
  <si>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</si>
  <si>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</si>
  <si>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</si>
  <si>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</si>
  <si>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</si>
  <si>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</si>
  <si>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</si>
  <si>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</si>
  <si>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</si>
  <si>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</si>
  <si>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</si>
  <si>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</si>
  <si>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</si>
  <si>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</si>
  <si>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</si>
  <si>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</si>
  <si>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</si>
  <si>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</si>
  <si>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</si>
  <si>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</si>
  <si>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</si>
  <si>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</si>
  <si>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</si>
  <si>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</si>
  <si>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</si>
  <si>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</si>
  <si>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</si>
  <si>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</si>
  <si>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</si>
  <si>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</si>
  <si>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</si>
  <si>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</si>
  <si>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</si>
  <si>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</si>
  <si>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</si>
  <si>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</si>
  <si>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</si>
  <si>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</si>
  <si>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</si>
  <si>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</si>
  <si>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</si>
  <si>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</si>
  <si>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</si>
  <si>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</si>
  <si>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</si>
  <si>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</si>
  <si>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</si>
  <si>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</si>
  <si>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</si>
  <si>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</si>
  <si>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</si>
  <si>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</si>
  <si>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</si>
  <si>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</si>
  <si>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</si>
  <si>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</si>
  <si>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</si>
  <si>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</si>
  <si>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</si>
  <si>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</si>
  <si>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</si>
  <si>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</si>
  <si>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</si>
  <si>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</si>
  <si>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</si>
  <si>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</si>
  <si>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</si>
  <si>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</si>
  <si>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</si>
  <si>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</si>
  <si>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</si>
  <si>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</si>
  <si>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</si>
  <si>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</si>
  <si>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</si>
  <si>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</si>
  <si>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</si>
  <si>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</si>
  <si>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</si>
  <si>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</si>
  <si>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</si>
  <si>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</si>
  <si>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</si>
  <si>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</si>
  <si>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</si>
  <si>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</si>
  <si>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</si>
  <si>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</si>
  <si>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</si>
  <si>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</si>
  <si>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</si>
  <si>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</si>
  <si>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</si>
  <si>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</si>
  <si>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</si>
  <si>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</si>
  <si>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</si>
  <si>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</si>
  <si>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</si>
  <si>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</si>
  <si>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</si>
  <si>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</si>
  <si>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</si>
  <si>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</si>
  <si>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</si>
  <si>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</si>
  <si>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</si>
  <si>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</si>
  <si>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</si>
  <si>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</si>
  <si>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</si>
  <si>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</si>
  <si>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</si>
  <si>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</si>
  <si>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</si>
  <si>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</si>
  <si>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</si>
  <si>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</si>
  <si>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</si>
  <si>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</si>
  <si>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</si>
  <si>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</si>
  <si>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</si>
  <si>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</si>
  <si>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</si>
  <si>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</si>
  <si>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</si>
  <si>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</si>
  <si>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</si>
  <si>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</si>
  <si>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</si>
  <si>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</si>
  <si>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</si>
  <si>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</si>
  <si>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</si>
  <si>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</si>
  <si>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</si>
  <si>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</si>
  <si>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</si>
  <si>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</si>
  <si>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</si>
  <si>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</si>
  <si>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</si>
  <si>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</si>
  <si>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</si>
  <si>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</si>
  <si>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</si>
  <si>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</si>
  <si>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</si>
  <si>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</si>
  <si>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</si>
  <si>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</si>
  <si>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</si>
  <si>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</si>
  <si>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</si>
  <si>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</si>
  <si>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</si>
  <si>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</si>
  <si>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</si>
  <si>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</si>
  <si>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</si>
  <si>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</si>
  <si>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</si>
  <si>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</si>
  <si>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</si>
  <si>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</si>
  <si>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</si>
  <si>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</si>
  <si>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</si>
  <si>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</si>
  <si>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</si>
  <si>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</si>
  <si>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</si>
  <si>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</si>
  <si>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</si>
  <si>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</si>
  <si>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</si>
  <si>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</si>
  <si>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</si>
  <si>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</si>
  <si>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</si>
  <si>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</si>
  <si>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</si>
  <si>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</si>
  <si>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</si>
  <si>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</si>
  <si>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</si>
  <si>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</si>
  <si>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</si>
  <si>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</si>
  <si>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</si>
  <si>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</si>
  <si>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</si>
  <si>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</si>
  <si>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</si>
  <si>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</si>
  <si>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</si>
  <si>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</si>
  <si>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</si>
  <si>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</si>
  <si>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</si>
  <si>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</si>
  <si>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</si>
  <si>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</si>
  <si>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</si>
  <si>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</si>
  <si>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</si>
  <si>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</si>
  <si>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</si>
  <si>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</si>
  <si>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</si>
  <si>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</si>
  <si>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</si>
  <si>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</si>
  <si>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</si>
  <si>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</si>
  <si>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</si>
  <si>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</si>
  <si>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</si>
  <si>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</si>
  <si>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</si>
  <si>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</si>
  <si>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</si>
  <si>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</si>
  <si>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</si>
  <si>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</si>
  <si>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</si>
  <si>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</si>
  <si>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</si>
  <si>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</si>
  <si>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</si>
  <si>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</si>
  <si>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</si>
  <si>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</si>
  <si>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</si>
  <si>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</si>
  <si>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</si>
  <si>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</si>
  <si>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</si>
  <si>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</si>
  <si>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</si>
  <si>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</si>
  <si>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</si>
  <si>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</si>
  <si>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</si>
  <si>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</si>
  <si>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</si>
  <si>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</si>
  <si>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</si>
  <si>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</si>
  <si>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</si>
  <si>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</si>
  <si>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</si>
  <si>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</si>
  <si>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</si>
  <si>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</si>
  <si>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</si>
  <si>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</si>
  <si>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</si>
  <si>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</si>
  <si>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</si>
  <si>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</si>
  <si>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</si>
  <si>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</si>
  <si>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</si>
  <si>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</si>
  <si>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</si>
  <si>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</si>
  <si>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</si>
  <si>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</si>
  <si>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</si>
  <si>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</si>
  <si>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</si>
  <si>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</si>
  <si>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</si>
  <si>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</si>
  <si>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</si>
  <si>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</si>
  <si>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</si>
  <si>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</si>
  <si>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</si>
  <si>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</si>
  <si>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</si>
  <si>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</si>
  <si>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</si>
  <si>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</si>
  <si>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</si>
  <si>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</si>
  <si>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</si>
  <si>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</si>
  <si>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</si>
  <si>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</si>
  <si>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</si>
  <si>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</si>
  <si>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</si>
  <si>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</si>
  <si>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</si>
  <si>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</si>
  <si>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</si>
  <si>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</si>
  <si>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</si>
  <si>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</si>
  <si>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</si>
  <si>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</si>
  <si>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</si>
  <si>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</si>
  <si>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</si>
  <si>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</si>
  <si>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</si>
  <si>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</si>
  <si>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</si>
  <si>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</si>
  <si>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</si>
  <si>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</si>
  <si>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</si>
  <si>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</si>
  <si>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</si>
  <si>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</si>
  <si>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</si>
  <si>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</si>
  <si>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</si>
  <si>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</si>
  <si>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</si>
  <si>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</si>
  <si>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</si>
  <si>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</si>
  <si>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</si>
  <si>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</si>
  <si>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</si>
  <si>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</si>
  <si>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</si>
  <si>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</si>
  <si>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</si>
  <si>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</si>
  <si>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</si>
  <si>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</si>
  <si>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</si>
  <si>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</si>
  <si>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</si>
  <si>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</si>
  <si>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</si>
  <si>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</si>
  <si>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</si>
  <si>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</si>
  <si>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</si>
  <si>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</si>
  <si>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</si>
  <si>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</si>
  <si>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</si>
  <si>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</si>
  <si>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</si>
  <si>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</si>
  <si>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</si>
  <si>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</si>
  <si>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</si>
  <si>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</si>
  <si>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</si>
  <si>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</si>
  <si>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</si>
  <si>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</si>
  <si>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</si>
  <si>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</si>
  <si>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</si>
  <si>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</si>
  <si>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</si>
  <si>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</si>
  <si>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</si>
  <si>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</si>
  <si>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</si>
  <si>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</si>
  <si>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</si>
  <si>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</si>
  <si>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</si>
  <si>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</si>
  <si>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</si>
  <si>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</si>
  <si>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</si>
  <si>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</si>
  <si>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</si>
  <si>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</si>
  <si>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</si>
  <si>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</si>
  <si>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</si>
  <si>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</si>
  <si>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</si>
  <si>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</si>
  <si>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</si>
  <si>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</si>
  <si>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</si>
  <si>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</si>
  <si>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</si>
  <si>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</si>
  <si>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</si>
  <si>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</si>
  <si>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</si>
  <si>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</si>
  <si>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</si>
  <si>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</si>
  <si>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</si>
  <si>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</si>
  <si>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</si>
  <si>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</si>
  <si>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</si>
  <si>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</si>
  <si>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</si>
  <si>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</si>
  <si>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</si>
  <si>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</si>
  <si>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</si>
  <si>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</si>
  <si>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</si>
  <si>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</si>
  <si>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</si>
  <si>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</si>
  <si>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</si>
  <si>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</si>
  <si>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</si>
  <si>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</si>
  <si>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</si>
  <si>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</si>
  <si>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</si>
  <si>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</si>
  <si>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</si>
  <si>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</si>
  <si>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</si>
  <si>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</si>
  <si>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</si>
  <si>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</si>
  <si>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</si>
  <si>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</si>
  <si>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</si>
  <si>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</si>
  <si>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</si>
  <si>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</si>
  <si>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</si>
  <si>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</si>
  <si>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</si>
  <si>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</si>
  <si>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</si>
  <si>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</si>
  <si>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</si>
  <si>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</si>
  <si>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</si>
  <si>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</si>
  <si>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</si>
  <si>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</si>
  <si>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</si>
  <si>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</si>
  <si>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</si>
  <si>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</si>
  <si>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</si>
  <si>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</si>
  <si>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</si>
  <si>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</si>
  <si>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</si>
  <si>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</si>
  <si>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</si>
  <si>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</si>
  <si>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</si>
  <si>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</si>
  <si>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</si>
  <si>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</si>
  <si>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</si>
  <si>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</si>
  <si>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</si>
  <si>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</si>
  <si>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</si>
  <si>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</si>
  <si>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</si>
  <si>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</si>
  <si>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</si>
  <si>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</si>
  <si>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</si>
  <si>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</si>
  <si>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</si>
  <si>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</si>
  <si>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</si>
  <si>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</si>
  <si>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</si>
  <si>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</si>
  <si>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</si>
  <si>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</si>
  <si>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</si>
  <si>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</si>
  <si>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</si>
  <si>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</si>
  <si>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</si>
  <si>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</si>
  <si>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</si>
  <si>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</si>
  <si>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</si>
  <si>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</si>
  <si>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</si>
  <si>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</si>
  <si>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</si>
  <si>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</si>
  <si>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</si>
  <si>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</si>
  <si>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</si>
  <si>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</si>
  <si>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</si>
  <si>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</si>
  <si>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</si>
  <si>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</si>
  <si>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</si>
  <si>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</si>
  <si>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</si>
  <si>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</si>
  <si>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</si>
  <si>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</si>
  <si>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</si>
  <si>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</si>
  <si>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</si>
  <si>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</si>
  <si>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</si>
  <si>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</si>
  <si>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</si>
  <si>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</si>
  <si>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</si>
  <si>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</si>
  <si>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</si>
  <si>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</si>
  <si>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</si>
  <si>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</si>
  <si>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</si>
  <si>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</si>
  <si>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</si>
  <si>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</si>
  <si>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</si>
  <si>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</si>
  <si>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</si>
  <si>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</si>
  <si>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</si>
  <si>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</si>
  <si>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</si>
  <si>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</si>
  <si>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</si>
  <si>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</si>
  <si>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</si>
  <si>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</si>
  <si>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</si>
  <si>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</si>
  <si>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</si>
  <si>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</si>
  <si>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</si>
  <si>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</si>
  <si>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</si>
  <si>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</si>
  <si>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</si>
  <si>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</si>
  <si>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</si>
  <si>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</si>
  <si>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</si>
  <si>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</si>
  <si>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</si>
  <si>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</si>
  <si>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</si>
  <si>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</si>
  <si>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</si>
  <si>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</si>
  <si>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</si>
  <si>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</si>
  <si>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</si>
  <si>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</si>
  <si>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</si>
  <si>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</si>
  <si>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</si>
  <si>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</si>
  <si>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</si>
  <si>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</si>
  <si>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</si>
  <si>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</si>
  <si>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</si>
  <si>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</si>
  <si>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</si>
  <si>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</si>
  <si>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</si>
  <si>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</si>
  <si>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</si>
  <si>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</si>
  <si>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</si>
  <si>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</si>
  <si>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</si>
  <si>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</si>
  <si>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</si>
  <si>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</si>
  <si>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</si>
  <si>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</si>
  <si>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</si>
  <si>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</si>
  <si>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</si>
  <si>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</si>
  <si>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</si>
  <si>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</si>
  <si>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</si>
  <si>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</si>
  <si>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</si>
  <si>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</si>
  <si>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</si>
  <si>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</si>
  <si>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</si>
  <si>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</si>
  <si>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</si>
  <si>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</si>
  <si>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</si>
  <si>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</si>
  <si>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</si>
  <si>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</si>
  <si>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</si>
  <si>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</si>
  <si>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</si>
  <si>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</si>
  <si>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</si>
  <si>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</si>
  <si>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</si>
  <si>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</si>
  <si>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</si>
  <si>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</si>
  <si>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</si>
  <si>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</si>
  <si>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</si>
  <si>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</si>
  <si>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</si>
  <si>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</si>
  <si>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</si>
  <si>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</si>
  <si>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</si>
  <si>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</si>
  <si>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</si>
  <si>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</si>
  <si>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</si>
  <si>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</si>
  <si>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</si>
  <si>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</si>
  <si>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</si>
  <si>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</si>
  <si>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</si>
  <si>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</si>
  <si>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</si>
  <si>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</si>
  <si>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</si>
  <si>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</si>
  <si>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</si>
  <si>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</si>
  <si>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</si>
  <si>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</si>
  <si>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</si>
  <si>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</si>
  <si>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</si>
  <si>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</si>
  <si>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</si>
  <si>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</si>
  <si>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</si>
  <si>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</si>
  <si>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</si>
  <si>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</si>
  <si>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</si>
  <si>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</si>
  <si>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</si>
  <si>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</si>
  <si>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</si>
  <si>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</si>
  <si>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</si>
  <si>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</si>
  <si>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</si>
  <si>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</si>
  <si>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</si>
  <si>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</si>
  <si>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</si>
  <si>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</si>
  <si>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</si>
  <si>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</si>
  <si>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</si>
  <si>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</si>
  <si>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</si>
  <si>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</si>
  <si>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</si>
  <si>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</si>
  <si>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</si>
  <si>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</si>
  <si>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</si>
  <si>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</si>
  <si>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</si>
  <si>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</si>
  <si>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</si>
  <si>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</si>
  <si>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</si>
  <si>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</si>
  <si>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</si>
  <si>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</si>
  <si>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</si>
  <si>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</si>
  <si>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</si>
  <si>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</si>
  <si>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</si>
  <si>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</si>
  <si>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</si>
  <si>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</si>
  <si>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</si>
  <si>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</si>
  <si>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</si>
  <si>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</si>
  <si>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</si>
  <si>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</si>
  <si>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</si>
  <si>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</si>
  <si>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</si>
  <si>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</si>
  <si>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</si>
  <si>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</si>
  <si>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</si>
  <si>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</si>
  <si>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</si>
  <si>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</si>
  <si>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</si>
  <si>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</si>
  <si>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</si>
  <si>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</si>
  <si>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</si>
  <si>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</si>
  <si>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</si>
  <si>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</si>
  <si>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</si>
  <si>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</si>
  <si>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</si>
  <si>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</si>
  <si>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</si>
  <si>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</si>
  <si>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</si>
  <si>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</si>
  <si>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</si>
  <si>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</si>
  <si>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</si>
  <si>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</si>
  <si>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</si>
  <si>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</si>
  <si>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</si>
  <si>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</si>
  <si>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</si>
  <si>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</si>
  <si>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</si>
  <si>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</si>
  <si>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</si>
  <si>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</si>
  <si>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</si>
  <si>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</si>
  <si>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</si>
  <si>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</si>
  <si>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</si>
  <si>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</si>
  <si>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</si>
  <si>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</si>
  <si>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</si>
  <si>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</si>
  <si>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</si>
  <si>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</si>
  <si>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</si>
  <si>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</si>
  <si>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</si>
  <si>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</si>
  <si>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</si>
  <si>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</si>
  <si>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</si>
  <si>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</si>
  <si>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</si>
  <si>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</si>
  <si>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</si>
  <si>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</si>
  <si>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</si>
  <si>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</si>
  <si>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</si>
  <si>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</si>
  <si>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</si>
  <si>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</si>
  <si>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</si>
  <si>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</si>
  <si>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</si>
  <si>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</si>
  <si>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</si>
  <si>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</si>
  <si>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</si>
  <si>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</si>
  <si>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</si>
  <si>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</si>
  <si>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</si>
  <si>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</si>
  <si>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</si>
  <si>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</si>
  <si>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</si>
  <si>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</si>
  <si>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</si>
  <si>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</si>
  <si>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</si>
  <si>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</si>
  <si>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</si>
  <si>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</si>
  <si>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</si>
  <si>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</si>
  <si>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</si>
  <si>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</si>
  <si>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</si>
  <si>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</si>
  <si>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</si>
  <si>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</si>
  <si>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</si>
  <si>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</si>
  <si>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</si>
  <si>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</si>
  <si>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</si>
  <si>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</si>
  <si>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</si>
  <si>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</si>
  <si>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</si>
  <si>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</si>
  <si>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</si>
  <si>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</si>
  <si>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</si>
  <si>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</si>
  <si>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</si>
  <si>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</si>
  <si>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</si>
  <si>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</si>
  <si>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</si>
  <si>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</si>
  <si>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</si>
  <si>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</si>
  <si>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</si>
  <si>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</si>
  <si>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</si>
  <si>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</si>
  <si>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</si>
  <si>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</si>
  <si>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</si>
  <si>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</si>
  <si>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</si>
  <si>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</si>
  <si>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</si>
  <si>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</si>
  <si>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</si>
  <si>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</si>
  <si>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</si>
  <si>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</si>
  <si>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</si>
  <si>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</si>
  <si>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</si>
  <si>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</si>
  <si>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</si>
  <si>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</si>
  <si>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</si>
  <si>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</si>
  <si>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</si>
  <si>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</si>
  <si>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</si>
  <si>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</si>
  <si>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</si>
  <si>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</si>
  <si>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</si>
  <si>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</si>
  <si>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</si>
  <si>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</si>
  <si>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</si>
  <si>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</si>
  <si>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</si>
  <si>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</si>
  <si>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</si>
  <si>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</si>
  <si>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</si>
  <si>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</si>
  <si>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</si>
  <si>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</si>
  <si>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</si>
  <si>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</si>
  <si>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</si>
  <si>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</si>
  <si>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</si>
  <si>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</si>
  <si>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</si>
  <si>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</si>
  <si>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</si>
  <si>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</si>
  <si>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</si>
  <si>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</si>
  <si>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</si>
  <si>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</si>
  <si>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</si>
  <si>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</si>
  <si>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</si>
  <si>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</si>
  <si>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</si>
  <si>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</si>
  <si>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</si>
  <si>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</si>
  <si>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</si>
  <si>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</si>
  <si>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</si>
  <si>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</si>
  <si>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</si>
  <si>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</si>
  <si>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</si>
  <si>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</si>
  <si>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</si>
  <si>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</si>
  <si>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</si>
  <si>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</si>
  <si>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</si>
  <si>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</si>
  <si>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</si>
  <si>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</si>
  <si>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</si>
  <si>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</si>
  <si>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</si>
  <si>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</si>
  <si>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</si>
  <si>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</si>
  <si>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</si>
  <si>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</si>
  <si>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</si>
  <si>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</si>
  <si>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</si>
  <si>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</si>
  <si>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</si>
  <si>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</si>
  <si>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</si>
  <si>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</si>
  <si>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</si>
  <si>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</si>
  <si>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</si>
  <si>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</si>
  <si>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</si>
  <si>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</si>
  <si>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</si>
  <si>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</si>
  <si>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</si>
  <si>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</si>
  <si>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</si>
  <si>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</si>
  <si>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</si>
  <si>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</si>
  <si>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</si>
  <si>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</si>
  <si>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</si>
  <si>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</si>
  <si>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</si>
  <si>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</si>
  <si>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</si>
  <si>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</si>
  <si>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</si>
  <si>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</si>
  <si>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</si>
  <si>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</si>
  <si>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</si>
  <si>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</si>
  <si>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</si>
  <si>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</si>
  <si>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</si>
  <si>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</si>
  <si>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</si>
  <si>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</si>
  <si>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</si>
  <si>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</si>
  <si>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</si>
  <si>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</si>
  <si>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</si>
  <si>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</si>
  <si>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</si>
  <si>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</si>
  <si>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</si>
  <si>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</si>
  <si>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</si>
  <si>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</si>
  <si>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</si>
  <si>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</si>
  <si>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</si>
  <si>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</si>
  <si>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</si>
  <si>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</si>
  <si>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</si>
  <si>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</si>
  <si>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</si>
  <si>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</si>
  <si>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</si>
  <si>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</si>
  <si>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</si>
  <si>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</si>
  <si>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</si>
  <si>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</si>
  <si>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</si>
  <si>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</si>
  <si>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</si>
  <si>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</si>
  <si>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</si>
  <si>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</si>
  <si>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</si>
  <si>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</si>
  <si>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</si>
  <si>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</si>
  <si>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</si>
  <si>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</si>
  <si>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</si>
  <si>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</si>
  <si>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</si>
  <si>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</si>
  <si>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</si>
  <si>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</si>
  <si>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</si>
  <si>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</si>
  <si>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</si>
  <si>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</si>
  <si>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</si>
  <si>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</si>
  <si>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</si>
  <si>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</si>
  <si>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</si>
  <si>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</si>
  <si>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</si>
  <si>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</si>
  <si>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</si>
  <si>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</si>
  <si>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</si>
  <si>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</si>
  <si>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</si>
  <si>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</si>
  <si>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</si>
  <si>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</si>
  <si>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</si>
  <si>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</si>
  <si>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</si>
  <si>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</si>
  <si>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</si>
  <si>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</si>
  <si>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</si>
  <si>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</si>
  <si>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</si>
  <si>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</si>
  <si>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</si>
  <si>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</si>
  <si>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</si>
  <si>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</si>
  <si>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</si>
  <si>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</si>
  <si>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</si>
  <si>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</si>
  <si>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</si>
  <si>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</si>
  <si>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</si>
  <si>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</si>
  <si>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</si>
  <si>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</si>
  <si>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</si>
  <si>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</si>
  <si>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</si>
  <si>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</si>
  <si>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</si>
  <si>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</si>
  <si>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</si>
  <si>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</si>
  <si>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</si>
  <si>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</si>
  <si>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</si>
  <si>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</si>
  <si>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</si>
  <si>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</si>
  <si>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</si>
  <si>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</si>
  <si>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</si>
  <si>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</si>
  <si>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</si>
  <si>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</si>
  <si>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</si>
  <si>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</si>
  <si>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</si>
  <si>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</si>
  <si>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</si>
  <si>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</si>
  <si>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</si>
  <si>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</si>
  <si>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</si>
  <si>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</si>
  <si>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</si>
  <si>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</si>
  <si>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</si>
  <si>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</si>
  <si>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</si>
  <si>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</si>
  <si>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</si>
  <si>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</si>
  <si>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</si>
  <si>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</si>
  <si>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</si>
  <si>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</si>
  <si>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</si>
  <si>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</si>
  <si>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</si>
  <si>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</si>
  <si>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</si>
  <si>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</si>
  <si>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</si>
  <si>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</si>
  <si>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</si>
  <si>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</si>
  <si>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</si>
  <si>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</si>
  <si>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</si>
  <si>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</si>
  <si>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</si>
  <si>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</si>
  <si>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</si>
  <si>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</si>
  <si>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</si>
  <si>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</si>
  <si>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</si>
  <si>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</si>
  <si>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</si>
  <si>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</si>
  <si>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</si>
  <si>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</si>
  <si>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</si>
  <si>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</si>
  <si>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</si>
  <si>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</si>
  <si>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</si>
  <si>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</si>
  <si>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</si>
  <si>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</si>
  <si>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</si>
  <si>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</si>
  <si>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</si>
  <si>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</si>
  <si>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</si>
  <si>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</si>
  <si>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</si>
  <si>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</si>
  <si>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</si>
  <si>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</si>
  <si>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</si>
  <si>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</si>
  <si>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</si>
  <si>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</si>
  <si>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</si>
  <si>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</si>
  <si>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</si>
  <si>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</si>
  <si>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</si>
  <si>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</si>
  <si>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</si>
  <si>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</si>
  <si>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</si>
  <si>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</si>
  <si>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</si>
  <si>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</si>
  <si>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</si>
  <si>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</si>
  <si>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</si>
  <si>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</si>
  <si>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</si>
  <si>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</si>
  <si>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</si>
  <si>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</si>
  <si>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</si>
  <si>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</si>
  <si>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</si>
  <si>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</si>
  <si>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</si>
  <si>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</si>
  <si>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</si>
  <si>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</si>
  <si>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</si>
  <si>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</si>
  <si>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</si>
  <si>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</si>
  <si>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</si>
  <si>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</si>
  <si>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</si>
  <si>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</si>
  <si>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</si>
  <si>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</si>
  <si>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</si>
  <si>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</si>
  <si>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</si>
  <si>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</si>
  <si>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</si>
  <si>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</si>
  <si>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</si>
  <si>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</si>
  <si>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</si>
  <si>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</si>
  <si>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</si>
  <si>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</si>
  <si>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</si>
  <si>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</si>
  <si>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</si>
  <si>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</si>
  <si>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</si>
  <si>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</si>
  <si>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</si>
  <si>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</si>
  <si>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</si>
  <si>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</si>
  <si>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</si>
  <si>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</si>
  <si>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</si>
  <si>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</si>
  <si>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</si>
  <si>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</si>
  <si>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</si>
  <si>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</si>
  <si>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</si>
  <si>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</si>
  <si>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</si>
  <si>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</si>
  <si>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</si>
  <si>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</si>
  <si>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</si>
  <si>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</si>
  <si>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</si>
  <si>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</si>
  <si>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</si>
  <si>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</si>
  <si>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</si>
  <si>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</si>
  <si>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</si>
  <si>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</si>
  <si>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</si>
  <si>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</si>
  <si>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</si>
  <si>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</si>
  <si>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</si>
  <si>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</si>
  <si>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</si>
  <si>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</si>
  <si>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</si>
  <si>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</si>
  <si>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</si>
  <si>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</si>
  <si>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</si>
  <si>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</si>
  <si>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</si>
  <si>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</si>
  <si>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</si>
  <si>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</si>
  <si>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</si>
  <si>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</si>
  <si>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</si>
  <si>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</si>
  <si>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</si>
  <si>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</si>
  <si>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</si>
  <si>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</si>
  <si>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</si>
  <si>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</si>
  <si>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</si>
  <si>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</si>
  <si>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</si>
  <si>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</si>
  <si>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</si>
  <si>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</si>
  <si>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</si>
  <si>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</si>
  <si>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</si>
  <si>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</si>
  <si>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</si>
  <si>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</si>
  <si>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</si>
  <si>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</si>
  <si>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</si>
  <si>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</si>
  <si>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</si>
  <si>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</si>
  <si>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</si>
  <si>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</si>
  <si>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</si>
  <si>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</si>
  <si>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</si>
  <si>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</si>
  <si>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</si>
  <si>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</si>
  <si>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</si>
  <si>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</si>
  <si>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</si>
  <si>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</si>
  <si>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</si>
  <si>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</si>
  <si>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</si>
  <si>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</si>
  <si>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</si>
  <si>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</si>
  <si>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</si>
  <si>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</si>
  <si>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</si>
  <si>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</si>
  <si>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</si>
  <si>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</si>
  <si>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</si>
  <si>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</si>
  <si>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</si>
  <si>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</si>
  <si>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</si>
  <si>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</si>
  <si>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</si>
  <si>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</si>
  <si>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</si>
  <si>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</si>
  <si>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</si>
  <si>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</si>
  <si>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</si>
  <si>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</si>
  <si>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</si>
  <si>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</si>
  <si>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</si>
  <si>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</si>
  <si>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</si>
  <si>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</si>
  <si>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</si>
  <si>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</si>
  <si>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</si>
  <si>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</si>
  <si>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</si>
  <si>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</si>
  <si>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</si>
  <si>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</si>
  <si>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</si>
  <si>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</si>
  <si>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</si>
  <si>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</si>
  <si>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</si>
  <si>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</si>
  <si>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</si>
  <si>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</si>
  <si>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</si>
  <si>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</si>
  <si>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</si>
  <si>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</si>
  <si>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</si>
  <si>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</si>
  <si>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</si>
  <si>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</si>
  <si>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</si>
  <si>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</si>
  <si>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</si>
  <si>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</si>
  <si>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</si>
  <si>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</si>
  <si>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</si>
  <si>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</si>
  <si>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</si>
  <si>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</si>
  <si>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</si>
  <si>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</si>
  <si>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</si>
  <si>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</si>
  <si>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</si>
  <si>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</si>
  <si>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</si>
  <si>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</si>
  <si>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</si>
  <si>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</si>
  <si>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</si>
  <si>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</si>
  <si>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</si>
  <si>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</si>
  <si>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</si>
  <si>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</si>
  <si>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</si>
  <si>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</si>
  <si>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</si>
  <si>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</si>
  <si>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</si>
  <si>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</si>
  <si>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</si>
  <si>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</si>
  <si>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</si>
  <si>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</si>
  <si>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</si>
  <si>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</si>
  <si>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</si>
  <si>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</si>
  <si>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</si>
  <si>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</si>
  <si>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</si>
  <si>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</si>
  <si>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</si>
  <si>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</si>
  <si>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</si>
  <si>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</si>
  <si>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</si>
  <si>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</si>
  <si>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</si>
  <si>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</si>
  <si>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</si>
  <si>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</si>
  <si>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</si>
  <si>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</si>
  <si>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</si>
  <si>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</si>
  <si>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</si>
  <si>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</si>
  <si>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</si>
  <si>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</si>
  <si>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</si>
  <si>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</si>
  <si>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</si>
  <si>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</si>
  <si>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</si>
  <si>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</si>
  <si>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</si>
  <si>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</si>
  <si>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</si>
  <si>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</si>
  <si>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</si>
  <si>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</si>
  <si>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</si>
  <si>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</si>
  <si>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</si>
  <si>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</si>
  <si>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</si>
  <si>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</si>
  <si>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</si>
  <si>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</si>
  <si>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</si>
  <si>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</si>
  <si>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</si>
  <si>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</si>
  <si>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</si>
  <si>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</si>
  <si>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</si>
  <si>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</si>
  <si>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</si>
  <si>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</si>
  <si>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</si>
  <si>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</si>
  <si>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</si>
  <si>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</si>
  <si>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</si>
  <si>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</si>
  <si>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</si>
  <si>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</si>
  <si>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</si>
  <si>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</si>
  <si>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</si>
  <si>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</si>
  <si>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</si>
  <si>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</si>
  <si>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</si>
  <si>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</si>
  <si>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</si>
  <si>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</si>
  <si>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</si>
  <si>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</si>
  <si>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</si>
  <si>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</si>
  <si>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</si>
  <si>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</si>
  <si>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</si>
  <si>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</si>
  <si>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</si>
  <si>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</si>
  <si>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</si>
  <si>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</si>
  <si>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</si>
  <si>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</si>
  <si>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</si>
  <si>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</si>
  <si>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</si>
  <si>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</si>
  <si>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</si>
  <si>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</si>
  <si>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</si>
  <si>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</si>
  <si>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</si>
  <si>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</si>
  <si>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</si>
  <si>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</si>
  <si>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</si>
  <si>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</si>
  <si>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</si>
  <si>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</si>
  <si>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</si>
  <si>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</si>
  <si>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</si>
  <si>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</si>
  <si>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</si>
  <si>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</si>
  <si>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</si>
  <si>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</si>
  <si>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</si>
  <si>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</si>
  <si>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</si>
  <si>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</si>
  <si>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</si>
  <si>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</si>
  <si>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</si>
  <si>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</si>
  <si>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</si>
  <si>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</si>
  <si>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</si>
  <si>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</si>
  <si>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</si>
  <si>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</si>
  <si>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</si>
  <si>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</si>
  <si>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</si>
  <si>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</si>
  <si>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</si>
  <si>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</si>
  <si>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</si>
  <si>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</si>
  <si>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</si>
  <si>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</si>
  <si>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</si>
  <si>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</si>
  <si>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</si>
  <si>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</si>
  <si>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</si>
  <si>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</si>
  <si>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</si>
  <si>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</si>
  <si>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</si>
  <si>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</si>
  <si>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</si>
  <si>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</si>
  <si>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</si>
  <si>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</si>
  <si>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</si>
  <si>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</si>
  <si>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</si>
  <si>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</si>
  <si>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</si>
  <si>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</si>
  <si>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</si>
  <si>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</si>
  <si>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</si>
  <si>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</si>
  <si>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</si>
  <si>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</si>
  <si>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</si>
  <si>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</si>
  <si>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</si>
  <si>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</si>
  <si>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</si>
  <si>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</si>
  <si>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</si>
  <si>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</si>
  <si>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</si>
  <si>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</si>
  <si>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</si>
  <si>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</si>
  <si>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</si>
  <si>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</si>
  <si>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</si>
  <si>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</si>
  <si>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</si>
  <si>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</si>
  <si>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</si>
  <si>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</si>
  <si>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</si>
  <si>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</si>
  <si>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</si>
  <si>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</si>
  <si>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</si>
  <si>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</si>
  <si>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</si>
  <si>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</si>
  <si>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</si>
  <si>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</si>
  <si>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</si>
  <si>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</si>
  <si>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</si>
  <si>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</si>
  <si>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</si>
  <si>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</si>
  <si>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</si>
  <si>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</si>
  <si>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</si>
  <si>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</si>
  <si>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</si>
  <si>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</si>
  <si>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</si>
  <si>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</si>
  <si>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</si>
  <si>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</si>
  <si>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</si>
  <si>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</si>
  <si>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</si>
  <si>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</si>
  <si>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</si>
  <si>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</si>
  <si>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</si>
  <si>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</si>
  <si>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</si>
  <si>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</si>
  <si>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</si>
  <si>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</si>
  <si>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</si>
  <si>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</si>
  <si>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</si>
  <si>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</si>
  <si>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</si>
  <si>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</si>
  <si>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</si>
  <si>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</si>
  <si>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</si>
  <si>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</si>
  <si>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</si>
  <si>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</si>
  <si>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</si>
  <si>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</si>
  <si>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</si>
  <si>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</si>
  <si>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</si>
  <si>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</si>
  <si>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</si>
  <si>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</si>
  <si>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</si>
  <si>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</si>
  <si>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</si>
  <si>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</si>
  <si>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</si>
  <si>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</si>
  <si>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</si>
  <si>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</si>
  <si>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</si>
  <si>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</si>
  <si>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</si>
  <si>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</si>
  <si>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</si>
  <si>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</si>
  <si>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</si>
  <si>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</si>
  <si>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</si>
  <si>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</si>
  <si>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</si>
  <si>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</si>
  <si>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</si>
  <si>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</si>
  <si>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</si>
  <si>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</si>
  <si>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</si>
  <si>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</si>
  <si>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</si>
  <si>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</si>
  <si>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</si>
  <si>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</si>
  <si>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</si>
  <si>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</si>
  <si>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</si>
  <si>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</si>
  <si>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</si>
  <si>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</si>
  <si>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</si>
  <si>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</si>
  <si>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</si>
  <si>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</si>
  <si>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</si>
  <si>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</si>
  <si>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</si>
  <si>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</si>
  <si>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</si>
  <si>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</si>
  <si>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</si>
  <si>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</si>
  <si>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</si>
  <si>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</si>
  <si>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</si>
  <si>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</si>
  <si>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</si>
  <si>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</si>
  <si>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</si>
  <si>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</si>
  <si>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</si>
  <si>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</si>
  <si>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</si>
  <si>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</si>
  <si>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</si>
  <si>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</si>
  <si>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</si>
  <si>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</si>
  <si>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</si>
  <si>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</si>
  <si>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</si>
  <si>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</si>
  <si>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</si>
  <si>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</si>
  <si>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</si>
  <si>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</si>
  <si>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</si>
  <si>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</si>
  <si>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</si>
  <si>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</si>
  <si>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</si>
  <si>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</si>
  <si>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</si>
  <si>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</si>
  <si>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</si>
  <si>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</si>
  <si>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</si>
  <si>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</si>
  <si>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</si>
  <si>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</si>
  <si>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</si>
  <si>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</si>
  <si>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</si>
  <si>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</si>
  <si>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</si>
  <si>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</si>
  <si>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</si>
  <si>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</si>
  <si>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</si>
  <si>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</si>
  <si>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</si>
  <si>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</si>
  <si>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</si>
  <si>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</si>
  <si>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</si>
  <si>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</si>
  <si>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</si>
  <si>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</si>
  <si>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</si>
  <si>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</si>
  <si>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</si>
  <si>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</si>
  <si>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</si>
  <si>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</si>
  <si>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</si>
  <si>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</si>
  <si>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</si>
  <si>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</si>
  <si>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</si>
  <si>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</si>
  <si>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</si>
  <si>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</si>
  <si>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</si>
  <si>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</si>
  <si>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</si>
  <si>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</si>
  <si>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</si>
  <si>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</si>
  <si>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</si>
  <si>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</si>
  <si>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</si>
  <si>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</si>
  <si>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</si>
  <si>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</si>
  <si>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</si>
  <si>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</si>
  <si>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</si>
  <si>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</si>
  <si>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</si>
  <si>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</si>
  <si>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</si>
  <si>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</si>
  <si>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</si>
  <si>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</si>
  <si>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</si>
  <si>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</si>
  <si>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</si>
  <si>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</si>
  <si>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</si>
  <si>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</si>
  <si>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</si>
  <si>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</si>
  <si>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</si>
  <si>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</si>
  <si>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</si>
  <si>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</si>
  <si>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</si>
  <si>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</si>
  <si>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</si>
  <si>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</si>
  <si>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</si>
  <si>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</si>
  <si>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</si>
  <si>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</si>
  <si>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</si>
  <si>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</si>
  <si>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</si>
  <si>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</si>
  <si>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</si>
  <si>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</si>
  <si>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</si>
  <si>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</si>
  <si>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</si>
  <si>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</si>
  <si>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</si>
  <si>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</si>
  <si>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</si>
  <si>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</si>
  <si>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</si>
  <si>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</si>
  <si>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</si>
  <si>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</si>
  <si>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</si>
  <si>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</si>
  <si>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</si>
  <si>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</si>
  <si>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</si>
  <si>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</si>
  <si>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</si>
  <si>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</si>
  <si>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</si>
  <si>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</si>
  <si>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</si>
  <si>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</si>
  <si>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</si>
  <si>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</si>
  <si>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</si>
  <si>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</si>
  <si>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</si>
  <si>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</si>
  <si>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</si>
  <si>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</si>
  <si>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</si>
  <si>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</si>
  <si>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</si>
  <si>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</si>
  <si>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</si>
  <si>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</si>
  <si>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</si>
  <si>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</si>
  <si>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</si>
  <si>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</si>
  <si>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</si>
  <si>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</si>
  <si>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</si>
  <si>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</si>
  <si>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</si>
  <si>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</si>
  <si>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</si>
  <si>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</si>
  <si>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</si>
  <si>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</si>
  <si>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</si>
  <si>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</si>
  <si>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</si>
  <si>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</si>
  <si>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</si>
  <si>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</si>
  <si>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</si>
  <si>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</si>
  <si>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</si>
  <si>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</si>
  <si>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</si>
  <si>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</si>
  <si>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</si>
  <si>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</si>
  <si>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</si>
  <si>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</si>
  <si>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</si>
  <si>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</si>
  <si>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</si>
  <si>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</si>
  <si>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</si>
  <si>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</si>
  <si>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</si>
  <si>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</si>
  <si>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</si>
  <si>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</si>
  <si>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</si>
  <si>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</si>
  <si>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</si>
  <si>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</si>
  <si>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</si>
  <si>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</si>
  <si>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</si>
  <si>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</si>
  <si>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</si>
  <si>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</si>
  <si>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</si>
  <si>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</si>
  <si>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</si>
  <si>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</si>
  <si>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</si>
  <si>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</si>
  <si>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</si>
  <si>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</si>
  <si>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</si>
  <si>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</si>
  <si>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</si>
  <si>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</si>
  <si>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</si>
  <si>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</si>
  <si>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</si>
  <si>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</si>
  <si>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</si>
  <si>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</si>
  <si>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</si>
  <si>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</si>
  <si>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</si>
  <si>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</si>
  <si>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</si>
  <si>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</si>
  <si>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</si>
  <si>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</si>
  <si>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</si>
  <si>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</si>
  <si>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</si>
  <si>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</si>
  <si>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</si>
  <si>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</si>
  <si>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</si>
  <si>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</si>
  <si>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</si>
  <si>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</si>
  <si>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</si>
  <si>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</si>
  <si>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</si>
  <si>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</si>
  <si>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</si>
  <si>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</si>
  <si>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</si>
  <si>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</si>
  <si>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</si>
  <si>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</si>
  <si>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</si>
  <si>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</si>
  <si>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</si>
  <si>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</si>
  <si>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</si>
  <si>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</si>
  <si>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</si>
  <si>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</si>
  <si>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</si>
  <si>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</si>
  <si>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</si>
  <si>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</si>
  <si>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</si>
  <si>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</si>
  <si>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</si>
  <si>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</si>
  <si>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</si>
  <si>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</si>
  <si>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</si>
  <si>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</si>
  <si>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</si>
  <si>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</si>
  <si>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</si>
  <si>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</si>
  <si>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</si>
  <si>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</si>
  <si>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</si>
  <si>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</si>
  <si>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</si>
  <si>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</si>
  <si>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</si>
  <si>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</si>
  <si>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</si>
  <si>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</si>
  <si>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</si>
  <si>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</si>
  <si>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</si>
  <si>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</si>
  <si>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</si>
  <si>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</si>
  <si>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</si>
  <si>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</si>
  <si>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</si>
  <si>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</si>
  <si>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</si>
  <si>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</si>
  <si>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</si>
  <si>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</si>
  <si>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</si>
  <si>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</si>
  <si>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</si>
  <si>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</si>
  <si>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</si>
  <si>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</si>
  <si>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</si>
  <si>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</si>
  <si>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</si>
  <si>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</si>
  <si>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</si>
  <si>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</si>
  <si>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</si>
  <si>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</si>
  <si>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</si>
  <si>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</si>
  <si>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</si>
  <si>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</si>
  <si>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</si>
  <si>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</si>
  <si>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</si>
  <si>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</si>
  <si>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</si>
  <si>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</si>
  <si>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</si>
  <si>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</si>
  <si>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</si>
  <si>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</si>
  <si>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</si>
  <si>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</si>
  <si>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</si>
  <si>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</si>
  <si>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</si>
  <si>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</si>
  <si>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</si>
  <si>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</si>
  <si>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</si>
  <si>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</si>
  <si>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</si>
  <si>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</si>
  <si>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</si>
  <si>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</si>
  <si>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</si>
  <si>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</si>
  <si>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</si>
  <si>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</si>
  <si>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</si>
  <si>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</si>
  <si>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</si>
  <si>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</si>
  <si>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</si>
  <si>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</si>
  <si>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</si>
  <si>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</si>
  <si>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</si>
  <si>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</si>
  <si>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</si>
  <si>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</si>
  <si>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</si>
  <si>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</si>
  <si>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</si>
  <si>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</si>
  <si>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</si>
  <si>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</si>
  <si>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</si>
  <si>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</si>
  <si>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</si>
  <si>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</si>
  <si>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</si>
  <si>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</si>
  <si>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</si>
  <si>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</si>
  <si>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</si>
  <si>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</si>
  <si>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</si>
  <si>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</si>
  <si>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</si>
  <si>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</si>
  <si>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</si>
  <si>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</si>
  <si>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</si>
  <si>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</si>
  <si>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</si>
  <si>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</si>
  <si>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</si>
  <si>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</si>
  <si>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</si>
  <si>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</si>
  <si>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</si>
  <si>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</si>
  <si>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</si>
  <si>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</si>
  <si>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</si>
  <si>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</si>
  <si>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</si>
  <si>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</si>
  <si>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</si>
  <si>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</si>
  <si>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</si>
  <si>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</si>
  <si>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</si>
  <si>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</si>
  <si>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</si>
  <si>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</si>
  <si>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</si>
  <si>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</si>
  <si>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</si>
  <si>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</si>
  <si>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</si>
  <si>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</si>
  <si>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</si>
  <si>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</si>
  <si>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</si>
  <si>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</si>
  <si>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</si>
  <si>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</si>
  <si>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</si>
  <si>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</si>
  <si>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</si>
  <si>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</si>
  <si>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</si>
  <si>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</si>
  <si>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</si>
  <si>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</si>
  <si>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</si>
  <si>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</si>
  <si>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</si>
  <si>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</si>
  <si>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</si>
  <si>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</si>
  <si>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</si>
  <si>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</si>
  <si>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</si>
  <si>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</si>
  <si>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</si>
  <si>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</si>
  <si>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</si>
  <si>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</si>
  <si>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</si>
  <si>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</si>
  <si>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</si>
  <si>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</si>
  <si>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</si>
  <si>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</si>
  <si>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</si>
  <si>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</si>
  <si>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</si>
  <si>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</si>
  <si>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</si>
  <si>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</si>
  <si>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</si>
  <si>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</si>
  <si>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</si>
  <si>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</si>
  <si>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</si>
  <si>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</si>
  <si>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</si>
  <si>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</si>
  <si>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</si>
  <si>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</si>
  <si>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</si>
  <si>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</si>
  <si>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</si>
  <si>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</si>
  <si>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</si>
  <si>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</si>
  <si>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</si>
  <si>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</si>
  <si>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</si>
  <si>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</si>
  <si>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</si>
  <si>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</si>
  <si>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</si>
  <si>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</si>
  <si>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</si>
  <si>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</si>
  <si>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</si>
  <si>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</si>
  <si>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</si>
  <si>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</si>
  <si>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</si>
  <si>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</si>
  <si>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</si>
  <si>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</si>
  <si>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</si>
  <si>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</si>
  <si>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</si>
  <si>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</si>
  <si>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</si>
  <si>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</si>
  <si>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</si>
  <si>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</si>
  <si>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</si>
  <si>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</si>
  <si>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</si>
  <si>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</si>
  <si>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</si>
  <si>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</si>
  <si>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</si>
  <si>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</si>
  <si>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</si>
  <si>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</si>
  <si>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</si>
  <si>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</si>
  <si>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</si>
  <si>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</si>
  <si>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</si>
  <si>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</si>
  <si>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</si>
  <si>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</si>
  <si>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</si>
  <si>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</si>
  <si>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</si>
  <si>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</si>
  <si>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</si>
  <si>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</si>
  <si>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</si>
  <si>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</si>
  <si>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</si>
  <si>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</si>
  <si>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</si>
  <si>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</si>
  <si>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</si>
  <si>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</si>
  <si>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</si>
  <si>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</si>
  <si>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</si>
  <si>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</si>
  <si>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</si>
  <si>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</si>
  <si>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</si>
  <si>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</si>
  <si>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</si>
  <si>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</si>
  <si>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</si>
  <si>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</si>
  <si>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</si>
  <si>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</si>
  <si>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</si>
  <si>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</si>
  <si>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</si>
  <si>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</si>
  <si>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</si>
  <si>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</si>
  <si>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</si>
  <si>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</si>
  <si>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</si>
  <si>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</si>
  <si>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</si>
  <si>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</si>
  <si>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</si>
  <si>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</si>
  <si>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</si>
  <si>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</si>
  <si>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</si>
  <si>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</si>
  <si>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</si>
  <si>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</si>
  <si>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</si>
  <si>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</si>
  <si>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</si>
  <si>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</si>
  <si>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</si>
  <si>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</si>
  <si>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</si>
  <si>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</si>
  <si>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</si>
  <si>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</si>
  <si>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</si>
  <si>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</si>
  <si>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</si>
  <si>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</si>
  <si>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</si>
  <si>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</si>
  <si>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</si>
  <si>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</si>
  <si>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</si>
  <si>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</si>
  <si>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</si>
  <si>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</si>
  <si>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</si>
  <si>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</si>
  <si>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</si>
  <si>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</si>
  <si>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</si>
  <si>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</si>
  <si>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</si>
  <si>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</si>
  <si>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</si>
  <si>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</si>
  <si>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</si>
  <si>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</si>
  <si>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</si>
  <si>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</si>
  <si>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</si>
  <si>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</si>
  <si>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</si>
  <si>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</si>
  <si>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</si>
  <si>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</si>
  <si>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</si>
  <si>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</si>
  <si>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</si>
  <si>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</si>
  <si>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</si>
  <si>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</si>
  <si>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</si>
  <si>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</si>
  <si>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</si>
  <si>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</si>
  <si>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</si>
  <si>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</si>
  <si>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</si>
  <si>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</si>
  <si>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</si>
  <si>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</si>
  <si>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</si>
  <si>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</si>
  <si>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</si>
  <si>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</si>
  <si>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</si>
  <si>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</si>
  <si>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</si>
  <si>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</si>
  <si>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</si>
  <si>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</si>
  <si>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</si>
  <si>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</si>
  <si>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</si>
  <si>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</si>
  <si>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</si>
  <si>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</si>
  <si>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</si>
  <si>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</si>
  <si>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</si>
  <si>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</si>
  <si>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</si>
  <si>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</si>
  <si>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</si>
  <si>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</si>
  <si>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</si>
  <si>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</si>
  <si>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</si>
  <si>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</si>
  <si>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</si>
  <si>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</si>
  <si>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</si>
  <si>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</si>
  <si>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</si>
  <si>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</si>
  <si>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</si>
  <si>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</si>
  <si>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</si>
  <si>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</si>
  <si>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</si>
  <si>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</si>
  <si>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</si>
  <si>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</si>
  <si>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</si>
  <si>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</si>
  <si>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</si>
  <si>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</si>
  <si>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</si>
  <si>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</si>
  <si>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</si>
  <si>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</si>
  <si>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</si>
  <si>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</si>
  <si>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</si>
  <si>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</si>
  <si>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</si>
  <si>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</si>
  <si>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</si>
  <si>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</si>
  <si>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</si>
  <si>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</si>
  <si>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</si>
  <si>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</si>
  <si>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</si>
  <si>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</si>
  <si>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</si>
  <si>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</si>
  <si>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</si>
  <si>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</si>
  <si>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</si>
  <si>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</si>
  <si>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</si>
  <si>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</si>
  <si>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</si>
  <si>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</si>
  <si>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</si>
  <si>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</si>
  <si>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</si>
  <si>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</si>
  <si>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</si>
  <si>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</si>
  <si>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</si>
  <si>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</si>
  <si>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</si>
  <si>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</si>
  <si>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</si>
  <si>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</si>
  <si>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</si>
  <si>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</si>
  <si>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</si>
  <si>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</si>
  <si>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</si>
  <si>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</si>
  <si>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</si>
  <si>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</si>
  <si>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</si>
  <si>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</si>
  <si>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</si>
  <si>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</si>
  <si>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</si>
  <si>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</si>
  <si>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</si>
  <si>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</si>
  <si>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</si>
  <si>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</si>
  <si>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</si>
  <si>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</si>
  <si>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</si>
  <si>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</si>
  <si>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</si>
  <si>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</si>
  <si>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</si>
  <si>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</si>
  <si>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</si>
  <si>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</si>
  <si>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</si>
  <si>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</si>
  <si>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</si>
  <si>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</si>
  <si>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</si>
  <si>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</si>
  <si>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</si>
  <si>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</si>
  <si>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</si>
  <si>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</si>
  <si>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</si>
  <si>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</si>
  <si>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</si>
  <si>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</si>
  <si>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</si>
  <si>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</si>
  <si>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</si>
  <si>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</si>
  <si>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</si>
  <si>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</si>
  <si>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</si>
  <si>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</si>
  <si>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</si>
  <si>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</si>
  <si>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</si>
  <si>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</si>
  <si>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</si>
  <si>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</si>
  <si>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</si>
  <si>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</si>
  <si>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</si>
  <si>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</si>
  <si>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</si>
  <si>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</si>
  <si>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</si>
  <si>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</si>
  <si>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</si>
  <si>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</si>
  <si>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</si>
  <si>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</si>
  <si>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</si>
  <si>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</si>
  <si>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</si>
  <si>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</si>
  <si>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</si>
  <si>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</si>
  <si>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</si>
  <si>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</si>
  <si>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</si>
  <si>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</si>
  <si>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</si>
  <si>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</si>
  <si>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</si>
  <si>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</si>
  <si>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</si>
  <si>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</si>
  <si>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</si>
  <si>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</si>
  <si>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</si>
  <si>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</si>
  <si>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</si>
  <si>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</si>
  <si>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</si>
  <si>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</si>
  <si>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</si>
  <si>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</si>
  <si>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</si>
  <si>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</si>
  <si>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</si>
  <si>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</si>
  <si>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</si>
  <si>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</si>
  <si>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</si>
  <si>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</si>
  <si>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</si>
  <si>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</si>
  <si>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</si>
  <si>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</si>
  <si>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</si>
  <si>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</si>
  <si>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</si>
  <si>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</si>
  <si>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</si>
  <si>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</si>
  <si>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</si>
  <si>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</si>
  <si>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</si>
  <si>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</si>
  <si>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</si>
  <si>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</si>
  <si>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</si>
  <si>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</si>
  <si>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</si>
  <si>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</si>
  <si>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</si>
  <si>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</si>
  <si>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</si>
  <si>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</si>
  <si>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</si>
  <si>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</si>
  <si>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</si>
  <si>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</si>
  <si>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</si>
  <si>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</si>
  <si>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</si>
  <si>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</si>
  <si>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</si>
  <si>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</si>
  <si>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</si>
  <si>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</si>
  <si>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</si>
  <si>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</si>
  <si>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</si>
  <si>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</si>
  <si>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</si>
  <si>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</si>
  <si>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</si>
  <si>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</si>
  <si>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</si>
  <si>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</si>
  <si>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</si>
  <si>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</si>
  <si>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</si>
  <si>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</si>
  <si>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</si>
  <si>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</si>
  <si>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</si>
  <si>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</si>
  <si>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</si>
  <si>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</si>
  <si>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</si>
  <si>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</si>
  <si>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</si>
  <si>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</si>
  <si>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</si>
  <si>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</si>
  <si>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</si>
  <si>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</si>
  <si>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</si>
  <si>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</si>
  <si>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</si>
  <si>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</si>
  <si>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</si>
  <si>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</si>
  <si>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</si>
  <si>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</si>
  <si>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</si>
  <si>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</si>
  <si>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</si>
  <si>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</si>
  <si>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</si>
  <si>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</si>
  <si>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</si>
  <si>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</si>
  <si>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</si>
  <si>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</si>
  <si>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</si>
  <si>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</si>
  <si>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</si>
  <si>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</si>
  <si>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</si>
  <si>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</si>
  <si>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</si>
  <si>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</si>
  <si>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</si>
  <si>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</si>
  <si>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</si>
  <si>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</si>
  <si>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</si>
  <si>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</si>
  <si>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</si>
  <si>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</si>
  <si>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</si>
  <si>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</si>
  <si>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</si>
  <si>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</si>
  <si>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</si>
  <si>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</si>
  <si>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</si>
  <si>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</si>
  <si>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</si>
  <si>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</si>
  <si>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</si>
  <si>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</si>
  <si>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</si>
  <si>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</si>
  <si>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</si>
  <si>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</si>
  <si>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</si>
  <si>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</si>
  <si>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</si>
  <si>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</si>
  <si>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</si>
  <si>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</si>
  <si>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</si>
  <si>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</si>
  <si>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</si>
  <si>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</si>
  <si>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</si>
  <si>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</si>
  <si>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</si>
  <si>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</si>
  <si>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</si>
  <si>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</si>
  <si>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</si>
  <si>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</si>
  <si>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</si>
  <si>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</si>
  <si>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</si>
  <si>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</si>
  <si>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</si>
  <si>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</si>
  <si>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</si>
  <si>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</si>
  <si>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</si>
  <si>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</si>
  <si>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</si>
  <si>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</si>
  <si>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</si>
  <si>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</si>
  <si>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</si>
  <si>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</si>
  <si>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</si>
  <si>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</si>
  <si>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</si>
  <si>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</si>
  <si>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</si>
  <si>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</si>
  <si>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</si>
  <si>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</si>
  <si>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</si>
  <si>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</si>
  <si>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</si>
  <si>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</si>
  <si>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</si>
  <si>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</si>
  <si>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</si>
  <si>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</si>
  <si>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</si>
  <si>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</si>
  <si>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</si>
  <si>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</si>
  <si>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</si>
  <si>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</si>
  <si>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</si>
  <si>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</si>
  <si>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</si>
  <si>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</si>
  <si>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</si>
  <si>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</si>
  <si>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</si>
  <si>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</si>
  <si>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</si>
  <si>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</si>
  <si>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</si>
  <si>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</si>
  <si>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</si>
  <si>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</si>
  <si>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</si>
  <si>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</si>
  <si>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</si>
  <si>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</si>
  <si>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</si>
  <si>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</si>
  <si>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</si>
  <si>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</si>
  <si>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</si>
  <si>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</si>
  <si>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</si>
  <si>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</si>
  <si>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</si>
  <si>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</si>
  <si>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</si>
  <si>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</si>
  <si>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</si>
  <si>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</si>
  <si>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</si>
  <si>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</si>
  <si>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</si>
  <si>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</si>
  <si>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</si>
  <si>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</si>
  <si>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</si>
  <si>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</si>
  <si>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</si>
  <si>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</si>
  <si>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</si>
  <si>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</si>
  <si>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</si>
  <si>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</si>
  <si>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</si>
  <si>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</si>
  <si>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</si>
  <si>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</si>
  <si>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</si>
  <si>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</si>
  <si>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</si>
  <si>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</si>
  <si>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</si>
  <si>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</si>
  <si>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</si>
  <si>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</si>
  <si>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</si>
  <si>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</si>
  <si>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</si>
  <si>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</si>
  <si>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</si>
  <si>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</si>
  <si>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</si>
  <si>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</si>
  <si>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</si>
  <si>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</si>
  <si>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</si>
  <si>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</si>
  <si>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</si>
  <si>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</si>
  <si>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</si>
  <si>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</si>
  <si>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</si>
  <si>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</si>
  <si>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</si>
  <si>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</si>
  <si>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</si>
  <si>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</si>
  <si>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</si>
  <si>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</si>
  <si>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</si>
  <si>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</si>
  <si>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</si>
  <si>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</si>
  <si>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</si>
  <si>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</si>
  <si>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</si>
  <si>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</si>
  <si>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</si>
  <si>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</si>
  <si>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</si>
  <si>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</si>
  <si>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</si>
  <si>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</si>
  <si>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</si>
  <si>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</si>
  <si>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</si>
  <si>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</si>
  <si>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</si>
  <si>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</si>
  <si>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</si>
  <si>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</si>
  <si>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</si>
  <si>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</si>
  <si>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</si>
  <si>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</si>
  <si>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</si>
  <si>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</si>
  <si>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</si>
  <si>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</si>
  <si>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</si>
  <si>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</si>
  <si>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</si>
  <si>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</si>
  <si>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</si>
  <si>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</si>
  <si>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</si>
  <si>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</si>
  <si>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</si>
  <si>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</si>
  <si>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</si>
  <si>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</si>
  <si>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</si>
  <si>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</si>
  <si>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</si>
  <si>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</si>
  <si>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</si>
  <si>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</si>
  <si>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</si>
  <si>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</si>
  <si>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</si>
  <si>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</si>
  <si>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</si>
  <si>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</si>
  <si>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</si>
  <si>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</si>
  <si>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</si>
  <si>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</si>
  <si>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</si>
  <si>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</si>
  <si>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</si>
  <si>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</si>
  <si>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</si>
  <si>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</si>
  <si>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</si>
  <si>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</si>
  <si>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</si>
  <si>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</si>
  <si>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</si>
  <si>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</si>
  <si>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</si>
  <si>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</si>
  <si>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</si>
  <si>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</si>
  <si>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</si>
  <si>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</si>
  <si>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</si>
  <si>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</si>
  <si>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</si>
  <si>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</si>
  <si>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</si>
  <si>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</si>
  <si>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</si>
  <si>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</si>
  <si>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</si>
  <si>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</si>
  <si>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</si>
  <si>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</si>
  <si>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</si>
  <si>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</si>
  <si>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</si>
  <si>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</si>
  <si>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</si>
  <si>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</si>
  <si>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</si>
  <si>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</si>
  <si>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</si>
  <si>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</si>
  <si>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</si>
  <si>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</si>
  <si>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</si>
  <si>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</si>
  <si>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</si>
  <si>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</si>
  <si>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</si>
  <si>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</si>
  <si>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</si>
  <si>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</si>
  <si>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</si>
  <si>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</si>
  <si>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</si>
  <si>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</si>
  <si>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</si>
  <si>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</si>
  <si>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</si>
  <si>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</si>
  <si>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</si>
  <si>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</si>
  <si>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</si>
  <si>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</si>
  <si>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</si>
  <si>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</si>
  <si>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</si>
  <si>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</si>
  <si>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</si>
  <si>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</si>
  <si>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</si>
  <si>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</si>
  <si>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</si>
  <si>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</si>
  <si>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</si>
  <si>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</si>
  <si>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</si>
  <si>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</si>
  <si>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</si>
  <si>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</si>
  <si>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</si>
  <si>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</si>
  <si>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</si>
  <si>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</si>
  <si>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</si>
  <si>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</si>
  <si>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</si>
  <si>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</si>
  <si>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</si>
  <si>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</si>
  <si>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</si>
  <si>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</si>
  <si>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</si>
  <si>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</si>
  <si>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</si>
  <si>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</si>
  <si>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</si>
  <si>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</si>
  <si>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</si>
  <si>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</si>
  <si>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</si>
  <si>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</si>
  <si>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</si>
  <si>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</si>
  <si>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</si>
  <si>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</si>
  <si>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</si>
  <si>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</si>
  <si>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</si>
  <si>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</si>
  <si>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</si>
  <si>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</si>
  <si>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</si>
  <si>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</si>
  <si>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</si>
  <si>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</si>
  <si>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</si>
  <si>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</si>
  <si>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</si>
  <si>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</si>
  <si>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</si>
  <si>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</si>
  <si>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</si>
  <si>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</si>
  <si>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</si>
  <si>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</si>
  <si>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</si>
  <si>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</si>
  <si>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</si>
  <si>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</si>
  <si>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</si>
  <si>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</si>
  <si>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</si>
  <si>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</si>
  <si>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</si>
  <si>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</si>
  <si>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</si>
  <si>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</si>
  <si>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</si>
  <si>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</si>
  <si>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</si>
  <si>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</si>
  <si>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</si>
  <si>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</si>
  <si>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</si>
  <si>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</si>
  <si>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</si>
  <si>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</si>
  <si>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</si>
  <si>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</si>
  <si>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</si>
  <si>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</si>
  <si>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</si>
  <si>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</si>
  <si>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</si>
  <si>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</si>
  <si>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</si>
  <si>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</si>
  <si>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</si>
  <si>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</si>
  <si>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</si>
  <si>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</si>
  <si>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</si>
  <si>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</si>
  <si>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</si>
  <si>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</si>
  <si>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</si>
  <si>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</si>
  <si>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</si>
  <si>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</si>
  <si>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</si>
  <si>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</si>
  <si>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</si>
  <si>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</si>
  <si>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</si>
  <si>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</si>
  <si>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</si>
  <si>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</si>
  <si>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</si>
  <si>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</si>
  <si>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</si>
  <si>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</si>
  <si>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</si>
  <si>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</si>
  <si>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</si>
  <si>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</si>
  <si>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</si>
  <si>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</si>
  <si>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</si>
  <si>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</si>
  <si>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</si>
  <si>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</si>
  <si>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</si>
  <si>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</si>
  <si>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</si>
  <si>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</si>
  <si>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</si>
  <si>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</si>
  <si>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</si>
  <si>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</si>
  <si>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</si>
  <si>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</si>
  <si>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</si>
  <si>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</si>
  <si>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</si>
  <si>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</si>
  <si>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</si>
  <si>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</si>
  <si>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</si>
  <si>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</si>
  <si>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</si>
  <si>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</si>
  <si>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</si>
  <si>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</si>
  <si>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</si>
  <si>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</si>
  <si>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</si>
  <si>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</si>
  <si>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</si>
  <si>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</si>
  <si>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</si>
  <si>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</si>
  <si>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</si>
  <si>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</si>
  <si>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</si>
  <si>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</si>
  <si>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</si>
  <si>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</si>
  <si>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</si>
  <si>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</si>
  <si>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</si>
  <si>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</si>
  <si>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</si>
  <si>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</si>
  <si>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</si>
  <si>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</si>
  <si>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</si>
  <si>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</si>
  <si>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</si>
  <si>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</si>
  <si>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</si>
  <si>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</si>
  <si>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</si>
  <si>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</si>
  <si>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</si>
  <si>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</si>
  <si>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</si>
  <si>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</si>
  <si>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</si>
  <si>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</si>
  <si>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</si>
  <si>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</si>
  <si>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</si>
  <si>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</si>
  <si>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</si>
  <si>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</si>
  <si>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</si>
  <si>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</si>
  <si>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</si>
  <si>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</si>
  <si>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</si>
  <si>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</si>
  <si>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</si>
  <si>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</si>
  <si>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</si>
  <si>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</si>
  <si>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</si>
  <si>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</si>
  <si>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</si>
  <si>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</si>
  <si>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</si>
  <si>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</si>
  <si>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</si>
  <si>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</si>
  <si>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</si>
  <si>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</si>
  <si>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</si>
  <si>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</si>
  <si>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</si>
  <si>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</si>
  <si>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</si>
  <si>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</si>
  <si>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</si>
  <si>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</si>
  <si>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</si>
  <si>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</si>
  <si>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</si>
  <si>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</si>
  <si>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</si>
  <si>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</si>
  <si>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</si>
  <si>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</si>
  <si>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</si>
  <si>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</si>
  <si>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</si>
  <si>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</si>
  <si>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</si>
  <si>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</si>
  <si>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</si>
  <si>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</si>
  <si>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</si>
  <si>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</si>
  <si>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</si>
  <si>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</si>
  <si>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</si>
  <si>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</si>
  <si>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</si>
  <si>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</si>
  <si>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</si>
  <si>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</si>
  <si>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</si>
  <si>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</si>
  <si>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</si>
  <si>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</si>
  <si>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</si>
  <si>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</si>
  <si>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</si>
  <si>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</si>
  <si>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</si>
  <si>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</si>
  <si>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</si>
  <si>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</si>
  <si>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</si>
  <si>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</si>
  <si>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</si>
  <si>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</si>
  <si>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</si>
  <si>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</si>
  <si>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</si>
  <si>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</si>
  <si>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</si>
  <si>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</si>
  <si>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</si>
  <si>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</si>
  <si>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</si>
  <si>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</si>
  <si>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</si>
  <si>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</si>
  <si>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</si>
  <si>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</si>
  <si>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</si>
  <si>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</si>
  <si>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</si>
  <si>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</si>
  <si>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</si>
  <si>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</si>
  <si>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</si>
  <si>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</si>
  <si>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</si>
  <si>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</si>
  <si>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</si>
  <si>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</si>
  <si>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</si>
  <si>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</si>
  <si>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</si>
  <si>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</si>
  <si>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</si>
  <si>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</si>
  <si>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</si>
  <si>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</si>
  <si>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</si>
  <si>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</si>
  <si>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</si>
  <si>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</si>
  <si>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</si>
  <si>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</si>
  <si>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</si>
  <si>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</si>
  <si>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</si>
  <si>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</si>
  <si>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</si>
  <si>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</si>
  <si>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</si>
  <si>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</si>
  <si>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</si>
  <si>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</si>
  <si>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</si>
  <si>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</si>
  <si>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</si>
  <si>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</si>
  <si>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</si>
  <si>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</si>
  <si>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</si>
  <si>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</si>
  <si>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</si>
  <si>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</si>
  <si>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</si>
  <si>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</si>
  <si>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</si>
  <si>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</si>
  <si>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</si>
  <si>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</si>
  <si>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</si>
  <si>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</si>
  <si>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</si>
  <si>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</si>
  <si>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</si>
  <si>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</si>
  <si>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</si>
  <si>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</si>
  <si>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</si>
  <si>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</si>
  <si>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</si>
  <si>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</si>
  <si>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</si>
  <si>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</si>
  <si>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</si>
  <si>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</si>
  <si>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</si>
  <si>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</si>
  <si>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</si>
  <si>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</si>
  <si>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</si>
  <si>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</si>
  <si>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</si>
  <si>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</si>
  <si>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</si>
  <si>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</si>
  <si>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</si>
  <si>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</si>
  <si>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</si>
  <si>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</si>
  <si>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</si>
  <si>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</si>
  <si>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</si>
  <si>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</si>
  <si>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</si>
  <si>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</si>
  <si>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</si>
  <si>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</si>
  <si>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</si>
  <si>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</si>
  <si>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</si>
  <si>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</si>
  <si>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</si>
  <si>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</si>
  <si>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</si>
  <si>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</si>
  <si>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</si>
  <si>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</si>
  <si>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</si>
  <si>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</si>
  <si>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</si>
  <si>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</si>
  <si>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</si>
  <si>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</si>
  <si>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</si>
  <si>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</si>
  <si>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</si>
  <si>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</si>
  <si>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</si>
  <si>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</si>
  <si>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</si>
  <si>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</si>
  <si>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</si>
  <si>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</si>
  <si>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</si>
  <si>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</si>
  <si>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</si>
  <si>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</si>
  <si>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</si>
  <si>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</si>
  <si>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</si>
  <si>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</si>
  <si>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</si>
  <si>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</si>
  <si>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</si>
  <si>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</si>
  <si>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</si>
  <si>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</si>
  <si>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</si>
  <si>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</si>
  <si>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</si>
  <si>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</si>
  <si>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</si>
  <si>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</si>
  <si>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</si>
  <si>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</si>
  <si>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</si>
  <si>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</si>
  <si>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</si>
  <si>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</si>
  <si>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</si>
  <si>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</si>
  <si>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</si>
  <si>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</si>
  <si>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</si>
  <si>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</si>
  <si>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</si>
  <si>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</si>
  <si>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</si>
  <si>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</si>
  <si>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</si>
  <si>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</si>
  <si>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</si>
  <si>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</si>
  <si>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</si>
  <si>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</si>
  <si>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</si>
  <si>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</si>
  <si>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</si>
  <si>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</si>
  <si>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</si>
  <si>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</si>
  <si>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</si>
  <si>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</si>
  <si>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</si>
  <si>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</si>
  <si>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</si>
  <si>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</si>
  <si>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</si>
  <si>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</si>
  <si>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</si>
  <si>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</si>
  <si>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</si>
  <si>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</si>
  <si>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</si>
  <si>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</si>
  <si>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</si>
  <si>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</si>
  <si>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</si>
  <si>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</si>
  <si>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</si>
  <si>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</si>
  <si>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</si>
  <si>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</si>
  <si>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</si>
  <si>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</si>
  <si>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</si>
  <si>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</si>
  <si>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</si>
  <si>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</si>
  <si>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</si>
  <si>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</si>
  <si>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</si>
  <si>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</si>
  <si>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</si>
  <si>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</si>
  <si>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</si>
  <si>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</si>
  <si>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</si>
  <si>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</si>
  <si>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</si>
  <si>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</si>
  <si>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</si>
  <si>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</si>
  <si>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</si>
  <si>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</si>
  <si>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</si>
  <si>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</si>
  <si>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</si>
  <si>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</si>
  <si>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</si>
  <si>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</si>
  <si>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</si>
  <si>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</si>
  <si>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</si>
  <si>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</si>
  <si>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</si>
  <si>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</si>
  <si>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</si>
  <si>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</si>
  <si>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</si>
  <si>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</si>
  <si>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</si>
  <si>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</si>
  <si>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</si>
  <si>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</si>
  <si>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</si>
  <si>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</si>
  <si>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</si>
  <si>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</si>
  <si>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</si>
  <si>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</si>
  <si>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</si>
  <si>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</si>
  <si>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</si>
  <si>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</si>
  <si>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</si>
  <si>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</si>
  <si>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</si>
  <si>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</si>
  <si>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</si>
  <si>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</si>
  <si>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</si>
  <si>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</si>
  <si>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</si>
  <si>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</si>
  <si>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</si>
  <si>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</si>
  <si>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</si>
  <si>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</si>
  <si>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</si>
  <si>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</si>
  <si>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</si>
  <si>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</si>
  <si>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</si>
  <si>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</si>
  <si>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</si>
  <si>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</si>
  <si>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</si>
  <si>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</si>
  <si>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</si>
  <si>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</si>
  <si>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</si>
  <si>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</si>
  <si>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</si>
  <si>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</si>
  <si>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</si>
  <si>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</si>
  <si>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</si>
  <si>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</si>
  <si>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</si>
  <si>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</si>
  <si>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</si>
  <si>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</si>
  <si>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</si>
  <si>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</si>
  <si>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</si>
  <si>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</si>
  <si>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</si>
  <si>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</si>
  <si>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</si>
  <si>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</si>
  <si>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</si>
  <si>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</si>
  <si>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</si>
  <si>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</si>
  <si>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</si>
  <si>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</si>
  <si>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</si>
  <si>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</si>
  <si>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</si>
  <si>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</si>
  <si>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</si>
  <si>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</si>
  <si>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</si>
  <si>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</si>
  <si>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</si>
  <si>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</si>
  <si>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</si>
  <si>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</si>
  <si>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</si>
  <si>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</si>
  <si>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</si>
  <si>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</si>
  <si>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</si>
  <si>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</si>
  <si>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</si>
  <si>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</si>
  <si>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</si>
  <si>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</si>
  <si>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</si>
  <si>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</si>
  <si>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</si>
  <si>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</si>
  <si>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</si>
  <si>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</si>
  <si>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</si>
  <si>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</si>
  <si>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</si>
  <si>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</si>
  <si>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</si>
  <si>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</si>
  <si>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</si>
  <si>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</si>
  <si>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</si>
  <si>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</si>
  <si>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</si>
  <si>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</si>
  <si>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</si>
  <si>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</si>
  <si>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</si>
  <si>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</si>
  <si>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</si>
  <si>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</si>
  <si>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</si>
  <si>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</si>
  <si>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</si>
  <si>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</si>
  <si>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</si>
  <si>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</si>
  <si>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</si>
  <si>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</si>
  <si>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</si>
  <si>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</si>
  <si>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</si>
  <si>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</si>
  <si>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</si>
  <si>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</si>
  <si>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</si>
  <si>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</si>
  <si>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</si>
  <si>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</si>
  <si>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</si>
  <si>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</si>
  <si>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</si>
  <si>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</si>
  <si>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</si>
  <si>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</si>
  <si>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</si>
  <si>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</si>
  <si>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</si>
  <si>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</si>
  <si>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</si>
  <si>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</si>
  <si>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</si>
  <si>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</si>
  <si>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</si>
  <si>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</si>
  <si>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</si>
  <si>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</si>
  <si>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</si>
  <si>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</si>
  <si>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</si>
  <si>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</si>
  <si>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</si>
  <si>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</si>
  <si>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</si>
  <si>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</si>
  <si>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</si>
  <si>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</si>
  <si>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</si>
  <si>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</si>
  <si>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</si>
  <si>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</si>
  <si>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</si>
  <si>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</si>
  <si>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</si>
  <si>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</si>
  <si>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</si>
  <si>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</si>
  <si>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</si>
  <si>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</si>
  <si>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</si>
  <si>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</si>
  <si>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</si>
  <si>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</si>
  <si>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</si>
  <si>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</si>
  <si>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</si>
  <si>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</si>
  <si>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</si>
  <si>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</si>
  <si>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</si>
  <si>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</si>
  <si>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</si>
  <si>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</si>
  <si>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</si>
  <si>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</si>
  <si>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</si>
  <si>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</si>
  <si>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</si>
  <si>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</si>
  <si>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</si>
  <si>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</si>
  <si>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</si>
  <si>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</si>
  <si>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</si>
  <si>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</si>
  <si>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</si>
  <si>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</si>
  <si>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</si>
  <si>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</si>
  <si>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</si>
  <si>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</si>
  <si>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</si>
  <si>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</si>
  <si>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</si>
  <si>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</si>
  <si>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</si>
  <si>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</si>
  <si>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</si>
  <si>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</si>
  <si>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</si>
  <si>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</si>
  <si>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</si>
  <si>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</si>
  <si>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</si>
  <si>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</si>
  <si>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</si>
  <si>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</si>
  <si>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</si>
  <si>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</si>
  <si>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</si>
  <si>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</si>
  <si>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</si>
  <si>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</si>
  <si>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</si>
  <si>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</si>
  <si>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</si>
  <si>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</si>
  <si>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</si>
  <si>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</si>
  <si>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</si>
  <si>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</si>
  <si>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</si>
  <si>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</si>
  <si>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</si>
  <si>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</si>
  <si>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</si>
  <si>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</si>
  <si>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</si>
  <si>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</si>
  <si>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</si>
  <si>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</si>
  <si>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</si>
  <si>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</si>
  <si>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</si>
  <si>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</si>
  <si>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</si>
  <si>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</si>
  <si>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</si>
  <si>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</si>
  <si>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</si>
  <si>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</si>
  <si>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</si>
  <si>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</si>
  <si>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</si>
  <si>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</si>
  <si>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</si>
  <si>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</si>
  <si>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</si>
  <si>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</si>
  <si>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</si>
  <si>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</si>
  <si>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</si>
  <si>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</si>
  <si>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</si>
  <si>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</si>
  <si>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</si>
  <si>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</si>
  <si>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</si>
  <si>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</si>
  <si>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</si>
  <si>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</si>
  <si>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</si>
  <si>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</si>
  <si>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</si>
  <si>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</si>
  <si>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</si>
  <si>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</si>
  <si>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</si>
  <si>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</si>
  <si>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</si>
  <si>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</si>
  <si>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</si>
  <si>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</si>
  <si>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</si>
  <si>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</si>
  <si>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</si>
  <si>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</si>
  <si>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</si>
  <si>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</si>
  <si>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</si>
  <si>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</si>
  <si>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</si>
  <si>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</si>
  <si>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</si>
  <si>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</si>
  <si>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</si>
  <si>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</si>
  <si>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</si>
  <si>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</si>
  <si>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</si>
  <si>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</si>
  <si>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</si>
  <si>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</si>
  <si>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</si>
  <si>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</si>
  <si>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</si>
  <si>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</si>
  <si>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</si>
  <si>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</si>
  <si>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</si>
  <si>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</si>
  <si>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</si>
  <si>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</si>
  <si>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</si>
  <si>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</si>
  <si>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</si>
  <si>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</si>
  <si>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</si>
  <si>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</si>
  <si>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</si>
  <si>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</si>
  <si>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</si>
  <si>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</si>
  <si>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</si>
  <si>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</si>
  <si>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</si>
  <si>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</si>
  <si>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</si>
  <si>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</si>
  <si>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</si>
  <si>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</si>
  <si>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</si>
  <si>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</si>
  <si>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</si>
  <si>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</si>
  <si>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</si>
  <si>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</si>
  <si>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</si>
  <si>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</si>
  <si>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</si>
  <si>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</si>
  <si>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</si>
  <si>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</si>
  <si>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</si>
  <si>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</si>
  <si>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</si>
  <si>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</si>
  <si>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</si>
  <si>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</si>
  <si>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</si>
  <si>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</si>
  <si>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</si>
  <si>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</si>
  <si>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</si>
  <si>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</si>
  <si>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</si>
  <si>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</si>
  <si>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</si>
  <si>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</si>
  <si>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</si>
  <si>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</si>
  <si>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</si>
  <si>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</si>
  <si>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</si>
  <si>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</si>
  <si>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</si>
  <si>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</si>
  <si>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</si>
  <si>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</si>
  <si>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</si>
  <si>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</si>
  <si>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</si>
  <si>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</si>
  <si>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</si>
  <si>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</si>
  <si>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</si>
  <si>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</si>
  <si>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</si>
  <si>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</si>
  <si>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</si>
  <si>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</si>
  <si>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</si>
  <si>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</si>
  <si>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</si>
  <si>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</si>
  <si>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</si>
  <si>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</si>
  <si>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</si>
  <si>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</si>
  <si>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</si>
  <si>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</si>
  <si>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</si>
  <si>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</si>
  <si>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</si>
  <si>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</si>
  <si>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</si>
  <si>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</si>
  <si>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</si>
  <si>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</si>
  <si>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</si>
  <si>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</si>
  <si>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</si>
  <si>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</si>
  <si>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</si>
  <si>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</si>
  <si>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</si>
  <si>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</si>
  <si>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</si>
  <si>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</si>
  <si>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</si>
  <si>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</si>
  <si>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</si>
  <si>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</si>
  <si>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</si>
  <si>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</si>
  <si>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</si>
  <si>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</si>
  <si>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</si>
  <si>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</si>
  <si>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</si>
  <si>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</si>
  <si>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</si>
  <si>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</si>
  <si>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</si>
  <si>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</si>
  <si>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</si>
  <si>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</si>
  <si>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</si>
  <si>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</si>
  <si>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</si>
  <si>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</si>
  <si>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</si>
  <si>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</si>
  <si>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</si>
  <si>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</si>
  <si>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</si>
  <si>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</si>
  <si>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</si>
  <si>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</si>
  <si>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</si>
  <si>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</si>
  <si>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</si>
  <si>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</si>
  <si>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</si>
  <si>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</si>
  <si>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</si>
  <si>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</si>
  <si>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</si>
  <si>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</si>
  <si>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</si>
  <si>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</si>
  <si>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</si>
  <si>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</si>
  <si>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</si>
  <si>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</si>
  <si>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</si>
  <si>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</si>
  <si>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</si>
  <si>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</si>
  <si>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</si>
  <si>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</si>
  <si>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</si>
  <si>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</si>
  <si>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</si>
  <si>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</si>
  <si>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</si>
  <si>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</si>
  <si>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</si>
  <si>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</si>
  <si>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</si>
  <si>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</si>
  <si>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</si>
  <si>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</si>
  <si>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</si>
  <si>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</si>
  <si>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</si>
  <si>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</si>
  <si>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</si>
  <si>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</si>
  <si>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</si>
  <si>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</si>
  <si>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</si>
  <si>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</si>
  <si>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</si>
  <si>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</si>
  <si>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</si>
  <si>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</si>
  <si>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</si>
  <si>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</si>
  <si>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</si>
  <si>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</si>
  <si>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</si>
  <si>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</si>
  <si>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</si>
  <si>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</si>
  <si>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</si>
  <si>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</si>
  <si>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</si>
  <si>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</si>
  <si>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</si>
  <si>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</si>
  <si>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</si>
  <si>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</si>
  <si>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</si>
  <si>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</si>
  <si>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</si>
  <si>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</si>
  <si>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</si>
  <si>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</si>
  <si>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</si>
  <si>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</si>
  <si>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</si>
  <si>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</si>
  <si>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</si>
  <si>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</si>
  <si>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</si>
  <si>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</si>
  <si>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</si>
  <si>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</si>
  <si>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</si>
  <si>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</si>
  <si>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</si>
  <si>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</si>
  <si>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</si>
  <si>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</si>
  <si>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</si>
  <si>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</si>
  <si>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</si>
  <si>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</si>
  <si>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</si>
  <si>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</si>
  <si>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</si>
  <si>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</si>
  <si>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</si>
  <si>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</si>
  <si>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</si>
  <si>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</si>
  <si>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</si>
  <si>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</si>
  <si>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</si>
  <si>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</si>
  <si>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</si>
  <si>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</si>
  <si>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</si>
  <si>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</si>
  <si>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</si>
  <si>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</si>
  <si>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</si>
  <si>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</si>
  <si>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</si>
  <si>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</si>
  <si>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</si>
  <si>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</si>
  <si>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</si>
  <si>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</si>
  <si>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</si>
  <si>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</si>
  <si>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</si>
  <si>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</si>
  <si>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</si>
  <si>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</si>
  <si>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</si>
  <si>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</si>
  <si>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</si>
  <si>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</si>
  <si>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</si>
  <si>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</si>
  <si>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</si>
  <si>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</si>
  <si>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</si>
  <si>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</si>
  <si>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</si>
  <si>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</si>
  <si>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</si>
  <si>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</si>
  <si>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</si>
  <si>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</si>
  <si>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</si>
  <si>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</si>
  <si>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</si>
  <si>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</si>
  <si>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</si>
  <si>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</si>
  <si>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</si>
  <si>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</si>
  <si>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</si>
  <si>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</si>
  <si>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</si>
  <si>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</si>
  <si>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</si>
  <si>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</si>
  <si>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</si>
  <si>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</si>
  <si>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</si>
  <si>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</si>
  <si>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</si>
  <si>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</si>
  <si>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</si>
  <si>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</si>
  <si>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</si>
  <si>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</si>
  <si>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</si>
  <si>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</si>
  <si>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</si>
  <si>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</si>
  <si>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</si>
  <si>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</si>
  <si>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</si>
  <si>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</si>
  <si>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</si>
  <si>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</si>
  <si>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</si>
  <si>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</si>
  <si>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</si>
  <si>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</si>
  <si>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</si>
  <si>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</si>
  <si>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</si>
  <si>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</si>
  <si>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</si>
  <si>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</si>
  <si>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</si>
  <si>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</si>
  <si>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</si>
  <si>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</si>
  <si>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</si>
  <si>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</si>
  <si>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</si>
  <si>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</si>
  <si>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</si>
  <si>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</si>
  <si>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</si>
  <si>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</si>
  <si>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</si>
  <si>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</si>
  <si>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</si>
  <si>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</si>
  <si>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</si>
  <si>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</si>
  <si>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</si>
  <si>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</si>
  <si>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</si>
  <si>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</si>
  <si>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</si>
  <si>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</si>
  <si>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</si>
  <si>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</si>
  <si>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</si>
  <si>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</si>
  <si>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</si>
  <si>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</si>
  <si>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</si>
  <si>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</si>
  <si>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</si>
  <si>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</si>
  <si>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</si>
  <si>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</si>
  <si>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</si>
  <si>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</si>
  <si>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</si>
  <si>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</si>
  <si>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</si>
  <si>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</si>
  <si>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</si>
  <si>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</si>
  <si>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</si>
  <si>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</si>
  <si>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</si>
  <si>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</si>
  <si>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</si>
  <si>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</si>
  <si>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</si>
  <si>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</si>
  <si>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</si>
  <si>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</si>
  <si>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</si>
  <si>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</si>
  <si>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</si>
  <si>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</si>
  <si>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</si>
  <si>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</si>
  <si>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</si>
  <si>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</si>
  <si>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</si>
  <si>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</si>
  <si>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</si>
  <si>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</si>
  <si>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</si>
  <si>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</si>
  <si>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</si>
  <si>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</si>
  <si>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</si>
  <si>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</si>
  <si>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</si>
  <si>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</si>
  <si>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</si>
  <si>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</si>
  <si>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</si>
  <si>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</si>
  <si>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</si>
  <si>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</si>
  <si>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</si>
  <si>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</si>
  <si>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</si>
  <si>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</si>
  <si>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</si>
  <si>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</si>
  <si>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</si>
  <si>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</si>
  <si>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</si>
  <si>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</si>
  <si>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</si>
  <si>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</si>
  <si>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</si>
  <si>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</si>
  <si>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</si>
  <si>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</si>
  <si>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</si>
  <si>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</si>
  <si>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</si>
  <si>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</si>
  <si>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</si>
  <si>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</si>
  <si>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</si>
  <si>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</si>
  <si>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</si>
  <si>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</si>
  <si>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</si>
  <si>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</si>
  <si>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</si>
  <si>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</si>
  <si>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</si>
  <si>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</si>
  <si>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</si>
  <si>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</si>
  <si>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</si>
  <si>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</si>
  <si>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</si>
  <si>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</si>
  <si>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</si>
  <si>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</si>
  <si>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</si>
  <si>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</si>
  <si>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</si>
  <si>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</si>
  <si>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</si>
  <si>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</si>
  <si>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</si>
  <si>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</si>
  <si>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</si>
  <si>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</si>
  <si>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</si>
  <si>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</si>
  <si>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</si>
  <si>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</si>
  <si>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</si>
  <si>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</si>
  <si>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</si>
  <si>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</si>
  <si>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</si>
  <si>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</si>
  <si>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</si>
  <si>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</si>
  <si>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</si>
  <si>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</si>
  <si>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</si>
  <si>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</si>
  <si>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</si>
  <si>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</si>
  <si>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</si>
  <si>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</si>
  <si>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</si>
  <si>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</si>
  <si>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</si>
  <si>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</si>
  <si>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</si>
  <si>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</si>
  <si>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</si>
  <si>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</si>
  <si>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</si>
  <si>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</si>
  <si>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</si>
  <si>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</si>
  <si>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</si>
  <si>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</si>
  <si>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</si>
  <si>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</si>
  <si>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</si>
  <si>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</si>
  <si>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</si>
  <si>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</si>
  <si>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</si>
  <si>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</si>
  <si>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</si>
  <si>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</si>
  <si>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</si>
  <si>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</si>
  <si>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</si>
  <si>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</si>
  <si>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</si>
  <si>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</si>
  <si>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</si>
  <si>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</si>
  <si>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</si>
  <si>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</si>
  <si>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</si>
  <si>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</si>
  <si>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</si>
  <si>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</si>
  <si>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</si>
  <si>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</si>
  <si>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</si>
  <si>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</si>
  <si>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</si>
  <si>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</si>
  <si>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</si>
  <si>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</si>
  <si>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</si>
  <si>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</si>
  <si>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</si>
  <si>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</si>
  <si>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</si>
  <si>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</si>
  <si>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</si>
  <si>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</si>
  <si>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</si>
  <si>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</si>
  <si>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</si>
  <si>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</si>
  <si>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</si>
  <si>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</si>
  <si>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</si>
  <si>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</si>
  <si>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</si>
  <si>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</si>
  <si>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</si>
  <si>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</si>
  <si>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</si>
  <si>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</si>
  <si>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</si>
  <si>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</si>
  <si>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</si>
  <si>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</si>
  <si>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</si>
  <si>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</si>
  <si>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</si>
  <si>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</si>
  <si>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</si>
  <si>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</si>
  <si>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</si>
  <si>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</si>
  <si>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</si>
  <si>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</si>
  <si>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</si>
  <si>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</si>
  <si>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</si>
  <si>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</si>
  <si>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</si>
  <si>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</si>
  <si>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</si>
  <si>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</si>
  <si>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</si>
  <si>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</si>
  <si>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</si>
  <si>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</si>
  <si>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</si>
  <si>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</si>
  <si>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</si>
  <si>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</si>
  <si>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</si>
  <si>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</si>
  <si>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</si>
  <si>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</si>
  <si>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</si>
  <si>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</si>
  <si>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</si>
  <si>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</si>
  <si>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</si>
  <si>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</si>
  <si>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</si>
  <si>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</si>
  <si>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</si>
  <si>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</si>
  <si>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</si>
  <si>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</si>
  <si>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</si>
  <si>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</si>
  <si>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</si>
  <si>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</si>
  <si>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</si>
  <si>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</si>
  <si>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</si>
  <si>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</si>
  <si>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</si>
  <si>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</si>
  <si>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</si>
  <si>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</si>
  <si>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</si>
  <si>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</si>
  <si>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</si>
  <si>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</si>
  <si>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</si>
  <si>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</si>
  <si>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</si>
  <si>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</si>
  <si>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</si>
  <si>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</si>
  <si>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</si>
  <si>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</si>
  <si>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</si>
  <si>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</si>
  <si>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</si>
  <si>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</si>
  <si>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</si>
  <si>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</si>
  <si>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</si>
  <si>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</si>
  <si>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</si>
  <si>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</si>
  <si>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</si>
  <si>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</si>
  <si>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</si>
  <si>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</si>
  <si>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</si>
  <si>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</si>
  <si>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</si>
  <si>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</si>
  <si>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</si>
  <si>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</si>
  <si>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</si>
  <si>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</si>
  <si>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</si>
  <si>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</si>
  <si>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</si>
  <si>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</si>
  <si>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</si>
  <si>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</si>
  <si>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</si>
  <si>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</si>
  <si>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</si>
  <si>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</si>
  <si>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</si>
  <si>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</si>
  <si>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</si>
  <si>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</si>
  <si>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</si>
  <si>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</si>
  <si>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</si>
  <si>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</si>
  <si>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</si>
  <si>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</si>
  <si>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</si>
  <si>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</si>
  <si>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</si>
  <si>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</si>
  <si>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</si>
  <si>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</si>
  <si>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</si>
  <si>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</si>
  <si>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</si>
  <si>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</si>
  <si>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</si>
  <si>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</si>
  <si>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</si>
  <si>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</si>
  <si>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</si>
  <si>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</si>
  <si>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</si>
  <si>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</si>
  <si>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</si>
  <si>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</si>
  <si>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</si>
  <si>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</si>
  <si>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</si>
  <si>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</si>
  <si>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</si>
  <si>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</si>
  <si>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</si>
  <si>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</si>
  <si>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</si>
  <si>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</si>
  <si>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</si>
  <si>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</si>
  <si>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</si>
  <si>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</si>
  <si>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</si>
  <si>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</si>
  <si>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</si>
  <si>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</si>
  <si>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</si>
  <si>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</si>
  <si>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</si>
  <si>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</si>
  <si>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</si>
  <si>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</si>
  <si>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</si>
  <si>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</si>
  <si>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</si>
  <si>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</si>
  <si>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</si>
  <si>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</si>
  <si>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</si>
  <si>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</si>
  <si>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</si>
  <si>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</si>
  <si>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</si>
  <si>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</si>
  <si>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</si>
  <si>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</si>
  <si>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</si>
  <si>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</si>
  <si>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</si>
  <si>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</si>
  <si>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</si>
  <si>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</si>
  <si>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</si>
  <si>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</si>
  <si>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</si>
  <si>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</si>
  <si>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</si>
  <si>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</si>
  <si>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</si>
  <si>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</si>
  <si>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</si>
  <si>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</si>
  <si>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</si>
  <si>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</si>
  <si>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</si>
  <si>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</si>
  <si>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</si>
  <si>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</si>
  <si>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</si>
  <si>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</si>
  <si>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</si>
  <si>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</si>
  <si>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</si>
  <si>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</si>
  <si>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</si>
  <si>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</si>
  <si>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</si>
  <si>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</si>
  <si>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</si>
  <si>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</si>
  <si>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</si>
  <si>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</si>
  <si>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</si>
  <si>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</si>
  <si>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</si>
  <si>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</si>
  <si>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</si>
  <si>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</si>
  <si>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</si>
  <si>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</si>
  <si>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</si>
  <si>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</si>
  <si>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</si>
  <si>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</si>
  <si>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</si>
  <si>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</si>
  <si>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</si>
  <si>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</si>
  <si>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</si>
  <si>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</si>
  <si>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</si>
  <si>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</si>
  <si>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</si>
  <si>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</si>
  <si>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</si>
  <si>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</si>
  <si>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</si>
  <si>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</si>
  <si>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</si>
  <si>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</si>
  <si>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</si>
  <si>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</si>
  <si>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</si>
  <si>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</si>
  <si>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</si>
  <si>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</si>
  <si>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</si>
  <si>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</si>
  <si>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</si>
  <si>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</si>
  <si>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</si>
  <si>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</si>
  <si>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</si>
  <si>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</si>
  <si>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</si>
  <si>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</si>
  <si>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</si>
  <si>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</si>
  <si>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</si>
  <si>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</si>
  <si>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</si>
  <si>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</si>
  <si>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</si>
  <si>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</si>
  <si>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</si>
  <si>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</si>
  <si>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</si>
  <si>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</si>
  <si>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</si>
  <si>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</si>
  <si>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</si>
  <si>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</si>
  <si>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</si>
  <si>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</si>
  <si>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</si>
  <si>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</si>
  <si>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</si>
  <si>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</si>
  <si>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</si>
  <si>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</si>
  <si>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</si>
  <si>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</si>
  <si>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</si>
  <si>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</si>
  <si>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</si>
  <si>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</si>
  <si>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</si>
  <si>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</si>
  <si>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</si>
  <si>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</si>
  <si>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</si>
  <si>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</si>
  <si>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</si>
  <si>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</si>
  <si>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</si>
  <si>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</si>
  <si>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</si>
  <si>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</si>
  <si>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</si>
  <si>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</si>
  <si>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</si>
  <si>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</si>
  <si>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</si>
  <si>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</si>
  <si>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</si>
  <si>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</si>
  <si>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</si>
  <si>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</si>
  <si>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</si>
  <si>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</si>
  <si>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</si>
  <si>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</si>
  <si>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</si>
  <si>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</si>
  <si>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</si>
  <si>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</si>
  <si>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</si>
  <si>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</si>
  <si>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</si>
  <si>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</si>
  <si>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</si>
  <si>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</si>
  <si>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</si>
  <si>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</si>
  <si>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</si>
  <si>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</si>
  <si>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</si>
  <si>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</si>
  <si>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</si>
  <si>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</si>
  <si>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</si>
  <si>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</si>
  <si>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</si>
  <si>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</si>
  <si>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</si>
  <si>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</si>
  <si>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</si>
  <si>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</si>
  <si>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</si>
  <si>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</si>
  <si>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</si>
  <si>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</si>
  <si>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</si>
  <si>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</si>
  <si>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</si>
  <si>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</si>
  <si>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</si>
  <si>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</si>
  <si>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</si>
  <si>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</si>
  <si>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</si>
  <si>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</si>
  <si>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</si>
  <si>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</si>
  <si>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</si>
  <si>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</si>
  <si>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</si>
  <si>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</si>
  <si>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</si>
  <si>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</si>
  <si>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</si>
  <si>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</si>
  <si>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</si>
  <si>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</si>
  <si>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</si>
  <si>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</si>
  <si>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</si>
  <si>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</si>
  <si>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</si>
  <si>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</si>
  <si>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</si>
  <si>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</si>
  <si>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</si>
  <si>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</si>
  <si>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</si>
  <si>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</si>
  <si>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</si>
  <si>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</si>
  <si>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</si>
  <si>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</si>
  <si>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</si>
  <si>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</si>
  <si>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</si>
  <si>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</si>
  <si>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</si>
  <si>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</si>
  <si>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</si>
  <si>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</si>
  <si>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</si>
  <si>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</si>
  <si>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</si>
  <si>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</si>
  <si>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</si>
  <si>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</si>
  <si>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</si>
  <si>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</si>
  <si>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</si>
  <si>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</si>
  <si>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</si>
  <si>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</si>
  <si>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</si>
  <si>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</si>
  <si>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</si>
  <si>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</si>
  <si>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</si>
  <si>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</si>
  <si>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</si>
  <si>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</si>
  <si>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</si>
  <si>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</si>
  <si>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</si>
  <si>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</si>
  <si>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</si>
  <si>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</si>
  <si>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</si>
  <si>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</si>
  <si>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</si>
  <si>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</si>
  <si>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</si>
  <si>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</si>
  <si>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</si>
  <si>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</si>
  <si>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</si>
  <si>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</si>
  <si>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</si>
  <si>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</si>
  <si>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</si>
  <si>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</si>
  <si>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</si>
  <si>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</si>
  <si>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</si>
  <si>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</si>
  <si>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</si>
  <si>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</si>
  <si>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</si>
  <si>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</si>
  <si>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</si>
  <si>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</si>
  <si>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</si>
  <si>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</si>
  <si>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</si>
  <si>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</si>
  <si>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</si>
  <si>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</si>
  <si>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</si>
  <si>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</si>
  <si>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</si>
  <si>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</si>
  <si>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</si>
  <si>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</si>
  <si>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</si>
  <si>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</si>
  <si>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</si>
  <si>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</si>
  <si>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</si>
  <si>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</si>
  <si>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</si>
  <si>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</si>
  <si>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</si>
  <si>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</si>
  <si>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</si>
  <si>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</si>
  <si>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</si>
  <si>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</si>
  <si>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</si>
  <si>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</si>
  <si>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</si>
  <si>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</si>
  <si>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</si>
  <si>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</si>
  <si>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</si>
  <si>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</si>
  <si>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</si>
  <si>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</si>
  <si>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</si>
  <si>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</si>
  <si>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</si>
  <si>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</si>
  <si>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</si>
  <si>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</si>
  <si>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</si>
  <si>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</si>
  <si>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</si>
  <si>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</si>
  <si>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</si>
  <si>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</si>
  <si>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</si>
  <si>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</si>
  <si>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</si>
  <si>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</si>
  <si>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</si>
  <si>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</si>
  <si>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</si>
  <si>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</si>
  <si>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</si>
  <si>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</si>
  <si>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</si>
  <si>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</si>
  <si>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</si>
  <si>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</si>
  <si>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</si>
  <si>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</si>
  <si>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</si>
  <si>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</si>
  <si>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</si>
  <si>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</si>
  <si>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</si>
  <si>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</si>
  <si>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</si>
  <si>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</si>
  <si>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</si>
  <si>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</si>
  <si>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</si>
  <si>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</si>
  <si>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</si>
  <si>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</si>
  <si>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</si>
  <si>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</si>
  <si>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</si>
  <si>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</si>
  <si>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</si>
  <si>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</si>
  <si>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</si>
  <si>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</si>
  <si>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</si>
  <si>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</si>
  <si>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</si>
  <si>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</si>
  <si>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</si>
  <si>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</si>
  <si>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</si>
  <si>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</si>
  <si>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</si>
  <si>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</si>
  <si>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</si>
  <si>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</si>
  <si>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</si>
  <si>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</si>
  <si>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</si>
  <si>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</si>
  <si>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</si>
  <si>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</si>
  <si>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</si>
  <si>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</si>
  <si>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</si>
  <si>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</si>
  <si>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</si>
  <si>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</si>
  <si>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</si>
  <si>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</si>
  <si>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</si>
  <si>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</si>
  <si>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</si>
  <si>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</si>
  <si>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</si>
  <si>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</si>
  <si>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</si>
  <si>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</si>
  <si>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</si>
  <si>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</si>
  <si>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</si>
  <si>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</si>
  <si>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</si>
  <si>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</si>
  <si>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</si>
  <si>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</si>
  <si>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</si>
  <si>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</si>
  <si>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</si>
  <si>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</si>
  <si>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</si>
  <si>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</si>
  <si>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</si>
  <si>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</si>
  <si>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</si>
  <si>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</si>
  <si>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</si>
  <si>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</si>
  <si>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</si>
  <si>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</si>
  <si>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</si>
  <si>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</si>
  <si>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</si>
  <si>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</si>
  <si>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</si>
  <si>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</si>
  <si>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</si>
  <si>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</si>
  <si>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</si>
  <si>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</si>
  <si>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</si>
  <si>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</si>
  <si>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</si>
  <si>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</si>
  <si>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</si>
  <si>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</si>
  <si>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</si>
  <si>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</si>
  <si>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</si>
  <si>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</si>
  <si>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</si>
  <si>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</si>
  <si>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</si>
  <si>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</si>
  <si>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</si>
  <si>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</si>
  <si>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</si>
  <si>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</si>
  <si>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</si>
  <si>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</si>
  <si>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</si>
  <si>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</si>
  <si>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</si>
  <si>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</si>
  <si>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</si>
  <si>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</si>
  <si>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</si>
  <si>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</si>
  <si>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</si>
  <si>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</si>
  <si>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</si>
  <si>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</si>
  <si>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</si>
  <si>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</si>
  <si>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</si>
  <si>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</si>
  <si>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</si>
  <si>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</si>
  <si>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</si>
  <si>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</si>
  <si>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</si>
  <si>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</si>
  <si>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</si>
  <si>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</si>
  <si>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</si>
  <si>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</si>
  <si>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</si>
  <si>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</si>
  <si>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</si>
  <si>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</si>
  <si>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</si>
  <si>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</si>
  <si>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</si>
  <si>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</si>
  <si>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</si>
  <si>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</si>
  <si>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</si>
  <si>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</si>
  <si>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</si>
  <si>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</si>
  <si>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</si>
  <si>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</si>
  <si>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</si>
  <si>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</si>
  <si>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</si>
  <si>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</si>
  <si>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</si>
  <si>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</si>
  <si>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</si>
  <si>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</si>
  <si>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</si>
  <si>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</si>
  <si>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</si>
  <si>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</si>
  <si>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</si>
  <si>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</si>
  <si>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</si>
  <si>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</si>
  <si>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</si>
  <si>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</si>
  <si>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</si>
  <si>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</si>
  <si>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</si>
  <si>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</si>
  <si>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</si>
  <si>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</si>
  <si>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</si>
  <si>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</si>
  <si>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</si>
  <si>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</si>
  <si>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</si>
  <si>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</si>
  <si>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</si>
  <si>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</si>
  <si>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</si>
  <si>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</si>
  <si>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</si>
  <si>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</si>
  <si>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</si>
  <si>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</si>
  <si>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</si>
  <si>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</si>
  <si>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</si>
  <si>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</si>
  <si>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</si>
  <si>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</si>
  <si>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</si>
  <si>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</si>
  <si>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</si>
  <si>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</si>
  <si>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</si>
  <si>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</si>
  <si>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</si>
  <si>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</si>
  <si>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</si>
  <si>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</si>
  <si>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</si>
  <si>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</si>
  <si>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</si>
  <si>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</si>
  <si>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</si>
  <si>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</si>
  <si>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</si>
  <si>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</si>
  <si>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</si>
  <si>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</si>
  <si>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</si>
  <si>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</si>
  <si>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</si>
  <si>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</si>
  <si>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</si>
  <si>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</si>
  <si>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</si>
  <si>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</si>
  <si>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</si>
  <si>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</si>
  <si>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</si>
  <si>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</si>
  <si>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</si>
  <si>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</si>
  <si>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</si>
  <si>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</si>
  <si>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</si>
  <si>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</si>
  <si>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</si>
  <si>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</si>
  <si>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</si>
  <si>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</si>
  <si>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</si>
  <si>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</si>
  <si>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</si>
  <si>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</si>
  <si>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</si>
  <si>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</si>
  <si>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</si>
  <si>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</si>
  <si>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</si>
  <si>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</si>
  <si>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</si>
  <si>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</si>
  <si>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</si>
  <si>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</si>
  <si>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</si>
  <si>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</si>
  <si>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</si>
  <si>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</si>
  <si>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</si>
  <si>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</si>
  <si>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</si>
  <si>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</si>
  <si>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</si>
  <si>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</si>
  <si>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</si>
  <si>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</si>
  <si>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</si>
  <si>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</si>
  <si>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</si>
  <si>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</si>
  <si>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</si>
  <si>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</si>
  <si>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</si>
  <si>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</si>
  <si>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</si>
  <si>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</si>
  <si>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</si>
  <si>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</si>
  <si>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</si>
  <si>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</si>
  <si>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</si>
  <si>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</si>
  <si>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</si>
  <si>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</si>
  <si>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</si>
  <si>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</si>
  <si>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</si>
  <si>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</si>
  <si>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</si>
  <si>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</si>
  <si>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</si>
  <si>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</si>
  <si>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</si>
  <si>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</si>
  <si>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</si>
  <si>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</si>
  <si>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</si>
  <si>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</si>
  <si>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</si>
  <si>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</si>
  <si>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</si>
  <si>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</si>
  <si>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</si>
  <si>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</si>
  <si>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</si>
  <si>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</si>
  <si>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</si>
  <si>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</si>
  <si>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</si>
  <si>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</si>
  <si>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</si>
  <si>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</si>
  <si>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</si>
  <si>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</si>
  <si>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</si>
  <si>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</si>
  <si>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</si>
  <si>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</si>
  <si>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</si>
  <si>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</si>
  <si>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</si>
  <si>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</si>
  <si>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</si>
  <si>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</si>
  <si>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</si>
  <si>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</si>
  <si>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</si>
  <si>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</si>
  <si>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</si>
  <si>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</si>
  <si>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</si>
  <si>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</si>
  <si>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</si>
  <si>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</si>
  <si>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</si>
  <si>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</si>
  <si>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</si>
  <si>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</si>
  <si>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</si>
  <si>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</si>
  <si>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</si>
  <si>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</si>
  <si>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</si>
  <si>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</si>
  <si>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</si>
  <si>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</si>
  <si>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</si>
  <si>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</si>
  <si>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</si>
  <si>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</si>
  <si>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</si>
  <si>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</si>
  <si>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</si>
  <si>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</si>
  <si>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</si>
  <si>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</si>
  <si>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</si>
  <si>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</si>
  <si>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</si>
  <si>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</si>
  <si>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</si>
  <si>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</si>
  <si>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</si>
  <si>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</si>
  <si>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</si>
  <si>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</si>
  <si>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</si>
  <si>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</si>
  <si>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</si>
  <si>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</si>
  <si>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</si>
  <si>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</si>
  <si>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</si>
  <si>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</si>
  <si>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</si>
  <si>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</si>
  <si>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</si>
  <si>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</si>
  <si>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</si>
  <si>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</si>
  <si>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</si>
  <si>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</si>
  <si>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</si>
  <si>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</si>
  <si>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</si>
  <si>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</si>
  <si>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</si>
  <si>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</si>
  <si>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</si>
  <si>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</si>
  <si>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</si>
  <si>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</si>
  <si>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</si>
  <si>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</si>
  <si>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</si>
  <si>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</si>
  <si>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</si>
  <si>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</si>
  <si>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</si>
  <si>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</si>
  <si>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</si>
  <si>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</si>
  <si>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</si>
  <si>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</si>
  <si>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</si>
  <si>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</si>
  <si>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</si>
  <si>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</si>
  <si>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</si>
  <si>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</si>
  <si>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</si>
  <si>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</si>
  <si>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</si>
  <si>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</si>
  <si>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</si>
  <si>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</si>
  <si>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</si>
  <si>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</si>
  <si>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</si>
  <si>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</si>
  <si>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</si>
  <si>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</si>
  <si>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</si>
  <si>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</si>
  <si>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</si>
  <si>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</si>
  <si>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</si>
  <si>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</si>
  <si>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</si>
  <si>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</si>
  <si>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</si>
  <si>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</si>
  <si>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</si>
  <si>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</si>
  <si>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</si>
  <si>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</si>
  <si>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</si>
  <si>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</si>
  <si>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</si>
  <si>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</si>
  <si>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</si>
  <si>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</si>
  <si>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</si>
  <si>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</si>
  <si>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</si>
  <si>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</si>
  <si>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</si>
  <si>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</si>
  <si>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</si>
  <si>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</si>
  <si>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</si>
  <si>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</si>
  <si>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</si>
  <si>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</si>
  <si>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</si>
  <si>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</si>
  <si>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</si>
  <si>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</si>
  <si>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</si>
  <si>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</si>
  <si>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</si>
  <si>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</si>
  <si>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</si>
  <si>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</si>
  <si>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</si>
  <si>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</si>
  <si>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</si>
  <si>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</si>
  <si>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</si>
  <si>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</si>
  <si>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</si>
  <si>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</si>
  <si>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</si>
  <si>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</si>
  <si>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</si>
  <si>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</si>
  <si>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</si>
  <si>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</si>
  <si>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</si>
  <si>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</si>
  <si>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</si>
  <si>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</si>
  <si>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</si>
  <si>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</si>
  <si>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</si>
  <si>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</si>
  <si>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</si>
  <si>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</si>
  <si>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</si>
  <si>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</si>
  <si>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</si>
  <si>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</si>
  <si>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</si>
  <si>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</si>
  <si>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</si>
  <si>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</si>
  <si>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</si>
  <si>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</si>
  <si>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</si>
  <si>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</si>
  <si>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</si>
  <si>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</si>
  <si>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</si>
  <si>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</si>
  <si>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</si>
  <si>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</si>
  <si>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</si>
  <si>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</si>
  <si>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</si>
  <si>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</si>
  <si>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</si>
  <si>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</si>
  <si>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</si>
  <si>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</si>
  <si>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</si>
  <si>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</si>
  <si>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</si>
  <si>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</si>
  <si>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</si>
  <si>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</si>
  <si>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</si>
  <si>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</si>
  <si>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</si>
  <si>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</si>
  <si>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</si>
  <si>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</si>
  <si>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</si>
  <si>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</si>
  <si>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</si>
  <si>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</si>
  <si>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</si>
  <si>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</si>
  <si>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</si>
  <si>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</si>
  <si>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</si>
  <si>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</si>
  <si>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</si>
  <si>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</si>
  <si>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</si>
  <si>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</si>
  <si>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</si>
  <si>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</si>
  <si>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</si>
  <si>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</si>
  <si>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</si>
  <si>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</si>
  <si>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</si>
  <si>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</si>
  <si>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</si>
  <si>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</si>
  <si>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</si>
  <si>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</si>
  <si>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</si>
  <si>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</si>
  <si>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</si>
  <si>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</si>
  <si>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</si>
  <si>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</si>
  <si>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</si>
  <si>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</si>
  <si>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</si>
  <si>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</si>
  <si>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</si>
  <si>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</si>
  <si>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</si>
  <si>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</si>
  <si>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</si>
  <si>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</si>
  <si>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</si>
  <si>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</si>
  <si>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</si>
  <si>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</si>
  <si>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</si>
  <si>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</si>
  <si>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</si>
  <si>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</si>
  <si>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</si>
  <si>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</si>
  <si>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</si>
  <si>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</si>
  <si>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</si>
  <si>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</si>
  <si>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</si>
  <si>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</si>
  <si>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</si>
  <si>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</si>
  <si>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</si>
  <si>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</si>
  <si>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</si>
  <si>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</si>
  <si>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</si>
  <si>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</si>
  <si>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</si>
  <si>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</si>
  <si>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</si>
  <si>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</si>
  <si>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</si>
  <si>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</si>
  <si>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</si>
  <si>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</si>
  <si>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</si>
  <si>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</si>
  <si>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</si>
  <si>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</si>
  <si>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</si>
  <si>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</si>
  <si>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</si>
  <si>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</si>
  <si>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</si>
  <si>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</si>
  <si>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</si>
  <si>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</si>
  <si>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</si>
  <si>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</si>
  <si>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</si>
  <si>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</si>
  <si>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</si>
  <si>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</si>
  <si>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</si>
  <si>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</si>
  <si>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</si>
  <si>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</si>
  <si>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</si>
  <si>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</si>
  <si>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</si>
  <si>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</si>
  <si>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</si>
  <si>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</si>
  <si>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</si>
  <si>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</si>
  <si>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</si>
  <si>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</si>
  <si>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</si>
  <si>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</si>
  <si>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</si>
  <si>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</si>
  <si>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</si>
  <si>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</si>
  <si>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</si>
  <si>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</si>
  <si>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</si>
  <si>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</si>
  <si>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</si>
  <si>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</si>
  <si>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</si>
  <si>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</si>
  <si>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</si>
  <si>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</si>
  <si>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</si>
  <si>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</si>
  <si>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</si>
  <si>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</si>
  <si>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</si>
  <si>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</si>
  <si>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</si>
  <si>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</si>
  <si>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</si>
  <si>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</si>
  <si>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</si>
  <si>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</si>
  <si>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</si>
  <si>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</si>
  <si>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</si>
  <si>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</si>
  <si>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</si>
  <si>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</si>
  <si>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</si>
  <si>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</si>
  <si>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</si>
  <si>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</si>
  <si>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</si>
  <si>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</si>
  <si>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</si>
  <si>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</si>
  <si>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</si>
  <si>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</si>
  <si>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</si>
  <si>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</si>
  <si>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</si>
  <si>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</si>
  <si>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</si>
  <si>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</si>
  <si>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</si>
  <si>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</si>
  <si>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</si>
  <si>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</si>
  <si>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</si>
  <si>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</si>
  <si>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</si>
  <si>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</si>
  <si>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</si>
  <si>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</si>
  <si>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</si>
  <si>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</si>
  <si>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</si>
  <si>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</si>
  <si>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</si>
  <si>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</si>
  <si>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</si>
  <si>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</si>
  <si>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</si>
  <si>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</si>
  <si>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</si>
  <si>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</si>
  <si>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</si>
  <si>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</si>
  <si>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</si>
  <si>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</si>
  <si>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</si>
  <si>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</si>
  <si>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</si>
  <si>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</si>
  <si>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</si>
  <si>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</si>
  <si>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</si>
  <si>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</si>
  <si>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</si>
  <si>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</si>
  <si>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</si>
  <si>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</si>
  <si>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</si>
  <si>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</si>
  <si>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</si>
  <si>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</si>
  <si>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</si>
  <si>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</si>
  <si>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</si>
  <si>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</si>
  <si>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</si>
  <si>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</si>
  <si>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</si>
  <si>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</si>
  <si>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</si>
  <si>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</si>
  <si>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</si>
  <si>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</si>
  <si>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</si>
  <si>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</si>
  <si>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</si>
  <si>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</si>
  <si>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</si>
  <si>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</si>
  <si>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</si>
  <si>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</si>
  <si>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</si>
  <si>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</si>
  <si>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</si>
  <si>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</si>
  <si>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</si>
  <si>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</si>
  <si>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</si>
  <si>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</si>
  <si>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</si>
  <si>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</si>
  <si>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</si>
  <si>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</si>
  <si>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</si>
  <si>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</si>
  <si>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</si>
  <si>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</si>
  <si>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</si>
  <si>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</si>
  <si>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</si>
  <si>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</si>
  <si>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</si>
  <si>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</si>
  <si>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</si>
  <si>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</si>
  <si>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</si>
  <si>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</si>
  <si>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</si>
  <si>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</si>
  <si>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</si>
  <si>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</si>
  <si>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</si>
  <si>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</si>
  <si>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</si>
  <si>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</si>
  <si>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</si>
  <si>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</si>
  <si>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</si>
  <si>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</si>
  <si>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</si>
  <si>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</si>
  <si>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</si>
  <si>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</si>
  <si>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</si>
  <si>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</si>
  <si>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</si>
  <si>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</si>
  <si>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</si>
  <si>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</si>
  <si>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</si>
  <si>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</si>
  <si>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</si>
  <si>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</si>
  <si>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</si>
  <si>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</si>
  <si>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</si>
  <si>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</si>
  <si>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</si>
  <si>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</si>
  <si>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</si>
  <si>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</si>
  <si>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</si>
  <si>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</si>
  <si>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</si>
  <si>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</si>
  <si>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</si>
  <si>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</si>
  <si>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</si>
  <si>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</si>
  <si>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</si>
  <si>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</si>
  <si>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</si>
  <si>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</si>
  <si>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</si>
  <si>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</si>
  <si>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</si>
  <si>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</si>
  <si>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</si>
  <si>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</si>
  <si>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</si>
  <si>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</si>
  <si>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</si>
  <si>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</si>
  <si>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</si>
  <si>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</si>
  <si>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</si>
  <si>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</si>
  <si>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</si>
  <si>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</si>
  <si>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</si>
  <si>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</si>
  <si>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</si>
  <si>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</si>
  <si>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</si>
  <si>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</si>
  <si>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</si>
  <si>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</si>
  <si>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</si>
  <si>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</si>
  <si>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</si>
  <si>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</si>
  <si>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</si>
  <si>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</si>
  <si>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</si>
  <si>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</si>
  <si>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</si>
  <si>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</si>
  <si>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</si>
  <si>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</si>
  <si>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</si>
  <si>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</si>
  <si>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</si>
  <si>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</si>
  <si>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</si>
  <si>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</si>
  <si>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</si>
  <si>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</si>
  <si>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</si>
  <si>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</si>
  <si>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</si>
  <si>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</si>
  <si>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</si>
  <si>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</si>
  <si>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</si>
  <si>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</si>
  <si>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</si>
  <si>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</si>
  <si>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</si>
  <si>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</si>
  <si>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</si>
  <si>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</si>
  <si>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</si>
  <si>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</si>
  <si>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</si>
  <si>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</si>
  <si>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</si>
  <si>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</si>
  <si>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</si>
  <si>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</si>
  <si>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</si>
  <si>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</si>
  <si>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</si>
  <si>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</si>
  <si>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</si>
  <si>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</si>
  <si>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</si>
  <si>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</si>
  <si>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</si>
  <si>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</si>
  <si>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</si>
  <si>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</si>
  <si>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</si>
  <si>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</si>
  <si>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</si>
  <si>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</si>
  <si>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</si>
  <si>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</si>
  <si>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</si>
  <si>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</si>
  <si>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</si>
  <si>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</si>
  <si>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</si>
  <si>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</si>
  <si>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</si>
  <si>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</si>
  <si>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</si>
  <si>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</si>
  <si>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</si>
  <si>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</si>
  <si>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</si>
  <si>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</si>
  <si>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</si>
  <si>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</si>
  <si>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</si>
  <si>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</si>
  <si>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</si>
  <si>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</si>
  <si>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</si>
  <si>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</si>
  <si>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</si>
  <si>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</si>
  <si>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</si>
  <si>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</si>
  <si>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</si>
  <si>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</si>
  <si>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</si>
  <si>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</si>
  <si>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</si>
  <si>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</si>
  <si>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</si>
  <si>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</si>
  <si>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</si>
  <si>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</si>
  <si>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</si>
  <si>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</si>
  <si>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</si>
  <si>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</si>
  <si>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</si>
  <si>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</si>
  <si>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</si>
  <si>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</si>
  <si>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</si>
  <si>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</si>
  <si>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</si>
  <si>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</si>
  <si>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</si>
  <si>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</si>
  <si>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</si>
  <si>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</si>
  <si>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</si>
  <si>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</si>
  <si>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</si>
  <si>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</si>
  <si>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</si>
  <si>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</si>
  <si>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</si>
  <si>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</si>
  <si>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</si>
  <si>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</si>
  <si>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</si>
  <si>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</si>
  <si>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</si>
  <si>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</si>
  <si>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</si>
  <si>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</si>
  <si>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</si>
  <si>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</si>
  <si>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</si>
  <si>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</si>
  <si>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</si>
  <si>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</si>
  <si>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</si>
  <si>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</si>
  <si>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</si>
  <si>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</si>
  <si>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</si>
  <si>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</si>
  <si>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</si>
  <si>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</si>
  <si>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</si>
  <si>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</si>
  <si>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</si>
  <si>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</si>
  <si>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</si>
  <si>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</si>
  <si>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</si>
  <si>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</si>
  <si>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</si>
  <si>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</si>
  <si>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</si>
  <si>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</si>
  <si>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</si>
  <si>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</si>
  <si>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</si>
  <si>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</si>
  <si>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</si>
  <si>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</si>
  <si>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</si>
  <si>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</si>
  <si>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</si>
  <si>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</si>
  <si>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</si>
  <si>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</si>
  <si>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</si>
  <si>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</si>
  <si>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</si>
  <si>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</si>
  <si>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</si>
  <si>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</si>
  <si>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</si>
  <si>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</si>
  <si>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</si>
  <si>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</si>
  <si>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</si>
  <si>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</si>
  <si>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</si>
  <si>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</si>
  <si>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</si>
  <si>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</si>
  <si>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</si>
  <si>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</si>
  <si>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</si>
  <si>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</si>
  <si>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</si>
  <si>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</si>
  <si>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</si>
  <si>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</si>
  <si>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</si>
  <si>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</si>
  <si>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</si>
  <si>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</si>
  <si>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</si>
  <si>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</si>
  <si>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</si>
  <si>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</si>
  <si>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</si>
  <si>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</si>
  <si>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</si>
  <si>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</si>
  <si>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</si>
  <si>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</si>
  <si>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</si>
  <si>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</si>
  <si>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</si>
  <si>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</si>
  <si>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</si>
  <si>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</si>
  <si>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</si>
  <si>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</si>
  <si>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</si>
  <si>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</si>
  <si>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</si>
  <si>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</si>
  <si>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</si>
  <si>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</si>
  <si>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</si>
  <si>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</si>
  <si>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</si>
  <si>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</si>
  <si>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</si>
  <si>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</si>
  <si>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</si>
  <si>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</si>
  <si>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</si>
  <si>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</si>
  <si>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</si>
  <si>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</si>
  <si>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</si>
  <si>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</si>
  <si>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</si>
  <si>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</si>
  <si>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</si>
  <si>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</si>
  <si>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</si>
  <si>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</si>
  <si>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</si>
  <si>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</si>
  <si>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</si>
  <si>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</si>
  <si>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</si>
  <si>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</si>
  <si>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</si>
  <si>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</si>
  <si>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</si>
  <si>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</si>
  <si>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</si>
  <si>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</si>
  <si>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</si>
  <si>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</si>
  <si>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</si>
  <si>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</si>
  <si>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</si>
  <si>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</si>
  <si>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</si>
  <si>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</si>
  <si>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</si>
  <si>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</si>
  <si>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</si>
  <si>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</si>
  <si>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</si>
  <si>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</si>
  <si>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</si>
  <si>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</si>
  <si>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</si>
  <si>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</si>
  <si>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</si>
  <si>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</si>
  <si>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</si>
  <si>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</si>
  <si>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</si>
  <si>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</si>
  <si>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</si>
  <si>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</si>
  <si>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</si>
  <si>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</si>
  <si>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</si>
  <si>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</si>
  <si>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</si>
  <si>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</si>
  <si>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</si>
  <si>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</si>
  <si>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</si>
  <si>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</si>
  <si>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</si>
  <si>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</si>
  <si>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</si>
  <si>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</si>
  <si>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</si>
  <si>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</si>
  <si>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</si>
  <si>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</si>
  <si>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</si>
  <si>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</si>
  <si>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</si>
  <si>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</si>
  <si>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</si>
  <si>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</si>
  <si>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</si>
  <si>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</si>
  <si>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</si>
  <si>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</si>
  <si>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</si>
  <si>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</si>
  <si>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</si>
  <si>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</si>
  <si>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</si>
  <si>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</si>
  <si>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</si>
  <si>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</si>
  <si>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</si>
  <si>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</si>
  <si>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</si>
  <si>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</si>
  <si>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</si>
  <si>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</si>
  <si>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</si>
  <si>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</si>
  <si>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</si>
  <si>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</si>
  <si>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</si>
  <si>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</si>
  <si>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</si>
  <si>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</si>
  <si>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</si>
  <si>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</si>
  <si>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</si>
  <si>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</si>
  <si>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</si>
  <si>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</si>
  <si>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</si>
  <si>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</si>
  <si>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</si>
  <si>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</si>
  <si>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</si>
  <si>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</si>
  <si>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</si>
  <si>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</si>
  <si>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</si>
  <si>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</si>
  <si>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</si>
  <si>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</si>
  <si>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</si>
  <si>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</si>
  <si>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</si>
  <si>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</si>
  <si>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</si>
  <si>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</si>
  <si>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</si>
  <si>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</si>
  <si>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</si>
  <si>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</si>
  <si>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</si>
  <si>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</si>
  <si>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</si>
  <si>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</si>
  <si>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</si>
  <si>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</si>
  <si>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</si>
  <si>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</si>
  <si>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</si>
  <si>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</si>
  <si>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</si>
  <si>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</si>
  <si>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</si>
  <si>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</si>
  <si>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</si>
  <si>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</si>
  <si>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</si>
  <si>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</si>
  <si>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</si>
  <si>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</si>
  <si>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</si>
  <si>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</si>
  <si>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</si>
  <si>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</si>
  <si>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</si>
  <si>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</si>
  <si>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</si>
  <si>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</si>
  <si>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</si>
  <si>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</si>
  <si>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</si>
  <si>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</si>
  <si>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</si>
  <si>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</si>
  <si>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</si>
  <si>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</si>
  <si>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</si>
  <si>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</si>
  <si>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</si>
  <si>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</si>
  <si>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</si>
  <si>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</si>
  <si>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</si>
  <si>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</si>
  <si>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</si>
  <si>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</si>
  <si>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</si>
  <si>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</si>
  <si>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</si>
  <si>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</si>
  <si>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</si>
  <si>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</si>
  <si>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</si>
  <si>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</si>
  <si>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</si>
  <si>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</si>
  <si>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</si>
  <si>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</si>
  <si>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</si>
  <si>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</si>
  <si>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</si>
  <si>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</si>
  <si>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</si>
  <si>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</si>
  <si>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</si>
  <si>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</si>
  <si>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</si>
  <si>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</si>
  <si>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</si>
  <si>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</si>
  <si>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</si>
  <si>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</si>
  <si>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</si>
  <si>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</si>
  <si>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</si>
  <si>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</si>
  <si>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</si>
  <si>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</si>
  <si>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</si>
  <si>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</si>
  <si>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</si>
  <si>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</si>
  <si>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</si>
  <si>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</si>
  <si>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</si>
  <si>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</si>
  <si>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</si>
  <si>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</si>
  <si>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</si>
  <si>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</si>
  <si>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</si>
  <si>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</si>
  <si>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</si>
  <si>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</si>
  <si>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</si>
  <si>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</si>
  <si>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</si>
  <si>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</si>
  <si>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</si>
  <si>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</si>
  <si>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</si>
  <si>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</si>
  <si>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</si>
  <si>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</si>
  <si>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</si>
  <si>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</si>
  <si>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</si>
  <si>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</si>
  <si>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</si>
  <si>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</si>
  <si>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</si>
  <si>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</si>
  <si>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</si>
  <si>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</si>
  <si>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</si>
  <si>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</si>
  <si>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</si>
  <si>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</si>
  <si>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</si>
  <si>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</si>
  <si>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</si>
  <si>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</si>
  <si>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</si>
  <si>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</si>
  <si>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</si>
  <si>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</si>
  <si>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</si>
  <si>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</si>
  <si>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</si>
  <si>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</si>
  <si>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</si>
  <si>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</si>
  <si>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</si>
  <si>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</si>
  <si>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</si>
  <si>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</si>
  <si>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</si>
  <si>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</si>
  <si>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</si>
  <si>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</si>
  <si>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</si>
  <si>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</si>
  <si>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</si>
  <si>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</si>
  <si>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</si>
  <si>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</si>
  <si>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</si>
  <si>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</si>
  <si>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</si>
  <si>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</si>
  <si>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</si>
  <si>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</si>
  <si>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</si>
  <si>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</si>
  <si>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</si>
  <si>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</si>
  <si>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</si>
  <si>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</si>
  <si>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</si>
  <si>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</si>
  <si>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</si>
  <si>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</si>
  <si>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</si>
  <si>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</si>
  <si>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</si>
  <si>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</si>
  <si>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</si>
  <si>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</si>
  <si>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</si>
  <si>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</si>
  <si>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</si>
  <si>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</si>
  <si>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</si>
  <si>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</si>
  <si>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</si>
  <si>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</si>
  <si>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</si>
  <si>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</si>
  <si>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</si>
  <si>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</si>
  <si>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</si>
  <si>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</si>
  <si>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</si>
  <si>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</si>
  <si>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</si>
  <si>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</si>
  <si>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</si>
  <si>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</si>
  <si>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</si>
  <si>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</si>
  <si>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</si>
  <si>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</si>
  <si>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</si>
  <si>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</si>
  <si>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</si>
  <si>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</si>
  <si>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</si>
  <si>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</si>
  <si>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</si>
  <si>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</si>
  <si>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</si>
  <si>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</si>
  <si>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</si>
  <si>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</si>
  <si>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</si>
  <si>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</si>
  <si>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</si>
  <si>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</si>
  <si>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</si>
  <si>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</si>
  <si>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</si>
  <si>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</si>
  <si>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</si>
  <si>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</si>
  <si>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</si>
  <si>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</si>
  <si>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</si>
  <si>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</si>
  <si>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</si>
  <si>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</si>
  <si>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</si>
  <si>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</si>
  <si>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</si>
  <si>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</si>
  <si>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</si>
  <si>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</si>
  <si>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</si>
  <si>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</si>
  <si>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</si>
  <si>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</si>
  <si>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</si>
  <si>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</si>
  <si>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</si>
  <si>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</si>
  <si>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</si>
  <si>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</si>
  <si>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</si>
  <si>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</si>
  <si>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</si>
  <si>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</si>
  <si>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</si>
  <si>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</si>
  <si>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</si>
  <si>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</si>
  <si>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</si>
  <si>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</si>
  <si>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</si>
  <si>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</si>
  <si>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</si>
  <si>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</si>
  <si>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</si>
  <si>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</si>
  <si>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</si>
  <si>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</si>
  <si>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</si>
  <si>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</si>
  <si>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</si>
  <si>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</si>
  <si>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</si>
  <si>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</si>
  <si>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</si>
  <si>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</si>
  <si>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</si>
  <si>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</si>
  <si>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</si>
  <si>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</si>
  <si>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</si>
  <si>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</si>
  <si>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</si>
  <si>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</si>
  <si>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</si>
  <si>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</si>
  <si>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</si>
  <si>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</si>
  <si>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</si>
  <si>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</si>
  <si>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</si>
  <si>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</si>
  <si>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</si>
  <si>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</si>
  <si>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</si>
  <si>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</si>
  <si>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</si>
  <si>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</si>
  <si>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</si>
  <si>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</si>
  <si>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</si>
  <si>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</si>
  <si>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</si>
  <si>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</si>
  <si>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</si>
  <si>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</si>
  <si>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</si>
  <si>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</si>
  <si>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</si>
  <si>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</si>
  <si>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</si>
  <si>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</si>
  <si>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</si>
  <si>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</si>
  <si>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</si>
  <si>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</si>
  <si>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</si>
  <si>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</si>
  <si>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</si>
  <si>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</si>
  <si>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</si>
  <si>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</si>
  <si>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</si>
  <si>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</si>
  <si>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</si>
  <si>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</si>
  <si>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</si>
  <si>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</si>
  <si>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</si>
  <si>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</si>
  <si>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</si>
  <si>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</si>
  <si>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</si>
  <si>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</si>
  <si>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</si>
  <si>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</si>
  <si>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</si>
  <si>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</si>
  <si>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</si>
  <si>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</si>
  <si>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</si>
  <si>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</si>
  <si>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</si>
  <si>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</si>
  <si>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</si>
  <si>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</si>
  <si>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</si>
  <si>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</si>
  <si>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</si>
  <si>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</si>
  <si>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</si>
  <si>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</si>
  <si>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</si>
  <si>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</si>
  <si>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</si>
  <si>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</si>
  <si>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</si>
  <si>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</si>
  <si>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</si>
  <si>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</si>
  <si>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</si>
  <si>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</si>
  <si>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</si>
  <si>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</si>
  <si>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</si>
  <si>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</si>
  <si>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</si>
  <si>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</si>
  <si>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</si>
  <si>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</si>
  <si>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</si>
  <si>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</si>
  <si>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</si>
  <si>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</si>
  <si>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</si>
  <si>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</si>
  <si>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</si>
  <si>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</si>
  <si>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</si>
  <si>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</si>
  <si>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</si>
  <si>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</si>
  <si>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</si>
  <si>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</si>
  <si>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</si>
  <si>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</si>
  <si>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</si>
  <si>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</si>
  <si>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</si>
  <si>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</si>
  <si>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</si>
  <si>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</si>
  <si>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</si>
  <si>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</si>
  <si>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</si>
  <si>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</si>
  <si>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</si>
  <si>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</si>
  <si>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</si>
  <si>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</si>
  <si>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MENOS R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</si>
  <si>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</si>
  <si>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</si>
  <si>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</si>
  <si>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</si>
  <si>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</si>
  <si>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</si>
  <si>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</si>
  <si>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</si>
  <si>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</si>
  <si>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</si>
  <si>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</si>
  <si>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</si>
  <si>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</si>
  <si>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</si>
  <si>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</si>
  <si>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</si>
  <si>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</si>
  <si>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</si>
  <si>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</si>
  <si>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</si>
  <si>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</si>
  <si>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</si>
  <si>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</si>
  <si>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</si>
  <si>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</si>
  <si>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</si>
  <si>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</si>
  <si>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</si>
  <si>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</si>
  <si>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</si>
  <si>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</si>
  <si>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</si>
  <si>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</si>
  <si>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</si>
  <si>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</si>
  <si>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</si>
  <si>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</si>
  <si>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</si>
  <si>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</si>
  <si>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</si>
  <si>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</si>
  <si>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</si>
  <si>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</si>
  <si>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</si>
  <si>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</si>
  <si>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</si>
  <si>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</si>
  <si>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</si>
  <si>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</si>
  <si>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</si>
  <si>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</si>
  <si>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</si>
  <si>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</si>
  <si>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</si>
  <si>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</si>
  <si>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</si>
  <si>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</si>
  <si>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</si>
  <si>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</si>
  <si>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</si>
  <si>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</si>
  <si>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</si>
  <si>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</si>
  <si>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</si>
  <si>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</si>
  <si>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</si>
  <si>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</si>
  <si>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</si>
  <si>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</si>
  <si>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</si>
  <si>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</si>
  <si>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</si>
  <si>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</si>
  <si>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</si>
  <si>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</si>
  <si>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</si>
  <si>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</si>
  <si>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</si>
  <si>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</si>
  <si>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</si>
  <si>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</si>
  <si>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</si>
  <si>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</si>
  <si>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</si>
  <si>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</si>
  <si>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</si>
  <si>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</si>
  <si>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</si>
  <si>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</si>
  <si>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</si>
  <si>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</si>
  <si>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</si>
  <si>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</si>
  <si>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</si>
  <si>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</si>
  <si>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</si>
  <si>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</si>
  <si>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</si>
  <si>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</si>
  <si>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</si>
  <si>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</si>
  <si>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</si>
  <si>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</si>
  <si>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</si>
  <si>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</si>
  <si>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</si>
  <si>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</si>
  <si>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</si>
  <si>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</si>
  <si>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</si>
  <si>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</si>
  <si>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</si>
  <si>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</si>
  <si>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</si>
  <si>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</si>
  <si>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</si>
  <si>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</si>
  <si>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</si>
  <si>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</si>
  <si>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</si>
  <si>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</si>
  <si>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</si>
  <si>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</si>
  <si>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</si>
  <si>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</si>
  <si>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</si>
  <si>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</si>
  <si>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</si>
  <si>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</si>
  <si>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</si>
  <si>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</si>
  <si>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</si>
  <si>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</si>
  <si>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</si>
  <si>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</si>
  <si>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</si>
  <si>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</si>
  <si>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</si>
  <si>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</si>
  <si>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</si>
  <si>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</si>
  <si>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</si>
  <si>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</si>
  <si>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</si>
  <si>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</si>
  <si>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</si>
  <si>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</si>
  <si>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</si>
  <si>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</si>
  <si>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</si>
  <si>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</si>
  <si>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</si>
  <si>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</si>
  <si>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</si>
  <si>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</si>
  <si>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</si>
  <si>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</si>
  <si>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</si>
  <si>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</si>
  <si>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</si>
  <si>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</si>
  <si>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</si>
  <si>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</si>
  <si>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</si>
  <si>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</si>
  <si>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</si>
  <si>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</si>
  <si>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</si>
  <si>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</si>
  <si>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</si>
  <si>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</si>
  <si>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</si>
  <si>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</si>
  <si>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</si>
  <si>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</si>
  <si>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</si>
  <si>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</si>
  <si>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</si>
  <si>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</si>
  <si>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</si>
  <si>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</si>
  <si>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</si>
  <si>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</si>
  <si>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</si>
  <si>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</si>
  <si>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</si>
  <si>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</si>
  <si>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</si>
  <si>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</si>
  <si>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</si>
  <si>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</si>
  <si>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</si>
  <si>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</si>
  <si>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</si>
  <si>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</si>
  <si>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</si>
  <si>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</si>
  <si>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</si>
  <si>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</si>
  <si>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</si>
  <si>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</si>
  <si>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</si>
  <si>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</si>
  <si>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</si>
  <si>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</si>
  <si>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</si>
  <si>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</si>
  <si>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</si>
  <si>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</si>
  <si>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</si>
  <si>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</si>
  <si>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</si>
  <si>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</si>
  <si>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</si>
  <si>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</si>
  <si>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</si>
  <si>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</si>
  <si>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</si>
  <si>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</si>
  <si>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</si>
  <si>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</si>
  <si>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</si>
  <si>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</si>
  <si>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</si>
  <si>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</si>
  <si>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</si>
  <si>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</si>
  <si>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</si>
  <si>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</si>
  <si>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</si>
  <si>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</si>
  <si>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</si>
  <si>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</si>
  <si>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</si>
  <si>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</si>
  <si>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</si>
  <si>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</si>
  <si>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</si>
  <si>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</si>
  <si>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</si>
  <si>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</si>
  <si>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</si>
  <si>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</si>
  <si>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</si>
  <si>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</si>
  <si>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</si>
  <si>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</si>
  <si>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</si>
  <si>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</si>
  <si>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</si>
  <si>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</si>
  <si>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</si>
  <si>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</si>
  <si>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</si>
  <si>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</si>
  <si>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</si>
  <si>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</si>
  <si>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</si>
  <si>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</si>
  <si>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</si>
  <si>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</si>
  <si>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</si>
  <si>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</si>
  <si>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</si>
  <si>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</si>
  <si>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</si>
  <si>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</si>
  <si>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</si>
  <si>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</si>
  <si>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</si>
  <si>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</si>
  <si>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</si>
  <si>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</si>
  <si>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</si>
  <si>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</si>
  <si>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</si>
  <si>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</si>
  <si>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</si>
  <si>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</si>
  <si>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</si>
  <si>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</si>
  <si>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</si>
  <si>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</si>
  <si>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</si>
  <si>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</si>
  <si>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</si>
  <si>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</si>
  <si>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</si>
  <si>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</si>
  <si>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</si>
  <si>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</si>
  <si>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</si>
  <si>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</si>
  <si>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</si>
  <si>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</si>
  <si>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</si>
  <si>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</si>
  <si>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</si>
  <si>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</si>
  <si>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</si>
  <si>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</si>
  <si>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</si>
  <si>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</si>
  <si>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</si>
  <si>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</si>
  <si>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</si>
  <si>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</si>
  <si>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</si>
  <si>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</si>
  <si>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</si>
  <si>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</si>
  <si>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</si>
  <si>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</si>
  <si>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</si>
  <si>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</si>
  <si>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</si>
  <si>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</si>
  <si>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</si>
  <si>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</si>
  <si>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</si>
  <si>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</si>
  <si>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</si>
  <si>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</si>
  <si>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</si>
  <si>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</si>
  <si>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</si>
  <si>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</si>
  <si>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</si>
  <si>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</si>
  <si>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</si>
  <si>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</si>
  <si>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</si>
  <si>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</si>
  <si>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</si>
  <si>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</si>
  <si>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</si>
  <si>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</si>
  <si>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</si>
  <si>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</si>
  <si>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</si>
  <si>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</si>
  <si>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</si>
  <si>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</si>
  <si>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</si>
  <si>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</si>
  <si>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</si>
  <si>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</si>
  <si>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</si>
  <si>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</si>
  <si>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</si>
  <si>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</si>
  <si>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</si>
  <si>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</si>
  <si>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</si>
  <si>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</si>
  <si>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</si>
  <si>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</si>
  <si>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</si>
  <si>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</si>
  <si>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</si>
  <si>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</si>
  <si>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</si>
  <si>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</si>
  <si>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</si>
  <si>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</si>
  <si>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</si>
  <si>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</si>
  <si>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</si>
  <si>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</si>
  <si>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</si>
  <si>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</si>
  <si>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</si>
  <si>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</si>
  <si>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</si>
  <si>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</si>
  <si>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</si>
  <si>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</si>
  <si>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</si>
  <si>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</si>
  <si>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</si>
  <si>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</si>
  <si>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</si>
  <si>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</si>
  <si>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</si>
  <si>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</si>
  <si>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</si>
  <si>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</si>
  <si>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</si>
  <si>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</si>
  <si>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</si>
  <si>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</si>
  <si>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</si>
  <si>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</si>
  <si>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</si>
  <si>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</si>
  <si>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</si>
  <si>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</si>
  <si>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</si>
  <si>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</si>
  <si>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</si>
  <si>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</si>
  <si>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</si>
  <si>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</si>
  <si>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</si>
  <si>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</si>
  <si>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</si>
  <si>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</si>
  <si>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</si>
  <si>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</si>
  <si>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</si>
  <si>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</si>
  <si>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</si>
  <si>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</si>
  <si>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</si>
  <si>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</si>
  <si>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</si>
  <si>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</si>
  <si>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</si>
  <si>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</si>
  <si>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</si>
  <si>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</si>
  <si>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</si>
  <si>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</si>
  <si>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</si>
  <si>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</si>
  <si>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</si>
  <si>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</si>
  <si>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</si>
  <si>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</si>
  <si>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</si>
  <si>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</si>
  <si>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</si>
  <si>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</si>
  <si>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</si>
  <si>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</si>
  <si>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</si>
  <si>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</si>
  <si>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</si>
  <si>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</si>
  <si>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</si>
  <si>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</si>
  <si>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</si>
  <si>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</si>
  <si>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</si>
  <si>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</si>
  <si>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</si>
  <si>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</si>
  <si>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</si>
  <si>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</si>
  <si>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</si>
  <si>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</si>
  <si>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</si>
  <si>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</si>
  <si>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</si>
  <si>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</si>
  <si>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</si>
  <si>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</si>
  <si>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</si>
  <si>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</si>
  <si>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</si>
  <si>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</si>
  <si>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</si>
  <si>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</si>
  <si>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</si>
  <si>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</si>
  <si>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</si>
  <si>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</si>
  <si>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</si>
  <si>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</si>
  <si>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</si>
  <si>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</si>
  <si>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</si>
  <si>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</si>
  <si>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</si>
  <si>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</si>
  <si>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</si>
  <si>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</si>
  <si>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</si>
  <si>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</si>
  <si>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</si>
  <si>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</si>
  <si>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</si>
  <si>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</si>
  <si>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</si>
  <si>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</si>
  <si>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</si>
  <si>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</si>
  <si>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</si>
  <si>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</si>
  <si>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</si>
  <si>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</si>
  <si>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</si>
  <si>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</si>
  <si>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</si>
  <si>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</si>
  <si>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</si>
  <si>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</si>
  <si>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</si>
  <si>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</si>
  <si>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</si>
  <si>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</si>
  <si>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</si>
  <si>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</si>
  <si>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</si>
  <si>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</si>
  <si>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</si>
  <si>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</si>
  <si>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</si>
  <si>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</si>
  <si>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</si>
  <si>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</si>
  <si>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</si>
  <si>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</si>
  <si>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</si>
  <si>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</si>
  <si>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</si>
  <si>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</si>
  <si>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</si>
  <si>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</si>
  <si>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</si>
  <si>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</si>
  <si>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</si>
  <si>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</si>
  <si>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</si>
  <si>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</si>
  <si>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</si>
  <si>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</si>
  <si>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</si>
  <si>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</si>
  <si>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</si>
  <si>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</si>
  <si>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</si>
  <si>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</si>
  <si>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</si>
  <si>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</si>
  <si>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</si>
  <si>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</si>
  <si>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</si>
  <si>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</si>
  <si>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</si>
  <si>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</si>
  <si>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</si>
  <si>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</si>
  <si>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</si>
  <si>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</si>
  <si>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</si>
  <si>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</si>
  <si>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</si>
  <si>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</si>
  <si>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</si>
  <si>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</si>
  <si>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</si>
  <si>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</si>
  <si>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</si>
  <si>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</si>
  <si>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</si>
  <si>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</si>
  <si>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</si>
  <si>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</si>
  <si>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</si>
  <si>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</si>
  <si>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</si>
  <si>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</si>
  <si>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</si>
  <si>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</si>
  <si>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</si>
  <si>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</si>
  <si>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</si>
  <si>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</si>
  <si>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</si>
  <si>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</si>
  <si>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</si>
  <si>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</si>
  <si>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</si>
  <si>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</si>
  <si>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</si>
  <si>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</si>
  <si>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</si>
  <si>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</si>
  <si>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</si>
  <si>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</si>
  <si>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</si>
  <si>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</si>
  <si>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</si>
  <si>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</si>
  <si>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</si>
  <si>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</si>
  <si>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</si>
  <si>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</si>
  <si>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</si>
  <si>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</si>
  <si>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</si>
  <si>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</si>
  <si>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</si>
  <si>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</si>
  <si>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</si>
  <si>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</si>
  <si>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</si>
  <si>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</si>
  <si>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</si>
  <si>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</si>
  <si>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</si>
  <si>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</si>
  <si>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</si>
  <si>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</si>
  <si>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</si>
  <si>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</si>
  <si>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</si>
  <si>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</si>
  <si>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</si>
  <si>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</si>
  <si>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</si>
  <si>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</si>
  <si>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</si>
  <si>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</si>
  <si>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</si>
  <si>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</si>
  <si>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</si>
  <si>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</si>
  <si>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</si>
  <si>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</si>
  <si>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</si>
  <si>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</si>
  <si>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</si>
  <si>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</si>
  <si>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</si>
  <si>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</si>
  <si>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</si>
  <si>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</si>
  <si>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</si>
  <si>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</si>
  <si>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</si>
  <si>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</si>
  <si>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</si>
  <si>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</si>
  <si>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</si>
  <si>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</si>
  <si>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</si>
  <si>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</si>
  <si>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</si>
  <si>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</si>
  <si>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</si>
  <si>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</si>
  <si>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</si>
  <si>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</si>
  <si>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</si>
  <si>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</si>
  <si>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</si>
  <si>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</si>
  <si>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</si>
  <si>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</si>
  <si>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</si>
  <si>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</si>
  <si>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</si>
  <si>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</si>
  <si>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</si>
  <si>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</si>
  <si>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</si>
  <si>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</si>
  <si>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</si>
  <si>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</si>
  <si>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</si>
  <si>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</si>
  <si>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</si>
  <si>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</si>
  <si>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</si>
  <si>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</si>
  <si>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</si>
  <si>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</si>
  <si>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</si>
  <si>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</si>
  <si>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</si>
  <si>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</si>
  <si>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</si>
  <si>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</si>
  <si>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</si>
  <si>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</si>
  <si>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</si>
  <si>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</si>
  <si>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</si>
  <si>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</si>
  <si>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</si>
  <si>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</si>
  <si>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</si>
  <si>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</si>
  <si>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</si>
  <si>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</si>
  <si>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</si>
  <si>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</si>
  <si>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</si>
  <si>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</si>
  <si>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</si>
  <si>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</si>
  <si>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</si>
  <si>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</si>
  <si>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</si>
  <si>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</si>
  <si>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</si>
  <si>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</si>
  <si>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</si>
  <si>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</si>
  <si>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</si>
  <si>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</si>
  <si>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</si>
  <si>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</si>
  <si>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</si>
  <si>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</si>
  <si>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</si>
  <si>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</si>
  <si>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</si>
  <si>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</si>
  <si>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</si>
  <si>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</si>
  <si>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</si>
  <si>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</si>
  <si>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</si>
  <si>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</si>
  <si>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</si>
  <si>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</si>
  <si>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</si>
  <si>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</si>
  <si>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</si>
  <si>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</si>
  <si>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</si>
  <si>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</si>
  <si>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</si>
  <si>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</si>
  <si>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</si>
  <si>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</si>
  <si>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</si>
  <si>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</si>
  <si>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</si>
  <si>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</si>
  <si>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</si>
  <si>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</si>
  <si>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</si>
  <si>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</si>
  <si>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</si>
  <si>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</si>
  <si>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</si>
  <si>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</si>
  <si>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</si>
  <si>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</si>
  <si>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</si>
  <si>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</si>
  <si>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</si>
  <si>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</si>
  <si>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</si>
  <si>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</si>
  <si>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</si>
  <si>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</si>
  <si>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</si>
  <si>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</si>
  <si>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</si>
  <si>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</si>
  <si>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</si>
  <si>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</si>
  <si>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</si>
  <si>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</si>
  <si>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</si>
  <si>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</si>
  <si>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</si>
  <si>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</si>
  <si>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</si>
  <si>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</si>
  <si>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</si>
  <si>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</si>
  <si>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</si>
  <si>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</si>
  <si>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</si>
  <si>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</si>
  <si>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</si>
  <si>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</si>
  <si>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</si>
  <si>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</si>
  <si>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</si>
  <si>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</si>
  <si>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</si>
  <si>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</si>
  <si>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</si>
  <si>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</si>
  <si>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</si>
  <si>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</si>
  <si>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</si>
  <si>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</si>
  <si>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</si>
  <si>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</si>
  <si>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</si>
  <si>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</si>
  <si>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</si>
  <si>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</si>
  <si>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</si>
  <si>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</si>
  <si>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</si>
  <si>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</si>
  <si>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</si>
  <si>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</si>
  <si>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</si>
  <si>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</si>
  <si>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</si>
  <si>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</si>
  <si>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</si>
  <si>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</si>
  <si>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</si>
  <si>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</si>
  <si>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</si>
  <si>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</si>
  <si>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</si>
  <si>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</si>
  <si>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</si>
  <si>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</si>
  <si>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</si>
  <si>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</si>
  <si>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</si>
  <si>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</si>
  <si>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</si>
  <si>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</si>
  <si>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</si>
  <si>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</si>
  <si>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</si>
  <si>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</si>
  <si>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</si>
  <si>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</si>
  <si>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</si>
  <si>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</si>
  <si>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</si>
  <si>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</si>
  <si>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</si>
  <si>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</si>
  <si>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</si>
  <si>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</si>
  <si>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</si>
  <si>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</si>
  <si>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</si>
  <si>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</si>
  <si>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</si>
  <si>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</si>
  <si>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</si>
  <si>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</si>
  <si>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</si>
  <si>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</si>
  <si>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</si>
  <si>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</si>
  <si>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</si>
  <si>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</si>
  <si>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</si>
  <si>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</si>
  <si>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</si>
  <si>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</si>
  <si>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</si>
  <si>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</si>
  <si>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</si>
  <si>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</si>
  <si>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</si>
  <si>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</si>
  <si>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</si>
  <si>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</si>
  <si>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</si>
  <si>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</si>
  <si>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</si>
  <si>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</si>
  <si>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</si>
  <si>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</si>
  <si>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</si>
  <si>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</si>
  <si>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</si>
  <si>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</si>
  <si>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</si>
  <si>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</si>
  <si>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</si>
  <si>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</si>
  <si>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</si>
  <si>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</si>
  <si>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</si>
  <si>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</si>
  <si>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</si>
  <si>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</si>
  <si>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</si>
  <si>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</si>
  <si>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</si>
  <si>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</si>
  <si>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</si>
  <si>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</si>
  <si>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</si>
  <si>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</si>
  <si>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</si>
  <si>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</si>
  <si>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</si>
  <si>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</si>
  <si>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</si>
  <si>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</si>
  <si>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</si>
  <si>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</si>
  <si>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</si>
  <si>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</si>
  <si>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</si>
  <si>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</si>
  <si>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</si>
  <si>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</si>
  <si>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</si>
  <si>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</si>
  <si>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</si>
  <si>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</si>
  <si>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</si>
  <si>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</si>
  <si>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</si>
  <si>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</si>
  <si>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</si>
  <si>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</si>
  <si>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</si>
  <si>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</si>
  <si>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</si>
  <si>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</si>
  <si>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</si>
  <si>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</si>
  <si>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</si>
  <si>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</si>
  <si>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</si>
  <si>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</si>
  <si>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</si>
  <si>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</si>
  <si>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</si>
  <si>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</si>
  <si>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</si>
  <si>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</si>
  <si>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</si>
  <si>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</si>
  <si>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</si>
  <si>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</si>
  <si>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</si>
  <si>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</si>
  <si>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</si>
  <si>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</si>
  <si>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</si>
  <si>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</si>
  <si>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</si>
  <si>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</si>
  <si>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</si>
  <si>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</si>
  <si>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</si>
  <si>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</si>
  <si>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</si>
  <si>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</si>
  <si>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</si>
  <si>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</si>
  <si>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</si>
  <si>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</si>
  <si>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</si>
  <si>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</si>
  <si>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</si>
  <si>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</si>
  <si>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</si>
  <si>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</si>
  <si>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</si>
  <si>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</si>
  <si>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</si>
  <si>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</si>
  <si>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</si>
  <si>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</si>
  <si>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</si>
  <si>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</si>
  <si>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</si>
  <si>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</si>
  <si>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</si>
  <si>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</si>
  <si>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</si>
  <si>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</si>
  <si>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</si>
  <si>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</si>
  <si>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</si>
  <si>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</si>
  <si>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</si>
  <si>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</si>
  <si>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</si>
  <si>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</si>
  <si>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</si>
  <si>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</si>
  <si>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</si>
  <si>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</si>
  <si>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</si>
  <si>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</si>
  <si>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</si>
  <si>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</si>
  <si>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</si>
  <si>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</si>
  <si>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</si>
  <si>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</si>
  <si>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</si>
  <si>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</si>
  <si>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</si>
  <si>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</si>
  <si>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</si>
  <si>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</si>
  <si>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</si>
  <si>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</si>
  <si>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</si>
  <si>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</si>
  <si>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</si>
  <si>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</si>
  <si>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</si>
  <si>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</si>
  <si>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</si>
  <si>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</si>
  <si>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</si>
  <si>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</si>
  <si>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</si>
  <si>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</si>
  <si>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</si>
  <si>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</si>
  <si>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</si>
  <si>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</si>
  <si>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</si>
  <si>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</si>
  <si>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</si>
  <si>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</si>
  <si>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</si>
  <si>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</si>
  <si>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</si>
  <si>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</si>
  <si>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</si>
  <si>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</si>
  <si>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</si>
  <si>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</si>
  <si>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</si>
  <si>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</si>
  <si>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</si>
  <si>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</si>
  <si>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</si>
  <si>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</si>
  <si>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</si>
  <si>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</si>
  <si>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</si>
  <si>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</si>
  <si>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</si>
  <si>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</si>
  <si>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</si>
  <si>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</si>
  <si>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</si>
  <si>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</si>
  <si>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</si>
  <si>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</si>
  <si>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</si>
  <si>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</si>
  <si>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</si>
  <si>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</si>
  <si>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</si>
  <si>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</si>
  <si>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</si>
  <si>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</si>
  <si>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</si>
  <si>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</si>
  <si>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</si>
  <si>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</si>
  <si>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</si>
  <si>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</si>
  <si>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</si>
  <si>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</si>
  <si>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</si>
  <si>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</si>
  <si>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</si>
  <si>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</si>
  <si>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</si>
  <si>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</si>
  <si>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</si>
  <si>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</si>
  <si>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</si>
  <si>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</si>
  <si>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</si>
  <si>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</si>
  <si>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</si>
  <si>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</si>
  <si>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</si>
  <si>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</si>
  <si>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</si>
  <si>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</si>
  <si>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</si>
  <si>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</si>
  <si>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</si>
  <si>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</si>
  <si>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</si>
  <si>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</si>
  <si>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</si>
  <si>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</si>
  <si>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</si>
  <si>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</si>
  <si>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</si>
  <si>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</si>
  <si>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</si>
  <si>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</si>
  <si>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</si>
  <si>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</si>
  <si>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</si>
  <si>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</si>
  <si>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</si>
  <si>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</si>
  <si>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</si>
  <si>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</si>
  <si>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</si>
  <si>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</si>
  <si>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</si>
  <si>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</si>
  <si>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</si>
  <si>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</si>
  <si>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</si>
  <si>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</si>
  <si>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</si>
  <si>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</si>
  <si>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</si>
  <si>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</si>
  <si>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</si>
  <si>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</si>
  <si>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</si>
  <si>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</si>
  <si>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</si>
  <si>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</si>
  <si>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</si>
  <si>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</si>
  <si>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</si>
  <si>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</si>
  <si>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</si>
  <si>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</si>
  <si>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</si>
  <si>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</si>
  <si>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</si>
  <si>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</si>
  <si>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</si>
  <si>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</si>
  <si>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</si>
  <si>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</si>
  <si>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</si>
  <si>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</si>
  <si>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</si>
  <si>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</si>
  <si>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</si>
  <si>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</si>
  <si>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</si>
  <si>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</si>
  <si>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</si>
  <si>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</si>
  <si>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</si>
  <si>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</si>
  <si>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</si>
  <si>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</si>
  <si>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</si>
  <si>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</si>
  <si>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</si>
  <si>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</si>
  <si>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</si>
  <si>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</si>
  <si>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</si>
  <si>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</si>
  <si>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</si>
  <si>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</si>
  <si>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</si>
  <si>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</si>
  <si>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</si>
  <si>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</si>
  <si>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</si>
  <si>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</si>
  <si>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</si>
  <si>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</si>
  <si>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</si>
  <si>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</si>
  <si>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</si>
  <si>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</si>
  <si>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</si>
  <si>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</si>
  <si>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</si>
  <si>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</si>
  <si>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</si>
  <si>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</si>
  <si>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</si>
  <si>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</si>
  <si>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</si>
  <si>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</si>
  <si>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</si>
  <si>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</si>
  <si>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</si>
  <si>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</si>
  <si>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</si>
  <si>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15041RESI397502023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</si>
  <si>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</si>
  <si>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</si>
  <si>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</si>
  <si>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</si>
  <si>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</si>
  <si>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</si>
  <si>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01/02/2024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</si>
  <si>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</si>
  <si>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</si>
  <si>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</si>
  <si>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</si>
  <si>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</si>
  <si>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</si>
  <si>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</si>
  <si>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</si>
  <si>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</si>
  <si>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</si>
  <si>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</si>
  <si>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</si>
  <si>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</si>
  <si>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</si>
  <si>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025921344</t>
  </si>
  <si>
    <t>EDENILSON ADIS VELASQUEZ</t>
  </si>
  <si>
    <t>02/02/2024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</si>
  <si>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</si>
  <si>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</si>
  <si>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</si>
  <si>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</si>
  <si>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</si>
  <si>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</si>
  <si>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03/02/2024</t>
  </si>
  <si>
    <t>05030610171014</t>
  </si>
  <si>
    <t>SERVICIOS PRIVADOS ANTI DELINCUENCIALES SA DE CV</t>
  </si>
  <si>
    <t>020073455</t>
  </si>
  <si>
    <t>ZOILA DEL CARMEN MENENDEZ DE ARANA</t>
  </si>
  <si>
    <t>05/02/2024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</si>
  <si>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</si>
  <si>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</si>
  <si>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</si>
  <si>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</si>
  <si>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</si>
  <si>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</si>
  <si>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06/02/2024</t>
  </si>
  <si>
    <t>005441162</t>
  </si>
  <si>
    <t>MIRNA EMERITA ORELLANA DE MARTINEZ</t>
  </si>
  <si>
    <t>039432925</t>
  </si>
  <si>
    <t>RIGOBERTO SERRANO QUINTANILLA</t>
  </si>
  <si>
    <t>06142306171063</t>
  </si>
  <si>
    <t>CORPORACION A Y C S.A. DE C.V.</t>
  </si>
  <si>
    <t>027788750</t>
  </si>
  <si>
    <t>ROSA ELENA ALVARENGA DE MIRANDA</t>
  </si>
  <si>
    <t>017244720</t>
  </si>
  <si>
    <t>SILVIA MARICELA CASTRO</t>
  </si>
  <si>
    <t>07/02/2024</t>
  </si>
  <si>
    <t>022125135</t>
  </si>
  <si>
    <t>MIGUEL HENRIQUEZ CHAVEZ</t>
  </si>
  <si>
    <t>013430094</t>
  </si>
  <si>
    <t>DINORA MAGAÑA</t>
  </si>
  <si>
    <t>06141104151013</t>
  </si>
  <si>
    <t>AGROFERRETERIA EL AMIGO ALVAREZ</t>
  </si>
  <si>
    <t>030697439</t>
  </si>
  <si>
    <t>JOSE ROBERTO CHICAS POLANCO</t>
  </si>
  <si>
    <t>08/02/2024</t>
  </si>
  <si>
    <t>006348901</t>
  </si>
  <si>
    <t>AVELARDO ESPINOZA RIVAS</t>
  </si>
  <si>
    <t>09/02/2024</t>
  </si>
  <si>
    <t>10/02/2024</t>
  </si>
  <si>
    <t>056157740</t>
  </si>
  <si>
    <t>JUAN DANIEL RIVAS</t>
  </si>
  <si>
    <t>12/02/2024</t>
  </si>
  <si>
    <t>023040354</t>
  </si>
  <si>
    <t>OSCAR EDUARDO FUENTES MANORA</t>
  </si>
  <si>
    <t>13/02/2024</t>
  </si>
  <si>
    <t>020222119</t>
  </si>
  <si>
    <t>021240673</t>
  </si>
  <si>
    <t>ZOILA CACERES DE ALAS</t>
  </si>
  <si>
    <t>14/02/2024</t>
  </si>
  <si>
    <t>017788716</t>
  </si>
  <si>
    <t>ANA VELASQUEZ MONTERROSA</t>
  </si>
  <si>
    <t>06140304031040</t>
  </si>
  <si>
    <t>SERVICIOS ULTRASONOGRAFICOS, S.A. DE C.V.</t>
  </si>
  <si>
    <t>015875232</t>
  </si>
  <si>
    <t xml:space="preserve">NOEL ANTONIO LEON </t>
  </si>
  <si>
    <t>15/02/2024</t>
  </si>
  <si>
    <t>03150701201011</t>
  </si>
  <si>
    <t>TERRACERIA Y TRANSPORTES SA DE CV</t>
  </si>
  <si>
    <t>009902801</t>
  </si>
  <si>
    <t>SIGFREDO FLORES GUILLEN</t>
  </si>
  <si>
    <t>16/02/2024</t>
  </si>
  <si>
    <t>024680555</t>
  </si>
  <si>
    <t>DOUGLAS ALBERTO HERANDEZ</t>
  </si>
  <si>
    <t>017947530</t>
  </si>
  <si>
    <t>MARTIR ANTONIO FERMAN</t>
  </si>
  <si>
    <t>006659954</t>
  </si>
  <si>
    <t>ALFONSO ERNESTO ALFARO</t>
  </si>
  <si>
    <t>17/02/2024</t>
  </si>
  <si>
    <t>013838153</t>
  </si>
  <si>
    <t>JUAN ANTONIO MONTERROZA</t>
  </si>
  <si>
    <t>038195978</t>
  </si>
  <si>
    <t>MARVIN GEOVANI ESCOBAR</t>
  </si>
  <si>
    <t>19/02/2024</t>
  </si>
  <si>
    <t>02103011201025</t>
  </si>
  <si>
    <t>LA BODEGA DE LA CERAMICA SA DE CV</t>
  </si>
  <si>
    <t>010214326</t>
  </si>
  <si>
    <t>NEFTALI VALENCIA RIVERA</t>
  </si>
  <si>
    <t>20/02/2024</t>
  </si>
  <si>
    <t>21/02/2024</t>
  </si>
  <si>
    <t>048332750</t>
  </si>
  <si>
    <t>INGRID GABRIELA MIRON</t>
  </si>
  <si>
    <t>06142209211034</t>
  </si>
  <si>
    <t>DACALE GENCO COMPANY SA DE CV</t>
  </si>
  <si>
    <t>22/02/2024</t>
  </si>
  <si>
    <t>23/02/2024</t>
  </si>
  <si>
    <t>01081205151013</t>
  </si>
  <si>
    <t>AGROVETERINARIA Y FERRETERIA EL CORRAL SA DE CV</t>
  </si>
  <si>
    <t>24/02/2024</t>
  </si>
  <si>
    <t>26/02/2024</t>
  </si>
  <si>
    <t>27/02/2024</t>
  </si>
  <si>
    <t>02100909171018</t>
  </si>
  <si>
    <t>MICRONEGOSCIOS DE LA FINCA SA DE CV</t>
  </si>
  <si>
    <t>28/02/2024</t>
  </si>
  <si>
    <t>JOSE ROBERTO CHICAS</t>
  </si>
  <si>
    <t>012885018</t>
  </si>
  <si>
    <t>RAUL ANTONIO GARCIA GARCIA</t>
  </si>
  <si>
    <t>018752776</t>
  </si>
  <si>
    <t>FRANCISCO HERNANDEZ ABARCA</t>
  </si>
  <si>
    <t>29/02/2024</t>
  </si>
  <si>
    <t>15041RESIN819232023</t>
  </si>
  <si>
    <t>22LB000F</t>
  </si>
  <si>
    <t>23BL000C</t>
  </si>
  <si>
    <t>04/01/2024</t>
  </si>
  <si>
    <t>2AEA52E211634B7EA3BD57D1748FB60F</t>
  </si>
  <si>
    <t>2E8012B78C9C4717829C5D6C2C424768</t>
  </si>
  <si>
    <t>1EED2D25CEF841D4873102FF1E613A7B</t>
  </si>
  <si>
    <t>5D7FA78AB8894CC0AA69A98679F03196</t>
  </si>
  <si>
    <t>8E546BC52DCC4E608828FA73800478F0</t>
  </si>
  <si>
    <t>8FE60DEFA25B457E86E616D97595DEF2</t>
  </si>
  <si>
    <t>55D3BA666CD34BB4B48031B303CB8411</t>
  </si>
  <si>
    <t>74F69F01CA5645E5B00A63E5203C7953</t>
  </si>
  <si>
    <t>608DA9F7794B45609BC95E97D509E47F</t>
  </si>
  <si>
    <t>737F31D229434F94B71A3F135B1C1865</t>
  </si>
  <si>
    <t>227553D1B42641708C69E6ACCA0B2DB0</t>
  </si>
  <si>
    <t>2553064B62164954B0DDAC428E17A5F9</t>
  </si>
  <si>
    <t>6018276E0A604871ADDE0234A12B2D3B</t>
  </si>
  <si>
    <t>086641840BF74AD98CA77446D29DDA73</t>
  </si>
  <si>
    <t>6F9566F469F145D29484CAFFC1206665</t>
  </si>
  <si>
    <t>EE372527E21B4C6AA7673B46028B1F0D</t>
  </si>
  <si>
    <t>0BCD7A4EA1FE48489D9D082981F45375</t>
  </si>
  <si>
    <t>1A33E66263614439A2901CED6274FCF9</t>
  </si>
  <si>
    <t>C3CBD803431C4B829431749390E25196</t>
  </si>
  <si>
    <t>BFC1D1FE7BC94621808A64A1229F4334</t>
  </si>
  <si>
    <t>ACB5E7017EBC44E88BD1685D6D7F9D43</t>
  </si>
  <si>
    <t>3EEF0FFADFB142E3BB5790543142FFF3</t>
  </si>
  <si>
    <t>8F4AF3C95E35421BB565FCEDA1A840DA</t>
  </si>
  <si>
    <t>C2AC4199FBAD43F694191C27211E1C33</t>
  </si>
  <si>
    <t>334CFBDF511844A9AB56324515191B4D</t>
  </si>
  <si>
    <t>778EC44116554323875F9CB8357F6327</t>
  </si>
  <si>
    <t>6D1032FAA97F45ABBD49B98D6D0D978F</t>
  </si>
  <si>
    <t>5FF70151F1C043D8B769238A0EA8D339</t>
  </si>
  <si>
    <t>BED18F35376A4C6DB62A73B26CD419E4</t>
  </si>
  <si>
    <t>2869C6002EDC419BAA2895AC68DCD945</t>
  </si>
  <si>
    <t>E2DC4E3C28C54E86803528C5087B58CB</t>
  </si>
  <si>
    <t>ABAE232476304A0DB015ACA2561FA8DB</t>
  </si>
  <si>
    <t>D905C48C54FA4EF5BD7C052C0BF7197F</t>
  </si>
  <si>
    <t>C7DD6D9B64424FF19F95D6CCC2E6EC91</t>
  </si>
  <si>
    <t>3303E2E817C8403A8D34A33F798DAC3A</t>
  </si>
  <si>
    <t>E31FEA5D05334318A1D5D16884EF9079</t>
  </si>
  <si>
    <t>EA043DF30F934A0FB259DCF2215D3DFF</t>
  </si>
  <si>
    <t>F4EF97A98F53449AABA415E52C8DBA11</t>
  </si>
  <si>
    <t>F8AA24B0B6694D76AF502B899CAC9B46</t>
  </si>
  <si>
    <t>F396A64EC3AF4AF698AAE64AE2D4A2F3</t>
  </si>
  <si>
    <t>70C4FE4735624796B2D9A613426F96F1</t>
  </si>
  <si>
    <t>B2FD2C517B634108A05E12BC46876362</t>
  </si>
  <si>
    <t>B56F68EEBFAA431399AE546A582FEDE8</t>
  </si>
  <si>
    <t>FBF2749F46234C5AA518BF4A02153047</t>
  </si>
  <si>
    <t>FC92F1523CBD4489B686708FF554DFC8</t>
  </si>
  <si>
    <t>FE98F0F9D1744DB58BFE29F169DB4D3F</t>
  </si>
  <si>
    <t>05031104991018</t>
  </si>
  <si>
    <t>RODRIGO ALBERTO LOPEZ</t>
  </si>
  <si>
    <t>25/02/2024</t>
  </si>
  <si>
    <t>EC7404CFEB7E4279AF42A2F5E35A4AD1</t>
  </si>
  <si>
    <t>06140204191024</t>
  </si>
  <si>
    <t>PROYECTOS MESOAMERICA S.A. DE C.V.</t>
  </si>
  <si>
    <t>06140409901016</t>
  </si>
  <si>
    <t>DORSA SA DE CV</t>
  </si>
  <si>
    <t>22/01/2024</t>
  </si>
  <si>
    <t>04</t>
  </si>
  <si>
    <t xml:space="preserve">LOPEZ AQUINO RODRIGO ALBERTO </t>
  </si>
  <si>
    <t>01 Servicios de Carácter Permanente con Subordinación o dependencia Laboral</t>
  </si>
  <si>
    <t xml:space="preserve">LOPEZ DE ZETINO YESSICA BEATRIZ </t>
  </si>
  <si>
    <t>05032108941011</t>
  </si>
  <si>
    <t>ZETINO GUTIERREZ FERNANDO ADOLFO</t>
  </si>
  <si>
    <t>06141208891191</t>
  </si>
  <si>
    <t>02/03/2023</t>
  </si>
  <si>
    <t>04/03/2024</t>
  </si>
  <si>
    <t>05/03/2024</t>
  </si>
  <si>
    <t>06/03/2024</t>
  </si>
  <si>
    <t>07/03/2024</t>
  </si>
  <si>
    <t>08/03/2024</t>
  </si>
  <si>
    <t>09/03/2024</t>
  </si>
  <si>
    <t>11/03/2024</t>
  </si>
  <si>
    <t>12/03/2024</t>
  </si>
  <si>
    <t>13/03/2024</t>
  </si>
  <si>
    <t>14/03/2024</t>
  </si>
  <si>
    <t>15/03/2024</t>
  </si>
  <si>
    <t>16/03/2024</t>
  </si>
  <si>
    <t>18/03/2024</t>
  </si>
  <si>
    <t>19/03/2024</t>
  </si>
  <si>
    <t>20/03/2024</t>
  </si>
  <si>
    <t>21/03/2024</t>
  </si>
  <si>
    <t>22/03/2024</t>
  </si>
  <si>
    <t>23/03/2024</t>
  </si>
  <si>
    <t>25/03/2024</t>
  </si>
  <si>
    <t>26/03/2024</t>
  </si>
  <si>
    <t>27/03/2024</t>
  </si>
  <si>
    <t>03151604121018</t>
  </si>
  <si>
    <t>SERVICIO DE CONSTRUCCCION HECA SA DE CV</t>
  </si>
  <si>
    <t>03151008231019</t>
  </si>
  <si>
    <t>INGENIERIA ARQUITECTURA SERVICIOS INALAMBRICOS</t>
  </si>
  <si>
    <t>01/03/2024</t>
  </si>
  <si>
    <t>02/03/2024</t>
  </si>
  <si>
    <t>009006778</t>
  </si>
  <si>
    <t>MANUEL DE JESUS QUINTANILA</t>
  </si>
  <si>
    <t>029422803</t>
  </si>
  <si>
    <t>064904363</t>
  </si>
  <si>
    <t>JESUS VLADIMIR TRINIDAD</t>
  </si>
  <si>
    <t>003352016</t>
  </si>
  <si>
    <t>FREDIS ALBERTO VILLATORO</t>
  </si>
  <si>
    <t>034872714</t>
  </si>
  <si>
    <t>CELIA ELIZABETH MUÑOZ</t>
  </si>
  <si>
    <t>006749540</t>
  </si>
  <si>
    <t>JOSE FRANCISCO PEÑATE</t>
  </si>
  <si>
    <t>006449540</t>
  </si>
  <si>
    <t>037049603</t>
  </si>
  <si>
    <t>OSCAR AMILCAR RAMOS</t>
  </si>
  <si>
    <t>06142401171100</t>
  </si>
  <si>
    <t>INSTALACIONES PREFABRICADOS E INGENIERIA SA DE CV</t>
  </si>
  <si>
    <t>027947207</t>
  </si>
  <si>
    <t>OSCAR ENRIQUE GAVIDIA</t>
  </si>
  <si>
    <t>(en blanco)</t>
  </si>
  <si>
    <t>019908435</t>
  </si>
  <si>
    <t>MARCO ERNESTO MARTINEZ</t>
  </si>
  <si>
    <t>016724824</t>
  </si>
  <si>
    <t>12170807151019</t>
  </si>
  <si>
    <t>PROYINSEL SA DE CV</t>
  </si>
  <si>
    <t>041113993</t>
  </si>
  <si>
    <t>MARVIN EDIN JACINTO</t>
  </si>
  <si>
    <t>023323809</t>
  </si>
  <si>
    <t>MARLENE ENRIQUE BENITEZ</t>
  </si>
  <si>
    <t>048835287</t>
  </si>
  <si>
    <t>JACQUELINE ESTRADA DIAZ</t>
  </si>
  <si>
    <t>JACQUELINE ESMERALDA DIAZ</t>
  </si>
  <si>
    <t>05010612161015</t>
  </si>
  <si>
    <t>ENERNOVA SA DE CV</t>
  </si>
  <si>
    <t>039798101</t>
  </si>
  <si>
    <t>LEODEIBI CAMPOS GOMEZ</t>
  </si>
  <si>
    <t>007335684</t>
  </si>
  <si>
    <t>MIGUEL ANGEL VELASQUEZ</t>
  </si>
  <si>
    <t>JOSE ARTURO GUARDADO</t>
  </si>
  <si>
    <t>SILVIA MARISELA CASTRO RIVAS</t>
  </si>
  <si>
    <t>JUAN ANTONIO ALVARENGA</t>
  </si>
  <si>
    <t>OSCAR EDUARDO FUENTES</t>
  </si>
  <si>
    <t>020415699</t>
  </si>
  <si>
    <t>CHERRY CECILIA GUZMAN DE HENRIQUEZ</t>
  </si>
  <si>
    <t>033464364</t>
  </si>
  <si>
    <t>JUAN CARLOS GRANADOS MATA</t>
  </si>
  <si>
    <t>06142309161042</t>
  </si>
  <si>
    <t>022132807</t>
  </si>
  <si>
    <t>JULIO ALONSO MIRON</t>
  </si>
  <si>
    <t>043647100</t>
  </si>
  <si>
    <t>OSEAS DAVID SANCHEZ ROJAS</t>
  </si>
  <si>
    <t>31/03/2024</t>
  </si>
  <si>
    <t>023698254</t>
  </si>
  <si>
    <t>VIDAL DE JESUS HERNANDEZ RIVAS</t>
  </si>
  <si>
    <t>54441A0A8F004A2B9C1C465EAD568D3E</t>
  </si>
  <si>
    <t>0AEE734C733846529FCCE1864533A6F2</t>
  </si>
  <si>
    <t>0F025B4A6F6E4A73A5283F5DF4DA14F2</t>
  </si>
  <si>
    <t>2C377516A5FE449CA69A7B6BA8840BAB</t>
  </si>
  <si>
    <t>5B29A3BAF9214B62969B59B1135298C8</t>
  </si>
  <si>
    <t>5F2D03F3C2634DA59F1ED3B1E7CC6332</t>
  </si>
  <si>
    <t>48A224C02038400FBE4F4BEBDDB702A2</t>
  </si>
  <si>
    <t>55C360FCB96C4BE7968B1EB483D9B92E</t>
  </si>
  <si>
    <t>56C5EB50FCD449B68C77826CA7739F2B</t>
  </si>
  <si>
    <t>99CCA1EE527A43D8B47F79256FC38B4B</t>
  </si>
  <si>
    <t>812C5619C56F4D8A9D432AACCF61BE39</t>
  </si>
  <si>
    <t xml:space="preserve"> 06140108580017</t>
  </si>
  <si>
    <t>4137B4A763E84D798902EE3E62635F6E</t>
  </si>
  <si>
    <t>27242EE149544372B8C4C434CC3AF422</t>
  </si>
  <si>
    <t>639258DAF85242568602FB89A112739B</t>
  </si>
  <si>
    <t>748595CA67DA40278E00D51AC4FEF336</t>
  </si>
  <si>
    <t>6A612B27726F48E1A20065AC477F2235</t>
  </si>
  <si>
    <t>4FF2330C86D247EDA80BB075C945BCE2</t>
  </si>
  <si>
    <t>F9E7EBCB63934279929A781079CF282C</t>
  </si>
  <si>
    <t>EE48C2EA443343A999C9C84B0A81AD4A</t>
  </si>
  <si>
    <t>6D5DCE3C108D40EB8916DA3A96E256E2</t>
  </si>
  <si>
    <t>7D65EA07333D42F896D81B0D58F256E7</t>
  </si>
  <si>
    <t>2286951556A846A7880F4C28306B02E1</t>
  </si>
  <si>
    <t>47B42006DF7C467CACFBCAE945534C3D</t>
  </si>
  <si>
    <t>CDDAA7E1ABD2419DA479E0C1461CB3BD</t>
  </si>
  <si>
    <t>F06361CEFC78409AA683A2A46C1790B5</t>
  </si>
  <si>
    <t>7E6DC685D61945AFB3040DC7125D9B86</t>
  </si>
  <si>
    <t>8B2A762F73244E7CAF8556C6A55068B0</t>
  </si>
  <si>
    <t>C639270173A049579C48CFCC8F8E694B</t>
  </si>
  <si>
    <t>A55EF15F18A34DB58713BC0A2034D0AB</t>
  </si>
  <si>
    <t>AC67EAD80B9440F987ADD90D918D6664</t>
  </si>
  <si>
    <t>B0EBF477081243B3B5FBBEF56F084324</t>
  </si>
  <si>
    <t>D5D2DF68853E4671BAC9BC2C2D4BA194</t>
  </si>
  <si>
    <t>C3C0F584B62949868F933549064C57E3</t>
  </si>
  <si>
    <t>9F24E6807D354B3081B63FE9D2219EC5</t>
  </si>
  <si>
    <t>C1C1595D55004BE6BD00C28CC6577FCA</t>
  </si>
  <si>
    <t>C2CAE49E2EF54EACB10A29946F36FE6C</t>
  </si>
  <si>
    <t>D4E99CB761614EEABA5F714290D7C422</t>
  </si>
  <si>
    <t>D48FF793EEE2413C8F771565B8DBAEA3</t>
  </si>
  <si>
    <t>DF5384242E064FA2B4068C02A283337F</t>
  </si>
  <si>
    <t>8882A81A­3850­4078­8841­4E04E4FD00CE</t>
  </si>
  <si>
    <t>5E4F7F5F509A419282551F63AAAF967A</t>
  </si>
  <si>
    <t>DORSA S.A. DE C.V.</t>
  </si>
  <si>
    <t>FA550399D79E4D8491DC31B4F109CABB</t>
  </si>
  <si>
    <t>2F5A3C72B7E84DDE916DBCEB116CF384</t>
  </si>
  <si>
    <t>FC23478B23C04E2B972A25D145BFB1C5</t>
  </si>
  <si>
    <t>8942DFDE133242B487A32DA9015A0FFC</t>
  </si>
  <si>
    <t>MONTAJES INDUTRIALES GUERRA</t>
  </si>
  <si>
    <t>JUAN PABLO BARAHONA</t>
  </si>
  <si>
    <t>03/03/2024</t>
  </si>
  <si>
    <t>01/04/2024</t>
  </si>
  <si>
    <t>02/04/2024</t>
  </si>
  <si>
    <t>03/04/2024</t>
  </si>
  <si>
    <t>04/04/2024</t>
  </si>
  <si>
    <t>05/04/2024</t>
  </si>
  <si>
    <t>06/04/2024</t>
  </si>
  <si>
    <t>08/04/2024</t>
  </si>
  <si>
    <t>09/04/2024</t>
  </si>
  <si>
    <t>10/04/2024</t>
  </si>
  <si>
    <t>11/04/2024</t>
  </si>
  <si>
    <t>12/04/2024</t>
  </si>
  <si>
    <t>13/04/2024</t>
  </si>
  <si>
    <t>15/04/2024</t>
  </si>
  <si>
    <t>16/04/2024</t>
  </si>
  <si>
    <t>17/04/2024</t>
  </si>
  <si>
    <t>18/04/2024</t>
  </si>
  <si>
    <t>19/04/2024</t>
  </si>
  <si>
    <t>20/04/2024</t>
  </si>
  <si>
    <t>22/04/2024</t>
  </si>
  <si>
    <t>23/04/2024</t>
  </si>
  <si>
    <t>24/04/2024</t>
  </si>
  <si>
    <t>25/04/2024</t>
  </si>
  <si>
    <t>26/04/2024</t>
  </si>
  <si>
    <t>27/04/2024</t>
  </si>
  <si>
    <t>29/04/2024</t>
  </si>
  <si>
    <t>30/04/2024</t>
  </si>
  <si>
    <t>019830797</t>
  </si>
  <si>
    <t>LUIS FERNANDO ANCHETA</t>
  </si>
  <si>
    <t>008350483</t>
  </si>
  <si>
    <t>GUILLERMO ANTONIO JIMENEZ</t>
  </si>
  <si>
    <t>028302612</t>
  </si>
  <si>
    <t>JOSE FRANCISCO LOPEZ</t>
  </si>
  <si>
    <t>06141010081046</t>
  </si>
  <si>
    <t>AGROTERRA S.A. DE C.V.</t>
  </si>
  <si>
    <t>06140805181042</t>
  </si>
  <si>
    <t>INVERSIONES PLUS S.A. DE C.V.</t>
  </si>
  <si>
    <t>009508665</t>
  </si>
  <si>
    <t>JOSE MARIANO MENDOZA</t>
  </si>
  <si>
    <t>022377554</t>
  </si>
  <si>
    <t>BILLY RONALD CAMPOS</t>
  </si>
  <si>
    <t>03072509771024</t>
  </si>
  <si>
    <t>MARIO ERNESTO MARTINEZ FLORES</t>
  </si>
  <si>
    <t>06141805151034</t>
  </si>
  <si>
    <t>TECNI-INVERSIONES S.A. DE C.V.</t>
  </si>
  <si>
    <t>019752363</t>
  </si>
  <si>
    <t>MAURICIO DE JESUS HERNANDEZ</t>
  </si>
  <si>
    <t>016983575</t>
  </si>
  <si>
    <t>ROMEO ANTONIO ESCALANTE</t>
  </si>
  <si>
    <t>004377580</t>
  </si>
  <si>
    <t>CANDIDO REMBERTO GALAN</t>
  </si>
  <si>
    <t>024693508</t>
  </si>
  <si>
    <t>SANDRA LORENA ALEMAN</t>
  </si>
  <si>
    <t>000534164</t>
  </si>
  <si>
    <t>CARLOS ANTONIO HASBUN</t>
  </si>
  <si>
    <t>014073594</t>
  </si>
  <si>
    <t>GEORGE ORLANDO CASTRO</t>
  </si>
  <si>
    <t>011441633</t>
  </si>
  <si>
    <t>LUIS ALONSO LUE</t>
  </si>
  <si>
    <t>013423097</t>
  </si>
  <si>
    <t>SAMUEL GARCIA COLOCHO</t>
  </si>
  <si>
    <t>06142809101070</t>
  </si>
  <si>
    <t>LIFE S.A. DE C.V.</t>
  </si>
  <si>
    <t>036911289</t>
  </si>
  <si>
    <t>HOOVER ALFONSO ORANTES</t>
  </si>
  <si>
    <t>06140811181062</t>
  </si>
  <si>
    <t>ALTO BLOCK S.A. DE C.V.</t>
  </si>
  <si>
    <t>03150702221016</t>
  </si>
  <si>
    <t>SBH INNOVACIONES AGROINDUSTRIALES EL SALVADOR S.A. DE C.V.</t>
  </si>
  <si>
    <t>024611629</t>
  </si>
  <si>
    <t>YOLANDA HERMINIA ESCOBAR</t>
  </si>
  <si>
    <t>016280896</t>
  </si>
  <si>
    <t>ADAN ANTONIO SANCHEZ</t>
  </si>
  <si>
    <t>03110406221025</t>
  </si>
  <si>
    <t>AGRO INDUSTRIAS Y MERCADOS DE CRITICOS S.A. DE C.V.</t>
  </si>
  <si>
    <t>14162701661017</t>
  </si>
  <si>
    <t>JAVIER DANILO RUIZ BONILLA</t>
  </si>
  <si>
    <t>06140509221101</t>
  </si>
  <si>
    <t>KLA S.A. DE C.V.</t>
  </si>
  <si>
    <t>7A0F359FD3C8458C8221A55E258B4E76</t>
  </si>
  <si>
    <t>FDAB8FE6F1CC4D1A95DE93DEF8DBA263</t>
  </si>
  <si>
    <t>FB908937613A45679939EC9A4C0AFFEA</t>
  </si>
  <si>
    <t>FAF23080377B48109838A94FD942A668</t>
  </si>
  <si>
    <t>B73AF95C3C004880AFF39E4E195A1767</t>
  </si>
  <si>
    <t>134D9D9B744C4E6CB8FD1BE664D30BF7</t>
  </si>
  <si>
    <t>2D99631339E04F9EA9F280081F2427F1</t>
  </si>
  <si>
    <t>F8245E66F63D4450AFCA6552E1052902</t>
  </si>
  <si>
    <t>B3E3157B81FD468A8BC0271D2B687D93</t>
  </si>
  <si>
    <t>0CB12F864BC2458EB2AC981951FFC215</t>
  </si>
  <si>
    <t>E6320F6FB1E94F1DA52269FC6BDA95EB</t>
  </si>
  <si>
    <t>0A42C91A531746188025D9862157E9B8</t>
  </si>
  <si>
    <t>6C38BB87E57A47D8AF8A7FF774E15598</t>
  </si>
  <si>
    <t>6B82EE0B890F4C658B3CF36DD2816814</t>
  </si>
  <si>
    <t>1F9511045E7344DBAB590E91126DA225</t>
  </si>
  <si>
    <t>D6604BBAF9BE40FFA1C9E2A62F63FEB9</t>
  </si>
  <si>
    <t>5887BFC444574F1297A2503CE32A954C</t>
  </si>
  <si>
    <t>07/04/2024</t>
  </si>
  <si>
    <t>C999C345FD774E51A4BF7F044F1C6F1A</t>
  </si>
  <si>
    <t>C4FFFED550CF4C9AB543CC966A80DC51</t>
  </si>
  <si>
    <t>C2CE195BB3C9417F834FB9CA47DFFFA3</t>
  </si>
  <si>
    <t>BD18E5486EB9400AAD441573CFC54B7C</t>
  </si>
  <si>
    <t>B1D2470A93CC4C338048D1D269BCD178</t>
  </si>
  <si>
    <t xml:space="preserve"> 5EB4DC4B8DC340E692ED87B98DA70D2D</t>
  </si>
  <si>
    <t>A6E38FD85C4B4B148C0E126DC478845A</t>
  </si>
  <si>
    <t>287DA2CBCDED422281A0B0A1C81EFD29</t>
  </si>
  <si>
    <t xml:space="preserve"> BA58C9BC5D534D508746CE7C77AA967F</t>
  </si>
  <si>
    <t>2BD51682CEF44D53BD70ABB4741C1CD6</t>
  </si>
  <si>
    <t>DE3C33E259AA4077BEC8923F08B9625C</t>
  </si>
  <si>
    <t>44F28667DA6E443F9298CBD1C2DBDEE0</t>
  </si>
  <si>
    <t>CCE523AF1DA34254A789395659244014</t>
  </si>
  <si>
    <t xml:space="preserve"> D58755A14EBE4C1CA8C190BC0B3BF78B</t>
  </si>
  <si>
    <t>681788610C9F463B9FC1E02355C7B82E</t>
  </si>
  <si>
    <t>00C5DB6EB7BA468085AABAAE54060DC5</t>
  </si>
  <si>
    <t>9B288E7ABDDB404580E100767AF4F54C</t>
  </si>
  <si>
    <t>F262F308250644198B8C69693B2D004C</t>
  </si>
  <si>
    <t>3EE337EFD62A4F11975625F7A566A310</t>
  </si>
  <si>
    <t>AC7828EB85BB4B9DBC2918DA11C76FB8</t>
  </si>
  <si>
    <t>BD8177C0A054424689CF4328EDC45B02</t>
  </si>
  <si>
    <t>CA8DA032C9854EDAAE0DBB48CE3B739D</t>
  </si>
  <si>
    <t>EA04F66EDA704B8FB4EFA83F66141459</t>
  </si>
  <si>
    <t>BC46F906999A4356B889BC81AC780157</t>
  </si>
  <si>
    <t>1184715AC0E344B9891BE38F6F8E120A</t>
  </si>
  <si>
    <t>7788CE1FF19347698BA011A9A02E8E92</t>
  </si>
  <si>
    <t>7583BDEBF7A44FB7A7D05A5A3DD7AA1A</t>
  </si>
  <si>
    <t>6822A428242D4797B9B756F1EACC3DDC</t>
  </si>
  <si>
    <t>1619BBC01F9C47858A53AA28CDC06945</t>
  </si>
  <si>
    <t>613B649FFCD34A62A667DF812B2656C7</t>
  </si>
  <si>
    <t>543E6DCF075946C2B1996E9EAE766172</t>
  </si>
  <si>
    <t>84EC5EEE28ED45B2811A61FBE7AE6042</t>
  </si>
  <si>
    <t>000533809</t>
  </si>
  <si>
    <t>SEGUROS E INVERSIONES S.A.</t>
  </si>
  <si>
    <t>7ABAB0D26675474790A9B6ACD1DA0DA6</t>
  </si>
  <si>
    <t>07B71B94F4BA44AC940429B5196F1593</t>
  </si>
  <si>
    <t>6C516C69C2814388A2CD362311FC1678</t>
  </si>
  <si>
    <t>5AB9F96D33984407AD67BDE3F6EF2B23</t>
  </si>
  <si>
    <t>4DC68B97559C4B309A2BC522755B5FFA</t>
  </si>
  <si>
    <t>4DA41215EBDD4C80B2731526CB7E4125</t>
  </si>
  <si>
    <t>2D2F2C3DFD594024A3754C67DB4E696A</t>
  </si>
  <si>
    <t>0A41C83CE2C64B1FB583D408C7CC4395</t>
  </si>
  <si>
    <t>31/05/2024</t>
  </si>
  <si>
    <t>03/05/2024</t>
  </si>
  <si>
    <t>29/05/2024</t>
  </si>
  <si>
    <t>08/05/2024</t>
  </si>
  <si>
    <t>23/05/2024</t>
  </si>
  <si>
    <t>25/05/2024</t>
  </si>
  <si>
    <t>15/05/2024</t>
  </si>
  <si>
    <t>30/05/2024</t>
  </si>
  <si>
    <t>16/05/2024</t>
  </si>
  <si>
    <t>27/05/2024</t>
  </si>
  <si>
    <t>09/05/2024</t>
  </si>
  <si>
    <t>02/05/2024</t>
  </si>
  <si>
    <t>03151207061017</t>
  </si>
  <si>
    <t>J&amp;M LOGSTICA S.A. C.V.</t>
  </si>
  <si>
    <t>06140802661094</t>
  </si>
  <si>
    <t>CARLOS APARICIO LOUCEL</t>
  </si>
  <si>
    <t>2A072AE0F1E849E68E1BDCC112F4726C</t>
  </si>
  <si>
    <t>2AA558CE966F4EF892758DBD3B622529</t>
  </si>
  <si>
    <t>3BEE71BC858D40A991675FD990DAA77C</t>
  </si>
  <si>
    <t>21/05/2024</t>
  </si>
  <si>
    <t>3D44ADE0380742E78C53F52D49B2EE2A</t>
  </si>
  <si>
    <t>04DD9522744647D1A9D23A6F339D0B40</t>
  </si>
  <si>
    <t>6AA08ECA08F14CEBAC54F9950E339074</t>
  </si>
  <si>
    <t>7C12DDF02B3A43D98DDA966BE0FA4913</t>
  </si>
  <si>
    <t>30B7AF85AB7D4BCF85E81D0F29F0BF6E</t>
  </si>
  <si>
    <t>35C25D569B074D9195BB9A5F95346210</t>
  </si>
  <si>
    <t>42E47256446D482694E1F52AFADF2B26</t>
  </si>
  <si>
    <t>95BF908CBE8A4C688657987C4180EDAE</t>
  </si>
  <si>
    <t>406DA426D9F945FDA35BEB19DC6D42A8</t>
  </si>
  <si>
    <t>83F204AFB01B4DB18CDFC4400621346E</t>
  </si>
  <si>
    <t>6DDCB98856214F56BAB6695E815E3BAA</t>
  </si>
  <si>
    <t>07/05/2024</t>
  </si>
  <si>
    <t>ADD85B19E0A94C78BF286E5EAB620810</t>
  </si>
  <si>
    <t>FDFE6EB0585B42F790A419C1CA0782F9</t>
  </si>
  <si>
    <t>853BD0F4323E46449B006FB9056EEC6E</t>
  </si>
  <si>
    <t>D81C61D0F3D948BDAA04C93623496801</t>
  </si>
  <si>
    <t>FB1B7A035EFC4FD5A5F37879E3212FD7</t>
  </si>
  <si>
    <t>7EEE1496C1CA4F149B6949E1086FDC4B</t>
  </si>
  <si>
    <t>21F0E9AAD1DA4E1EA9BF1BA66A2C4BA6</t>
  </si>
  <si>
    <t>511087A11BAC4D34BD46B42EA2152CD4</t>
  </si>
  <si>
    <t>22/05/2024</t>
  </si>
  <si>
    <t>35CEE176EFFE4C0CA450E31C020025BC</t>
  </si>
  <si>
    <t>D9746F42219E4C53A7A942712423841B</t>
  </si>
  <si>
    <t>59B354AC05B241409B5C02C6DC987129</t>
  </si>
  <si>
    <t>DEF8FBE1B7274730B23E5BE07592412C</t>
  </si>
  <si>
    <t>28/05/2024</t>
  </si>
  <si>
    <t>0583807144014A15A9E60DF3E049B623</t>
  </si>
  <si>
    <t>AF07A177B0664C5A9D22598563AB2541</t>
  </si>
  <si>
    <t>808E72D616B141149AC76D23358F8574</t>
  </si>
  <si>
    <t>75D4B5CD8038420583A923671B6B9159</t>
  </si>
  <si>
    <t>17/05/2024</t>
  </si>
  <si>
    <t>BBA821A4B013492B8F032C744F2B9328</t>
  </si>
  <si>
    <t>INFRA DE EL SALVADOR</t>
  </si>
  <si>
    <t>IFRA DE EL SALVADOR</t>
  </si>
  <si>
    <t>D92F7A8471DE4D2892714AB54BE693BF</t>
  </si>
  <si>
    <t>D408A2AAABD74BD8B9AD5014087195BB</t>
  </si>
  <si>
    <t>EA0091C85E0A4E4D9CE4C72F557BC5B2</t>
  </si>
  <si>
    <t>B7D3BC777ACB41BCBD6E6A0FDB40747C</t>
  </si>
  <si>
    <t>F3AEF2561273421FB4A607C300FC8D10</t>
  </si>
  <si>
    <t>12A63E7F5316446090C0BD0398AA4130</t>
  </si>
  <si>
    <t>202402414742</t>
  </si>
  <si>
    <t>02</t>
  </si>
  <si>
    <t>05</t>
  </si>
  <si>
    <t>06</t>
  </si>
  <si>
    <t>07</t>
  </si>
  <si>
    <t>08</t>
  </si>
  <si>
    <t>09</t>
  </si>
  <si>
    <t>10</t>
  </si>
  <si>
    <t>11</t>
  </si>
  <si>
    <t>006627062</t>
  </si>
  <si>
    <t>EDWIN ALBERTO AGUILAR</t>
  </si>
  <si>
    <t>018912407</t>
  </si>
  <si>
    <t>NELSON LEOPOLDO PERLA</t>
  </si>
  <si>
    <t>009823358</t>
  </si>
  <si>
    <t>SALVADOR ANTONIO ATILIANO RAMOS</t>
  </si>
  <si>
    <t>04/05/2024</t>
  </si>
  <si>
    <t>06/05/2024</t>
  </si>
  <si>
    <t>03151502061010</t>
  </si>
  <si>
    <t>MARSE SA DE CV</t>
  </si>
  <si>
    <t>010149571</t>
  </si>
  <si>
    <t>CESAR HUMBERTO GARCIA</t>
  </si>
  <si>
    <t>93932401711028</t>
  </si>
  <si>
    <t>CARLOS MARIO OSORIO</t>
  </si>
  <si>
    <t>10/05/2024</t>
  </si>
  <si>
    <t>13/05/2024</t>
  </si>
  <si>
    <t>14/05/2024</t>
  </si>
  <si>
    <t>06141009161028</t>
  </si>
  <si>
    <t>TRANSPORTES MAGAAÑA RODRIGUEZ</t>
  </si>
  <si>
    <t>20/05/2024</t>
  </si>
  <si>
    <t>03153101171010</t>
  </si>
  <si>
    <t>ALVARADO CONSTRUCTORES SA DE CV</t>
  </si>
  <si>
    <t>042210332</t>
  </si>
  <si>
    <t>LEVI OVIDIO MURGAS</t>
  </si>
  <si>
    <t>011146762</t>
  </si>
  <si>
    <t>JULIO ERNESTO RAMIREZ</t>
  </si>
  <si>
    <t>03151504131024</t>
  </si>
  <si>
    <t>CONSTRUCCION Y FERRETERIA SA DE CV</t>
  </si>
  <si>
    <t>03151906931019</t>
  </si>
  <si>
    <t>24/05/2024</t>
  </si>
  <si>
    <t>15041RESIN321112024</t>
  </si>
  <si>
    <t>24LB000F</t>
  </si>
  <si>
    <t>20/05/204</t>
  </si>
  <si>
    <t>18/05/2024</t>
  </si>
  <si>
    <t>33</t>
  </si>
  <si>
    <t>03/06/2024</t>
  </si>
  <si>
    <t>04/06/2024</t>
  </si>
  <si>
    <t>05/06/2024</t>
  </si>
  <si>
    <t>06/06/2024</t>
  </si>
  <si>
    <t>07/06/2024</t>
  </si>
  <si>
    <t>10/06/2024</t>
  </si>
  <si>
    <t>11/06/2024</t>
  </si>
  <si>
    <t>12/06/2024</t>
  </si>
  <si>
    <t>13/06/2024</t>
  </si>
  <si>
    <t>08/06/2024</t>
  </si>
  <si>
    <t>14/06/2024</t>
  </si>
  <si>
    <t>15/06/2024</t>
  </si>
  <si>
    <t>19/06/2024</t>
  </si>
  <si>
    <t>20/06/2024</t>
  </si>
  <si>
    <t>21/06/2024</t>
  </si>
  <si>
    <t>22/06/2024</t>
  </si>
  <si>
    <t>24/06/2024</t>
  </si>
  <si>
    <t>25/06/2024</t>
  </si>
  <si>
    <t>26/06/2024</t>
  </si>
  <si>
    <t>27/06/2024</t>
  </si>
  <si>
    <t>28/06/2024</t>
  </si>
  <si>
    <t>29/06/2024</t>
  </si>
  <si>
    <t>041561926</t>
  </si>
  <si>
    <t>FRANCISCO ESTID ZELADA HERNANDEZ</t>
  </si>
  <si>
    <t>01110801530018</t>
  </si>
  <si>
    <t>CESAR HUMBERTO AGUILERA</t>
  </si>
  <si>
    <t>05110801111015</t>
  </si>
  <si>
    <t>GESTION DE PROYECTOS INDUSTRIALES Y TECNOLOGICOS S.A. DE C.V.</t>
  </si>
  <si>
    <t>040493316</t>
  </si>
  <si>
    <t>BRISEIDA YAMILETH GUTIERREZ DE CAMPOS</t>
  </si>
  <si>
    <t>045988887</t>
  </si>
  <si>
    <t>LEONCIO DAVID ZAÑA NAVAS</t>
  </si>
  <si>
    <t>24615</t>
  </si>
  <si>
    <t>90</t>
  </si>
  <si>
    <t>48</t>
  </si>
  <si>
    <t>809</t>
  </si>
  <si>
    <t>810</t>
  </si>
  <si>
    <t>129</t>
  </si>
  <si>
    <t>94832903871010</t>
  </si>
  <si>
    <t>DAMARIS YANETH ARANA RAMOS</t>
  </si>
  <si>
    <t>4952</t>
  </si>
  <si>
    <t>61213</t>
  </si>
  <si>
    <t>61335</t>
  </si>
  <si>
    <t>61371</t>
  </si>
  <si>
    <t>61564</t>
  </si>
  <si>
    <t>6EEA03E7AA9E47EABBF983CEA859DEA2</t>
  </si>
  <si>
    <t>34</t>
  </si>
  <si>
    <t>136</t>
  </si>
  <si>
    <t>06141009211033</t>
  </si>
  <si>
    <t>PREFABRICADOS CENTROAMERICANOS S.A. DE C.V.</t>
  </si>
  <si>
    <t>130</t>
  </si>
  <si>
    <t>F22A5EF72FC5463FB5071EE5FB94E39E</t>
  </si>
  <si>
    <t>EA55B0B0D39448EEBB835FE7BC7C196B</t>
  </si>
  <si>
    <t>D9614701F5DD4F2AA1C34A8C91918A72</t>
  </si>
  <si>
    <t>CEB48C95225A48F685953AE7454A48E2</t>
  </si>
  <si>
    <t>BD65A9A3E2A84A9F87474F4EA56FBBE8</t>
  </si>
  <si>
    <t>B704D9467669435D83E887C589A1FA5D</t>
  </si>
  <si>
    <t>B6D975C161F941779EE12A1EC0311864</t>
  </si>
  <si>
    <t>728223568F894D56A533BE2D9DA3B694</t>
  </si>
  <si>
    <t>2A43F088D38A403A8DCA5AE927CE613F</t>
  </si>
  <si>
    <t>6D535B3559C04FC0B238F54035FD3F75</t>
  </si>
  <si>
    <t>FE9A7BD5D0124074868C78F500EED26F</t>
  </si>
  <si>
    <t>23/06/2024</t>
  </si>
  <si>
    <t>D2FF0CB7C09F467490143BC0BB68EA24</t>
  </si>
  <si>
    <t>2367BA4F4DF043019ECE1C84197BEBEB</t>
  </si>
  <si>
    <t>8DE5A04AA67B41C89640D74D9ABCBCE9</t>
  </si>
  <si>
    <t>961B6243D4B14813B023FAB3879CE072</t>
  </si>
  <si>
    <t>E2B19B9D1D6C4CE191030466D373D14A</t>
  </si>
  <si>
    <t>8EA3EEFBEC1F43F8904DA7F15B663A49</t>
  </si>
  <si>
    <t>C4930E0E53AC4297B05CD0D9E1BF95BC</t>
  </si>
  <si>
    <t>4A176ECF8BC843B7AFC9381154A599B2</t>
  </si>
  <si>
    <t>9254686637F34913A9705F4758974F29</t>
  </si>
  <si>
    <t>652410C58D744C6CB775B01B661CC52F</t>
  </si>
  <si>
    <t>4923A36B9CF141548D0AC63A1CEED597</t>
  </si>
  <si>
    <t>566A082993574438B7D02E22B9B5FF7C</t>
  </si>
  <si>
    <t>502F11B19FE84FA0BDBAB1648EC63888</t>
  </si>
  <si>
    <t>149E4B6FB1564B299DA70F733DD6FAB6</t>
  </si>
  <si>
    <t>73BF1F2D49F647C8A6607B72EEF707F4</t>
  </si>
  <si>
    <t>65E9085E729C43B4B1F36FA05D28CDEA</t>
  </si>
  <si>
    <t>47A0B3ECDA16417CAF7B0FB4E2F7CA3A</t>
  </si>
  <si>
    <t>045ED4D4C6854A1BB6D6D70999087C5C</t>
  </si>
  <si>
    <t>22E78AAA6B364AA8929AFE80830DAB34</t>
  </si>
  <si>
    <t>8BDC2F2922B1474AB00FC38263443C44</t>
  </si>
  <si>
    <t>6B9F8F84589B46F7A9BE099F617DE399</t>
  </si>
  <si>
    <t>3FDD2FAF198B47C28C86647BEB46A47D</t>
  </si>
  <si>
    <t>30/06/2024</t>
  </si>
  <si>
    <t>101</t>
  </si>
  <si>
    <t>RETENCIONES ISR 10% O TABLA</t>
  </si>
  <si>
    <t>01/07/2024</t>
  </si>
  <si>
    <t>02/07/2024</t>
  </si>
  <si>
    <t>03/07/2024</t>
  </si>
  <si>
    <t>04/07/2024</t>
  </si>
  <si>
    <t>05/07/2024</t>
  </si>
  <si>
    <t>06/07/2024</t>
  </si>
  <si>
    <t>08/07/2024</t>
  </si>
  <si>
    <t>09/07/2024</t>
  </si>
  <si>
    <t>10/07/2024</t>
  </si>
  <si>
    <t>11/07/2024</t>
  </si>
  <si>
    <t>12/07/2024</t>
  </si>
  <si>
    <t>13/07/2024</t>
  </si>
  <si>
    <t>15/07/2024</t>
  </si>
  <si>
    <t>16/07/2024</t>
  </si>
  <si>
    <t>17/07/2024</t>
  </si>
  <si>
    <t>18/07/2024</t>
  </si>
  <si>
    <t>19/07/2024</t>
  </si>
  <si>
    <t>20/07/2024</t>
  </si>
  <si>
    <t>22/07/2024</t>
  </si>
  <si>
    <t>23/07/2024</t>
  </si>
  <si>
    <t>24/07/2024</t>
  </si>
  <si>
    <t>31/07/2024</t>
  </si>
  <si>
    <t>30/07/2024</t>
  </si>
  <si>
    <t>29/07/2024</t>
  </si>
  <si>
    <t>27/07/2024</t>
  </si>
  <si>
    <t>26/07/2024</t>
  </si>
  <si>
    <t>25/07/2024</t>
  </si>
  <si>
    <t>041361926</t>
  </si>
  <si>
    <t>FRANCSCO ZELADA HERNANDEZ</t>
  </si>
  <si>
    <t>EDWIN ERNESTO JUAREZ</t>
  </si>
  <si>
    <t>01081704541019</t>
  </si>
  <si>
    <t>MARIA ELENA ZUNIGA</t>
  </si>
  <si>
    <t>012549858</t>
  </si>
  <si>
    <t>MAURICIO MORENO</t>
  </si>
  <si>
    <t>31</t>
  </si>
  <si>
    <t>1231</t>
  </si>
  <si>
    <t>16419</t>
  </si>
  <si>
    <t>16421</t>
  </si>
  <si>
    <t>16420</t>
  </si>
  <si>
    <t>806</t>
  </si>
  <si>
    <t>96153012520012</t>
  </si>
  <si>
    <t>SANTIAGO WILBERT CABALLERO MENDOZA</t>
  </si>
  <si>
    <t>9299</t>
  </si>
  <si>
    <t>664</t>
  </si>
  <si>
    <t>1799</t>
  </si>
  <si>
    <t>06141103941061</t>
  </si>
  <si>
    <t>SERVIELECTRIC INDUSTRIAL SA DE CV</t>
  </si>
  <si>
    <t>1798</t>
  </si>
  <si>
    <t>818</t>
  </si>
  <si>
    <t>5127</t>
  </si>
  <si>
    <t>140010</t>
  </si>
  <si>
    <t>300</t>
  </si>
  <si>
    <t>2030</t>
  </si>
  <si>
    <t>1371</t>
  </si>
  <si>
    <t>822</t>
  </si>
  <si>
    <t>2180</t>
  </si>
  <si>
    <t>03062404811025</t>
  </si>
  <si>
    <t>37</t>
  </si>
  <si>
    <t>131</t>
  </si>
  <si>
    <t>GUSTAVO IVAN TOLEDO PINTE</t>
  </si>
  <si>
    <t>0AB5D76C8C874FEDB44773EA4C70F930</t>
  </si>
  <si>
    <t>1BAFF63C78F04494B588760CAD566BFE</t>
  </si>
  <si>
    <t>02A2A25B998E40C8928E552620798F15</t>
  </si>
  <si>
    <t>02B1ABB8398B4DDC9AB35F9CB9C66CEB</t>
  </si>
  <si>
    <t>03DB4D05280D47FFB07845843493EC0A</t>
  </si>
  <si>
    <t>5C4D88456EB7450A9598E013A57EC596</t>
  </si>
  <si>
    <t>7B31B47E08634C568143A42C84C1E2A5</t>
  </si>
  <si>
    <t>8EE36DD1C81E472D86C2DC9A012E6133</t>
  </si>
  <si>
    <t>9BFB009BC1C14F8F8C4AF0B7A753F8A3</t>
  </si>
  <si>
    <t>9C037874744E42AEA5D51086CF2812DE</t>
  </si>
  <si>
    <t>013D616EE76B4E158246A59A644DCDF0</t>
  </si>
  <si>
    <t>43C7E67674454C7F8E00AB211B595441</t>
  </si>
  <si>
    <t>79C39833501644BCAF6A79B3086BB3FE</t>
  </si>
  <si>
    <t>95F5FB0ECA404031B4B386E9FBFF624B</t>
  </si>
  <si>
    <t>47927F6A5CA0452DBA42C5D3490DB2F9</t>
  </si>
  <si>
    <t>67653C5C16CF4037A103CAB1E880C575</t>
  </si>
  <si>
    <t>8258975D992840259AB30875B39FC2F7</t>
  </si>
  <si>
    <t>6CCF0CF52DF84AABB3EA7A5D71A520C3</t>
  </si>
  <si>
    <t>ACDFDE70133C4283A33D19C8E3D57556</t>
  </si>
  <si>
    <t>DE79EB4F8315466BB40552FCAE5A0547</t>
  </si>
  <si>
    <t>D9EA0233820E4F54846B86CC07C71D64</t>
  </si>
  <si>
    <t>F7BAF196FE4C4DD483B95ABBA3559BBD</t>
  </si>
  <si>
    <t>B51C14A12BD245839B45CA3F9598EEEB</t>
  </si>
  <si>
    <t>D6E34CE1DAF84F61BE951ACD0C3D1DC3</t>
  </si>
  <si>
    <t>9F9ED98AE711454298BA2BE443B7948F</t>
  </si>
  <si>
    <t>8FE6EF4020E74629B1B739D5485868F4</t>
  </si>
  <si>
    <t>E12F6FBBD69345B5ADBB47F542E84FA2</t>
  </si>
  <si>
    <t>A15961FDB4C64BE58EA3D6F32484A706</t>
  </si>
  <si>
    <t>13A8A566F663416396701485367C1759</t>
  </si>
  <si>
    <t>3C49944E77254C6DBEBEF923237509AF</t>
  </si>
  <si>
    <t>85531C9D19404482BFA617CE264FC882</t>
  </si>
  <si>
    <t>FB4087BE5F254D9C81CAE3F6694D9A45</t>
  </si>
  <si>
    <t>6873936B18294FF1B07206E0D9FA87E7</t>
  </si>
  <si>
    <t>07F5D63AB9394D5A950783EB7C64088C</t>
  </si>
  <si>
    <t>A37EF9185E1F4F26AFF24D4DF3B49B58</t>
  </si>
  <si>
    <t>ABAF72C96948413690008D2A68D4ABA2</t>
  </si>
  <si>
    <t>B273FACDB5D5446E9F62E8678FF6CA1C</t>
  </si>
  <si>
    <t>C2CD2ADDEF294988B21B4931C8EEE627</t>
  </si>
  <si>
    <t>C2DE060FCA6446BFBD43B0D2515EA60E</t>
  </si>
  <si>
    <t>C9CFA43C276F4549B061C1271C758E90</t>
  </si>
  <si>
    <t>B9363E3139774F7CBC8FF0ED385D2A08</t>
  </si>
  <si>
    <t>C6233A2510BC45F2A5CA4C572A7B7DFD</t>
  </si>
  <si>
    <t>C8351424BE354BC0A5BABA164F386CAA</t>
  </si>
  <si>
    <t>38AE1B58741B404AB79D5C07AB0715DD</t>
  </si>
  <si>
    <t>B1C7A311763C4325A3171A8948E5DE42</t>
  </si>
  <si>
    <t>447F56EB16F94314A214E1763D44A13A</t>
  </si>
  <si>
    <t>CC1A018E6AEE4251867E6AEB7A786D0A</t>
  </si>
  <si>
    <t>460C18B31177429DAD267E30AE190050</t>
  </si>
  <si>
    <t>CC3853BCCB8F43C8B964CE3935E2854A</t>
  </si>
  <si>
    <t>EA93C74581D844A18A193E663C56CDC0</t>
  </si>
  <si>
    <t>EC5CA88CE75F4C1B9BC64E4A9350E4A9</t>
  </si>
  <si>
    <t>F6C6961D5287445C9038E747BD4E14FC</t>
  </si>
  <si>
    <t>FA9E10AABC1C494E8C8601C8FFB36BDB</t>
  </si>
  <si>
    <t>FA64EB59ED29443CAAD6C1C01275AD4F</t>
  </si>
  <si>
    <t>020349987</t>
  </si>
  <si>
    <t>01/08/2024</t>
  </si>
  <si>
    <t>02/08/2024</t>
  </si>
  <si>
    <t>03/08/2024</t>
  </si>
  <si>
    <t>05/08/2024</t>
  </si>
  <si>
    <t>07/08/2024</t>
  </si>
  <si>
    <t>08/08/2024</t>
  </si>
  <si>
    <t>09/08/2024</t>
  </si>
  <si>
    <t>10/08/2024</t>
  </si>
  <si>
    <t>12/08/2024</t>
  </si>
  <si>
    <t>13/08/2024</t>
  </si>
  <si>
    <t>14/08/2024</t>
  </si>
  <si>
    <t>15/08/2024</t>
  </si>
  <si>
    <t>16/08/2024</t>
  </si>
  <si>
    <t>17/08/2024</t>
  </si>
  <si>
    <t>19/08/2024</t>
  </si>
  <si>
    <t>20/08/2024</t>
  </si>
  <si>
    <t>21/08/2024</t>
  </si>
  <si>
    <t>22/08/2024</t>
  </si>
  <si>
    <t>23/08/2024</t>
  </si>
  <si>
    <t>24/08/2024</t>
  </si>
  <si>
    <t>26/08/2024</t>
  </si>
  <si>
    <t>27/08/2024</t>
  </si>
  <si>
    <t>28/08/2024</t>
  </si>
  <si>
    <t>29/08/2024</t>
  </si>
  <si>
    <t>30/08/2024</t>
  </si>
  <si>
    <t>31/08/2024</t>
  </si>
  <si>
    <t>017422881</t>
  </si>
  <si>
    <t>EUGENIO ORLANDO CHIQUILLO LOPEZ</t>
  </si>
  <si>
    <t>12170111231026</t>
  </si>
  <si>
    <t>INCOARQ, S.A. DE C.V.</t>
  </si>
  <si>
    <t>014861117</t>
  </si>
  <si>
    <t xml:space="preserve">LUIS CARLOS MORAN </t>
  </si>
  <si>
    <t>004350855</t>
  </si>
  <si>
    <t>JENNY AQUINO DE PEREZ</t>
  </si>
  <si>
    <t>03060108550017</t>
  </si>
  <si>
    <t>031496632</t>
  </si>
  <si>
    <t>MARIA TERESA CARRANZA DE CARDOZA</t>
  </si>
  <si>
    <t>023756670</t>
  </si>
  <si>
    <t>VICTOR MANUEL GARCIA DE LA CRUZ</t>
  </si>
  <si>
    <t>025920885</t>
  </si>
  <si>
    <t>GABRIEL BERTONY RIVERA HERNANDEZ</t>
  </si>
  <si>
    <t>023979278</t>
  </si>
  <si>
    <t>FELIPE GUILLERMO OLMOS TORES</t>
  </si>
  <si>
    <t>009000316</t>
  </si>
  <si>
    <t>043234012</t>
  </si>
  <si>
    <t>JOSE DANIEL OSORIO</t>
  </si>
  <si>
    <t>034175811</t>
  </si>
  <si>
    <t>NESTOR  ALFREDO OSORIO HERNANDEZ</t>
  </si>
  <si>
    <t>102</t>
  </si>
  <si>
    <t>243</t>
  </si>
  <si>
    <t>1032</t>
  </si>
  <si>
    <t>4545</t>
  </si>
  <si>
    <t>1477</t>
  </si>
  <si>
    <t>830</t>
  </si>
  <si>
    <t>1481</t>
  </si>
  <si>
    <t>1480</t>
  </si>
  <si>
    <t>1479</t>
  </si>
  <si>
    <t>42</t>
  </si>
  <si>
    <t>133</t>
  </si>
  <si>
    <t>103</t>
  </si>
  <si>
    <t>F645C0DF92514511A801939BADA2E1E7</t>
  </si>
  <si>
    <t>F9C98AD94C4D4B1397352D90A51AF82D</t>
  </si>
  <si>
    <t>E0742DEFF5E14CD9A919BEF29292E629</t>
  </si>
  <si>
    <t>E6FD8FB17BBC429DB5667B29D081354C</t>
  </si>
  <si>
    <t>E0BD0D5E43BA4A44B0488656A560118E</t>
  </si>
  <si>
    <t>00D2940EBCA8447CB839DDB349D321D9</t>
  </si>
  <si>
    <t>DC6E316F617048C988D55679CF83BD59</t>
  </si>
  <si>
    <t>D2437E8F25404C6AB4DFB922F453C9DD</t>
  </si>
  <si>
    <t>D938AB6B6C6644BAAFC8CAC738C5EF1B</t>
  </si>
  <si>
    <t>CED2CEB54E2D45A2B7793B5A5CE1DF09</t>
  </si>
  <si>
    <t>C05D82C1408245A1953543507B12ADBA</t>
  </si>
  <si>
    <t>C0FFF430C6334AE494D0AB94EBDFF566</t>
  </si>
  <si>
    <t>B3127CC6C4CF46E4AFD28678FA7AB234</t>
  </si>
  <si>
    <t>B6A238A419A14D368D361DF98515233C</t>
  </si>
  <si>
    <t>B5A262C940004BC0B8836B834F044BA9</t>
  </si>
  <si>
    <t>A090C135E41F46A79DCE3918E59DA41D</t>
  </si>
  <si>
    <t>A043AF6901E7482293AC04158BEF23F8</t>
  </si>
  <si>
    <t>FC888C94C6FD4FAEB0F1D563C9ECCA58</t>
  </si>
  <si>
    <t>141370E781A44EBC80240E4BB2DEB3FE</t>
  </si>
  <si>
    <t>13317EE0810D4AD4B5644CA40515C1DA</t>
  </si>
  <si>
    <t>E0D0FDDE944D49BD895DF3C919C3E494</t>
  </si>
  <si>
    <t>A19B748E2FC24C5DB7B13ADBA8F5EB83</t>
  </si>
  <si>
    <t>F5F75B83E6244C918E1CBBCF3B2A40F3</t>
  </si>
  <si>
    <t>1016815295654C78851D6882C2E9F32C</t>
  </si>
  <si>
    <t>E6A6370E95E94EA4851FDABEC664081C</t>
  </si>
  <si>
    <t>A52D12800BF44BC08EA5B43164053593</t>
  </si>
  <si>
    <t>BDBC1972AF0B45AA9F177FA82CEE1314</t>
  </si>
  <si>
    <t>8C95E26B32114C1FA91A9657C7F85521</t>
  </si>
  <si>
    <t>B750EE60AFD94F8EA1DB79542A8185D1</t>
  </si>
  <si>
    <t>2E6116724F25486E8F0672ABFEBDCF94</t>
  </si>
  <si>
    <t>24E44ADE7D034DA282682B574B4959AA</t>
  </si>
  <si>
    <t>F53935B9D74A42D89D94B508E0ED4AC9</t>
  </si>
  <si>
    <t>17738ECFDA3D483CB0CD571517ABB681</t>
  </si>
  <si>
    <t>F98E9014C0964CCF8CB4A7AFFC8EADF3</t>
  </si>
  <si>
    <t>920068817735493CB5D1E1C9917FC885</t>
  </si>
  <si>
    <t>544294372F364738B4DDDC4E64C13ABD</t>
  </si>
  <si>
    <t>264976F0936848ACA9E8F515B5CF42FD</t>
  </si>
  <si>
    <t>9281F29901914579967FF8089983D4F8</t>
  </si>
  <si>
    <t>983B64D0929E45E6A7688DFF392B3684</t>
  </si>
  <si>
    <t>882A8C7E45FA4A09B245E6D63BB29BBC</t>
  </si>
  <si>
    <t>834DBBAAF32A4519AA41F22789B6157A</t>
  </si>
  <si>
    <t>737FD9D94EA048D5A9770266AB494EAD</t>
  </si>
  <si>
    <t>720EC9A6583044FEA7347395100AB682</t>
  </si>
  <si>
    <t>99FA40AE00314D7FB3B1CEADB22DC6DD</t>
  </si>
  <si>
    <t>93E8D3C696ED474B8416365B3CECF14F</t>
  </si>
  <si>
    <t>084E79BF7EB243308B0FAA6F01D5E58F</t>
  </si>
  <si>
    <t>079D89120ECA42E5AE44496466C2A7C5</t>
  </si>
  <si>
    <t>76B3CEE935A94793AD2433DFACDE3759</t>
  </si>
  <si>
    <t>65E330D058B04724A53FACE15696A430</t>
  </si>
  <si>
    <t>55B2B633663C412BA2F65C68331DFF7D</t>
  </si>
  <si>
    <t>54EA0AAA21394DD88199F00A78E09BEE</t>
  </si>
  <si>
    <t>046C60C6D2774374B337D79F9E19E2DA</t>
  </si>
  <si>
    <t>9BB08711B0144237985C879FD840BAC6</t>
  </si>
  <si>
    <t>8DFA1403347C4287B14B6B1F4459E65F</t>
  </si>
  <si>
    <t>8BD08E0D6633464DB9801434DF800B9E</t>
  </si>
  <si>
    <t>7E0523862DD5406DAF953EE2D4695250</t>
  </si>
  <si>
    <t>6D995B155BF04C48A0AC54FC969F8295</t>
  </si>
  <si>
    <t>5EE2737CDAFE47EA97D941CD874BD5CB</t>
  </si>
  <si>
    <t>05FB7E743E2344FFA35C2C8E01F36D1C</t>
  </si>
  <si>
    <t>04F5C3C2F915446089B62A32EBF61604</t>
  </si>
  <si>
    <t>2EEA3F58EA374205BC392844BF359A32</t>
  </si>
  <si>
    <t>2CE0C81A9638418BA5AE42F689F50AA1</t>
  </si>
  <si>
    <t>18/08/2024</t>
  </si>
  <si>
    <t>1EAE92DFF2F346B88507FFFE7E77DDB9</t>
  </si>
  <si>
    <t>0E29BAF8F7D8498AB15C5F487F082BCC</t>
  </si>
  <si>
    <t>0E0EDAF9D5E44B7CB8F6EE09B743F548</t>
  </si>
  <si>
    <t>0BF4FD8DC4364D19936CEBC4F8BDCA89</t>
  </si>
  <si>
    <t>017211735</t>
  </si>
  <si>
    <t>JUAN JESUS FLORES SERRANO</t>
  </si>
  <si>
    <t>022885581</t>
  </si>
  <si>
    <t>FATIMA GOMEZ DE RODRIGUEZ</t>
  </si>
  <si>
    <t>052547888</t>
  </si>
  <si>
    <t xml:space="preserve">DANILO ISAAC CORTEZ </t>
  </si>
  <si>
    <t>026228040</t>
  </si>
  <si>
    <t>RENE FRANCISCO ANAYA ROSALES</t>
  </si>
  <si>
    <t>02100305151019</t>
  </si>
  <si>
    <t>ACUATICOS MALIBU S.A. DE C.V.</t>
  </si>
  <si>
    <t>03083007470013</t>
  </si>
  <si>
    <t>MARIO ERIQUEZ OLIVARES</t>
  </si>
  <si>
    <t>839</t>
  </si>
  <si>
    <t>356</t>
  </si>
  <si>
    <t>47</t>
  </si>
  <si>
    <t>104</t>
  </si>
  <si>
    <t>134</t>
  </si>
  <si>
    <t>05AC0936EA14469997D2AD7D352288A9</t>
  </si>
  <si>
    <t>6A12AA5C893943918899222B408C3C3B</t>
  </si>
  <si>
    <t>9D09491AE6704D4C84790155DAE9A462</t>
  </si>
  <si>
    <t>19E6DE986BAB4772ACD8F5FEC2A4C90E</t>
  </si>
  <si>
    <t>26CC63738C874356A26CAF3864F1DA69</t>
  </si>
  <si>
    <t>81E64136FA2E4B48B1282FACDEFC9AB8</t>
  </si>
  <si>
    <t>95DA310B8D82435884FBA578AEB79947</t>
  </si>
  <si>
    <t>597EFE3DA3524414A3CD8A62A5A448A6</t>
  </si>
  <si>
    <t>4072CD640B144AB8B0313FC7C0BB8951</t>
  </si>
  <si>
    <t>4100B1AAE1534DE29B98DB451F59F43B</t>
  </si>
  <si>
    <t>5014C3BDFD1742548F29E13DDA28B936</t>
  </si>
  <si>
    <t>39418EE4D4F446EF8F54D30134C4431C</t>
  </si>
  <si>
    <t>89910A747719498EB4D96DE80066DFBC</t>
  </si>
  <si>
    <t>263895A79FA14013A92AAB94956A2F9C</t>
  </si>
  <si>
    <t>364824262F624F47B5BFCC3EC7B50760</t>
  </si>
  <si>
    <t>7678421900BB409E8AA7E095D7110AA0</t>
  </si>
  <si>
    <t>C184E3132FDC4E229B90CB8C99E0478E</t>
  </si>
  <si>
    <t>547F15B040A64652923DE96C0BA8F9E4</t>
  </si>
  <si>
    <t>702C207856C74D40B12434140C062046</t>
  </si>
  <si>
    <t>233ADD85958A47D3A679A0AC76E6E845</t>
  </si>
  <si>
    <t>73EA6A69084D4C7CA0046F05E2F1DE8B</t>
  </si>
  <si>
    <t>A08A6C7CFEC4474DA2E023C03642640A</t>
  </si>
  <si>
    <t>0068328B72004805A7CF4C6562644670</t>
  </si>
  <si>
    <t>E6B7382C4F3748DDAFAF8DE39270B666</t>
  </si>
  <si>
    <t>BF52DC9157DD48D59C9758822D17B2AA</t>
  </si>
  <si>
    <t>95927D4BC6004C38B7B65CA42B9D1C6A</t>
  </si>
  <si>
    <t>AF041EEAB37C4B84BEF1A4919E8CE2C5</t>
  </si>
  <si>
    <t>7FE0F6E451F04891A43A02F071EB711B</t>
  </si>
  <si>
    <t>125DDA02A0C3427980DBECCFFDF2177E</t>
  </si>
  <si>
    <t>A2B6F681898543E0A856B567BA51F983</t>
  </si>
  <si>
    <t>A3A0E533907241DB876F7203CAE15204</t>
  </si>
  <si>
    <t>AE3FD5A70C984CC2911CA4179E61D551</t>
  </si>
  <si>
    <t>101FE40B715611EF884F4C34880E743C</t>
  </si>
  <si>
    <t>C4BAED10CA3848A0B891032FA3C41367</t>
  </si>
  <si>
    <t>CC46A4382C03482BA3D752CAB4A82424</t>
  </si>
  <si>
    <t>D055C19325474733A6A6DA66AC2AB972</t>
  </si>
  <si>
    <t>30BA8FDE00B94099B488762F8B302DFE</t>
  </si>
  <si>
    <t>D0519DD7B45C491DA6589D997A1905F7</t>
  </si>
  <si>
    <t>738BF84394E849839E59666AC66903E7</t>
  </si>
  <si>
    <t>007658472</t>
  </si>
  <si>
    <t>OSCAR ALBERTO MARTINEZ</t>
  </si>
  <si>
    <t>05110210131017</t>
  </si>
  <si>
    <t>UDP ARQUITECTOS</t>
  </si>
  <si>
    <t>028058564</t>
  </si>
  <si>
    <t>023613555</t>
  </si>
  <si>
    <t>JOSE CRISTOBAL CORTEZ</t>
  </si>
  <si>
    <t>027447100</t>
  </si>
  <si>
    <t>03152804841020</t>
  </si>
  <si>
    <t>03162706851012</t>
  </si>
  <si>
    <t>034306983</t>
  </si>
  <si>
    <t>MANUEL DE JESUS RAMIREZ CASTILLO</t>
  </si>
  <si>
    <t>03152001091013</t>
  </si>
  <si>
    <t>ZENER SA DE CV</t>
  </si>
  <si>
    <t>DAVID ENRIQUE DELGADO</t>
  </si>
  <si>
    <t>015116086</t>
  </si>
  <si>
    <t>LAURA ELENA DUEÑAS</t>
  </si>
  <si>
    <t>051024201</t>
  </si>
  <si>
    <t>JULIO ESTUARDO SANDOVAL</t>
  </si>
  <si>
    <t>06141610181036</t>
  </si>
  <si>
    <t>SIPEE SA DE CV</t>
  </si>
  <si>
    <t>045057385</t>
  </si>
  <si>
    <t>MANUEL ALEJANDRO PACHECO ACOSTA</t>
  </si>
  <si>
    <t>1810</t>
  </si>
  <si>
    <t>1809</t>
  </si>
  <si>
    <t>441</t>
  </si>
  <si>
    <t>852</t>
  </si>
  <si>
    <t>105</t>
  </si>
  <si>
    <t>49</t>
  </si>
  <si>
    <t>846</t>
  </si>
  <si>
    <t>844</t>
  </si>
  <si>
    <t>135</t>
  </si>
  <si>
    <t>04/10/2024</t>
  </si>
  <si>
    <t>00A47BBA465F4948A83863B06E8E3744</t>
  </si>
  <si>
    <t>Inversiones Calma, S.A. de C.V.</t>
  </si>
  <si>
    <t>31/10/2024</t>
  </si>
  <si>
    <t>0645423C9C604293B919FF53F808730E</t>
  </si>
  <si>
    <t>01/10/2024</t>
  </si>
  <si>
    <t>0915067512A6447CAB20C42C27C556EC</t>
  </si>
  <si>
    <t>09/10/2024</t>
  </si>
  <si>
    <t>163F5741DA4B4018B7DB4952B94BBEE7</t>
  </si>
  <si>
    <t>25/10/2024</t>
  </si>
  <si>
    <t>1854F19F5EA64B4EA71F6506425B2E08</t>
  </si>
  <si>
    <t>ALMACENES VIDRI S.A. DE C.V.</t>
  </si>
  <si>
    <t>1D4FA0A1288B4CFD91BF3B2836FA6EEB</t>
  </si>
  <si>
    <t>15/10/2024</t>
  </si>
  <si>
    <t>27971A91A2A74BDBAEAECEA03AAC0793</t>
  </si>
  <si>
    <t>2DADC3AD9FD14F85873B0FA35D6155F6</t>
  </si>
  <si>
    <t>FREUND, LTDA. DE C.V.</t>
  </si>
  <si>
    <t>16/10/2024</t>
  </si>
  <si>
    <t>363BA603F43D49968DA521D2D003AA20</t>
  </si>
  <si>
    <t>367483CFED4B4844B4A22290D93C55D7</t>
  </si>
  <si>
    <t>08/10/2024</t>
  </si>
  <si>
    <t>3CDAE5A1D60E46DDABE32E9906AFFDAB</t>
  </si>
  <si>
    <t>REPUESTOS Y SERVICIOS AUTOMOTRICES, S.A. DE C.V.</t>
  </si>
  <si>
    <t>07/10/2024</t>
  </si>
  <si>
    <t>7466A72681FC4A5089B938F7FE747052</t>
  </si>
  <si>
    <t>12/10/2024</t>
  </si>
  <si>
    <t>7C50119C99CF42A6A54F712CD36A1A78</t>
  </si>
  <si>
    <t>21/10/2024</t>
  </si>
  <si>
    <t>7E0309B2713B4EA2A0303810F6D2507D</t>
  </si>
  <si>
    <t>30/10/2024</t>
  </si>
  <si>
    <t>A7D6090E83064BC7918E75351F908B59</t>
  </si>
  <si>
    <t>28/10/2024</t>
  </si>
  <si>
    <t>AD80ABB4431A43E291A894278FC840B5</t>
  </si>
  <si>
    <t>29/10/2024</t>
  </si>
  <si>
    <t>B269155B51DA4F2DBBB7E95ED8D1FBD7</t>
  </si>
  <si>
    <t>FERRETERIA LA PALMA S.A. DE C.V.</t>
  </si>
  <si>
    <t>B6BDB9566E284F61AA8BBABE9EF0C4BB</t>
  </si>
  <si>
    <t>BB69353DF686413EA0AA41C94D12AB67</t>
  </si>
  <si>
    <t>14/10/2024</t>
  </si>
  <si>
    <t>BE682D44BBDD43B1A14C469BBDF02D13</t>
  </si>
  <si>
    <t>C1522BA835374C6395261B82EB16C767</t>
  </si>
  <si>
    <t>C24EADA2F6E8471C9821816CAAC835A2</t>
  </si>
  <si>
    <t>C792A6623511450B9A1F5AF3FCD33EC1</t>
  </si>
  <si>
    <t>CDCEAE6719CC47D487C86DD896F0B49D</t>
  </si>
  <si>
    <t>D80E02E22B454EF087B89D6ACBC66A95</t>
  </si>
  <si>
    <t>D9213202F1904339A812D9EAD944429D</t>
  </si>
  <si>
    <t>18/10/2024</t>
  </si>
  <si>
    <t>D9E82C7D2FC64984B32C6D2D6CC465DB</t>
  </si>
  <si>
    <t>6FB06A743C044629AA5BBB5EEDC94F6A</t>
  </si>
  <si>
    <t>CELASA INGENIERIA Y EQUIPOS, S.A. DE C.V.</t>
  </si>
  <si>
    <t>417156CB593C400382EB222A1BEDB5EB</t>
  </si>
  <si>
    <t>E40502494E78465C81A4A75B40B11B36</t>
  </si>
  <si>
    <t>E598F4551057415B997107FCCA305B07</t>
  </si>
  <si>
    <t>F7D5BA8EB7A54A5BA435DFC0B4C9A9C2</t>
  </si>
  <si>
    <t>831F1CD908174430A024EA371424999D</t>
  </si>
  <si>
    <t>54AB4F5859FE47C18B1D360520558206</t>
  </si>
  <si>
    <t>8E2B5463D77A42DEA81D1955FCAD0F82</t>
  </si>
  <si>
    <t>20CDEAB8D2844FAAA42FE11DF90E4DB4</t>
  </si>
  <si>
    <t>135B0C4E8F804F848E54954B2AE2E696</t>
  </si>
  <si>
    <t>08162CD9D06E4E2082993116EC3F973E</t>
  </si>
  <si>
    <t>58DD8C1E1E99452EA3B9B4F2706D3927</t>
  </si>
  <si>
    <t>7A52552FA065455888740D5D2AB41F88</t>
  </si>
  <si>
    <t>D03E98A558FB452E85A19F1FA829BA8B</t>
  </si>
  <si>
    <t>D2CE42E405364A63B53991EC93E538A7</t>
  </si>
  <si>
    <t>036DE01ECA3044CB91AB7A2B6D9F6F96</t>
  </si>
  <si>
    <t>A289F5B25036495D963C1243CFC4878E</t>
  </si>
  <si>
    <t>30DB2F133AA24732AE98B8465A9883D2</t>
  </si>
  <si>
    <t>ANULAA</t>
  </si>
  <si>
    <t>02023108931016</t>
  </si>
  <si>
    <t>JULIO ESTUARDO SANDOVAL SANTOS</t>
  </si>
  <si>
    <t>94831903961012</t>
  </si>
  <si>
    <t>VINICIO ALEXANDER FLORES DURAN</t>
  </si>
  <si>
    <t>CESAR HUMBERTO GARCIA AGUILERA</t>
  </si>
  <si>
    <t>017874143</t>
  </si>
  <si>
    <t>JUAN MANUEL CONTRERAS GOMEZ</t>
  </si>
  <si>
    <t>028410423</t>
  </si>
  <si>
    <t>EUGENIO GARCIA COLOCHO</t>
  </si>
  <si>
    <t>03150409711033</t>
  </si>
  <si>
    <t>ZOILA DEL CARMEN MENDEZ DE ARANA</t>
  </si>
  <si>
    <t>06142508620030</t>
  </si>
  <si>
    <t>MARIA ELENA GUADALUPE ESCOBAR DE RUIZ</t>
  </si>
  <si>
    <t>03062506041011</t>
  </si>
  <si>
    <t>CELTA INGENIEROS S.A. DE C.V.</t>
  </si>
  <si>
    <t>023213999</t>
  </si>
  <si>
    <t>CARLOS EDGARDO AREVALO SIGUENZA</t>
  </si>
  <si>
    <t>014596019</t>
  </si>
  <si>
    <t>RAFAEL NUÑEZ GUARDADO</t>
  </si>
  <si>
    <t>06142006121072</t>
  </si>
  <si>
    <t>CARNES DE EL SALVADOR S.A. DE C.V.</t>
  </si>
  <si>
    <t>049015686</t>
  </si>
  <si>
    <t>WALTER ALEXANDER RAMOS</t>
  </si>
  <si>
    <t>03151409801039</t>
  </si>
  <si>
    <t>006347117</t>
  </si>
  <si>
    <t>MARIA ERAIDA ESCOBAR DE ESPINOZA</t>
  </si>
  <si>
    <t>0280058564</t>
  </si>
  <si>
    <t>OSCAR ALBERTO MARTINEZ POLANCO</t>
  </si>
  <si>
    <t>03151503131012</t>
  </si>
  <si>
    <t>UDP "JIMM"</t>
  </si>
  <si>
    <t>06141410991017</t>
  </si>
  <si>
    <t>MI LOTE, S.A. DE C.V.</t>
  </si>
  <si>
    <t>025422805</t>
  </si>
  <si>
    <t>VIELLMAN FABRICIO HERNANDEZ RIVERA</t>
  </si>
  <si>
    <t>857</t>
  </si>
  <si>
    <t>14460</t>
  </si>
  <si>
    <t>547</t>
  </si>
  <si>
    <t>137</t>
  </si>
  <si>
    <t>106</t>
  </si>
  <si>
    <t>25/11/2024</t>
  </si>
  <si>
    <t>0625F70E7334470CBA30A67E3709EE48</t>
  </si>
  <si>
    <t>06/11/2024</t>
  </si>
  <si>
    <t>0B50FC71003644E69AAFBC85192770AF</t>
  </si>
  <si>
    <t>14/11/2024</t>
  </si>
  <si>
    <t>0CDFD5A1A0C44FC3815E13C64835C5CB</t>
  </si>
  <si>
    <t>01/11/2024</t>
  </si>
  <si>
    <t>34B7749C3C0D4D41A0C8B9E739397DA0</t>
  </si>
  <si>
    <t>CrediQ, S.A. de C.V.</t>
  </si>
  <si>
    <t>15/11/2024</t>
  </si>
  <si>
    <t>4D6DB0845C084B2CBF692F96868AC535</t>
  </si>
  <si>
    <t>59B1FF16956A4CB4A91DF06014B6D628</t>
  </si>
  <si>
    <t>27/11/2024</t>
  </si>
  <si>
    <t>5AEB182CDCA848A1AEB45E0FE7BC08A9</t>
  </si>
  <si>
    <t>6E5EF6E0804241A7994CF9809CA07A86</t>
  </si>
  <si>
    <t>GRUPO SANTA SOFIA S.A DE C.V</t>
  </si>
  <si>
    <t>04/11/2024</t>
  </si>
  <si>
    <t>6F0BBA6E1F6E4F5496F42FB61C180177</t>
  </si>
  <si>
    <t>7BAC4037B09543BABABC696BD5DA55C1</t>
  </si>
  <si>
    <t>8183045D3A3342D7BF2F4592804D8B2F</t>
  </si>
  <si>
    <t>12/11/2024</t>
  </si>
  <si>
    <t>8A924945FEBF4693A760EAE7EAD19D00</t>
  </si>
  <si>
    <t>09/11/2024</t>
  </si>
  <si>
    <t>8AF4D0E718124DC6A48CE407FDE73099</t>
  </si>
  <si>
    <t>16/11/2024</t>
  </si>
  <si>
    <t>9305266037534628A8D42D221407C850</t>
  </si>
  <si>
    <t>28/11/2024</t>
  </si>
  <si>
    <t>9CE57B55A61C48F2A667B32079408B12</t>
  </si>
  <si>
    <t>9F14B814270E467A90EDC3F8DBBE1530</t>
  </si>
  <si>
    <t>21/11/2024</t>
  </si>
  <si>
    <t>ACE41A3AEA2D48DF8B78F918B9A86E0A</t>
  </si>
  <si>
    <t>RODAMIENTOS, S.A DE C.V</t>
  </si>
  <si>
    <t>B0434DF445CA438EBD95D9E61C2452E4</t>
  </si>
  <si>
    <t>B6A597F88A2146EDB014043D2442BC4C</t>
  </si>
  <si>
    <t>B7991EBB6EB7442992FC5EB4E2004012</t>
  </si>
  <si>
    <t>BBC3541786C747EBB99074C9DE1275E5</t>
  </si>
  <si>
    <t>C236F51C36984C66A7ADBAB6598E754D</t>
  </si>
  <si>
    <t>20/11/2024</t>
  </si>
  <si>
    <t>C5641E53FD7244AAB60764707F5FBDB8</t>
  </si>
  <si>
    <t>CB83049EB7C54D55858B911E3C5D5798</t>
  </si>
  <si>
    <t>05/11/2024</t>
  </si>
  <si>
    <t>D085EBC48BF34218A0730ECFE59057D9</t>
  </si>
  <si>
    <t>DCA761DBE1E14AB2BFA12EE9906D27CA</t>
  </si>
  <si>
    <t>18/11/2024</t>
  </si>
  <si>
    <t>70E869FDD7EF4FF9BC160EF0936BE973</t>
  </si>
  <si>
    <t>07/11/2024</t>
  </si>
  <si>
    <t>EC725D7156EF4A518863B438F6A39EFB</t>
  </si>
  <si>
    <t>23/11/2024</t>
  </si>
  <si>
    <t>FB8A317BCE98419E95D053B84A4222E7</t>
  </si>
  <si>
    <t>BC15801ACBE24650B35CAE531911066B</t>
  </si>
  <si>
    <t>2BB441D149DD40BAB3772C81087E41AA</t>
  </si>
  <si>
    <t>798F465EB7AD4BB6860FEAF04A99D14E</t>
  </si>
  <si>
    <t>1D34293DD3A94E4297BBBC328E93460F</t>
  </si>
  <si>
    <t>A9CC4602896C4B45AECDEC487BB6AFFA</t>
  </si>
  <si>
    <t>8FBEC77327934B7688204D4EF81B62CB</t>
  </si>
  <si>
    <t>08EFCC84CCF64BDFB4F190B453946E87</t>
  </si>
  <si>
    <t>5DA587C146DE40F191C7EC8FF6535DAD</t>
  </si>
  <si>
    <t>0E13276666574530A5CCF0678045A049</t>
  </si>
  <si>
    <t>2F7690920BDB44B4BA310588C7E5EA1A</t>
  </si>
  <si>
    <t>DD71082B14954F8CBC2C6D98511B5098</t>
  </si>
  <si>
    <t>AEA3353EC5594D58A2DC45C09F0620BD</t>
  </si>
  <si>
    <t>24D7A7080A364BCD93BBDC035392D104</t>
  </si>
  <si>
    <t>4AA1AAFFA1EB11EF88594C34880E743C</t>
  </si>
  <si>
    <t>C6242005A16511EF93304C34880E743C</t>
  </si>
  <si>
    <t>FD3078B5885111EF9D614C34880E743C</t>
  </si>
  <si>
    <t>F690CC20E52F4F4F8EA54D83C7FEDBD8</t>
  </si>
  <si>
    <t>15041RESIN776872024</t>
  </si>
  <si>
    <t>036557946</t>
  </si>
  <si>
    <t>MANUEL ENRIQUE CUNZA</t>
  </si>
  <si>
    <t>014301303</t>
  </si>
  <si>
    <t>MOISES ALBERTO GONZALEZ PEREZ</t>
  </si>
  <si>
    <t>009810842</t>
  </si>
  <si>
    <t>MARTA DE ESCALANTE</t>
  </si>
  <si>
    <t>06141506131043</t>
  </si>
  <si>
    <t>PROJEKTCA LATINAMERICA INC S.A. DE C.V.</t>
  </si>
  <si>
    <t>862</t>
  </si>
  <si>
    <t>576</t>
  </si>
  <si>
    <t>757</t>
  </si>
  <si>
    <t>868</t>
  </si>
  <si>
    <t>138</t>
  </si>
  <si>
    <t>107</t>
  </si>
  <si>
    <t>0C5EB4CD81A74B07A210D65ABE6DDF47</t>
  </si>
  <si>
    <t>0F9C5DCD969C4720AA68F810BF966660</t>
  </si>
  <si>
    <t>2C2F5FD900F84A5F952A148C750DED3B</t>
  </si>
  <si>
    <t>5B8725A693084B49954188BD506D2D4A</t>
  </si>
  <si>
    <t>8FAB81B21A484226921916828E952FA9</t>
  </si>
  <si>
    <t>9D89A8828E3240D8A2E145D28365D542</t>
  </si>
  <si>
    <t>9E0C342C7D50407D8E22B990BEA27BF6</t>
  </si>
  <si>
    <t>15BD4AA51DE441AE90683EA66A08836D</t>
  </si>
  <si>
    <t>17B430037E871ACCB8280004AC1EA976</t>
  </si>
  <si>
    <t>18AD6FD39BD248B5AC56C52B92610214</t>
  </si>
  <si>
    <t>031BB633D3034A848DA0D86409286159</t>
  </si>
  <si>
    <t>936B7785315140EEA7E92D31B06CBFAB</t>
  </si>
  <si>
    <t>4454EA6380114711BEF958EEFF176E59</t>
  </si>
  <si>
    <t>57781C83056C4CF0ADC9A14D3B3B5A03</t>
  </si>
  <si>
    <t>C07700D094F84FB6A89688D2954A5B4A</t>
  </si>
  <si>
    <t>D5B76B9647A145BFB93A8985026FED35</t>
  </si>
  <si>
    <t>1F9CFE83D1B4412CB5B607052069B21B</t>
  </si>
  <si>
    <t>AF6F746E88A24828A5C105717AE52A80</t>
  </si>
  <si>
    <t>3CAF123803894589B753380FD206D09D</t>
  </si>
  <si>
    <t>EA16B902E1404526AC51B69D223A855F</t>
  </si>
  <si>
    <t>23522C616E544EE0B4496E2EDC26ED1F</t>
  </si>
  <si>
    <t>2C0571DA8A8F4AD89FE67528D13FE327</t>
  </si>
  <si>
    <t>60F08279F1A44C14A3069BEE1AB8D70A</t>
  </si>
  <si>
    <t>0049230B9BE541DEA69184F546D70FD1</t>
  </si>
  <si>
    <t>D647362523414165850108B088DBE0A2</t>
  </si>
  <si>
    <t>D738E03037A54295A2D1E071A2D174C9</t>
  </si>
  <si>
    <t>A16413BEA82C4B86A0A8F1FA918C1835</t>
  </si>
  <si>
    <t>AE8DD3AA8D7843A58A2F799132072BF6</t>
  </si>
  <si>
    <t>4D721007B71911EF958C4C34880E743C</t>
  </si>
  <si>
    <t>444C83C2B73E11EF93ED4C34880E743C</t>
  </si>
  <si>
    <t>AF34653D4F54430C99FBBCB5AE2204DF</t>
  </si>
  <si>
    <t>B8910CFB5D7E4B1799BC1593AD928926</t>
  </si>
  <si>
    <t>BA904810B2AA4C3B8A6B5E6313909CB7</t>
  </si>
  <si>
    <t>BC87FB01CE2A4B1FBB47245159416B56</t>
  </si>
  <si>
    <t>B913C42B5C8D479CB60889EE4C23573F</t>
  </si>
  <si>
    <t>7C0955694F6E43B5A5B36DEDC03AE65E</t>
  </si>
  <si>
    <t>8F79F649498E441692C5ED6887A24CAA</t>
  </si>
  <si>
    <t>6B4B80C4A171476D8033FC41EDEB08EF</t>
  </si>
  <si>
    <t>0D62657D63994E628D9473B4E12BCFE2</t>
  </si>
  <si>
    <t>8FFB14FEB4314E9BAEA4A8C9B01C2352</t>
  </si>
  <si>
    <t>EAA56053D0844188898DEA5795CFDBFA</t>
  </si>
  <si>
    <t>FE06FD6A-3A4A-40DA-BC42-E21927B73598</t>
  </si>
  <si>
    <t>FE06FD6A3A4A40DABC42E21927B73598</t>
  </si>
  <si>
    <t>122024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</si>
</sst>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b/>
      <sz val="11"/>
      <color theme="0"/>
      <name val="Arial"/>
      <family val="2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3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0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0" fontId="33" fillId="13" borderId="10" xfId="0" applyFont="1" applyFill="1" applyBorder="1" applyAlignment="1">
      <alignment horizontal="center"/>
    </xf>
    <xf numFmtId="8" fontId="18" fillId="0" borderId="0" xfId="0" applyNumberFormat="1" applyFont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6" fillId="0" borderId="0" xfId="1" applyFont="1"/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4" fontId="22" fillId="0" borderId="0" xfId="1" applyFont="1"/>
    <xf numFmtId="0" fontId="0" fillId="0" borderId="0" xfId="0" applyProtection="1">
      <protection locked="0"/>
    </xf>
    <xf numFmtId="0" fontId="0" fillId="21" borderId="0" xfId="0" applyFill="1"/>
    <xf numFmtId="0" fontId="0" fillId="19" borderId="0" xfId="0" applyFill="1" applyAlignment="1">
      <alignment horizontal="center"/>
    </xf>
    <xf numFmtId="49" fontId="0" fillId="19" borderId="0" xfId="0" applyNumberFormat="1" applyFill="1" applyAlignment="1">
      <alignment horizontal="center"/>
    </xf>
    <xf numFmtId="49" fontId="0" fillId="22" borderId="0" xfId="0" applyNumberFormat="1" applyFill="1"/>
    <xf numFmtId="49" fontId="0" fillId="22" borderId="0" xfId="1" applyNumberFormat="1" applyFont="1" applyFill="1"/>
    <xf numFmtId="49" fontId="0" fillId="16" borderId="0" xfId="0" applyNumberFormat="1" applyFill="1"/>
    <xf numFmtId="49" fontId="0" fillId="16" borderId="0" xfId="1" applyNumberFormat="1" applyFont="1" applyFill="1"/>
    <xf numFmtId="44" fontId="0" fillId="0" borderId="0" xfId="1" quotePrefix="1" applyFont="1"/>
    <xf numFmtId="0" fontId="3" fillId="0" borderId="0" xfId="0" applyFont="1" applyProtection="1">
      <protection locked="0"/>
    </xf>
    <xf numFmtId="44" fontId="0" fillId="0" borderId="0" xfId="1" applyFont="1" applyProtection="1">
      <protection locked="0"/>
    </xf>
    <xf numFmtId="44" fontId="0" fillId="0" borderId="0" xfId="1" applyFont="1" applyFill="1" applyProtection="1">
      <protection locked="0"/>
    </xf>
    <xf numFmtId="0" fontId="34" fillId="0" borderId="0" xfId="0" applyFont="1" applyAlignment="1" applyProtection="1">
      <alignment horizontal="left"/>
      <protection locked="0"/>
    </xf>
    <xf numFmtId="0" fontId="34" fillId="0" borderId="0" xfId="0" applyFont="1" applyAlignment="1" applyProtection="1">
      <alignment horizontal="right"/>
      <protection locked="0"/>
    </xf>
    <xf numFmtId="0" fontId="35" fillId="0" borderId="0" xfId="0" applyFont="1" applyAlignment="1" applyProtection="1">
      <alignment horizontal="left"/>
      <protection locked="0"/>
    </xf>
    <xf numFmtId="44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44" fontId="3" fillId="0" borderId="1" xfId="1" applyFont="1" applyBorder="1" applyProtection="1">
      <protection locked="0"/>
    </xf>
    <xf numFmtId="0" fontId="0" fillId="5" borderId="0" xfId="0" applyFill="1" applyProtection="1">
      <protection locked="0"/>
    </xf>
    <xf numFmtId="44" fontId="0" fillId="24" borderId="14" xfId="1" applyFont="1" applyFill="1" applyBorder="1"/>
    <xf numFmtId="44" fontId="0" fillId="0" borderId="14" xfId="1" applyFont="1" applyBorder="1"/>
    <xf numFmtId="49" fontId="26" fillId="19" borderId="28" xfId="0" applyNumberFormat="1" applyFont="1" applyFill="1" applyBorder="1" applyAlignment="1">
      <alignment horizontal="right"/>
    </xf>
    <xf numFmtId="44" fontId="0" fillId="24" borderId="30" xfId="1" applyFont="1" applyFill="1" applyBorder="1"/>
    <xf numFmtId="0" fontId="0" fillId="25" borderId="0" xfId="0" applyFill="1"/>
    <xf numFmtId="49" fontId="22" fillId="0" borderId="0" xfId="0" applyNumberFormat="1" applyFont="1"/>
    <xf numFmtId="44" fontId="0" fillId="5" borderId="0" xfId="1" applyFont="1" applyFill="1" applyBorder="1"/>
    <xf numFmtId="0" fontId="0" fillId="0" borderId="0" xfId="1" quotePrefix="1" applyNumberFormat="1" applyFont="1" applyFill="1" applyBorder="1"/>
    <xf numFmtId="0" fontId="38" fillId="14" borderId="0" xfId="0" applyFont="1" applyFill="1"/>
    <xf numFmtId="44" fontId="0" fillId="0" borderId="0" xfId="1" applyFont="1" applyFill="1"/>
    <xf numFmtId="0" fontId="13" fillId="4" borderId="5" xfId="0" applyFont="1" applyFill="1" applyBorder="1" applyAlignment="1" applyProtection="1">
      <alignment horizontal="center"/>
      <protection locked="0"/>
    </xf>
    <xf numFmtId="49" fontId="5" fillId="4" borderId="6" xfId="0" applyNumberFormat="1" applyFont="1" applyFill="1" applyBorder="1" applyAlignment="1" applyProtection="1">
      <alignment horizontal="right"/>
      <protection locked="0"/>
    </xf>
    <xf numFmtId="49" fontId="11" fillId="7" borderId="6" xfId="0" applyNumberFormat="1" applyFont="1" applyFill="1" applyBorder="1" applyAlignment="1" applyProtection="1">
      <alignment horizontal="center"/>
      <protection locked="0"/>
    </xf>
    <xf numFmtId="49" fontId="29" fillId="16" borderId="12" xfId="1" quotePrefix="1" applyNumberFormat="1" applyFont="1" applyFill="1" applyBorder="1" applyAlignment="1" applyProtection="1">
      <alignment horizontal="center"/>
      <protection locked="0"/>
    </xf>
    <xf numFmtId="44" fontId="29" fillId="0" borderId="6" xfId="1" applyFont="1" applyBorder="1" applyAlignment="1" applyProtection="1">
      <alignment horizontal="right"/>
      <protection locked="0"/>
    </xf>
    <xf numFmtId="44" fontId="29" fillId="7" borderId="6" xfId="1" applyFont="1" applyFill="1" applyBorder="1" applyAlignment="1" applyProtection="1">
      <alignment horizontal="right"/>
      <protection locked="0"/>
    </xf>
    <xf numFmtId="49" fontId="29" fillId="16" borderId="12" xfId="1" quotePrefix="1" applyNumberFormat="1" applyFont="1" applyFill="1" applyBorder="1" applyAlignment="1" applyProtection="1">
      <alignment horizontal="right"/>
      <protection locked="0"/>
    </xf>
    <xf numFmtId="49" fontId="29" fillId="0" borderId="12" xfId="1" applyNumberFormat="1" applyFont="1" applyBorder="1" applyAlignment="1" applyProtection="1">
      <alignment horizontal="left"/>
      <protection locked="0"/>
    </xf>
    <xf numFmtId="0" fontId="0" fillId="12" borderId="0" xfId="0" applyFill="1" applyProtection="1">
      <protection locked="0"/>
    </xf>
    <xf numFmtId="49" fontId="0" fillId="12" borderId="0" xfId="0" quotePrefix="1" applyNumberFormat="1" applyFill="1" applyProtection="1">
      <protection locked="0"/>
    </xf>
    <xf numFmtId="0" fontId="9" fillId="6" borderId="5" xfId="0" applyFont="1" applyFill="1" applyBorder="1" applyAlignment="1" applyProtection="1">
      <alignment horizontal="center"/>
      <protection locked="0"/>
    </xf>
    <xf numFmtId="49" fontId="11" fillId="0" borderId="6" xfId="0" applyNumberFormat="1" applyFont="1" applyBorder="1" applyAlignment="1" applyProtection="1">
      <alignment horizontal="right"/>
      <protection locked="0"/>
    </xf>
    <xf numFmtId="49" fontId="11" fillId="0" borderId="6" xfId="0" applyNumberFormat="1" applyFont="1" applyBorder="1" applyAlignment="1" applyProtection="1">
      <alignment horizontal="center"/>
      <protection locked="0"/>
    </xf>
    <xf numFmtId="0" fontId="11" fillId="4" borderId="6" xfId="0" quotePrefix="1" applyFont="1" applyFill="1" applyBorder="1" applyAlignment="1" applyProtection="1">
      <alignment horizontal="center"/>
      <protection locked="0"/>
    </xf>
    <xf numFmtId="0" fontId="7" fillId="0" borderId="6" xfId="1" applyNumberFormat="1" applyFont="1" applyFill="1" applyBorder="1" applyAlignment="1" applyProtection="1">
      <alignment horizontal="center"/>
      <protection locked="0"/>
    </xf>
    <xf numFmtId="49" fontId="26" fillId="19" borderId="28" xfId="0" applyNumberFormat="1" applyFont="1" applyFill="1" applyBorder="1" applyProtection="1">
      <protection locked="0"/>
    </xf>
    <xf numFmtId="44" fontId="7" fillId="0" borderId="6" xfId="1" applyFont="1" applyFill="1" applyBorder="1" applyAlignment="1" applyProtection="1">
      <alignment horizontal="right"/>
      <protection locked="0"/>
    </xf>
    <xf numFmtId="44" fontId="7" fillId="0" borderId="6" xfId="1" applyFont="1" applyBorder="1" applyAlignment="1" applyProtection="1">
      <alignment horizontal="right"/>
      <protection locked="0"/>
    </xf>
    <xf numFmtId="44" fontId="7" fillId="12" borderId="6" xfId="1" applyFont="1" applyFill="1" applyBorder="1" applyAlignment="1" applyProtection="1">
      <alignment horizontal="right"/>
      <protection locked="0"/>
    </xf>
    <xf numFmtId="44" fontId="31" fillId="12" borderId="6" xfId="1" applyFont="1" applyFill="1" applyBorder="1" applyAlignment="1" applyProtection="1">
      <alignment horizontal="right"/>
      <protection locked="0"/>
    </xf>
    <xf numFmtId="44" fontId="11" fillId="0" borderId="6" xfId="1" applyFont="1" applyBorder="1" applyAlignment="1" applyProtection="1">
      <alignment horizontal="right"/>
      <protection locked="0"/>
    </xf>
    <xf numFmtId="49" fontId="26" fillId="19" borderId="28" xfId="0" applyNumberFormat="1" applyFont="1" applyFill="1" applyBorder="1" applyAlignment="1" applyProtection="1">
      <alignment horizontal="left"/>
      <protection locked="0"/>
    </xf>
    <xf numFmtId="49" fontId="0" fillId="5" borderId="0" xfId="0" applyNumberFormat="1" applyFill="1" applyProtection="1">
      <protection locked="0"/>
    </xf>
    <xf numFmtId="49" fontId="11" fillId="0" borderId="7" xfId="1" applyNumberFormat="1" applyFont="1" applyBorder="1" applyAlignment="1">
      <alignment horizontal="right"/>
    </xf>
    <xf numFmtId="0" fontId="5" fillId="2" borderId="5" xfId="0" applyFont="1" applyFill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0" borderId="6" xfId="1" applyNumberFormat="1" applyFont="1" applyFill="1" applyBorder="1" applyAlignment="1" applyProtection="1">
      <protection locked="0"/>
    </xf>
    <xf numFmtId="0" fontId="7" fillId="0" borderId="6" xfId="1" applyNumberFormat="1" applyFont="1" applyFill="1" applyBorder="1" applyAlignment="1" applyProtection="1">
      <alignment horizontal="right"/>
      <protection locked="0"/>
    </xf>
    <xf numFmtId="0" fontId="7" fillId="0" borderId="6" xfId="1" applyNumberFormat="1" applyFont="1" applyBorder="1" applyAlignment="1" applyProtection="1">
      <protection locked="0"/>
    </xf>
    <xf numFmtId="44" fontId="24" fillId="23" borderId="6" xfId="1" applyFont="1" applyFill="1" applyBorder="1" applyAlignment="1" applyProtection="1">
      <alignment horizontal="right"/>
      <protection locked="0"/>
    </xf>
    <xf numFmtId="44" fontId="9" fillId="0" borderId="6" xfId="1" applyFont="1" applyBorder="1" applyAlignment="1" applyProtection="1">
      <alignment horizontal="right"/>
      <protection locked="0"/>
    </xf>
    <xf numFmtId="49" fontId="0" fillId="5" borderId="0" xfId="0" applyNumberFormat="1" applyFill="1" applyAlignment="1" applyProtection="1">
      <alignment horizontal="center"/>
      <protection locked="0"/>
    </xf>
    <xf numFmtId="4" fontId="0" fillId="12" borderId="0" xfId="0" applyNumberFormat="1" applyFill="1" applyProtection="1">
      <protection locked="0"/>
    </xf>
    <xf numFmtId="11" fontId="0" fillId="12" borderId="0" xfId="0" applyNumberFormat="1" applyFill="1" applyProtection="1">
      <protection locked="0"/>
    </xf>
    <xf numFmtId="8" fontId="29" fillId="16" borderId="6" xfId="1" applyNumberFormat="1" applyFont="1" applyFill="1" applyBorder="1" applyAlignment="1" applyProtection="1">
      <alignment horizontal="right"/>
      <protection locked="0"/>
    </xf>
    <xf numFmtId="14" fontId="0" fillId="0" borderId="0" xfId="0" quotePrefix="1" applyNumberFormat="1"/>
    <xf numFmtId="14" fontId="12" fillId="8" borderId="6" xfId="0" applyNumberFormat="1" applyFont="1" applyFill="1" applyBorder="1" applyAlignment="1" applyProtection="1">
      <alignment horizontal="center"/>
      <protection locked="0"/>
    </xf>
    <xf numFmtId="0" fontId="0" fillId="26" borderId="0" xfId="0" applyFill="1"/>
    <xf numFmtId="0" fontId="0" fillId="26" borderId="0" xfId="0" applyFill="1" applyProtection="1">
      <protection locked="0"/>
    </xf>
    <xf numFmtId="0" fontId="0" fillId="27" borderId="0" xfId="0" applyFill="1"/>
    <xf numFmtId="0" fontId="0" fillId="27" borderId="0" xfId="0" applyFill="1" applyProtection="1">
      <protection locked="0"/>
    </xf>
    <xf numFmtId="0" fontId="0" fillId="2" borderId="0" xfId="0" applyFill="1"/>
    <xf numFmtId="0" fontId="0" fillId="25" borderId="0" xfId="0" applyFill="1" applyProtection="1">
      <protection locked="0"/>
    </xf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 applyProtection="1">
      <protection locked="0"/>
    </xf>
    <xf numFmtId="14" fontId="7" fillId="2" borderId="6" xfId="0" applyNumberFormat="1" applyFont="1" applyFill="1" applyBorder="1" applyAlignment="1" applyProtection="1">
      <alignment horizontal="center"/>
      <protection locked="0"/>
    </xf>
    <xf numFmtId="14" fontId="0" fillId="0" borderId="0" xfId="1" applyNumberFormat="1" applyFont="1"/>
    <xf numFmtId="14" fontId="11" fillId="6" borderId="6" xfId="0" applyNumberFormat="1" applyFont="1" applyFill="1" applyBorder="1" applyAlignment="1" applyProtection="1">
      <alignment horizontal="center"/>
      <protection locked="0"/>
    </xf>
    <xf numFmtId="44" fontId="0" fillId="0" borderId="0" xfId="1" applyFont="1" applyAlignment="1" applyProtection="1">
      <alignment horizontal="lef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165" fontId="0" fillId="0" borderId="0" xfId="0" quotePrefix="1" applyNumberFormat="1"/>
    <xf numFmtId="0" fontId="0" fillId="5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49">
    <dxf>
      <font>
        <b/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4" formatCode="_-&quot;$&quot;* #,##0.00_-;\-&quot;$&quot;* #,##0.00_-;_-&quot;$&quot;* &quot;-&quot;??_-;_-@_-"/>
    </dxf>
    <dxf>
      <numFmt numFmtId="166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dd/mm/yyyy;@"/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33"/>
      <color rgb="FFCCCCFF"/>
      <color rgb="FF66FF66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1200149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00149" y="733425"/>
          <a:ext cx="299171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1638300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38300" y="67235"/>
          <a:ext cx="25535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9525</xdr:colOff>
          <xdr:row>1</xdr:row>
          <xdr:rowOff>190500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9" name="9 Rectángulo redondeado">
          <a:extLst>
            <a:ext uri="{FF2B5EF4-FFF2-40B4-BE49-F238E27FC236}">
              <a16:creationId xmlns:a16="http://schemas.microsoft.com/office/drawing/2014/main" id="{A0E08E25-AB30-4104-AE2B-1C8C211F4318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0" name="12 Imagen">
          <a:extLst>
            <a:ext uri="{FF2B5EF4-FFF2-40B4-BE49-F238E27FC236}">
              <a16:creationId xmlns:a16="http://schemas.microsoft.com/office/drawing/2014/main" id="{B523806A-9BDA-4EED-82CE-72AF38C51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1" name="13 Imagen">
          <a:extLst>
            <a:ext uri="{FF2B5EF4-FFF2-40B4-BE49-F238E27FC236}">
              <a16:creationId xmlns:a16="http://schemas.microsoft.com/office/drawing/2014/main" id="{2F62FEC4-DE06-4574-958B-76640E099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2" name="14 Imagen">
          <a:extLst>
            <a:ext uri="{FF2B5EF4-FFF2-40B4-BE49-F238E27FC236}">
              <a16:creationId xmlns:a16="http://schemas.microsoft.com/office/drawing/2014/main" id="{BDFF4E09-7039-4B3E-8AAD-C6E446C0A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1543049</xdr:colOff>
      <xdr:row>0</xdr:row>
      <xdr:rowOff>1036492</xdr:rowOff>
    </xdr:from>
    <xdr:to>
      <xdr:col>4</xdr:col>
      <xdr:colOff>180108</xdr:colOff>
      <xdr:row>20</xdr:row>
      <xdr:rowOff>153266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543049" y="1036492"/>
          <a:ext cx="3437659" cy="2964874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1504949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504949" y="134471"/>
          <a:ext cx="34637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104775</xdr:rowOff>
    </xdr:to>
    <xdr:sp macro="" textlink="">
      <xdr:nvSpPr>
        <xdr:cNvPr id="6" name="11 Rectángulo redondeado">
          <a:extLst>
            <a:ext uri="{FF2B5EF4-FFF2-40B4-BE49-F238E27FC236}">
              <a16:creationId xmlns:a16="http://schemas.microsoft.com/office/drawing/2014/main" id="{B50FDDE5-345B-4ACC-B2AC-18FAEB3B9E35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7" name="12 Imagen">
          <a:extLst>
            <a:ext uri="{FF2B5EF4-FFF2-40B4-BE49-F238E27FC236}">
              <a16:creationId xmlns:a16="http://schemas.microsoft.com/office/drawing/2014/main" id="{3A13959C-3C87-485B-9E73-5F7BD8877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19050</xdr:rowOff>
    </xdr:from>
    <xdr:to>
      <xdr:col>0</xdr:col>
      <xdr:colOff>895464</xdr:colOff>
      <xdr:row>11</xdr:row>
      <xdr:rowOff>143007</xdr:rowOff>
    </xdr:to>
    <xdr:pic macro="[0]!chek_cfinal">
      <xdr:nvPicPr>
        <xdr:cNvPr id="9" name="13 Imagen">
          <a:extLst>
            <a:ext uri="{FF2B5EF4-FFF2-40B4-BE49-F238E27FC236}">
              <a16:creationId xmlns:a16="http://schemas.microsoft.com/office/drawing/2014/main" id="{9ABE43CC-2C0B-4E1D-9BCB-0CFE2DCA3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12</xdr:row>
      <xdr:rowOff>66675</xdr:rowOff>
    </xdr:from>
    <xdr:to>
      <xdr:col>0</xdr:col>
      <xdr:colOff>866879</xdr:colOff>
      <xdr:row>17</xdr:row>
      <xdr:rowOff>38224</xdr:rowOff>
    </xdr:to>
    <xdr:pic macro="[0]!chek_declaracion">
      <xdr:nvPicPr>
        <xdr:cNvPr id="10" name="14 Imagen">
          <a:extLst>
            <a:ext uri="{FF2B5EF4-FFF2-40B4-BE49-F238E27FC236}">
              <a16:creationId xmlns:a16="http://schemas.microsoft.com/office/drawing/2014/main" id="{6D0F694A-EBF1-4702-BF7D-F9B9CDF58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2887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928406</xdr:rowOff>
    </xdr:from>
    <xdr:to>
      <xdr:col>4</xdr:col>
      <xdr:colOff>104775</xdr:colOff>
      <xdr:row>23</xdr:row>
      <xdr:rowOff>133349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09625" y="928406"/>
          <a:ext cx="30480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28015</xdr:colOff>
      <xdr:row>0</xdr:row>
      <xdr:rowOff>97491</xdr:rowOff>
    </xdr:from>
    <xdr:to>
      <xdr:col>4</xdr:col>
      <xdr:colOff>420220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790015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4" name="5 Rectángulo redondeado">
          <a:extLst>
            <a:ext uri="{FF2B5EF4-FFF2-40B4-BE49-F238E27FC236}">
              <a16:creationId xmlns:a16="http://schemas.microsoft.com/office/drawing/2014/main" id="{04CE829B-554D-4E72-8E3B-CBDBAC085735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6" name="7 Imagen">
          <a:extLst>
            <a:ext uri="{FF2B5EF4-FFF2-40B4-BE49-F238E27FC236}">
              <a16:creationId xmlns:a16="http://schemas.microsoft.com/office/drawing/2014/main" id="{561FAB53-80C7-41C9-A7EE-81EE32D33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8" name="8 Imagen">
          <a:extLst>
            <a:ext uri="{FF2B5EF4-FFF2-40B4-BE49-F238E27FC236}">
              <a16:creationId xmlns:a16="http://schemas.microsoft.com/office/drawing/2014/main" id="{DF7A6858-6E33-4035-BD1B-999151CE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9" name="9 Imagen">
          <a:extLst>
            <a:ext uri="{FF2B5EF4-FFF2-40B4-BE49-F238E27FC236}">
              <a16:creationId xmlns:a16="http://schemas.microsoft.com/office/drawing/2014/main" id="{DDF5F566-D12F-4924-8D43-A4FE21463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466725</xdr:colOff>
      <xdr:row>21</xdr:row>
      <xdr:rowOff>133350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id="{F0968065-E8FB-49F6-A511-8AF4691781FB}"/>
            </a:ext>
          </a:extLst>
        </xdr:cNvPr>
        <xdr:cNvSpPr/>
      </xdr:nvSpPr>
      <xdr:spPr>
        <a:xfrm>
          <a:off x="0" y="0"/>
          <a:ext cx="10287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228600</xdr:rowOff>
    </xdr:from>
    <xdr:to>
      <xdr:col>2</xdr:col>
      <xdr:colOff>257268</xdr:colOff>
      <xdr:row>3</xdr:row>
      <xdr:rowOff>133480</xdr:rowOff>
    </xdr:to>
    <xdr:pic macro="[0]!chek_comp">
      <xdr:nvPicPr>
        <xdr:cNvPr id="3" name="3 Imagen">
          <a:extLst>
            <a:ext uri="{FF2B5EF4-FFF2-40B4-BE49-F238E27FC236}">
              <a16:creationId xmlns:a16="http://schemas.microsoft.com/office/drawing/2014/main" id="{1A1B80EC-E1FD-42A5-9F16-08DFD5BC0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323959</xdr:colOff>
      <xdr:row>8</xdr:row>
      <xdr:rowOff>200158</xdr:rowOff>
    </xdr:to>
    <xdr:pic macro="[0]!check_cont">
      <xdr:nvPicPr>
        <xdr:cNvPr id="4" name="5 Imagen">
          <a:extLst>
            <a:ext uri="{FF2B5EF4-FFF2-40B4-BE49-F238E27FC236}">
              <a16:creationId xmlns:a16="http://schemas.microsoft.com/office/drawing/2014/main" id="{891C2657-06FF-43B5-8614-0AA4323DB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352539</xdr:colOff>
      <xdr:row>13</xdr:row>
      <xdr:rowOff>123957</xdr:rowOff>
    </xdr:to>
    <xdr:pic macro="[0]!chek_cfinal">
      <xdr:nvPicPr>
        <xdr:cNvPr id="6" name="6 Imagen">
          <a:extLst>
            <a:ext uri="{FF2B5EF4-FFF2-40B4-BE49-F238E27FC236}">
              <a16:creationId xmlns:a16="http://schemas.microsoft.com/office/drawing/2014/main" id="{C08C6F57-0E9D-4202-BA1E-CD28D5615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sar" refreshedDate="45392.435138773151" createdVersion="8" refreshedVersion="8" minRefreshableVersion="3" recordCount="1321" xr:uid="{00000000-000A-0000-FFFF-FFFF02000000}">
  <cacheSource type="worksheet">
    <worksheetSource name="Tabla3"/>
  </cacheSource>
  <cacheFields count="22">
    <cacheField name="MES" numFmtId="0">
      <sharedItems containsBlank="1" count="11">
        <s v="MARZO"/>
        <s v="FEBRERO"/>
        <m/>
        <s v="OCTUBRE" u="1"/>
        <s v="SEPTIEMBRE" u="1"/>
        <s v="AGOSTO" u="1"/>
        <s v="JULIO" u="1"/>
        <s v="JUNIO" u="1"/>
        <s v="MAYO" u="1"/>
        <s v="ABRIL" u="1"/>
        <s v="ENERO" u="1"/>
      </sharedItems>
    </cacheField>
    <cacheField name="FECHA" numFmtId="0">
      <sharedItems containsBlank="1" count="254">
        <s v="27/03/2024"/>
        <s v="26/03/2024"/>
        <s v="26/03/2023"/>
        <s v="25/03/2024"/>
        <s v="23/03/2024"/>
        <s v="22/03/2024"/>
        <s v="21/03/2024"/>
        <s v="20/03/2024"/>
        <s v="19/03/2024"/>
        <s v="18/03/2024"/>
        <s v="16/03/2024"/>
        <s v="15/03/2024"/>
        <s v="14/03/2024"/>
        <s v="13/03/2024"/>
        <s v="12/03/2024"/>
        <s v="11/03/2024"/>
        <s v="09/03/2024"/>
        <s v="08/03/2024"/>
        <s v="07/03/2024"/>
        <s v="06/03/2024"/>
        <s v="05/03/2024"/>
        <s v="04/03/2024"/>
        <s v="02/03/2023"/>
        <s v="01/03/2023"/>
        <s v="29/02/2024"/>
        <s v="28/02/2024"/>
        <s v="26/02/2024"/>
        <s v="24/02/2024"/>
        <s v="23/02/2024"/>
        <s v="22/02/2024"/>
        <s v="21/02/2024"/>
        <s v="20/02/2024"/>
        <s v="19/02/2024"/>
        <s v="17/02/2024"/>
        <s v="16/02/2024"/>
        <s v="15/02/2024"/>
        <s v="14/02/2024"/>
        <s v="13/02/2024"/>
        <s v="12/02/2024"/>
        <s v="10/02/2024"/>
        <s v="09/02/2024"/>
        <s v="08/02/2024"/>
        <s v="07/02/2024"/>
        <s v="06/02/2024"/>
        <s v="05/02/2024"/>
        <s v="03/02/2024"/>
        <s v="02/02/2024"/>
        <s v="01/02/2024"/>
        <m/>
        <s v="31/10/2022" u="1"/>
        <s v="28/10/2022" u="1"/>
        <s v="27/10/2022" u="1"/>
        <s v="21/10/2022" u="1"/>
        <s v="03/10/2022" u="1"/>
        <s v="01/10/2022" u="1"/>
        <s v="25/10/2022" u="1"/>
        <s v="05/10/2022" u="1"/>
        <s v="06/10/2022" u="1"/>
        <s v="12/10/2022" u="1"/>
        <s v="26/10/2022" u="1"/>
        <s v="04/10/2022" u="1"/>
        <s v="07/10/2022" u="1"/>
        <s v="11/10/2022" u="1"/>
        <s v="14/10/2022" u="1"/>
        <s v="17/10/2022" u="1"/>
        <s v="18/10/2022" u="1"/>
        <s v="19/10/2022" u="1"/>
        <s v="20/10/2022" u="1"/>
        <s v="24/10/2022" u="1"/>
        <s v="01/09/2022" u="1"/>
        <s v="06/09/2022" u="1"/>
        <s v="12/09/2022" u="1"/>
        <s v="19/09/2022" u="1"/>
        <s v="20/09/2022" u="1"/>
        <s v="26/09/2022" u="1"/>
        <s v="28/09/2022" u="1"/>
        <s v="30/09/2022" u="1"/>
        <s v="02/09/2022" u="1"/>
        <s v="05/09/2022" u="1"/>
        <s v="07/09/2022" u="1"/>
        <s v="08/09/2022" u="1"/>
        <s v="09/09/2022" u="1"/>
        <s v="14/09/2022" u="1"/>
        <s v="21/09/2022" u="1"/>
        <s v="23/09/2022" u="1"/>
        <s v="27/09/2022" u="1"/>
        <s v="29/09/2022" u="1"/>
        <s v="02/08/2022" u="1"/>
        <s v="23/08/2022" u="1"/>
        <s v="22/08/2022" u="1"/>
        <s v="18/08/2022" u="1"/>
        <s v="16/08/2022" u="1"/>
        <s v="12/08/2022" u="1"/>
        <s v="31/08/2022" u="1"/>
        <s v="30/08/2022" u="1"/>
        <s v="29/08/2022" u="1"/>
        <s v="26/08/2022" u="1"/>
        <s v="25/08/2022" u="1"/>
        <s v="24/08/2022" u="1"/>
        <s v="19/08/2022" u="1"/>
        <s v="17/08/2022" u="1"/>
        <s v="15/08/2022" u="1"/>
        <s v="11/08/2022" u="1"/>
        <s v="10/08/2022" u="1"/>
        <s v="09/08/2022" u="1"/>
        <s v="08/08/2022" u="1"/>
        <s v="04/07/2022" u="1"/>
        <s v="05/07/2022" u="1"/>
        <s v="07/07/2022" u="1"/>
        <s v="08/07/2022" u="1"/>
        <s v="11/07/2022" u="1"/>
        <s v="12/07/2022" u="1"/>
        <s v="13/07/2022" u="1"/>
        <s v="14/07/2022" u="1"/>
        <s v="15/07/2022" u="1"/>
        <s v="18/07/2022" u="1"/>
        <s v="19/07/2022" u="1"/>
        <s v="20/07/2022" u="1"/>
        <s v="25/07/2022" u="1"/>
        <s v="26/07/2022" u="1"/>
        <s v="29/07/2022" u="1"/>
        <s v="27/07/2022" u="1"/>
        <s v="23/07/20225" u="1"/>
        <s v="22/07/2022" u="1"/>
        <s v="21/07/2022" u="1"/>
        <s v="07/06/2022" u="1"/>
        <s v="06/07/2022" u="1"/>
        <s v="01/07/2022" u="1"/>
        <s v="30/06/2022" u="1"/>
        <s v="29/06/2022" u="1"/>
        <s v="28/06/2022" u="1"/>
        <s v="27/06/2022" u="1"/>
        <s v="24/06/2022" u="1"/>
        <s v="23/06/2022" u="1"/>
        <s v="21/06/2022" u="1"/>
        <s v="20/06/2022" u="1"/>
        <s v="14/06/2022" u="1"/>
        <s v="13/06/2022" u="1"/>
        <s v="10/06/2022" u="1"/>
        <s v="09/06/2022" u="1"/>
        <s v="08/06/2022" u="1"/>
        <s v="06/06/2022" u="1"/>
        <s v="03/06/2022" u="1"/>
        <s v="02/06/2022" u="1"/>
        <s v="01/06/2022" u="1"/>
        <s v="25/06/2022" u="1"/>
        <s v="22/06/2022" u="1"/>
        <s v="16/06/2022" u="1"/>
        <s v="15/06/2022" u="1"/>
        <s v="11/06/2022" u="1"/>
        <s v="04/06/2022" u="1"/>
        <s v="30/05/2022" u="1"/>
        <s v="27/05/2022" u="1"/>
        <s v="26/05/2022" u="1"/>
        <s v="23/05/2022" u="1"/>
        <s v="21/05/2022" u="1"/>
        <s v="19/05/2022" u="1"/>
        <s v="14/05/2022" u="1"/>
        <s v="11/05/2022" u="1"/>
        <s v="09/05/2022" u="1"/>
        <s v="06/05/2022" u="1"/>
        <s v="05/05/2022" u="1"/>
        <s v="03/05/2022" u="1"/>
        <s v="02/05/2022" u="1"/>
        <s v="12/05/2022" u="1"/>
        <s v="13/05/2022" u="1"/>
        <s v="16/05/2022" u="1"/>
        <s v="17/05/2022" u="1"/>
        <s v="20/05/2022" u="1"/>
        <s v="31/05/2022" u="1"/>
        <s v="01/04/2022" u="1"/>
        <s v="06/04/2022" u="1"/>
        <s v="20/04/2022" u="1"/>
        <s v="26/04/2022" u="1"/>
        <s v="05/04/2022" u="1"/>
        <s v="08/04/2022" u="1"/>
        <s v="11/04/2022" u="1"/>
        <s v="18/04/2022" u="1"/>
        <s v="19/04/2022" u="1"/>
        <s v="21/04/2022" u="1"/>
        <s v="22/04/2022" u="1"/>
        <s v="25/04/2022" u="1"/>
        <s v="27/04/2022" u="1"/>
        <s v="29/04/2022" u="1"/>
        <s v="17/03/2022" u="1"/>
        <s v="22/03/2022" u="1"/>
        <s v="23/03/2022" u="1"/>
        <s v="24/03/2022" u="1"/>
        <s v="25/03/2022" u="1"/>
        <s v="28/03/2022" u="1"/>
        <s v="29/03/2022" u="1"/>
        <s v="30/03/2022" u="1"/>
        <s v="01/03/2022" u="1"/>
        <s v="02/03/2022" u="1"/>
        <s v="03/03/2022" u="1"/>
        <s v="04/03/2022" u="1"/>
        <s v="07/03/2022" u="1"/>
        <s v="08/03/2022" u="1"/>
        <s v="09/03/2022" u="1"/>
        <s v="11/03/2022" u="1"/>
        <s v="14/03/2022" u="1"/>
        <s v="21/03/2022" u="1"/>
        <s v="31/03/2022" u="1"/>
        <s v="28/02/2022" u="1"/>
        <s v="25/02/2022" u="1"/>
        <s v="24/02/2022" u="1"/>
        <s v="23/02/2022" u="1"/>
        <s v="22/02/2022" u="1"/>
        <s v="21/02/2022" u="1"/>
        <s v="18/02/2022" u="1"/>
        <s v="17/02/2022" u="1"/>
        <s v="16/02/2022" u="1"/>
        <s v="15/02/2022" u="1"/>
        <s v="14/02/2022" u="1"/>
        <s v="11/02/2022" u="1"/>
        <s v="10/02/2022" u="1"/>
        <s v="09/02/2022" u="1"/>
        <s v="08/02/2022" u="1"/>
        <s v="07/02/2022" u="1"/>
        <s v="04/02/2022" u="1"/>
        <s v="03/02/2022" u="1"/>
        <s v="02/02/2022" u="1"/>
        <s v="01/02/2022" u="1"/>
        <s v="26/02/2022" u="1"/>
        <s v="19/02/2022" u="1"/>
        <s v="05/02/2022" u="1"/>
        <s v="14/02/2021" u="1"/>
        <s v="03/01/2022" u="1"/>
        <s v="04/01/2022" u="1"/>
        <s v="05/01/2022" u="1"/>
        <s v="06/01/2022" u="1"/>
        <s v="07/01/2022" u="1"/>
        <s v="10/01/2022" u="1"/>
        <s v="11/01/2022" u="1"/>
        <s v="12/01/2022" u="1"/>
        <s v="13/01/2022" u="1"/>
        <s v="14/01/2022" u="1"/>
        <s v="17/01/2022" u="1"/>
        <s v="18/01/2022" u="1"/>
        <s v="19/01/2022" u="1"/>
        <s v="20/01/2022" u="1"/>
        <s v="21/01/2022" u="1"/>
        <s v="24/01/2022" u="1"/>
        <s v="25/01/2022" u="1"/>
        <s v="26/01/2022" u="1"/>
        <s v="27/01/2022" u="1"/>
        <s v="28/01/2022" u="1"/>
        <s v="29/01/2022" u="1"/>
        <s v="31/01/2022" u="1"/>
        <s v="04/01/2021" u="1"/>
        <s v="29/01/2021" u="1"/>
        <s v="22/01/2022" u="1"/>
        <s v="15/01/2022" u="1"/>
        <s v="08/01/2022" u="1"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5568" maxValue="6887" count="1321">
        <n v="6887"/>
        <n v="6886"/>
        <n v="6885"/>
        <n v="6884"/>
        <n v="6883"/>
        <n v="6882"/>
        <n v="6881"/>
        <n v="6880"/>
        <n v="6879"/>
        <n v="6878"/>
        <n v="6877"/>
        <n v="6876"/>
        <n v="6875"/>
        <n v="6874"/>
        <n v="6873"/>
        <n v="6872"/>
        <n v="6871"/>
        <n v="6870"/>
        <n v="6869"/>
        <n v="6868"/>
        <n v="6867"/>
        <n v="6850"/>
        <n v="6849"/>
        <n v="6848"/>
        <n v="6847"/>
        <n v="6846"/>
        <n v="6845"/>
        <n v="6844"/>
        <n v="6843"/>
        <n v="6842"/>
        <n v="6841"/>
        <n v="6840"/>
        <n v="6839"/>
        <n v="6838"/>
        <n v="6837"/>
        <n v="6836"/>
        <n v="6835"/>
        <n v="6834"/>
        <n v="6833"/>
        <n v="6832"/>
        <n v="6831"/>
        <n v="6830"/>
        <n v="6829"/>
        <n v="6828"/>
        <n v="6827"/>
        <n v="6826"/>
        <n v="6825"/>
        <n v="6866"/>
        <n v="6865"/>
        <n v="6864"/>
        <n v="6863"/>
        <n v="6862"/>
        <n v="6861"/>
        <n v="6860"/>
        <n v="6859"/>
        <n v="6858"/>
        <n v="6857"/>
        <n v="6856"/>
        <n v="6855"/>
        <n v="6854"/>
        <n v="6853"/>
        <n v="6852"/>
        <n v="6851"/>
        <n v="6824"/>
        <n v="6823"/>
        <n v="6822"/>
        <n v="6821"/>
        <n v="6820"/>
        <n v="6819"/>
        <n v="6818"/>
        <n v="6817"/>
        <n v="6816"/>
        <n v="6815"/>
        <n v="6814"/>
        <n v="6813"/>
        <n v="6812"/>
        <n v="6811"/>
        <n v="6810"/>
        <n v="6809"/>
        <n v="6808"/>
        <n v="6807"/>
        <n v="6806"/>
        <n v="6805"/>
        <n v="6804"/>
        <n v="6803"/>
        <n v="6802"/>
        <n v="6801"/>
        <n v="6800"/>
        <n v="6799"/>
        <n v="6798"/>
        <n v="6797"/>
        <n v="6796"/>
        <n v="6795"/>
        <n v="6794"/>
        <n v="6793"/>
        <n v="6792"/>
        <n v="6791"/>
        <n v="6790"/>
        <n v="6789"/>
        <n v="6788"/>
        <n v="6787"/>
        <n v="6786"/>
        <n v="6785"/>
        <n v="6784"/>
        <n v="6783"/>
        <n v="6782"/>
        <n v="6781"/>
        <n v="6780"/>
        <n v="6779"/>
        <n v="6778"/>
        <n v="6777"/>
        <n v="6776"/>
        <n v="6775"/>
        <n v="6774"/>
        <n v="6773"/>
        <n v="6772"/>
        <n v="6771"/>
        <n v="6770"/>
        <n v="6769"/>
        <n v="6768"/>
        <n v="6767"/>
        <n v="6766"/>
        <n v="6765"/>
        <n v="6764"/>
        <n v="6763"/>
        <n v="6762"/>
        <n v="6761"/>
        <n v="6760"/>
        <n v="6759"/>
        <n v="6758"/>
        <n v="6757"/>
        <n v="6756"/>
        <n v="6755"/>
        <n v="6754"/>
        <n v="6753"/>
        <n v="6752"/>
        <n v="6751"/>
        <n v="6750"/>
        <n v="6749"/>
        <n v="6748"/>
        <n v="6747"/>
        <n v="6746"/>
        <n v="6745"/>
        <n v="6744"/>
        <n v="6743"/>
        <n v="6742"/>
        <n v="6741"/>
        <n v="6740"/>
        <n v="6739"/>
        <n v="6738"/>
        <n v="6737"/>
        <n v="6736"/>
        <n v="6735"/>
        <n v="6734"/>
        <n v="6733"/>
        <n v="6732"/>
        <n v="6731"/>
        <n v="6730"/>
        <n v="6729"/>
        <n v="6728"/>
        <n v="6727"/>
        <n v="6726"/>
        <n v="6725"/>
        <n v="6724"/>
        <n v="6723"/>
        <n v="6722"/>
        <n v="6721"/>
        <n v="6720"/>
        <n v="6719"/>
        <n v="6718"/>
        <n v="6717"/>
        <n v="6716"/>
        <n v="6715"/>
        <n v="6714"/>
        <n v="6713"/>
        <n v="6712"/>
        <n v="6711"/>
        <n v="6710"/>
        <n v="6709"/>
        <n v="6708"/>
        <n v="6707"/>
        <n v="6706"/>
        <n v="6705"/>
        <n v="6704"/>
        <n v="6703"/>
        <n v="6702"/>
        <n v="6701"/>
        <n v="6700"/>
        <n v="6699"/>
        <n v="6698"/>
        <n v="6697"/>
        <n v="6696"/>
        <n v="6695"/>
        <n v="6694"/>
        <n v="6693"/>
        <n v="6692"/>
        <n v="6691"/>
        <n v="6690"/>
        <n v="6689"/>
        <n v="6688"/>
        <n v="6687"/>
        <n v="6686"/>
        <n v="6685"/>
        <n v="6684"/>
        <n v="6683"/>
        <n v="6682"/>
        <n v="6681"/>
        <n v="6680"/>
        <n v="6679"/>
        <n v="6678"/>
        <n v="6677"/>
        <n v="6676"/>
        <n v="6675"/>
        <n v="6674"/>
        <n v="6673"/>
        <n v="6672"/>
        <n v="6671"/>
        <n v="6670"/>
        <n v="6669"/>
        <n v="6668"/>
        <n v="6667"/>
        <n v="6666"/>
        <n v="6665"/>
        <n v="6664"/>
        <n v="6663"/>
        <n v="6662"/>
        <n v="6661"/>
        <n v="6660"/>
        <n v="6659"/>
        <n v="6658"/>
        <n v="6657"/>
        <n v="6656"/>
        <n v="6655"/>
        <n v="6654"/>
        <n v="6653"/>
        <n v="6652"/>
        <n v="6651"/>
        <n v="6650"/>
        <n v="6649"/>
        <n v="6648"/>
        <n v="6647"/>
        <n v="6646"/>
        <n v="6645"/>
        <n v="6644"/>
        <n v="6643"/>
        <n v="6642"/>
        <n v="6641"/>
        <n v="6640"/>
        <n v="6639"/>
        <n v="6638"/>
        <n v="6637"/>
        <n v="6636"/>
        <n v="6635"/>
        <n v="6634"/>
        <n v="6633"/>
        <n v="6632"/>
        <n v="6631"/>
        <n v="6630"/>
        <n v="6629"/>
        <n v="6628"/>
        <n v="6627"/>
        <n v="6626"/>
        <n v="6625"/>
        <n v="6624"/>
        <n v="6623"/>
        <n v="6622"/>
        <n v="6621"/>
        <n v="6620"/>
        <n v="6619"/>
        <n v="6618"/>
        <n v="6617"/>
        <n v="6616"/>
        <n v="6615"/>
        <n v="6614"/>
        <n v="6613"/>
        <n v="6612"/>
        <n v="6611"/>
        <n v="6610"/>
        <n v="6609"/>
        <n v="6608"/>
        <n v="6607"/>
        <n v="6606"/>
        <n v="6605"/>
        <n v="6604"/>
        <n v="6603"/>
        <n v="6602"/>
        <n v="6601"/>
        <n v="6600"/>
        <n v="6599"/>
        <n v="6598"/>
        <n v="6597"/>
        <n v="6596"/>
        <n v="6595"/>
        <n v="6594"/>
        <n v="6593"/>
        <n v="6592"/>
        <n v="6591"/>
        <n v="6590"/>
        <n v="6589"/>
        <n v="6588"/>
        <n v="6587"/>
        <n v="6586"/>
        <n v="6585"/>
        <n v="6584"/>
        <n v="6583"/>
        <n v="6582"/>
        <n v="6581"/>
        <n v="6580"/>
        <n v="6579"/>
        <n v="6578"/>
        <n v="6577"/>
        <n v="6576"/>
        <n v="6575"/>
        <n v="6574"/>
        <n v="6573"/>
        <n v="6572"/>
        <n v="6571"/>
        <n v="6570"/>
        <n v="6569"/>
        <n v="6568"/>
        <n v="6567"/>
        <n v="6566"/>
        <n v="6565"/>
        <n v="6564"/>
        <n v="6563"/>
        <n v="6562"/>
        <n v="6561"/>
        <n v="6560"/>
        <n v="6559"/>
        <n v="6558"/>
        <n v="6557"/>
        <n v="6556"/>
        <n v="6555"/>
        <n v="6554"/>
        <n v="6553"/>
        <n v="6552"/>
        <n v="6551"/>
        <n v="6550"/>
        <n v="6549"/>
        <n v="6548"/>
        <n v="6547"/>
        <n v="6546"/>
        <n v="6545"/>
        <n v="6544"/>
        <n v="6543"/>
        <n v="6542"/>
        <n v="6541"/>
        <n v="6540"/>
        <n v="6539"/>
        <n v="6538"/>
        <n v="6537"/>
        <n v="6536"/>
        <n v="6535"/>
        <n v="6534"/>
        <n v="6533"/>
        <n v="6532"/>
        <n v="6531"/>
        <n v="6530"/>
        <n v="6529"/>
        <n v="6528"/>
        <n v="6527"/>
        <n v="6526"/>
        <n v="6525"/>
        <n v="6524"/>
        <n v="6523"/>
        <n v="6522"/>
        <n v="6521"/>
        <n v="6520"/>
        <n v="6519"/>
        <n v="6518"/>
        <n v="6517"/>
        <n v="6516"/>
        <n v="6515"/>
        <n v="6514"/>
        <n v="6513"/>
        <n v="6512"/>
        <n v="6511"/>
        <n v="6510"/>
        <n v="6509"/>
        <n v="6508"/>
        <n v="6507"/>
        <n v="6506"/>
        <n v="6505"/>
        <n v="6504"/>
        <n v="6503"/>
        <n v="6502"/>
        <n v="6501"/>
        <n v="6500"/>
        <n v="6499"/>
        <n v="6498"/>
        <n v="6497"/>
        <n v="6496"/>
        <n v="6495"/>
        <n v="6494"/>
        <n v="6493"/>
        <n v="6492"/>
        <n v="6491"/>
        <n v="6490"/>
        <n v="6489"/>
        <n v="6488"/>
        <n v="6487"/>
        <n v="6486"/>
        <n v="6485"/>
        <n v="6484"/>
        <n v="6483"/>
        <n v="6482"/>
        <n v="6481"/>
        <n v="6480"/>
        <n v="6479"/>
        <n v="6478"/>
        <n v="6477"/>
        <n v="6476"/>
        <n v="6475"/>
        <n v="6474"/>
        <n v="6473"/>
        <n v="6472"/>
        <n v="6471"/>
        <n v="6470"/>
        <n v="6469"/>
        <n v="6468"/>
        <n v="6467"/>
        <n v="6466"/>
        <n v="6465"/>
        <n v="6464"/>
        <n v="6463"/>
        <n v="6462"/>
        <n v="6461"/>
        <n v="6460"/>
        <n v="6459"/>
        <n v="6458"/>
        <n v="6457"/>
        <n v="6456"/>
        <n v="6455"/>
        <n v="6454"/>
        <n v="6453"/>
        <n v="6452"/>
        <n v="6451"/>
        <n v="6450"/>
        <n v="6449"/>
        <n v="6448"/>
        <n v="6447"/>
        <n v="6446"/>
        <n v="6445"/>
        <n v="6444"/>
        <n v="6443"/>
        <n v="6442"/>
        <n v="6441"/>
        <n v="6440"/>
        <n v="6439"/>
        <n v="6438"/>
        <n v="6437"/>
        <n v="6436"/>
        <n v="6435"/>
        <n v="6434"/>
        <n v="6433"/>
        <n v="6432"/>
        <n v="6431"/>
        <n v="6430"/>
        <n v="6429"/>
        <n v="6428"/>
        <n v="6427"/>
        <n v="6426"/>
        <n v="6425"/>
        <n v="6424"/>
        <n v="6423"/>
        <n v="6422"/>
        <n v="6421"/>
        <n v="6420"/>
        <n v="6419"/>
        <n v="6418"/>
        <n v="6417"/>
        <n v="6416"/>
        <n v="6415"/>
        <n v="6414"/>
        <n v="6413"/>
        <n v="6412"/>
        <n v="6411"/>
        <n v="6410"/>
        <n v="6409"/>
        <n v="6408"/>
        <n v="6407"/>
        <n v="6406"/>
        <n v="6405"/>
        <n v="6404"/>
        <n v="6403"/>
        <n v="6402"/>
        <n v="6401"/>
        <n v="6400"/>
        <n v="6399"/>
        <n v="6398"/>
        <n v="6397"/>
        <n v="6396"/>
        <n v="6395"/>
        <n v="6394"/>
        <n v="6393"/>
        <n v="6392"/>
        <n v="6391"/>
        <n v="6390"/>
        <n v="6389"/>
        <n v="6388"/>
        <n v="6387"/>
        <n v="6386"/>
        <n v="6385"/>
        <n v="6384"/>
        <n v="6383"/>
        <n v="6382"/>
        <n v="6381"/>
        <n v="6380"/>
        <n v="6379"/>
        <n v="6378"/>
        <n v="6377"/>
        <n v="6376"/>
        <n v="6375"/>
        <n v="6374"/>
        <n v="6373"/>
        <n v="6372"/>
        <n v="6371"/>
        <n v="6370"/>
        <n v="6369"/>
        <n v="6368"/>
        <n v="6367"/>
        <n v="6366"/>
        <n v="6365"/>
        <n v="6364"/>
        <n v="6363"/>
        <n v="6362"/>
        <n v="6361"/>
        <n v="6360"/>
        <n v="6359"/>
        <n v="6358"/>
        <n v="6357"/>
        <n v="6356"/>
        <n v="6355"/>
        <n v="6354"/>
        <n v="6353"/>
        <n v="6352"/>
        <n v="6351"/>
        <n v="6350"/>
        <n v="6349"/>
        <n v="6348"/>
        <n v="6347"/>
        <n v="6346"/>
        <n v="6345"/>
        <n v="6344"/>
        <n v="6343"/>
        <n v="6342"/>
        <n v="6341"/>
        <n v="6340"/>
        <n v="6339"/>
        <n v="6338"/>
        <n v="6337"/>
        <n v="6336"/>
        <n v="6335"/>
        <n v="6334"/>
        <n v="6333"/>
        <n v="6332"/>
        <n v="6331"/>
        <n v="6330"/>
        <n v="6329"/>
        <n v="6328"/>
        <n v="6327"/>
        <n v="6326"/>
        <n v="6325"/>
        <n v="6324"/>
        <n v="6323"/>
        <n v="6322"/>
        <n v="6321"/>
        <n v="6320"/>
        <n v="6319"/>
        <n v="6318"/>
        <n v="6317"/>
        <n v="6316"/>
        <n v="6315"/>
        <n v="6314"/>
        <n v="6313"/>
        <n v="6312"/>
        <n v="6311"/>
        <n v="6310"/>
        <n v="6309"/>
        <n v="6308"/>
        <n v="6307"/>
        <n v="6306"/>
        <n v="6305"/>
        <n v="6304"/>
        <n v="6303"/>
        <n v="6302"/>
        <n v="6301"/>
        <n v="6300"/>
        <n v="6299"/>
        <n v="6298"/>
        <n v="6297"/>
        <n v="6296"/>
        <n v="6295"/>
        <n v="6294"/>
        <n v="6293"/>
        <n v="6292"/>
        <n v="6291"/>
        <n v="6290"/>
        <n v="6289"/>
        <n v="6288"/>
        <n v="6287"/>
        <n v="6286"/>
        <n v="6285"/>
        <n v="6284"/>
        <n v="6283"/>
        <n v="6282"/>
        <n v="6281"/>
        <n v="6280"/>
        <n v="6279"/>
        <n v="6278"/>
        <n v="6277"/>
        <n v="6276"/>
        <n v="6275"/>
        <n v="6274"/>
        <n v="6273"/>
        <n v="6272"/>
        <n v="6271"/>
        <n v="6270"/>
        <n v="6269"/>
        <n v="6268"/>
        <n v="6267"/>
        <n v="6266"/>
        <n v="6265"/>
        <n v="6264"/>
        <n v="6263"/>
        <n v="6262"/>
        <n v="6261"/>
        <n v="6260"/>
        <n v="6259"/>
        <n v="6258"/>
        <n v="6257"/>
        <n v="6256"/>
        <n v="6255"/>
        <n v="6254"/>
        <n v="6253"/>
        <n v="6252"/>
        <n v="6251"/>
        <n v="6250"/>
        <n v="6249"/>
        <n v="6248"/>
        <n v="6247"/>
        <n v="6246"/>
        <n v="6245"/>
        <n v="6244"/>
        <n v="6243"/>
        <n v="6242"/>
        <n v="6241"/>
        <n v="6240"/>
        <n v="6239"/>
        <n v="6238"/>
        <n v="6237"/>
        <n v="6236"/>
        <n v="6235"/>
        <n v="6234"/>
        <n v="6233"/>
        <n v="6232"/>
        <n v="6231"/>
        <n v="6230"/>
        <n v="6229"/>
        <n v="6228"/>
        <n v="6227"/>
        <n v="6226"/>
        <n v="6225"/>
        <n v="6224"/>
        <n v="6223"/>
        <n v="6222"/>
        <n v="6221"/>
        <n v="6220"/>
        <n v="6219"/>
        <n v="6218"/>
        <n v="6217"/>
        <n v="6216"/>
        <n v="6215"/>
        <n v="6214"/>
        <n v="6213"/>
        <n v="6212"/>
        <n v="6211"/>
        <n v="6210"/>
        <n v="6209"/>
        <n v="6208"/>
        <n v="6207"/>
        <n v="6206"/>
        <n v="6205"/>
        <n v="6204"/>
        <n v="6203"/>
        <n v="6202"/>
        <n v="6201"/>
        <n v="6200"/>
        <n v="6199"/>
        <n v="6198"/>
        <n v="6197"/>
        <n v="6196"/>
        <n v="6195"/>
        <n v="6194"/>
        <n v="6193"/>
        <n v="6192"/>
        <n v="6191"/>
        <n v="6190"/>
        <n v="6189"/>
        <n v="6188"/>
        <n v="6187"/>
        <n v="6186"/>
        <n v="6185"/>
        <n v="6184"/>
        <n v="6183"/>
        <n v="6182"/>
        <n v="6181"/>
        <n v="6180"/>
        <n v="6179"/>
        <n v="6178"/>
        <n v="6177"/>
        <n v="6176"/>
        <n v="6175"/>
        <n v="6174"/>
        <n v="6173"/>
        <n v="6172"/>
        <n v="6171"/>
        <n v="6170"/>
        <n v="6169"/>
        <n v="6168"/>
        <n v="6167"/>
        <n v="6166"/>
        <n v="6165"/>
        <n v="6164"/>
        <n v="6163"/>
        <n v="6162"/>
        <n v="6161"/>
        <n v="6160"/>
        <n v="6159"/>
        <n v="6158"/>
        <n v="6157"/>
        <n v="6156"/>
        <n v="6155"/>
        <n v="6154"/>
        <n v="6153"/>
        <n v="6152"/>
        <n v="6151"/>
        <n v="6150"/>
        <n v="6149"/>
        <n v="6148"/>
        <n v="6147"/>
        <n v="6146"/>
        <n v="6145"/>
        <n v="6144"/>
        <n v="6143"/>
        <n v="6142"/>
        <n v="6141"/>
        <n v="6140"/>
        <n v="6139"/>
        <n v="6138"/>
        <n v="6137"/>
        <n v="6136"/>
        <n v="6135"/>
        <n v="6134"/>
        <n v="6133"/>
        <n v="6132"/>
        <n v="6131"/>
        <n v="6130"/>
        <n v="6129"/>
        <n v="6128"/>
        <n v="6127"/>
        <n v="6126"/>
        <n v="6125"/>
        <n v="6124"/>
        <n v="6123"/>
        <n v="6122"/>
        <n v="6121"/>
        <n v="6120"/>
        <n v="6119"/>
        <n v="6118"/>
        <n v="6117"/>
        <n v="6116"/>
        <n v="6115"/>
        <n v="6114"/>
        <n v="6113"/>
        <n v="6112"/>
        <n v="6111"/>
        <n v="6110"/>
        <n v="6109"/>
        <n v="6108"/>
        <n v="6107"/>
        <n v="6106"/>
        <n v="6105"/>
        <n v="6104"/>
        <n v="6103"/>
        <n v="6102"/>
        <n v="6101"/>
        <n v="6100"/>
        <n v="6099"/>
        <n v="6098"/>
        <n v="6097"/>
        <n v="6096"/>
        <n v="6095"/>
        <n v="6094"/>
        <n v="6093"/>
        <n v="6092"/>
        <n v="6091"/>
        <n v="6090"/>
        <n v="6089"/>
        <n v="6088"/>
        <n v="6087"/>
        <n v="6086"/>
        <n v="6085"/>
        <n v="6084"/>
        <n v="6083"/>
        <n v="6082"/>
        <n v="6081"/>
        <n v="6080"/>
        <n v="6079"/>
        <n v="6078"/>
        <n v="6077"/>
        <n v="6076"/>
        <n v="6075"/>
        <n v="6074"/>
        <n v="6073"/>
        <n v="6072"/>
        <n v="6071"/>
        <n v="6070"/>
        <n v="6069"/>
        <n v="6068"/>
        <n v="6067"/>
        <n v="6066"/>
        <n v="6065"/>
        <n v="6064"/>
        <n v="6063"/>
        <n v="6062"/>
        <n v="6061"/>
        <n v="6060"/>
        <n v="6059"/>
        <n v="6058"/>
        <n v="6057"/>
        <n v="6056"/>
        <n v="6055"/>
        <n v="6054"/>
        <n v="6053"/>
        <n v="6052"/>
        <n v="6051"/>
        <n v="6050"/>
        <n v="6049"/>
        <n v="6048"/>
        <n v="6047"/>
        <n v="6046"/>
        <n v="6045"/>
        <n v="6044"/>
        <n v="6043"/>
        <n v="6042"/>
        <n v="6041"/>
        <n v="6040"/>
        <n v="6039"/>
        <n v="6038"/>
        <n v="6037"/>
        <n v="6036"/>
        <n v="6035"/>
        <n v="6034"/>
        <n v="6033"/>
        <n v="6032"/>
        <n v="6031"/>
        <n v="6030"/>
        <n v="6029"/>
        <n v="6028"/>
        <n v="6027"/>
        <n v="6026"/>
        <n v="6025"/>
        <n v="6024"/>
        <n v="6023"/>
        <n v="6022"/>
        <n v="6021"/>
        <n v="6020"/>
        <n v="6019"/>
        <n v="6018"/>
        <n v="6017"/>
        <n v="6016"/>
        <n v="6015"/>
        <n v="6014"/>
        <n v="6013"/>
        <n v="6012"/>
        <n v="6011"/>
        <n v="6010"/>
        <n v="6009"/>
        <n v="6008"/>
        <n v="6007"/>
        <n v="6006"/>
        <n v="6005"/>
        <n v="6004"/>
        <n v="6003"/>
        <n v="6002"/>
        <n v="6001"/>
        <n v="6000"/>
        <n v="5999"/>
        <n v="5998"/>
        <n v="5997"/>
        <n v="5996"/>
        <n v="5995"/>
        <n v="5994"/>
        <n v="5993"/>
        <n v="5992"/>
        <n v="5991"/>
        <n v="5990"/>
        <n v="5989"/>
        <n v="5988"/>
        <n v="5987"/>
        <n v="5986"/>
        <n v="5985"/>
        <n v="5984"/>
        <n v="5983"/>
        <n v="5982"/>
        <n v="5981"/>
        <n v="5980"/>
        <n v="5979"/>
        <n v="5978"/>
        <n v="5977"/>
        <n v="5976"/>
        <n v="5975"/>
        <n v="5974"/>
        <n v="5973"/>
        <n v="5972"/>
        <n v="5971"/>
        <n v="5970"/>
        <n v="5969"/>
        <n v="5968"/>
        <n v="5967"/>
        <n v="5966"/>
        <n v="5965"/>
        <n v="5964"/>
        <n v="5963"/>
        <n v="5962"/>
        <n v="5961"/>
        <n v="5960"/>
        <n v="5959"/>
        <n v="5958"/>
        <n v="5957"/>
        <n v="5956"/>
        <n v="5955"/>
        <n v="5954"/>
        <n v="5953"/>
        <n v="5952"/>
        <n v="5951"/>
        <n v="5950"/>
        <n v="5949"/>
        <n v="5948"/>
        <n v="5947"/>
        <n v="5946"/>
        <n v="5945"/>
        <n v="5944"/>
        <n v="5943"/>
        <n v="5942"/>
        <n v="5941"/>
        <n v="5940"/>
        <n v="5939"/>
        <n v="5938"/>
        <n v="5937"/>
        <n v="5936"/>
        <n v="5935"/>
        <n v="5934"/>
        <n v="5933"/>
        <n v="5932"/>
        <n v="5931"/>
        <n v="5930"/>
        <n v="5929"/>
        <n v="5928"/>
        <n v="5927"/>
        <n v="5926"/>
        <n v="5925"/>
        <n v="5924"/>
        <n v="5923"/>
        <n v="5922"/>
        <n v="5921"/>
        <n v="5920"/>
        <n v="5919"/>
        <n v="5918"/>
        <n v="5917"/>
        <n v="5916"/>
        <n v="5915"/>
        <n v="5914"/>
        <n v="5913"/>
        <n v="5912"/>
        <n v="5911"/>
        <n v="5910"/>
        <n v="5909"/>
        <n v="5908"/>
        <n v="5907"/>
        <n v="5906"/>
        <n v="5905"/>
        <n v="5904"/>
        <n v="5903"/>
        <n v="5902"/>
        <n v="5901"/>
        <n v="5900"/>
        <n v="5899"/>
        <n v="5898"/>
        <n v="5897"/>
        <n v="5896"/>
        <n v="5895"/>
        <n v="5894"/>
        <n v="5893"/>
        <n v="5892"/>
        <n v="5891"/>
        <n v="5890"/>
        <n v="5889"/>
        <n v="5888"/>
        <n v="5887"/>
        <n v="5886"/>
        <n v="5885"/>
        <n v="5884"/>
        <n v="5883"/>
        <n v="5882"/>
        <n v="5881"/>
        <n v="5880"/>
        <n v="5879"/>
        <n v="5878"/>
        <n v="5877"/>
        <n v="5876"/>
        <n v="5875"/>
        <n v="5874"/>
        <n v="5873"/>
        <n v="5872"/>
        <n v="5871"/>
        <n v="5870"/>
        <n v="5869"/>
        <n v="5868"/>
        <n v="5867"/>
        <n v="5866"/>
        <n v="5865"/>
        <n v="5864"/>
        <n v="5863"/>
        <n v="5862"/>
        <n v="5861"/>
        <n v="5860"/>
        <n v="5859"/>
        <n v="5858"/>
        <n v="5857"/>
        <n v="5856"/>
        <n v="5855"/>
        <n v="5854"/>
        <n v="5853"/>
        <n v="5852"/>
        <n v="5851"/>
        <n v="5850"/>
        <n v="5849"/>
        <n v="5848"/>
        <n v="5847"/>
        <n v="5846"/>
        <n v="5845"/>
        <n v="5844"/>
        <n v="5843"/>
        <n v="5842"/>
        <n v="5841"/>
        <n v="5840"/>
        <n v="5839"/>
        <n v="5838"/>
        <n v="5837"/>
        <n v="5836"/>
        <n v="5835"/>
        <n v="5834"/>
        <n v="5833"/>
        <n v="5832"/>
        <n v="5831"/>
        <n v="5830"/>
        <n v="5829"/>
        <n v="5828"/>
        <n v="5827"/>
        <n v="5826"/>
        <n v="5825"/>
        <n v="5824"/>
        <n v="5823"/>
        <n v="5822"/>
        <n v="5821"/>
        <n v="5820"/>
        <n v="5819"/>
        <n v="5818"/>
        <n v="5817"/>
        <n v="5816"/>
        <n v="5815"/>
        <n v="5814"/>
        <n v="5813"/>
        <n v="5812"/>
        <n v="5811"/>
        <n v="5810"/>
        <n v="5809"/>
        <n v="5808"/>
        <n v="5807"/>
        <n v="5806"/>
        <n v="5805"/>
        <n v="5804"/>
        <n v="5803"/>
        <n v="5802"/>
        <n v="5801"/>
        <n v="5800"/>
        <n v="5799"/>
        <n v="5798"/>
        <n v="5797"/>
        <n v="5796"/>
        <n v="5795"/>
        <n v="5794"/>
        <n v="5793"/>
        <n v="5792"/>
        <n v="5791"/>
        <n v="5790"/>
        <n v="5789"/>
        <n v="5788"/>
        <n v="5787"/>
        <n v="5786"/>
        <n v="5785"/>
        <n v="5784"/>
        <n v="5783"/>
        <n v="5782"/>
        <n v="5781"/>
        <n v="5780"/>
        <n v="5779"/>
        <n v="5778"/>
        <n v="5777"/>
        <n v="5776"/>
        <n v="5775"/>
        <n v="5774"/>
        <n v="5773"/>
        <n v="5772"/>
        <n v="5771"/>
        <n v="5770"/>
        <n v="5769"/>
        <n v="5768"/>
        <n v="5767"/>
        <n v="5766"/>
        <n v="5765"/>
        <n v="5764"/>
        <n v="5763"/>
        <n v="5762"/>
        <n v="5761"/>
        <n v="5760"/>
        <n v="5759"/>
        <n v="5758"/>
        <n v="5757"/>
        <n v="5756"/>
        <n v="5755"/>
        <n v="5754"/>
        <n v="5753"/>
        <n v="5752"/>
        <n v="5751"/>
        <n v="5750"/>
        <n v="5749"/>
        <n v="5748"/>
        <n v="5747"/>
        <n v="5746"/>
        <n v="5745"/>
        <n v="5744"/>
        <n v="5743"/>
        <n v="5742"/>
        <n v="5741"/>
        <n v="5740"/>
        <n v="5739"/>
        <n v="5738"/>
        <n v="5737"/>
        <n v="5736"/>
        <n v="5735"/>
        <n v="5734"/>
        <n v="5733"/>
        <n v="5732"/>
        <n v="5731"/>
        <n v="5730"/>
        <n v="5729"/>
        <n v="5728"/>
        <n v="5727"/>
        <n v="5726"/>
        <n v="5725"/>
        <n v="5724"/>
        <n v="5723"/>
        <n v="5722"/>
        <n v="5721"/>
        <n v="5720"/>
        <n v="5719"/>
        <n v="5718"/>
        <n v="5717"/>
        <n v="5716"/>
        <n v="5715"/>
        <n v="5714"/>
        <n v="5713"/>
        <n v="5712"/>
        <n v="5711"/>
        <n v="5710"/>
        <n v="5709"/>
        <n v="5708"/>
        <n v="5707"/>
        <n v="5706"/>
        <n v="5705"/>
        <n v="5704"/>
        <n v="5703"/>
        <n v="5702"/>
        <n v="5701"/>
        <n v="5700"/>
        <n v="5699"/>
        <n v="5698"/>
        <n v="5697"/>
        <n v="5696"/>
        <n v="5695"/>
        <n v="5694"/>
        <n v="5693"/>
        <n v="5692"/>
        <n v="5691"/>
        <n v="5690"/>
        <n v="5689"/>
        <n v="5688"/>
        <n v="5687"/>
        <n v="5686"/>
        <n v="5685"/>
        <n v="5684"/>
        <n v="5683"/>
        <n v="5682"/>
        <n v="5681"/>
        <n v="5680"/>
        <n v="5679"/>
        <n v="5678"/>
        <n v="5677"/>
        <n v="5676"/>
        <n v="5675"/>
        <n v="5674"/>
        <n v="5673"/>
        <n v="5672"/>
        <n v="5671"/>
        <n v="5670"/>
        <n v="5669"/>
        <n v="5668"/>
        <n v="5667"/>
        <n v="5666"/>
        <n v="5665"/>
        <n v="5664"/>
        <n v="5663"/>
        <n v="5662"/>
        <n v="5661"/>
        <n v="5660"/>
        <n v="5659"/>
        <n v="5658"/>
        <n v="5657"/>
        <n v="5656"/>
        <n v="5655"/>
        <n v="5654"/>
        <n v="5653"/>
        <n v="5652"/>
        <n v="5651"/>
        <n v="5650"/>
        <n v="5649"/>
        <n v="5648"/>
        <n v="5647"/>
        <n v="5646"/>
        <n v="5645"/>
        <n v="5644"/>
        <n v="5643"/>
        <n v="5642"/>
        <n v="5641"/>
        <n v="5640"/>
        <n v="5639"/>
        <n v="5638"/>
        <n v="5637"/>
        <n v="5636"/>
        <n v="5635"/>
        <n v="5634"/>
        <n v="5633"/>
        <n v="5632"/>
        <n v="5631"/>
        <n v="5630"/>
        <n v="5629"/>
        <n v="5628"/>
        <n v="5627"/>
        <n v="5626"/>
        <n v="5625"/>
        <n v="5624"/>
        <n v="5623"/>
        <n v="5622"/>
        <n v="5621"/>
        <n v="5620"/>
        <n v="5619"/>
        <n v="5618"/>
        <n v="5617"/>
        <n v="5616"/>
        <n v="5615"/>
        <n v="5614"/>
        <n v="5613"/>
        <n v="5612"/>
        <n v="5611"/>
        <n v="5610"/>
        <n v="5609"/>
        <n v="5608"/>
        <n v="5607"/>
        <n v="5606"/>
        <n v="5605"/>
        <n v="5604"/>
        <n v="5603"/>
        <n v="5602"/>
        <n v="5601"/>
        <n v="5600"/>
        <n v="5599"/>
        <n v="5598"/>
        <n v="5597"/>
        <n v="5596"/>
        <n v="5595"/>
        <n v="5594"/>
        <n v="5593"/>
        <n v="5592"/>
        <n v="5591"/>
        <n v="5590"/>
        <n v="5589"/>
        <n v="5588"/>
        <n v="5587"/>
        <n v="5586"/>
        <n v="5585"/>
        <n v="5584"/>
        <n v="5583"/>
        <n v="5582"/>
        <n v="5581"/>
        <n v="5580"/>
        <n v="5579"/>
        <n v="5578"/>
        <n v="5577"/>
        <n v="5576"/>
        <n v="5575"/>
        <n v="5574"/>
        <n v="5573"/>
        <n v="5572"/>
        <n v="5571"/>
        <n v="5570"/>
        <n v="5569"/>
        <n v="5568"/>
        <m/>
      </sharedItems>
    </cacheField>
    <cacheField name="FINAL" numFmtId="0">
      <sharedItems containsString="0" containsBlank="1" containsNumber="1" containsInteger="1" minValue="5568" maxValue="6887" count="1321">
        <n v="6887"/>
        <n v="6886"/>
        <n v="6885"/>
        <n v="6884"/>
        <n v="6883"/>
        <n v="6882"/>
        <n v="6881"/>
        <n v="6880"/>
        <n v="6879"/>
        <n v="6878"/>
        <n v="6877"/>
        <n v="6876"/>
        <n v="6875"/>
        <n v="6874"/>
        <n v="6873"/>
        <n v="6872"/>
        <n v="6871"/>
        <n v="6870"/>
        <n v="6869"/>
        <n v="6868"/>
        <n v="6867"/>
        <n v="6850"/>
        <n v="6849"/>
        <n v="6848"/>
        <n v="6847"/>
        <n v="6846"/>
        <n v="6845"/>
        <n v="6844"/>
        <n v="6843"/>
        <n v="6842"/>
        <n v="6841"/>
        <n v="6840"/>
        <n v="6839"/>
        <n v="6838"/>
        <n v="6837"/>
        <n v="6836"/>
        <n v="6835"/>
        <n v="6834"/>
        <n v="6833"/>
        <n v="6832"/>
        <n v="6831"/>
        <n v="6830"/>
        <n v="6829"/>
        <n v="6828"/>
        <n v="6827"/>
        <n v="6826"/>
        <n v="6825"/>
        <n v="6866"/>
        <n v="6865"/>
        <n v="6864"/>
        <n v="6863"/>
        <n v="6862"/>
        <n v="6861"/>
        <n v="6860"/>
        <n v="6859"/>
        <n v="6858"/>
        <n v="6857"/>
        <n v="6856"/>
        <n v="6855"/>
        <n v="6854"/>
        <n v="6853"/>
        <n v="6852"/>
        <n v="6851"/>
        <n v="6824"/>
        <n v="6823"/>
        <n v="6822"/>
        <n v="6821"/>
        <n v="6820"/>
        <n v="6819"/>
        <n v="6818"/>
        <n v="6817"/>
        <n v="6816"/>
        <n v="6815"/>
        <n v="6814"/>
        <n v="6813"/>
        <n v="6812"/>
        <n v="6811"/>
        <n v="6810"/>
        <n v="6809"/>
        <n v="6808"/>
        <n v="6807"/>
        <n v="6806"/>
        <n v="6805"/>
        <n v="6804"/>
        <n v="6803"/>
        <n v="6802"/>
        <n v="6801"/>
        <n v="6800"/>
        <n v="6799"/>
        <n v="6798"/>
        <n v="6797"/>
        <n v="6796"/>
        <n v="6795"/>
        <n v="6794"/>
        <n v="6793"/>
        <n v="6792"/>
        <n v="6791"/>
        <n v="6790"/>
        <n v="6789"/>
        <n v="6788"/>
        <n v="6787"/>
        <n v="6786"/>
        <n v="6785"/>
        <n v="6784"/>
        <n v="6783"/>
        <n v="6782"/>
        <n v="6781"/>
        <n v="6780"/>
        <n v="6779"/>
        <n v="6778"/>
        <n v="6777"/>
        <n v="6776"/>
        <n v="6775"/>
        <n v="6774"/>
        <n v="6773"/>
        <n v="6772"/>
        <n v="6771"/>
        <n v="6770"/>
        <n v="6769"/>
        <n v="6768"/>
        <n v="6767"/>
        <n v="6766"/>
        <n v="6765"/>
        <n v="6764"/>
        <n v="6763"/>
        <n v="6762"/>
        <n v="6761"/>
        <n v="6760"/>
        <n v="6759"/>
        <n v="6758"/>
        <n v="6757"/>
        <n v="6756"/>
        <n v="6755"/>
        <n v="6754"/>
        <n v="6753"/>
        <n v="6752"/>
        <n v="6751"/>
        <n v="6750"/>
        <n v="6749"/>
        <n v="6748"/>
        <n v="6747"/>
        <n v="6746"/>
        <n v="6745"/>
        <n v="6744"/>
        <n v="6743"/>
        <n v="6742"/>
        <n v="6741"/>
        <n v="6740"/>
        <n v="6739"/>
        <n v="6738"/>
        <n v="6737"/>
        <n v="6736"/>
        <n v="6735"/>
        <n v="6734"/>
        <n v="6733"/>
        <n v="6732"/>
        <n v="6731"/>
        <n v="6730"/>
        <n v="6729"/>
        <n v="6728"/>
        <n v="6727"/>
        <n v="6726"/>
        <n v="6725"/>
        <n v="6724"/>
        <n v="6723"/>
        <n v="6722"/>
        <n v="6721"/>
        <n v="6720"/>
        <n v="6719"/>
        <n v="6718"/>
        <n v="6717"/>
        <n v="6716"/>
        <n v="6715"/>
        <n v="6714"/>
        <n v="6713"/>
        <n v="6712"/>
        <n v="6711"/>
        <n v="6710"/>
        <n v="6709"/>
        <n v="6708"/>
        <n v="6707"/>
        <n v="6706"/>
        <n v="6705"/>
        <n v="6704"/>
        <n v="6703"/>
        <n v="6702"/>
        <n v="6701"/>
        <n v="6700"/>
        <n v="6699"/>
        <n v="6698"/>
        <n v="6697"/>
        <n v="6696"/>
        <n v="6695"/>
        <n v="6694"/>
        <n v="6693"/>
        <n v="6692"/>
        <n v="6691"/>
        <n v="6690"/>
        <n v="6689"/>
        <n v="6688"/>
        <n v="6687"/>
        <n v="6686"/>
        <n v="6685"/>
        <n v="6684"/>
        <n v="6683"/>
        <n v="6682"/>
        <n v="6681"/>
        <n v="6680"/>
        <n v="6679"/>
        <n v="6678"/>
        <n v="6677"/>
        <n v="6676"/>
        <n v="6675"/>
        <n v="6674"/>
        <n v="6673"/>
        <n v="6672"/>
        <n v="6671"/>
        <n v="6670"/>
        <n v="6669"/>
        <n v="6668"/>
        <n v="6667"/>
        <n v="6666"/>
        <n v="6665"/>
        <n v="6664"/>
        <n v="6663"/>
        <n v="6662"/>
        <n v="6661"/>
        <n v="6660"/>
        <n v="6659"/>
        <n v="6658"/>
        <n v="6657"/>
        <n v="6656"/>
        <n v="6655"/>
        <n v="6654"/>
        <n v="6653"/>
        <n v="6652"/>
        <n v="6651"/>
        <n v="6650"/>
        <n v="6649"/>
        <n v="6648"/>
        <n v="6647"/>
        <n v="6646"/>
        <n v="6645"/>
        <n v="6644"/>
        <n v="6643"/>
        <n v="6642"/>
        <n v="6641"/>
        <n v="6640"/>
        <n v="6639"/>
        <n v="6638"/>
        <n v="6637"/>
        <n v="6636"/>
        <n v="6635"/>
        <n v="6634"/>
        <n v="6633"/>
        <n v="6632"/>
        <n v="6631"/>
        <n v="6630"/>
        <n v="6629"/>
        <n v="6628"/>
        <n v="6627"/>
        <n v="6626"/>
        <n v="6625"/>
        <n v="6624"/>
        <n v="6623"/>
        <n v="6622"/>
        <n v="6621"/>
        <n v="6620"/>
        <n v="6619"/>
        <n v="6618"/>
        <n v="6617"/>
        <n v="6616"/>
        <n v="6615"/>
        <n v="6614"/>
        <n v="6613"/>
        <n v="6612"/>
        <n v="6611"/>
        <n v="6610"/>
        <n v="6609"/>
        <n v="6608"/>
        <n v="6607"/>
        <n v="6606"/>
        <n v="6605"/>
        <n v="6604"/>
        <n v="6603"/>
        <n v="6602"/>
        <n v="6601"/>
        <n v="6600"/>
        <n v="6599"/>
        <n v="6598"/>
        <n v="6597"/>
        <n v="6596"/>
        <n v="6595"/>
        <n v="6594"/>
        <n v="6593"/>
        <n v="6592"/>
        <n v="6591"/>
        <n v="6590"/>
        <n v="6589"/>
        <n v="6588"/>
        <n v="6587"/>
        <n v="6586"/>
        <n v="6585"/>
        <n v="6584"/>
        <n v="6583"/>
        <n v="6582"/>
        <n v="6581"/>
        <n v="6580"/>
        <n v="6579"/>
        <n v="6578"/>
        <n v="6577"/>
        <n v="6576"/>
        <n v="6575"/>
        <n v="6574"/>
        <n v="6573"/>
        <n v="6572"/>
        <n v="6571"/>
        <n v="6570"/>
        <n v="6569"/>
        <n v="6568"/>
        <n v="6567"/>
        <n v="6566"/>
        <n v="6565"/>
        <n v="6564"/>
        <n v="6563"/>
        <n v="6562"/>
        <n v="6561"/>
        <n v="6560"/>
        <n v="6559"/>
        <n v="6558"/>
        <n v="6557"/>
        <n v="6556"/>
        <n v="6555"/>
        <n v="6554"/>
        <n v="6553"/>
        <n v="6552"/>
        <n v="6551"/>
        <n v="6550"/>
        <n v="6549"/>
        <n v="6548"/>
        <n v="6547"/>
        <n v="6546"/>
        <n v="6545"/>
        <n v="6544"/>
        <n v="6543"/>
        <n v="6542"/>
        <n v="6541"/>
        <n v="6540"/>
        <n v="6539"/>
        <n v="6538"/>
        <n v="6537"/>
        <n v="6536"/>
        <n v="6535"/>
        <n v="6534"/>
        <n v="6533"/>
        <n v="6532"/>
        <n v="6531"/>
        <n v="6530"/>
        <n v="6529"/>
        <n v="6528"/>
        <n v="6527"/>
        <n v="6526"/>
        <n v="6525"/>
        <n v="6524"/>
        <n v="6523"/>
        <n v="6522"/>
        <n v="6521"/>
        <n v="6520"/>
        <n v="6519"/>
        <n v="6518"/>
        <n v="6517"/>
        <n v="6516"/>
        <n v="6515"/>
        <n v="6514"/>
        <n v="6513"/>
        <n v="6512"/>
        <n v="6511"/>
        <n v="6510"/>
        <n v="6509"/>
        <n v="6508"/>
        <n v="6507"/>
        <n v="6506"/>
        <n v="6505"/>
        <n v="6504"/>
        <n v="6503"/>
        <n v="6502"/>
        <n v="6501"/>
        <n v="6500"/>
        <n v="6499"/>
        <n v="6498"/>
        <n v="6497"/>
        <n v="6496"/>
        <n v="6495"/>
        <n v="6494"/>
        <n v="6493"/>
        <n v="6492"/>
        <n v="6491"/>
        <n v="6490"/>
        <n v="6489"/>
        <n v="6488"/>
        <n v="6487"/>
        <n v="6486"/>
        <n v="6485"/>
        <n v="6484"/>
        <n v="6483"/>
        <n v="6482"/>
        <n v="6481"/>
        <n v="6480"/>
        <n v="6479"/>
        <n v="6478"/>
        <n v="6477"/>
        <n v="6476"/>
        <n v="6475"/>
        <n v="6474"/>
        <n v="6473"/>
        <n v="6472"/>
        <n v="6471"/>
        <n v="6470"/>
        <n v="6469"/>
        <n v="6468"/>
        <n v="6467"/>
        <n v="6466"/>
        <n v="6465"/>
        <n v="6464"/>
        <n v="6463"/>
        <n v="6462"/>
        <n v="6461"/>
        <n v="6460"/>
        <n v="6459"/>
        <n v="6458"/>
        <n v="6457"/>
        <n v="6456"/>
        <n v="6455"/>
        <n v="6454"/>
        <n v="6453"/>
        <n v="6452"/>
        <n v="6451"/>
        <n v="6450"/>
        <n v="6449"/>
        <n v="6448"/>
        <n v="6447"/>
        <n v="6446"/>
        <n v="6445"/>
        <n v="6444"/>
        <n v="6443"/>
        <n v="6442"/>
        <n v="6441"/>
        <n v="6440"/>
        <n v="6439"/>
        <n v="6438"/>
        <n v="6437"/>
        <n v="6436"/>
        <n v="6435"/>
        <n v="6434"/>
        <n v="6433"/>
        <n v="6432"/>
        <n v="6431"/>
        <n v="6430"/>
        <n v="6429"/>
        <n v="6428"/>
        <n v="6427"/>
        <n v="6426"/>
        <n v="6425"/>
        <n v="6424"/>
        <n v="6423"/>
        <n v="6422"/>
        <n v="6421"/>
        <n v="6420"/>
        <n v="6419"/>
        <n v="6418"/>
        <n v="6417"/>
        <n v="6416"/>
        <n v="6415"/>
        <n v="6414"/>
        <n v="6413"/>
        <n v="6412"/>
        <n v="6411"/>
        <n v="6410"/>
        <n v="6409"/>
        <n v="6408"/>
        <n v="6407"/>
        <n v="6406"/>
        <n v="6405"/>
        <n v="6404"/>
        <n v="6403"/>
        <n v="6402"/>
        <n v="6401"/>
        <n v="6400"/>
        <n v="6399"/>
        <n v="6398"/>
        <n v="6397"/>
        <n v="6396"/>
        <n v="6395"/>
        <n v="6394"/>
        <n v="6393"/>
        <n v="6392"/>
        <n v="6391"/>
        <n v="6390"/>
        <n v="6389"/>
        <n v="6388"/>
        <n v="6387"/>
        <n v="6386"/>
        <n v="6385"/>
        <n v="6384"/>
        <n v="6383"/>
        <n v="6382"/>
        <n v="6381"/>
        <n v="6380"/>
        <n v="6379"/>
        <n v="6378"/>
        <n v="6377"/>
        <n v="6376"/>
        <n v="6375"/>
        <n v="6374"/>
        <n v="6373"/>
        <n v="6372"/>
        <n v="6371"/>
        <n v="6370"/>
        <n v="6369"/>
        <n v="6368"/>
        <n v="6367"/>
        <n v="6366"/>
        <n v="6365"/>
        <n v="6364"/>
        <n v="6363"/>
        <n v="6362"/>
        <n v="6361"/>
        <n v="6360"/>
        <n v="6359"/>
        <n v="6358"/>
        <n v="6357"/>
        <n v="6356"/>
        <n v="6355"/>
        <n v="6354"/>
        <n v="6353"/>
        <n v="6352"/>
        <n v="6351"/>
        <n v="6350"/>
        <n v="6349"/>
        <n v="6348"/>
        <n v="6347"/>
        <n v="6346"/>
        <n v="6345"/>
        <n v="6344"/>
        <n v="6343"/>
        <n v="6342"/>
        <n v="6341"/>
        <n v="6340"/>
        <n v="6339"/>
        <n v="6338"/>
        <n v="6337"/>
        <n v="6336"/>
        <n v="6335"/>
        <n v="6334"/>
        <n v="6333"/>
        <n v="6332"/>
        <n v="6331"/>
        <n v="6330"/>
        <n v="6329"/>
        <n v="6328"/>
        <n v="6327"/>
        <n v="6326"/>
        <n v="6325"/>
        <n v="6324"/>
        <n v="6323"/>
        <n v="6322"/>
        <n v="6321"/>
        <n v="6320"/>
        <n v="6319"/>
        <n v="6318"/>
        <n v="6317"/>
        <n v="6316"/>
        <n v="6315"/>
        <n v="6314"/>
        <n v="6313"/>
        <n v="6312"/>
        <n v="6311"/>
        <n v="6310"/>
        <n v="6309"/>
        <n v="6308"/>
        <n v="6307"/>
        <n v="6306"/>
        <n v="6305"/>
        <n v="6304"/>
        <n v="6303"/>
        <n v="6302"/>
        <n v="6301"/>
        <n v="6300"/>
        <n v="6299"/>
        <n v="6298"/>
        <n v="6297"/>
        <n v="6296"/>
        <n v="6295"/>
        <n v="6294"/>
        <n v="6293"/>
        <n v="6292"/>
        <n v="6291"/>
        <n v="6290"/>
        <n v="6289"/>
        <n v="6288"/>
        <n v="6287"/>
        <n v="6286"/>
        <n v="6285"/>
        <n v="6284"/>
        <n v="6283"/>
        <n v="6282"/>
        <n v="6281"/>
        <n v="6280"/>
        <n v="6279"/>
        <n v="6278"/>
        <n v="6277"/>
        <n v="6276"/>
        <n v="6275"/>
        <n v="6274"/>
        <n v="6273"/>
        <n v="6272"/>
        <n v="6271"/>
        <n v="6270"/>
        <n v="6269"/>
        <n v="6268"/>
        <n v="6267"/>
        <n v="6266"/>
        <n v="6265"/>
        <n v="6264"/>
        <n v="6263"/>
        <n v="6262"/>
        <n v="6261"/>
        <n v="6260"/>
        <n v="6259"/>
        <n v="6258"/>
        <n v="6257"/>
        <n v="6256"/>
        <n v="6255"/>
        <n v="6254"/>
        <n v="6253"/>
        <n v="6252"/>
        <n v="6251"/>
        <n v="6250"/>
        <n v="6249"/>
        <n v="6248"/>
        <n v="6247"/>
        <n v="6246"/>
        <n v="6245"/>
        <n v="6244"/>
        <n v="6243"/>
        <n v="6242"/>
        <n v="6241"/>
        <n v="6240"/>
        <n v="6239"/>
        <n v="6238"/>
        <n v="6237"/>
        <n v="6236"/>
        <n v="6235"/>
        <n v="6234"/>
        <n v="6233"/>
        <n v="6232"/>
        <n v="6231"/>
        <n v="6230"/>
        <n v="6229"/>
        <n v="6228"/>
        <n v="6227"/>
        <n v="6226"/>
        <n v="6225"/>
        <n v="6224"/>
        <n v="6223"/>
        <n v="6222"/>
        <n v="6221"/>
        <n v="6220"/>
        <n v="6219"/>
        <n v="6218"/>
        <n v="6217"/>
        <n v="6216"/>
        <n v="6215"/>
        <n v="6214"/>
        <n v="6213"/>
        <n v="6212"/>
        <n v="6211"/>
        <n v="6210"/>
        <n v="6209"/>
        <n v="6208"/>
        <n v="6207"/>
        <n v="6206"/>
        <n v="6205"/>
        <n v="6204"/>
        <n v="6203"/>
        <n v="6202"/>
        <n v="6201"/>
        <n v="6200"/>
        <n v="6199"/>
        <n v="6198"/>
        <n v="6197"/>
        <n v="6196"/>
        <n v="6195"/>
        <n v="6194"/>
        <n v="6193"/>
        <n v="6192"/>
        <n v="6191"/>
        <n v="6190"/>
        <n v="6189"/>
        <n v="6188"/>
        <n v="6187"/>
        <n v="6186"/>
        <n v="6185"/>
        <n v="6184"/>
        <n v="6183"/>
        <n v="6182"/>
        <n v="6181"/>
        <n v="6180"/>
        <n v="6179"/>
        <n v="6178"/>
        <n v="6177"/>
        <n v="6176"/>
        <n v="6175"/>
        <n v="6174"/>
        <n v="6173"/>
        <n v="6172"/>
        <n v="6171"/>
        <n v="6170"/>
        <n v="6169"/>
        <n v="6168"/>
        <n v="6167"/>
        <n v="6166"/>
        <n v="6165"/>
        <n v="6164"/>
        <n v="6163"/>
        <n v="6162"/>
        <n v="6161"/>
        <n v="6160"/>
        <n v="6159"/>
        <n v="6158"/>
        <n v="6157"/>
        <n v="6156"/>
        <n v="6155"/>
        <n v="6154"/>
        <n v="6153"/>
        <n v="6152"/>
        <n v="6151"/>
        <n v="6150"/>
        <n v="6149"/>
        <n v="6148"/>
        <n v="6147"/>
        <n v="6146"/>
        <n v="6145"/>
        <n v="6144"/>
        <n v="6143"/>
        <n v="6142"/>
        <n v="6141"/>
        <n v="6140"/>
        <n v="6139"/>
        <n v="6138"/>
        <n v="6137"/>
        <n v="6136"/>
        <n v="6135"/>
        <n v="6134"/>
        <n v="6133"/>
        <n v="6132"/>
        <n v="6131"/>
        <n v="6130"/>
        <n v="6129"/>
        <n v="6128"/>
        <n v="6127"/>
        <n v="6126"/>
        <n v="6125"/>
        <n v="6124"/>
        <n v="6123"/>
        <n v="6122"/>
        <n v="6121"/>
        <n v="6120"/>
        <n v="6119"/>
        <n v="6118"/>
        <n v="6117"/>
        <n v="6116"/>
        <n v="6115"/>
        <n v="6114"/>
        <n v="6113"/>
        <n v="6112"/>
        <n v="6111"/>
        <n v="6110"/>
        <n v="6109"/>
        <n v="6108"/>
        <n v="6107"/>
        <n v="6106"/>
        <n v="6105"/>
        <n v="6104"/>
        <n v="6103"/>
        <n v="6102"/>
        <n v="6101"/>
        <n v="6100"/>
        <n v="6099"/>
        <n v="6098"/>
        <n v="6097"/>
        <n v="6096"/>
        <n v="6095"/>
        <n v="6094"/>
        <n v="6093"/>
        <n v="6092"/>
        <n v="6091"/>
        <n v="6090"/>
        <n v="6089"/>
        <n v="6088"/>
        <n v="6087"/>
        <n v="6086"/>
        <n v="6085"/>
        <n v="6084"/>
        <n v="6083"/>
        <n v="6082"/>
        <n v="6081"/>
        <n v="6080"/>
        <n v="6079"/>
        <n v="6078"/>
        <n v="6077"/>
        <n v="6076"/>
        <n v="6075"/>
        <n v="6074"/>
        <n v="6073"/>
        <n v="6072"/>
        <n v="6071"/>
        <n v="6070"/>
        <n v="6069"/>
        <n v="6068"/>
        <n v="6067"/>
        <n v="6066"/>
        <n v="6065"/>
        <n v="6064"/>
        <n v="6063"/>
        <n v="6062"/>
        <n v="6061"/>
        <n v="6060"/>
        <n v="6059"/>
        <n v="6058"/>
        <n v="6057"/>
        <n v="6056"/>
        <n v="6055"/>
        <n v="6054"/>
        <n v="6053"/>
        <n v="6052"/>
        <n v="6051"/>
        <n v="6050"/>
        <n v="6049"/>
        <n v="6048"/>
        <n v="6047"/>
        <n v="6046"/>
        <n v="6045"/>
        <n v="6044"/>
        <n v="6043"/>
        <n v="6042"/>
        <n v="6041"/>
        <n v="6040"/>
        <n v="6039"/>
        <n v="6038"/>
        <n v="6037"/>
        <n v="6036"/>
        <n v="6035"/>
        <n v="6034"/>
        <n v="6033"/>
        <n v="6032"/>
        <n v="6031"/>
        <n v="6030"/>
        <n v="6029"/>
        <n v="6028"/>
        <n v="6027"/>
        <n v="6026"/>
        <n v="6025"/>
        <n v="6024"/>
        <n v="6023"/>
        <n v="6022"/>
        <n v="6021"/>
        <n v="6020"/>
        <n v="6019"/>
        <n v="6018"/>
        <n v="6017"/>
        <n v="6016"/>
        <n v="6015"/>
        <n v="6014"/>
        <n v="6013"/>
        <n v="6012"/>
        <n v="6011"/>
        <n v="6010"/>
        <n v="6009"/>
        <n v="6008"/>
        <n v="6007"/>
        <n v="6006"/>
        <n v="6005"/>
        <n v="6004"/>
        <n v="6003"/>
        <n v="6002"/>
        <n v="6001"/>
        <n v="6000"/>
        <n v="5999"/>
        <n v="5998"/>
        <n v="5997"/>
        <n v="5996"/>
        <n v="5995"/>
        <n v="5994"/>
        <n v="5993"/>
        <n v="5992"/>
        <n v="5991"/>
        <n v="5990"/>
        <n v="5989"/>
        <n v="5988"/>
        <n v="5987"/>
        <n v="5986"/>
        <n v="5985"/>
        <n v="5984"/>
        <n v="5983"/>
        <n v="5982"/>
        <n v="5981"/>
        <n v="5980"/>
        <n v="5979"/>
        <n v="5978"/>
        <n v="5977"/>
        <n v="5976"/>
        <n v="5975"/>
        <n v="5974"/>
        <n v="5973"/>
        <n v="5972"/>
        <n v="5971"/>
        <n v="5970"/>
        <n v="5969"/>
        <n v="5968"/>
        <n v="5967"/>
        <n v="5966"/>
        <n v="5965"/>
        <n v="5964"/>
        <n v="5963"/>
        <n v="5962"/>
        <n v="5961"/>
        <n v="5960"/>
        <n v="5959"/>
        <n v="5958"/>
        <n v="5957"/>
        <n v="5956"/>
        <n v="5955"/>
        <n v="5954"/>
        <n v="5953"/>
        <n v="5952"/>
        <n v="5951"/>
        <n v="5950"/>
        <n v="5949"/>
        <n v="5948"/>
        <n v="5947"/>
        <n v="5946"/>
        <n v="5945"/>
        <n v="5944"/>
        <n v="5943"/>
        <n v="5942"/>
        <n v="5941"/>
        <n v="5940"/>
        <n v="5939"/>
        <n v="5938"/>
        <n v="5937"/>
        <n v="5936"/>
        <n v="5935"/>
        <n v="5934"/>
        <n v="5933"/>
        <n v="5932"/>
        <n v="5931"/>
        <n v="5930"/>
        <n v="5929"/>
        <n v="5928"/>
        <n v="5927"/>
        <n v="5926"/>
        <n v="5925"/>
        <n v="5924"/>
        <n v="5923"/>
        <n v="5922"/>
        <n v="5921"/>
        <n v="5920"/>
        <n v="5919"/>
        <n v="5918"/>
        <n v="5917"/>
        <n v="5916"/>
        <n v="5915"/>
        <n v="5914"/>
        <n v="5913"/>
        <n v="5912"/>
        <n v="5911"/>
        <n v="5910"/>
        <n v="5909"/>
        <n v="5908"/>
        <n v="5907"/>
        <n v="5906"/>
        <n v="5905"/>
        <n v="5904"/>
        <n v="5903"/>
        <n v="5902"/>
        <n v="5901"/>
        <n v="5900"/>
        <n v="5899"/>
        <n v="5898"/>
        <n v="5897"/>
        <n v="5896"/>
        <n v="5895"/>
        <n v="5894"/>
        <n v="5893"/>
        <n v="5892"/>
        <n v="5891"/>
        <n v="5890"/>
        <n v="5889"/>
        <n v="5888"/>
        <n v="5887"/>
        <n v="5886"/>
        <n v="5885"/>
        <n v="5884"/>
        <n v="5883"/>
        <n v="5882"/>
        <n v="5881"/>
        <n v="5880"/>
        <n v="5879"/>
        <n v="5878"/>
        <n v="5877"/>
        <n v="5876"/>
        <n v="5875"/>
        <n v="5874"/>
        <n v="5873"/>
        <n v="5872"/>
        <n v="5871"/>
        <n v="5870"/>
        <n v="5869"/>
        <n v="5868"/>
        <n v="5867"/>
        <n v="5866"/>
        <n v="5865"/>
        <n v="5864"/>
        <n v="5863"/>
        <n v="5862"/>
        <n v="5861"/>
        <n v="5860"/>
        <n v="5859"/>
        <n v="5858"/>
        <n v="5857"/>
        <n v="5856"/>
        <n v="5855"/>
        <n v="5854"/>
        <n v="5853"/>
        <n v="5852"/>
        <n v="5851"/>
        <n v="5850"/>
        <n v="5849"/>
        <n v="5848"/>
        <n v="5847"/>
        <n v="5846"/>
        <n v="5845"/>
        <n v="5844"/>
        <n v="5843"/>
        <n v="5842"/>
        <n v="5841"/>
        <n v="5840"/>
        <n v="5839"/>
        <n v="5838"/>
        <n v="5837"/>
        <n v="5836"/>
        <n v="5835"/>
        <n v="5834"/>
        <n v="5833"/>
        <n v="5832"/>
        <n v="5831"/>
        <n v="5830"/>
        <n v="5829"/>
        <n v="5828"/>
        <n v="5827"/>
        <n v="5826"/>
        <n v="5825"/>
        <n v="5824"/>
        <n v="5823"/>
        <n v="5822"/>
        <n v="5821"/>
        <n v="5820"/>
        <n v="5819"/>
        <n v="5818"/>
        <n v="5817"/>
        <n v="5816"/>
        <n v="5815"/>
        <n v="5814"/>
        <n v="5813"/>
        <n v="5812"/>
        <n v="5811"/>
        <n v="5810"/>
        <n v="5809"/>
        <n v="5808"/>
        <n v="5807"/>
        <n v="5806"/>
        <n v="5805"/>
        <n v="5804"/>
        <n v="5803"/>
        <n v="5802"/>
        <n v="5801"/>
        <n v="5800"/>
        <n v="5799"/>
        <n v="5798"/>
        <n v="5797"/>
        <n v="5796"/>
        <n v="5795"/>
        <n v="5794"/>
        <n v="5793"/>
        <n v="5792"/>
        <n v="5791"/>
        <n v="5790"/>
        <n v="5789"/>
        <n v="5788"/>
        <n v="5787"/>
        <n v="5786"/>
        <n v="5785"/>
        <n v="5784"/>
        <n v="5783"/>
        <n v="5782"/>
        <n v="5781"/>
        <n v="5780"/>
        <n v="5779"/>
        <n v="5778"/>
        <n v="5777"/>
        <n v="5776"/>
        <n v="5775"/>
        <n v="5774"/>
        <n v="5773"/>
        <n v="5772"/>
        <n v="5771"/>
        <n v="5770"/>
        <n v="5769"/>
        <n v="5768"/>
        <n v="5767"/>
        <n v="5766"/>
        <n v="5765"/>
        <n v="5764"/>
        <n v="5763"/>
        <n v="5762"/>
        <n v="5761"/>
        <n v="5760"/>
        <n v="5759"/>
        <n v="5758"/>
        <n v="5757"/>
        <n v="5756"/>
        <n v="5755"/>
        <n v="5754"/>
        <n v="5753"/>
        <n v="5752"/>
        <n v="5751"/>
        <n v="5750"/>
        <n v="5749"/>
        <n v="5748"/>
        <n v="5747"/>
        <n v="5746"/>
        <n v="5745"/>
        <n v="5744"/>
        <n v="5743"/>
        <n v="5742"/>
        <n v="5741"/>
        <n v="5740"/>
        <n v="5739"/>
        <n v="5738"/>
        <n v="5737"/>
        <n v="5736"/>
        <n v="5735"/>
        <n v="5734"/>
        <n v="5733"/>
        <n v="5732"/>
        <n v="5731"/>
        <n v="5730"/>
        <n v="5729"/>
        <n v="5728"/>
        <n v="5727"/>
        <n v="5726"/>
        <n v="5725"/>
        <n v="5724"/>
        <n v="5723"/>
        <n v="5722"/>
        <n v="5721"/>
        <n v="5720"/>
        <n v="5719"/>
        <n v="5718"/>
        <n v="5717"/>
        <n v="5716"/>
        <n v="5715"/>
        <n v="5714"/>
        <n v="5713"/>
        <n v="5712"/>
        <n v="5711"/>
        <n v="5710"/>
        <n v="5709"/>
        <n v="5708"/>
        <n v="5707"/>
        <n v="5706"/>
        <n v="5705"/>
        <n v="5704"/>
        <n v="5703"/>
        <n v="5702"/>
        <n v="5701"/>
        <n v="5700"/>
        <n v="5699"/>
        <n v="5698"/>
        <n v="5697"/>
        <n v="5696"/>
        <n v="5695"/>
        <n v="5694"/>
        <n v="5693"/>
        <n v="5692"/>
        <n v="5691"/>
        <n v="5690"/>
        <n v="5689"/>
        <n v="5688"/>
        <n v="5687"/>
        <n v="5686"/>
        <n v="5685"/>
        <n v="5684"/>
        <n v="5683"/>
        <n v="5682"/>
        <n v="5681"/>
        <n v="5680"/>
        <n v="5679"/>
        <n v="5678"/>
        <n v="5677"/>
        <n v="5676"/>
        <n v="5675"/>
        <n v="5674"/>
        <n v="5673"/>
        <n v="5672"/>
        <n v="5671"/>
        <n v="5670"/>
        <n v="5669"/>
        <n v="5668"/>
        <n v="5667"/>
        <n v="5666"/>
        <n v="5665"/>
        <n v="5664"/>
        <n v="5663"/>
        <n v="5662"/>
        <n v="5661"/>
        <n v="5660"/>
        <n v="5659"/>
        <n v="5658"/>
        <n v="5657"/>
        <n v="5656"/>
        <n v="5655"/>
        <n v="5654"/>
        <n v="5653"/>
        <n v="5652"/>
        <n v="5651"/>
        <n v="5650"/>
        <n v="5649"/>
        <n v="5648"/>
        <n v="5647"/>
        <n v="5646"/>
        <n v="5645"/>
        <n v="5644"/>
        <n v="5643"/>
        <n v="5642"/>
        <n v="5641"/>
        <n v="5640"/>
        <n v="5639"/>
        <n v="5638"/>
        <n v="5637"/>
        <n v="5636"/>
        <n v="5635"/>
        <n v="5634"/>
        <n v="5633"/>
        <n v="5632"/>
        <n v="5631"/>
        <n v="5630"/>
        <n v="5629"/>
        <n v="5628"/>
        <n v="5627"/>
        <n v="5626"/>
        <n v="5625"/>
        <n v="5624"/>
        <n v="5623"/>
        <n v="5622"/>
        <n v="5621"/>
        <n v="5620"/>
        <n v="5619"/>
        <n v="5618"/>
        <n v="5617"/>
        <n v="5616"/>
        <n v="5615"/>
        <n v="5614"/>
        <n v="5613"/>
        <n v="5612"/>
        <n v="5611"/>
        <n v="5610"/>
        <n v="5609"/>
        <n v="5608"/>
        <n v="5607"/>
        <n v="5606"/>
        <n v="5605"/>
        <n v="5604"/>
        <n v="5603"/>
        <n v="5602"/>
        <n v="5601"/>
        <n v="5600"/>
        <n v="5599"/>
        <n v="5598"/>
        <n v="5597"/>
        <n v="5596"/>
        <n v="5595"/>
        <n v="5594"/>
        <n v="5593"/>
        <n v="5592"/>
        <n v="5591"/>
        <n v="5590"/>
        <n v="5589"/>
        <n v="5588"/>
        <n v="5587"/>
        <n v="5586"/>
        <n v="5585"/>
        <n v="5584"/>
        <n v="5583"/>
        <n v="5582"/>
        <n v="5581"/>
        <n v="5580"/>
        <n v="5579"/>
        <n v="5578"/>
        <n v="5577"/>
        <n v="5576"/>
        <n v="5575"/>
        <n v="5574"/>
        <n v="5573"/>
        <n v="5572"/>
        <n v="5571"/>
        <n v="5570"/>
        <n v="5569"/>
        <n v="5568"/>
        <m/>
      </sharedItems>
    </cacheField>
    <cacheField name="CORRELTIVO2" numFmtId="0">
      <sharedItems containsString="0" containsBlank="1" containsNumber="1" containsInteger="1" minValue="5568" maxValue="6887" count="1321">
        <n v="6887"/>
        <n v="6886"/>
        <n v="6885"/>
        <n v="6884"/>
        <n v="6883"/>
        <n v="6882"/>
        <n v="6881"/>
        <n v="6880"/>
        <n v="6879"/>
        <n v="6878"/>
        <n v="6877"/>
        <n v="6876"/>
        <n v="6875"/>
        <n v="6874"/>
        <n v="6873"/>
        <n v="6872"/>
        <n v="6871"/>
        <n v="6870"/>
        <n v="6869"/>
        <n v="6868"/>
        <n v="6867"/>
        <n v="6850"/>
        <n v="6849"/>
        <n v="6848"/>
        <n v="6847"/>
        <n v="6846"/>
        <n v="6845"/>
        <n v="6844"/>
        <n v="6843"/>
        <n v="6842"/>
        <n v="6841"/>
        <n v="6840"/>
        <n v="6839"/>
        <n v="6838"/>
        <n v="6837"/>
        <n v="6836"/>
        <n v="6835"/>
        <n v="6834"/>
        <n v="6833"/>
        <n v="6832"/>
        <n v="6831"/>
        <n v="6830"/>
        <n v="6829"/>
        <n v="6828"/>
        <n v="6827"/>
        <n v="6826"/>
        <n v="6825"/>
        <n v="6866"/>
        <n v="6865"/>
        <n v="6864"/>
        <n v="6863"/>
        <n v="6862"/>
        <n v="6861"/>
        <n v="6860"/>
        <n v="6859"/>
        <n v="6858"/>
        <n v="6857"/>
        <n v="6856"/>
        <n v="6855"/>
        <n v="6854"/>
        <n v="6853"/>
        <n v="6852"/>
        <n v="6851"/>
        <n v="6824"/>
        <n v="6823"/>
        <n v="6822"/>
        <n v="6821"/>
        <n v="6820"/>
        <n v="6819"/>
        <n v="6818"/>
        <n v="6817"/>
        <n v="6816"/>
        <n v="6815"/>
        <n v="6814"/>
        <n v="6813"/>
        <n v="6812"/>
        <n v="6811"/>
        <n v="6810"/>
        <n v="6809"/>
        <n v="6808"/>
        <n v="6807"/>
        <n v="6806"/>
        <n v="6805"/>
        <n v="6804"/>
        <n v="6803"/>
        <n v="6802"/>
        <n v="6801"/>
        <n v="6800"/>
        <n v="6799"/>
        <n v="6798"/>
        <n v="6797"/>
        <n v="6796"/>
        <n v="6795"/>
        <n v="6794"/>
        <n v="6793"/>
        <n v="6792"/>
        <n v="6791"/>
        <n v="6790"/>
        <n v="6789"/>
        <n v="6788"/>
        <n v="6787"/>
        <n v="6786"/>
        <n v="6785"/>
        <n v="6784"/>
        <n v="6783"/>
        <n v="6782"/>
        <n v="6781"/>
        <n v="6780"/>
        <n v="6779"/>
        <n v="6778"/>
        <n v="6777"/>
        <n v="6776"/>
        <n v="6775"/>
        <n v="6774"/>
        <n v="6773"/>
        <n v="6772"/>
        <n v="6771"/>
        <n v="6770"/>
        <n v="6769"/>
        <n v="6768"/>
        <n v="6767"/>
        <n v="6766"/>
        <n v="6765"/>
        <n v="6764"/>
        <n v="6763"/>
        <n v="6762"/>
        <n v="6761"/>
        <n v="6760"/>
        <n v="6759"/>
        <n v="6758"/>
        <n v="6757"/>
        <n v="6756"/>
        <n v="6755"/>
        <n v="6754"/>
        <n v="6753"/>
        <n v="6752"/>
        <n v="6751"/>
        <n v="6750"/>
        <n v="6749"/>
        <n v="6748"/>
        <n v="6747"/>
        <n v="6746"/>
        <n v="6745"/>
        <n v="6744"/>
        <n v="6743"/>
        <n v="6742"/>
        <n v="6741"/>
        <n v="6740"/>
        <n v="6739"/>
        <n v="6738"/>
        <n v="6737"/>
        <n v="6736"/>
        <n v="6735"/>
        <n v="6734"/>
        <n v="6733"/>
        <n v="6732"/>
        <n v="6731"/>
        <n v="6730"/>
        <n v="6729"/>
        <n v="6728"/>
        <n v="6727"/>
        <n v="6726"/>
        <n v="6725"/>
        <n v="6724"/>
        <n v="6723"/>
        <n v="6722"/>
        <n v="6721"/>
        <n v="6720"/>
        <n v="6719"/>
        <n v="6718"/>
        <n v="6717"/>
        <n v="6716"/>
        <n v="6715"/>
        <n v="6714"/>
        <n v="6713"/>
        <n v="6712"/>
        <n v="6711"/>
        <n v="6710"/>
        <n v="6709"/>
        <n v="6708"/>
        <n v="6707"/>
        <n v="6706"/>
        <n v="6705"/>
        <n v="6704"/>
        <n v="6703"/>
        <n v="6702"/>
        <n v="6701"/>
        <n v="6700"/>
        <n v="6699"/>
        <n v="6698"/>
        <n v="6697"/>
        <n v="6696"/>
        <n v="6695"/>
        <n v="6694"/>
        <n v="6693"/>
        <n v="6692"/>
        <n v="6691"/>
        <n v="6690"/>
        <n v="6689"/>
        <n v="6688"/>
        <n v="6687"/>
        <n v="6686"/>
        <n v="6685"/>
        <n v="6684"/>
        <n v="6683"/>
        <n v="6682"/>
        <n v="6681"/>
        <n v="6680"/>
        <n v="6679"/>
        <n v="6678"/>
        <n v="6677"/>
        <n v="6676"/>
        <n v="6675"/>
        <n v="6674"/>
        <n v="6673"/>
        <n v="6672"/>
        <n v="6671"/>
        <n v="6670"/>
        <n v="6669"/>
        <n v="6668"/>
        <n v="6667"/>
        <n v="6666"/>
        <n v="6665"/>
        <n v="6664"/>
        <n v="6663"/>
        <n v="6662"/>
        <n v="6661"/>
        <n v="6660"/>
        <n v="6659"/>
        <n v="6658"/>
        <n v="6657"/>
        <n v="6656"/>
        <n v="6655"/>
        <n v="6654"/>
        <n v="6653"/>
        <n v="6652"/>
        <n v="6651"/>
        <n v="6650"/>
        <n v="6649"/>
        <n v="6648"/>
        <n v="6647"/>
        <n v="6646"/>
        <n v="6645"/>
        <n v="6644"/>
        <n v="6643"/>
        <n v="6642"/>
        <n v="6641"/>
        <n v="6640"/>
        <n v="6639"/>
        <n v="6638"/>
        <n v="6637"/>
        <n v="6636"/>
        <n v="6635"/>
        <n v="6634"/>
        <n v="6633"/>
        <n v="6632"/>
        <n v="6631"/>
        <n v="6630"/>
        <n v="6629"/>
        <n v="6628"/>
        <n v="6627"/>
        <n v="6626"/>
        <n v="6625"/>
        <n v="6624"/>
        <n v="6623"/>
        <n v="6622"/>
        <n v="6621"/>
        <n v="6620"/>
        <n v="6619"/>
        <n v="6618"/>
        <n v="6617"/>
        <n v="6616"/>
        <n v="6615"/>
        <n v="6614"/>
        <n v="6613"/>
        <n v="6612"/>
        <n v="6611"/>
        <n v="6610"/>
        <n v="6609"/>
        <n v="6608"/>
        <n v="6607"/>
        <n v="6606"/>
        <n v="6605"/>
        <n v="6604"/>
        <n v="6603"/>
        <n v="6602"/>
        <n v="6601"/>
        <n v="6600"/>
        <n v="6599"/>
        <n v="6598"/>
        <n v="6597"/>
        <n v="6596"/>
        <n v="6595"/>
        <n v="6594"/>
        <n v="6593"/>
        <n v="6592"/>
        <n v="6591"/>
        <n v="6590"/>
        <n v="6589"/>
        <n v="6588"/>
        <n v="6587"/>
        <n v="6586"/>
        <n v="6585"/>
        <n v="6584"/>
        <n v="6583"/>
        <n v="6582"/>
        <n v="6581"/>
        <n v="6580"/>
        <n v="6579"/>
        <n v="6578"/>
        <n v="6577"/>
        <n v="6576"/>
        <n v="6575"/>
        <n v="6574"/>
        <n v="6573"/>
        <n v="6572"/>
        <n v="6571"/>
        <n v="6570"/>
        <n v="6569"/>
        <n v="6568"/>
        <n v="6567"/>
        <n v="6566"/>
        <n v="6565"/>
        <n v="6564"/>
        <n v="6563"/>
        <n v="6562"/>
        <n v="6561"/>
        <n v="6560"/>
        <n v="6559"/>
        <n v="6558"/>
        <n v="6557"/>
        <n v="6556"/>
        <n v="6555"/>
        <n v="6554"/>
        <n v="6553"/>
        <n v="6552"/>
        <n v="6551"/>
        <n v="6550"/>
        <n v="6549"/>
        <n v="6548"/>
        <n v="6547"/>
        <n v="6546"/>
        <n v="6545"/>
        <n v="6544"/>
        <n v="6543"/>
        <n v="6542"/>
        <n v="6541"/>
        <n v="6540"/>
        <n v="6539"/>
        <n v="6538"/>
        <n v="6537"/>
        <n v="6536"/>
        <n v="6535"/>
        <n v="6534"/>
        <n v="6533"/>
        <n v="6532"/>
        <n v="6531"/>
        <n v="6530"/>
        <n v="6529"/>
        <n v="6528"/>
        <n v="6527"/>
        <n v="6526"/>
        <n v="6525"/>
        <n v="6524"/>
        <n v="6523"/>
        <n v="6522"/>
        <n v="6521"/>
        <n v="6520"/>
        <n v="6519"/>
        <n v="6518"/>
        <n v="6517"/>
        <n v="6516"/>
        <n v="6515"/>
        <n v="6514"/>
        <n v="6513"/>
        <n v="6512"/>
        <n v="6511"/>
        <n v="6510"/>
        <n v="6509"/>
        <n v="6508"/>
        <n v="6507"/>
        <n v="6506"/>
        <n v="6505"/>
        <n v="6504"/>
        <n v="6503"/>
        <n v="6502"/>
        <n v="6501"/>
        <n v="6500"/>
        <n v="6499"/>
        <n v="6498"/>
        <n v="6497"/>
        <n v="6496"/>
        <n v="6495"/>
        <n v="6494"/>
        <n v="6493"/>
        <n v="6492"/>
        <n v="6491"/>
        <n v="6490"/>
        <n v="6489"/>
        <n v="6488"/>
        <n v="6487"/>
        <n v="6486"/>
        <n v="6485"/>
        <n v="6484"/>
        <n v="6483"/>
        <n v="6482"/>
        <n v="6481"/>
        <n v="6480"/>
        <n v="6479"/>
        <n v="6478"/>
        <n v="6477"/>
        <n v="6476"/>
        <n v="6475"/>
        <n v="6474"/>
        <n v="6473"/>
        <n v="6472"/>
        <n v="6471"/>
        <n v="6470"/>
        <n v="6469"/>
        <n v="6468"/>
        <n v="6467"/>
        <n v="6466"/>
        <n v="6465"/>
        <n v="6464"/>
        <n v="6463"/>
        <n v="6462"/>
        <n v="6461"/>
        <n v="6460"/>
        <n v="6459"/>
        <n v="6458"/>
        <n v="6457"/>
        <n v="6456"/>
        <n v="6455"/>
        <n v="6454"/>
        <n v="6453"/>
        <n v="6452"/>
        <n v="6451"/>
        <n v="6450"/>
        <n v="6449"/>
        <n v="6448"/>
        <n v="6447"/>
        <n v="6446"/>
        <n v="6445"/>
        <n v="6444"/>
        <n v="6443"/>
        <n v="6442"/>
        <n v="6441"/>
        <n v="6440"/>
        <n v="6439"/>
        <n v="6438"/>
        <n v="6437"/>
        <n v="6436"/>
        <n v="6435"/>
        <n v="6434"/>
        <n v="6433"/>
        <n v="6432"/>
        <n v="6431"/>
        <n v="6430"/>
        <n v="6429"/>
        <n v="6428"/>
        <n v="6427"/>
        <n v="6426"/>
        <n v="6425"/>
        <n v="6424"/>
        <n v="6423"/>
        <n v="6422"/>
        <n v="6421"/>
        <n v="6420"/>
        <n v="6419"/>
        <n v="6418"/>
        <n v="6417"/>
        <n v="6416"/>
        <n v="6415"/>
        <n v="6414"/>
        <n v="6413"/>
        <n v="6412"/>
        <n v="6411"/>
        <n v="6410"/>
        <n v="6409"/>
        <n v="6408"/>
        <n v="6407"/>
        <n v="6406"/>
        <n v="6405"/>
        <n v="6404"/>
        <n v="6403"/>
        <n v="6402"/>
        <n v="6401"/>
        <n v="6400"/>
        <n v="6399"/>
        <n v="6398"/>
        <n v="6397"/>
        <n v="6396"/>
        <n v="6395"/>
        <n v="6394"/>
        <n v="6393"/>
        <n v="6392"/>
        <n v="6391"/>
        <n v="6390"/>
        <n v="6389"/>
        <n v="6388"/>
        <n v="6387"/>
        <n v="6386"/>
        <n v="6385"/>
        <n v="6384"/>
        <n v="6383"/>
        <n v="6382"/>
        <n v="6381"/>
        <n v="6380"/>
        <n v="6379"/>
        <n v="6378"/>
        <n v="6377"/>
        <n v="6376"/>
        <n v="6375"/>
        <n v="6374"/>
        <n v="6373"/>
        <n v="6372"/>
        <n v="6371"/>
        <n v="6370"/>
        <n v="6369"/>
        <n v="6368"/>
        <n v="6367"/>
        <n v="6366"/>
        <n v="6365"/>
        <n v="6364"/>
        <n v="6363"/>
        <n v="6362"/>
        <n v="6361"/>
        <n v="6360"/>
        <n v="6359"/>
        <n v="6358"/>
        <n v="6357"/>
        <n v="6356"/>
        <n v="6355"/>
        <n v="6354"/>
        <n v="6353"/>
        <n v="6352"/>
        <n v="6351"/>
        <n v="6350"/>
        <n v="6349"/>
        <n v="6348"/>
        <n v="6347"/>
        <n v="6346"/>
        <n v="6345"/>
        <n v="6344"/>
        <n v="6343"/>
        <n v="6342"/>
        <n v="6341"/>
        <n v="6340"/>
        <n v="6339"/>
        <n v="6338"/>
        <n v="6337"/>
        <n v="6336"/>
        <n v="6335"/>
        <n v="6334"/>
        <n v="6333"/>
        <n v="6332"/>
        <n v="6331"/>
        <n v="6330"/>
        <n v="6329"/>
        <n v="6328"/>
        <n v="6327"/>
        <n v="6326"/>
        <n v="6325"/>
        <n v="6324"/>
        <n v="6323"/>
        <n v="6322"/>
        <n v="6321"/>
        <n v="6320"/>
        <n v="6319"/>
        <n v="6318"/>
        <n v="6317"/>
        <n v="6316"/>
        <n v="6315"/>
        <n v="6314"/>
        <n v="6313"/>
        <n v="6312"/>
        <n v="6311"/>
        <n v="6310"/>
        <n v="6309"/>
        <n v="6308"/>
        <n v="6307"/>
        <n v="6306"/>
        <n v="6305"/>
        <n v="6304"/>
        <n v="6303"/>
        <n v="6302"/>
        <n v="6301"/>
        <n v="6300"/>
        <n v="6299"/>
        <n v="6298"/>
        <n v="6297"/>
        <n v="6296"/>
        <n v="6295"/>
        <n v="6294"/>
        <n v="6293"/>
        <n v="6292"/>
        <n v="6291"/>
        <n v="6290"/>
        <n v="6289"/>
        <n v="6288"/>
        <n v="6287"/>
        <n v="6286"/>
        <n v="6285"/>
        <n v="6284"/>
        <n v="6283"/>
        <n v="6282"/>
        <n v="6281"/>
        <n v="6280"/>
        <n v="6279"/>
        <n v="6278"/>
        <n v="6277"/>
        <n v="6276"/>
        <n v="6275"/>
        <n v="6274"/>
        <n v="6273"/>
        <n v="6272"/>
        <n v="6271"/>
        <n v="6270"/>
        <n v="6269"/>
        <n v="6268"/>
        <n v="6267"/>
        <n v="6266"/>
        <n v="6265"/>
        <n v="6264"/>
        <n v="6263"/>
        <n v="6262"/>
        <n v="6261"/>
        <n v="6260"/>
        <n v="6259"/>
        <n v="6258"/>
        <n v="6257"/>
        <n v="6256"/>
        <n v="6255"/>
        <n v="6254"/>
        <n v="6253"/>
        <n v="6252"/>
        <n v="6251"/>
        <n v="6250"/>
        <n v="6249"/>
        <n v="6248"/>
        <n v="6247"/>
        <n v="6246"/>
        <n v="6245"/>
        <n v="6244"/>
        <n v="6243"/>
        <n v="6242"/>
        <n v="6241"/>
        <n v="6240"/>
        <n v="6239"/>
        <n v="6238"/>
        <n v="6237"/>
        <n v="6236"/>
        <n v="6235"/>
        <n v="6234"/>
        <n v="6233"/>
        <n v="6232"/>
        <n v="6231"/>
        <n v="6230"/>
        <n v="6229"/>
        <n v="6228"/>
        <n v="6227"/>
        <n v="6226"/>
        <n v="6225"/>
        <n v="6224"/>
        <n v="6223"/>
        <n v="6222"/>
        <n v="6221"/>
        <n v="6220"/>
        <n v="6219"/>
        <n v="6218"/>
        <n v="6217"/>
        <n v="6216"/>
        <n v="6215"/>
        <n v="6214"/>
        <n v="6213"/>
        <n v="6212"/>
        <n v="6211"/>
        <n v="6210"/>
        <n v="6209"/>
        <n v="6208"/>
        <n v="6207"/>
        <n v="6206"/>
        <n v="6205"/>
        <n v="6204"/>
        <n v="6203"/>
        <n v="6202"/>
        <n v="6201"/>
        <n v="6200"/>
        <n v="6199"/>
        <n v="6198"/>
        <n v="6197"/>
        <n v="6196"/>
        <n v="6195"/>
        <n v="6194"/>
        <n v="6193"/>
        <n v="6192"/>
        <n v="6191"/>
        <n v="6190"/>
        <n v="6189"/>
        <n v="6188"/>
        <n v="6187"/>
        <n v="6186"/>
        <n v="6185"/>
        <n v="6184"/>
        <n v="6183"/>
        <n v="6182"/>
        <n v="6181"/>
        <n v="6180"/>
        <n v="6179"/>
        <n v="6178"/>
        <n v="6177"/>
        <n v="6176"/>
        <n v="6175"/>
        <n v="6174"/>
        <n v="6173"/>
        <n v="6172"/>
        <n v="6171"/>
        <n v="6170"/>
        <n v="6169"/>
        <n v="6168"/>
        <n v="6167"/>
        <n v="6166"/>
        <n v="6165"/>
        <n v="6164"/>
        <n v="6163"/>
        <n v="6162"/>
        <n v="6161"/>
        <n v="6160"/>
        <n v="6159"/>
        <n v="6158"/>
        <n v="6157"/>
        <n v="6156"/>
        <n v="6155"/>
        <n v="6154"/>
        <n v="6153"/>
        <n v="6152"/>
        <n v="6151"/>
        <n v="6150"/>
        <n v="6149"/>
        <n v="6148"/>
        <n v="6147"/>
        <n v="6146"/>
        <n v="6145"/>
        <n v="6144"/>
        <n v="6143"/>
        <n v="6142"/>
        <n v="6141"/>
        <n v="6140"/>
        <n v="6139"/>
        <n v="6138"/>
        <n v="6137"/>
        <n v="6136"/>
        <n v="6135"/>
        <n v="6134"/>
        <n v="6133"/>
        <n v="6132"/>
        <n v="6131"/>
        <n v="6130"/>
        <n v="6129"/>
        <n v="6128"/>
        <n v="6127"/>
        <n v="6126"/>
        <n v="6125"/>
        <n v="6124"/>
        <n v="6123"/>
        <n v="6122"/>
        <n v="6121"/>
        <n v="6120"/>
        <n v="6119"/>
        <n v="6118"/>
        <n v="6117"/>
        <n v="6116"/>
        <n v="6115"/>
        <n v="6114"/>
        <n v="6113"/>
        <n v="6112"/>
        <n v="6111"/>
        <n v="6110"/>
        <n v="6109"/>
        <n v="6108"/>
        <n v="6107"/>
        <n v="6106"/>
        <n v="6105"/>
        <n v="6104"/>
        <n v="6103"/>
        <n v="6102"/>
        <n v="6101"/>
        <n v="6100"/>
        <n v="6099"/>
        <n v="6098"/>
        <n v="6097"/>
        <n v="6096"/>
        <n v="6095"/>
        <n v="6094"/>
        <n v="6093"/>
        <n v="6092"/>
        <n v="6091"/>
        <n v="6090"/>
        <n v="6089"/>
        <n v="6088"/>
        <n v="6087"/>
        <n v="6086"/>
        <n v="6085"/>
        <n v="6084"/>
        <n v="6083"/>
        <n v="6082"/>
        <n v="6081"/>
        <n v="6080"/>
        <n v="6079"/>
        <n v="6078"/>
        <n v="6077"/>
        <n v="6076"/>
        <n v="6075"/>
        <n v="6074"/>
        <n v="6073"/>
        <n v="6072"/>
        <n v="6071"/>
        <n v="6070"/>
        <n v="6069"/>
        <n v="6068"/>
        <n v="6067"/>
        <n v="6066"/>
        <n v="6065"/>
        <n v="6064"/>
        <n v="6063"/>
        <n v="6062"/>
        <n v="6061"/>
        <n v="6060"/>
        <n v="6059"/>
        <n v="6058"/>
        <n v="6057"/>
        <n v="6056"/>
        <n v="6055"/>
        <n v="6054"/>
        <n v="6053"/>
        <n v="6052"/>
        <n v="6051"/>
        <n v="6050"/>
        <n v="6049"/>
        <n v="6048"/>
        <n v="6047"/>
        <n v="6046"/>
        <n v="6045"/>
        <n v="6044"/>
        <n v="6043"/>
        <n v="6042"/>
        <n v="6041"/>
        <n v="6040"/>
        <n v="6039"/>
        <n v="6038"/>
        <n v="6037"/>
        <n v="6036"/>
        <n v="6035"/>
        <n v="6034"/>
        <n v="6033"/>
        <n v="6032"/>
        <n v="6031"/>
        <n v="6030"/>
        <n v="6029"/>
        <n v="6028"/>
        <n v="6027"/>
        <n v="6026"/>
        <n v="6025"/>
        <n v="6024"/>
        <n v="6023"/>
        <n v="6022"/>
        <n v="6021"/>
        <n v="6020"/>
        <n v="6019"/>
        <n v="6018"/>
        <n v="6017"/>
        <n v="6016"/>
        <n v="6015"/>
        <n v="6014"/>
        <n v="6013"/>
        <n v="6012"/>
        <n v="6011"/>
        <n v="6010"/>
        <n v="6009"/>
        <n v="6008"/>
        <n v="6007"/>
        <n v="6006"/>
        <n v="6005"/>
        <n v="6004"/>
        <n v="6003"/>
        <n v="6002"/>
        <n v="6001"/>
        <n v="6000"/>
        <n v="5999"/>
        <n v="5998"/>
        <n v="5997"/>
        <n v="5996"/>
        <n v="5995"/>
        <n v="5994"/>
        <n v="5993"/>
        <n v="5992"/>
        <n v="5991"/>
        <n v="5990"/>
        <n v="5989"/>
        <n v="5988"/>
        <n v="5987"/>
        <n v="5986"/>
        <n v="5985"/>
        <n v="5984"/>
        <n v="5983"/>
        <n v="5982"/>
        <n v="5981"/>
        <n v="5980"/>
        <n v="5979"/>
        <n v="5978"/>
        <n v="5977"/>
        <n v="5976"/>
        <n v="5975"/>
        <n v="5974"/>
        <n v="5973"/>
        <n v="5972"/>
        <n v="5971"/>
        <n v="5970"/>
        <n v="5969"/>
        <n v="5968"/>
        <n v="5967"/>
        <n v="5966"/>
        <n v="5965"/>
        <n v="5964"/>
        <n v="5963"/>
        <n v="5962"/>
        <n v="5961"/>
        <n v="5960"/>
        <n v="5959"/>
        <n v="5958"/>
        <n v="5957"/>
        <n v="5956"/>
        <n v="5955"/>
        <n v="5954"/>
        <n v="5953"/>
        <n v="5952"/>
        <n v="5951"/>
        <n v="5950"/>
        <n v="5949"/>
        <n v="5948"/>
        <n v="5947"/>
        <n v="5946"/>
        <n v="5945"/>
        <n v="5944"/>
        <n v="5943"/>
        <n v="5942"/>
        <n v="5941"/>
        <n v="5940"/>
        <n v="5939"/>
        <n v="5938"/>
        <n v="5937"/>
        <n v="5936"/>
        <n v="5935"/>
        <n v="5934"/>
        <n v="5933"/>
        <n v="5932"/>
        <n v="5931"/>
        <n v="5930"/>
        <n v="5929"/>
        <n v="5928"/>
        <n v="5927"/>
        <n v="5926"/>
        <n v="5925"/>
        <n v="5924"/>
        <n v="5923"/>
        <n v="5922"/>
        <n v="5921"/>
        <n v="5920"/>
        <n v="5919"/>
        <n v="5918"/>
        <n v="5917"/>
        <n v="5916"/>
        <n v="5915"/>
        <n v="5914"/>
        <n v="5913"/>
        <n v="5912"/>
        <n v="5911"/>
        <n v="5910"/>
        <n v="5909"/>
        <n v="5908"/>
        <n v="5907"/>
        <n v="5906"/>
        <n v="5905"/>
        <n v="5904"/>
        <n v="5903"/>
        <n v="5902"/>
        <n v="5901"/>
        <n v="5900"/>
        <n v="5899"/>
        <n v="5898"/>
        <n v="5897"/>
        <n v="5896"/>
        <n v="5895"/>
        <n v="5894"/>
        <n v="5893"/>
        <n v="5892"/>
        <n v="5891"/>
        <n v="5890"/>
        <n v="5889"/>
        <n v="5888"/>
        <n v="5887"/>
        <n v="5886"/>
        <n v="5885"/>
        <n v="5884"/>
        <n v="5883"/>
        <n v="5882"/>
        <n v="5881"/>
        <n v="5880"/>
        <n v="5879"/>
        <n v="5878"/>
        <n v="5877"/>
        <n v="5876"/>
        <n v="5875"/>
        <n v="5874"/>
        <n v="5873"/>
        <n v="5872"/>
        <n v="5871"/>
        <n v="5870"/>
        <n v="5869"/>
        <n v="5868"/>
        <n v="5867"/>
        <n v="5866"/>
        <n v="5865"/>
        <n v="5864"/>
        <n v="5863"/>
        <n v="5862"/>
        <n v="5861"/>
        <n v="5860"/>
        <n v="5859"/>
        <n v="5858"/>
        <n v="5857"/>
        <n v="5856"/>
        <n v="5855"/>
        <n v="5854"/>
        <n v="5853"/>
        <n v="5852"/>
        <n v="5851"/>
        <n v="5850"/>
        <n v="5849"/>
        <n v="5848"/>
        <n v="5847"/>
        <n v="5846"/>
        <n v="5845"/>
        <n v="5844"/>
        <n v="5843"/>
        <n v="5842"/>
        <n v="5841"/>
        <n v="5840"/>
        <n v="5839"/>
        <n v="5838"/>
        <n v="5837"/>
        <n v="5836"/>
        <n v="5835"/>
        <n v="5834"/>
        <n v="5833"/>
        <n v="5832"/>
        <n v="5831"/>
        <n v="5830"/>
        <n v="5829"/>
        <n v="5828"/>
        <n v="5827"/>
        <n v="5826"/>
        <n v="5825"/>
        <n v="5824"/>
        <n v="5823"/>
        <n v="5822"/>
        <n v="5821"/>
        <n v="5820"/>
        <n v="5819"/>
        <n v="5818"/>
        <n v="5817"/>
        <n v="5816"/>
        <n v="5815"/>
        <n v="5814"/>
        <n v="5813"/>
        <n v="5812"/>
        <n v="5811"/>
        <n v="5810"/>
        <n v="5809"/>
        <n v="5808"/>
        <n v="5807"/>
        <n v="5806"/>
        <n v="5805"/>
        <n v="5804"/>
        <n v="5803"/>
        <n v="5802"/>
        <n v="5801"/>
        <n v="5800"/>
        <n v="5799"/>
        <n v="5798"/>
        <n v="5797"/>
        <n v="5796"/>
        <n v="5795"/>
        <n v="5794"/>
        <n v="5793"/>
        <n v="5792"/>
        <n v="5791"/>
        <n v="5790"/>
        <n v="5789"/>
        <n v="5788"/>
        <n v="5787"/>
        <n v="5786"/>
        <n v="5785"/>
        <n v="5784"/>
        <n v="5783"/>
        <n v="5782"/>
        <n v="5781"/>
        <n v="5780"/>
        <n v="5779"/>
        <n v="5778"/>
        <n v="5777"/>
        <n v="5776"/>
        <n v="5775"/>
        <n v="5774"/>
        <n v="5773"/>
        <n v="5772"/>
        <n v="5771"/>
        <n v="5770"/>
        <n v="5769"/>
        <n v="5768"/>
        <n v="5767"/>
        <n v="5766"/>
        <n v="5765"/>
        <n v="5764"/>
        <n v="5763"/>
        <n v="5762"/>
        <n v="5761"/>
        <n v="5760"/>
        <n v="5759"/>
        <n v="5758"/>
        <n v="5757"/>
        <n v="5756"/>
        <n v="5755"/>
        <n v="5754"/>
        <n v="5753"/>
        <n v="5752"/>
        <n v="5751"/>
        <n v="5750"/>
        <n v="5749"/>
        <n v="5748"/>
        <n v="5747"/>
        <n v="5746"/>
        <n v="5745"/>
        <n v="5744"/>
        <n v="5743"/>
        <n v="5742"/>
        <n v="5741"/>
        <n v="5740"/>
        <n v="5739"/>
        <n v="5738"/>
        <n v="5737"/>
        <n v="5736"/>
        <n v="5735"/>
        <n v="5734"/>
        <n v="5733"/>
        <n v="5732"/>
        <n v="5731"/>
        <n v="5730"/>
        <n v="5729"/>
        <n v="5728"/>
        <n v="5727"/>
        <n v="5726"/>
        <n v="5725"/>
        <n v="5724"/>
        <n v="5723"/>
        <n v="5722"/>
        <n v="5721"/>
        <n v="5720"/>
        <n v="5719"/>
        <n v="5718"/>
        <n v="5717"/>
        <n v="5716"/>
        <n v="5715"/>
        <n v="5714"/>
        <n v="5713"/>
        <n v="5712"/>
        <n v="5711"/>
        <n v="5710"/>
        <n v="5709"/>
        <n v="5708"/>
        <n v="5707"/>
        <n v="5706"/>
        <n v="5705"/>
        <n v="5704"/>
        <n v="5703"/>
        <n v="5702"/>
        <n v="5701"/>
        <n v="5700"/>
        <n v="5699"/>
        <n v="5698"/>
        <n v="5697"/>
        <n v="5696"/>
        <n v="5695"/>
        <n v="5694"/>
        <n v="5693"/>
        <n v="5692"/>
        <n v="5691"/>
        <n v="5690"/>
        <n v="5689"/>
        <n v="5688"/>
        <n v="5687"/>
        <n v="5686"/>
        <n v="5685"/>
        <n v="5684"/>
        <n v="5683"/>
        <n v="5682"/>
        <n v="5681"/>
        <n v="5680"/>
        <n v="5679"/>
        <n v="5678"/>
        <n v="5677"/>
        <n v="5676"/>
        <n v="5675"/>
        <n v="5674"/>
        <n v="5673"/>
        <n v="5672"/>
        <n v="5671"/>
        <n v="5670"/>
        <n v="5669"/>
        <n v="5668"/>
        <n v="5667"/>
        <n v="5666"/>
        <n v="5665"/>
        <n v="5664"/>
        <n v="5663"/>
        <n v="5662"/>
        <n v="5661"/>
        <n v="5660"/>
        <n v="5659"/>
        <n v="5658"/>
        <n v="5657"/>
        <n v="5656"/>
        <n v="5655"/>
        <n v="5654"/>
        <n v="5653"/>
        <n v="5652"/>
        <n v="5651"/>
        <n v="5650"/>
        <n v="5649"/>
        <n v="5648"/>
        <n v="5647"/>
        <n v="5646"/>
        <n v="5645"/>
        <n v="5644"/>
        <n v="5643"/>
        <n v="5642"/>
        <n v="5641"/>
        <n v="5640"/>
        <n v="5639"/>
        <n v="5638"/>
        <n v="5637"/>
        <n v="5636"/>
        <n v="5635"/>
        <n v="5634"/>
        <n v="5633"/>
        <n v="5632"/>
        <n v="5631"/>
        <n v="5630"/>
        <n v="5629"/>
        <n v="5628"/>
        <n v="5627"/>
        <n v="5626"/>
        <n v="5625"/>
        <n v="5624"/>
        <n v="5623"/>
        <n v="5622"/>
        <n v="5621"/>
        <n v="5620"/>
        <n v="5619"/>
        <n v="5618"/>
        <n v="5617"/>
        <n v="5616"/>
        <n v="5615"/>
        <n v="5614"/>
        <n v="5613"/>
        <n v="5612"/>
        <n v="5611"/>
        <n v="5610"/>
        <n v="5609"/>
        <n v="5608"/>
        <n v="5607"/>
        <n v="5606"/>
        <n v="5605"/>
        <n v="5604"/>
        <n v="5603"/>
        <n v="5602"/>
        <n v="5601"/>
        <n v="5600"/>
        <n v="5599"/>
        <n v="5598"/>
        <n v="5597"/>
        <n v="5596"/>
        <n v="5595"/>
        <n v="5594"/>
        <n v="5593"/>
        <n v="5592"/>
        <n v="5591"/>
        <n v="5590"/>
        <n v="5589"/>
        <n v="5588"/>
        <n v="5587"/>
        <n v="5586"/>
        <n v="5585"/>
        <n v="5584"/>
        <n v="5583"/>
        <n v="5582"/>
        <n v="5581"/>
        <n v="5580"/>
        <n v="5579"/>
        <n v="5578"/>
        <n v="5577"/>
        <n v="5576"/>
        <n v="5575"/>
        <n v="5574"/>
        <n v="5573"/>
        <n v="5572"/>
        <n v="5571"/>
        <n v="5570"/>
        <n v="5569"/>
        <n v="5568"/>
        <m/>
      </sharedItems>
    </cacheField>
    <cacheField name="FINAL3" numFmtId="0">
      <sharedItems containsString="0" containsBlank="1" containsNumber="1" containsInteger="1" minValue="5568" maxValue="6887" count="1321">
        <n v="6887"/>
        <n v="6886"/>
        <n v="6885"/>
        <n v="6884"/>
        <n v="6883"/>
        <n v="6882"/>
        <n v="6881"/>
        <n v="6880"/>
        <n v="6879"/>
        <n v="6878"/>
        <n v="6877"/>
        <n v="6876"/>
        <n v="6875"/>
        <n v="6874"/>
        <n v="6873"/>
        <n v="6872"/>
        <n v="6871"/>
        <n v="6870"/>
        <n v="6869"/>
        <n v="6868"/>
        <n v="6867"/>
        <n v="6850"/>
        <n v="6849"/>
        <n v="6848"/>
        <n v="6847"/>
        <n v="6846"/>
        <n v="6845"/>
        <n v="6844"/>
        <n v="6843"/>
        <n v="6842"/>
        <n v="6841"/>
        <n v="6840"/>
        <n v="6839"/>
        <n v="6838"/>
        <n v="6837"/>
        <n v="6836"/>
        <n v="6835"/>
        <n v="6834"/>
        <n v="6833"/>
        <n v="6832"/>
        <n v="6831"/>
        <n v="6830"/>
        <n v="6829"/>
        <n v="6828"/>
        <n v="6827"/>
        <n v="6826"/>
        <n v="6825"/>
        <n v="6866"/>
        <n v="6865"/>
        <n v="6864"/>
        <n v="6863"/>
        <n v="6862"/>
        <n v="6861"/>
        <n v="6860"/>
        <n v="6859"/>
        <n v="6858"/>
        <n v="6857"/>
        <n v="6856"/>
        <n v="6855"/>
        <n v="6854"/>
        <n v="6853"/>
        <n v="6852"/>
        <n v="6851"/>
        <n v="6824"/>
        <n v="6823"/>
        <n v="6822"/>
        <n v="6821"/>
        <n v="6820"/>
        <n v="6819"/>
        <n v="6818"/>
        <n v="6817"/>
        <n v="6816"/>
        <n v="6815"/>
        <n v="6814"/>
        <n v="6813"/>
        <n v="6812"/>
        <n v="6811"/>
        <n v="6810"/>
        <n v="6809"/>
        <n v="6808"/>
        <n v="6807"/>
        <n v="6806"/>
        <n v="6805"/>
        <n v="6804"/>
        <n v="6803"/>
        <n v="6802"/>
        <n v="6801"/>
        <n v="6800"/>
        <n v="6799"/>
        <n v="6798"/>
        <n v="6797"/>
        <n v="6796"/>
        <n v="6795"/>
        <n v="6794"/>
        <n v="6793"/>
        <n v="6792"/>
        <n v="6791"/>
        <n v="6790"/>
        <n v="6789"/>
        <n v="6788"/>
        <n v="6787"/>
        <n v="6786"/>
        <n v="6785"/>
        <n v="6784"/>
        <n v="6783"/>
        <n v="6782"/>
        <n v="6781"/>
        <n v="6780"/>
        <n v="6779"/>
        <n v="6778"/>
        <n v="6777"/>
        <n v="6776"/>
        <n v="6775"/>
        <n v="6774"/>
        <n v="6773"/>
        <n v="6772"/>
        <n v="6771"/>
        <n v="6770"/>
        <n v="6769"/>
        <n v="6768"/>
        <n v="6767"/>
        <n v="6766"/>
        <n v="6765"/>
        <n v="6764"/>
        <n v="6763"/>
        <n v="6762"/>
        <n v="6761"/>
        <n v="6760"/>
        <n v="6759"/>
        <n v="6758"/>
        <n v="6757"/>
        <n v="6756"/>
        <n v="6755"/>
        <n v="6754"/>
        <n v="6753"/>
        <n v="6752"/>
        <n v="6751"/>
        <n v="6750"/>
        <n v="6749"/>
        <n v="6748"/>
        <n v="6747"/>
        <n v="6746"/>
        <n v="6745"/>
        <n v="6744"/>
        <n v="6743"/>
        <n v="6742"/>
        <n v="6741"/>
        <n v="6740"/>
        <n v="6739"/>
        <n v="6738"/>
        <n v="6737"/>
        <n v="6736"/>
        <n v="6735"/>
        <n v="6734"/>
        <n v="6733"/>
        <n v="6732"/>
        <n v="6731"/>
        <n v="6730"/>
        <n v="6729"/>
        <n v="6728"/>
        <n v="6727"/>
        <n v="6726"/>
        <n v="6725"/>
        <n v="6724"/>
        <n v="6723"/>
        <n v="6722"/>
        <n v="6721"/>
        <n v="6720"/>
        <n v="6719"/>
        <n v="6718"/>
        <n v="6717"/>
        <n v="6716"/>
        <n v="6715"/>
        <n v="6714"/>
        <n v="6713"/>
        <n v="6712"/>
        <n v="6711"/>
        <n v="6710"/>
        <n v="6709"/>
        <n v="6708"/>
        <n v="6707"/>
        <n v="6706"/>
        <n v="6705"/>
        <n v="6704"/>
        <n v="6703"/>
        <n v="6702"/>
        <n v="6701"/>
        <n v="6700"/>
        <n v="6699"/>
        <n v="6698"/>
        <n v="6697"/>
        <n v="6696"/>
        <n v="6695"/>
        <n v="6694"/>
        <n v="6693"/>
        <n v="6692"/>
        <n v="6691"/>
        <n v="6690"/>
        <n v="6689"/>
        <n v="6688"/>
        <n v="6687"/>
        <n v="6686"/>
        <n v="6685"/>
        <n v="6684"/>
        <n v="6683"/>
        <n v="6682"/>
        <n v="6681"/>
        <n v="6680"/>
        <n v="6679"/>
        <n v="6678"/>
        <n v="6677"/>
        <n v="6676"/>
        <n v="6675"/>
        <n v="6674"/>
        <n v="6673"/>
        <n v="6672"/>
        <n v="6671"/>
        <n v="6670"/>
        <n v="6669"/>
        <n v="6668"/>
        <n v="6667"/>
        <n v="6666"/>
        <n v="6665"/>
        <n v="6664"/>
        <n v="6663"/>
        <n v="6662"/>
        <n v="6661"/>
        <n v="6660"/>
        <n v="6659"/>
        <n v="6658"/>
        <n v="6657"/>
        <n v="6656"/>
        <n v="6655"/>
        <n v="6654"/>
        <n v="6653"/>
        <n v="6652"/>
        <n v="6651"/>
        <n v="6650"/>
        <n v="6649"/>
        <n v="6648"/>
        <n v="6647"/>
        <n v="6646"/>
        <n v="6645"/>
        <n v="6644"/>
        <n v="6643"/>
        <n v="6642"/>
        <n v="6641"/>
        <n v="6640"/>
        <n v="6639"/>
        <n v="6638"/>
        <n v="6637"/>
        <n v="6636"/>
        <n v="6635"/>
        <n v="6634"/>
        <n v="6633"/>
        <n v="6632"/>
        <n v="6631"/>
        <n v="6630"/>
        <n v="6629"/>
        <n v="6628"/>
        <n v="6627"/>
        <n v="6626"/>
        <n v="6625"/>
        <n v="6624"/>
        <n v="6623"/>
        <n v="6622"/>
        <n v="6621"/>
        <n v="6620"/>
        <n v="6619"/>
        <n v="6618"/>
        <n v="6617"/>
        <n v="6616"/>
        <n v="6615"/>
        <n v="6614"/>
        <n v="6613"/>
        <n v="6612"/>
        <n v="6611"/>
        <n v="6610"/>
        <n v="6609"/>
        <n v="6608"/>
        <n v="6607"/>
        <n v="6606"/>
        <n v="6605"/>
        <n v="6604"/>
        <n v="6603"/>
        <n v="6602"/>
        <n v="6601"/>
        <n v="6600"/>
        <n v="6599"/>
        <n v="6598"/>
        <n v="6597"/>
        <n v="6596"/>
        <n v="6595"/>
        <n v="6594"/>
        <n v="6593"/>
        <n v="6592"/>
        <n v="6591"/>
        <n v="6590"/>
        <n v="6589"/>
        <n v="6588"/>
        <n v="6587"/>
        <n v="6586"/>
        <n v="6585"/>
        <n v="6584"/>
        <n v="6583"/>
        <n v="6582"/>
        <n v="6581"/>
        <n v="6580"/>
        <n v="6579"/>
        <n v="6578"/>
        <n v="6577"/>
        <n v="6576"/>
        <n v="6575"/>
        <n v="6574"/>
        <n v="6573"/>
        <n v="6572"/>
        <n v="6571"/>
        <n v="6570"/>
        <n v="6569"/>
        <n v="6568"/>
        <n v="6567"/>
        <n v="6566"/>
        <n v="6565"/>
        <n v="6564"/>
        <n v="6563"/>
        <n v="6562"/>
        <n v="6561"/>
        <n v="6560"/>
        <n v="6559"/>
        <n v="6558"/>
        <n v="6557"/>
        <n v="6556"/>
        <n v="6555"/>
        <n v="6554"/>
        <n v="6553"/>
        <n v="6552"/>
        <n v="6551"/>
        <n v="6550"/>
        <n v="6549"/>
        <n v="6548"/>
        <n v="6547"/>
        <n v="6546"/>
        <n v="6545"/>
        <n v="6544"/>
        <n v="6543"/>
        <n v="6542"/>
        <n v="6541"/>
        <n v="6540"/>
        <n v="6539"/>
        <n v="6538"/>
        <n v="6537"/>
        <n v="6536"/>
        <n v="6535"/>
        <n v="6534"/>
        <n v="6533"/>
        <n v="6532"/>
        <n v="6531"/>
        <n v="6530"/>
        <n v="6529"/>
        <n v="6528"/>
        <n v="6527"/>
        <n v="6526"/>
        <n v="6525"/>
        <n v="6524"/>
        <n v="6523"/>
        <n v="6522"/>
        <n v="6521"/>
        <n v="6520"/>
        <n v="6519"/>
        <n v="6518"/>
        <n v="6517"/>
        <n v="6516"/>
        <n v="6515"/>
        <n v="6514"/>
        <n v="6513"/>
        <n v="6512"/>
        <n v="6511"/>
        <n v="6510"/>
        <n v="6509"/>
        <n v="6508"/>
        <n v="6507"/>
        <n v="6506"/>
        <n v="6505"/>
        <n v="6504"/>
        <n v="6503"/>
        <n v="6502"/>
        <n v="6501"/>
        <n v="6500"/>
        <n v="6499"/>
        <n v="6498"/>
        <n v="6497"/>
        <n v="6496"/>
        <n v="6495"/>
        <n v="6494"/>
        <n v="6493"/>
        <n v="6492"/>
        <n v="6491"/>
        <n v="6490"/>
        <n v="6489"/>
        <n v="6488"/>
        <n v="6487"/>
        <n v="6486"/>
        <n v="6485"/>
        <n v="6484"/>
        <n v="6483"/>
        <n v="6482"/>
        <n v="6481"/>
        <n v="6480"/>
        <n v="6479"/>
        <n v="6478"/>
        <n v="6477"/>
        <n v="6476"/>
        <n v="6475"/>
        <n v="6474"/>
        <n v="6473"/>
        <n v="6472"/>
        <n v="6471"/>
        <n v="6470"/>
        <n v="6469"/>
        <n v="6468"/>
        <n v="6467"/>
        <n v="6466"/>
        <n v="6465"/>
        <n v="6464"/>
        <n v="6463"/>
        <n v="6462"/>
        <n v="6461"/>
        <n v="6460"/>
        <n v="6459"/>
        <n v="6458"/>
        <n v="6457"/>
        <n v="6456"/>
        <n v="6455"/>
        <n v="6454"/>
        <n v="6453"/>
        <n v="6452"/>
        <n v="6451"/>
        <n v="6450"/>
        <n v="6449"/>
        <n v="6448"/>
        <n v="6447"/>
        <n v="6446"/>
        <n v="6445"/>
        <n v="6444"/>
        <n v="6443"/>
        <n v="6442"/>
        <n v="6441"/>
        <n v="6440"/>
        <n v="6439"/>
        <n v="6438"/>
        <n v="6437"/>
        <n v="6436"/>
        <n v="6435"/>
        <n v="6434"/>
        <n v="6433"/>
        <n v="6432"/>
        <n v="6431"/>
        <n v="6430"/>
        <n v="6429"/>
        <n v="6428"/>
        <n v="6427"/>
        <n v="6426"/>
        <n v="6425"/>
        <n v="6424"/>
        <n v="6423"/>
        <n v="6422"/>
        <n v="6421"/>
        <n v="6420"/>
        <n v="6419"/>
        <n v="6418"/>
        <n v="6417"/>
        <n v="6416"/>
        <n v="6415"/>
        <n v="6414"/>
        <n v="6413"/>
        <n v="6412"/>
        <n v="6411"/>
        <n v="6410"/>
        <n v="6409"/>
        <n v="6408"/>
        <n v="6407"/>
        <n v="6406"/>
        <n v="6405"/>
        <n v="6404"/>
        <n v="6403"/>
        <n v="6402"/>
        <n v="6401"/>
        <n v="6400"/>
        <n v="6399"/>
        <n v="6398"/>
        <n v="6397"/>
        <n v="6396"/>
        <n v="6395"/>
        <n v="6394"/>
        <n v="6393"/>
        <n v="6392"/>
        <n v="6391"/>
        <n v="6390"/>
        <n v="6389"/>
        <n v="6388"/>
        <n v="6387"/>
        <n v="6386"/>
        <n v="6385"/>
        <n v="6384"/>
        <n v="6383"/>
        <n v="6382"/>
        <n v="6381"/>
        <n v="6380"/>
        <n v="6379"/>
        <n v="6378"/>
        <n v="6377"/>
        <n v="6376"/>
        <n v="6375"/>
        <n v="6374"/>
        <n v="6373"/>
        <n v="6372"/>
        <n v="6371"/>
        <n v="6370"/>
        <n v="6369"/>
        <n v="6368"/>
        <n v="6367"/>
        <n v="6366"/>
        <n v="6365"/>
        <n v="6364"/>
        <n v="6363"/>
        <n v="6362"/>
        <n v="6361"/>
        <n v="6360"/>
        <n v="6359"/>
        <n v="6358"/>
        <n v="6357"/>
        <n v="6356"/>
        <n v="6355"/>
        <n v="6354"/>
        <n v="6353"/>
        <n v="6352"/>
        <n v="6351"/>
        <n v="6350"/>
        <n v="6349"/>
        <n v="6348"/>
        <n v="6347"/>
        <n v="6346"/>
        <n v="6345"/>
        <n v="6344"/>
        <n v="6343"/>
        <n v="6342"/>
        <n v="6341"/>
        <n v="6340"/>
        <n v="6339"/>
        <n v="6338"/>
        <n v="6337"/>
        <n v="6336"/>
        <n v="6335"/>
        <n v="6334"/>
        <n v="6333"/>
        <n v="6332"/>
        <n v="6331"/>
        <n v="6330"/>
        <n v="6329"/>
        <n v="6328"/>
        <n v="6327"/>
        <n v="6326"/>
        <n v="6325"/>
        <n v="6324"/>
        <n v="6323"/>
        <n v="6322"/>
        <n v="6321"/>
        <n v="6320"/>
        <n v="6319"/>
        <n v="6318"/>
        <n v="6317"/>
        <n v="6316"/>
        <n v="6315"/>
        <n v="6314"/>
        <n v="6313"/>
        <n v="6312"/>
        <n v="6311"/>
        <n v="6310"/>
        <n v="6309"/>
        <n v="6308"/>
        <n v="6307"/>
        <n v="6306"/>
        <n v="6305"/>
        <n v="6304"/>
        <n v="6303"/>
        <n v="6302"/>
        <n v="6301"/>
        <n v="6300"/>
        <n v="6299"/>
        <n v="6298"/>
        <n v="6297"/>
        <n v="6296"/>
        <n v="6295"/>
        <n v="6294"/>
        <n v="6293"/>
        <n v="6292"/>
        <n v="6291"/>
        <n v="6290"/>
        <n v="6289"/>
        <n v="6288"/>
        <n v="6287"/>
        <n v="6286"/>
        <n v="6285"/>
        <n v="6284"/>
        <n v="6283"/>
        <n v="6282"/>
        <n v="6281"/>
        <n v="6280"/>
        <n v="6279"/>
        <n v="6278"/>
        <n v="6277"/>
        <n v="6276"/>
        <n v="6275"/>
        <n v="6274"/>
        <n v="6273"/>
        <n v="6272"/>
        <n v="6271"/>
        <n v="6270"/>
        <n v="6269"/>
        <n v="6268"/>
        <n v="6267"/>
        <n v="6266"/>
        <n v="6265"/>
        <n v="6264"/>
        <n v="6263"/>
        <n v="6262"/>
        <n v="6261"/>
        <n v="6260"/>
        <n v="6259"/>
        <n v="6258"/>
        <n v="6257"/>
        <n v="6256"/>
        <n v="6255"/>
        <n v="6254"/>
        <n v="6253"/>
        <n v="6252"/>
        <n v="6251"/>
        <n v="6250"/>
        <n v="6249"/>
        <n v="6248"/>
        <n v="6247"/>
        <n v="6246"/>
        <n v="6245"/>
        <n v="6244"/>
        <n v="6243"/>
        <n v="6242"/>
        <n v="6241"/>
        <n v="6240"/>
        <n v="6239"/>
        <n v="6238"/>
        <n v="6237"/>
        <n v="6236"/>
        <n v="6235"/>
        <n v="6234"/>
        <n v="6233"/>
        <n v="6232"/>
        <n v="6231"/>
        <n v="6230"/>
        <n v="6229"/>
        <n v="6228"/>
        <n v="6227"/>
        <n v="6226"/>
        <n v="6225"/>
        <n v="6224"/>
        <n v="6223"/>
        <n v="6222"/>
        <n v="6221"/>
        <n v="6220"/>
        <n v="6219"/>
        <n v="6218"/>
        <n v="6217"/>
        <n v="6216"/>
        <n v="6215"/>
        <n v="6214"/>
        <n v="6213"/>
        <n v="6212"/>
        <n v="6211"/>
        <n v="6210"/>
        <n v="6209"/>
        <n v="6208"/>
        <n v="6207"/>
        <n v="6206"/>
        <n v="6205"/>
        <n v="6204"/>
        <n v="6203"/>
        <n v="6202"/>
        <n v="6201"/>
        <n v="6200"/>
        <n v="6199"/>
        <n v="6198"/>
        <n v="6197"/>
        <n v="6196"/>
        <n v="6195"/>
        <n v="6194"/>
        <n v="6193"/>
        <n v="6192"/>
        <n v="6191"/>
        <n v="6190"/>
        <n v="6189"/>
        <n v="6188"/>
        <n v="6187"/>
        <n v="6186"/>
        <n v="6185"/>
        <n v="6184"/>
        <n v="6183"/>
        <n v="6182"/>
        <n v="6181"/>
        <n v="6180"/>
        <n v="6179"/>
        <n v="6178"/>
        <n v="6177"/>
        <n v="6176"/>
        <n v="6175"/>
        <n v="6174"/>
        <n v="6173"/>
        <n v="6172"/>
        <n v="6171"/>
        <n v="6170"/>
        <n v="6169"/>
        <n v="6168"/>
        <n v="6167"/>
        <n v="6166"/>
        <n v="6165"/>
        <n v="6164"/>
        <n v="6163"/>
        <n v="6162"/>
        <n v="6161"/>
        <n v="6160"/>
        <n v="6159"/>
        <n v="6158"/>
        <n v="6157"/>
        <n v="6156"/>
        <n v="6155"/>
        <n v="6154"/>
        <n v="6153"/>
        <n v="6152"/>
        <n v="6151"/>
        <n v="6150"/>
        <n v="6149"/>
        <n v="6148"/>
        <n v="6147"/>
        <n v="6146"/>
        <n v="6145"/>
        <n v="6144"/>
        <n v="6143"/>
        <n v="6142"/>
        <n v="6141"/>
        <n v="6140"/>
        <n v="6139"/>
        <n v="6138"/>
        <n v="6137"/>
        <n v="6136"/>
        <n v="6135"/>
        <n v="6134"/>
        <n v="6133"/>
        <n v="6132"/>
        <n v="6131"/>
        <n v="6130"/>
        <n v="6129"/>
        <n v="6128"/>
        <n v="6127"/>
        <n v="6126"/>
        <n v="6125"/>
        <n v="6124"/>
        <n v="6123"/>
        <n v="6122"/>
        <n v="6121"/>
        <n v="6120"/>
        <n v="6119"/>
        <n v="6118"/>
        <n v="6117"/>
        <n v="6116"/>
        <n v="6115"/>
        <n v="6114"/>
        <n v="6113"/>
        <n v="6112"/>
        <n v="6111"/>
        <n v="6110"/>
        <n v="6109"/>
        <n v="6108"/>
        <n v="6107"/>
        <n v="6106"/>
        <n v="6105"/>
        <n v="6104"/>
        <n v="6103"/>
        <n v="6102"/>
        <n v="6101"/>
        <n v="6100"/>
        <n v="6099"/>
        <n v="6098"/>
        <n v="6097"/>
        <n v="6096"/>
        <n v="6095"/>
        <n v="6094"/>
        <n v="6093"/>
        <n v="6092"/>
        <n v="6091"/>
        <n v="6090"/>
        <n v="6089"/>
        <n v="6088"/>
        <n v="6087"/>
        <n v="6086"/>
        <n v="6085"/>
        <n v="6084"/>
        <n v="6083"/>
        <n v="6082"/>
        <n v="6081"/>
        <n v="6080"/>
        <n v="6079"/>
        <n v="6078"/>
        <n v="6077"/>
        <n v="6076"/>
        <n v="6075"/>
        <n v="6074"/>
        <n v="6073"/>
        <n v="6072"/>
        <n v="6071"/>
        <n v="6070"/>
        <n v="6069"/>
        <n v="6068"/>
        <n v="6067"/>
        <n v="6066"/>
        <n v="6065"/>
        <n v="6064"/>
        <n v="6063"/>
        <n v="6062"/>
        <n v="6061"/>
        <n v="6060"/>
        <n v="6059"/>
        <n v="6058"/>
        <n v="6057"/>
        <n v="6056"/>
        <n v="6055"/>
        <n v="6054"/>
        <n v="6053"/>
        <n v="6052"/>
        <n v="6051"/>
        <n v="6050"/>
        <n v="6049"/>
        <n v="6048"/>
        <n v="6047"/>
        <n v="6046"/>
        <n v="6045"/>
        <n v="6044"/>
        <n v="6043"/>
        <n v="6042"/>
        <n v="6041"/>
        <n v="6040"/>
        <n v="6039"/>
        <n v="6038"/>
        <n v="6037"/>
        <n v="6036"/>
        <n v="6035"/>
        <n v="6034"/>
        <n v="6033"/>
        <n v="6032"/>
        <n v="6031"/>
        <n v="6030"/>
        <n v="6029"/>
        <n v="6028"/>
        <n v="6027"/>
        <n v="6026"/>
        <n v="6025"/>
        <n v="6024"/>
        <n v="6023"/>
        <n v="6022"/>
        <n v="6021"/>
        <n v="6020"/>
        <n v="6019"/>
        <n v="6018"/>
        <n v="6017"/>
        <n v="6016"/>
        <n v="6015"/>
        <n v="6014"/>
        <n v="6013"/>
        <n v="6012"/>
        <n v="6011"/>
        <n v="6010"/>
        <n v="6009"/>
        <n v="6008"/>
        <n v="6007"/>
        <n v="6006"/>
        <n v="6005"/>
        <n v="6004"/>
        <n v="6003"/>
        <n v="6002"/>
        <n v="6001"/>
        <n v="6000"/>
        <n v="5999"/>
        <n v="5998"/>
        <n v="5997"/>
        <n v="5996"/>
        <n v="5995"/>
        <n v="5994"/>
        <n v="5993"/>
        <n v="5992"/>
        <n v="5991"/>
        <n v="5990"/>
        <n v="5989"/>
        <n v="5988"/>
        <n v="5987"/>
        <n v="5986"/>
        <n v="5985"/>
        <n v="5984"/>
        <n v="5983"/>
        <n v="5982"/>
        <n v="5981"/>
        <n v="5980"/>
        <n v="5979"/>
        <n v="5978"/>
        <n v="5977"/>
        <n v="5976"/>
        <n v="5975"/>
        <n v="5974"/>
        <n v="5973"/>
        <n v="5972"/>
        <n v="5971"/>
        <n v="5970"/>
        <n v="5969"/>
        <n v="5968"/>
        <n v="5967"/>
        <n v="5966"/>
        <n v="5965"/>
        <n v="5964"/>
        <n v="5963"/>
        <n v="5962"/>
        <n v="5961"/>
        <n v="5960"/>
        <n v="5959"/>
        <n v="5958"/>
        <n v="5957"/>
        <n v="5956"/>
        <n v="5955"/>
        <n v="5954"/>
        <n v="5953"/>
        <n v="5952"/>
        <n v="5951"/>
        <n v="5950"/>
        <n v="5949"/>
        <n v="5948"/>
        <n v="5947"/>
        <n v="5946"/>
        <n v="5945"/>
        <n v="5944"/>
        <n v="5943"/>
        <n v="5942"/>
        <n v="5941"/>
        <n v="5940"/>
        <n v="5939"/>
        <n v="5938"/>
        <n v="5937"/>
        <n v="5936"/>
        <n v="5935"/>
        <n v="5934"/>
        <n v="5933"/>
        <n v="5932"/>
        <n v="5931"/>
        <n v="5930"/>
        <n v="5929"/>
        <n v="5928"/>
        <n v="5927"/>
        <n v="5926"/>
        <n v="5925"/>
        <n v="5924"/>
        <n v="5923"/>
        <n v="5922"/>
        <n v="5921"/>
        <n v="5920"/>
        <n v="5919"/>
        <n v="5918"/>
        <n v="5917"/>
        <n v="5916"/>
        <n v="5915"/>
        <n v="5914"/>
        <n v="5913"/>
        <n v="5912"/>
        <n v="5911"/>
        <n v="5910"/>
        <n v="5909"/>
        <n v="5908"/>
        <n v="5907"/>
        <n v="5906"/>
        <n v="5905"/>
        <n v="5904"/>
        <n v="5903"/>
        <n v="5902"/>
        <n v="5901"/>
        <n v="5900"/>
        <n v="5899"/>
        <n v="5898"/>
        <n v="5897"/>
        <n v="5896"/>
        <n v="5895"/>
        <n v="5894"/>
        <n v="5893"/>
        <n v="5892"/>
        <n v="5891"/>
        <n v="5890"/>
        <n v="5889"/>
        <n v="5888"/>
        <n v="5887"/>
        <n v="5886"/>
        <n v="5885"/>
        <n v="5884"/>
        <n v="5883"/>
        <n v="5882"/>
        <n v="5881"/>
        <n v="5880"/>
        <n v="5879"/>
        <n v="5878"/>
        <n v="5877"/>
        <n v="5876"/>
        <n v="5875"/>
        <n v="5874"/>
        <n v="5873"/>
        <n v="5872"/>
        <n v="5871"/>
        <n v="5870"/>
        <n v="5869"/>
        <n v="5868"/>
        <n v="5867"/>
        <n v="5866"/>
        <n v="5865"/>
        <n v="5864"/>
        <n v="5863"/>
        <n v="5862"/>
        <n v="5861"/>
        <n v="5860"/>
        <n v="5859"/>
        <n v="5858"/>
        <n v="5857"/>
        <n v="5856"/>
        <n v="5855"/>
        <n v="5854"/>
        <n v="5853"/>
        <n v="5852"/>
        <n v="5851"/>
        <n v="5850"/>
        <n v="5849"/>
        <n v="5848"/>
        <n v="5847"/>
        <n v="5846"/>
        <n v="5845"/>
        <n v="5844"/>
        <n v="5843"/>
        <n v="5842"/>
        <n v="5841"/>
        <n v="5840"/>
        <n v="5839"/>
        <n v="5838"/>
        <n v="5837"/>
        <n v="5836"/>
        <n v="5835"/>
        <n v="5834"/>
        <n v="5833"/>
        <n v="5832"/>
        <n v="5831"/>
        <n v="5830"/>
        <n v="5829"/>
        <n v="5828"/>
        <n v="5827"/>
        <n v="5826"/>
        <n v="5825"/>
        <n v="5824"/>
        <n v="5823"/>
        <n v="5822"/>
        <n v="5821"/>
        <n v="5820"/>
        <n v="5819"/>
        <n v="5818"/>
        <n v="5817"/>
        <n v="5816"/>
        <n v="5815"/>
        <n v="5814"/>
        <n v="5813"/>
        <n v="5812"/>
        <n v="5811"/>
        <n v="5810"/>
        <n v="5809"/>
        <n v="5808"/>
        <n v="5807"/>
        <n v="5806"/>
        <n v="5805"/>
        <n v="5804"/>
        <n v="5803"/>
        <n v="5802"/>
        <n v="5801"/>
        <n v="5800"/>
        <n v="5799"/>
        <n v="5798"/>
        <n v="5797"/>
        <n v="5796"/>
        <n v="5795"/>
        <n v="5794"/>
        <n v="5793"/>
        <n v="5792"/>
        <n v="5791"/>
        <n v="5790"/>
        <n v="5789"/>
        <n v="5788"/>
        <n v="5787"/>
        <n v="5786"/>
        <n v="5785"/>
        <n v="5784"/>
        <n v="5783"/>
        <n v="5782"/>
        <n v="5781"/>
        <n v="5780"/>
        <n v="5779"/>
        <n v="5778"/>
        <n v="5777"/>
        <n v="5776"/>
        <n v="5775"/>
        <n v="5774"/>
        <n v="5773"/>
        <n v="5772"/>
        <n v="5771"/>
        <n v="5770"/>
        <n v="5769"/>
        <n v="5768"/>
        <n v="5767"/>
        <n v="5766"/>
        <n v="5765"/>
        <n v="5764"/>
        <n v="5763"/>
        <n v="5762"/>
        <n v="5761"/>
        <n v="5760"/>
        <n v="5759"/>
        <n v="5758"/>
        <n v="5757"/>
        <n v="5756"/>
        <n v="5755"/>
        <n v="5754"/>
        <n v="5753"/>
        <n v="5752"/>
        <n v="5751"/>
        <n v="5750"/>
        <n v="5749"/>
        <n v="5748"/>
        <n v="5747"/>
        <n v="5746"/>
        <n v="5745"/>
        <n v="5744"/>
        <n v="5743"/>
        <n v="5742"/>
        <n v="5741"/>
        <n v="5740"/>
        <n v="5739"/>
        <n v="5738"/>
        <n v="5737"/>
        <n v="5736"/>
        <n v="5735"/>
        <n v="5734"/>
        <n v="5733"/>
        <n v="5732"/>
        <n v="5731"/>
        <n v="5730"/>
        <n v="5729"/>
        <n v="5728"/>
        <n v="5727"/>
        <n v="5726"/>
        <n v="5725"/>
        <n v="5724"/>
        <n v="5723"/>
        <n v="5722"/>
        <n v="5721"/>
        <n v="5720"/>
        <n v="5719"/>
        <n v="5718"/>
        <n v="5717"/>
        <n v="5716"/>
        <n v="5715"/>
        <n v="5714"/>
        <n v="5713"/>
        <n v="5712"/>
        <n v="5711"/>
        <n v="5710"/>
        <n v="5709"/>
        <n v="5708"/>
        <n v="5707"/>
        <n v="5706"/>
        <n v="5705"/>
        <n v="5704"/>
        <n v="5703"/>
        <n v="5702"/>
        <n v="5701"/>
        <n v="5700"/>
        <n v="5699"/>
        <n v="5698"/>
        <n v="5697"/>
        <n v="5696"/>
        <n v="5695"/>
        <n v="5694"/>
        <n v="5693"/>
        <n v="5692"/>
        <n v="5691"/>
        <n v="5690"/>
        <n v="5689"/>
        <n v="5688"/>
        <n v="5687"/>
        <n v="5686"/>
        <n v="5685"/>
        <n v="5684"/>
        <n v="5683"/>
        <n v="5682"/>
        <n v="5681"/>
        <n v="5680"/>
        <n v="5679"/>
        <n v="5678"/>
        <n v="5677"/>
        <n v="5676"/>
        <n v="5675"/>
        <n v="5674"/>
        <n v="5673"/>
        <n v="5672"/>
        <n v="5671"/>
        <n v="5670"/>
        <n v="5669"/>
        <n v="5668"/>
        <n v="5667"/>
        <n v="5666"/>
        <n v="5665"/>
        <n v="5664"/>
        <n v="5663"/>
        <n v="5662"/>
        <n v="5661"/>
        <n v="5660"/>
        <n v="5659"/>
        <n v="5658"/>
        <n v="5657"/>
        <n v="5656"/>
        <n v="5655"/>
        <n v="5654"/>
        <n v="5653"/>
        <n v="5652"/>
        <n v="5651"/>
        <n v="5650"/>
        <n v="5649"/>
        <n v="5648"/>
        <n v="5647"/>
        <n v="5646"/>
        <n v="5645"/>
        <n v="5644"/>
        <n v="5643"/>
        <n v="5642"/>
        <n v="5641"/>
        <n v="5640"/>
        <n v="5639"/>
        <n v="5638"/>
        <n v="5637"/>
        <n v="5636"/>
        <n v="5635"/>
        <n v="5634"/>
        <n v="5633"/>
        <n v="5632"/>
        <n v="5631"/>
        <n v="5630"/>
        <n v="5629"/>
        <n v="5628"/>
        <n v="5627"/>
        <n v="5626"/>
        <n v="5625"/>
        <n v="5624"/>
        <n v="5623"/>
        <n v="5622"/>
        <n v="5621"/>
        <n v="5620"/>
        <n v="5619"/>
        <n v="5618"/>
        <n v="5617"/>
        <n v="5616"/>
        <n v="5615"/>
        <n v="5614"/>
        <n v="5613"/>
        <n v="5612"/>
        <n v="5611"/>
        <n v="5610"/>
        <n v="5609"/>
        <n v="5608"/>
        <n v="5607"/>
        <n v="5606"/>
        <n v="5605"/>
        <n v="5604"/>
        <n v="5603"/>
        <n v="5602"/>
        <n v="5601"/>
        <n v="5600"/>
        <n v="5599"/>
        <n v="5598"/>
        <n v="5597"/>
        <n v="5596"/>
        <n v="5595"/>
        <n v="5594"/>
        <n v="5593"/>
        <n v="5592"/>
        <n v="5591"/>
        <n v="5590"/>
        <n v="5589"/>
        <n v="5588"/>
        <n v="5587"/>
        <n v="5586"/>
        <n v="5585"/>
        <n v="5584"/>
        <n v="5583"/>
        <n v="5582"/>
        <n v="5581"/>
        <n v="5580"/>
        <n v="5579"/>
        <n v="5578"/>
        <n v="5577"/>
        <n v="5576"/>
        <n v="5575"/>
        <n v="5574"/>
        <n v="5573"/>
        <n v="5572"/>
        <n v="5571"/>
        <n v="5570"/>
        <n v="5569"/>
        <n v="5568"/>
        <m/>
      </sharedItems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2162.5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String="0" containsBlank="1" containsNumber="1" minValue="0" maxValue="2162.5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1">
  <r>
    <x v="0"/>
    <x v="0"/>
    <s v="1"/>
    <s v="01"/>
    <s v="15041RESIN819232023"/>
    <s v="22LB000F"/>
    <x v="0"/>
    <x v="0"/>
    <x v="0"/>
    <x v="0"/>
    <n v="0"/>
    <n v="0"/>
    <n v="0"/>
    <n v="0"/>
    <n v="30.8"/>
    <n v="0"/>
    <n v="0"/>
    <n v="0"/>
    <n v="0"/>
    <n v="0"/>
    <n v="30.8"/>
    <s v="2"/>
  </r>
  <r>
    <x v="0"/>
    <x v="0"/>
    <s v="1"/>
    <s v="01"/>
    <s v="15041RESIN819232023"/>
    <s v="22LB000F"/>
    <x v="1"/>
    <x v="1"/>
    <x v="1"/>
    <x v="1"/>
    <n v="0"/>
    <n v="0"/>
    <n v="0"/>
    <n v="0"/>
    <n v="465"/>
    <n v="0"/>
    <n v="0"/>
    <n v="0"/>
    <n v="0"/>
    <n v="0"/>
    <n v="465"/>
    <s v="2"/>
  </r>
  <r>
    <x v="0"/>
    <x v="0"/>
    <s v="1"/>
    <s v="01"/>
    <s v="15041RESIN819232023"/>
    <s v="22LB000F"/>
    <x v="2"/>
    <x v="2"/>
    <x v="2"/>
    <x v="2"/>
    <n v="0"/>
    <n v="0"/>
    <n v="0"/>
    <n v="0"/>
    <n v="24.75"/>
    <n v="0"/>
    <n v="0"/>
    <n v="0"/>
    <n v="0"/>
    <n v="0"/>
    <n v="24.75"/>
    <s v="2"/>
  </r>
  <r>
    <x v="0"/>
    <x v="0"/>
    <s v="1"/>
    <s v="01"/>
    <s v="15041RESIN819232023"/>
    <s v="22LB000F"/>
    <x v="3"/>
    <x v="3"/>
    <x v="3"/>
    <x v="3"/>
    <n v="0"/>
    <n v="0"/>
    <n v="0"/>
    <n v="0"/>
    <n v="192"/>
    <n v="0"/>
    <n v="0"/>
    <n v="0"/>
    <n v="0"/>
    <n v="0"/>
    <n v="192"/>
    <s v="2"/>
  </r>
  <r>
    <x v="0"/>
    <x v="0"/>
    <s v="1"/>
    <s v="01"/>
    <s v="15041RESIN819232023"/>
    <s v="22LB000F"/>
    <x v="4"/>
    <x v="4"/>
    <x v="4"/>
    <x v="4"/>
    <n v="0"/>
    <n v="0"/>
    <n v="0"/>
    <n v="0"/>
    <n v="4.8"/>
    <n v="0"/>
    <n v="0"/>
    <n v="0"/>
    <n v="0"/>
    <n v="0"/>
    <n v="4.8"/>
    <s v="2"/>
  </r>
  <r>
    <x v="0"/>
    <x v="0"/>
    <s v="1"/>
    <s v="01"/>
    <s v="15041RESIN819232023"/>
    <s v="22LB000F"/>
    <x v="5"/>
    <x v="5"/>
    <x v="5"/>
    <x v="5"/>
    <n v="0"/>
    <n v="0"/>
    <n v="0"/>
    <n v="0"/>
    <n v="4.8"/>
    <n v="0"/>
    <n v="0"/>
    <n v="0"/>
    <n v="0"/>
    <n v="0"/>
    <n v="4.8"/>
    <s v="2"/>
  </r>
  <r>
    <x v="0"/>
    <x v="0"/>
    <s v="1"/>
    <s v="01"/>
    <s v="15041RESIN819232023"/>
    <s v="22LB000F"/>
    <x v="6"/>
    <x v="6"/>
    <x v="6"/>
    <x v="6"/>
    <n v="0"/>
    <n v="0"/>
    <n v="0"/>
    <n v="0"/>
    <n v="4.9000000000000004"/>
    <n v="0"/>
    <n v="0"/>
    <n v="0"/>
    <n v="0"/>
    <n v="0"/>
    <n v="4.9000000000000004"/>
    <s v="2"/>
  </r>
  <r>
    <x v="0"/>
    <x v="0"/>
    <s v="1"/>
    <s v="01"/>
    <s v="15041RESIN819232023"/>
    <s v="22LB000F"/>
    <x v="7"/>
    <x v="7"/>
    <x v="7"/>
    <x v="7"/>
    <n v="0"/>
    <n v="0"/>
    <n v="0"/>
    <n v="0"/>
    <n v="138.5"/>
    <n v="0"/>
    <n v="0"/>
    <n v="0"/>
    <n v="0"/>
    <n v="0"/>
    <n v="138.5"/>
    <s v="2"/>
  </r>
  <r>
    <x v="0"/>
    <x v="0"/>
    <s v="1"/>
    <s v="01"/>
    <s v="15041RESIN819232023"/>
    <s v="22LB000F"/>
    <x v="8"/>
    <x v="8"/>
    <x v="8"/>
    <x v="8"/>
    <n v="0"/>
    <n v="0"/>
    <n v="0"/>
    <n v="0"/>
    <n v="134"/>
    <n v="0"/>
    <n v="0"/>
    <n v="0"/>
    <n v="0"/>
    <n v="0"/>
    <n v="134"/>
    <s v="2"/>
  </r>
  <r>
    <x v="0"/>
    <x v="0"/>
    <s v="1"/>
    <s v="01"/>
    <s v="15041RESIN819232023"/>
    <s v="22LB000F"/>
    <x v="9"/>
    <x v="9"/>
    <x v="9"/>
    <x v="9"/>
    <n v="0"/>
    <n v="0"/>
    <n v="0"/>
    <n v="0"/>
    <n v="220.55"/>
    <n v="0"/>
    <n v="0"/>
    <n v="0"/>
    <n v="0"/>
    <n v="0"/>
    <n v="220.55"/>
    <s v="2"/>
  </r>
  <r>
    <x v="0"/>
    <x v="0"/>
    <s v="1"/>
    <s v="01"/>
    <s v="15041RESIN819232023"/>
    <s v="22LB000F"/>
    <x v="10"/>
    <x v="10"/>
    <x v="10"/>
    <x v="10"/>
    <n v="0"/>
    <n v="0"/>
    <n v="0"/>
    <n v="0"/>
    <n v="78.5"/>
    <n v="0"/>
    <n v="0"/>
    <n v="0"/>
    <n v="0"/>
    <n v="0"/>
    <n v="78.5"/>
    <s v="2"/>
  </r>
  <r>
    <x v="0"/>
    <x v="0"/>
    <s v="1"/>
    <s v="01"/>
    <s v="15041RESIN819232023"/>
    <s v="22LB000F"/>
    <x v="11"/>
    <x v="11"/>
    <x v="11"/>
    <x v="11"/>
    <n v="0"/>
    <n v="0"/>
    <n v="0"/>
    <n v="0"/>
    <n v="43.88"/>
    <n v="0"/>
    <n v="0"/>
    <n v="0"/>
    <n v="0"/>
    <n v="0"/>
    <n v="43.88"/>
    <s v="2"/>
  </r>
  <r>
    <x v="0"/>
    <x v="0"/>
    <s v="1"/>
    <s v="01"/>
    <s v="15041RESIN819232023"/>
    <s v="22LB000F"/>
    <x v="12"/>
    <x v="12"/>
    <x v="12"/>
    <x v="12"/>
    <n v="0"/>
    <n v="0"/>
    <n v="0"/>
    <n v="0"/>
    <n v="96.25"/>
    <n v="0"/>
    <n v="0"/>
    <n v="0"/>
    <n v="0"/>
    <n v="0"/>
    <n v="96.25"/>
    <s v="2"/>
  </r>
  <r>
    <x v="0"/>
    <x v="0"/>
    <s v="1"/>
    <s v="01"/>
    <s v="15041RESIN819232023"/>
    <s v="22LB000F"/>
    <x v="13"/>
    <x v="13"/>
    <x v="13"/>
    <x v="13"/>
    <n v="0"/>
    <n v="0"/>
    <n v="0"/>
    <n v="0"/>
    <n v="537"/>
    <n v="0"/>
    <n v="0"/>
    <n v="0"/>
    <n v="0"/>
    <n v="0"/>
    <n v="537"/>
    <s v="2"/>
  </r>
  <r>
    <x v="0"/>
    <x v="0"/>
    <s v="1"/>
    <s v="01"/>
    <s v="15041RESIN819232023"/>
    <s v="22LB000F"/>
    <x v="14"/>
    <x v="14"/>
    <x v="14"/>
    <x v="14"/>
    <n v="0"/>
    <n v="0"/>
    <n v="0"/>
    <n v="0"/>
    <n v="33.75"/>
    <n v="0"/>
    <n v="0"/>
    <n v="0"/>
    <n v="0"/>
    <n v="0"/>
    <n v="33.75"/>
    <s v="2"/>
  </r>
  <r>
    <x v="0"/>
    <x v="0"/>
    <s v="1"/>
    <s v="01"/>
    <s v="15041RESIN819232023"/>
    <s v="22LB000F"/>
    <x v="15"/>
    <x v="15"/>
    <x v="15"/>
    <x v="15"/>
    <n v="0"/>
    <n v="0"/>
    <n v="0"/>
    <n v="0"/>
    <n v="459.3"/>
    <n v="0"/>
    <n v="0"/>
    <n v="0"/>
    <n v="0"/>
    <n v="0"/>
    <n v="459.3"/>
    <s v="2"/>
  </r>
  <r>
    <x v="0"/>
    <x v="0"/>
    <s v="1"/>
    <s v="01"/>
    <s v="15041RESIN819232023"/>
    <s v="22LB000F"/>
    <x v="16"/>
    <x v="16"/>
    <x v="16"/>
    <x v="16"/>
    <n v="0"/>
    <n v="0"/>
    <n v="0"/>
    <n v="0"/>
    <n v="45"/>
    <n v="0"/>
    <n v="0"/>
    <n v="0"/>
    <n v="0"/>
    <n v="0"/>
    <n v="45"/>
    <s v="2"/>
  </r>
  <r>
    <x v="0"/>
    <x v="0"/>
    <s v="1"/>
    <s v="01"/>
    <s v="15041RESIN819232023"/>
    <s v="22LB000F"/>
    <x v="17"/>
    <x v="17"/>
    <x v="17"/>
    <x v="17"/>
    <n v="0"/>
    <n v="0"/>
    <n v="0"/>
    <n v="0"/>
    <n v="92.85"/>
    <n v="0"/>
    <n v="0"/>
    <n v="0"/>
    <n v="0"/>
    <n v="0"/>
    <n v="92.85"/>
    <s v="2"/>
  </r>
  <r>
    <x v="0"/>
    <x v="0"/>
    <s v="1"/>
    <s v="01"/>
    <s v="15041RESIN819232023"/>
    <s v="22LB000F"/>
    <x v="18"/>
    <x v="18"/>
    <x v="18"/>
    <x v="18"/>
    <n v="0"/>
    <n v="0"/>
    <n v="0"/>
    <n v="0"/>
    <n v="58.8"/>
    <n v="0"/>
    <n v="0"/>
    <n v="0"/>
    <n v="0"/>
    <n v="0"/>
    <n v="58.8"/>
    <s v="2"/>
  </r>
  <r>
    <x v="0"/>
    <x v="0"/>
    <s v="1"/>
    <s v="01"/>
    <s v="15041RESIN819232023"/>
    <s v="22LB000F"/>
    <x v="19"/>
    <x v="19"/>
    <x v="19"/>
    <x v="19"/>
    <n v="0"/>
    <n v="0"/>
    <n v="0"/>
    <n v="0"/>
    <n v="183.97"/>
    <n v="0"/>
    <n v="0"/>
    <n v="0"/>
    <n v="0"/>
    <n v="0"/>
    <n v="183.97"/>
    <s v="2"/>
  </r>
  <r>
    <x v="0"/>
    <x v="0"/>
    <s v="1"/>
    <s v="01"/>
    <s v="15041RESIN819232023"/>
    <s v="22LB000F"/>
    <x v="20"/>
    <x v="20"/>
    <x v="20"/>
    <x v="20"/>
    <n v="0"/>
    <n v="0"/>
    <n v="0"/>
    <n v="0"/>
    <n v="115.68"/>
    <n v="0"/>
    <n v="0"/>
    <n v="0"/>
    <n v="0"/>
    <n v="0"/>
    <n v="115.68"/>
    <s v="2"/>
  </r>
  <r>
    <x v="0"/>
    <x v="1"/>
    <s v="1"/>
    <s v="01"/>
    <s v="15041RESIN819232023"/>
    <s v="22LB000F"/>
    <x v="21"/>
    <x v="21"/>
    <x v="21"/>
    <x v="21"/>
    <n v="0"/>
    <n v="0"/>
    <n v="0"/>
    <n v="0"/>
    <n v="203.28"/>
    <n v="0"/>
    <n v="0"/>
    <n v="0"/>
    <n v="0"/>
    <n v="0"/>
    <n v="203.28"/>
    <s v="2"/>
  </r>
  <r>
    <x v="0"/>
    <x v="1"/>
    <s v="1"/>
    <s v="01"/>
    <s v="15041RESIN819232023"/>
    <s v="22LB000F"/>
    <x v="22"/>
    <x v="22"/>
    <x v="22"/>
    <x v="22"/>
    <n v="0"/>
    <n v="0"/>
    <n v="0"/>
    <n v="0"/>
    <n v="82.5"/>
    <n v="0"/>
    <n v="0"/>
    <n v="0"/>
    <n v="0"/>
    <n v="0"/>
    <n v="82.5"/>
    <s v="2"/>
  </r>
  <r>
    <x v="0"/>
    <x v="1"/>
    <s v="1"/>
    <s v="01"/>
    <s v="15041RESIN819232023"/>
    <s v="22LB000F"/>
    <x v="23"/>
    <x v="23"/>
    <x v="23"/>
    <x v="23"/>
    <n v="0"/>
    <n v="0"/>
    <n v="0"/>
    <n v="0"/>
    <n v="198"/>
    <n v="0"/>
    <n v="0"/>
    <n v="0"/>
    <n v="0"/>
    <n v="0"/>
    <n v="198"/>
    <s v="2"/>
  </r>
  <r>
    <x v="0"/>
    <x v="1"/>
    <s v="1"/>
    <s v="01"/>
    <s v="15041RESIN819232023"/>
    <s v="22LB000F"/>
    <x v="24"/>
    <x v="24"/>
    <x v="24"/>
    <x v="24"/>
    <n v="0"/>
    <n v="0"/>
    <n v="0"/>
    <n v="0"/>
    <n v="214.75"/>
    <n v="0"/>
    <n v="0"/>
    <n v="0"/>
    <n v="0"/>
    <n v="0"/>
    <n v="214.75"/>
    <s v="2"/>
  </r>
  <r>
    <x v="0"/>
    <x v="1"/>
    <s v="1"/>
    <s v="01"/>
    <s v="15041RESIN819232023"/>
    <s v="22LB000F"/>
    <x v="25"/>
    <x v="25"/>
    <x v="25"/>
    <x v="25"/>
    <n v="0"/>
    <n v="0"/>
    <n v="0"/>
    <n v="0"/>
    <n v="27"/>
    <n v="0"/>
    <n v="0"/>
    <n v="0"/>
    <n v="0"/>
    <n v="0"/>
    <n v="27"/>
    <s v="2"/>
  </r>
  <r>
    <x v="0"/>
    <x v="1"/>
    <s v="1"/>
    <s v="01"/>
    <s v="15041RESIN819232023"/>
    <s v="22LB000F"/>
    <x v="26"/>
    <x v="26"/>
    <x v="26"/>
    <x v="26"/>
    <n v="0"/>
    <n v="0"/>
    <n v="0"/>
    <n v="0"/>
    <n v="4"/>
    <n v="0"/>
    <n v="0"/>
    <n v="0"/>
    <n v="0"/>
    <n v="0"/>
    <n v="4"/>
    <s v="2"/>
  </r>
  <r>
    <x v="0"/>
    <x v="1"/>
    <s v="1"/>
    <s v="01"/>
    <s v="15041RESIN819232023"/>
    <s v="22LB000F"/>
    <x v="27"/>
    <x v="27"/>
    <x v="27"/>
    <x v="27"/>
    <n v="0"/>
    <n v="0"/>
    <n v="0"/>
    <n v="0"/>
    <n v="61.5"/>
    <n v="0"/>
    <n v="0"/>
    <n v="0"/>
    <n v="0"/>
    <n v="0"/>
    <n v="61.5"/>
    <s v="2"/>
  </r>
  <r>
    <x v="0"/>
    <x v="1"/>
    <s v="1"/>
    <s v="01"/>
    <s v="15041RESIN819232023"/>
    <s v="22LB000F"/>
    <x v="28"/>
    <x v="28"/>
    <x v="28"/>
    <x v="28"/>
    <n v="0"/>
    <n v="0"/>
    <n v="0"/>
    <n v="0"/>
    <n v="55.55"/>
    <n v="0"/>
    <n v="0"/>
    <n v="0"/>
    <n v="0"/>
    <n v="0"/>
    <n v="55.55"/>
    <s v="2"/>
  </r>
  <r>
    <x v="0"/>
    <x v="1"/>
    <s v="1"/>
    <s v="01"/>
    <s v="15041RESIN819232023"/>
    <s v="22LB000F"/>
    <x v="29"/>
    <x v="29"/>
    <x v="29"/>
    <x v="29"/>
    <n v="0"/>
    <n v="0"/>
    <n v="0"/>
    <n v="0"/>
    <n v="132"/>
    <n v="0"/>
    <n v="0"/>
    <n v="0"/>
    <n v="0"/>
    <n v="0"/>
    <n v="132"/>
    <s v="2"/>
  </r>
  <r>
    <x v="0"/>
    <x v="1"/>
    <s v="1"/>
    <s v="01"/>
    <s v="15041RESIN819232023"/>
    <s v="22LB000F"/>
    <x v="30"/>
    <x v="30"/>
    <x v="30"/>
    <x v="30"/>
    <n v="0"/>
    <n v="0"/>
    <n v="0"/>
    <n v="0"/>
    <n v="61.05"/>
    <n v="0"/>
    <n v="0"/>
    <n v="0"/>
    <n v="0"/>
    <n v="0"/>
    <n v="61.05"/>
    <s v="2"/>
  </r>
  <r>
    <x v="0"/>
    <x v="1"/>
    <s v="1"/>
    <s v="01"/>
    <s v="15041RESIN819232023"/>
    <s v="22LB000F"/>
    <x v="31"/>
    <x v="31"/>
    <x v="31"/>
    <x v="31"/>
    <n v="0"/>
    <n v="0"/>
    <n v="0"/>
    <n v="0"/>
    <n v="541"/>
    <n v="0"/>
    <n v="0"/>
    <n v="0"/>
    <n v="0"/>
    <n v="0"/>
    <n v="541"/>
    <s v="2"/>
  </r>
  <r>
    <x v="0"/>
    <x v="1"/>
    <s v="1"/>
    <s v="01"/>
    <s v="15041RESIN819232023"/>
    <s v="22LB000F"/>
    <x v="32"/>
    <x v="32"/>
    <x v="32"/>
    <x v="32"/>
    <n v="0"/>
    <n v="0"/>
    <n v="0"/>
    <n v="0"/>
    <n v="135"/>
    <n v="0"/>
    <n v="0"/>
    <n v="0"/>
    <n v="0"/>
    <n v="0"/>
    <n v="135"/>
    <s v="2"/>
  </r>
  <r>
    <x v="0"/>
    <x v="1"/>
    <s v="1"/>
    <s v="01"/>
    <s v="15041RESIN819232023"/>
    <s v="22LB000F"/>
    <x v="33"/>
    <x v="33"/>
    <x v="33"/>
    <x v="33"/>
    <n v="0"/>
    <n v="0"/>
    <n v="0"/>
    <n v="0"/>
    <n v="150"/>
    <n v="0"/>
    <n v="0"/>
    <n v="0"/>
    <n v="0"/>
    <n v="0"/>
    <n v="150"/>
    <s v="2"/>
  </r>
  <r>
    <x v="0"/>
    <x v="1"/>
    <s v="1"/>
    <s v="01"/>
    <s v="15041RESIN819232023"/>
    <s v="22LB000F"/>
    <x v="34"/>
    <x v="34"/>
    <x v="34"/>
    <x v="34"/>
    <n v="0"/>
    <n v="0"/>
    <n v="0"/>
    <n v="0"/>
    <n v="9.9"/>
    <n v="0"/>
    <n v="0"/>
    <n v="0"/>
    <n v="0"/>
    <n v="0"/>
    <n v="9.9"/>
    <s v="2"/>
  </r>
  <r>
    <x v="0"/>
    <x v="1"/>
    <s v="1"/>
    <s v="01"/>
    <s v="15041RESIN819232023"/>
    <s v="22LB000F"/>
    <x v="35"/>
    <x v="35"/>
    <x v="35"/>
    <x v="35"/>
    <n v="0"/>
    <n v="0"/>
    <n v="0"/>
    <n v="0"/>
    <n v="81"/>
    <n v="0"/>
    <n v="0"/>
    <n v="0"/>
    <n v="0"/>
    <n v="0"/>
    <n v="81"/>
    <s v="2"/>
  </r>
  <r>
    <x v="0"/>
    <x v="1"/>
    <s v="1"/>
    <s v="01"/>
    <s v="15041RESIN819232023"/>
    <s v="22LB000F"/>
    <x v="36"/>
    <x v="36"/>
    <x v="36"/>
    <x v="36"/>
    <n v="0"/>
    <n v="0"/>
    <n v="0"/>
    <n v="0"/>
    <n v="195"/>
    <n v="0"/>
    <n v="0"/>
    <n v="0"/>
    <n v="0"/>
    <n v="0"/>
    <n v="195"/>
    <s v="2"/>
  </r>
  <r>
    <x v="0"/>
    <x v="1"/>
    <s v="1"/>
    <s v="01"/>
    <s v="15041RESIN819232023"/>
    <s v="22LB000F"/>
    <x v="37"/>
    <x v="37"/>
    <x v="37"/>
    <x v="37"/>
    <n v="0"/>
    <n v="0"/>
    <n v="0"/>
    <n v="0"/>
    <n v="78.5"/>
    <n v="0"/>
    <n v="0"/>
    <n v="0"/>
    <n v="0"/>
    <n v="0"/>
    <n v="78.5"/>
    <s v="2"/>
  </r>
  <r>
    <x v="0"/>
    <x v="1"/>
    <s v="1"/>
    <s v="01"/>
    <s v="15041RESIN819232023"/>
    <s v="22LB000F"/>
    <x v="38"/>
    <x v="38"/>
    <x v="38"/>
    <x v="38"/>
    <n v="0"/>
    <n v="0"/>
    <n v="0"/>
    <n v="0"/>
    <n v="135"/>
    <n v="0"/>
    <n v="0"/>
    <n v="0"/>
    <n v="0"/>
    <n v="0"/>
    <n v="135"/>
    <s v="2"/>
  </r>
  <r>
    <x v="0"/>
    <x v="1"/>
    <s v="1"/>
    <s v="01"/>
    <s v="15041RESIN819232023"/>
    <s v="22LB000F"/>
    <x v="39"/>
    <x v="39"/>
    <x v="39"/>
    <x v="39"/>
    <n v="0"/>
    <n v="0"/>
    <n v="0"/>
    <n v="0"/>
    <n v="55"/>
    <n v="0"/>
    <n v="0"/>
    <n v="0"/>
    <n v="0"/>
    <n v="0"/>
    <n v="55"/>
    <s v="2"/>
  </r>
  <r>
    <x v="0"/>
    <x v="1"/>
    <s v="1"/>
    <s v="01"/>
    <s v="15041RESIN819232023"/>
    <s v="22LB000F"/>
    <x v="40"/>
    <x v="40"/>
    <x v="40"/>
    <x v="40"/>
    <n v="0"/>
    <n v="0"/>
    <n v="0"/>
    <n v="0"/>
    <n v="67.5"/>
    <n v="0"/>
    <n v="0"/>
    <n v="0"/>
    <n v="0"/>
    <n v="0"/>
    <n v="67.5"/>
    <s v="2"/>
  </r>
  <r>
    <x v="0"/>
    <x v="1"/>
    <s v="1"/>
    <s v="01"/>
    <s v="15041RESIN819232023"/>
    <s v="22LB000F"/>
    <x v="41"/>
    <x v="41"/>
    <x v="41"/>
    <x v="41"/>
    <n v="0"/>
    <n v="0"/>
    <n v="0"/>
    <n v="0"/>
    <n v="19"/>
    <n v="0"/>
    <n v="0"/>
    <n v="0"/>
    <n v="0"/>
    <n v="0"/>
    <n v="19"/>
    <s v="2"/>
  </r>
  <r>
    <x v="0"/>
    <x v="1"/>
    <s v="1"/>
    <s v="01"/>
    <s v="15041RESIN819232023"/>
    <s v="22LB000F"/>
    <x v="42"/>
    <x v="42"/>
    <x v="42"/>
    <x v="42"/>
    <n v="0"/>
    <n v="0"/>
    <n v="0"/>
    <n v="0"/>
    <n v="98.1"/>
    <n v="0"/>
    <n v="0"/>
    <n v="0"/>
    <n v="0"/>
    <n v="0"/>
    <n v="98.1"/>
    <s v="2"/>
  </r>
  <r>
    <x v="0"/>
    <x v="1"/>
    <s v="1"/>
    <s v="01"/>
    <s v="15041RESIN819232023"/>
    <s v="22LB000F"/>
    <x v="43"/>
    <x v="43"/>
    <x v="43"/>
    <x v="43"/>
    <n v="0"/>
    <n v="0"/>
    <n v="0"/>
    <n v="0"/>
    <n v="414"/>
    <n v="0"/>
    <n v="0"/>
    <n v="0"/>
    <n v="0"/>
    <n v="0"/>
    <n v="414"/>
    <s v="2"/>
  </r>
  <r>
    <x v="0"/>
    <x v="1"/>
    <s v="1"/>
    <s v="01"/>
    <s v="15041RESIN819232023"/>
    <s v="22LB000F"/>
    <x v="44"/>
    <x v="44"/>
    <x v="44"/>
    <x v="44"/>
    <n v="0"/>
    <n v="0"/>
    <n v="0"/>
    <n v="0"/>
    <n v="161.16999999999999"/>
    <n v="0"/>
    <n v="0"/>
    <n v="0"/>
    <n v="0"/>
    <n v="0"/>
    <n v="161.16999999999999"/>
    <s v="2"/>
  </r>
  <r>
    <x v="0"/>
    <x v="1"/>
    <s v="1"/>
    <s v="01"/>
    <s v="15041RESIN819232023"/>
    <s v="22LB000F"/>
    <x v="45"/>
    <x v="45"/>
    <x v="45"/>
    <x v="45"/>
    <n v="0"/>
    <n v="0"/>
    <n v="0"/>
    <n v="0"/>
    <n v="405"/>
    <n v="0"/>
    <n v="0"/>
    <n v="0"/>
    <n v="0"/>
    <n v="0"/>
    <n v="405"/>
    <s v="2"/>
  </r>
  <r>
    <x v="0"/>
    <x v="1"/>
    <s v="1"/>
    <s v="01"/>
    <s v="15041RESIN819232023"/>
    <s v="22LB000F"/>
    <x v="46"/>
    <x v="46"/>
    <x v="46"/>
    <x v="46"/>
    <n v="0"/>
    <n v="0"/>
    <n v="0"/>
    <n v="0"/>
    <n v="676"/>
    <n v="0"/>
    <n v="0"/>
    <n v="0"/>
    <n v="0"/>
    <n v="0"/>
    <n v="676"/>
    <s v="2"/>
  </r>
  <r>
    <x v="0"/>
    <x v="2"/>
    <s v="1"/>
    <s v="01"/>
    <s v="15041RESIN819232023"/>
    <s v="22LB000F"/>
    <x v="47"/>
    <x v="47"/>
    <x v="47"/>
    <x v="47"/>
    <n v="0"/>
    <n v="0"/>
    <n v="0"/>
    <n v="0"/>
    <n v="29.4"/>
    <n v="0"/>
    <n v="0"/>
    <n v="0"/>
    <n v="0"/>
    <n v="0"/>
    <n v="29.4"/>
    <s v="2"/>
  </r>
  <r>
    <x v="0"/>
    <x v="2"/>
    <s v="1"/>
    <s v="01"/>
    <s v="15041RESIN819232023"/>
    <s v="22LB000F"/>
    <x v="48"/>
    <x v="48"/>
    <x v="48"/>
    <x v="48"/>
    <n v="0"/>
    <n v="0"/>
    <n v="0"/>
    <n v="0"/>
    <n v="59.5"/>
    <n v="0"/>
    <n v="0"/>
    <n v="0"/>
    <n v="0"/>
    <n v="0"/>
    <n v="59.5"/>
    <s v="2"/>
  </r>
  <r>
    <x v="0"/>
    <x v="2"/>
    <s v="1"/>
    <s v="01"/>
    <s v="15041RESIN819232023"/>
    <s v="22LB000F"/>
    <x v="49"/>
    <x v="49"/>
    <x v="49"/>
    <x v="49"/>
    <n v="0"/>
    <n v="0"/>
    <n v="0"/>
    <n v="0"/>
    <n v="45"/>
    <n v="0"/>
    <n v="0"/>
    <n v="0"/>
    <n v="0"/>
    <n v="0"/>
    <n v="45"/>
    <s v="2"/>
  </r>
  <r>
    <x v="0"/>
    <x v="2"/>
    <s v="1"/>
    <s v="01"/>
    <s v="15041RESIN819232023"/>
    <s v="22LB000F"/>
    <x v="50"/>
    <x v="50"/>
    <x v="50"/>
    <x v="50"/>
    <n v="0"/>
    <n v="0"/>
    <n v="0"/>
    <n v="0"/>
    <n v="96.25"/>
    <n v="0"/>
    <n v="0"/>
    <n v="0"/>
    <n v="0"/>
    <n v="0"/>
    <n v="96.25"/>
    <s v="2"/>
  </r>
  <r>
    <x v="0"/>
    <x v="2"/>
    <s v="1"/>
    <s v="01"/>
    <s v="15041RESIN819232023"/>
    <s v="22LB000F"/>
    <x v="51"/>
    <x v="51"/>
    <x v="51"/>
    <x v="51"/>
    <n v="0"/>
    <n v="0"/>
    <n v="0"/>
    <n v="0"/>
    <n v="240"/>
    <n v="0"/>
    <n v="0"/>
    <n v="0"/>
    <n v="0"/>
    <n v="0"/>
    <n v="240"/>
    <s v="2"/>
  </r>
  <r>
    <x v="0"/>
    <x v="2"/>
    <s v="1"/>
    <s v="01"/>
    <s v="15041RESIN819232023"/>
    <s v="22LB000F"/>
    <x v="52"/>
    <x v="52"/>
    <x v="52"/>
    <x v="52"/>
    <n v="0"/>
    <n v="0"/>
    <n v="0"/>
    <n v="0"/>
    <n v="511.05"/>
    <n v="0"/>
    <n v="0"/>
    <n v="0"/>
    <n v="0"/>
    <n v="0"/>
    <n v="511.05"/>
    <s v="2"/>
  </r>
  <r>
    <x v="0"/>
    <x v="2"/>
    <s v="1"/>
    <s v="01"/>
    <s v="15041RESIN819232023"/>
    <s v="22LB000F"/>
    <x v="53"/>
    <x v="53"/>
    <x v="53"/>
    <x v="53"/>
    <n v="0"/>
    <n v="0"/>
    <n v="0"/>
    <n v="0"/>
    <n v="135"/>
    <n v="0"/>
    <n v="0"/>
    <n v="0"/>
    <n v="0"/>
    <n v="0"/>
    <n v="135"/>
    <s v="2"/>
  </r>
  <r>
    <x v="0"/>
    <x v="2"/>
    <s v="1"/>
    <s v="01"/>
    <s v="15041RESIN819232023"/>
    <s v="22LB000F"/>
    <x v="54"/>
    <x v="54"/>
    <x v="54"/>
    <x v="54"/>
    <n v="0"/>
    <n v="0"/>
    <n v="0"/>
    <n v="0"/>
    <n v="180"/>
    <n v="0"/>
    <n v="0"/>
    <n v="0"/>
    <n v="0"/>
    <n v="0"/>
    <n v="180"/>
    <s v="2"/>
  </r>
  <r>
    <x v="0"/>
    <x v="2"/>
    <s v="1"/>
    <s v="01"/>
    <s v="15041RESIN819232023"/>
    <s v="22LB000F"/>
    <x v="55"/>
    <x v="55"/>
    <x v="55"/>
    <x v="55"/>
    <n v="0"/>
    <n v="0"/>
    <n v="0"/>
    <n v="0"/>
    <n v="98.25"/>
    <n v="0"/>
    <n v="0"/>
    <n v="0"/>
    <n v="0"/>
    <n v="0"/>
    <n v="98.25"/>
    <s v="2"/>
  </r>
  <r>
    <x v="0"/>
    <x v="2"/>
    <s v="1"/>
    <s v="01"/>
    <s v="15041RESIN819232023"/>
    <s v="22LB000F"/>
    <x v="56"/>
    <x v="56"/>
    <x v="56"/>
    <x v="56"/>
    <n v="0"/>
    <n v="0"/>
    <n v="0"/>
    <n v="0"/>
    <n v="227.7"/>
    <n v="0"/>
    <n v="0"/>
    <n v="0"/>
    <n v="0"/>
    <n v="0"/>
    <n v="227.7"/>
    <s v="2"/>
  </r>
  <r>
    <x v="0"/>
    <x v="2"/>
    <s v="1"/>
    <s v="01"/>
    <s v="15041RESIN819232023"/>
    <s v="22LB000F"/>
    <x v="57"/>
    <x v="57"/>
    <x v="57"/>
    <x v="57"/>
    <n v="0"/>
    <n v="0"/>
    <n v="0"/>
    <n v="0"/>
    <n v="58.75"/>
    <n v="0"/>
    <n v="0"/>
    <n v="0"/>
    <n v="0"/>
    <n v="0"/>
    <n v="58.75"/>
    <s v="2"/>
  </r>
  <r>
    <x v="0"/>
    <x v="2"/>
    <s v="1"/>
    <s v="01"/>
    <s v="15041RESIN819232023"/>
    <s v="22LB000F"/>
    <x v="58"/>
    <x v="58"/>
    <x v="58"/>
    <x v="58"/>
    <n v="0"/>
    <n v="0"/>
    <n v="0"/>
    <n v="0"/>
    <n v="56.2"/>
    <n v="0"/>
    <n v="0"/>
    <n v="0"/>
    <n v="0"/>
    <n v="0"/>
    <n v="56.2"/>
    <s v="2"/>
  </r>
  <r>
    <x v="0"/>
    <x v="2"/>
    <s v="1"/>
    <s v="01"/>
    <s v="15041RESIN819232023"/>
    <s v="22LB000F"/>
    <x v="59"/>
    <x v="59"/>
    <x v="59"/>
    <x v="59"/>
    <n v="0"/>
    <n v="0"/>
    <n v="0"/>
    <n v="0"/>
    <n v="200.48"/>
    <n v="0"/>
    <n v="0"/>
    <n v="0"/>
    <n v="0"/>
    <n v="0"/>
    <n v="200.48"/>
    <s v="2"/>
  </r>
  <r>
    <x v="0"/>
    <x v="2"/>
    <s v="1"/>
    <s v="01"/>
    <s v="15041RESIN819232023"/>
    <s v="22LB000F"/>
    <x v="60"/>
    <x v="60"/>
    <x v="60"/>
    <x v="60"/>
    <n v="0"/>
    <n v="0"/>
    <n v="0"/>
    <n v="0"/>
    <n v="546"/>
    <n v="0"/>
    <n v="0"/>
    <n v="0"/>
    <n v="0"/>
    <n v="0"/>
    <n v="546"/>
    <s v="2"/>
  </r>
  <r>
    <x v="0"/>
    <x v="2"/>
    <s v="1"/>
    <s v="01"/>
    <s v="15041RESIN819232023"/>
    <s v="22LB000F"/>
    <x v="61"/>
    <x v="61"/>
    <x v="61"/>
    <x v="61"/>
    <n v="0"/>
    <n v="0"/>
    <n v="0"/>
    <n v="0"/>
    <n v="135"/>
    <n v="0"/>
    <n v="0"/>
    <n v="0"/>
    <n v="0"/>
    <n v="0"/>
    <n v="135"/>
    <s v="2"/>
  </r>
  <r>
    <x v="0"/>
    <x v="2"/>
    <s v="1"/>
    <s v="01"/>
    <s v="15041RESIN819232023"/>
    <s v="22LB000F"/>
    <x v="62"/>
    <x v="62"/>
    <x v="62"/>
    <x v="62"/>
    <n v="0"/>
    <n v="0"/>
    <n v="0"/>
    <n v="0"/>
    <n v="14.35"/>
    <n v="0"/>
    <n v="0"/>
    <n v="0"/>
    <n v="0"/>
    <n v="0"/>
    <n v="14.35"/>
    <s v="2"/>
  </r>
  <r>
    <x v="0"/>
    <x v="3"/>
    <s v="1"/>
    <s v="01"/>
    <s v="15041RESIN819232023"/>
    <s v="22LB000F"/>
    <x v="63"/>
    <x v="63"/>
    <x v="63"/>
    <x v="63"/>
    <n v="0"/>
    <n v="0"/>
    <n v="0"/>
    <n v="0"/>
    <n v="43.44"/>
    <n v="0"/>
    <n v="0"/>
    <n v="0"/>
    <n v="0"/>
    <n v="0"/>
    <n v="43.44"/>
    <s v="2"/>
  </r>
  <r>
    <x v="0"/>
    <x v="3"/>
    <s v="1"/>
    <s v="01"/>
    <s v="15041RESIN819232023"/>
    <s v="22LB000F"/>
    <x v="64"/>
    <x v="64"/>
    <x v="64"/>
    <x v="64"/>
    <n v="0"/>
    <n v="0"/>
    <n v="0"/>
    <n v="0"/>
    <n v="78.599999999999994"/>
    <n v="0"/>
    <n v="0"/>
    <n v="0"/>
    <n v="0"/>
    <n v="0"/>
    <n v="78.599999999999994"/>
    <s v="2"/>
  </r>
  <r>
    <x v="0"/>
    <x v="3"/>
    <s v="1"/>
    <s v="01"/>
    <s v="15041RESIN819232023"/>
    <s v="22LB000F"/>
    <x v="65"/>
    <x v="65"/>
    <x v="65"/>
    <x v="65"/>
    <n v="0"/>
    <n v="0"/>
    <n v="0"/>
    <n v="0"/>
    <n v="264.45"/>
    <n v="0"/>
    <n v="0"/>
    <n v="0"/>
    <n v="0"/>
    <n v="0"/>
    <n v="264.45"/>
    <s v="2"/>
  </r>
  <r>
    <x v="0"/>
    <x v="3"/>
    <s v="1"/>
    <s v="01"/>
    <s v="15041RESIN819232023"/>
    <s v="22LB000F"/>
    <x v="66"/>
    <x v="66"/>
    <x v="66"/>
    <x v="66"/>
    <n v="0"/>
    <n v="0"/>
    <n v="0"/>
    <n v="0"/>
    <n v="35"/>
    <n v="0"/>
    <n v="0"/>
    <n v="0"/>
    <n v="0"/>
    <n v="0"/>
    <n v="35"/>
    <s v="2"/>
  </r>
  <r>
    <x v="0"/>
    <x v="3"/>
    <s v="1"/>
    <s v="01"/>
    <s v="15041RESIN819232023"/>
    <s v="22LB000F"/>
    <x v="67"/>
    <x v="67"/>
    <x v="67"/>
    <x v="67"/>
    <n v="0"/>
    <n v="0"/>
    <n v="0"/>
    <n v="0"/>
    <n v="564"/>
    <n v="0"/>
    <n v="0"/>
    <n v="0"/>
    <n v="0"/>
    <n v="0"/>
    <n v="564"/>
    <s v="2"/>
  </r>
  <r>
    <x v="0"/>
    <x v="3"/>
    <s v="1"/>
    <s v="01"/>
    <s v="15041RESIN819232023"/>
    <s v="22LB000F"/>
    <x v="68"/>
    <x v="68"/>
    <x v="68"/>
    <x v="68"/>
    <n v="0"/>
    <n v="0"/>
    <n v="0"/>
    <n v="0"/>
    <n v="482"/>
    <n v="0"/>
    <n v="0"/>
    <n v="0"/>
    <n v="0"/>
    <n v="0"/>
    <n v="482"/>
    <s v="2"/>
  </r>
  <r>
    <x v="0"/>
    <x v="3"/>
    <s v="1"/>
    <s v="01"/>
    <s v="15041RESIN819232023"/>
    <s v="22LB000F"/>
    <x v="69"/>
    <x v="69"/>
    <x v="69"/>
    <x v="69"/>
    <n v="0"/>
    <n v="0"/>
    <n v="0"/>
    <n v="0"/>
    <n v="17"/>
    <n v="0"/>
    <n v="0"/>
    <n v="0"/>
    <n v="0"/>
    <n v="0"/>
    <n v="17"/>
    <s v="2"/>
  </r>
  <r>
    <x v="0"/>
    <x v="3"/>
    <s v="1"/>
    <s v="01"/>
    <s v="15041RESIN819232023"/>
    <s v="22LB000F"/>
    <x v="70"/>
    <x v="70"/>
    <x v="70"/>
    <x v="70"/>
    <n v="0"/>
    <n v="0"/>
    <n v="0"/>
    <n v="0"/>
    <n v="537.98"/>
    <n v="0"/>
    <n v="0"/>
    <n v="0"/>
    <n v="0"/>
    <n v="0"/>
    <n v="537.98"/>
    <s v="2"/>
  </r>
  <r>
    <x v="0"/>
    <x v="3"/>
    <s v="1"/>
    <s v="01"/>
    <s v="15041RESIN819232023"/>
    <s v="22LB000F"/>
    <x v="71"/>
    <x v="71"/>
    <x v="71"/>
    <x v="71"/>
    <n v="0"/>
    <n v="0"/>
    <n v="0"/>
    <n v="0"/>
    <n v="49.5"/>
    <n v="0"/>
    <n v="0"/>
    <n v="0"/>
    <n v="0"/>
    <n v="0"/>
    <n v="49.5"/>
    <s v="2"/>
  </r>
  <r>
    <x v="0"/>
    <x v="3"/>
    <s v="1"/>
    <s v="01"/>
    <s v="15041RESIN819232023"/>
    <s v="22LB000F"/>
    <x v="72"/>
    <x v="72"/>
    <x v="72"/>
    <x v="72"/>
    <n v="0"/>
    <n v="0"/>
    <n v="0"/>
    <n v="0"/>
    <n v="37.5"/>
    <n v="0"/>
    <n v="0"/>
    <n v="0"/>
    <n v="0"/>
    <n v="0"/>
    <n v="37.5"/>
    <s v="2"/>
  </r>
  <r>
    <x v="0"/>
    <x v="3"/>
    <s v="1"/>
    <s v="01"/>
    <s v="15041RESIN819232023"/>
    <s v="22LB000F"/>
    <x v="73"/>
    <x v="73"/>
    <x v="73"/>
    <x v="73"/>
    <n v="0"/>
    <n v="0"/>
    <n v="0"/>
    <n v="0"/>
    <n v="122.5"/>
    <n v="0"/>
    <n v="0"/>
    <n v="0"/>
    <n v="0"/>
    <n v="0"/>
    <n v="122.5"/>
    <s v="2"/>
  </r>
  <r>
    <x v="0"/>
    <x v="3"/>
    <s v="1"/>
    <s v="01"/>
    <s v="15041RESIN819232023"/>
    <s v="22LB000F"/>
    <x v="74"/>
    <x v="74"/>
    <x v="74"/>
    <x v="74"/>
    <n v="0"/>
    <n v="0"/>
    <n v="0"/>
    <n v="0"/>
    <n v="5.4"/>
    <n v="0"/>
    <n v="0"/>
    <n v="0"/>
    <n v="0"/>
    <n v="0"/>
    <n v="5.4"/>
    <s v="2"/>
  </r>
  <r>
    <x v="0"/>
    <x v="3"/>
    <s v="1"/>
    <s v="01"/>
    <s v="15041RESIN819232023"/>
    <s v="22LB000F"/>
    <x v="75"/>
    <x v="75"/>
    <x v="75"/>
    <x v="75"/>
    <n v="0"/>
    <n v="0"/>
    <n v="0"/>
    <n v="0"/>
    <n v="168.44"/>
    <n v="0"/>
    <n v="0"/>
    <n v="0"/>
    <n v="0"/>
    <n v="0"/>
    <n v="168.44"/>
    <s v="2"/>
  </r>
  <r>
    <x v="0"/>
    <x v="3"/>
    <s v="1"/>
    <s v="01"/>
    <s v="15041RESIN819232023"/>
    <s v="22LB000F"/>
    <x v="76"/>
    <x v="76"/>
    <x v="76"/>
    <x v="76"/>
    <n v="0"/>
    <n v="0"/>
    <n v="0"/>
    <n v="0"/>
    <n v="43.75"/>
    <n v="0"/>
    <n v="0"/>
    <n v="0"/>
    <n v="0"/>
    <n v="0"/>
    <n v="43.75"/>
    <s v="2"/>
  </r>
  <r>
    <x v="0"/>
    <x v="3"/>
    <s v="1"/>
    <s v="01"/>
    <s v="15041RESIN819232023"/>
    <s v="22LB000F"/>
    <x v="77"/>
    <x v="77"/>
    <x v="77"/>
    <x v="77"/>
    <n v="0"/>
    <n v="0"/>
    <n v="0"/>
    <n v="0"/>
    <n v="424.3"/>
    <n v="0"/>
    <n v="0"/>
    <n v="0"/>
    <n v="0"/>
    <n v="0"/>
    <n v="424.3"/>
    <s v="2"/>
  </r>
  <r>
    <x v="0"/>
    <x v="3"/>
    <s v="1"/>
    <s v="01"/>
    <s v="15041RESIN819232023"/>
    <s v="22LB000F"/>
    <x v="78"/>
    <x v="78"/>
    <x v="78"/>
    <x v="78"/>
    <n v="0"/>
    <n v="0"/>
    <n v="0"/>
    <n v="0"/>
    <n v="271.60000000000002"/>
    <n v="0"/>
    <n v="0"/>
    <n v="0"/>
    <n v="0"/>
    <n v="0"/>
    <n v="271.60000000000002"/>
    <s v="2"/>
  </r>
  <r>
    <x v="0"/>
    <x v="3"/>
    <s v="1"/>
    <s v="01"/>
    <s v="15041RESIN819232023"/>
    <s v="22LB000F"/>
    <x v="79"/>
    <x v="79"/>
    <x v="79"/>
    <x v="79"/>
    <n v="0"/>
    <n v="0"/>
    <n v="0"/>
    <n v="0"/>
    <n v="11.5"/>
    <n v="0"/>
    <n v="0"/>
    <n v="0"/>
    <n v="0"/>
    <n v="0"/>
    <n v="11.5"/>
    <s v="2"/>
  </r>
  <r>
    <x v="0"/>
    <x v="3"/>
    <s v="1"/>
    <s v="01"/>
    <s v="15041RESIN819232023"/>
    <s v="22LB000F"/>
    <x v="80"/>
    <x v="80"/>
    <x v="80"/>
    <x v="80"/>
    <n v="0"/>
    <n v="0"/>
    <n v="0"/>
    <n v="0"/>
    <n v="167.05"/>
    <n v="0"/>
    <n v="0"/>
    <n v="0"/>
    <n v="0"/>
    <n v="0"/>
    <n v="167.05"/>
    <s v="2"/>
  </r>
  <r>
    <x v="0"/>
    <x v="3"/>
    <s v="1"/>
    <s v="01"/>
    <s v="15041RESIN819232023"/>
    <s v="22LB000F"/>
    <x v="81"/>
    <x v="81"/>
    <x v="81"/>
    <x v="81"/>
    <n v="0"/>
    <n v="0"/>
    <n v="0"/>
    <n v="0"/>
    <n v="61.6"/>
    <n v="0"/>
    <n v="0"/>
    <n v="0"/>
    <n v="0"/>
    <n v="0"/>
    <n v="61.6"/>
    <s v="2"/>
  </r>
  <r>
    <x v="0"/>
    <x v="3"/>
    <s v="1"/>
    <s v="01"/>
    <s v="15041RESIN819232023"/>
    <s v="22LB000F"/>
    <x v="82"/>
    <x v="82"/>
    <x v="82"/>
    <x v="82"/>
    <n v="0"/>
    <n v="0"/>
    <n v="0"/>
    <n v="0"/>
    <n v="153.9"/>
    <n v="0"/>
    <n v="0"/>
    <n v="0"/>
    <n v="0"/>
    <n v="0"/>
    <n v="153.9"/>
    <s v="2"/>
  </r>
  <r>
    <x v="0"/>
    <x v="3"/>
    <s v="1"/>
    <s v="01"/>
    <s v="15041RESIN819232023"/>
    <s v="22LB000F"/>
    <x v="83"/>
    <x v="83"/>
    <x v="83"/>
    <x v="83"/>
    <n v="0"/>
    <n v="0"/>
    <n v="0"/>
    <n v="0"/>
    <n v="115.5"/>
    <n v="0"/>
    <n v="0"/>
    <n v="0"/>
    <n v="0"/>
    <n v="0"/>
    <n v="115.5"/>
    <s v="2"/>
  </r>
  <r>
    <x v="0"/>
    <x v="3"/>
    <s v="1"/>
    <s v="01"/>
    <s v="15041RESIN819232023"/>
    <s v="22LB000F"/>
    <x v="84"/>
    <x v="84"/>
    <x v="84"/>
    <x v="84"/>
    <n v="0"/>
    <n v="0"/>
    <n v="0"/>
    <n v="0"/>
    <n v="335"/>
    <n v="0"/>
    <n v="0"/>
    <n v="0"/>
    <n v="0"/>
    <n v="0"/>
    <n v="335"/>
    <s v="2"/>
  </r>
  <r>
    <x v="0"/>
    <x v="3"/>
    <s v="1"/>
    <s v="01"/>
    <s v="15041RESIN819232023"/>
    <s v="22LB000F"/>
    <x v="85"/>
    <x v="85"/>
    <x v="85"/>
    <x v="85"/>
    <n v="0"/>
    <n v="0"/>
    <n v="0"/>
    <n v="0"/>
    <n v="55"/>
    <n v="0"/>
    <n v="0"/>
    <n v="0"/>
    <n v="0"/>
    <n v="0"/>
    <n v="55"/>
    <s v="2"/>
  </r>
  <r>
    <x v="0"/>
    <x v="3"/>
    <s v="1"/>
    <s v="01"/>
    <s v="15041RESIN819232023"/>
    <s v="22LB000F"/>
    <x v="86"/>
    <x v="86"/>
    <x v="86"/>
    <x v="86"/>
    <n v="0"/>
    <n v="0"/>
    <n v="0"/>
    <n v="0"/>
    <n v="18"/>
    <n v="0"/>
    <n v="0"/>
    <n v="0"/>
    <n v="0"/>
    <n v="0"/>
    <n v="18"/>
    <s v="2"/>
  </r>
  <r>
    <x v="0"/>
    <x v="3"/>
    <s v="1"/>
    <s v="01"/>
    <s v="15041RESIN819232023"/>
    <s v="22LB000F"/>
    <x v="87"/>
    <x v="87"/>
    <x v="87"/>
    <x v="87"/>
    <n v="0"/>
    <n v="0"/>
    <n v="0"/>
    <n v="0"/>
    <n v="104.04"/>
    <n v="0"/>
    <n v="0"/>
    <n v="0"/>
    <n v="0"/>
    <n v="0"/>
    <n v="104.04"/>
    <s v="2"/>
  </r>
  <r>
    <x v="0"/>
    <x v="3"/>
    <s v="1"/>
    <s v="01"/>
    <s v="15041RESIN819232023"/>
    <s v="22LB000F"/>
    <x v="88"/>
    <x v="88"/>
    <x v="88"/>
    <x v="88"/>
    <n v="0"/>
    <n v="0"/>
    <n v="0"/>
    <n v="0"/>
    <n v="74.52"/>
    <n v="0"/>
    <n v="0"/>
    <n v="0"/>
    <n v="0"/>
    <n v="0"/>
    <n v="74.52"/>
    <s v="2"/>
  </r>
  <r>
    <x v="0"/>
    <x v="3"/>
    <s v="1"/>
    <s v="01"/>
    <s v="15041RESIN819232023"/>
    <s v="22LB000F"/>
    <x v="89"/>
    <x v="89"/>
    <x v="89"/>
    <x v="89"/>
    <n v="0"/>
    <n v="0"/>
    <n v="0"/>
    <n v="0"/>
    <n v="60"/>
    <n v="0"/>
    <n v="0"/>
    <n v="0"/>
    <n v="0"/>
    <n v="0"/>
    <n v="60"/>
    <s v="2"/>
  </r>
  <r>
    <x v="0"/>
    <x v="3"/>
    <s v="1"/>
    <s v="01"/>
    <s v="15041RESIN819232023"/>
    <s v="22LB000F"/>
    <x v="90"/>
    <x v="90"/>
    <x v="90"/>
    <x v="90"/>
    <n v="0"/>
    <n v="0"/>
    <n v="0"/>
    <n v="0"/>
    <n v="50"/>
    <n v="0"/>
    <n v="0"/>
    <n v="0"/>
    <n v="0"/>
    <n v="0"/>
    <n v="50"/>
    <s v="2"/>
  </r>
  <r>
    <x v="0"/>
    <x v="3"/>
    <s v="1"/>
    <s v="01"/>
    <s v="15041RESIN819232023"/>
    <s v="22LB000F"/>
    <x v="91"/>
    <x v="91"/>
    <x v="91"/>
    <x v="91"/>
    <n v="0"/>
    <n v="0"/>
    <n v="0"/>
    <n v="0"/>
    <n v="169.96"/>
    <n v="0"/>
    <n v="0"/>
    <n v="0"/>
    <n v="0"/>
    <n v="0"/>
    <n v="169.96"/>
    <s v="2"/>
  </r>
  <r>
    <x v="0"/>
    <x v="3"/>
    <s v="1"/>
    <s v="01"/>
    <s v="15041RESIN819232023"/>
    <s v="22LB000F"/>
    <x v="92"/>
    <x v="92"/>
    <x v="92"/>
    <x v="92"/>
    <n v="0"/>
    <n v="0"/>
    <n v="0"/>
    <n v="0"/>
    <n v="309.8"/>
    <n v="0"/>
    <n v="0"/>
    <n v="0"/>
    <n v="0"/>
    <n v="0"/>
    <n v="309.8"/>
    <s v="2"/>
  </r>
  <r>
    <x v="0"/>
    <x v="3"/>
    <s v="1"/>
    <s v="01"/>
    <s v="15041RESIN819232023"/>
    <s v="22LB000F"/>
    <x v="93"/>
    <x v="93"/>
    <x v="93"/>
    <x v="93"/>
    <n v="0"/>
    <n v="0"/>
    <n v="0"/>
    <n v="0"/>
    <n v="43.79"/>
    <n v="0"/>
    <n v="0"/>
    <n v="0"/>
    <n v="0"/>
    <n v="0"/>
    <n v="43.79"/>
    <s v="2"/>
  </r>
  <r>
    <x v="0"/>
    <x v="4"/>
    <s v="1"/>
    <s v="01"/>
    <s v="15041RESIN819232023"/>
    <s v="22LB000F"/>
    <x v="94"/>
    <x v="94"/>
    <x v="94"/>
    <x v="94"/>
    <n v="0"/>
    <n v="0"/>
    <n v="0"/>
    <n v="0"/>
    <n v="27"/>
    <n v="0"/>
    <n v="0"/>
    <n v="0"/>
    <n v="0"/>
    <n v="0"/>
    <n v="27"/>
    <s v="2"/>
  </r>
  <r>
    <x v="0"/>
    <x v="4"/>
    <s v="1"/>
    <s v="01"/>
    <s v="15041RESIN819232023"/>
    <s v="22LB000F"/>
    <x v="95"/>
    <x v="95"/>
    <x v="95"/>
    <x v="95"/>
    <n v="0"/>
    <n v="0"/>
    <n v="0"/>
    <n v="0"/>
    <n v="37.799999999999997"/>
    <n v="0"/>
    <n v="0"/>
    <n v="0"/>
    <n v="0"/>
    <n v="0"/>
    <n v="37.799999999999997"/>
    <s v="2"/>
  </r>
  <r>
    <x v="0"/>
    <x v="4"/>
    <s v="1"/>
    <s v="01"/>
    <s v="15041RESIN819232023"/>
    <s v="22LB000F"/>
    <x v="96"/>
    <x v="96"/>
    <x v="96"/>
    <x v="96"/>
    <n v="0"/>
    <n v="0"/>
    <n v="0"/>
    <n v="0"/>
    <n v="45"/>
    <n v="0"/>
    <n v="0"/>
    <n v="0"/>
    <n v="0"/>
    <n v="0"/>
    <n v="45"/>
    <s v="2"/>
  </r>
  <r>
    <x v="0"/>
    <x v="4"/>
    <s v="1"/>
    <s v="01"/>
    <s v="15041RESIN819232023"/>
    <s v="22LB000F"/>
    <x v="97"/>
    <x v="97"/>
    <x v="97"/>
    <x v="97"/>
    <n v="0"/>
    <n v="0"/>
    <n v="0"/>
    <n v="0"/>
    <n v="469"/>
    <n v="0"/>
    <n v="0"/>
    <n v="0"/>
    <n v="0"/>
    <n v="0"/>
    <n v="469"/>
    <s v="2"/>
  </r>
  <r>
    <x v="0"/>
    <x v="4"/>
    <s v="1"/>
    <s v="01"/>
    <s v="15041RESIN819232023"/>
    <s v="22LB000F"/>
    <x v="98"/>
    <x v="98"/>
    <x v="98"/>
    <x v="98"/>
    <n v="0"/>
    <n v="0"/>
    <n v="0"/>
    <n v="0"/>
    <n v="90"/>
    <n v="0"/>
    <n v="0"/>
    <n v="0"/>
    <n v="0"/>
    <n v="0"/>
    <n v="90"/>
    <s v="2"/>
  </r>
  <r>
    <x v="0"/>
    <x v="4"/>
    <s v="1"/>
    <s v="01"/>
    <s v="15041RESIN819232023"/>
    <s v="22LB000F"/>
    <x v="99"/>
    <x v="99"/>
    <x v="99"/>
    <x v="99"/>
    <n v="0"/>
    <n v="0"/>
    <n v="0"/>
    <n v="0"/>
    <n v="130.5"/>
    <n v="0"/>
    <n v="0"/>
    <n v="0"/>
    <n v="0"/>
    <n v="0"/>
    <n v="130.5"/>
    <s v="2"/>
  </r>
  <r>
    <x v="0"/>
    <x v="4"/>
    <s v="1"/>
    <s v="01"/>
    <s v="15041RESIN819232023"/>
    <s v="22LB000F"/>
    <x v="100"/>
    <x v="100"/>
    <x v="100"/>
    <x v="100"/>
    <n v="0"/>
    <n v="0"/>
    <n v="0"/>
    <n v="0"/>
    <n v="82.59"/>
    <n v="0"/>
    <n v="0"/>
    <n v="0"/>
    <n v="0"/>
    <n v="0"/>
    <n v="82.59"/>
    <s v="2"/>
  </r>
  <r>
    <x v="0"/>
    <x v="4"/>
    <s v="1"/>
    <s v="01"/>
    <s v="15041RESIN819232023"/>
    <s v="22LB000F"/>
    <x v="101"/>
    <x v="101"/>
    <x v="101"/>
    <x v="101"/>
    <n v="0"/>
    <n v="0"/>
    <n v="0"/>
    <n v="0"/>
    <n v="255.5"/>
    <n v="0"/>
    <n v="0"/>
    <n v="0"/>
    <n v="0"/>
    <n v="0"/>
    <n v="255.5"/>
    <s v="2"/>
  </r>
  <r>
    <x v="0"/>
    <x v="4"/>
    <s v="1"/>
    <s v="01"/>
    <s v="15041RESIN819232023"/>
    <s v="22LB000F"/>
    <x v="102"/>
    <x v="102"/>
    <x v="102"/>
    <x v="102"/>
    <n v="0"/>
    <n v="0"/>
    <n v="0"/>
    <n v="0"/>
    <n v="288"/>
    <n v="0"/>
    <n v="0"/>
    <n v="0"/>
    <n v="0"/>
    <n v="0"/>
    <n v="288"/>
    <s v="2"/>
  </r>
  <r>
    <x v="0"/>
    <x v="4"/>
    <s v="1"/>
    <s v="01"/>
    <s v="15041RESIN819232023"/>
    <s v="22LB000F"/>
    <x v="103"/>
    <x v="103"/>
    <x v="103"/>
    <x v="103"/>
    <n v="0"/>
    <n v="0"/>
    <n v="0"/>
    <n v="0"/>
    <n v="66"/>
    <n v="0"/>
    <n v="0"/>
    <n v="0"/>
    <n v="0"/>
    <n v="0"/>
    <n v="66"/>
    <s v="2"/>
  </r>
  <r>
    <x v="0"/>
    <x v="4"/>
    <s v="1"/>
    <s v="01"/>
    <s v="15041RESIN819232023"/>
    <s v="22LB000F"/>
    <x v="104"/>
    <x v="104"/>
    <x v="104"/>
    <x v="104"/>
    <n v="0"/>
    <n v="0"/>
    <n v="0"/>
    <n v="0"/>
    <n v="90"/>
    <n v="0"/>
    <n v="0"/>
    <n v="0"/>
    <n v="0"/>
    <n v="0"/>
    <n v="90"/>
    <s v="2"/>
  </r>
  <r>
    <x v="0"/>
    <x v="4"/>
    <s v="1"/>
    <s v="01"/>
    <s v="15041RESIN819232023"/>
    <s v="22LB000F"/>
    <x v="105"/>
    <x v="105"/>
    <x v="105"/>
    <x v="105"/>
    <n v="0"/>
    <n v="0"/>
    <n v="0"/>
    <n v="0"/>
    <n v="58.6"/>
    <n v="0"/>
    <n v="0"/>
    <n v="0"/>
    <n v="0"/>
    <n v="0"/>
    <n v="58.6"/>
    <s v="2"/>
  </r>
  <r>
    <x v="0"/>
    <x v="4"/>
    <s v="1"/>
    <s v="01"/>
    <s v="15041RESIN819232023"/>
    <s v="22LB000F"/>
    <x v="106"/>
    <x v="106"/>
    <x v="106"/>
    <x v="106"/>
    <n v="0"/>
    <n v="0"/>
    <n v="0"/>
    <n v="0"/>
    <n v="100.9"/>
    <n v="0"/>
    <n v="0"/>
    <n v="0"/>
    <n v="0"/>
    <n v="0"/>
    <n v="100.9"/>
    <s v="2"/>
  </r>
  <r>
    <x v="0"/>
    <x v="4"/>
    <s v="1"/>
    <s v="01"/>
    <s v="15041RESIN819232023"/>
    <s v="22LB000F"/>
    <x v="107"/>
    <x v="107"/>
    <x v="107"/>
    <x v="107"/>
    <n v="0"/>
    <n v="0"/>
    <n v="0"/>
    <n v="0"/>
    <n v="45"/>
    <n v="0"/>
    <n v="0"/>
    <n v="0"/>
    <n v="0"/>
    <n v="0"/>
    <n v="45"/>
    <s v="2"/>
  </r>
  <r>
    <x v="0"/>
    <x v="4"/>
    <s v="1"/>
    <s v="01"/>
    <s v="15041RESIN819232023"/>
    <s v="22LB000F"/>
    <x v="108"/>
    <x v="108"/>
    <x v="108"/>
    <x v="108"/>
    <n v="0"/>
    <n v="0"/>
    <n v="0"/>
    <n v="0"/>
    <n v="87.5"/>
    <n v="0"/>
    <n v="0"/>
    <n v="0"/>
    <n v="0"/>
    <n v="0"/>
    <n v="87.5"/>
    <s v="2"/>
  </r>
  <r>
    <x v="0"/>
    <x v="4"/>
    <s v="1"/>
    <s v="01"/>
    <s v="15041RESIN819232023"/>
    <s v="22LB000F"/>
    <x v="109"/>
    <x v="109"/>
    <x v="109"/>
    <x v="109"/>
    <n v="0"/>
    <n v="0"/>
    <n v="0"/>
    <n v="0"/>
    <n v="780"/>
    <n v="0"/>
    <n v="0"/>
    <n v="0"/>
    <n v="0"/>
    <n v="0"/>
    <n v="780"/>
    <s v="2"/>
  </r>
  <r>
    <x v="0"/>
    <x v="4"/>
    <s v="1"/>
    <s v="01"/>
    <s v="15041RESIN819232023"/>
    <s v="22LB000F"/>
    <x v="110"/>
    <x v="110"/>
    <x v="110"/>
    <x v="110"/>
    <n v="0"/>
    <n v="0"/>
    <n v="0"/>
    <n v="0"/>
    <n v="95"/>
    <n v="0"/>
    <n v="0"/>
    <n v="0"/>
    <n v="0"/>
    <n v="0"/>
    <n v="95"/>
    <s v="2"/>
  </r>
  <r>
    <x v="0"/>
    <x v="4"/>
    <s v="1"/>
    <s v="01"/>
    <s v="15041RESIN819232023"/>
    <s v="22LB000F"/>
    <x v="111"/>
    <x v="111"/>
    <x v="111"/>
    <x v="111"/>
    <n v="0"/>
    <n v="0"/>
    <n v="0"/>
    <n v="0"/>
    <n v="21"/>
    <n v="0"/>
    <n v="0"/>
    <n v="0"/>
    <n v="0"/>
    <n v="0"/>
    <n v="21"/>
    <s v="2"/>
  </r>
  <r>
    <x v="0"/>
    <x v="4"/>
    <s v="1"/>
    <s v="01"/>
    <s v="15041RESIN819232023"/>
    <s v="22LB000F"/>
    <x v="112"/>
    <x v="112"/>
    <x v="112"/>
    <x v="112"/>
    <n v="0"/>
    <n v="0"/>
    <n v="0"/>
    <n v="0"/>
    <n v="45"/>
    <n v="0"/>
    <n v="0"/>
    <n v="0"/>
    <n v="0"/>
    <n v="0"/>
    <n v="45"/>
    <s v="2"/>
  </r>
  <r>
    <x v="0"/>
    <x v="4"/>
    <s v="1"/>
    <s v="01"/>
    <s v="15041RESIN819232023"/>
    <s v="22LB000F"/>
    <x v="113"/>
    <x v="113"/>
    <x v="113"/>
    <x v="113"/>
    <n v="0"/>
    <n v="0"/>
    <n v="0"/>
    <n v="0"/>
    <n v="9"/>
    <n v="0"/>
    <n v="0"/>
    <n v="0"/>
    <n v="0"/>
    <n v="0"/>
    <n v="9"/>
    <s v="2"/>
  </r>
  <r>
    <x v="0"/>
    <x v="4"/>
    <s v="1"/>
    <s v="01"/>
    <s v="15041RESIN819232023"/>
    <s v="22LB000F"/>
    <x v="114"/>
    <x v="114"/>
    <x v="114"/>
    <x v="114"/>
    <n v="0"/>
    <n v="0"/>
    <n v="0"/>
    <n v="0"/>
    <n v="36.450000000000003"/>
    <n v="0"/>
    <n v="0"/>
    <n v="0"/>
    <n v="0"/>
    <n v="0"/>
    <n v="36.450000000000003"/>
    <s v="2"/>
  </r>
  <r>
    <x v="0"/>
    <x v="4"/>
    <s v="1"/>
    <s v="01"/>
    <s v="15041RESIN819232023"/>
    <s v="22LB000F"/>
    <x v="115"/>
    <x v="115"/>
    <x v="115"/>
    <x v="115"/>
    <n v="0"/>
    <n v="0"/>
    <n v="0"/>
    <n v="0"/>
    <n v="40.6"/>
    <n v="0"/>
    <n v="0"/>
    <n v="0"/>
    <n v="0"/>
    <n v="0"/>
    <n v="40.6"/>
    <s v="2"/>
  </r>
  <r>
    <x v="0"/>
    <x v="4"/>
    <s v="1"/>
    <s v="01"/>
    <s v="15041RESIN819232023"/>
    <s v="22LB000F"/>
    <x v="116"/>
    <x v="116"/>
    <x v="116"/>
    <x v="116"/>
    <n v="0"/>
    <n v="0"/>
    <n v="0"/>
    <n v="0"/>
    <n v="157.88"/>
    <n v="0"/>
    <n v="0"/>
    <n v="0"/>
    <n v="0"/>
    <n v="0"/>
    <n v="157.88"/>
    <s v="2"/>
  </r>
  <r>
    <x v="0"/>
    <x v="4"/>
    <s v="1"/>
    <s v="01"/>
    <s v="15041RESIN819232023"/>
    <s v="22LB000F"/>
    <x v="117"/>
    <x v="117"/>
    <x v="117"/>
    <x v="117"/>
    <n v="0"/>
    <n v="0"/>
    <n v="0"/>
    <n v="0"/>
    <n v="144"/>
    <n v="0"/>
    <n v="0"/>
    <n v="0"/>
    <n v="0"/>
    <n v="0"/>
    <n v="144"/>
    <s v="2"/>
  </r>
  <r>
    <x v="0"/>
    <x v="4"/>
    <s v="1"/>
    <s v="01"/>
    <s v="15041RESIN819232023"/>
    <s v="22LB000F"/>
    <x v="118"/>
    <x v="118"/>
    <x v="118"/>
    <x v="118"/>
    <n v="0"/>
    <n v="0"/>
    <n v="0"/>
    <n v="0"/>
    <n v="97.4"/>
    <n v="0"/>
    <n v="0"/>
    <n v="0"/>
    <n v="0"/>
    <n v="0"/>
    <n v="97.4"/>
    <s v="2"/>
  </r>
  <r>
    <x v="0"/>
    <x v="4"/>
    <s v="1"/>
    <s v="01"/>
    <s v="15041RESIN819232023"/>
    <s v="22LB000F"/>
    <x v="119"/>
    <x v="119"/>
    <x v="119"/>
    <x v="119"/>
    <n v="0"/>
    <n v="0"/>
    <n v="0"/>
    <n v="0"/>
    <n v="447"/>
    <n v="0"/>
    <n v="0"/>
    <n v="0"/>
    <n v="0"/>
    <n v="0"/>
    <n v="447"/>
    <s v="2"/>
  </r>
  <r>
    <x v="0"/>
    <x v="4"/>
    <s v="1"/>
    <s v="01"/>
    <s v="15041RESIN819232023"/>
    <s v="22LB000F"/>
    <x v="120"/>
    <x v="120"/>
    <x v="120"/>
    <x v="120"/>
    <n v="0"/>
    <n v="0"/>
    <n v="0"/>
    <n v="0"/>
    <n v="31.5"/>
    <n v="0"/>
    <n v="0"/>
    <n v="0"/>
    <n v="0"/>
    <n v="0"/>
    <n v="31.5"/>
    <s v="2"/>
  </r>
  <r>
    <x v="0"/>
    <x v="4"/>
    <s v="1"/>
    <s v="01"/>
    <s v="15041RESIN819232023"/>
    <s v="22LB000F"/>
    <x v="121"/>
    <x v="121"/>
    <x v="121"/>
    <x v="121"/>
    <n v="0"/>
    <n v="0"/>
    <n v="0"/>
    <n v="0"/>
    <n v="9.8000000000000007"/>
    <n v="0"/>
    <n v="0"/>
    <n v="0"/>
    <n v="0"/>
    <n v="0"/>
    <n v="9.8000000000000007"/>
    <s v="2"/>
  </r>
  <r>
    <x v="0"/>
    <x v="4"/>
    <s v="1"/>
    <s v="01"/>
    <s v="15041RESIN819232023"/>
    <s v="22LB000F"/>
    <x v="122"/>
    <x v="122"/>
    <x v="122"/>
    <x v="122"/>
    <n v="0"/>
    <n v="0"/>
    <n v="0"/>
    <n v="0"/>
    <n v="422"/>
    <n v="0"/>
    <n v="0"/>
    <n v="0"/>
    <n v="0"/>
    <n v="0"/>
    <n v="422"/>
    <s v="2"/>
  </r>
  <r>
    <x v="0"/>
    <x v="4"/>
    <s v="1"/>
    <s v="01"/>
    <s v="15041RESIN819232023"/>
    <s v="22LB000F"/>
    <x v="123"/>
    <x v="123"/>
    <x v="123"/>
    <x v="123"/>
    <n v="0"/>
    <n v="0"/>
    <n v="0"/>
    <n v="0"/>
    <n v="99"/>
    <n v="0"/>
    <n v="0"/>
    <n v="0"/>
    <n v="0"/>
    <n v="0"/>
    <n v="99"/>
    <s v="2"/>
  </r>
  <r>
    <x v="0"/>
    <x v="5"/>
    <s v="1"/>
    <s v="01"/>
    <s v="15041RESIN819232023"/>
    <s v="22LB000F"/>
    <x v="124"/>
    <x v="124"/>
    <x v="124"/>
    <x v="124"/>
    <n v="0"/>
    <n v="0"/>
    <n v="0"/>
    <n v="0"/>
    <n v="1"/>
    <n v="0"/>
    <n v="0"/>
    <n v="0"/>
    <n v="0"/>
    <n v="0"/>
    <n v="1"/>
    <s v="2"/>
  </r>
  <r>
    <x v="0"/>
    <x v="5"/>
    <s v="1"/>
    <s v="01"/>
    <s v="15041RESIN819232023"/>
    <s v="22LB000F"/>
    <x v="125"/>
    <x v="125"/>
    <x v="125"/>
    <x v="125"/>
    <n v="0"/>
    <n v="0"/>
    <n v="0"/>
    <n v="0"/>
    <n v="191.15"/>
    <n v="0"/>
    <n v="0"/>
    <n v="0"/>
    <n v="0"/>
    <n v="0"/>
    <n v="191.15"/>
    <s v="2"/>
  </r>
  <r>
    <x v="0"/>
    <x v="5"/>
    <s v="1"/>
    <s v="01"/>
    <s v="15041RESIN819232023"/>
    <s v="22LB000F"/>
    <x v="126"/>
    <x v="126"/>
    <x v="126"/>
    <x v="126"/>
    <n v="0"/>
    <n v="0"/>
    <n v="0"/>
    <n v="0"/>
    <n v="440"/>
    <n v="0"/>
    <n v="0"/>
    <n v="0"/>
    <n v="0"/>
    <n v="0"/>
    <n v="440"/>
    <s v="2"/>
  </r>
  <r>
    <x v="0"/>
    <x v="5"/>
    <s v="1"/>
    <s v="01"/>
    <s v="15041RESIN819232023"/>
    <s v="22LB000F"/>
    <x v="127"/>
    <x v="127"/>
    <x v="127"/>
    <x v="127"/>
    <n v="0"/>
    <n v="0"/>
    <n v="0"/>
    <n v="0"/>
    <n v="2.64"/>
    <n v="0"/>
    <n v="0"/>
    <n v="0"/>
    <n v="0"/>
    <n v="0"/>
    <n v="2.64"/>
    <s v="2"/>
  </r>
  <r>
    <x v="0"/>
    <x v="5"/>
    <s v="1"/>
    <s v="01"/>
    <s v="15041RESIN819232023"/>
    <s v="22LB000F"/>
    <x v="128"/>
    <x v="128"/>
    <x v="128"/>
    <x v="128"/>
    <n v="0"/>
    <n v="0"/>
    <n v="0"/>
    <n v="0"/>
    <n v="216"/>
    <n v="0"/>
    <n v="0"/>
    <n v="0"/>
    <n v="0"/>
    <n v="0"/>
    <n v="216"/>
    <s v="2"/>
  </r>
  <r>
    <x v="0"/>
    <x v="5"/>
    <s v="1"/>
    <s v="01"/>
    <s v="15041RESIN819232023"/>
    <s v="22LB000F"/>
    <x v="129"/>
    <x v="129"/>
    <x v="129"/>
    <x v="129"/>
    <n v="0"/>
    <n v="0"/>
    <n v="0"/>
    <n v="0"/>
    <n v="11.29"/>
    <n v="0"/>
    <n v="0"/>
    <n v="0"/>
    <n v="0"/>
    <n v="0"/>
    <n v="11.29"/>
    <s v="2"/>
  </r>
  <r>
    <x v="0"/>
    <x v="5"/>
    <s v="1"/>
    <s v="01"/>
    <s v="15041RESIN819232023"/>
    <s v="22LB000F"/>
    <x v="130"/>
    <x v="130"/>
    <x v="130"/>
    <x v="130"/>
    <n v="0"/>
    <n v="0"/>
    <n v="0"/>
    <n v="0"/>
    <n v="202.5"/>
    <n v="0"/>
    <n v="0"/>
    <n v="0"/>
    <n v="0"/>
    <n v="0"/>
    <n v="202.5"/>
    <s v="2"/>
  </r>
  <r>
    <x v="0"/>
    <x v="5"/>
    <s v="1"/>
    <s v="01"/>
    <s v="15041RESIN819232023"/>
    <s v="22LB000F"/>
    <x v="131"/>
    <x v="131"/>
    <x v="131"/>
    <x v="131"/>
    <n v="0"/>
    <n v="0"/>
    <n v="0"/>
    <n v="0"/>
    <n v="950.75"/>
    <n v="0"/>
    <n v="0"/>
    <n v="0"/>
    <n v="0"/>
    <n v="0"/>
    <n v="950.75"/>
    <s v="2"/>
  </r>
  <r>
    <x v="0"/>
    <x v="5"/>
    <s v="1"/>
    <s v="01"/>
    <s v="15041RESIN819232023"/>
    <s v="22LB000F"/>
    <x v="132"/>
    <x v="132"/>
    <x v="132"/>
    <x v="132"/>
    <n v="0"/>
    <n v="0"/>
    <n v="0"/>
    <n v="0"/>
    <n v="80.5"/>
    <n v="0"/>
    <n v="0"/>
    <n v="0"/>
    <n v="0"/>
    <n v="0"/>
    <n v="80.5"/>
    <s v="2"/>
  </r>
  <r>
    <x v="0"/>
    <x v="5"/>
    <s v="1"/>
    <s v="01"/>
    <s v="15041RESIN819232023"/>
    <s v="22LB000F"/>
    <x v="133"/>
    <x v="133"/>
    <x v="133"/>
    <x v="133"/>
    <n v="0"/>
    <n v="0"/>
    <n v="0"/>
    <n v="0"/>
    <n v="92"/>
    <n v="0"/>
    <n v="0"/>
    <n v="0"/>
    <n v="0"/>
    <n v="0"/>
    <n v="92"/>
    <s v="2"/>
  </r>
  <r>
    <x v="0"/>
    <x v="5"/>
    <s v="1"/>
    <s v="01"/>
    <s v="15041RESIN819232023"/>
    <s v="22LB000F"/>
    <x v="134"/>
    <x v="134"/>
    <x v="134"/>
    <x v="134"/>
    <n v="0"/>
    <n v="0"/>
    <n v="0"/>
    <n v="0"/>
    <n v="290.8"/>
    <n v="0"/>
    <n v="0"/>
    <n v="0"/>
    <n v="0"/>
    <n v="0"/>
    <n v="290.8"/>
    <s v="2"/>
  </r>
  <r>
    <x v="0"/>
    <x v="5"/>
    <s v="1"/>
    <s v="01"/>
    <s v="15041RESIN819232023"/>
    <s v="22LB000F"/>
    <x v="135"/>
    <x v="135"/>
    <x v="135"/>
    <x v="135"/>
    <n v="0"/>
    <n v="0"/>
    <n v="0"/>
    <n v="0"/>
    <n v="162"/>
    <n v="0"/>
    <n v="0"/>
    <n v="0"/>
    <n v="0"/>
    <n v="0"/>
    <n v="162"/>
    <s v="2"/>
  </r>
  <r>
    <x v="0"/>
    <x v="5"/>
    <s v="1"/>
    <s v="01"/>
    <s v="15041RESIN819232023"/>
    <s v="22LB000F"/>
    <x v="136"/>
    <x v="136"/>
    <x v="136"/>
    <x v="136"/>
    <n v="0"/>
    <n v="0"/>
    <n v="0"/>
    <n v="0"/>
    <n v="111.65"/>
    <n v="0"/>
    <n v="0"/>
    <n v="0"/>
    <n v="0"/>
    <n v="0"/>
    <n v="111.65"/>
    <s v="2"/>
  </r>
  <r>
    <x v="0"/>
    <x v="5"/>
    <s v="1"/>
    <s v="01"/>
    <s v="15041RESIN819232023"/>
    <s v="22LB000F"/>
    <x v="137"/>
    <x v="137"/>
    <x v="137"/>
    <x v="137"/>
    <n v="0"/>
    <n v="0"/>
    <n v="0"/>
    <n v="0"/>
    <n v="275"/>
    <n v="0"/>
    <n v="0"/>
    <n v="0"/>
    <n v="0"/>
    <n v="0"/>
    <n v="275"/>
    <s v="2"/>
  </r>
  <r>
    <x v="0"/>
    <x v="5"/>
    <s v="1"/>
    <s v="01"/>
    <s v="15041RESIN819232023"/>
    <s v="22LB000F"/>
    <x v="138"/>
    <x v="138"/>
    <x v="138"/>
    <x v="138"/>
    <n v="0"/>
    <n v="0"/>
    <n v="0"/>
    <n v="0"/>
    <n v="49.2"/>
    <n v="0"/>
    <n v="0"/>
    <n v="0"/>
    <n v="0"/>
    <n v="0"/>
    <n v="49.2"/>
    <s v="2"/>
  </r>
  <r>
    <x v="0"/>
    <x v="5"/>
    <s v="1"/>
    <s v="01"/>
    <s v="15041RESIN819232023"/>
    <s v="22LB000F"/>
    <x v="139"/>
    <x v="139"/>
    <x v="139"/>
    <x v="139"/>
    <n v="0"/>
    <n v="0"/>
    <n v="0"/>
    <n v="0"/>
    <n v="32.380000000000003"/>
    <n v="0"/>
    <n v="0"/>
    <n v="0"/>
    <n v="0"/>
    <n v="0"/>
    <n v="32.380000000000003"/>
    <s v="2"/>
  </r>
  <r>
    <x v="0"/>
    <x v="5"/>
    <s v="1"/>
    <s v="01"/>
    <s v="15041RESIN819232023"/>
    <s v="22LB000F"/>
    <x v="140"/>
    <x v="140"/>
    <x v="140"/>
    <x v="140"/>
    <n v="0"/>
    <n v="0"/>
    <n v="0"/>
    <n v="0"/>
    <n v="38.96"/>
    <n v="0"/>
    <n v="0"/>
    <n v="0"/>
    <n v="0"/>
    <n v="0"/>
    <n v="38.96"/>
    <s v="2"/>
  </r>
  <r>
    <x v="0"/>
    <x v="5"/>
    <s v="1"/>
    <s v="01"/>
    <s v="15041RESIN819232023"/>
    <s v="22LB000F"/>
    <x v="141"/>
    <x v="141"/>
    <x v="141"/>
    <x v="141"/>
    <n v="0"/>
    <n v="0"/>
    <n v="0"/>
    <n v="0"/>
    <n v="260.39999999999998"/>
    <n v="0"/>
    <n v="0"/>
    <n v="0"/>
    <n v="0"/>
    <n v="0"/>
    <n v="260.39999999999998"/>
    <s v="2"/>
  </r>
  <r>
    <x v="0"/>
    <x v="5"/>
    <s v="1"/>
    <s v="01"/>
    <s v="15041RESIN819232023"/>
    <s v="22LB000F"/>
    <x v="142"/>
    <x v="142"/>
    <x v="142"/>
    <x v="142"/>
    <n v="0"/>
    <n v="0"/>
    <n v="0"/>
    <n v="0"/>
    <n v="82.65"/>
    <n v="0"/>
    <n v="0"/>
    <n v="0"/>
    <n v="0"/>
    <n v="0"/>
    <n v="82.65"/>
    <s v="2"/>
  </r>
  <r>
    <x v="0"/>
    <x v="5"/>
    <s v="1"/>
    <s v="01"/>
    <s v="15041RESIN819232023"/>
    <s v="22LB000F"/>
    <x v="143"/>
    <x v="143"/>
    <x v="143"/>
    <x v="143"/>
    <n v="0"/>
    <n v="0"/>
    <n v="0"/>
    <n v="0"/>
    <n v="412.2"/>
    <n v="0"/>
    <n v="0"/>
    <n v="0"/>
    <n v="0"/>
    <n v="0"/>
    <n v="412.2"/>
    <s v="2"/>
  </r>
  <r>
    <x v="0"/>
    <x v="5"/>
    <s v="1"/>
    <s v="01"/>
    <s v="15041RESIN819232023"/>
    <s v="22LB000F"/>
    <x v="144"/>
    <x v="144"/>
    <x v="144"/>
    <x v="144"/>
    <n v="0"/>
    <n v="0"/>
    <n v="0"/>
    <n v="0"/>
    <n v="554"/>
    <n v="0"/>
    <n v="0"/>
    <n v="0"/>
    <n v="0"/>
    <n v="0"/>
    <n v="554"/>
    <s v="2"/>
  </r>
  <r>
    <x v="0"/>
    <x v="5"/>
    <s v="1"/>
    <s v="01"/>
    <s v="15041RESIN819232023"/>
    <s v="22LB000F"/>
    <x v="145"/>
    <x v="145"/>
    <x v="145"/>
    <x v="145"/>
    <n v="0"/>
    <n v="0"/>
    <n v="0"/>
    <n v="0"/>
    <n v="110"/>
    <n v="0"/>
    <n v="0"/>
    <n v="0"/>
    <n v="0"/>
    <n v="0"/>
    <n v="110"/>
    <s v="2"/>
  </r>
  <r>
    <x v="0"/>
    <x v="5"/>
    <s v="1"/>
    <s v="01"/>
    <s v="15041RESIN819232023"/>
    <s v="22LB000F"/>
    <x v="146"/>
    <x v="146"/>
    <x v="146"/>
    <x v="146"/>
    <n v="0"/>
    <n v="0"/>
    <n v="0"/>
    <n v="0"/>
    <n v="495"/>
    <n v="0"/>
    <n v="0"/>
    <n v="0"/>
    <n v="0"/>
    <n v="0"/>
    <n v="495"/>
    <s v="2"/>
  </r>
  <r>
    <x v="0"/>
    <x v="5"/>
    <s v="1"/>
    <s v="01"/>
    <s v="15041RESIN819232023"/>
    <s v="22LB000F"/>
    <x v="147"/>
    <x v="147"/>
    <x v="147"/>
    <x v="147"/>
    <n v="0"/>
    <n v="0"/>
    <n v="0"/>
    <n v="0"/>
    <n v="29.75"/>
    <n v="0"/>
    <n v="0"/>
    <n v="0"/>
    <n v="0"/>
    <n v="0"/>
    <n v="29.75"/>
    <s v="2"/>
  </r>
  <r>
    <x v="0"/>
    <x v="5"/>
    <s v="1"/>
    <s v="01"/>
    <s v="15041RESIN819232023"/>
    <s v="22LB000F"/>
    <x v="148"/>
    <x v="148"/>
    <x v="148"/>
    <x v="148"/>
    <n v="0"/>
    <n v="0"/>
    <n v="0"/>
    <n v="0"/>
    <n v="617.59"/>
    <n v="0"/>
    <n v="0"/>
    <n v="0"/>
    <n v="0"/>
    <n v="0"/>
    <n v="617.59"/>
    <s v="2"/>
  </r>
  <r>
    <x v="0"/>
    <x v="5"/>
    <s v="1"/>
    <s v="01"/>
    <s v="15041RESIN819232023"/>
    <s v="22LB000F"/>
    <x v="149"/>
    <x v="149"/>
    <x v="149"/>
    <x v="149"/>
    <n v="0"/>
    <n v="0"/>
    <n v="0"/>
    <n v="0"/>
    <n v="1405.02"/>
    <n v="0"/>
    <n v="0"/>
    <n v="0"/>
    <n v="0"/>
    <n v="0"/>
    <n v="1405.02"/>
    <s v="2"/>
  </r>
  <r>
    <x v="0"/>
    <x v="5"/>
    <s v="1"/>
    <s v="01"/>
    <s v="15041RESIN819232023"/>
    <s v="22LB000F"/>
    <x v="150"/>
    <x v="150"/>
    <x v="150"/>
    <x v="150"/>
    <n v="0"/>
    <n v="0"/>
    <n v="0"/>
    <n v="0"/>
    <n v="482.5"/>
    <n v="0"/>
    <n v="0"/>
    <n v="0"/>
    <n v="0"/>
    <n v="0"/>
    <n v="482.5"/>
    <s v="2"/>
  </r>
  <r>
    <x v="0"/>
    <x v="6"/>
    <s v="1"/>
    <s v="01"/>
    <s v="15041RESIN819232023"/>
    <s v="22LB000F"/>
    <x v="151"/>
    <x v="151"/>
    <x v="151"/>
    <x v="151"/>
    <n v="0"/>
    <n v="0"/>
    <n v="0"/>
    <n v="0"/>
    <n v="22"/>
    <n v="0"/>
    <n v="0"/>
    <n v="0"/>
    <n v="0"/>
    <n v="0"/>
    <n v="22"/>
    <s v="2"/>
  </r>
  <r>
    <x v="0"/>
    <x v="6"/>
    <s v="1"/>
    <s v="01"/>
    <s v="15041RESIN819232023"/>
    <s v="22LB000F"/>
    <x v="152"/>
    <x v="152"/>
    <x v="152"/>
    <x v="152"/>
    <n v="0"/>
    <n v="0"/>
    <n v="0"/>
    <n v="0"/>
    <n v="75"/>
    <n v="0"/>
    <n v="0"/>
    <n v="0"/>
    <n v="0"/>
    <n v="0"/>
    <n v="75"/>
    <s v="2"/>
  </r>
  <r>
    <x v="0"/>
    <x v="6"/>
    <s v="1"/>
    <s v="01"/>
    <s v="15041RESIN819232023"/>
    <s v="22LB000F"/>
    <x v="153"/>
    <x v="153"/>
    <x v="153"/>
    <x v="153"/>
    <n v="0"/>
    <n v="0"/>
    <n v="0"/>
    <n v="0"/>
    <n v="51.86"/>
    <n v="0"/>
    <n v="0"/>
    <n v="0"/>
    <n v="0"/>
    <n v="0"/>
    <n v="51.86"/>
    <s v="2"/>
  </r>
  <r>
    <x v="0"/>
    <x v="6"/>
    <s v="1"/>
    <s v="01"/>
    <s v="15041RESIN819232023"/>
    <s v="22LB000F"/>
    <x v="154"/>
    <x v="154"/>
    <x v="154"/>
    <x v="154"/>
    <n v="0"/>
    <n v="0"/>
    <n v="0"/>
    <n v="0"/>
    <n v="27.5"/>
    <n v="0"/>
    <n v="0"/>
    <n v="0"/>
    <n v="0"/>
    <n v="0"/>
    <n v="27.5"/>
    <s v="2"/>
  </r>
  <r>
    <x v="0"/>
    <x v="6"/>
    <s v="1"/>
    <s v="01"/>
    <s v="15041RESIN819232023"/>
    <s v="22LB000F"/>
    <x v="155"/>
    <x v="155"/>
    <x v="155"/>
    <x v="155"/>
    <n v="0"/>
    <n v="0"/>
    <n v="0"/>
    <n v="0"/>
    <n v="8.4"/>
    <n v="0"/>
    <n v="0"/>
    <n v="0"/>
    <n v="0"/>
    <n v="0"/>
    <n v="8.4"/>
    <s v="2"/>
  </r>
  <r>
    <x v="0"/>
    <x v="6"/>
    <s v="1"/>
    <s v="01"/>
    <s v="15041RESIN819232023"/>
    <s v="22LB000F"/>
    <x v="156"/>
    <x v="156"/>
    <x v="156"/>
    <x v="156"/>
    <n v="0"/>
    <n v="0"/>
    <n v="0"/>
    <n v="0"/>
    <n v="50"/>
    <n v="0"/>
    <n v="0"/>
    <n v="0"/>
    <n v="0"/>
    <n v="0"/>
    <n v="50"/>
    <s v="2"/>
  </r>
  <r>
    <x v="0"/>
    <x v="6"/>
    <s v="1"/>
    <s v="01"/>
    <s v="15041RESIN819232023"/>
    <s v="22LB000F"/>
    <x v="157"/>
    <x v="157"/>
    <x v="157"/>
    <x v="157"/>
    <n v="0"/>
    <n v="0"/>
    <n v="0"/>
    <n v="0"/>
    <n v="42.56"/>
    <n v="0"/>
    <n v="0"/>
    <n v="0"/>
    <n v="0"/>
    <n v="0"/>
    <n v="42.56"/>
    <s v="2"/>
  </r>
  <r>
    <x v="0"/>
    <x v="6"/>
    <s v="1"/>
    <s v="01"/>
    <s v="15041RESIN819232023"/>
    <s v="22LB000F"/>
    <x v="158"/>
    <x v="158"/>
    <x v="158"/>
    <x v="158"/>
    <n v="0"/>
    <n v="0"/>
    <n v="0"/>
    <n v="0"/>
    <n v="566"/>
    <n v="0"/>
    <n v="0"/>
    <n v="0"/>
    <n v="0"/>
    <n v="0"/>
    <n v="566"/>
    <s v="2"/>
  </r>
  <r>
    <x v="0"/>
    <x v="6"/>
    <s v="1"/>
    <s v="01"/>
    <s v="15041RESIN819232023"/>
    <s v="22LB000F"/>
    <x v="159"/>
    <x v="159"/>
    <x v="159"/>
    <x v="159"/>
    <n v="0"/>
    <n v="0"/>
    <n v="0"/>
    <n v="0"/>
    <n v="40.880000000000003"/>
    <n v="0"/>
    <n v="0"/>
    <n v="0"/>
    <n v="0"/>
    <n v="0"/>
    <n v="40.880000000000003"/>
    <s v="2"/>
  </r>
  <r>
    <x v="0"/>
    <x v="6"/>
    <s v="1"/>
    <s v="01"/>
    <s v="15041RESIN819232023"/>
    <s v="22LB000F"/>
    <x v="160"/>
    <x v="160"/>
    <x v="160"/>
    <x v="160"/>
    <n v="0"/>
    <n v="0"/>
    <n v="0"/>
    <n v="0"/>
    <n v="675.4"/>
    <n v="0"/>
    <n v="0"/>
    <n v="0"/>
    <n v="0"/>
    <n v="0"/>
    <n v="675.4"/>
    <s v="2"/>
  </r>
  <r>
    <x v="0"/>
    <x v="6"/>
    <s v="1"/>
    <s v="01"/>
    <s v="15041RESIN819232023"/>
    <s v="22LB000F"/>
    <x v="161"/>
    <x v="161"/>
    <x v="161"/>
    <x v="161"/>
    <n v="0"/>
    <n v="0"/>
    <n v="0"/>
    <n v="0"/>
    <n v="2"/>
    <n v="0"/>
    <n v="0"/>
    <n v="0"/>
    <n v="0"/>
    <n v="0"/>
    <n v="2"/>
    <s v="2"/>
  </r>
  <r>
    <x v="0"/>
    <x v="6"/>
    <s v="1"/>
    <s v="01"/>
    <s v="15041RESIN819232023"/>
    <s v="22LB000F"/>
    <x v="162"/>
    <x v="162"/>
    <x v="162"/>
    <x v="162"/>
    <n v="0"/>
    <n v="0"/>
    <n v="0"/>
    <n v="0"/>
    <n v="117"/>
    <n v="0"/>
    <n v="0"/>
    <n v="0"/>
    <n v="0"/>
    <n v="0"/>
    <n v="117"/>
    <s v="2"/>
  </r>
  <r>
    <x v="0"/>
    <x v="6"/>
    <s v="1"/>
    <s v="01"/>
    <s v="15041RESIN819232023"/>
    <s v="22LB000F"/>
    <x v="163"/>
    <x v="163"/>
    <x v="163"/>
    <x v="163"/>
    <n v="0"/>
    <n v="0"/>
    <n v="0"/>
    <n v="0"/>
    <n v="82.5"/>
    <n v="0"/>
    <n v="0"/>
    <n v="0"/>
    <n v="0"/>
    <n v="0"/>
    <n v="82.5"/>
    <s v="2"/>
  </r>
  <r>
    <x v="0"/>
    <x v="6"/>
    <s v="1"/>
    <s v="01"/>
    <s v="15041RESIN819232023"/>
    <s v="22LB000F"/>
    <x v="164"/>
    <x v="164"/>
    <x v="164"/>
    <x v="164"/>
    <n v="0"/>
    <n v="0"/>
    <n v="0"/>
    <n v="0"/>
    <n v="380.55"/>
    <n v="0"/>
    <n v="0"/>
    <n v="0"/>
    <n v="0"/>
    <n v="0"/>
    <n v="380.55"/>
    <s v="2"/>
  </r>
  <r>
    <x v="0"/>
    <x v="6"/>
    <s v="1"/>
    <s v="01"/>
    <s v="15041RESIN819232023"/>
    <s v="22LB000F"/>
    <x v="165"/>
    <x v="165"/>
    <x v="165"/>
    <x v="165"/>
    <n v="0"/>
    <n v="0"/>
    <n v="0"/>
    <n v="0"/>
    <n v="21.5"/>
    <n v="0"/>
    <n v="0"/>
    <n v="0"/>
    <n v="0"/>
    <n v="0"/>
    <n v="21.5"/>
    <s v="2"/>
  </r>
  <r>
    <x v="0"/>
    <x v="6"/>
    <s v="1"/>
    <s v="01"/>
    <s v="15041RESIN819232023"/>
    <s v="22LB000F"/>
    <x v="166"/>
    <x v="166"/>
    <x v="166"/>
    <x v="166"/>
    <n v="0"/>
    <n v="0"/>
    <n v="0"/>
    <n v="0"/>
    <n v="147.19999999999999"/>
    <n v="0"/>
    <n v="0"/>
    <n v="0"/>
    <n v="0"/>
    <n v="0"/>
    <n v="147.19999999999999"/>
    <s v="2"/>
  </r>
  <r>
    <x v="0"/>
    <x v="6"/>
    <s v="1"/>
    <s v="01"/>
    <s v="15041RESIN819232023"/>
    <s v="22LB000F"/>
    <x v="167"/>
    <x v="167"/>
    <x v="167"/>
    <x v="167"/>
    <n v="0"/>
    <n v="0"/>
    <n v="0"/>
    <n v="0"/>
    <n v="48"/>
    <n v="0"/>
    <n v="0"/>
    <n v="0"/>
    <n v="0"/>
    <n v="0"/>
    <n v="48"/>
    <s v="2"/>
  </r>
  <r>
    <x v="0"/>
    <x v="6"/>
    <s v="1"/>
    <s v="01"/>
    <s v="15041RESIN819232023"/>
    <s v="22LB000F"/>
    <x v="168"/>
    <x v="168"/>
    <x v="168"/>
    <x v="168"/>
    <n v="0"/>
    <n v="0"/>
    <n v="0"/>
    <n v="0"/>
    <n v="6.44"/>
    <n v="0"/>
    <n v="0"/>
    <n v="0"/>
    <n v="0"/>
    <n v="0"/>
    <n v="6.44"/>
    <s v="2"/>
  </r>
  <r>
    <x v="0"/>
    <x v="6"/>
    <s v="1"/>
    <s v="01"/>
    <s v="15041RESIN819232023"/>
    <s v="22LB000F"/>
    <x v="169"/>
    <x v="169"/>
    <x v="169"/>
    <x v="169"/>
    <n v="0"/>
    <n v="0"/>
    <n v="0"/>
    <n v="0"/>
    <n v="62.5"/>
    <n v="0"/>
    <n v="0"/>
    <n v="0"/>
    <n v="0"/>
    <n v="0"/>
    <n v="62.5"/>
    <s v="2"/>
  </r>
  <r>
    <x v="0"/>
    <x v="6"/>
    <s v="1"/>
    <s v="01"/>
    <s v="15041RESIN819232023"/>
    <s v="22LB000F"/>
    <x v="170"/>
    <x v="170"/>
    <x v="170"/>
    <x v="170"/>
    <n v="0"/>
    <n v="0"/>
    <n v="0"/>
    <n v="0"/>
    <n v="184"/>
    <n v="0"/>
    <n v="0"/>
    <n v="0"/>
    <n v="0"/>
    <n v="0"/>
    <n v="184"/>
    <s v="2"/>
  </r>
  <r>
    <x v="0"/>
    <x v="6"/>
    <s v="1"/>
    <s v="01"/>
    <s v="15041RESIN819232023"/>
    <s v="22LB000F"/>
    <x v="171"/>
    <x v="171"/>
    <x v="171"/>
    <x v="171"/>
    <n v="0"/>
    <n v="0"/>
    <n v="0"/>
    <n v="0"/>
    <n v="200"/>
    <n v="0"/>
    <n v="0"/>
    <n v="0"/>
    <n v="0"/>
    <n v="0"/>
    <n v="200"/>
    <s v="2"/>
  </r>
  <r>
    <x v="0"/>
    <x v="6"/>
    <s v="1"/>
    <s v="01"/>
    <s v="15041RESIN819232023"/>
    <s v="22LB000F"/>
    <x v="172"/>
    <x v="172"/>
    <x v="172"/>
    <x v="172"/>
    <n v="0"/>
    <n v="0"/>
    <n v="0"/>
    <n v="0"/>
    <n v="82.5"/>
    <n v="0"/>
    <n v="0"/>
    <n v="0"/>
    <n v="0"/>
    <n v="0"/>
    <n v="82.5"/>
    <s v="2"/>
  </r>
  <r>
    <x v="0"/>
    <x v="6"/>
    <s v="1"/>
    <s v="01"/>
    <s v="15041RESIN819232023"/>
    <s v="22LB000F"/>
    <x v="173"/>
    <x v="173"/>
    <x v="173"/>
    <x v="173"/>
    <n v="0"/>
    <n v="0"/>
    <n v="0"/>
    <n v="0"/>
    <n v="45"/>
    <n v="0"/>
    <n v="0"/>
    <n v="0"/>
    <n v="0"/>
    <n v="0"/>
    <n v="45"/>
    <s v="2"/>
  </r>
  <r>
    <x v="0"/>
    <x v="6"/>
    <s v="1"/>
    <s v="01"/>
    <s v="15041RESIN819232023"/>
    <s v="22LB000F"/>
    <x v="174"/>
    <x v="174"/>
    <x v="174"/>
    <x v="174"/>
    <n v="0"/>
    <n v="0"/>
    <n v="0"/>
    <n v="0"/>
    <n v="72"/>
    <n v="0"/>
    <n v="0"/>
    <n v="0"/>
    <n v="0"/>
    <n v="0"/>
    <n v="72"/>
    <s v="2"/>
  </r>
  <r>
    <x v="0"/>
    <x v="6"/>
    <s v="1"/>
    <s v="01"/>
    <s v="15041RESIN819232023"/>
    <s v="22LB000F"/>
    <x v="175"/>
    <x v="175"/>
    <x v="175"/>
    <x v="175"/>
    <n v="0"/>
    <n v="0"/>
    <n v="0"/>
    <n v="0"/>
    <n v="309.2"/>
    <n v="0"/>
    <n v="0"/>
    <n v="0"/>
    <n v="0"/>
    <n v="0"/>
    <n v="309.2"/>
    <s v="2"/>
  </r>
  <r>
    <x v="0"/>
    <x v="6"/>
    <s v="1"/>
    <s v="01"/>
    <s v="15041RESIN819232023"/>
    <s v="22LB000F"/>
    <x v="176"/>
    <x v="176"/>
    <x v="176"/>
    <x v="176"/>
    <n v="0"/>
    <n v="0"/>
    <n v="0"/>
    <n v="0"/>
    <n v="45"/>
    <n v="0"/>
    <n v="0"/>
    <n v="0"/>
    <n v="0"/>
    <n v="0"/>
    <n v="45"/>
    <s v="2"/>
  </r>
  <r>
    <x v="0"/>
    <x v="6"/>
    <s v="1"/>
    <s v="01"/>
    <s v="15041RESIN819232023"/>
    <s v="22LB000F"/>
    <x v="177"/>
    <x v="177"/>
    <x v="177"/>
    <x v="177"/>
    <n v="0"/>
    <n v="0"/>
    <n v="0"/>
    <n v="0"/>
    <n v="1121"/>
    <n v="0"/>
    <n v="0"/>
    <n v="0"/>
    <n v="0"/>
    <n v="0"/>
    <n v="1121"/>
    <s v="2"/>
  </r>
  <r>
    <x v="0"/>
    <x v="6"/>
    <s v="1"/>
    <s v="01"/>
    <s v="15041RESIN819232023"/>
    <s v="22LB000F"/>
    <x v="178"/>
    <x v="178"/>
    <x v="178"/>
    <x v="178"/>
    <n v="0"/>
    <n v="0"/>
    <n v="0"/>
    <n v="0"/>
    <n v="375.9"/>
    <n v="0"/>
    <n v="0"/>
    <n v="0"/>
    <n v="0"/>
    <n v="0"/>
    <n v="375.9"/>
    <s v="2"/>
  </r>
  <r>
    <x v="0"/>
    <x v="6"/>
    <s v="1"/>
    <s v="01"/>
    <s v="15041RESIN819232023"/>
    <s v="22LB000F"/>
    <x v="179"/>
    <x v="179"/>
    <x v="179"/>
    <x v="179"/>
    <n v="0"/>
    <n v="0"/>
    <n v="0"/>
    <n v="0"/>
    <n v="457"/>
    <n v="0"/>
    <n v="0"/>
    <n v="0"/>
    <n v="0"/>
    <n v="0"/>
    <n v="457"/>
    <s v="2"/>
  </r>
  <r>
    <x v="0"/>
    <x v="6"/>
    <s v="1"/>
    <s v="01"/>
    <s v="15041RESIN819232023"/>
    <s v="22LB000F"/>
    <x v="180"/>
    <x v="180"/>
    <x v="180"/>
    <x v="180"/>
    <n v="0"/>
    <n v="0"/>
    <n v="0"/>
    <n v="0"/>
    <n v="266.2"/>
    <n v="0"/>
    <n v="0"/>
    <n v="0"/>
    <n v="0"/>
    <n v="0"/>
    <n v="266.2"/>
    <s v="2"/>
  </r>
  <r>
    <x v="0"/>
    <x v="6"/>
    <s v="1"/>
    <s v="01"/>
    <s v="15041RESIN819232023"/>
    <s v="22LB000F"/>
    <x v="181"/>
    <x v="181"/>
    <x v="181"/>
    <x v="181"/>
    <n v="0"/>
    <n v="0"/>
    <n v="0"/>
    <n v="0"/>
    <n v="72"/>
    <n v="0"/>
    <n v="0"/>
    <n v="0"/>
    <n v="0"/>
    <n v="0"/>
    <n v="72"/>
    <s v="2"/>
  </r>
  <r>
    <x v="0"/>
    <x v="6"/>
    <s v="1"/>
    <s v="01"/>
    <s v="15041RESIN819232023"/>
    <s v="22LB000F"/>
    <x v="182"/>
    <x v="182"/>
    <x v="182"/>
    <x v="182"/>
    <n v="0"/>
    <n v="0"/>
    <n v="0"/>
    <n v="0"/>
    <n v="500"/>
    <n v="0"/>
    <n v="0"/>
    <n v="0"/>
    <n v="0"/>
    <n v="0"/>
    <n v="500"/>
    <s v="2"/>
  </r>
  <r>
    <x v="0"/>
    <x v="6"/>
    <s v="1"/>
    <s v="01"/>
    <s v="15041RESIN819232023"/>
    <s v="22LB000F"/>
    <x v="183"/>
    <x v="183"/>
    <x v="183"/>
    <x v="183"/>
    <n v="0"/>
    <n v="0"/>
    <n v="0"/>
    <n v="0"/>
    <n v="552"/>
    <n v="0"/>
    <n v="0"/>
    <n v="0"/>
    <n v="0"/>
    <n v="0"/>
    <n v="552"/>
    <s v="2"/>
  </r>
  <r>
    <x v="0"/>
    <x v="7"/>
    <s v="1"/>
    <s v="01"/>
    <s v="15041RESIN819232023"/>
    <s v="22LB000F"/>
    <x v="184"/>
    <x v="184"/>
    <x v="184"/>
    <x v="184"/>
    <n v="0"/>
    <n v="0"/>
    <n v="0"/>
    <n v="0"/>
    <n v="145.35"/>
    <n v="0"/>
    <n v="0"/>
    <n v="0"/>
    <n v="0"/>
    <n v="0"/>
    <n v="145.35"/>
    <s v="2"/>
  </r>
  <r>
    <x v="0"/>
    <x v="7"/>
    <s v="1"/>
    <s v="01"/>
    <s v="15041RESIN819232023"/>
    <s v="22LB000F"/>
    <x v="185"/>
    <x v="185"/>
    <x v="185"/>
    <x v="185"/>
    <n v="0"/>
    <n v="0"/>
    <n v="0"/>
    <n v="0"/>
    <n v="67.5"/>
    <n v="0"/>
    <n v="0"/>
    <n v="0"/>
    <n v="0"/>
    <n v="0"/>
    <n v="67.5"/>
    <s v="2"/>
  </r>
  <r>
    <x v="0"/>
    <x v="7"/>
    <s v="1"/>
    <s v="01"/>
    <s v="15041RESIN819232023"/>
    <s v="22LB000F"/>
    <x v="186"/>
    <x v="186"/>
    <x v="186"/>
    <x v="186"/>
    <n v="0"/>
    <n v="0"/>
    <n v="0"/>
    <n v="0"/>
    <n v="92.4"/>
    <n v="0"/>
    <n v="0"/>
    <n v="0"/>
    <n v="0"/>
    <n v="0"/>
    <n v="92.4"/>
    <s v="2"/>
  </r>
  <r>
    <x v="0"/>
    <x v="7"/>
    <s v="1"/>
    <s v="01"/>
    <s v="15041RESIN819232023"/>
    <s v="22LB000F"/>
    <x v="187"/>
    <x v="187"/>
    <x v="187"/>
    <x v="187"/>
    <n v="0"/>
    <n v="0"/>
    <n v="0"/>
    <n v="0"/>
    <n v="63.75"/>
    <n v="0"/>
    <n v="0"/>
    <n v="0"/>
    <n v="0"/>
    <n v="0"/>
    <n v="63.75"/>
    <s v="2"/>
  </r>
  <r>
    <x v="0"/>
    <x v="7"/>
    <s v="1"/>
    <s v="01"/>
    <s v="15041RESIN819232023"/>
    <s v="22LB000F"/>
    <x v="188"/>
    <x v="188"/>
    <x v="188"/>
    <x v="188"/>
    <n v="0"/>
    <n v="0"/>
    <n v="0"/>
    <n v="0"/>
    <n v="2.2999999999999998"/>
    <n v="0"/>
    <n v="0"/>
    <n v="0"/>
    <n v="0"/>
    <n v="0"/>
    <n v="2.2999999999999998"/>
    <s v="2"/>
  </r>
  <r>
    <x v="0"/>
    <x v="7"/>
    <s v="1"/>
    <s v="01"/>
    <s v="15041RESIN819232023"/>
    <s v="22LB000F"/>
    <x v="189"/>
    <x v="189"/>
    <x v="189"/>
    <x v="189"/>
    <n v="0"/>
    <n v="0"/>
    <n v="0"/>
    <n v="0"/>
    <n v="271.2"/>
    <n v="0"/>
    <n v="0"/>
    <n v="0"/>
    <n v="0"/>
    <n v="0"/>
    <n v="271.2"/>
    <s v="2"/>
  </r>
  <r>
    <x v="0"/>
    <x v="7"/>
    <s v="1"/>
    <s v="01"/>
    <s v="15041RESIN819232023"/>
    <s v="22LB000F"/>
    <x v="190"/>
    <x v="190"/>
    <x v="190"/>
    <x v="190"/>
    <n v="0"/>
    <n v="0"/>
    <n v="0"/>
    <n v="0"/>
    <n v="52.8"/>
    <n v="0"/>
    <n v="0"/>
    <n v="0"/>
    <n v="0"/>
    <n v="0"/>
    <n v="52.8"/>
    <s v="2"/>
  </r>
  <r>
    <x v="0"/>
    <x v="7"/>
    <s v="1"/>
    <s v="01"/>
    <s v="15041RESIN819232023"/>
    <s v="22LB000F"/>
    <x v="191"/>
    <x v="191"/>
    <x v="191"/>
    <x v="191"/>
    <n v="0"/>
    <n v="0"/>
    <n v="0"/>
    <n v="0"/>
    <n v="87"/>
    <n v="0"/>
    <n v="0"/>
    <n v="0"/>
    <n v="0"/>
    <n v="0"/>
    <n v="87"/>
    <s v="2"/>
  </r>
  <r>
    <x v="0"/>
    <x v="7"/>
    <s v="1"/>
    <s v="01"/>
    <s v="15041RESIN819232023"/>
    <s v="22LB000F"/>
    <x v="192"/>
    <x v="192"/>
    <x v="192"/>
    <x v="192"/>
    <n v="0"/>
    <n v="0"/>
    <n v="0"/>
    <n v="0"/>
    <n v="3.45"/>
    <n v="0"/>
    <n v="0"/>
    <n v="0"/>
    <n v="0"/>
    <n v="0"/>
    <n v="3.45"/>
    <s v="2"/>
  </r>
  <r>
    <x v="0"/>
    <x v="7"/>
    <s v="1"/>
    <s v="01"/>
    <s v="15041RESIN819232023"/>
    <s v="22LB000F"/>
    <x v="193"/>
    <x v="193"/>
    <x v="193"/>
    <x v="193"/>
    <n v="0"/>
    <n v="0"/>
    <n v="0"/>
    <n v="0"/>
    <n v="276"/>
    <n v="0"/>
    <n v="0"/>
    <n v="0"/>
    <n v="0"/>
    <n v="0"/>
    <n v="276"/>
    <s v="2"/>
  </r>
  <r>
    <x v="0"/>
    <x v="7"/>
    <s v="1"/>
    <s v="01"/>
    <s v="15041RESIN819232023"/>
    <s v="22LB000F"/>
    <x v="194"/>
    <x v="194"/>
    <x v="194"/>
    <x v="194"/>
    <n v="0"/>
    <n v="0"/>
    <n v="0"/>
    <n v="0"/>
    <n v="9"/>
    <n v="0"/>
    <n v="0"/>
    <n v="0"/>
    <n v="0"/>
    <n v="0"/>
    <n v="9"/>
    <s v="2"/>
  </r>
  <r>
    <x v="0"/>
    <x v="7"/>
    <s v="1"/>
    <s v="01"/>
    <s v="15041RESIN819232023"/>
    <s v="22LB000F"/>
    <x v="195"/>
    <x v="195"/>
    <x v="195"/>
    <x v="195"/>
    <n v="0"/>
    <n v="0"/>
    <n v="0"/>
    <n v="0"/>
    <n v="20"/>
    <n v="0"/>
    <n v="0"/>
    <n v="0"/>
    <n v="0"/>
    <n v="0"/>
    <n v="20"/>
    <s v="2"/>
  </r>
  <r>
    <x v="0"/>
    <x v="7"/>
    <s v="1"/>
    <s v="01"/>
    <s v="15041RESIN819232023"/>
    <s v="22LB000F"/>
    <x v="196"/>
    <x v="196"/>
    <x v="196"/>
    <x v="196"/>
    <n v="0"/>
    <n v="0"/>
    <n v="0"/>
    <n v="0"/>
    <n v="0"/>
    <n v="0"/>
    <n v="0"/>
    <n v="0"/>
    <n v="0"/>
    <n v="0"/>
    <n v="0"/>
    <s v="2"/>
  </r>
  <r>
    <x v="0"/>
    <x v="7"/>
    <s v="1"/>
    <s v="01"/>
    <s v="15041RESIN819232023"/>
    <s v="22LB000F"/>
    <x v="197"/>
    <x v="197"/>
    <x v="197"/>
    <x v="197"/>
    <n v="0"/>
    <n v="0"/>
    <n v="0"/>
    <n v="0"/>
    <n v="99"/>
    <n v="0"/>
    <n v="0"/>
    <n v="0"/>
    <n v="0"/>
    <n v="0"/>
    <n v="99"/>
    <s v="2"/>
  </r>
  <r>
    <x v="0"/>
    <x v="7"/>
    <s v="1"/>
    <s v="01"/>
    <s v="15041RESIN819232023"/>
    <s v="22LB000F"/>
    <x v="198"/>
    <x v="198"/>
    <x v="198"/>
    <x v="198"/>
    <n v="0"/>
    <n v="0"/>
    <n v="0"/>
    <n v="0"/>
    <n v="56"/>
    <n v="0"/>
    <n v="0"/>
    <n v="0"/>
    <n v="0"/>
    <n v="0"/>
    <n v="56"/>
    <s v="2"/>
  </r>
  <r>
    <x v="0"/>
    <x v="7"/>
    <s v="1"/>
    <s v="01"/>
    <s v="15041RESIN819232023"/>
    <s v="22LB000F"/>
    <x v="199"/>
    <x v="199"/>
    <x v="199"/>
    <x v="199"/>
    <n v="0"/>
    <n v="0"/>
    <n v="0"/>
    <n v="0"/>
    <n v="504"/>
    <n v="0"/>
    <n v="0"/>
    <n v="0"/>
    <n v="0"/>
    <n v="0"/>
    <n v="504"/>
    <s v="2"/>
  </r>
  <r>
    <x v="0"/>
    <x v="7"/>
    <s v="1"/>
    <s v="01"/>
    <s v="15041RESIN819232023"/>
    <s v="22LB000F"/>
    <x v="200"/>
    <x v="200"/>
    <x v="200"/>
    <x v="200"/>
    <n v="0"/>
    <n v="0"/>
    <n v="0"/>
    <n v="0"/>
    <n v="175"/>
    <n v="0"/>
    <n v="0"/>
    <n v="0"/>
    <n v="0"/>
    <n v="0"/>
    <n v="175"/>
    <s v="2"/>
  </r>
  <r>
    <x v="0"/>
    <x v="8"/>
    <s v="1"/>
    <s v="01"/>
    <s v="15041RESIN819232023"/>
    <s v="22LB000F"/>
    <x v="201"/>
    <x v="201"/>
    <x v="201"/>
    <x v="201"/>
    <n v="0"/>
    <n v="0"/>
    <n v="0"/>
    <n v="0"/>
    <n v="90"/>
    <n v="0"/>
    <n v="0"/>
    <n v="0"/>
    <n v="0"/>
    <n v="0"/>
    <n v="90"/>
    <s v="2"/>
  </r>
  <r>
    <x v="0"/>
    <x v="8"/>
    <s v="1"/>
    <s v="01"/>
    <s v="15041RESIN819232023"/>
    <s v="22LB000F"/>
    <x v="202"/>
    <x v="202"/>
    <x v="202"/>
    <x v="202"/>
    <n v="0"/>
    <n v="0"/>
    <n v="0"/>
    <n v="0"/>
    <n v="39.159999999999997"/>
    <n v="0"/>
    <n v="0"/>
    <n v="0"/>
    <n v="0"/>
    <n v="0"/>
    <n v="39.159999999999997"/>
    <s v="2"/>
  </r>
  <r>
    <x v="0"/>
    <x v="8"/>
    <s v="1"/>
    <s v="01"/>
    <s v="15041RESIN819232023"/>
    <s v="22LB000F"/>
    <x v="203"/>
    <x v="203"/>
    <x v="203"/>
    <x v="203"/>
    <n v="0"/>
    <n v="0"/>
    <n v="0"/>
    <n v="0"/>
    <n v="35.6"/>
    <n v="0"/>
    <n v="0"/>
    <n v="0"/>
    <n v="0"/>
    <n v="0"/>
    <n v="35.6"/>
    <s v="2"/>
  </r>
  <r>
    <x v="0"/>
    <x v="8"/>
    <s v="1"/>
    <s v="01"/>
    <s v="15041RESIN819232023"/>
    <s v="22LB000F"/>
    <x v="204"/>
    <x v="204"/>
    <x v="204"/>
    <x v="204"/>
    <n v="0"/>
    <n v="0"/>
    <n v="0"/>
    <n v="0"/>
    <n v="68.2"/>
    <n v="0"/>
    <n v="0"/>
    <n v="0"/>
    <n v="0"/>
    <n v="0"/>
    <n v="68.2"/>
    <s v="2"/>
  </r>
  <r>
    <x v="0"/>
    <x v="8"/>
    <s v="1"/>
    <s v="01"/>
    <s v="15041RESIN819232023"/>
    <s v="22LB000F"/>
    <x v="205"/>
    <x v="205"/>
    <x v="205"/>
    <x v="205"/>
    <n v="0"/>
    <n v="0"/>
    <n v="0"/>
    <n v="0"/>
    <n v="225"/>
    <n v="0"/>
    <n v="0"/>
    <n v="0"/>
    <n v="0"/>
    <n v="0"/>
    <n v="225"/>
    <s v="2"/>
  </r>
  <r>
    <x v="0"/>
    <x v="8"/>
    <s v="1"/>
    <s v="01"/>
    <s v="15041RESIN819232023"/>
    <s v="22LB000F"/>
    <x v="206"/>
    <x v="206"/>
    <x v="206"/>
    <x v="206"/>
    <n v="0"/>
    <n v="0"/>
    <n v="0"/>
    <n v="0"/>
    <n v="60"/>
    <n v="0"/>
    <n v="0"/>
    <n v="0"/>
    <n v="0"/>
    <n v="0"/>
    <n v="60"/>
    <s v="2"/>
  </r>
  <r>
    <x v="0"/>
    <x v="8"/>
    <s v="1"/>
    <s v="01"/>
    <s v="15041RESIN819232023"/>
    <s v="22LB000F"/>
    <x v="207"/>
    <x v="207"/>
    <x v="207"/>
    <x v="207"/>
    <n v="0"/>
    <n v="0"/>
    <n v="0"/>
    <n v="0"/>
    <n v="17.22"/>
    <n v="0"/>
    <n v="0"/>
    <n v="0"/>
    <n v="0"/>
    <n v="0"/>
    <n v="17.22"/>
    <s v="2"/>
  </r>
  <r>
    <x v="0"/>
    <x v="8"/>
    <s v="1"/>
    <s v="01"/>
    <s v="15041RESIN819232023"/>
    <s v="22LB000F"/>
    <x v="208"/>
    <x v="208"/>
    <x v="208"/>
    <x v="208"/>
    <n v="0"/>
    <n v="0"/>
    <n v="0"/>
    <n v="0"/>
    <n v="27.5"/>
    <n v="0"/>
    <n v="0"/>
    <n v="0"/>
    <n v="0"/>
    <n v="0"/>
    <n v="27.5"/>
    <s v="2"/>
  </r>
  <r>
    <x v="0"/>
    <x v="8"/>
    <s v="1"/>
    <s v="01"/>
    <s v="15041RESIN819232023"/>
    <s v="22LB000F"/>
    <x v="209"/>
    <x v="209"/>
    <x v="209"/>
    <x v="209"/>
    <n v="0"/>
    <n v="0"/>
    <n v="0"/>
    <n v="0"/>
    <n v="73.75"/>
    <n v="0"/>
    <n v="0"/>
    <n v="0"/>
    <n v="0"/>
    <n v="0"/>
    <n v="73.75"/>
    <s v="2"/>
  </r>
  <r>
    <x v="0"/>
    <x v="8"/>
    <s v="1"/>
    <s v="01"/>
    <s v="15041RESIN819232023"/>
    <s v="22LB000F"/>
    <x v="210"/>
    <x v="210"/>
    <x v="210"/>
    <x v="210"/>
    <n v="0"/>
    <n v="0"/>
    <n v="0"/>
    <n v="0"/>
    <n v="88.36"/>
    <n v="0"/>
    <n v="0"/>
    <n v="0"/>
    <n v="0"/>
    <n v="0"/>
    <n v="88.36"/>
    <s v="2"/>
  </r>
  <r>
    <x v="0"/>
    <x v="8"/>
    <s v="1"/>
    <s v="01"/>
    <s v="15041RESIN819232023"/>
    <s v="22LB000F"/>
    <x v="211"/>
    <x v="211"/>
    <x v="211"/>
    <x v="211"/>
    <n v="0"/>
    <n v="0"/>
    <n v="0"/>
    <n v="0"/>
    <n v="104.5"/>
    <n v="0"/>
    <n v="0"/>
    <n v="0"/>
    <n v="0"/>
    <n v="0"/>
    <n v="104.5"/>
    <s v="2"/>
  </r>
  <r>
    <x v="0"/>
    <x v="8"/>
    <s v="1"/>
    <s v="01"/>
    <s v="15041RESIN819232023"/>
    <s v="22LB000F"/>
    <x v="212"/>
    <x v="212"/>
    <x v="212"/>
    <x v="212"/>
    <n v="0"/>
    <n v="0"/>
    <n v="0"/>
    <n v="0"/>
    <n v="126"/>
    <n v="0"/>
    <n v="0"/>
    <n v="0"/>
    <n v="0"/>
    <n v="0"/>
    <n v="126"/>
    <s v="2"/>
  </r>
  <r>
    <x v="0"/>
    <x v="8"/>
    <s v="1"/>
    <s v="01"/>
    <s v="15041RESIN819232023"/>
    <s v="22LB000F"/>
    <x v="213"/>
    <x v="213"/>
    <x v="213"/>
    <x v="213"/>
    <n v="0"/>
    <n v="0"/>
    <n v="0"/>
    <n v="0"/>
    <n v="454.25"/>
    <n v="0"/>
    <n v="0"/>
    <n v="0"/>
    <n v="0"/>
    <n v="0"/>
    <n v="454.25"/>
    <s v="2"/>
  </r>
  <r>
    <x v="0"/>
    <x v="8"/>
    <s v="1"/>
    <s v="01"/>
    <s v="15041RESIN819232023"/>
    <s v="22LB000F"/>
    <x v="214"/>
    <x v="214"/>
    <x v="214"/>
    <x v="214"/>
    <n v="0"/>
    <n v="0"/>
    <n v="0"/>
    <n v="0"/>
    <n v="100"/>
    <n v="0"/>
    <n v="0"/>
    <n v="0"/>
    <n v="0"/>
    <n v="0"/>
    <n v="100"/>
    <s v="2"/>
  </r>
  <r>
    <x v="0"/>
    <x v="8"/>
    <s v="1"/>
    <s v="01"/>
    <s v="15041RESIN819232023"/>
    <s v="22LB000F"/>
    <x v="215"/>
    <x v="215"/>
    <x v="215"/>
    <x v="215"/>
    <n v="0"/>
    <n v="0"/>
    <n v="0"/>
    <n v="0"/>
    <n v="418"/>
    <n v="0"/>
    <n v="0"/>
    <n v="0"/>
    <n v="0"/>
    <n v="0"/>
    <n v="418"/>
    <s v="2"/>
  </r>
  <r>
    <x v="0"/>
    <x v="8"/>
    <s v="1"/>
    <s v="01"/>
    <s v="15041RESIN819232023"/>
    <s v="22LB000F"/>
    <x v="216"/>
    <x v="216"/>
    <x v="216"/>
    <x v="216"/>
    <n v="0"/>
    <n v="0"/>
    <n v="0"/>
    <n v="0"/>
    <n v="6.3"/>
    <n v="0"/>
    <n v="0"/>
    <n v="0"/>
    <n v="0"/>
    <n v="0"/>
    <n v="6.3"/>
    <s v="2"/>
  </r>
  <r>
    <x v="0"/>
    <x v="8"/>
    <s v="1"/>
    <s v="01"/>
    <s v="15041RESIN819232023"/>
    <s v="22LB000F"/>
    <x v="217"/>
    <x v="217"/>
    <x v="217"/>
    <x v="217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819232023"/>
    <s v="22LB000F"/>
    <x v="218"/>
    <x v="218"/>
    <x v="218"/>
    <x v="218"/>
    <n v="0"/>
    <n v="0"/>
    <n v="0"/>
    <n v="0"/>
    <n v="67.98"/>
    <n v="0"/>
    <n v="0"/>
    <n v="0"/>
    <n v="0"/>
    <n v="0"/>
    <n v="67.98"/>
    <s v="2"/>
  </r>
  <r>
    <x v="0"/>
    <x v="8"/>
    <s v="1"/>
    <s v="01"/>
    <s v="15041RESIN819232023"/>
    <s v="22LB000F"/>
    <x v="219"/>
    <x v="219"/>
    <x v="219"/>
    <x v="219"/>
    <n v="0"/>
    <n v="0"/>
    <n v="0"/>
    <n v="0"/>
    <n v="450.56"/>
    <n v="0"/>
    <n v="0"/>
    <n v="0"/>
    <n v="0"/>
    <n v="0"/>
    <n v="450.56"/>
    <s v="2"/>
  </r>
  <r>
    <x v="0"/>
    <x v="8"/>
    <s v="1"/>
    <s v="01"/>
    <s v="15041RESIN819232023"/>
    <s v="22LB000F"/>
    <x v="220"/>
    <x v="220"/>
    <x v="220"/>
    <x v="220"/>
    <n v="0"/>
    <n v="0"/>
    <n v="0"/>
    <n v="0"/>
    <n v="256.5"/>
    <n v="0"/>
    <n v="0"/>
    <n v="0"/>
    <n v="0"/>
    <n v="0"/>
    <n v="256.5"/>
    <s v="2"/>
  </r>
  <r>
    <x v="0"/>
    <x v="8"/>
    <s v="1"/>
    <s v="01"/>
    <s v="15041RESIN819232023"/>
    <s v="22LB000F"/>
    <x v="221"/>
    <x v="221"/>
    <x v="221"/>
    <x v="221"/>
    <n v="0"/>
    <n v="0"/>
    <n v="0"/>
    <n v="0"/>
    <n v="9.0500000000000007"/>
    <n v="0"/>
    <n v="0"/>
    <n v="0"/>
    <n v="0"/>
    <n v="0"/>
    <n v="9.0500000000000007"/>
    <s v="2"/>
  </r>
  <r>
    <x v="0"/>
    <x v="8"/>
    <s v="1"/>
    <s v="01"/>
    <s v="15041RESIN819232023"/>
    <s v="22LB000F"/>
    <x v="222"/>
    <x v="222"/>
    <x v="222"/>
    <x v="222"/>
    <n v="0"/>
    <n v="0"/>
    <n v="0"/>
    <n v="0"/>
    <n v="45"/>
    <n v="0"/>
    <n v="0"/>
    <n v="0"/>
    <n v="0"/>
    <n v="0"/>
    <n v="45"/>
    <s v="2"/>
  </r>
  <r>
    <x v="0"/>
    <x v="8"/>
    <s v="1"/>
    <s v="01"/>
    <s v="15041RESIN819232023"/>
    <s v="22LB000F"/>
    <x v="223"/>
    <x v="223"/>
    <x v="223"/>
    <x v="223"/>
    <n v="0"/>
    <n v="0"/>
    <n v="0"/>
    <n v="0"/>
    <n v="152"/>
    <n v="0"/>
    <n v="0"/>
    <n v="0"/>
    <n v="0"/>
    <n v="0"/>
    <n v="152"/>
    <s v="2"/>
  </r>
  <r>
    <x v="0"/>
    <x v="8"/>
    <s v="1"/>
    <s v="01"/>
    <s v="15041RESIN819232023"/>
    <s v="22LB000F"/>
    <x v="224"/>
    <x v="224"/>
    <x v="224"/>
    <x v="224"/>
    <n v="0"/>
    <n v="0"/>
    <n v="0"/>
    <n v="0"/>
    <n v="76"/>
    <n v="0"/>
    <n v="0"/>
    <n v="0"/>
    <n v="0"/>
    <n v="0"/>
    <n v="76"/>
    <s v="2"/>
  </r>
  <r>
    <x v="0"/>
    <x v="8"/>
    <s v="1"/>
    <s v="01"/>
    <s v="15041RESIN819232023"/>
    <s v="22LB000F"/>
    <x v="225"/>
    <x v="225"/>
    <x v="225"/>
    <x v="225"/>
    <n v="0"/>
    <n v="0"/>
    <n v="0"/>
    <n v="0"/>
    <n v="136.19999999999999"/>
    <n v="0"/>
    <n v="0"/>
    <n v="0"/>
    <n v="0"/>
    <n v="0"/>
    <n v="136.19999999999999"/>
    <s v="2"/>
  </r>
  <r>
    <x v="0"/>
    <x v="8"/>
    <s v="1"/>
    <s v="01"/>
    <s v="15041RESIN819232023"/>
    <s v="22LB000F"/>
    <x v="226"/>
    <x v="226"/>
    <x v="226"/>
    <x v="226"/>
    <n v="0"/>
    <n v="0"/>
    <n v="0"/>
    <n v="0"/>
    <n v="57.5"/>
    <n v="0"/>
    <n v="0"/>
    <n v="0"/>
    <n v="0"/>
    <n v="0"/>
    <n v="57.5"/>
    <s v="2"/>
  </r>
  <r>
    <x v="0"/>
    <x v="8"/>
    <s v="1"/>
    <s v="01"/>
    <s v="15041RESIN819232023"/>
    <s v="22LB000F"/>
    <x v="227"/>
    <x v="227"/>
    <x v="227"/>
    <x v="227"/>
    <n v="0"/>
    <n v="0"/>
    <n v="0"/>
    <n v="0"/>
    <n v="249"/>
    <n v="0"/>
    <n v="0"/>
    <n v="0"/>
    <n v="0"/>
    <n v="0"/>
    <n v="249"/>
    <s v="2"/>
  </r>
  <r>
    <x v="0"/>
    <x v="8"/>
    <s v="1"/>
    <s v="01"/>
    <s v="15041RESIN819232023"/>
    <s v="22LB000F"/>
    <x v="228"/>
    <x v="228"/>
    <x v="228"/>
    <x v="228"/>
    <n v="0"/>
    <n v="0"/>
    <n v="0"/>
    <n v="0"/>
    <n v="54.4"/>
    <n v="0"/>
    <n v="0"/>
    <n v="0"/>
    <n v="0"/>
    <n v="0"/>
    <n v="54.4"/>
    <s v="2"/>
  </r>
  <r>
    <x v="0"/>
    <x v="8"/>
    <s v="1"/>
    <s v="01"/>
    <s v="15041RESIN819232023"/>
    <s v="22LB000F"/>
    <x v="229"/>
    <x v="229"/>
    <x v="229"/>
    <x v="229"/>
    <n v="0"/>
    <n v="0"/>
    <n v="0"/>
    <n v="0"/>
    <n v="217.4"/>
    <n v="0"/>
    <n v="0"/>
    <n v="0"/>
    <n v="0"/>
    <n v="0"/>
    <n v="217.4"/>
    <s v="2"/>
  </r>
  <r>
    <x v="0"/>
    <x v="8"/>
    <s v="1"/>
    <s v="01"/>
    <s v="15041RESIN819232023"/>
    <s v="22LB000F"/>
    <x v="230"/>
    <x v="230"/>
    <x v="230"/>
    <x v="230"/>
    <n v="0"/>
    <n v="0"/>
    <n v="0"/>
    <n v="0"/>
    <n v="188.2"/>
    <n v="0"/>
    <n v="0"/>
    <n v="0"/>
    <n v="0"/>
    <n v="0"/>
    <n v="188.2"/>
    <s v="2"/>
  </r>
  <r>
    <x v="0"/>
    <x v="9"/>
    <s v="1"/>
    <s v="01"/>
    <s v="15041RESIN819232023"/>
    <s v="22LB000F"/>
    <x v="231"/>
    <x v="231"/>
    <x v="231"/>
    <x v="231"/>
    <n v="0"/>
    <n v="0"/>
    <n v="0"/>
    <n v="0"/>
    <n v="45"/>
    <n v="0"/>
    <n v="0"/>
    <n v="0"/>
    <n v="0"/>
    <n v="0"/>
    <n v="45"/>
    <s v="2"/>
  </r>
  <r>
    <x v="0"/>
    <x v="9"/>
    <s v="1"/>
    <s v="01"/>
    <s v="15041RESIN819232023"/>
    <s v="22LB000F"/>
    <x v="232"/>
    <x v="232"/>
    <x v="232"/>
    <x v="232"/>
    <n v="0"/>
    <n v="0"/>
    <n v="0"/>
    <n v="0"/>
    <n v="128.80000000000001"/>
    <n v="0"/>
    <n v="0"/>
    <n v="0"/>
    <n v="0"/>
    <n v="0"/>
    <n v="128.80000000000001"/>
    <s v="2"/>
  </r>
  <r>
    <x v="0"/>
    <x v="9"/>
    <s v="1"/>
    <s v="01"/>
    <s v="15041RESIN819232023"/>
    <s v="22LB000F"/>
    <x v="233"/>
    <x v="233"/>
    <x v="233"/>
    <x v="233"/>
    <n v="0"/>
    <n v="0"/>
    <n v="0"/>
    <n v="0"/>
    <n v="6.75"/>
    <n v="0"/>
    <n v="0"/>
    <n v="0"/>
    <n v="0"/>
    <n v="0"/>
    <n v="6.75"/>
    <s v="2"/>
  </r>
  <r>
    <x v="0"/>
    <x v="9"/>
    <s v="1"/>
    <s v="01"/>
    <s v="15041RESIN819232023"/>
    <s v="22LB000F"/>
    <x v="234"/>
    <x v="234"/>
    <x v="234"/>
    <x v="234"/>
    <n v="0"/>
    <n v="0"/>
    <n v="0"/>
    <n v="0"/>
    <n v="105"/>
    <n v="0"/>
    <n v="0"/>
    <n v="0"/>
    <n v="0"/>
    <n v="0"/>
    <n v="105"/>
    <s v="2"/>
  </r>
  <r>
    <x v="0"/>
    <x v="9"/>
    <s v="1"/>
    <s v="01"/>
    <s v="15041RESIN819232023"/>
    <s v="22LB000F"/>
    <x v="235"/>
    <x v="235"/>
    <x v="235"/>
    <x v="235"/>
    <n v="0"/>
    <n v="0"/>
    <n v="0"/>
    <n v="0"/>
    <n v="9"/>
    <n v="0"/>
    <n v="0"/>
    <n v="0"/>
    <n v="0"/>
    <n v="0"/>
    <n v="9"/>
    <s v="2"/>
  </r>
  <r>
    <x v="0"/>
    <x v="9"/>
    <s v="1"/>
    <s v="01"/>
    <s v="15041RESIN819232023"/>
    <s v="22LB000F"/>
    <x v="236"/>
    <x v="236"/>
    <x v="236"/>
    <x v="236"/>
    <n v="0"/>
    <n v="0"/>
    <n v="0"/>
    <n v="0"/>
    <n v="116"/>
    <n v="0"/>
    <n v="0"/>
    <n v="0"/>
    <n v="0"/>
    <n v="0"/>
    <n v="116"/>
    <s v="2"/>
  </r>
  <r>
    <x v="0"/>
    <x v="9"/>
    <s v="1"/>
    <s v="01"/>
    <s v="15041RESIN819232023"/>
    <s v="22LB000F"/>
    <x v="237"/>
    <x v="237"/>
    <x v="237"/>
    <x v="237"/>
    <n v="0"/>
    <n v="0"/>
    <n v="0"/>
    <n v="0"/>
    <n v="67.5"/>
    <n v="0"/>
    <n v="0"/>
    <n v="0"/>
    <n v="0"/>
    <n v="0"/>
    <n v="67.5"/>
    <s v="2"/>
  </r>
  <r>
    <x v="0"/>
    <x v="9"/>
    <s v="1"/>
    <s v="01"/>
    <s v="15041RESIN819232023"/>
    <s v="22LB000F"/>
    <x v="238"/>
    <x v="238"/>
    <x v="238"/>
    <x v="238"/>
    <n v="0"/>
    <n v="0"/>
    <n v="0"/>
    <n v="0"/>
    <n v="219.7"/>
    <n v="0"/>
    <n v="0"/>
    <n v="0"/>
    <n v="0"/>
    <n v="0"/>
    <n v="219.7"/>
    <s v="2"/>
  </r>
  <r>
    <x v="0"/>
    <x v="9"/>
    <s v="1"/>
    <s v="01"/>
    <s v="15041RESIN819232023"/>
    <s v="22LB000F"/>
    <x v="239"/>
    <x v="239"/>
    <x v="239"/>
    <x v="239"/>
    <n v="0"/>
    <n v="0"/>
    <n v="0"/>
    <n v="0"/>
    <n v="36.5"/>
    <n v="0"/>
    <n v="0"/>
    <n v="0"/>
    <n v="0"/>
    <n v="0"/>
    <n v="36.5"/>
    <s v="2"/>
  </r>
  <r>
    <x v="0"/>
    <x v="9"/>
    <s v="1"/>
    <s v="01"/>
    <s v="15041RESIN819232023"/>
    <s v="22LB000F"/>
    <x v="240"/>
    <x v="240"/>
    <x v="240"/>
    <x v="240"/>
    <n v="0"/>
    <n v="0"/>
    <n v="0"/>
    <n v="0"/>
    <n v="475.5"/>
    <n v="0"/>
    <n v="0"/>
    <n v="0"/>
    <n v="0"/>
    <n v="0"/>
    <n v="475.5"/>
    <s v="2"/>
  </r>
  <r>
    <x v="0"/>
    <x v="9"/>
    <s v="1"/>
    <s v="01"/>
    <s v="15041RESIN819232023"/>
    <s v="22LB000F"/>
    <x v="241"/>
    <x v="241"/>
    <x v="241"/>
    <x v="241"/>
    <n v="0"/>
    <n v="0"/>
    <n v="0"/>
    <n v="0"/>
    <n v="57.7"/>
    <n v="0"/>
    <n v="0"/>
    <n v="0"/>
    <n v="0"/>
    <n v="0"/>
    <n v="57.7"/>
    <s v="2"/>
  </r>
  <r>
    <x v="0"/>
    <x v="9"/>
    <s v="1"/>
    <s v="01"/>
    <s v="15041RESIN819232023"/>
    <s v="22LB000F"/>
    <x v="242"/>
    <x v="242"/>
    <x v="242"/>
    <x v="242"/>
    <n v="0"/>
    <n v="0"/>
    <n v="0"/>
    <n v="0"/>
    <n v="25.85"/>
    <n v="0"/>
    <n v="0"/>
    <n v="0"/>
    <n v="0"/>
    <n v="0"/>
    <n v="25.85"/>
    <s v="2"/>
  </r>
  <r>
    <x v="0"/>
    <x v="9"/>
    <s v="1"/>
    <s v="01"/>
    <s v="15041RESIN819232023"/>
    <s v="22LB000F"/>
    <x v="243"/>
    <x v="243"/>
    <x v="243"/>
    <x v="243"/>
    <n v="0"/>
    <n v="0"/>
    <n v="0"/>
    <n v="0"/>
    <n v="17.5"/>
    <n v="0"/>
    <n v="0"/>
    <n v="0"/>
    <n v="0"/>
    <n v="0"/>
    <n v="17.5"/>
    <s v="2"/>
  </r>
  <r>
    <x v="0"/>
    <x v="9"/>
    <s v="1"/>
    <s v="01"/>
    <s v="15041RESIN819232023"/>
    <s v="22LB000F"/>
    <x v="244"/>
    <x v="244"/>
    <x v="244"/>
    <x v="244"/>
    <n v="0"/>
    <n v="0"/>
    <n v="0"/>
    <n v="0"/>
    <n v="447"/>
    <n v="0"/>
    <n v="0"/>
    <n v="0"/>
    <n v="0"/>
    <n v="0"/>
    <n v="447"/>
    <s v="2"/>
  </r>
  <r>
    <x v="0"/>
    <x v="9"/>
    <s v="1"/>
    <s v="01"/>
    <s v="15041RESIN819232023"/>
    <s v="22LB000F"/>
    <x v="245"/>
    <x v="245"/>
    <x v="245"/>
    <x v="245"/>
    <n v="0"/>
    <n v="0"/>
    <n v="0"/>
    <n v="0"/>
    <n v="47.91"/>
    <n v="0"/>
    <n v="0"/>
    <n v="0"/>
    <n v="0"/>
    <n v="0"/>
    <n v="47.91"/>
    <s v="2"/>
  </r>
  <r>
    <x v="0"/>
    <x v="9"/>
    <s v="1"/>
    <s v="01"/>
    <s v="15041RESIN819232023"/>
    <s v="22LB000F"/>
    <x v="246"/>
    <x v="246"/>
    <x v="246"/>
    <x v="246"/>
    <n v="0"/>
    <n v="0"/>
    <n v="0"/>
    <n v="0"/>
    <n v="72"/>
    <n v="0"/>
    <n v="0"/>
    <n v="0"/>
    <n v="0"/>
    <n v="0"/>
    <n v="72"/>
    <s v="2"/>
  </r>
  <r>
    <x v="0"/>
    <x v="9"/>
    <s v="1"/>
    <s v="01"/>
    <s v="15041RESIN819232023"/>
    <s v="22LB000F"/>
    <x v="247"/>
    <x v="247"/>
    <x v="247"/>
    <x v="247"/>
    <n v="0"/>
    <n v="0"/>
    <n v="0"/>
    <n v="0"/>
    <n v="90.5"/>
    <n v="0"/>
    <n v="0"/>
    <n v="0"/>
    <n v="0"/>
    <n v="0"/>
    <n v="90.5"/>
    <s v="2"/>
  </r>
  <r>
    <x v="0"/>
    <x v="9"/>
    <s v="1"/>
    <s v="01"/>
    <s v="15041RESIN819232023"/>
    <s v="22LB000F"/>
    <x v="248"/>
    <x v="248"/>
    <x v="248"/>
    <x v="248"/>
    <n v="0"/>
    <n v="0"/>
    <n v="0"/>
    <n v="0"/>
    <n v="58"/>
    <n v="0"/>
    <n v="0"/>
    <n v="0"/>
    <n v="0"/>
    <n v="0"/>
    <n v="58"/>
    <s v="2"/>
  </r>
  <r>
    <x v="0"/>
    <x v="9"/>
    <s v="1"/>
    <s v="01"/>
    <s v="15041RESIN819232023"/>
    <s v="22LB000F"/>
    <x v="249"/>
    <x v="249"/>
    <x v="249"/>
    <x v="249"/>
    <n v="0"/>
    <n v="0"/>
    <n v="0"/>
    <n v="0"/>
    <n v="25.3"/>
    <n v="0"/>
    <n v="0"/>
    <n v="0"/>
    <n v="0"/>
    <n v="0"/>
    <n v="25.3"/>
    <s v="2"/>
  </r>
  <r>
    <x v="0"/>
    <x v="9"/>
    <s v="1"/>
    <s v="01"/>
    <s v="15041RESIN819232023"/>
    <s v="22LB000F"/>
    <x v="250"/>
    <x v="250"/>
    <x v="250"/>
    <x v="250"/>
    <n v="0"/>
    <n v="0"/>
    <n v="0"/>
    <n v="0"/>
    <n v="57"/>
    <n v="0"/>
    <n v="0"/>
    <n v="0"/>
    <n v="0"/>
    <n v="0"/>
    <n v="57"/>
    <s v="2"/>
  </r>
  <r>
    <x v="0"/>
    <x v="9"/>
    <s v="1"/>
    <s v="01"/>
    <s v="15041RESIN819232023"/>
    <s v="22LB000F"/>
    <x v="251"/>
    <x v="251"/>
    <x v="251"/>
    <x v="251"/>
    <n v="0"/>
    <n v="0"/>
    <n v="0"/>
    <n v="0"/>
    <n v="36"/>
    <n v="0"/>
    <n v="0"/>
    <n v="0"/>
    <n v="0"/>
    <n v="0"/>
    <n v="36"/>
    <s v="2"/>
  </r>
  <r>
    <x v="0"/>
    <x v="9"/>
    <s v="1"/>
    <s v="01"/>
    <s v="15041RESIN819232023"/>
    <s v="22LB000F"/>
    <x v="252"/>
    <x v="252"/>
    <x v="252"/>
    <x v="252"/>
    <n v="0"/>
    <n v="0"/>
    <n v="0"/>
    <n v="0"/>
    <n v="100.4"/>
    <n v="0"/>
    <n v="0"/>
    <n v="0"/>
    <n v="0"/>
    <n v="0"/>
    <n v="100.4"/>
    <s v="2"/>
  </r>
  <r>
    <x v="0"/>
    <x v="9"/>
    <s v="1"/>
    <s v="01"/>
    <s v="15041RESIN819232023"/>
    <s v="22LB000F"/>
    <x v="253"/>
    <x v="253"/>
    <x v="253"/>
    <x v="253"/>
    <n v="0"/>
    <n v="0"/>
    <n v="0"/>
    <n v="0"/>
    <n v="272"/>
    <n v="0"/>
    <n v="0"/>
    <n v="0"/>
    <n v="0"/>
    <n v="0"/>
    <n v="272"/>
    <s v="2"/>
  </r>
  <r>
    <x v="0"/>
    <x v="9"/>
    <s v="1"/>
    <s v="01"/>
    <s v="15041RESIN819232023"/>
    <s v="22LB000F"/>
    <x v="254"/>
    <x v="254"/>
    <x v="254"/>
    <x v="254"/>
    <n v="0"/>
    <n v="0"/>
    <n v="0"/>
    <n v="0"/>
    <n v="694"/>
    <n v="0"/>
    <n v="0"/>
    <n v="0"/>
    <n v="0"/>
    <n v="0"/>
    <n v="694"/>
    <s v="2"/>
  </r>
  <r>
    <x v="0"/>
    <x v="9"/>
    <s v="1"/>
    <s v="01"/>
    <s v="15041RESIN819232023"/>
    <s v="22LB000F"/>
    <x v="255"/>
    <x v="255"/>
    <x v="255"/>
    <x v="255"/>
    <n v="0"/>
    <n v="0"/>
    <n v="0"/>
    <n v="0"/>
    <n v="29.9"/>
    <n v="0"/>
    <n v="0"/>
    <n v="0"/>
    <n v="0"/>
    <n v="0"/>
    <n v="29.9"/>
    <s v="2"/>
  </r>
  <r>
    <x v="0"/>
    <x v="9"/>
    <s v="1"/>
    <s v="01"/>
    <s v="15041RESIN819232023"/>
    <s v="22LB000F"/>
    <x v="256"/>
    <x v="256"/>
    <x v="256"/>
    <x v="256"/>
    <n v="0"/>
    <n v="0"/>
    <n v="0"/>
    <n v="0"/>
    <n v="60"/>
    <n v="0"/>
    <n v="0"/>
    <n v="0"/>
    <n v="0"/>
    <n v="0"/>
    <n v="60"/>
    <s v="2"/>
  </r>
  <r>
    <x v="0"/>
    <x v="9"/>
    <s v="1"/>
    <s v="01"/>
    <s v="15041RESIN819232023"/>
    <s v="22LB000F"/>
    <x v="257"/>
    <x v="257"/>
    <x v="257"/>
    <x v="257"/>
    <n v="0"/>
    <n v="0"/>
    <n v="0"/>
    <n v="0"/>
    <n v="1066.3"/>
    <n v="0"/>
    <n v="0"/>
    <n v="0"/>
    <n v="0"/>
    <n v="0"/>
    <n v="1066.3"/>
    <s v="2"/>
  </r>
  <r>
    <x v="0"/>
    <x v="9"/>
    <s v="1"/>
    <s v="01"/>
    <s v="15041RESIN819232023"/>
    <s v="22LB000F"/>
    <x v="258"/>
    <x v="258"/>
    <x v="258"/>
    <x v="258"/>
    <n v="0"/>
    <n v="0"/>
    <n v="0"/>
    <n v="0"/>
    <n v="450"/>
    <n v="0"/>
    <n v="0"/>
    <n v="0"/>
    <n v="0"/>
    <n v="0"/>
    <n v="450"/>
    <s v="2"/>
  </r>
  <r>
    <x v="0"/>
    <x v="9"/>
    <s v="1"/>
    <s v="01"/>
    <s v="15041RESIN819232023"/>
    <s v="22LB000F"/>
    <x v="259"/>
    <x v="259"/>
    <x v="259"/>
    <x v="259"/>
    <n v="0"/>
    <n v="0"/>
    <n v="0"/>
    <n v="0"/>
    <n v="104.5"/>
    <n v="0"/>
    <n v="0"/>
    <n v="0"/>
    <n v="0"/>
    <n v="0"/>
    <n v="104.5"/>
    <s v="2"/>
  </r>
  <r>
    <x v="0"/>
    <x v="9"/>
    <s v="1"/>
    <s v="01"/>
    <s v="15041RESIN819232023"/>
    <s v="22LB000F"/>
    <x v="260"/>
    <x v="260"/>
    <x v="260"/>
    <x v="260"/>
    <n v="0"/>
    <n v="0"/>
    <n v="0"/>
    <n v="0"/>
    <n v="70"/>
    <n v="0"/>
    <n v="0"/>
    <n v="0"/>
    <n v="0"/>
    <n v="0"/>
    <n v="70"/>
    <s v="2"/>
  </r>
  <r>
    <x v="0"/>
    <x v="9"/>
    <s v="1"/>
    <s v="01"/>
    <s v="15041RESIN819232023"/>
    <s v="22LB000F"/>
    <x v="261"/>
    <x v="261"/>
    <x v="261"/>
    <x v="261"/>
    <n v="0"/>
    <n v="0"/>
    <n v="0"/>
    <n v="0"/>
    <n v="16.5"/>
    <n v="0"/>
    <n v="0"/>
    <n v="0"/>
    <n v="0"/>
    <n v="0"/>
    <n v="16.5"/>
    <s v="2"/>
  </r>
  <r>
    <x v="0"/>
    <x v="9"/>
    <s v="1"/>
    <s v="01"/>
    <s v="15041RESIN819232023"/>
    <s v="22LB000F"/>
    <x v="262"/>
    <x v="262"/>
    <x v="262"/>
    <x v="262"/>
    <n v="0"/>
    <n v="0"/>
    <n v="0"/>
    <n v="0"/>
    <n v="68.8"/>
    <n v="0"/>
    <n v="0"/>
    <n v="0"/>
    <n v="0"/>
    <n v="0"/>
    <n v="68.8"/>
    <s v="2"/>
  </r>
  <r>
    <x v="0"/>
    <x v="9"/>
    <s v="1"/>
    <s v="01"/>
    <s v="15041RESIN819232023"/>
    <s v="22LB000F"/>
    <x v="263"/>
    <x v="263"/>
    <x v="263"/>
    <x v="263"/>
    <n v="0"/>
    <n v="0"/>
    <n v="0"/>
    <n v="0"/>
    <n v="55"/>
    <n v="0"/>
    <n v="0"/>
    <n v="0"/>
    <n v="0"/>
    <n v="0"/>
    <n v="55"/>
    <s v="2"/>
  </r>
  <r>
    <x v="0"/>
    <x v="9"/>
    <s v="1"/>
    <s v="01"/>
    <s v="15041RESIN819232023"/>
    <s v="22LB000F"/>
    <x v="264"/>
    <x v="264"/>
    <x v="264"/>
    <x v="264"/>
    <n v="0"/>
    <n v="0"/>
    <n v="0"/>
    <n v="0"/>
    <n v="180"/>
    <n v="0"/>
    <n v="0"/>
    <n v="0"/>
    <n v="0"/>
    <n v="0"/>
    <n v="180"/>
    <s v="2"/>
  </r>
  <r>
    <x v="0"/>
    <x v="9"/>
    <s v="1"/>
    <s v="01"/>
    <s v="15041RESIN819232023"/>
    <s v="22LB000F"/>
    <x v="265"/>
    <x v="265"/>
    <x v="265"/>
    <x v="265"/>
    <n v="0"/>
    <n v="0"/>
    <n v="0"/>
    <n v="0"/>
    <n v="244"/>
    <n v="0"/>
    <n v="0"/>
    <n v="0"/>
    <n v="0"/>
    <n v="0"/>
    <n v="244"/>
    <s v="2"/>
  </r>
  <r>
    <x v="0"/>
    <x v="9"/>
    <s v="1"/>
    <s v="01"/>
    <s v="15041RESIN819232023"/>
    <s v="22LB000F"/>
    <x v="266"/>
    <x v="266"/>
    <x v="266"/>
    <x v="266"/>
    <n v="0"/>
    <n v="0"/>
    <n v="0"/>
    <n v="0"/>
    <n v="7"/>
    <n v="0"/>
    <n v="0"/>
    <n v="0"/>
    <n v="0"/>
    <n v="0"/>
    <n v="7"/>
    <s v="2"/>
  </r>
  <r>
    <x v="0"/>
    <x v="9"/>
    <s v="1"/>
    <s v="01"/>
    <s v="15041RESIN819232023"/>
    <s v="22LB000F"/>
    <x v="267"/>
    <x v="267"/>
    <x v="267"/>
    <x v="267"/>
    <n v="0"/>
    <n v="0"/>
    <n v="0"/>
    <n v="0"/>
    <n v="154.32"/>
    <n v="0"/>
    <n v="0"/>
    <n v="0"/>
    <n v="0"/>
    <n v="0"/>
    <n v="154.32"/>
    <s v="2"/>
  </r>
  <r>
    <x v="0"/>
    <x v="9"/>
    <s v="1"/>
    <s v="01"/>
    <s v="15041RESIN819232023"/>
    <s v="22LB000F"/>
    <x v="268"/>
    <x v="268"/>
    <x v="268"/>
    <x v="268"/>
    <n v="0"/>
    <n v="0"/>
    <n v="0"/>
    <n v="0"/>
    <n v="371"/>
    <n v="0"/>
    <n v="0"/>
    <n v="0"/>
    <n v="0"/>
    <n v="0"/>
    <n v="371"/>
    <s v="2"/>
  </r>
  <r>
    <x v="0"/>
    <x v="10"/>
    <s v="1"/>
    <s v="01"/>
    <s v="15041RESIN819232023"/>
    <s v="22LB000F"/>
    <x v="269"/>
    <x v="269"/>
    <x v="269"/>
    <x v="269"/>
    <n v="0"/>
    <n v="0"/>
    <n v="0"/>
    <n v="0"/>
    <n v="272.05"/>
    <n v="0"/>
    <n v="0"/>
    <n v="0"/>
    <n v="0"/>
    <n v="0"/>
    <n v="272.05"/>
    <s v="2"/>
  </r>
  <r>
    <x v="0"/>
    <x v="10"/>
    <s v="1"/>
    <s v="01"/>
    <s v="15041RESIN819232023"/>
    <s v="22LB000F"/>
    <x v="270"/>
    <x v="270"/>
    <x v="270"/>
    <x v="270"/>
    <n v="0"/>
    <n v="0"/>
    <n v="0"/>
    <n v="0"/>
    <n v="29.6"/>
    <n v="0"/>
    <n v="0"/>
    <n v="0"/>
    <n v="0"/>
    <n v="0"/>
    <n v="29.6"/>
    <s v="2"/>
  </r>
  <r>
    <x v="0"/>
    <x v="10"/>
    <s v="1"/>
    <s v="01"/>
    <s v="15041RESIN819232023"/>
    <s v="22LB000F"/>
    <x v="271"/>
    <x v="271"/>
    <x v="271"/>
    <x v="271"/>
    <n v="0"/>
    <n v="0"/>
    <n v="0"/>
    <n v="0"/>
    <n v="60"/>
    <n v="0"/>
    <n v="0"/>
    <n v="0"/>
    <n v="0"/>
    <n v="0"/>
    <n v="60"/>
    <s v="2"/>
  </r>
  <r>
    <x v="0"/>
    <x v="10"/>
    <s v="1"/>
    <s v="01"/>
    <s v="15041RESIN819232023"/>
    <s v="22LB000F"/>
    <x v="272"/>
    <x v="272"/>
    <x v="272"/>
    <x v="272"/>
    <n v="0"/>
    <n v="0"/>
    <n v="0"/>
    <n v="0"/>
    <n v="315"/>
    <n v="0"/>
    <n v="0"/>
    <n v="0"/>
    <n v="0"/>
    <n v="0"/>
    <n v="315"/>
    <s v="2"/>
  </r>
  <r>
    <x v="0"/>
    <x v="10"/>
    <s v="1"/>
    <s v="01"/>
    <s v="15041RESIN819232023"/>
    <s v="22LB000F"/>
    <x v="273"/>
    <x v="273"/>
    <x v="273"/>
    <x v="273"/>
    <n v="0"/>
    <n v="0"/>
    <n v="0"/>
    <n v="0"/>
    <n v="17.82"/>
    <n v="0"/>
    <n v="0"/>
    <n v="0"/>
    <n v="0"/>
    <n v="0"/>
    <n v="17.82"/>
    <s v="2"/>
  </r>
  <r>
    <x v="0"/>
    <x v="10"/>
    <s v="1"/>
    <s v="01"/>
    <s v="15041RESIN819232023"/>
    <s v="22LB000F"/>
    <x v="274"/>
    <x v="274"/>
    <x v="274"/>
    <x v="274"/>
    <n v="0"/>
    <n v="0"/>
    <n v="0"/>
    <n v="0"/>
    <n v="217.5"/>
    <n v="0"/>
    <n v="0"/>
    <n v="0"/>
    <n v="0"/>
    <n v="0"/>
    <n v="217.5"/>
    <s v="2"/>
  </r>
  <r>
    <x v="0"/>
    <x v="10"/>
    <s v="1"/>
    <s v="01"/>
    <s v="15041RESIN819232023"/>
    <s v="22LB000F"/>
    <x v="275"/>
    <x v="275"/>
    <x v="275"/>
    <x v="275"/>
    <n v="0"/>
    <n v="0"/>
    <n v="0"/>
    <n v="0"/>
    <n v="36"/>
    <n v="0"/>
    <n v="0"/>
    <n v="0"/>
    <n v="0"/>
    <n v="0"/>
    <n v="36"/>
    <s v="2"/>
  </r>
  <r>
    <x v="0"/>
    <x v="10"/>
    <s v="1"/>
    <s v="01"/>
    <s v="15041RESIN819232023"/>
    <s v="22LB000F"/>
    <x v="276"/>
    <x v="276"/>
    <x v="276"/>
    <x v="276"/>
    <n v="0"/>
    <n v="0"/>
    <n v="0"/>
    <n v="0"/>
    <n v="58.5"/>
    <n v="0"/>
    <n v="0"/>
    <n v="0"/>
    <n v="0"/>
    <n v="0"/>
    <n v="58.5"/>
    <s v="2"/>
  </r>
  <r>
    <x v="0"/>
    <x v="10"/>
    <s v="1"/>
    <s v="01"/>
    <s v="15041RESIN819232023"/>
    <s v="22LB000F"/>
    <x v="277"/>
    <x v="277"/>
    <x v="277"/>
    <x v="277"/>
    <n v="0"/>
    <n v="0"/>
    <n v="0"/>
    <n v="0"/>
    <n v="15.36"/>
    <n v="0"/>
    <n v="0"/>
    <n v="0"/>
    <n v="0"/>
    <n v="0"/>
    <n v="15.36"/>
    <s v="2"/>
  </r>
  <r>
    <x v="0"/>
    <x v="10"/>
    <s v="1"/>
    <s v="01"/>
    <s v="15041RESIN819232023"/>
    <s v="22LB000F"/>
    <x v="278"/>
    <x v="278"/>
    <x v="278"/>
    <x v="278"/>
    <n v="0"/>
    <n v="0"/>
    <n v="0"/>
    <n v="0"/>
    <n v="110"/>
    <n v="0"/>
    <n v="0"/>
    <n v="0"/>
    <n v="0"/>
    <n v="0"/>
    <n v="110"/>
    <s v="2"/>
  </r>
  <r>
    <x v="0"/>
    <x v="10"/>
    <s v="1"/>
    <s v="01"/>
    <s v="15041RESIN819232023"/>
    <s v="22LB000F"/>
    <x v="279"/>
    <x v="279"/>
    <x v="279"/>
    <x v="279"/>
    <n v="0"/>
    <n v="0"/>
    <n v="0"/>
    <n v="0"/>
    <n v="333.35"/>
    <n v="0"/>
    <n v="0"/>
    <n v="0"/>
    <n v="0"/>
    <n v="0"/>
    <n v="333.35"/>
    <s v="2"/>
  </r>
  <r>
    <x v="0"/>
    <x v="10"/>
    <s v="1"/>
    <s v="01"/>
    <s v="15041RESIN819232023"/>
    <s v="22LB000F"/>
    <x v="280"/>
    <x v="280"/>
    <x v="280"/>
    <x v="280"/>
    <n v="0"/>
    <n v="0"/>
    <n v="0"/>
    <n v="0"/>
    <n v="1000"/>
    <n v="0"/>
    <n v="0"/>
    <n v="0"/>
    <n v="0"/>
    <n v="0"/>
    <n v="1000"/>
    <s v="2"/>
  </r>
  <r>
    <x v="0"/>
    <x v="10"/>
    <s v="1"/>
    <s v="01"/>
    <s v="15041RESIN819232023"/>
    <s v="22LB000F"/>
    <x v="281"/>
    <x v="281"/>
    <x v="281"/>
    <x v="281"/>
    <n v="0"/>
    <n v="0"/>
    <n v="0"/>
    <n v="0"/>
    <n v="45"/>
    <n v="0"/>
    <n v="0"/>
    <n v="0"/>
    <n v="0"/>
    <n v="0"/>
    <n v="45"/>
    <s v="2"/>
  </r>
  <r>
    <x v="0"/>
    <x v="10"/>
    <s v="1"/>
    <s v="01"/>
    <s v="15041RESIN819232023"/>
    <s v="22LB000F"/>
    <x v="282"/>
    <x v="282"/>
    <x v="282"/>
    <x v="282"/>
    <n v="0"/>
    <n v="0"/>
    <n v="0"/>
    <n v="0"/>
    <n v="162.4"/>
    <n v="0"/>
    <n v="0"/>
    <n v="0"/>
    <n v="0"/>
    <n v="0"/>
    <n v="162.4"/>
    <s v="2"/>
  </r>
  <r>
    <x v="0"/>
    <x v="10"/>
    <s v="1"/>
    <s v="01"/>
    <s v="15041RESIN819232023"/>
    <s v="22LB000F"/>
    <x v="283"/>
    <x v="283"/>
    <x v="283"/>
    <x v="283"/>
    <n v="0"/>
    <n v="0"/>
    <n v="0"/>
    <n v="0"/>
    <n v="100"/>
    <n v="0"/>
    <n v="0"/>
    <n v="0"/>
    <n v="0"/>
    <n v="0"/>
    <n v="100"/>
    <s v="2"/>
  </r>
  <r>
    <x v="0"/>
    <x v="10"/>
    <s v="1"/>
    <s v="01"/>
    <s v="15041RESIN819232023"/>
    <s v="22LB000F"/>
    <x v="284"/>
    <x v="284"/>
    <x v="284"/>
    <x v="284"/>
    <n v="0"/>
    <n v="0"/>
    <n v="0"/>
    <n v="0"/>
    <n v="110"/>
    <n v="0"/>
    <n v="0"/>
    <n v="0"/>
    <n v="0"/>
    <n v="0"/>
    <n v="110"/>
    <s v="2"/>
  </r>
  <r>
    <x v="0"/>
    <x v="10"/>
    <s v="1"/>
    <s v="01"/>
    <s v="15041RESIN819232023"/>
    <s v="22LB000F"/>
    <x v="285"/>
    <x v="285"/>
    <x v="285"/>
    <x v="285"/>
    <n v="0"/>
    <n v="0"/>
    <n v="0"/>
    <n v="0"/>
    <n v="361.46"/>
    <n v="0"/>
    <n v="0"/>
    <n v="0"/>
    <n v="0"/>
    <n v="0"/>
    <n v="361.46"/>
    <s v="2"/>
  </r>
  <r>
    <x v="0"/>
    <x v="10"/>
    <s v="1"/>
    <s v="01"/>
    <s v="15041RESIN819232023"/>
    <s v="22LB000F"/>
    <x v="286"/>
    <x v="286"/>
    <x v="286"/>
    <x v="286"/>
    <n v="0"/>
    <n v="0"/>
    <n v="0"/>
    <n v="0"/>
    <n v="147.4"/>
    <n v="0"/>
    <n v="0"/>
    <n v="0"/>
    <n v="0"/>
    <n v="0"/>
    <n v="147.4"/>
    <s v="2"/>
  </r>
  <r>
    <x v="0"/>
    <x v="11"/>
    <s v="1"/>
    <s v="01"/>
    <s v="15041RESIN819232023"/>
    <s v="22LB000F"/>
    <x v="287"/>
    <x v="287"/>
    <x v="287"/>
    <x v="287"/>
    <n v="0"/>
    <n v="0"/>
    <n v="0"/>
    <n v="0"/>
    <n v="7"/>
    <n v="0"/>
    <n v="0"/>
    <n v="0"/>
    <n v="0"/>
    <n v="0"/>
    <n v="7"/>
    <s v="2"/>
  </r>
  <r>
    <x v="0"/>
    <x v="11"/>
    <s v="1"/>
    <s v="01"/>
    <s v="15041RESIN819232023"/>
    <s v="22LB000F"/>
    <x v="288"/>
    <x v="288"/>
    <x v="288"/>
    <x v="288"/>
    <n v="0"/>
    <n v="0"/>
    <n v="0"/>
    <n v="0"/>
    <n v="434.6"/>
    <n v="0"/>
    <n v="0"/>
    <n v="0"/>
    <n v="0"/>
    <n v="0"/>
    <n v="434.6"/>
    <s v="2"/>
  </r>
  <r>
    <x v="0"/>
    <x v="11"/>
    <s v="1"/>
    <s v="01"/>
    <s v="15041RESIN819232023"/>
    <s v="22LB000F"/>
    <x v="289"/>
    <x v="289"/>
    <x v="289"/>
    <x v="289"/>
    <n v="0"/>
    <n v="0"/>
    <n v="0"/>
    <n v="0"/>
    <n v="68.2"/>
    <n v="0"/>
    <n v="0"/>
    <n v="0"/>
    <n v="0"/>
    <n v="0"/>
    <n v="68.2"/>
    <s v="2"/>
  </r>
  <r>
    <x v="0"/>
    <x v="11"/>
    <s v="1"/>
    <s v="01"/>
    <s v="15041RESIN819232023"/>
    <s v="22LB000F"/>
    <x v="290"/>
    <x v="290"/>
    <x v="290"/>
    <x v="290"/>
    <n v="0"/>
    <n v="0"/>
    <n v="0"/>
    <n v="0"/>
    <n v="1283"/>
    <n v="0"/>
    <n v="0"/>
    <n v="0"/>
    <n v="0"/>
    <n v="0"/>
    <n v="1283"/>
    <s v="2"/>
  </r>
  <r>
    <x v="0"/>
    <x v="11"/>
    <s v="1"/>
    <s v="01"/>
    <s v="15041RESIN819232023"/>
    <s v="22LB000F"/>
    <x v="291"/>
    <x v="291"/>
    <x v="291"/>
    <x v="291"/>
    <n v="0"/>
    <n v="0"/>
    <n v="0"/>
    <n v="0"/>
    <n v="50"/>
    <n v="0"/>
    <n v="0"/>
    <n v="0"/>
    <n v="0"/>
    <n v="0"/>
    <n v="50"/>
    <s v="2"/>
  </r>
  <r>
    <x v="0"/>
    <x v="11"/>
    <s v="1"/>
    <s v="01"/>
    <s v="15041RESIN819232023"/>
    <s v="22LB000F"/>
    <x v="292"/>
    <x v="292"/>
    <x v="292"/>
    <x v="292"/>
    <n v="0"/>
    <n v="0"/>
    <n v="0"/>
    <n v="0"/>
    <n v="12.1"/>
    <n v="0"/>
    <n v="0"/>
    <n v="0"/>
    <n v="0"/>
    <n v="0"/>
    <n v="12.1"/>
    <s v="2"/>
  </r>
  <r>
    <x v="0"/>
    <x v="11"/>
    <s v="1"/>
    <s v="01"/>
    <s v="15041RESIN819232023"/>
    <s v="22LB000F"/>
    <x v="293"/>
    <x v="293"/>
    <x v="293"/>
    <x v="293"/>
    <n v="0"/>
    <n v="0"/>
    <n v="0"/>
    <n v="0"/>
    <n v="45"/>
    <n v="0"/>
    <n v="0"/>
    <n v="0"/>
    <n v="0"/>
    <n v="0"/>
    <n v="45"/>
    <s v="2"/>
  </r>
  <r>
    <x v="0"/>
    <x v="11"/>
    <s v="1"/>
    <s v="01"/>
    <s v="15041RESIN819232023"/>
    <s v="22LB000F"/>
    <x v="294"/>
    <x v="294"/>
    <x v="294"/>
    <x v="294"/>
    <n v="0"/>
    <n v="0"/>
    <n v="0"/>
    <n v="0"/>
    <n v="301.95"/>
    <n v="0"/>
    <n v="0"/>
    <n v="0"/>
    <n v="0"/>
    <n v="0"/>
    <n v="301.95"/>
    <s v="2"/>
  </r>
  <r>
    <x v="0"/>
    <x v="11"/>
    <s v="1"/>
    <s v="01"/>
    <s v="15041RESIN819232023"/>
    <s v="22LB000F"/>
    <x v="295"/>
    <x v="295"/>
    <x v="295"/>
    <x v="295"/>
    <n v="0"/>
    <n v="0"/>
    <n v="0"/>
    <n v="0"/>
    <n v="36"/>
    <n v="0"/>
    <n v="0"/>
    <n v="0"/>
    <n v="0"/>
    <n v="0"/>
    <n v="36"/>
    <s v="2"/>
  </r>
  <r>
    <x v="0"/>
    <x v="11"/>
    <s v="1"/>
    <s v="01"/>
    <s v="15041RESIN819232023"/>
    <s v="22LB000F"/>
    <x v="296"/>
    <x v="296"/>
    <x v="296"/>
    <x v="296"/>
    <n v="0"/>
    <n v="0"/>
    <n v="0"/>
    <n v="0"/>
    <n v="59.95"/>
    <n v="0"/>
    <n v="0"/>
    <n v="0"/>
    <n v="0"/>
    <n v="0"/>
    <n v="59.95"/>
    <s v="2"/>
  </r>
  <r>
    <x v="0"/>
    <x v="11"/>
    <s v="1"/>
    <s v="01"/>
    <s v="15041RESIN819232023"/>
    <s v="22LB000F"/>
    <x v="297"/>
    <x v="297"/>
    <x v="297"/>
    <x v="297"/>
    <n v="0"/>
    <n v="0"/>
    <n v="0"/>
    <n v="0"/>
    <n v="217.8"/>
    <n v="0"/>
    <n v="0"/>
    <n v="0"/>
    <n v="0"/>
    <n v="0"/>
    <n v="217.8"/>
    <s v="2"/>
  </r>
  <r>
    <x v="0"/>
    <x v="11"/>
    <s v="1"/>
    <s v="01"/>
    <s v="15041RESIN819232023"/>
    <s v="22LB000F"/>
    <x v="298"/>
    <x v="298"/>
    <x v="298"/>
    <x v="298"/>
    <n v="0"/>
    <n v="0"/>
    <n v="0"/>
    <n v="0"/>
    <n v="95.3"/>
    <n v="0"/>
    <n v="0"/>
    <n v="0"/>
    <n v="0"/>
    <n v="0"/>
    <n v="95.3"/>
    <s v="2"/>
  </r>
  <r>
    <x v="0"/>
    <x v="11"/>
    <s v="1"/>
    <s v="01"/>
    <s v="15041RESIN819232023"/>
    <s v="22LB000F"/>
    <x v="299"/>
    <x v="299"/>
    <x v="299"/>
    <x v="299"/>
    <n v="0"/>
    <n v="0"/>
    <n v="0"/>
    <n v="0"/>
    <n v="264"/>
    <n v="0"/>
    <n v="0"/>
    <n v="0"/>
    <n v="0"/>
    <n v="0"/>
    <n v="264"/>
    <s v="2"/>
  </r>
  <r>
    <x v="0"/>
    <x v="11"/>
    <s v="1"/>
    <s v="01"/>
    <s v="15041RESIN819232023"/>
    <s v="22LB000F"/>
    <x v="300"/>
    <x v="300"/>
    <x v="300"/>
    <x v="300"/>
    <n v="0"/>
    <n v="0"/>
    <n v="0"/>
    <n v="0"/>
    <n v="124.1"/>
    <n v="0"/>
    <n v="0"/>
    <n v="0"/>
    <n v="0"/>
    <n v="0"/>
    <n v="124.1"/>
    <s v="2"/>
  </r>
  <r>
    <x v="0"/>
    <x v="11"/>
    <s v="1"/>
    <s v="01"/>
    <s v="15041RESIN819232023"/>
    <s v="22LB000F"/>
    <x v="301"/>
    <x v="301"/>
    <x v="301"/>
    <x v="301"/>
    <n v="0"/>
    <n v="0"/>
    <n v="0"/>
    <n v="0"/>
    <n v="33.75"/>
    <n v="0"/>
    <n v="0"/>
    <n v="0"/>
    <n v="0"/>
    <n v="0"/>
    <n v="33.75"/>
    <s v="2"/>
  </r>
  <r>
    <x v="0"/>
    <x v="11"/>
    <s v="1"/>
    <s v="01"/>
    <s v="15041RESIN819232023"/>
    <s v="22LB000F"/>
    <x v="302"/>
    <x v="302"/>
    <x v="302"/>
    <x v="302"/>
    <n v="0"/>
    <n v="0"/>
    <n v="0"/>
    <n v="0"/>
    <n v="24"/>
    <n v="0"/>
    <n v="0"/>
    <n v="0"/>
    <n v="0"/>
    <n v="0"/>
    <n v="24"/>
    <s v="2"/>
  </r>
  <r>
    <x v="0"/>
    <x v="11"/>
    <s v="1"/>
    <s v="01"/>
    <s v="15041RESIN819232023"/>
    <s v="22LB000F"/>
    <x v="303"/>
    <x v="303"/>
    <x v="303"/>
    <x v="303"/>
    <n v="0"/>
    <n v="0"/>
    <n v="0"/>
    <n v="0"/>
    <n v="49.5"/>
    <n v="0"/>
    <n v="0"/>
    <n v="0"/>
    <n v="0"/>
    <n v="0"/>
    <n v="49.5"/>
    <s v="2"/>
  </r>
  <r>
    <x v="0"/>
    <x v="11"/>
    <s v="1"/>
    <s v="01"/>
    <s v="15041RESIN819232023"/>
    <s v="22LB000F"/>
    <x v="304"/>
    <x v="304"/>
    <x v="304"/>
    <x v="304"/>
    <n v="0"/>
    <n v="0"/>
    <n v="0"/>
    <n v="0"/>
    <n v="48.36"/>
    <n v="0"/>
    <n v="0"/>
    <n v="0"/>
    <n v="0"/>
    <n v="0"/>
    <n v="48.36"/>
    <s v="2"/>
  </r>
  <r>
    <x v="0"/>
    <x v="11"/>
    <s v="1"/>
    <s v="01"/>
    <s v="15041RESIN819232023"/>
    <s v="22LB000F"/>
    <x v="305"/>
    <x v="305"/>
    <x v="305"/>
    <x v="305"/>
    <n v="0"/>
    <n v="0"/>
    <n v="0"/>
    <n v="0"/>
    <n v="61.6"/>
    <n v="0"/>
    <n v="0"/>
    <n v="0"/>
    <n v="0"/>
    <n v="0"/>
    <n v="61.6"/>
    <s v="2"/>
  </r>
  <r>
    <x v="0"/>
    <x v="11"/>
    <s v="1"/>
    <s v="01"/>
    <s v="15041RESIN819232023"/>
    <s v="22LB000F"/>
    <x v="306"/>
    <x v="306"/>
    <x v="306"/>
    <x v="306"/>
    <n v="0"/>
    <n v="0"/>
    <n v="0"/>
    <n v="0"/>
    <n v="16"/>
    <n v="0"/>
    <n v="0"/>
    <n v="0"/>
    <n v="0"/>
    <n v="0"/>
    <n v="16"/>
    <s v="2"/>
  </r>
  <r>
    <x v="0"/>
    <x v="11"/>
    <s v="1"/>
    <s v="01"/>
    <s v="15041RESIN819232023"/>
    <s v="22LB000F"/>
    <x v="307"/>
    <x v="307"/>
    <x v="307"/>
    <x v="307"/>
    <n v="0"/>
    <n v="0"/>
    <n v="0"/>
    <n v="0"/>
    <n v="268.60000000000002"/>
    <n v="0"/>
    <n v="0"/>
    <n v="0"/>
    <n v="0"/>
    <n v="0"/>
    <n v="268.60000000000002"/>
    <s v="2"/>
  </r>
  <r>
    <x v="0"/>
    <x v="11"/>
    <s v="1"/>
    <s v="01"/>
    <s v="15041RESIN819232023"/>
    <s v="22LB000F"/>
    <x v="308"/>
    <x v="308"/>
    <x v="308"/>
    <x v="308"/>
    <n v="0"/>
    <n v="0"/>
    <n v="0"/>
    <n v="0"/>
    <n v="471"/>
    <n v="0"/>
    <n v="0"/>
    <n v="0"/>
    <n v="0"/>
    <n v="0"/>
    <n v="471"/>
    <s v="2"/>
  </r>
  <r>
    <x v="0"/>
    <x v="11"/>
    <s v="1"/>
    <s v="01"/>
    <s v="15041RESIN819232023"/>
    <s v="22LB000F"/>
    <x v="309"/>
    <x v="309"/>
    <x v="309"/>
    <x v="309"/>
    <n v="0"/>
    <n v="0"/>
    <n v="0"/>
    <n v="0"/>
    <n v="56"/>
    <n v="0"/>
    <n v="0"/>
    <n v="0"/>
    <n v="0"/>
    <n v="0"/>
    <n v="56"/>
    <s v="2"/>
  </r>
  <r>
    <x v="0"/>
    <x v="11"/>
    <s v="1"/>
    <s v="01"/>
    <s v="15041RESIN819232023"/>
    <s v="22LB000F"/>
    <x v="310"/>
    <x v="310"/>
    <x v="310"/>
    <x v="310"/>
    <n v="0"/>
    <n v="0"/>
    <n v="0"/>
    <n v="0"/>
    <n v="43.05"/>
    <n v="0"/>
    <n v="0"/>
    <n v="0"/>
    <n v="0"/>
    <n v="0"/>
    <n v="43.05"/>
    <s v="2"/>
  </r>
  <r>
    <x v="0"/>
    <x v="11"/>
    <s v="1"/>
    <s v="01"/>
    <s v="15041RESIN819232023"/>
    <s v="22LB000F"/>
    <x v="311"/>
    <x v="311"/>
    <x v="311"/>
    <x v="311"/>
    <n v="0"/>
    <n v="0"/>
    <n v="0"/>
    <n v="0"/>
    <n v="525"/>
    <n v="0"/>
    <n v="0"/>
    <n v="0"/>
    <n v="0"/>
    <n v="0"/>
    <n v="525"/>
    <s v="2"/>
  </r>
  <r>
    <x v="0"/>
    <x v="11"/>
    <s v="1"/>
    <s v="01"/>
    <s v="15041RESIN819232023"/>
    <s v="22LB000F"/>
    <x v="312"/>
    <x v="312"/>
    <x v="312"/>
    <x v="312"/>
    <n v="0"/>
    <n v="0"/>
    <n v="0"/>
    <n v="0"/>
    <n v="66.25"/>
    <n v="0"/>
    <n v="0"/>
    <n v="0"/>
    <n v="0"/>
    <n v="0"/>
    <n v="66.25"/>
    <s v="2"/>
  </r>
  <r>
    <x v="0"/>
    <x v="11"/>
    <s v="1"/>
    <s v="01"/>
    <s v="15041RESIN819232023"/>
    <s v="22LB000F"/>
    <x v="313"/>
    <x v="313"/>
    <x v="313"/>
    <x v="313"/>
    <n v="0"/>
    <n v="0"/>
    <n v="0"/>
    <n v="0"/>
    <n v="93.47"/>
    <n v="0"/>
    <n v="0"/>
    <n v="0"/>
    <n v="0"/>
    <n v="0"/>
    <n v="93.47"/>
    <s v="2"/>
  </r>
  <r>
    <x v="0"/>
    <x v="12"/>
    <s v="1"/>
    <s v="01"/>
    <s v="15041RESIN819232023"/>
    <s v="22LB000F"/>
    <x v="314"/>
    <x v="314"/>
    <x v="314"/>
    <x v="314"/>
    <n v="0"/>
    <n v="0"/>
    <n v="0"/>
    <n v="0"/>
    <n v="21.2"/>
    <n v="0"/>
    <n v="0"/>
    <n v="0"/>
    <n v="0"/>
    <n v="0"/>
    <n v="21.2"/>
    <s v="2"/>
  </r>
  <r>
    <x v="0"/>
    <x v="12"/>
    <s v="1"/>
    <s v="01"/>
    <s v="15041RESIN819232023"/>
    <s v="22LB000F"/>
    <x v="315"/>
    <x v="315"/>
    <x v="315"/>
    <x v="315"/>
    <n v="0"/>
    <n v="0"/>
    <n v="0"/>
    <n v="0"/>
    <n v="10.85"/>
    <n v="0"/>
    <n v="0"/>
    <n v="0"/>
    <n v="0"/>
    <n v="0"/>
    <n v="10.85"/>
    <s v="2"/>
  </r>
  <r>
    <x v="0"/>
    <x v="12"/>
    <s v="1"/>
    <s v="01"/>
    <s v="15041RESIN819232023"/>
    <s v="22LB000F"/>
    <x v="316"/>
    <x v="316"/>
    <x v="316"/>
    <x v="316"/>
    <n v="0"/>
    <n v="0"/>
    <n v="0"/>
    <n v="0"/>
    <n v="26.4"/>
    <n v="0"/>
    <n v="0"/>
    <n v="0"/>
    <n v="0"/>
    <n v="0"/>
    <n v="26.4"/>
    <s v="2"/>
  </r>
  <r>
    <x v="0"/>
    <x v="12"/>
    <s v="1"/>
    <s v="01"/>
    <s v="15041RESIN819232023"/>
    <s v="22LB000F"/>
    <x v="317"/>
    <x v="317"/>
    <x v="317"/>
    <x v="317"/>
    <n v="0"/>
    <n v="0"/>
    <n v="0"/>
    <n v="0"/>
    <n v="293"/>
    <n v="0"/>
    <n v="0"/>
    <n v="0"/>
    <n v="0"/>
    <n v="0"/>
    <n v="293"/>
    <s v="2"/>
  </r>
  <r>
    <x v="0"/>
    <x v="12"/>
    <s v="1"/>
    <s v="01"/>
    <s v="15041RESIN819232023"/>
    <s v="22LB000F"/>
    <x v="318"/>
    <x v="318"/>
    <x v="318"/>
    <x v="318"/>
    <n v="0"/>
    <n v="0"/>
    <n v="0"/>
    <n v="0"/>
    <n v="376.7"/>
    <n v="0"/>
    <n v="0"/>
    <n v="0"/>
    <n v="0"/>
    <n v="0"/>
    <n v="376.7"/>
    <s v="2"/>
  </r>
  <r>
    <x v="0"/>
    <x v="12"/>
    <s v="1"/>
    <s v="01"/>
    <s v="15041RESIN819232023"/>
    <s v="22LB000F"/>
    <x v="319"/>
    <x v="319"/>
    <x v="319"/>
    <x v="319"/>
    <n v="0"/>
    <n v="0"/>
    <n v="0"/>
    <n v="0"/>
    <n v="190"/>
    <n v="0"/>
    <n v="0"/>
    <n v="0"/>
    <n v="0"/>
    <n v="0"/>
    <n v="190"/>
    <s v="2"/>
  </r>
  <r>
    <x v="0"/>
    <x v="12"/>
    <s v="1"/>
    <s v="01"/>
    <s v="15041RESIN819232023"/>
    <s v="22LB000F"/>
    <x v="320"/>
    <x v="320"/>
    <x v="320"/>
    <x v="320"/>
    <n v="0"/>
    <n v="0"/>
    <n v="0"/>
    <n v="0"/>
    <n v="55"/>
    <n v="0"/>
    <n v="0"/>
    <n v="0"/>
    <n v="0"/>
    <n v="0"/>
    <n v="55"/>
    <s v="2"/>
  </r>
  <r>
    <x v="0"/>
    <x v="12"/>
    <s v="1"/>
    <s v="01"/>
    <s v="15041RESIN819232023"/>
    <s v="22LB000F"/>
    <x v="321"/>
    <x v="321"/>
    <x v="321"/>
    <x v="321"/>
    <n v="0"/>
    <n v="0"/>
    <n v="0"/>
    <n v="0"/>
    <n v="291.60000000000002"/>
    <n v="0"/>
    <n v="0"/>
    <n v="0"/>
    <n v="0"/>
    <n v="0"/>
    <n v="291.60000000000002"/>
    <s v="2"/>
  </r>
  <r>
    <x v="0"/>
    <x v="12"/>
    <s v="1"/>
    <s v="01"/>
    <s v="15041RESIN819232023"/>
    <s v="22LB000F"/>
    <x v="322"/>
    <x v="322"/>
    <x v="322"/>
    <x v="322"/>
    <n v="0"/>
    <n v="0"/>
    <n v="0"/>
    <n v="0"/>
    <n v="4.55"/>
    <n v="0"/>
    <n v="0"/>
    <n v="0"/>
    <n v="0"/>
    <n v="0"/>
    <n v="4.55"/>
    <s v="2"/>
  </r>
  <r>
    <x v="0"/>
    <x v="12"/>
    <s v="1"/>
    <s v="01"/>
    <s v="15041RESIN819232023"/>
    <s v="22LB000F"/>
    <x v="323"/>
    <x v="323"/>
    <x v="323"/>
    <x v="323"/>
    <n v="0"/>
    <n v="0"/>
    <n v="0"/>
    <n v="0"/>
    <n v="215"/>
    <n v="0"/>
    <n v="0"/>
    <n v="0"/>
    <n v="0"/>
    <n v="0"/>
    <n v="215"/>
    <s v="2"/>
  </r>
  <r>
    <x v="0"/>
    <x v="12"/>
    <s v="1"/>
    <s v="01"/>
    <s v="15041RESIN819232023"/>
    <s v="22LB000F"/>
    <x v="324"/>
    <x v="324"/>
    <x v="324"/>
    <x v="324"/>
    <n v="0"/>
    <n v="0"/>
    <n v="0"/>
    <n v="0"/>
    <n v="564"/>
    <n v="0"/>
    <n v="0"/>
    <n v="0"/>
    <n v="0"/>
    <n v="0"/>
    <n v="564"/>
    <s v="2"/>
  </r>
  <r>
    <x v="0"/>
    <x v="12"/>
    <s v="1"/>
    <s v="01"/>
    <s v="15041RESIN819232023"/>
    <s v="22LB000F"/>
    <x v="325"/>
    <x v="325"/>
    <x v="325"/>
    <x v="325"/>
    <n v="0"/>
    <n v="0"/>
    <n v="0"/>
    <n v="0"/>
    <n v="129.80000000000001"/>
    <n v="0"/>
    <n v="0"/>
    <n v="0"/>
    <n v="0"/>
    <n v="0"/>
    <n v="129.80000000000001"/>
    <s v="2"/>
  </r>
  <r>
    <x v="0"/>
    <x v="12"/>
    <s v="1"/>
    <s v="01"/>
    <s v="15041RESIN819232023"/>
    <s v="22LB000F"/>
    <x v="326"/>
    <x v="326"/>
    <x v="326"/>
    <x v="326"/>
    <n v="0"/>
    <n v="0"/>
    <n v="0"/>
    <n v="0"/>
    <n v="19.350000000000001"/>
    <n v="0"/>
    <n v="0"/>
    <n v="0"/>
    <n v="0"/>
    <n v="0"/>
    <n v="19.350000000000001"/>
    <s v="2"/>
  </r>
  <r>
    <x v="0"/>
    <x v="12"/>
    <s v="1"/>
    <s v="01"/>
    <s v="15041RESIN819232023"/>
    <s v="22LB000F"/>
    <x v="327"/>
    <x v="327"/>
    <x v="327"/>
    <x v="327"/>
    <n v="0"/>
    <n v="0"/>
    <n v="0"/>
    <n v="0"/>
    <n v="103"/>
    <n v="0"/>
    <n v="0"/>
    <n v="0"/>
    <n v="0"/>
    <n v="0"/>
    <n v="103"/>
    <s v="2"/>
  </r>
  <r>
    <x v="0"/>
    <x v="12"/>
    <s v="1"/>
    <s v="01"/>
    <s v="15041RESIN819232023"/>
    <s v="22LB000F"/>
    <x v="328"/>
    <x v="328"/>
    <x v="328"/>
    <x v="328"/>
    <n v="0"/>
    <n v="0"/>
    <n v="0"/>
    <n v="0"/>
    <n v="560"/>
    <n v="0"/>
    <n v="0"/>
    <n v="0"/>
    <n v="0"/>
    <n v="0"/>
    <n v="560"/>
    <s v="2"/>
  </r>
  <r>
    <x v="0"/>
    <x v="12"/>
    <s v="1"/>
    <s v="01"/>
    <s v="15041RESIN819232023"/>
    <s v="22LB000F"/>
    <x v="329"/>
    <x v="329"/>
    <x v="329"/>
    <x v="329"/>
    <n v="0"/>
    <n v="0"/>
    <n v="0"/>
    <n v="0"/>
    <n v="220"/>
    <n v="0"/>
    <n v="0"/>
    <n v="0"/>
    <n v="0"/>
    <n v="0"/>
    <n v="220"/>
    <s v="2"/>
  </r>
  <r>
    <x v="0"/>
    <x v="12"/>
    <s v="1"/>
    <s v="01"/>
    <s v="15041RESIN819232023"/>
    <s v="22LB000F"/>
    <x v="330"/>
    <x v="330"/>
    <x v="330"/>
    <x v="330"/>
    <n v="0"/>
    <n v="0"/>
    <n v="0"/>
    <n v="0"/>
    <n v="0"/>
    <n v="0"/>
    <n v="0"/>
    <n v="0"/>
    <n v="0"/>
    <n v="0"/>
    <n v="0"/>
    <s v="2"/>
  </r>
  <r>
    <x v="0"/>
    <x v="12"/>
    <s v="1"/>
    <s v="01"/>
    <s v="15041RESIN819232023"/>
    <s v="22LB000F"/>
    <x v="331"/>
    <x v="331"/>
    <x v="331"/>
    <x v="331"/>
    <n v="0"/>
    <n v="0"/>
    <n v="0"/>
    <n v="0"/>
    <n v="420"/>
    <n v="0"/>
    <n v="0"/>
    <n v="0"/>
    <n v="0"/>
    <n v="0"/>
    <n v="420"/>
    <s v="2"/>
  </r>
  <r>
    <x v="0"/>
    <x v="12"/>
    <s v="1"/>
    <s v="01"/>
    <s v="15041RESIN819232023"/>
    <s v="22LB000F"/>
    <x v="332"/>
    <x v="332"/>
    <x v="332"/>
    <x v="332"/>
    <n v="0"/>
    <n v="0"/>
    <n v="0"/>
    <n v="0"/>
    <n v="32.75"/>
    <n v="0"/>
    <n v="0"/>
    <n v="0"/>
    <n v="0"/>
    <n v="0"/>
    <n v="32.75"/>
    <s v="2"/>
  </r>
  <r>
    <x v="0"/>
    <x v="12"/>
    <s v="1"/>
    <s v="01"/>
    <s v="15041RESIN819232023"/>
    <s v="22LB000F"/>
    <x v="333"/>
    <x v="333"/>
    <x v="333"/>
    <x v="333"/>
    <n v="0"/>
    <n v="0"/>
    <n v="0"/>
    <n v="0"/>
    <n v="61.6"/>
    <n v="0"/>
    <n v="0"/>
    <n v="0"/>
    <n v="0"/>
    <n v="0"/>
    <n v="61.6"/>
    <s v="2"/>
  </r>
  <r>
    <x v="0"/>
    <x v="12"/>
    <s v="1"/>
    <s v="01"/>
    <s v="15041RESIN819232023"/>
    <s v="22LB000F"/>
    <x v="334"/>
    <x v="334"/>
    <x v="334"/>
    <x v="334"/>
    <n v="0"/>
    <n v="0"/>
    <n v="0"/>
    <n v="0"/>
    <n v="265"/>
    <n v="0"/>
    <n v="0"/>
    <n v="0"/>
    <n v="0"/>
    <n v="0"/>
    <n v="265"/>
    <s v="2"/>
  </r>
  <r>
    <x v="0"/>
    <x v="12"/>
    <s v="1"/>
    <s v="01"/>
    <s v="15041RESIN819232023"/>
    <s v="22LB000F"/>
    <x v="335"/>
    <x v="335"/>
    <x v="335"/>
    <x v="335"/>
    <n v="0"/>
    <n v="0"/>
    <n v="0"/>
    <n v="0"/>
    <n v="145.80000000000001"/>
    <n v="0"/>
    <n v="0"/>
    <n v="0"/>
    <n v="0"/>
    <n v="0"/>
    <n v="145.80000000000001"/>
    <s v="2"/>
  </r>
  <r>
    <x v="0"/>
    <x v="12"/>
    <s v="1"/>
    <s v="01"/>
    <s v="15041RESIN819232023"/>
    <s v="22LB000F"/>
    <x v="336"/>
    <x v="336"/>
    <x v="336"/>
    <x v="336"/>
    <n v="0"/>
    <n v="0"/>
    <n v="0"/>
    <n v="0"/>
    <n v="46.8"/>
    <n v="0"/>
    <n v="0"/>
    <n v="0"/>
    <n v="0"/>
    <n v="0"/>
    <n v="46.8"/>
    <s v="2"/>
  </r>
  <r>
    <x v="0"/>
    <x v="12"/>
    <s v="1"/>
    <s v="01"/>
    <s v="15041RESIN819232023"/>
    <s v="22LB000F"/>
    <x v="337"/>
    <x v="337"/>
    <x v="337"/>
    <x v="337"/>
    <n v="0"/>
    <n v="0"/>
    <n v="0"/>
    <n v="0"/>
    <n v="20.45"/>
    <n v="0"/>
    <n v="0"/>
    <n v="0"/>
    <n v="0"/>
    <n v="0"/>
    <n v="20.45"/>
    <s v="2"/>
  </r>
  <r>
    <x v="0"/>
    <x v="12"/>
    <s v="1"/>
    <s v="01"/>
    <s v="15041RESIN819232023"/>
    <s v="22LB000F"/>
    <x v="338"/>
    <x v="338"/>
    <x v="338"/>
    <x v="338"/>
    <n v="0"/>
    <n v="0"/>
    <n v="0"/>
    <n v="0"/>
    <n v="7.75"/>
    <n v="0"/>
    <n v="0"/>
    <n v="0"/>
    <n v="0"/>
    <n v="0"/>
    <n v="7.75"/>
    <s v="2"/>
  </r>
  <r>
    <x v="0"/>
    <x v="12"/>
    <s v="1"/>
    <s v="01"/>
    <s v="15041RESIN819232023"/>
    <s v="22LB000F"/>
    <x v="339"/>
    <x v="339"/>
    <x v="339"/>
    <x v="339"/>
    <n v="0"/>
    <n v="0"/>
    <n v="0"/>
    <n v="0"/>
    <n v="501"/>
    <n v="0"/>
    <n v="0"/>
    <n v="0"/>
    <n v="0"/>
    <n v="0"/>
    <n v="501"/>
    <s v="2"/>
  </r>
  <r>
    <x v="0"/>
    <x v="12"/>
    <s v="1"/>
    <s v="01"/>
    <s v="15041RESIN819232023"/>
    <s v="22LB000F"/>
    <x v="340"/>
    <x v="340"/>
    <x v="340"/>
    <x v="340"/>
    <n v="0"/>
    <n v="0"/>
    <n v="0"/>
    <n v="0"/>
    <n v="168.5"/>
    <n v="0"/>
    <n v="0"/>
    <n v="0"/>
    <n v="0"/>
    <n v="0"/>
    <n v="168.5"/>
    <s v="2"/>
  </r>
  <r>
    <x v="0"/>
    <x v="12"/>
    <s v="1"/>
    <s v="01"/>
    <s v="15041RESIN819232023"/>
    <s v="22LB000F"/>
    <x v="341"/>
    <x v="341"/>
    <x v="341"/>
    <x v="341"/>
    <n v="0"/>
    <n v="0"/>
    <n v="0"/>
    <n v="0"/>
    <n v="103"/>
    <n v="0"/>
    <n v="0"/>
    <n v="0"/>
    <n v="0"/>
    <n v="0"/>
    <n v="103"/>
    <s v="2"/>
  </r>
  <r>
    <x v="0"/>
    <x v="12"/>
    <s v="1"/>
    <s v="01"/>
    <s v="15041RESIN819232023"/>
    <s v="22LB000F"/>
    <x v="342"/>
    <x v="342"/>
    <x v="342"/>
    <x v="342"/>
    <n v="0"/>
    <n v="0"/>
    <n v="0"/>
    <n v="0"/>
    <n v="457.5"/>
    <n v="0"/>
    <n v="0"/>
    <n v="0"/>
    <n v="0"/>
    <n v="0"/>
    <n v="457.5"/>
    <s v="2"/>
  </r>
  <r>
    <x v="0"/>
    <x v="12"/>
    <s v="1"/>
    <s v="01"/>
    <s v="15041RESIN819232023"/>
    <s v="22LB000F"/>
    <x v="343"/>
    <x v="343"/>
    <x v="343"/>
    <x v="343"/>
    <n v="0"/>
    <n v="0"/>
    <n v="0"/>
    <n v="0"/>
    <n v="225"/>
    <n v="0"/>
    <n v="0"/>
    <n v="0"/>
    <n v="0"/>
    <n v="0"/>
    <n v="225"/>
    <s v="2"/>
  </r>
  <r>
    <x v="0"/>
    <x v="12"/>
    <s v="1"/>
    <s v="01"/>
    <s v="15041RESIN819232023"/>
    <s v="22LB000F"/>
    <x v="344"/>
    <x v="344"/>
    <x v="344"/>
    <x v="34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819232023"/>
    <s v="22LB000F"/>
    <x v="345"/>
    <x v="345"/>
    <x v="345"/>
    <x v="345"/>
    <n v="0"/>
    <n v="0"/>
    <n v="0"/>
    <n v="0"/>
    <n v="410.8"/>
    <n v="0"/>
    <n v="0"/>
    <n v="0"/>
    <n v="0"/>
    <n v="0"/>
    <n v="410.8"/>
    <s v="2"/>
  </r>
  <r>
    <x v="0"/>
    <x v="13"/>
    <s v="1"/>
    <s v="01"/>
    <s v="15041RESIN819232023"/>
    <s v="22LB000F"/>
    <x v="346"/>
    <x v="346"/>
    <x v="346"/>
    <x v="346"/>
    <n v="0"/>
    <n v="0"/>
    <n v="0"/>
    <n v="0"/>
    <n v="110"/>
    <n v="0"/>
    <n v="0"/>
    <n v="0"/>
    <n v="0"/>
    <n v="0"/>
    <n v="110"/>
    <s v="2"/>
  </r>
  <r>
    <x v="0"/>
    <x v="13"/>
    <s v="1"/>
    <s v="01"/>
    <s v="15041RESIN819232023"/>
    <s v="22LB000F"/>
    <x v="347"/>
    <x v="347"/>
    <x v="347"/>
    <x v="347"/>
    <n v="0"/>
    <n v="0"/>
    <n v="0"/>
    <n v="0"/>
    <n v="515"/>
    <n v="0"/>
    <n v="0"/>
    <n v="0"/>
    <n v="0"/>
    <n v="0"/>
    <n v="515"/>
    <s v="2"/>
  </r>
  <r>
    <x v="0"/>
    <x v="13"/>
    <s v="1"/>
    <s v="01"/>
    <s v="15041RESIN819232023"/>
    <s v="22LB000F"/>
    <x v="348"/>
    <x v="348"/>
    <x v="348"/>
    <x v="348"/>
    <n v="0"/>
    <n v="0"/>
    <n v="0"/>
    <n v="0"/>
    <n v="47.32"/>
    <n v="0"/>
    <n v="0"/>
    <n v="0"/>
    <n v="0"/>
    <n v="0"/>
    <n v="47.32"/>
    <s v="2"/>
  </r>
  <r>
    <x v="0"/>
    <x v="13"/>
    <s v="1"/>
    <s v="01"/>
    <s v="15041RESIN819232023"/>
    <s v="22LB000F"/>
    <x v="349"/>
    <x v="349"/>
    <x v="349"/>
    <x v="349"/>
    <n v="0"/>
    <n v="0"/>
    <n v="0"/>
    <n v="0"/>
    <n v="396"/>
    <n v="0"/>
    <n v="0"/>
    <n v="0"/>
    <n v="0"/>
    <n v="0"/>
    <n v="396"/>
    <s v="2"/>
  </r>
  <r>
    <x v="0"/>
    <x v="13"/>
    <s v="1"/>
    <s v="01"/>
    <s v="15041RESIN819232023"/>
    <s v="22LB000F"/>
    <x v="350"/>
    <x v="350"/>
    <x v="350"/>
    <x v="350"/>
    <n v="0"/>
    <n v="0"/>
    <n v="0"/>
    <n v="0"/>
    <n v="72"/>
    <n v="0"/>
    <n v="0"/>
    <n v="0"/>
    <n v="0"/>
    <n v="0"/>
    <n v="72"/>
    <s v="2"/>
  </r>
  <r>
    <x v="0"/>
    <x v="13"/>
    <s v="1"/>
    <s v="01"/>
    <s v="15041RESIN819232023"/>
    <s v="22LB000F"/>
    <x v="351"/>
    <x v="351"/>
    <x v="351"/>
    <x v="351"/>
    <n v="0"/>
    <n v="0"/>
    <n v="0"/>
    <n v="0"/>
    <n v="56.65"/>
    <n v="0"/>
    <n v="0"/>
    <n v="0"/>
    <n v="0"/>
    <n v="0"/>
    <n v="56.65"/>
    <s v="2"/>
  </r>
  <r>
    <x v="0"/>
    <x v="13"/>
    <s v="1"/>
    <s v="01"/>
    <s v="15041RESIN819232023"/>
    <s v="22LB000F"/>
    <x v="352"/>
    <x v="352"/>
    <x v="352"/>
    <x v="352"/>
    <n v="0"/>
    <n v="0"/>
    <n v="0"/>
    <n v="0"/>
    <n v="80.86"/>
    <n v="0"/>
    <n v="0"/>
    <n v="0"/>
    <n v="0"/>
    <n v="0"/>
    <n v="80.86"/>
    <s v="2"/>
  </r>
  <r>
    <x v="0"/>
    <x v="13"/>
    <s v="1"/>
    <s v="01"/>
    <s v="15041RESIN819232023"/>
    <s v="22LB000F"/>
    <x v="353"/>
    <x v="353"/>
    <x v="353"/>
    <x v="353"/>
    <n v="0"/>
    <n v="0"/>
    <n v="0"/>
    <n v="0"/>
    <n v="780"/>
    <n v="0"/>
    <n v="0"/>
    <n v="0"/>
    <n v="0"/>
    <n v="0"/>
    <n v="780"/>
    <s v="2"/>
  </r>
  <r>
    <x v="0"/>
    <x v="13"/>
    <s v="1"/>
    <s v="01"/>
    <s v="15041RESIN819232023"/>
    <s v="22LB000F"/>
    <x v="354"/>
    <x v="354"/>
    <x v="354"/>
    <x v="354"/>
    <n v="0"/>
    <n v="0"/>
    <n v="0"/>
    <n v="0"/>
    <n v="66"/>
    <n v="0"/>
    <n v="0"/>
    <n v="0"/>
    <n v="0"/>
    <n v="0"/>
    <n v="66"/>
    <s v="2"/>
  </r>
  <r>
    <x v="0"/>
    <x v="13"/>
    <s v="1"/>
    <s v="01"/>
    <s v="15041RESIN819232023"/>
    <s v="22LB000F"/>
    <x v="355"/>
    <x v="355"/>
    <x v="355"/>
    <x v="355"/>
    <n v="0"/>
    <n v="0"/>
    <n v="0"/>
    <n v="0"/>
    <n v="160"/>
    <n v="0"/>
    <n v="0"/>
    <n v="0"/>
    <n v="0"/>
    <n v="0"/>
    <n v="160"/>
    <s v="2"/>
  </r>
  <r>
    <x v="0"/>
    <x v="13"/>
    <s v="1"/>
    <s v="01"/>
    <s v="15041RESIN819232023"/>
    <s v="22LB000F"/>
    <x v="356"/>
    <x v="356"/>
    <x v="356"/>
    <x v="356"/>
    <n v="0"/>
    <n v="0"/>
    <n v="0"/>
    <n v="0"/>
    <n v="27.45"/>
    <n v="0"/>
    <n v="0"/>
    <n v="0"/>
    <n v="0"/>
    <n v="0"/>
    <n v="27.45"/>
    <s v="2"/>
  </r>
  <r>
    <x v="0"/>
    <x v="13"/>
    <s v="1"/>
    <s v="01"/>
    <s v="15041RESIN819232023"/>
    <s v="22LB000F"/>
    <x v="357"/>
    <x v="357"/>
    <x v="357"/>
    <x v="357"/>
    <n v="0"/>
    <n v="0"/>
    <n v="0"/>
    <n v="0"/>
    <n v="135"/>
    <n v="0"/>
    <n v="0"/>
    <n v="0"/>
    <n v="0"/>
    <n v="0"/>
    <n v="135"/>
    <s v="2"/>
  </r>
  <r>
    <x v="0"/>
    <x v="13"/>
    <s v="1"/>
    <s v="01"/>
    <s v="15041RESIN819232023"/>
    <s v="22LB000F"/>
    <x v="358"/>
    <x v="358"/>
    <x v="358"/>
    <x v="358"/>
    <n v="0"/>
    <n v="0"/>
    <n v="0"/>
    <n v="0"/>
    <n v="306.5"/>
    <n v="0"/>
    <n v="0"/>
    <n v="0"/>
    <n v="0"/>
    <n v="0"/>
    <n v="306.5"/>
    <s v="2"/>
  </r>
  <r>
    <x v="0"/>
    <x v="13"/>
    <s v="1"/>
    <s v="01"/>
    <s v="15041RESIN819232023"/>
    <s v="22LB000F"/>
    <x v="359"/>
    <x v="359"/>
    <x v="359"/>
    <x v="359"/>
    <n v="0"/>
    <n v="0"/>
    <n v="0"/>
    <n v="0"/>
    <n v="147"/>
    <n v="0"/>
    <n v="0"/>
    <n v="0"/>
    <n v="0"/>
    <n v="0"/>
    <n v="147"/>
    <s v="2"/>
  </r>
  <r>
    <x v="0"/>
    <x v="13"/>
    <s v="1"/>
    <s v="01"/>
    <s v="15041RESIN819232023"/>
    <s v="22LB000F"/>
    <x v="360"/>
    <x v="360"/>
    <x v="360"/>
    <x v="360"/>
    <n v="0"/>
    <n v="0"/>
    <n v="0"/>
    <n v="0"/>
    <n v="852.7"/>
    <n v="0"/>
    <n v="0"/>
    <n v="0"/>
    <n v="0"/>
    <n v="0"/>
    <n v="852.7"/>
    <s v="2"/>
  </r>
  <r>
    <x v="0"/>
    <x v="13"/>
    <s v="1"/>
    <s v="01"/>
    <s v="15041RESIN819232023"/>
    <s v="22LB000F"/>
    <x v="361"/>
    <x v="361"/>
    <x v="361"/>
    <x v="361"/>
    <n v="0"/>
    <n v="0"/>
    <n v="0"/>
    <n v="0"/>
    <n v="26"/>
    <n v="0"/>
    <n v="0"/>
    <n v="0"/>
    <n v="0"/>
    <n v="0"/>
    <n v="26"/>
    <s v="2"/>
  </r>
  <r>
    <x v="0"/>
    <x v="13"/>
    <s v="1"/>
    <s v="01"/>
    <s v="15041RESIN819232023"/>
    <s v="22LB000F"/>
    <x v="362"/>
    <x v="362"/>
    <x v="362"/>
    <x v="362"/>
    <n v="0"/>
    <n v="0"/>
    <n v="0"/>
    <n v="0"/>
    <n v="39.6"/>
    <n v="0"/>
    <n v="0"/>
    <n v="0"/>
    <n v="0"/>
    <n v="0"/>
    <n v="39.6"/>
    <s v="2"/>
  </r>
  <r>
    <x v="0"/>
    <x v="13"/>
    <s v="1"/>
    <s v="01"/>
    <s v="15041RESIN819232023"/>
    <s v="22LB000F"/>
    <x v="363"/>
    <x v="363"/>
    <x v="363"/>
    <x v="363"/>
    <n v="0"/>
    <n v="0"/>
    <n v="0"/>
    <n v="0"/>
    <n v="55"/>
    <n v="0"/>
    <n v="0"/>
    <n v="0"/>
    <n v="0"/>
    <n v="0"/>
    <n v="55"/>
    <s v="2"/>
  </r>
  <r>
    <x v="0"/>
    <x v="13"/>
    <s v="1"/>
    <s v="01"/>
    <s v="15041RESIN819232023"/>
    <s v="22LB000F"/>
    <x v="364"/>
    <x v="364"/>
    <x v="364"/>
    <x v="364"/>
    <n v="0"/>
    <n v="0"/>
    <n v="0"/>
    <n v="0"/>
    <n v="483.9"/>
    <n v="0"/>
    <n v="0"/>
    <n v="0"/>
    <n v="0"/>
    <n v="0"/>
    <n v="483.9"/>
    <s v="2"/>
  </r>
  <r>
    <x v="0"/>
    <x v="13"/>
    <s v="1"/>
    <s v="01"/>
    <s v="15041RESIN819232023"/>
    <s v="22LB000F"/>
    <x v="365"/>
    <x v="365"/>
    <x v="365"/>
    <x v="365"/>
    <n v="0"/>
    <n v="0"/>
    <n v="0"/>
    <n v="0"/>
    <n v="36"/>
    <n v="0"/>
    <n v="0"/>
    <n v="0"/>
    <n v="0"/>
    <n v="0"/>
    <n v="36"/>
    <s v="2"/>
  </r>
  <r>
    <x v="0"/>
    <x v="13"/>
    <s v="1"/>
    <s v="01"/>
    <s v="15041RESIN819232023"/>
    <s v="22LB000F"/>
    <x v="366"/>
    <x v="366"/>
    <x v="366"/>
    <x v="366"/>
    <n v="0"/>
    <n v="0"/>
    <n v="0"/>
    <n v="0"/>
    <n v="66"/>
    <n v="0"/>
    <n v="0"/>
    <n v="0"/>
    <n v="0"/>
    <n v="0"/>
    <n v="66"/>
    <s v="2"/>
  </r>
  <r>
    <x v="0"/>
    <x v="13"/>
    <s v="1"/>
    <s v="01"/>
    <s v="15041RESIN819232023"/>
    <s v="22LB000F"/>
    <x v="367"/>
    <x v="367"/>
    <x v="367"/>
    <x v="367"/>
    <n v="0"/>
    <n v="0"/>
    <n v="0"/>
    <n v="0"/>
    <n v="41.6"/>
    <n v="0"/>
    <n v="0"/>
    <n v="0"/>
    <n v="0"/>
    <n v="0"/>
    <n v="41.6"/>
    <s v="2"/>
  </r>
  <r>
    <x v="0"/>
    <x v="13"/>
    <s v="1"/>
    <s v="01"/>
    <s v="15041RESIN819232023"/>
    <s v="22LB000F"/>
    <x v="368"/>
    <x v="368"/>
    <x v="368"/>
    <x v="368"/>
    <n v="0"/>
    <n v="0"/>
    <n v="0"/>
    <n v="0"/>
    <n v="4.95"/>
    <n v="0"/>
    <n v="0"/>
    <n v="0"/>
    <n v="0"/>
    <n v="0"/>
    <n v="4.95"/>
    <s v="2"/>
  </r>
  <r>
    <x v="0"/>
    <x v="13"/>
    <s v="1"/>
    <s v="01"/>
    <s v="15041RESIN819232023"/>
    <s v="22LB000F"/>
    <x v="369"/>
    <x v="369"/>
    <x v="369"/>
    <x v="369"/>
    <n v="0"/>
    <n v="0"/>
    <n v="0"/>
    <n v="0"/>
    <n v="114.2"/>
    <n v="0"/>
    <n v="0"/>
    <n v="0"/>
    <n v="0"/>
    <n v="0"/>
    <n v="114.2"/>
    <s v="2"/>
  </r>
  <r>
    <x v="0"/>
    <x v="13"/>
    <s v="1"/>
    <s v="01"/>
    <s v="15041RESIN819232023"/>
    <s v="22LB000F"/>
    <x v="370"/>
    <x v="370"/>
    <x v="370"/>
    <x v="370"/>
    <n v="0"/>
    <n v="0"/>
    <n v="0"/>
    <n v="0"/>
    <n v="16.239999999999998"/>
    <n v="0"/>
    <n v="0"/>
    <n v="0"/>
    <n v="0"/>
    <n v="0"/>
    <n v="16.239999999999998"/>
    <s v="2"/>
  </r>
  <r>
    <x v="0"/>
    <x v="13"/>
    <s v="1"/>
    <s v="01"/>
    <s v="15041RESIN819232023"/>
    <s v="22LB000F"/>
    <x v="371"/>
    <x v="371"/>
    <x v="371"/>
    <x v="371"/>
    <n v="0"/>
    <n v="0"/>
    <n v="0"/>
    <n v="0"/>
    <n v="578.1"/>
    <n v="0"/>
    <n v="0"/>
    <n v="0"/>
    <n v="0"/>
    <n v="0"/>
    <n v="578.1"/>
    <s v="2"/>
  </r>
  <r>
    <x v="0"/>
    <x v="13"/>
    <s v="1"/>
    <s v="01"/>
    <s v="15041RESIN819232023"/>
    <s v="22LB000F"/>
    <x v="372"/>
    <x v="372"/>
    <x v="372"/>
    <x v="372"/>
    <n v="0"/>
    <n v="0"/>
    <n v="0"/>
    <n v="0"/>
    <n v="445.5"/>
    <n v="0"/>
    <n v="0"/>
    <n v="0"/>
    <n v="0"/>
    <n v="0"/>
    <n v="445.5"/>
    <s v="2"/>
  </r>
  <r>
    <x v="0"/>
    <x v="13"/>
    <s v="1"/>
    <s v="01"/>
    <s v="15041RESIN819232023"/>
    <s v="22LB000F"/>
    <x v="373"/>
    <x v="373"/>
    <x v="373"/>
    <x v="373"/>
    <n v="0"/>
    <n v="0"/>
    <n v="0"/>
    <n v="0"/>
    <n v="27.5"/>
    <n v="0"/>
    <n v="0"/>
    <n v="0"/>
    <n v="0"/>
    <n v="0"/>
    <n v="27.5"/>
    <s v="2"/>
  </r>
  <r>
    <x v="0"/>
    <x v="13"/>
    <s v="1"/>
    <s v="01"/>
    <s v="15041RESIN819232023"/>
    <s v="22LB000F"/>
    <x v="374"/>
    <x v="374"/>
    <x v="374"/>
    <x v="374"/>
    <n v="0"/>
    <n v="0"/>
    <n v="0"/>
    <n v="0"/>
    <n v="123.75"/>
    <n v="0"/>
    <n v="0"/>
    <n v="0"/>
    <n v="0"/>
    <n v="0"/>
    <n v="123.75"/>
    <s v="2"/>
  </r>
  <r>
    <x v="0"/>
    <x v="14"/>
    <s v="1"/>
    <s v="01"/>
    <s v="15041RESIN819232023"/>
    <s v="22LB000F"/>
    <x v="375"/>
    <x v="375"/>
    <x v="375"/>
    <x v="375"/>
    <n v="0"/>
    <n v="0"/>
    <n v="0"/>
    <n v="0"/>
    <n v="66"/>
    <n v="0"/>
    <n v="0"/>
    <n v="0"/>
    <n v="0"/>
    <n v="0"/>
    <n v="66"/>
    <s v="2"/>
  </r>
  <r>
    <x v="0"/>
    <x v="14"/>
    <s v="1"/>
    <s v="01"/>
    <s v="15041RESIN819232023"/>
    <s v="22LB000F"/>
    <x v="376"/>
    <x v="376"/>
    <x v="376"/>
    <x v="376"/>
    <n v="0"/>
    <n v="0"/>
    <n v="0"/>
    <n v="0"/>
    <n v="527.9"/>
    <n v="0"/>
    <n v="0"/>
    <n v="0"/>
    <n v="0"/>
    <n v="0"/>
    <n v="527.9"/>
    <s v="2"/>
  </r>
  <r>
    <x v="0"/>
    <x v="14"/>
    <s v="1"/>
    <s v="01"/>
    <s v="15041RESIN819232023"/>
    <s v="22LB000F"/>
    <x v="377"/>
    <x v="377"/>
    <x v="377"/>
    <x v="377"/>
    <n v="0"/>
    <n v="0"/>
    <n v="0"/>
    <n v="0"/>
    <n v="647.25"/>
    <n v="0"/>
    <n v="0"/>
    <n v="0"/>
    <n v="0"/>
    <n v="0"/>
    <n v="647.25"/>
    <s v="2"/>
  </r>
  <r>
    <x v="0"/>
    <x v="14"/>
    <s v="1"/>
    <s v="01"/>
    <s v="15041RESIN819232023"/>
    <s v="22LB000F"/>
    <x v="378"/>
    <x v="378"/>
    <x v="378"/>
    <x v="378"/>
    <n v="0"/>
    <n v="0"/>
    <n v="0"/>
    <n v="0"/>
    <n v="58.36"/>
    <n v="0"/>
    <n v="0"/>
    <n v="0"/>
    <n v="0"/>
    <n v="0"/>
    <n v="58.36"/>
    <s v="2"/>
  </r>
  <r>
    <x v="0"/>
    <x v="14"/>
    <s v="1"/>
    <s v="01"/>
    <s v="15041RESIN819232023"/>
    <s v="22LB000F"/>
    <x v="379"/>
    <x v="379"/>
    <x v="379"/>
    <x v="379"/>
    <n v="0"/>
    <n v="0"/>
    <n v="0"/>
    <n v="0"/>
    <n v="625"/>
    <n v="0"/>
    <n v="0"/>
    <n v="0"/>
    <n v="0"/>
    <n v="0"/>
    <n v="625"/>
    <s v="2"/>
  </r>
  <r>
    <x v="0"/>
    <x v="14"/>
    <s v="1"/>
    <s v="01"/>
    <s v="15041RESIN819232023"/>
    <s v="22LB000F"/>
    <x v="380"/>
    <x v="380"/>
    <x v="380"/>
    <x v="380"/>
    <n v="0"/>
    <n v="0"/>
    <n v="0"/>
    <n v="0"/>
    <n v="22"/>
    <n v="0"/>
    <n v="0"/>
    <n v="0"/>
    <n v="0"/>
    <n v="0"/>
    <n v="22"/>
    <s v="2"/>
  </r>
  <r>
    <x v="0"/>
    <x v="14"/>
    <s v="1"/>
    <s v="01"/>
    <s v="15041RESIN819232023"/>
    <s v="22LB000F"/>
    <x v="381"/>
    <x v="381"/>
    <x v="381"/>
    <x v="381"/>
    <n v="0"/>
    <n v="0"/>
    <n v="0"/>
    <n v="0"/>
    <n v="55"/>
    <n v="0"/>
    <n v="0"/>
    <n v="0"/>
    <n v="0"/>
    <n v="0"/>
    <n v="55"/>
    <s v="2"/>
  </r>
  <r>
    <x v="0"/>
    <x v="14"/>
    <s v="1"/>
    <s v="01"/>
    <s v="15041RESIN819232023"/>
    <s v="22LB000F"/>
    <x v="382"/>
    <x v="382"/>
    <x v="382"/>
    <x v="382"/>
    <n v="0"/>
    <n v="0"/>
    <n v="0"/>
    <n v="0"/>
    <n v="50"/>
    <n v="0"/>
    <n v="0"/>
    <n v="0"/>
    <n v="0"/>
    <n v="0"/>
    <n v="50"/>
    <s v="2"/>
  </r>
  <r>
    <x v="0"/>
    <x v="14"/>
    <s v="1"/>
    <s v="01"/>
    <s v="15041RESIN819232023"/>
    <s v="22LB000F"/>
    <x v="383"/>
    <x v="383"/>
    <x v="383"/>
    <x v="383"/>
    <n v="0"/>
    <n v="0"/>
    <n v="0"/>
    <n v="0"/>
    <n v="0"/>
    <n v="0"/>
    <n v="0"/>
    <n v="0"/>
    <n v="0"/>
    <n v="0"/>
    <n v="0"/>
    <s v="2"/>
  </r>
  <r>
    <x v="0"/>
    <x v="14"/>
    <s v="1"/>
    <s v="01"/>
    <s v="15041RESIN819232023"/>
    <s v="22LB000F"/>
    <x v="384"/>
    <x v="384"/>
    <x v="384"/>
    <x v="384"/>
    <n v="0"/>
    <n v="0"/>
    <n v="0"/>
    <n v="0"/>
    <n v="192.5"/>
    <n v="0"/>
    <n v="0"/>
    <n v="0"/>
    <n v="0"/>
    <n v="0"/>
    <n v="192.5"/>
    <s v="2"/>
  </r>
  <r>
    <x v="0"/>
    <x v="14"/>
    <s v="1"/>
    <s v="01"/>
    <s v="15041RESIN819232023"/>
    <s v="22LB000F"/>
    <x v="385"/>
    <x v="385"/>
    <x v="385"/>
    <x v="385"/>
    <n v="0"/>
    <n v="0"/>
    <n v="0"/>
    <n v="0"/>
    <n v="135"/>
    <n v="0"/>
    <n v="0"/>
    <n v="0"/>
    <n v="0"/>
    <n v="0"/>
    <n v="135"/>
    <s v="2"/>
  </r>
  <r>
    <x v="0"/>
    <x v="14"/>
    <s v="1"/>
    <s v="01"/>
    <s v="15041RESIN819232023"/>
    <s v="22LB000F"/>
    <x v="386"/>
    <x v="386"/>
    <x v="386"/>
    <x v="386"/>
    <n v="0"/>
    <n v="0"/>
    <n v="0"/>
    <n v="0"/>
    <n v="110"/>
    <n v="0"/>
    <n v="0"/>
    <n v="0"/>
    <n v="0"/>
    <n v="0"/>
    <n v="110"/>
    <s v="2"/>
  </r>
  <r>
    <x v="0"/>
    <x v="14"/>
    <s v="1"/>
    <s v="01"/>
    <s v="15041RESIN819232023"/>
    <s v="22LB000F"/>
    <x v="387"/>
    <x v="387"/>
    <x v="387"/>
    <x v="387"/>
    <n v="0"/>
    <n v="0"/>
    <n v="0"/>
    <n v="0"/>
    <n v="19.5"/>
    <n v="0"/>
    <n v="0"/>
    <n v="0"/>
    <n v="0"/>
    <n v="0"/>
    <n v="19.5"/>
    <s v="2"/>
  </r>
  <r>
    <x v="0"/>
    <x v="14"/>
    <s v="1"/>
    <s v="01"/>
    <s v="15041RESIN819232023"/>
    <s v="22LB000F"/>
    <x v="388"/>
    <x v="388"/>
    <x v="388"/>
    <x v="388"/>
    <n v="0"/>
    <n v="0"/>
    <n v="0"/>
    <n v="0"/>
    <n v="30"/>
    <n v="0"/>
    <n v="0"/>
    <n v="0"/>
    <n v="0"/>
    <n v="0"/>
    <n v="30"/>
    <s v="2"/>
  </r>
  <r>
    <x v="0"/>
    <x v="14"/>
    <s v="1"/>
    <s v="01"/>
    <s v="15041RESIN819232023"/>
    <s v="22LB000F"/>
    <x v="389"/>
    <x v="389"/>
    <x v="389"/>
    <x v="389"/>
    <n v="0"/>
    <n v="0"/>
    <n v="0"/>
    <n v="0"/>
    <n v="530"/>
    <n v="0"/>
    <n v="0"/>
    <n v="0"/>
    <n v="0"/>
    <n v="0"/>
    <n v="530"/>
    <s v="2"/>
  </r>
  <r>
    <x v="0"/>
    <x v="14"/>
    <s v="1"/>
    <s v="01"/>
    <s v="15041RESIN819232023"/>
    <s v="22LB000F"/>
    <x v="390"/>
    <x v="390"/>
    <x v="390"/>
    <x v="390"/>
    <n v="0"/>
    <n v="0"/>
    <n v="0"/>
    <n v="0"/>
    <n v="285.7"/>
    <n v="0"/>
    <n v="0"/>
    <n v="0"/>
    <n v="0"/>
    <n v="0"/>
    <n v="285.7"/>
    <s v="2"/>
  </r>
  <r>
    <x v="0"/>
    <x v="14"/>
    <s v="1"/>
    <s v="01"/>
    <s v="15041RESIN819232023"/>
    <s v="22LB000F"/>
    <x v="391"/>
    <x v="391"/>
    <x v="391"/>
    <x v="391"/>
    <n v="0"/>
    <n v="0"/>
    <n v="0"/>
    <n v="0"/>
    <n v="30.15"/>
    <n v="0"/>
    <n v="0"/>
    <n v="0"/>
    <n v="0"/>
    <n v="0"/>
    <n v="30.15"/>
    <s v="2"/>
  </r>
  <r>
    <x v="0"/>
    <x v="14"/>
    <s v="1"/>
    <s v="01"/>
    <s v="15041RESIN819232023"/>
    <s v="22LB000F"/>
    <x v="392"/>
    <x v="392"/>
    <x v="392"/>
    <x v="392"/>
    <n v="0"/>
    <n v="0"/>
    <n v="0"/>
    <n v="0"/>
    <n v="48"/>
    <n v="0"/>
    <n v="0"/>
    <n v="0"/>
    <n v="0"/>
    <n v="0"/>
    <n v="48"/>
    <s v="2"/>
  </r>
  <r>
    <x v="0"/>
    <x v="14"/>
    <s v="1"/>
    <s v="01"/>
    <s v="15041RESIN819232023"/>
    <s v="22LB000F"/>
    <x v="393"/>
    <x v="393"/>
    <x v="393"/>
    <x v="393"/>
    <n v="0"/>
    <n v="0"/>
    <n v="0"/>
    <n v="0"/>
    <n v="57.63"/>
    <n v="0"/>
    <n v="0"/>
    <n v="0"/>
    <n v="0"/>
    <n v="0"/>
    <n v="57.63"/>
    <s v="2"/>
  </r>
  <r>
    <x v="0"/>
    <x v="14"/>
    <s v="1"/>
    <s v="01"/>
    <s v="15041RESIN819232023"/>
    <s v="22LB000F"/>
    <x v="394"/>
    <x v="394"/>
    <x v="394"/>
    <x v="394"/>
    <n v="0"/>
    <n v="0"/>
    <n v="0"/>
    <n v="0"/>
    <n v="45"/>
    <n v="0"/>
    <n v="0"/>
    <n v="0"/>
    <n v="0"/>
    <n v="0"/>
    <n v="45"/>
    <s v="2"/>
  </r>
  <r>
    <x v="0"/>
    <x v="14"/>
    <s v="1"/>
    <s v="01"/>
    <s v="15041RESIN819232023"/>
    <s v="22LB000F"/>
    <x v="395"/>
    <x v="395"/>
    <x v="395"/>
    <x v="395"/>
    <n v="0"/>
    <n v="0"/>
    <n v="0"/>
    <n v="0"/>
    <n v="555.5"/>
    <n v="0"/>
    <n v="0"/>
    <n v="0"/>
    <n v="0"/>
    <n v="0"/>
    <n v="555.5"/>
    <s v="2"/>
  </r>
  <r>
    <x v="0"/>
    <x v="14"/>
    <s v="1"/>
    <s v="01"/>
    <s v="15041RESIN819232023"/>
    <s v="22LB000F"/>
    <x v="396"/>
    <x v="396"/>
    <x v="396"/>
    <x v="396"/>
    <n v="0"/>
    <n v="0"/>
    <n v="0"/>
    <n v="0"/>
    <n v="505"/>
    <n v="0"/>
    <n v="0"/>
    <n v="0"/>
    <n v="0"/>
    <n v="0"/>
    <n v="505"/>
    <s v="2"/>
  </r>
  <r>
    <x v="0"/>
    <x v="14"/>
    <s v="1"/>
    <s v="01"/>
    <s v="15041RESIN819232023"/>
    <s v="22LB000F"/>
    <x v="397"/>
    <x v="397"/>
    <x v="397"/>
    <x v="397"/>
    <n v="0"/>
    <n v="0"/>
    <n v="0"/>
    <n v="0"/>
    <n v="298"/>
    <n v="0"/>
    <n v="0"/>
    <n v="0"/>
    <n v="0"/>
    <n v="0"/>
    <n v="298"/>
    <s v="2"/>
  </r>
  <r>
    <x v="0"/>
    <x v="14"/>
    <s v="1"/>
    <s v="01"/>
    <s v="15041RESIN819232023"/>
    <s v="22LB000F"/>
    <x v="398"/>
    <x v="398"/>
    <x v="398"/>
    <x v="398"/>
    <n v="0"/>
    <n v="0"/>
    <n v="0"/>
    <n v="0"/>
    <n v="476"/>
    <n v="0"/>
    <n v="0"/>
    <n v="0"/>
    <n v="0"/>
    <n v="0"/>
    <n v="476"/>
    <s v="2"/>
  </r>
  <r>
    <x v="0"/>
    <x v="14"/>
    <s v="1"/>
    <s v="01"/>
    <s v="15041RESIN819232023"/>
    <s v="22LB000F"/>
    <x v="399"/>
    <x v="399"/>
    <x v="399"/>
    <x v="399"/>
    <n v="0"/>
    <n v="0"/>
    <n v="0"/>
    <n v="0"/>
    <n v="46"/>
    <n v="0"/>
    <n v="0"/>
    <n v="0"/>
    <n v="0"/>
    <n v="0"/>
    <n v="46"/>
    <s v="2"/>
  </r>
  <r>
    <x v="0"/>
    <x v="14"/>
    <s v="1"/>
    <s v="01"/>
    <s v="15041RESIN819232023"/>
    <s v="22LB000F"/>
    <x v="400"/>
    <x v="400"/>
    <x v="400"/>
    <x v="400"/>
    <n v="0"/>
    <n v="0"/>
    <n v="0"/>
    <n v="0"/>
    <n v="32.5"/>
    <n v="0"/>
    <n v="0"/>
    <n v="0"/>
    <n v="0"/>
    <n v="0"/>
    <n v="32.5"/>
    <s v="2"/>
  </r>
  <r>
    <x v="0"/>
    <x v="14"/>
    <s v="1"/>
    <s v="01"/>
    <s v="15041RESIN819232023"/>
    <s v="22LB000F"/>
    <x v="401"/>
    <x v="401"/>
    <x v="401"/>
    <x v="401"/>
    <n v="0"/>
    <n v="0"/>
    <n v="0"/>
    <n v="0"/>
    <n v="113.94"/>
    <n v="0"/>
    <n v="0"/>
    <n v="0"/>
    <n v="0"/>
    <n v="0"/>
    <n v="113.94"/>
    <s v="2"/>
  </r>
  <r>
    <x v="0"/>
    <x v="14"/>
    <s v="1"/>
    <s v="01"/>
    <s v="15041RESIN819232023"/>
    <s v="22LB000F"/>
    <x v="402"/>
    <x v="402"/>
    <x v="402"/>
    <x v="402"/>
    <n v="0"/>
    <n v="0"/>
    <n v="0"/>
    <n v="0"/>
    <n v="58.5"/>
    <n v="0"/>
    <n v="0"/>
    <n v="0"/>
    <n v="0"/>
    <n v="0"/>
    <n v="58.5"/>
    <s v="2"/>
  </r>
  <r>
    <x v="0"/>
    <x v="14"/>
    <s v="1"/>
    <s v="01"/>
    <s v="15041RESIN819232023"/>
    <s v="22LB000F"/>
    <x v="403"/>
    <x v="403"/>
    <x v="403"/>
    <x v="403"/>
    <n v="0"/>
    <n v="0"/>
    <n v="0"/>
    <n v="0"/>
    <n v="26.25"/>
    <n v="0"/>
    <n v="0"/>
    <n v="0"/>
    <n v="0"/>
    <n v="0"/>
    <n v="26.25"/>
    <s v="2"/>
  </r>
  <r>
    <x v="0"/>
    <x v="14"/>
    <s v="1"/>
    <s v="01"/>
    <s v="15041RESIN819232023"/>
    <s v="22LB000F"/>
    <x v="404"/>
    <x v="404"/>
    <x v="404"/>
    <x v="404"/>
    <n v="0"/>
    <n v="0"/>
    <n v="0"/>
    <n v="0"/>
    <n v="241"/>
    <n v="0"/>
    <n v="0"/>
    <n v="0"/>
    <n v="0"/>
    <n v="0"/>
    <n v="241"/>
    <s v="2"/>
  </r>
  <r>
    <x v="0"/>
    <x v="14"/>
    <s v="1"/>
    <s v="01"/>
    <s v="15041RESIN819232023"/>
    <s v="22LB000F"/>
    <x v="405"/>
    <x v="405"/>
    <x v="405"/>
    <x v="405"/>
    <n v="0"/>
    <n v="0"/>
    <n v="0"/>
    <n v="0"/>
    <n v="630"/>
    <n v="0"/>
    <n v="0"/>
    <n v="0"/>
    <n v="0"/>
    <n v="0"/>
    <n v="630"/>
    <s v="2"/>
  </r>
  <r>
    <x v="0"/>
    <x v="14"/>
    <s v="1"/>
    <s v="01"/>
    <s v="15041RESIN819232023"/>
    <s v="22LB000F"/>
    <x v="406"/>
    <x v="406"/>
    <x v="406"/>
    <x v="406"/>
    <n v="0"/>
    <n v="0"/>
    <n v="0"/>
    <n v="0"/>
    <n v="28.5"/>
    <n v="0"/>
    <n v="0"/>
    <n v="0"/>
    <n v="0"/>
    <n v="0"/>
    <n v="28.5"/>
    <s v="2"/>
  </r>
  <r>
    <x v="0"/>
    <x v="14"/>
    <s v="1"/>
    <s v="01"/>
    <s v="15041RESIN819232023"/>
    <s v="22LB000F"/>
    <x v="407"/>
    <x v="407"/>
    <x v="407"/>
    <x v="407"/>
    <n v="0"/>
    <n v="0"/>
    <n v="0"/>
    <n v="0"/>
    <n v="398"/>
    <n v="0"/>
    <n v="0"/>
    <n v="0"/>
    <n v="0"/>
    <n v="0"/>
    <n v="398"/>
    <s v="2"/>
  </r>
  <r>
    <x v="0"/>
    <x v="15"/>
    <s v="1"/>
    <s v="01"/>
    <s v="15041RESIN819232023"/>
    <s v="22LB000F"/>
    <x v="408"/>
    <x v="408"/>
    <x v="408"/>
    <x v="408"/>
    <n v="0"/>
    <n v="0"/>
    <n v="0"/>
    <n v="0"/>
    <n v="195"/>
    <n v="0"/>
    <n v="0"/>
    <n v="0"/>
    <n v="0"/>
    <n v="0"/>
    <n v="195"/>
    <s v="2"/>
  </r>
  <r>
    <x v="0"/>
    <x v="15"/>
    <s v="1"/>
    <s v="01"/>
    <s v="15041RESIN819232023"/>
    <s v="22LB000F"/>
    <x v="409"/>
    <x v="409"/>
    <x v="409"/>
    <x v="409"/>
    <n v="0"/>
    <n v="0"/>
    <n v="0"/>
    <n v="0"/>
    <n v="1238.7"/>
    <n v="0"/>
    <n v="0"/>
    <n v="0"/>
    <n v="0"/>
    <n v="0"/>
    <n v="1238.7"/>
    <s v="2"/>
  </r>
  <r>
    <x v="0"/>
    <x v="15"/>
    <s v="1"/>
    <s v="01"/>
    <s v="15041RESIN819232023"/>
    <s v="22LB000F"/>
    <x v="410"/>
    <x v="410"/>
    <x v="410"/>
    <x v="410"/>
    <n v="0"/>
    <n v="0"/>
    <n v="0"/>
    <n v="0"/>
    <n v="236.9"/>
    <n v="0"/>
    <n v="0"/>
    <n v="0"/>
    <n v="0"/>
    <n v="0"/>
    <n v="236.9"/>
    <s v="2"/>
  </r>
  <r>
    <x v="0"/>
    <x v="15"/>
    <s v="1"/>
    <s v="01"/>
    <s v="15041RESIN819232023"/>
    <s v="22LB000F"/>
    <x v="411"/>
    <x v="411"/>
    <x v="411"/>
    <x v="411"/>
    <n v="0"/>
    <n v="0"/>
    <n v="0"/>
    <n v="0"/>
    <n v="35"/>
    <n v="0"/>
    <n v="0"/>
    <n v="0"/>
    <n v="0"/>
    <n v="0"/>
    <n v="35"/>
    <s v="2"/>
  </r>
  <r>
    <x v="0"/>
    <x v="15"/>
    <s v="1"/>
    <s v="01"/>
    <s v="15041RESIN819232023"/>
    <s v="22LB000F"/>
    <x v="412"/>
    <x v="412"/>
    <x v="412"/>
    <x v="412"/>
    <n v="0"/>
    <n v="0"/>
    <n v="0"/>
    <n v="0"/>
    <n v="412.5"/>
    <n v="0"/>
    <n v="0"/>
    <n v="0"/>
    <n v="0"/>
    <n v="0"/>
    <n v="412.5"/>
    <s v="2"/>
  </r>
  <r>
    <x v="0"/>
    <x v="15"/>
    <s v="1"/>
    <s v="01"/>
    <s v="15041RESIN819232023"/>
    <s v="22LB000F"/>
    <x v="413"/>
    <x v="413"/>
    <x v="413"/>
    <x v="413"/>
    <n v="0"/>
    <n v="0"/>
    <n v="0"/>
    <n v="0"/>
    <n v="119.5"/>
    <n v="0"/>
    <n v="0"/>
    <n v="0"/>
    <n v="0"/>
    <n v="0"/>
    <n v="119.5"/>
    <s v="2"/>
  </r>
  <r>
    <x v="0"/>
    <x v="15"/>
    <s v="1"/>
    <s v="01"/>
    <s v="15041RESIN819232023"/>
    <s v="22LB000F"/>
    <x v="414"/>
    <x v="414"/>
    <x v="414"/>
    <x v="414"/>
    <n v="0"/>
    <n v="0"/>
    <n v="0"/>
    <n v="0"/>
    <n v="48.34"/>
    <n v="0"/>
    <n v="0"/>
    <n v="0"/>
    <n v="0"/>
    <n v="0"/>
    <n v="48.34"/>
    <s v="2"/>
  </r>
  <r>
    <x v="0"/>
    <x v="15"/>
    <s v="1"/>
    <s v="01"/>
    <s v="15041RESIN819232023"/>
    <s v="22LB000F"/>
    <x v="415"/>
    <x v="415"/>
    <x v="415"/>
    <x v="415"/>
    <n v="0"/>
    <n v="0"/>
    <n v="0"/>
    <n v="0"/>
    <n v="105.6"/>
    <n v="0"/>
    <n v="0"/>
    <n v="0"/>
    <n v="0"/>
    <n v="0"/>
    <n v="105.6"/>
    <s v="2"/>
  </r>
  <r>
    <x v="0"/>
    <x v="15"/>
    <s v="1"/>
    <s v="01"/>
    <s v="15041RESIN819232023"/>
    <s v="22LB000F"/>
    <x v="416"/>
    <x v="416"/>
    <x v="416"/>
    <x v="416"/>
    <n v="0"/>
    <n v="0"/>
    <n v="0"/>
    <n v="0"/>
    <n v="12"/>
    <n v="0"/>
    <n v="0"/>
    <n v="0"/>
    <n v="0"/>
    <n v="0"/>
    <n v="12"/>
    <s v="2"/>
  </r>
  <r>
    <x v="0"/>
    <x v="15"/>
    <s v="1"/>
    <s v="01"/>
    <s v="15041RESIN819232023"/>
    <s v="22LB000F"/>
    <x v="417"/>
    <x v="417"/>
    <x v="417"/>
    <x v="417"/>
    <n v="0"/>
    <n v="0"/>
    <n v="0"/>
    <n v="0"/>
    <n v="50"/>
    <n v="0"/>
    <n v="0"/>
    <n v="0"/>
    <n v="0"/>
    <n v="0"/>
    <n v="50"/>
    <s v="2"/>
  </r>
  <r>
    <x v="0"/>
    <x v="15"/>
    <s v="1"/>
    <s v="01"/>
    <s v="15041RESIN819232023"/>
    <s v="22LB000F"/>
    <x v="418"/>
    <x v="418"/>
    <x v="418"/>
    <x v="418"/>
    <n v="0"/>
    <n v="0"/>
    <n v="0"/>
    <n v="0"/>
    <n v="112.5"/>
    <n v="0"/>
    <n v="0"/>
    <n v="0"/>
    <n v="0"/>
    <n v="0"/>
    <n v="112.5"/>
    <s v="2"/>
  </r>
  <r>
    <x v="0"/>
    <x v="15"/>
    <s v="1"/>
    <s v="01"/>
    <s v="15041RESIN819232023"/>
    <s v="22LB000F"/>
    <x v="419"/>
    <x v="419"/>
    <x v="419"/>
    <x v="419"/>
    <n v="0"/>
    <n v="0"/>
    <n v="0"/>
    <n v="0"/>
    <n v="52.5"/>
    <n v="0"/>
    <n v="0"/>
    <n v="0"/>
    <n v="0"/>
    <n v="0"/>
    <n v="52.5"/>
    <s v="2"/>
  </r>
  <r>
    <x v="0"/>
    <x v="15"/>
    <s v="1"/>
    <s v="01"/>
    <s v="15041RESIN819232023"/>
    <s v="22LB000F"/>
    <x v="420"/>
    <x v="420"/>
    <x v="420"/>
    <x v="420"/>
    <n v="0"/>
    <n v="0"/>
    <n v="0"/>
    <n v="0"/>
    <n v="193.25"/>
    <n v="0"/>
    <n v="0"/>
    <n v="0"/>
    <n v="0"/>
    <n v="0"/>
    <n v="193.25"/>
    <s v="2"/>
  </r>
  <r>
    <x v="0"/>
    <x v="15"/>
    <s v="1"/>
    <s v="01"/>
    <s v="15041RESIN819232023"/>
    <s v="22LB000F"/>
    <x v="421"/>
    <x v="421"/>
    <x v="421"/>
    <x v="421"/>
    <n v="0"/>
    <n v="0"/>
    <n v="0"/>
    <n v="0"/>
    <n v="110.67"/>
    <n v="0"/>
    <n v="0"/>
    <n v="0"/>
    <n v="0"/>
    <n v="0"/>
    <n v="110.67"/>
    <s v="2"/>
  </r>
  <r>
    <x v="0"/>
    <x v="15"/>
    <s v="1"/>
    <s v="01"/>
    <s v="15041RESIN819232023"/>
    <s v="22LB000F"/>
    <x v="422"/>
    <x v="422"/>
    <x v="422"/>
    <x v="422"/>
    <n v="0"/>
    <n v="0"/>
    <n v="0"/>
    <n v="0"/>
    <n v="328"/>
    <n v="0"/>
    <n v="0"/>
    <n v="0"/>
    <n v="0"/>
    <n v="0"/>
    <n v="328"/>
    <s v="2"/>
  </r>
  <r>
    <x v="0"/>
    <x v="15"/>
    <s v="1"/>
    <s v="01"/>
    <s v="15041RESIN819232023"/>
    <s v="22LB000F"/>
    <x v="423"/>
    <x v="423"/>
    <x v="423"/>
    <x v="423"/>
    <n v="0"/>
    <n v="0"/>
    <n v="0"/>
    <n v="0"/>
    <n v="207.25"/>
    <n v="0"/>
    <n v="0"/>
    <n v="0"/>
    <n v="0"/>
    <n v="0"/>
    <n v="207.25"/>
    <s v="2"/>
  </r>
  <r>
    <x v="0"/>
    <x v="15"/>
    <s v="1"/>
    <s v="01"/>
    <s v="15041RESIN819232023"/>
    <s v="22LB000F"/>
    <x v="424"/>
    <x v="424"/>
    <x v="424"/>
    <x v="424"/>
    <n v="0"/>
    <n v="0"/>
    <n v="0"/>
    <n v="0"/>
    <n v="10"/>
    <n v="0"/>
    <n v="0"/>
    <n v="0"/>
    <n v="0"/>
    <n v="0"/>
    <n v="10"/>
    <s v="2"/>
  </r>
  <r>
    <x v="0"/>
    <x v="15"/>
    <s v="1"/>
    <s v="01"/>
    <s v="15041RESIN819232023"/>
    <s v="22LB000F"/>
    <x v="425"/>
    <x v="425"/>
    <x v="425"/>
    <x v="425"/>
    <n v="0"/>
    <n v="0"/>
    <n v="0"/>
    <n v="0"/>
    <n v="260.95"/>
    <n v="0"/>
    <n v="0"/>
    <n v="0"/>
    <n v="0"/>
    <n v="0"/>
    <n v="260.95"/>
    <s v="2"/>
  </r>
  <r>
    <x v="0"/>
    <x v="15"/>
    <s v="1"/>
    <s v="01"/>
    <s v="15041RESIN819232023"/>
    <s v="22LB000F"/>
    <x v="426"/>
    <x v="426"/>
    <x v="426"/>
    <x v="426"/>
    <n v="0"/>
    <n v="0"/>
    <n v="0"/>
    <n v="0"/>
    <n v="110"/>
    <n v="0"/>
    <n v="0"/>
    <n v="0"/>
    <n v="0"/>
    <n v="0"/>
    <n v="110"/>
    <s v="2"/>
  </r>
  <r>
    <x v="0"/>
    <x v="15"/>
    <s v="1"/>
    <s v="01"/>
    <s v="15041RESIN819232023"/>
    <s v="22LB000F"/>
    <x v="427"/>
    <x v="427"/>
    <x v="427"/>
    <x v="427"/>
    <n v="0"/>
    <n v="0"/>
    <n v="0"/>
    <n v="0"/>
    <n v="76.95"/>
    <n v="0"/>
    <n v="0"/>
    <n v="0"/>
    <n v="0"/>
    <n v="0"/>
    <n v="76.95"/>
    <s v="2"/>
  </r>
  <r>
    <x v="0"/>
    <x v="15"/>
    <s v="1"/>
    <s v="01"/>
    <s v="15041RESIN819232023"/>
    <s v="22LB000F"/>
    <x v="428"/>
    <x v="428"/>
    <x v="428"/>
    <x v="428"/>
    <n v="0"/>
    <n v="0"/>
    <n v="0"/>
    <n v="0"/>
    <n v="126.5"/>
    <n v="0"/>
    <n v="0"/>
    <n v="0"/>
    <n v="0"/>
    <n v="0"/>
    <n v="126.5"/>
    <s v="2"/>
  </r>
  <r>
    <x v="0"/>
    <x v="15"/>
    <s v="1"/>
    <s v="01"/>
    <s v="15041RESIN819232023"/>
    <s v="22LB000F"/>
    <x v="429"/>
    <x v="429"/>
    <x v="429"/>
    <x v="429"/>
    <n v="0"/>
    <n v="0"/>
    <n v="0"/>
    <n v="0"/>
    <n v="41.92"/>
    <n v="0"/>
    <n v="0"/>
    <n v="0"/>
    <n v="0"/>
    <n v="0"/>
    <n v="41.92"/>
    <s v="2"/>
  </r>
  <r>
    <x v="0"/>
    <x v="15"/>
    <s v="1"/>
    <s v="01"/>
    <s v="15041RESIN819232023"/>
    <s v="22LB000F"/>
    <x v="430"/>
    <x v="430"/>
    <x v="430"/>
    <x v="430"/>
    <n v="0"/>
    <n v="0"/>
    <n v="0"/>
    <n v="0"/>
    <n v="537.1"/>
    <n v="0"/>
    <n v="0"/>
    <n v="0"/>
    <n v="0"/>
    <n v="0"/>
    <n v="537.1"/>
    <s v="2"/>
  </r>
  <r>
    <x v="0"/>
    <x v="15"/>
    <s v="1"/>
    <s v="01"/>
    <s v="15041RESIN819232023"/>
    <s v="22LB000F"/>
    <x v="431"/>
    <x v="431"/>
    <x v="431"/>
    <x v="431"/>
    <n v="0"/>
    <n v="0"/>
    <n v="0"/>
    <n v="0"/>
    <n v="679.96"/>
    <n v="0"/>
    <n v="0"/>
    <n v="0"/>
    <n v="0"/>
    <n v="0"/>
    <n v="679.96"/>
    <s v="2"/>
  </r>
  <r>
    <x v="0"/>
    <x v="15"/>
    <s v="1"/>
    <s v="01"/>
    <s v="15041RESIN819232023"/>
    <s v="22LB000F"/>
    <x v="432"/>
    <x v="432"/>
    <x v="432"/>
    <x v="432"/>
    <n v="0"/>
    <n v="0"/>
    <n v="0"/>
    <n v="0"/>
    <n v="121"/>
    <n v="0"/>
    <n v="0"/>
    <n v="0"/>
    <n v="0"/>
    <n v="0"/>
    <n v="121"/>
    <s v="2"/>
  </r>
  <r>
    <x v="0"/>
    <x v="15"/>
    <s v="1"/>
    <s v="01"/>
    <s v="15041RESIN819232023"/>
    <s v="22LB000F"/>
    <x v="433"/>
    <x v="433"/>
    <x v="433"/>
    <x v="433"/>
    <n v="0"/>
    <n v="0"/>
    <n v="0"/>
    <n v="0"/>
    <n v="128.41"/>
    <n v="0"/>
    <n v="0"/>
    <n v="0"/>
    <n v="0"/>
    <n v="0"/>
    <n v="128.41"/>
    <s v="2"/>
  </r>
  <r>
    <x v="0"/>
    <x v="15"/>
    <s v="1"/>
    <s v="01"/>
    <s v="15041RESIN819232023"/>
    <s v="22LB000F"/>
    <x v="434"/>
    <x v="434"/>
    <x v="434"/>
    <x v="434"/>
    <n v="0"/>
    <n v="0"/>
    <n v="0"/>
    <n v="0"/>
    <n v="374.45"/>
    <n v="0"/>
    <n v="0"/>
    <n v="0"/>
    <n v="0"/>
    <n v="0"/>
    <n v="374.45"/>
    <s v="2"/>
  </r>
  <r>
    <x v="0"/>
    <x v="15"/>
    <s v="1"/>
    <s v="01"/>
    <s v="15041RESIN819232023"/>
    <s v="22LB000F"/>
    <x v="435"/>
    <x v="435"/>
    <x v="435"/>
    <x v="435"/>
    <n v="0"/>
    <n v="0"/>
    <n v="0"/>
    <n v="0"/>
    <n v="180"/>
    <n v="0"/>
    <n v="0"/>
    <n v="0"/>
    <n v="0"/>
    <n v="0"/>
    <n v="180"/>
    <s v="2"/>
  </r>
  <r>
    <x v="0"/>
    <x v="15"/>
    <s v="1"/>
    <s v="01"/>
    <s v="15041RESIN819232023"/>
    <s v="22LB000F"/>
    <x v="436"/>
    <x v="436"/>
    <x v="436"/>
    <x v="436"/>
    <n v="0"/>
    <n v="0"/>
    <n v="0"/>
    <n v="0"/>
    <n v="385"/>
    <n v="0"/>
    <n v="0"/>
    <n v="0"/>
    <n v="0"/>
    <n v="0"/>
    <n v="385"/>
    <s v="2"/>
  </r>
  <r>
    <x v="0"/>
    <x v="16"/>
    <s v="1"/>
    <s v="01"/>
    <s v="15041RESIN819232023"/>
    <s v="22LB000F"/>
    <x v="437"/>
    <x v="437"/>
    <x v="437"/>
    <x v="437"/>
    <n v="0"/>
    <n v="0"/>
    <n v="0"/>
    <n v="0"/>
    <n v="368.75"/>
    <n v="0"/>
    <n v="0"/>
    <n v="0"/>
    <n v="0"/>
    <n v="0"/>
    <n v="368.75"/>
    <s v="2"/>
  </r>
  <r>
    <x v="0"/>
    <x v="16"/>
    <s v="1"/>
    <s v="01"/>
    <s v="15041RESIN819232023"/>
    <s v="22LB000F"/>
    <x v="438"/>
    <x v="438"/>
    <x v="438"/>
    <x v="438"/>
    <n v="0"/>
    <n v="0"/>
    <n v="0"/>
    <n v="0"/>
    <n v="184.6"/>
    <n v="0"/>
    <n v="0"/>
    <n v="0"/>
    <n v="0"/>
    <n v="0"/>
    <n v="184.6"/>
    <s v="2"/>
  </r>
  <r>
    <x v="0"/>
    <x v="16"/>
    <s v="1"/>
    <s v="01"/>
    <s v="15041RESIN819232023"/>
    <s v="22LB000F"/>
    <x v="439"/>
    <x v="439"/>
    <x v="439"/>
    <x v="439"/>
    <n v="0"/>
    <n v="0"/>
    <n v="0"/>
    <n v="0"/>
    <n v="190"/>
    <n v="0"/>
    <n v="0"/>
    <n v="0"/>
    <n v="0"/>
    <n v="0"/>
    <n v="190"/>
    <s v="2"/>
  </r>
  <r>
    <x v="0"/>
    <x v="16"/>
    <s v="1"/>
    <s v="01"/>
    <s v="15041RESIN819232023"/>
    <s v="22LB000F"/>
    <x v="440"/>
    <x v="440"/>
    <x v="440"/>
    <x v="440"/>
    <n v="0"/>
    <n v="0"/>
    <n v="0"/>
    <n v="0"/>
    <n v="236.5"/>
    <n v="0"/>
    <n v="0"/>
    <n v="0"/>
    <n v="0"/>
    <n v="0"/>
    <n v="236.5"/>
    <s v="2"/>
  </r>
  <r>
    <x v="0"/>
    <x v="16"/>
    <s v="1"/>
    <s v="01"/>
    <s v="15041RESIN819232023"/>
    <s v="22LB000F"/>
    <x v="441"/>
    <x v="441"/>
    <x v="441"/>
    <x v="441"/>
    <n v="0"/>
    <n v="0"/>
    <n v="0"/>
    <n v="0"/>
    <n v="300.75"/>
    <n v="0"/>
    <n v="0"/>
    <n v="0"/>
    <n v="0"/>
    <n v="0"/>
    <n v="300.75"/>
    <s v="2"/>
  </r>
  <r>
    <x v="0"/>
    <x v="16"/>
    <s v="1"/>
    <s v="01"/>
    <s v="15041RESIN819232023"/>
    <s v="22LB000F"/>
    <x v="442"/>
    <x v="442"/>
    <x v="442"/>
    <x v="442"/>
    <n v="0"/>
    <n v="0"/>
    <n v="0"/>
    <n v="0"/>
    <n v="334"/>
    <n v="0"/>
    <n v="0"/>
    <n v="0"/>
    <n v="0"/>
    <n v="0"/>
    <n v="334"/>
    <s v="2"/>
  </r>
  <r>
    <x v="0"/>
    <x v="16"/>
    <s v="1"/>
    <s v="01"/>
    <s v="15041RESIN819232023"/>
    <s v="22LB000F"/>
    <x v="443"/>
    <x v="443"/>
    <x v="443"/>
    <x v="443"/>
    <n v="0"/>
    <n v="0"/>
    <n v="0"/>
    <n v="0"/>
    <n v="50"/>
    <n v="0"/>
    <n v="0"/>
    <n v="0"/>
    <n v="0"/>
    <n v="0"/>
    <n v="50"/>
    <s v="2"/>
  </r>
  <r>
    <x v="0"/>
    <x v="16"/>
    <s v="1"/>
    <s v="01"/>
    <s v="15041RESIN819232023"/>
    <s v="22LB000F"/>
    <x v="444"/>
    <x v="444"/>
    <x v="444"/>
    <x v="444"/>
    <n v="0"/>
    <n v="0"/>
    <n v="0"/>
    <n v="0"/>
    <n v="176.5"/>
    <n v="0"/>
    <n v="0"/>
    <n v="0"/>
    <n v="0"/>
    <n v="0"/>
    <n v="176.5"/>
    <s v="2"/>
  </r>
  <r>
    <x v="0"/>
    <x v="16"/>
    <s v="1"/>
    <s v="01"/>
    <s v="15041RESIN819232023"/>
    <s v="22LB000F"/>
    <x v="445"/>
    <x v="445"/>
    <x v="445"/>
    <x v="445"/>
    <n v="0"/>
    <n v="0"/>
    <n v="0"/>
    <n v="0"/>
    <n v="50"/>
    <n v="0"/>
    <n v="0"/>
    <n v="0"/>
    <n v="0"/>
    <n v="0"/>
    <n v="50"/>
    <s v="2"/>
  </r>
  <r>
    <x v="0"/>
    <x v="16"/>
    <s v="1"/>
    <s v="01"/>
    <s v="15041RESIN819232023"/>
    <s v="22LB000F"/>
    <x v="446"/>
    <x v="446"/>
    <x v="446"/>
    <x v="446"/>
    <n v="0"/>
    <n v="0"/>
    <n v="0"/>
    <n v="0"/>
    <n v="314.64999999999998"/>
    <n v="0"/>
    <n v="0"/>
    <n v="0"/>
    <n v="0"/>
    <n v="0"/>
    <n v="314.64999999999998"/>
    <s v="2"/>
  </r>
  <r>
    <x v="0"/>
    <x v="16"/>
    <s v="1"/>
    <s v="01"/>
    <s v="15041RESIN819232023"/>
    <s v="22LB000F"/>
    <x v="447"/>
    <x v="447"/>
    <x v="447"/>
    <x v="447"/>
    <n v="0"/>
    <n v="0"/>
    <n v="0"/>
    <n v="0"/>
    <n v="595.6"/>
    <n v="0"/>
    <n v="0"/>
    <n v="0"/>
    <n v="0"/>
    <n v="0"/>
    <n v="595.6"/>
    <s v="2"/>
  </r>
  <r>
    <x v="0"/>
    <x v="16"/>
    <s v="1"/>
    <s v="01"/>
    <s v="15041RESIN819232023"/>
    <s v="22LB000F"/>
    <x v="448"/>
    <x v="448"/>
    <x v="448"/>
    <x v="448"/>
    <n v="0"/>
    <n v="0"/>
    <n v="0"/>
    <n v="0"/>
    <n v="23.4"/>
    <n v="0"/>
    <n v="0"/>
    <n v="0"/>
    <n v="0"/>
    <n v="0"/>
    <n v="23.4"/>
    <s v="2"/>
  </r>
  <r>
    <x v="0"/>
    <x v="16"/>
    <s v="1"/>
    <s v="01"/>
    <s v="15041RESIN819232023"/>
    <s v="22LB000F"/>
    <x v="449"/>
    <x v="449"/>
    <x v="449"/>
    <x v="449"/>
    <n v="0"/>
    <n v="0"/>
    <n v="0"/>
    <n v="0"/>
    <n v="30"/>
    <n v="0"/>
    <n v="0"/>
    <n v="0"/>
    <n v="0"/>
    <n v="0"/>
    <n v="30"/>
    <s v="2"/>
  </r>
  <r>
    <x v="0"/>
    <x v="16"/>
    <s v="1"/>
    <s v="01"/>
    <s v="15041RESIN819232023"/>
    <s v="22LB000F"/>
    <x v="450"/>
    <x v="450"/>
    <x v="450"/>
    <x v="450"/>
    <n v="0"/>
    <n v="0"/>
    <n v="0"/>
    <n v="0"/>
    <n v="43.1"/>
    <n v="0"/>
    <n v="0"/>
    <n v="0"/>
    <n v="0"/>
    <n v="0"/>
    <n v="43.1"/>
    <s v="2"/>
  </r>
  <r>
    <x v="0"/>
    <x v="16"/>
    <s v="1"/>
    <s v="01"/>
    <s v="15041RESIN819232023"/>
    <s v="22LB000F"/>
    <x v="451"/>
    <x v="451"/>
    <x v="451"/>
    <x v="451"/>
    <n v="0"/>
    <n v="0"/>
    <n v="0"/>
    <n v="0"/>
    <n v="394"/>
    <n v="0"/>
    <n v="0"/>
    <n v="0"/>
    <n v="0"/>
    <n v="0"/>
    <n v="394"/>
    <s v="2"/>
  </r>
  <r>
    <x v="0"/>
    <x v="16"/>
    <s v="1"/>
    <s v="01"/>
    <s v="15041RESIN819232023"/>
    <s v="22LB000F"/>
    <x v="452"/>
    <x v="452"/>
    <x v="452"/>
    <x v="452"/>
    <n v="0"/>
    <n v="0"/>
    <n v="0"/>
    <n v="0"/>
    <n v="401.6"/>
    <n v="0"/>
    <n v="0"/>
    <n v="0"/>
    <n v="0"/>
    <n v="0"/>
    <n v="401.6"/>
    <s v="2"/>
  </r>
  <r>
    <x v="0"/>
    <x v="16"/>
    <s v="1"/>
    <s v="01"/>
    <s v="15041RESIN819232023"/>
    <s v="22LB000F"/>
    <x v="453"/>
    <x v="453"/>
    <x v="453"/>
    <x v="453"/>
    <n v="0"/>
    <n v="0"/>
    <n v="0"/>
    <n v="0"/>
    <n v="131.97"/>
    <n v="0"/>
    <n v="0"/>
    <n v="0"/>
    <n v="0"/>
    <n v="0"/>
    <n v="131.97"/>
    <s v="2"/>
  </r>
  <r>
    <x v="0"/>
    <x v="16"/>
    <s v="1"/>
    <s v="01"/>
    <s v="15041RESIN819232023"/>
    <s v="22LB000F"/>
    <x v="454"/>
    <x v="454"/>
    <x v="454"/>
    <x v="454"/>
    <n v="0"/>
    <n v="0"/>
    <n v="0"/>
    <n v="0"/>
    <n v="11.75"/>
    <n v="0"/>
    <n v="0"/>
    <n v="0"/>
    <n v="0"/>
    <n v="0"/>
    <n v="11.75"/>
    <s v="2"/>
  </r>
  <r>
    <x v="0"/>
    <x v="17"/>
    <s v="1"/>
    <s v="01"/>
    <s v="15041RESIN819232023"/>
    <s v="22LB000F"/>
    <x v="455"/>
    <x v="455"/>
    <x v="455"/>
    <x v="455"/>
    <n v="0"/>
    <n v="0"/>
    <n v="0"/>
    <n v="0"/>
    <n v="1.2"/>
    <n v="0"/>
    <n v="0"/>
    <n v="0"/>
    <n v="0"/>
    <n v="0"/>
    <n v="1.2"/>
    <s v="2"/>
  </r>
  <r>
    <x v="0"/>
    <x v="17"/>
    <s v="1"/>
    <s v="01"/>
    <s v="15041RESIN819232023"/>
    <s v="22LB000F"/>
    <x v="456"/>
    <x v="456"/>
    <x v="456"/>
    <x v="456"/>
    <n v="0"/>
    <n v="0"/>
    <n v="0"/>
    <n v="0"/>
    <n v="251.25"/>
    <n v="0"/>
    <n v="0"/>
    <n v="0"/>
    <n v="0"/>
    <n v="0"/>
    <n v="251.25"/>
    <s v="2"/>
  </r>
  <r>
    <x v="0"/>
    <x v="17"/>
    <s v="1"/>
    <s v="01"/>
    <s v="15041RESIN819232023"/>
    <s v="22LB000F"/>
    <x v="457"/>
    <x v="457"/>
    <x v="457"/>
    <x v="457"/>
    <n v="0"/>
    <n v="0"/>
    <n v="0"/>
    <n v="0"/>
    <n v="157.5"/>
    <n v="0"/>
    <n v="0"/>
    <n v="0"/>
    <n v="0"/>
    <n v="0"/>
    <n v="157.5"/>
    <s v="2"/>
  </r>
  <r>
    <x v="0"/>
    <x v="17"/>
    <s v="1"/>
    <s v="01"/>
    <s v="15041RESIN819232023"/>
    <s v="22LB000F"/>
    <x v="458"/>
    <x v="458"/>
    <x v="458"/>
    <x v="458"/>
    <n v="0"/>
    <n v="0"/>
    <n v="0"/>
    <n v="0"/>
    <n v="52.9"/>
    <n v="0"/>
    <n v="0"/>
    <n v="0"/>
    <n v="0"/>
    <n v="0"/>
    <n v="52.9"/>
    <s v="2"/>
  </r>
  <r>
    <x v="0"/>
    <x v="17"/>
    <s v="1"/>
    <s v="01"/>
    <s v="15041RESIN819232023"/>
    <s v="22LB000F"/>
    <x v="459"/>
    <x v="459"/>
    <x v="459"/>
    <x v="459"/>
    <n v="0"/>
    <n v="0"/>
    <n v="0"/>
    <n v="0"/>
    <n v="214"/>
    <n v="0"/>
    <n v="0"/>
    <n v="0"/>
    <n v="0"/>
    <n v="0"/>
    <n v="214"/>
    <s v="2"/>
  </r>
  <r>
    <x v="0"/>
    <x v="17"/>
    <s v="1"/>
    <s v="01"/>
    <s v="15041RESIN819232023"/>
    <s v="22LB000F"/>
    <x v="460"/>
    <x v="460"/>
    <x v="460"/>
    <x v="460"/>
    <n v="0"/>
    <n v="0"/>
    <n v="0"/>
    <n v="0"/>
    <n v="129.5"/>
    <n v="0"/>
    <n v="0"/>
    <n v="0"/>
    <n v="0"/>
    <n v="0"/>
    <n v="129.5"/>
    <s v="2"/>
  </r>
  <r>
    <x v="0"/>
    <x v="17"/>
    <s v="1"/>
    <s v="01"/>
    <s v="15041RESIN819232023"/>
    <s v="22LB000F"/>
    <x v="461"/>
    <x v="461"/>
    <x v="461"/>
    <x v="461"/>
    <n v="0"/>
    <n v="0"/>
    <n v="0"/>
    <n v="0"/>
    <n v="428.2"/>
    <n v="0"/>
    <n v="0"/>
    <n v="0"/>
    <n v="0"/>
    <n v="0"/>
    <n v="428.2"/>
    <s v="2"/>
  </r>
  <r>
    <x v="0"/>
    <x v="17"/>
    <s v="1"/>
    <s v="01"/>
    <s v="15041RESIN819232023"/>
    <s v="22LB000F"/>
    <x v="462"/>
    <x v="462"/>
    <x v="462"/>
    <x v="462"/>
    <n v="0"/>
    <n v="0"/>
    <n v="0"/>
    <n v="0"/>
    <n v="7.65"/>
    <n v="0"/>
    <n v="0"/>
    <n v="0"/>
    <n v="0"/>
    <n v="0"/>
    <n v="7.65"/>
    <s v="2"/>
  </r>
  <r>
    <x v="0"/>
    <x v="17"/>
    <s v="1"/>
    <s v="01"/>
    <s v="15041RESIN819232023"/>
    <s v="22LB000F"/>
    <x v="463"/>
    <x v="463"/>
    <x v="463"/>
    <x v="463"/>
    <n v="0"/>
    <n v="0"/>
    <n v="0"/>
    <n v="0"/>
    <n v="454.25"/>
    <n v="0"/>
    <n v="0"/>
    <n v="0"/>
    <n v="0"/>
    <n v="0"/>
    <n v="454.25"/>
    <s v="2"/>
  </r>
  <r>
    <x v="0"/>
    <x v="17"/>
    <s v="1"/>
    <s v="01"/>
    <s v="15041RESIN819232023"/>
    <s v="22LB000F"/>
    <x v="464"/>
    <x v="464"/>
    <x v="464"/>
    <x v="464"/>
    <n v="0"/>
    <n v="0"/>
    <n v="0"/>
    <n v="0"/>
    <n v="63"/>
    <n v="0"/>
    <n v="0"/>
    <n v="0"/>
    <n v="0"/>
    <n v="0"/>
    <n v="63"/>
    <s v="2"/>
  </r>
  <r>
    <x v="0"/>
    <x v="17"/>
    <s v="1"/>
    <s v="01"/>
    <s v="15041RESIN819232023"/>
    <s v="22LB000F"/>
    <x v="465"/>
    <x v="465"/>
    <x v="465"/>
    <x v="465"/>
    <n v="0"/>
    <n v="0"/>
    <n v="0"/>
    <n v="0"/>
    <n v="20"/>
    <n v="0"/>
    <n v="0"/>
    <n v="0"/>
    <n v="0"/>
    <n v="0"/>
    <n v="20"/>
    <s v="2"/>
  </r>
  <r>
    <x v="0"/>
    <x v="17"/>
    <s v="1"/>
    <s v="01"/>
    <s v="15041RESIN819232023"/>
    <s v="22LB000F"/>
    <x v="466"/>
    <x v="466"/>
    <x v="466"/>
    <x v="466"/>
    <n v="0"/>
    <n v="0"/>
    <n v="0"/>
    <n v="0"/>
    <n v="528"/>
    <n v="0"/>
    <n v="0"/>
    <n v="0"/>
    <n v="0"/>
    <n v="0"/>
    <n v="528"/>
    <s v="2"/>
  </r>
  <r>
    <x v="0"/>
    <x v="17"/>
    <s v="1"/>
    <s v="01"/>
    <s v="15041RESIN819232023"/>
    <s v="22LB000F"/>
    <x v="467"/>
    <x v="467"/>
    <x v="467"/>
    <x v="467"/>
    <n v="0"/>
    <n v="0"/>
    <n v="0"/>
    <n v="0"/>
    <n v="121"/>
    <n v="0"/>
    <n v="0"/>
    <n v="0"/>
    <n v="0"/>
    <n v="0"/>
    <n v="121"/>
    <s v="2"/>
  </r>
  <r>
    <x v="0"/>
    <x v="17"/>
    <s v="1"/>
    <s v="01"/>
    <s v="15041RESIN819232023"/>
    <s v="22LB000F"/>
    <x v="468"/>
    <x v="468"/>
    <x v="468"/>
    <x v="468"/>
    <n v="0"/>
    <n v="0"/>
    <n v="0"/>
    <n v="0"/>
    <n v="154.69"/>
    <n v="0"/>
    <n v="0"/>
    <n v="0"/>
    <n v="0"/>
    <n v="0"/>
    <n v="154.69"/>
    <s v="2"/>
  </r>
  <r>
    <x v="0"/>
    <x v="17"/>
    <s v="1"/>
    <s v="01"/>
    <s v="15041RESIN819232023"/>
    <s v="22LB000F"/>
    <x v="469"/>
    <x v="469"/>
    <x v="469"/>
    <x v="469"/>
    <n v="0"/>
    <n v="0"/>
    <n v="0"/>
    <n v="0"/>
    <n v="567"/>
    <n v="0"/>
    <n v="0"/>
    <n v="0"/>
    <n v="0"/>
    <n v="0"/>
    <n v="567"/>
    <s v="2"/>
  </r>
  <r>
    <x v="0"/>
    <x v="17"/>
    <s v="1"/>
    <s v="01"/>
    <s v="15041RESIN819232023"/>
    <s v="22LB000F"/>
    <x v="470"/>
    <x v="470"/>
    <x v="470"/>
    <x v="470"/>
    <n v="0"/>
    <n v="0"/>
    <n v="0"/>
    <n v="0"/>
    <n v="246"/>
    <n v="0"/>
    <n v="0"/>
    <n v="0"/>
    <n v="0"/>
    <n v="0"/>
    <n v="246"/>
    <s v="2"/>
  </r>
  <r>
    <x v="0"/>
    <x v="17"/>
    <s v="1"/>
    <s v="01"/>
    <s v="15041RESIN819232023"/>
    <s v="22LB000F"/>
    <x v="471"/>
    <x v="471"/>
    <x v="471"/>
    <x v="471"/>
    <n v="0"/>
    <n v="0"/>
    <n v="0"/>
    <n v="0"/>
    <n v="155.6"/>
    <n v="0"/>
    <n v="0"/>
    <n v="0"/>
    <n v="0"/>
    <n v="0"/>
    <n v="155.6"/>
    <s v="2"/>
  </r>
  <r>
    <x v="0"/>
    <x v="17"/>
    <s v="1"/>
    <s v="01"/>
    <s v="15041RESIN819232023"/>
    <s v="22LB000F"/>
    <x v="472"/>
    <x v="472"/>
    <x v="472"/>
    <x v="472"/>
    <n v="0"/>
    <n v="0"/>
    <n v="0"/>
    <n v="0"/>
    <n v="460"/>
    <n v="0"/>
    <n v="0"/>
    <n v="0"/>
    <n v="0"/>
    <n v="0"/>
    <n v="460"/>
    <s v="2"/>
  </r>
  <r>
    <x v="0"/>
    <x v="17"/>
    <s v="1"/>
    <s v="01"/>
    <s v="15041RESIN819232023"/>
    <s v="22LB000F"/>
    <x v="473"/>
    <x v="473"/>
    <x v="473"/>
    <x v="473"/>
    <n v="0"/>
    <n v="0"/>
    <n v="0"/>
    <n v="0"/>
    <n v="15"/>
    <n v="0"/>
    <n v="0"/>
    <n v="0"/>
    <n v="0"/>
    <n v="0"/>
    <n v="15"/>
    <s v="2"/>
  </r>
  <r>
    <x v="0"/>
    <x v="17"/>
    <s v="1"/>
    <s v="01"/>
    <s v="15041RESIN819232023"/>
    <s v="22LB000F"/>
    <x v="474"/>
    <x v="474"/>
    <x v="474"/>
    <x v="474"/>
    <n v="0"/>
    <n v="0"/>
    <n v="0"/>
    <n v="0"/>
    <n v="663"/>
    <n v="0"/>
    <n v="0"/>
    <n v="0"/>
    <n v="0"/>
    <n v="0"/>
    <n v="663"/>
    <s v="2"/>
  </r>
  <r>
    <x v="0"/>
    <x v="17"/>
    <s v="1"/>
    <s v="01"/>
    <s v="15041RESIN819232023"/>
    <s v="22LB000F"/>
    <x v="475"/>
    <x v="475"/>
    <x v="475"/>
    <x v="475"/>
    <n v="0"/>
    <n v="0"/>
    <n v="0"/>
    <n v="0"/>
    <n v="48.5"/>
    <n v="0"/>
    <n v="0"/>
    <n v="0"/>
    <n v="0"/>
    <n v="0"/>
    <n v="48.5"/>
    <s v="2"/>
  </r>
  <r>
    <x v="0"/>
    <x v="17"/>
    <s v="1"/>
    <s v="01"/>
    <s v="15041RESIN819232023"/>
    <s v="22LB000F"/>
    <x v="476"/>
    <x v="476"/>
    <x v="476"/>
    <x v="476"/>
    <n v="0"/>
    <n v="0"/>
    <n v="0"/>
    <n v="0"/>
    <n v="484.38"/>
    <n v="0"/>
    <n v="0"/>
    <n v="0"/>
    <n v="0"/>
    <n v="0"/>
    <n v="484.38"/>
    <s v="2"/>
  </r>
  <r>
    <x v="0"/>
    <x v="17"/>
    <s v="1"/>
    <s v="01"/>
    <s v="15041RESIN819232023"/>
    <s v="22LB000F"/>
    <x v="477"/>
    <x v="477"/>
    <x v="477"/>
    <x v="477"/>
    <n v="0"/>
    <n v="0"/>
    <n v="0"/>
    <n v="0"/>
    <n v="12.4"/>
    <n v="0"/>
    <n v="0"/>
    <n v="0"/>
    <n v="0"/>
    <n v="0"/>
    <n v="12.4"/>
    <s v="2"/>
  </r>
  <r>
    <x v="0"/>
    <x v="17"/>
    <s v="1"/>
    <s v="01"/>
    <s v="15041RESIN819232023"/>
    <s v="22LB000F"/>
    <x v="478"/>
    <x v="478"/>
    <x v="478"/>
    <x v="478"/>
    <n v="0"/>
    <n v="0"/>
    <n v="0"/>
    <n v="0"/>
    <n v="149.30000000000001"/>
    <n v="0"/>
    <n v="0"/>
    <n v="0"/>
    <n v="0"/>
    <n v="0"/>
    <n v="149.30000000000001"/>
    <s v="2"/>
  </r>
  <r>
    <x v="0"/>
    <x v="17"/>
    <s v="1"/>
    <s v="01"/>
    <s v="15041RESIN819232023"/>
    <s v="22LB000F"/>
    <x v="479"/>
    <x v="479"/>
    <x v="479"/>
    <x v="479"/>
    <n v="0"/>
    <n v="0"/>
    <n v="0"/>
    <n v="0"/>
    <n v="112.5"/>
    <n v="0"/>
    <n v="0"/>
    <n v="0"/>
    <n v="0"/>
    <n v="0"/>
    <n v="112.5"/>
    <s v="2"/>
  </r>
  <r>
    <x v="0"/>
    <x v="18"/>
    <s v="1"/>
    <s v="01"/>
    <s v="15041RESIN819232023"/>
    <s v="22LB000F"/>
    <x v="480"/>
    <x v="480"/>
    <x v="480"/>
    <x v="480"/>
    <n v="0"/>
    <n v="0"/>
    <n v="0"/>
    <n v="0"/>
    <n v="371.5"/>
    <n v="0"/>
    <n v="0"/>
    <n v="0"/>
    <n v="0"/>
    <n v="0"/>
    <n v="371.5"/>
    <s v="2"/>
  </r>
  <r>
    <x v="0"/>
    <x v="18"/>
    <s v="1"/>
    <s v="01"/>
    <s v="15041RESIN819232023"/>
    <s v="22LB000F"/>
    <x v="481"/>
    <x v="481"/>
    <x v="481"/>
    <x v="481"/>
    <n v="0"/>
    <n v="0"/>
    <n v="0"/>
    <n v="0"/>
    <n v="137.5"/>
    <n v="0"/>
    <n v="0"/>
    <n v="0"/>
    <n v="0"/>
    <n v="0"/>
    <n v="137.5"/>
    <s v="2"/>
  </r>
  <r>
    <x v="0"/>
    <x v="18"/>
    <s v="1"/>
    <s v="01"/>
    <s v="15041RESIN819232023"/>
    <s v="22LB000F"/>
    <x v="482"/>
    <x v="482"/>
    <x v="482"/>
    <x v="482"/>
    <n v="0"/>
    <n v="0"/>
    <n v="0"/>
    <n v="0"/>
    <n v="45"/>
    <n v="0"/>
    <n v="0"/>
    <n v="0"/>
    <n v="0"/>
    <n v="0"/>
    <n v="45"/>
    <s v="2"/>
  </r>
  <r>
    <x v="0"/>
    <x v="18"/>
    <s v="1"/>
    <s v="01"/>
    <s v="15041RESIN819232023"/>
    <s v="22LB000F"/>
    <x v="483"/>
    <x v="483"/>
    <x v="483"/>
    <x v="483"/>
    <n v="0"/>
    <n v="0"/>
    <n v="0"/>
    <n v="0"/>
    <n v="9.98"/>
    <n v="0"/>
    <n v="0"/>
    <n v="0"/>
    <n v="0"/>
    <n v="0"/>
    <n v="9.98"/>
    <s v="2"/>
  </r>
  <r>
    <x v="0"/>
    <x v="18"/>
    <s v="1"/>
    <s v="01"/>
    <s v="15041RESIN819232023"/>
    <s v="22LB000F"/>
    <x v="484"/>
    <x v="484"/>
    <x v="484"/>
    <x v="484"/>
    <n v="0"/>
    <n v="0"/>
    <n v="0"/>
    <n v="0"/>
    <n v="137.5"/>
    <n v="0"/>
    <n v="0"/>
    <n v="0"/>
    <n v="0"/>
    <n v="0"/>
    <n v="137.5"/>
    <s v="2"/>
  </r>
  <r>
    <x v="0"/>
    <x v="18"/>
    <s v="1"/>
    <s v="01"/>
    <s v="15041RESIN819232023"/>
    <s v="22LB000F"/>
    <x v="485"/>
    <x v="485"/>
    <x v="485"/>
    <x v="485"/>
    <n v="0"/>
    <n v="0"/>
    <n v="0"/>
    <n v="0"/>
    <n v="18"/>
    <n v="0"/>
    <n v="0"/>
    <n v="0"/>
    <n v="0"/>
    <n v="0"/>
    <n v="18"/>
    <s v="2"/>
  </r>
  <r>
    <x v="0"/>
    <x v="18"/>
    <s v="1"/>
    <s v="01"/>
    <s v="15041RESIN819232023"/>
    <s v="22LB000F"/>
    <x v="486"/>
    <x v="486"/>
    <x v="486"/>
    <x v="486"/>
    <n v="0"/>
    <n v="0"/>
    <n v="0"/>
    <n v="0"/>
    <n v="260"/>
    <n v="0"/>
    <n v="0"/>
    <n v="0"/>
    <n v="0"/>
    <n v="0"/>
    <n v="260"/>
    <s v="2"/>
  </r>
  <r>
    <x v="0"/>
    <x v="18"/>
    <s v="1"/>
    <s v="01"/>
    <s v="15041RESIN819232023"/>
    <s v="22LB000F"/>
    <x v="487"/>
    <x v="487"/>
    <x v="487"/>
    <x v="487"/>
    <n v="0"/>
    <n v="0"/>
    <n v="0"/>
    <n v="0"/>
    <n v="130"/>
    <n v="0"/>
    <n v="0"/>
    <n v="0"/>
    <n v="0"/>
    <n v="0"/>
    <n v="130"/>
    <s v="2"/>
  </r>
  <r>
    <x v="0"/>
    <x v="18"/>
    <s v="1"/>
    <s v="01"/>
    <s v="15041RESIN819232023"/>
    <s v="22LB000F"/>
    <x v="488"/>
    <x v="488"/>
    <x v="488"/>
    <x v="488"/>
    <n v="0"/>
    <n v="0"/>
    <n v="0"/>
    <n v="0"/>
    <n v="127.5"/>
    <n v="0"/>
    <n v="0"/>
    <n v="0"/>
    <n v="0"/>
    <n v="0"/>
    <n v="127.5"/>
    <s v="2"/>
  </r>
  <r>
    <x v="0"/>
    <x v="18"/>
    <s v="1"/>
    <s v="01"/>
    <s v="15041RESIN819232023"/>
    <s v="22LB000F"/>
    <x v="489"/>
    <x v="489"/>
    <x v="489"/>
    <x v="489"/>
    <n v="0"/>
    <n v="0"/>
    <n v="0"/>
    <n v="0"/>
    <n v="35"/>
    <n v="0"/>
    <n v="0"/>
    <n v="0"/>
    <n v="0"/>
    <n v="0"/>
    <n v="35"/>
    <s v="2"/>
  </r>
  <r>
    <x v="0"/>
    <x v="18"/>
    <s v="1"/>
    <s v="01"/>
    <s v="15041RESIN819232023"/>
    <s v="22LB000F"/>
    <x v="490"/>
    <x v="490"/>
    <x v="490"/>
    <x v="490"/>
    <n v="0"/>
    <n v="0"/>
    <n v="0"/>
    <n v="0"/>
    <n v="37.950000000000003"/>
    <n v="0"/>
    <n v="0"/>
    <n v="0"/>
    <n v="0"/>
    <n v="0"/>
    <n v="37.950000000000003"/>
    <s v="2"/>
  </r>
  <r>
    <x v="0"/>
    <x v="18"/>
    <s v="1"/>
    <s v="01"/>
    <s v="15041RESIN819232023"/>
    <s v="22LB000F"/>
    <x v="491"/>
    <x v="491"/>
    <x v="491"/>
    <x v="491"/>
    <n v="0"/>
    <n v="0"/>
    <n v="0"/>
    <n v="0"/>
    <n v="412.8"/>
    <n v="0"/>
    <n v="0"/>
    <n v="0"/>
    <n v="0"/>
    <n v="0"/>
    <n v="412.8"/>
    <s v="2"/>
  </r>
  <r>
    <x v="0"/>
    <x v="18"/>
    <s v="1"/>
    <s v="01"/>
    <s v="15041RESIN819232023"/>
    <s v="22LB000F"/>
    <x v="492"/>
    <x v="492"/>
    <x v="492"/>
    <x v="492"/>
    <n v="0"/>
    <n v="0"/>
    <n v="0"/>
    <n v="0"/>
    <n v="0"/>
    <n v="0"/>
    <n v="0"/>
    <n v="0"/>
    <n v="0"/>
    <n v="0"/>
    <n v="0"/>
    <s v="2"/>
  </r>
  <r>
    <x v="0"/>
    <x v="18"/>
    <s v="1"/>
    <s v="01"/>
    <s v="15041RESIN819232023"/>
    <s v="22LB000F"/>
    <x v="493"/>
    <x v="493"/>
    <x v="493"/>
    <x v="493"/>
    <n v="0"/>
    <n v="0"/>
    <n v="0"/>
    <n v="0"/>
    <n v="49"/>
    <n v="0"/>
    <n v="0"/>
    <n v="0"/>
    <n v="0"/>
    <n v="0"/>
    <n v="49"/>
    <s v="2"/>
  </r>
  <r>
    <x v="0"/>
    <x v="18"/>
    <s v="1"/>
    <s v="01"/>
    <s v="15041RESIN819232023"/>
    <s v="22LB000F"/>
    <x v="494"/>
    <x v="494"/>
    <x v="494"/>
    <x v="494"/>
    <n v="0"/>
    <n v="0"/>
    <n v="0"/>
    <n v="0"/>
    <n v="260"/>
    <n v="0"/>
    <n v="0"/>
    <n v="0"/>
    <n v="0"/>
    <n v="0"/>
    <n v="260"/>
    <s v="2"/>
  </r>
  <r>
    <x v="0"/>
    <x v="18"/>
    <s v="1"/>
    <s v="01"/>
    <s v="15041RESIN819232023"/>
    <s v="22LB000F"/>
    <x v="495"/>
    <x v="495"/>
    <x v="495"/>
    <x v="495"/>
    <n v="0"/>
    <n v="0"/>
    <n v="0"/>
    <n v="0"/>
    <n v="450"/>
    <n v="0"/>
    <n v="0"/>
    <n v="0"/>
    <n v="0"/>
    <n v="0"/>
    <n v="450"/>
    <s v="2"/>
  </r>
  <r>
    <x v="0"/>
    <x v="18"/>
    <s v="1"/>
    <s v="01"/>
    <s v="15041RESIN819232023"/>
    <s v="22LB000F"/>
    <x v="496"/>
    <x v="496"/>
    <x v="496"/>
    <x v="496"/>
    <n v="0"/>
    <n v="0"/>
    <n v="0"/>
    <n v="0"/>
    <n v="45"/>
    <n v="0"/>
    <n v="0"/>
    <n v="0"/>
    <n v="0"/>
    <n v="0"/>
    <n v="45"/>
    <s v="2"/>
  </r>
  <r>
    <x v="0"/>
    <x v="18"/>
    <s v="1"/>
    <s v="01"/>
    <s v="15041RESIN819232023"/>
    <s v="22LB000F"/>
    <x v="497"/>
    <x v="497"/>
    <x v="497"/>
    <x v="497"/>
    <n v="0"/>
    <n v="0"/>
    <n v="0"/>
    <n v="0"/>
    <n v="24.75"/>
    <n v="0"/>
    <n v="0"/>
    <n v="0"/>
    <n v="0"/>
    <n v="0"/>
    <n v="24.75"/>
    <s v="2"/>
  </r>
  <r>
    <x v="0"/>
    <x v="18"/>
    <s v="1"/>
    <s v="01"/>
    <s v="15041RESIN819232023"/>
    <s v="22LB000F"/>
    <x v="498"/>
    <x v="498"/>
    <x v="498"/>
    <x v="498"/>
    <n v="0"/>
    <n v="0"/>
    <n v="0"/>
    <n v="0"/>
    <n v="118"/>
    <n v="0"/>
    <n v="0"/>
    <n v="0"/>
    <n v="0"/>
    <n v="0"/>
    <n v="118"/>
    <s v="2"/>
  </r>
  <r>
    <x v="0"/>
    <x v="18"/>
    <s v="1"/>
    <s v="01"/>
    <s v="15041RESIN819232023"/>
    <s v="22LB000F"/>
    <x v="499"/>
    <x v="499"/>
    <x v="499"/>
    <x v="499"/>
    <n v="0"/>
    <n v="0"/>
    <n v="0"/>
    <n v="0"/>
    <n v="183.97"/>
    <n v="0"/>
    <n v="0"/>
    <n v="0"/>
    <n v="0"/>
    <n v="0"/>
    <n v="183.97"/>
    <s v="2"/>
  </r>
  <r>
    <x v="0"/>
    <x v="18"/>
    <s v="1"/>
    <s v="01"/>
    <s v="15041RESIN819232023"/>
    <s v="22LB000F"/>
    <x v="500"/>
    <x v="500"/>
    <x v="500"/>
    <x v="500"/>
    <n v="0"/>
    <n v="0"/>
    <n v="0"/>
    <n v="0"/>
    <n v="75"/>
    <n v="0"/>
    <n v="0"/>
    <n v="0"/>
    <n v="0"/>
    <n v="0"/>
    <n v="75"/>
    <s v="2"/>
  </r>
  <r>
    <x v="0"/>
    <x v="18"/>
    <s v="1"/>
    <s v="01"/>
    <s v="15041RESIN819232023"/>
    <s v="22LB000F"/>
    <x v="501"/>
    <x v="501"/>
    <x v="501"/>
    <x v="501"/>
    <n v="0"/>
    <n v="0"/>
    <n v="0"/>
    <n v="0"/>
    <n v="31.3"/>
    <n v="0"/>
    <n v="0"/>
    <n v="0"/>
    <n v="0"/>
    <n v="0"/>
    <n v="31.3"/>
    <s v="2"/>
  </r>
  <r>
    <x v="0"/>
    <x v="18"/>
    <s v="1"/>
    <s v="01"/>
    <s v="15041RESIN819232023"/>
    <s v="22LB000F"/>
    <x v="502"/>
    <x v="502"/>
    <x v="502"/>
    <x v="502"/>
    <n v="0"/>
    <n v="0"/>
    <n v="0"/>
    <n v="0"/>
    <n v="879.2"/>
    <n v="0"/>
    <n v="0"/>
    <n v="0"/>
    <n v="0"/>
    <n v="0"/>
    <n v="879.2"/>
    <s v="2"/>
  </r>
  <r>
    <x v="0"/>
    <x v="18"/>
    <s v="1"/>
    <s v="01"/>
    <s v="15041RESIN819232023"/>
    <s v="22LB000F"/>
    <x v="503"/>
    <x v="503"/>
    <x v="503"/>
    <x v="503"/>
    <n v="0"/>
    <n v="0"/>
    <n v="0"/>
    <n v="0"/>
    <n v="75.900000000000006"/>
    <n v="0"/>
    <n v="0"/>
    <n v="0"/>
    <n v="0"/>
    <n v="0"/>
    <n v="75.900000000000006"/>
    <s v="2"/>
  </r>
  <r>
    <x v="0"/>
    <x v="18"/>
    <s v="1"/>
    <s v="01"/>
    <s v="15041RESIN819232023"/>
    <s v="22LB000F"/>
    <x v="504"/>
    <x v="504"/>
    <x v="504"/>
    <x v="504"/>
    <n v="0"/>
    <n v="0"/>
    <n v="0"/>
    <n v="0"/>
    <n v="625.5"/>
    <n v="0"/>
    <n v="0"/>
    <n v="0"/>
    <n v="0"/>
    <n v="0"/>
    <n v="625.5"/>
    <s v="2"/>
  </r>
  <r>
    <x v="0"/>
    <x v="18"/>
    <s v="1"/>
    <s v="01"/>
    <s v="15041RESIN819232023"/>
    <s v="22LB000F"/>
    <x v="505"/>
    <x v="505"/>
    <x v="505"/>
    <x v="505"/>
    <n v="0"/>
    <n v="0"/>
    <n v="0"/>
    <n v="0"/>
    <n v="391.3"/>
    <n v="0"/>
    <n v="0"/>
    <n v="0"/>
    <n v="0"/>
    <n v="0"/>
    <n v="391.3"/>
    <s v="2"/>
  </r>
  <r>
    <x v="0"/>
    <x v="18"/>
    <s v="1"/>
    <s v="01"/>
    <s v="15041RESIN819232023"/>
    <s v="22LB000F"/>
    <x v="506"/>
    <x v="506"/>
    <x v="506"/>
    <x v="506"/>
    <n v="0"/>
    <n v="0"/>
    <n v="0"/>
    <n v="0"/>
    <n v="135"/>
    <n v="0"/>
    <n v="0"/>
    <n v="0"/>
    <n v="0"/>
    <n v="0"/>
    <n v="135"/>
    <s v="2"/>
  </r>
  <r>
    <x v="0"/>
    <x v="18"/>
    <s v="1"/>
    <s v="01"/>
    <s v="15041RESIN819232023"/>
    <s v="22LB000F"/>
    <x v="507"/>
    <x v="507"/>
    <x v="507"/>
    <x v="507"/>
    <n v="0"/>
    <n v="0"/>
    <n v="0"/>
    <n v="0"/>
    <n v="110"/>
    <n v="0"/>
    <n v="0"/>
    <n v="0"/>
    <n v="0"/>
    <n v="0"/>
    <n v="110"/>
    <s v="2"/>
  </r>
  <r>
    <x v="0"/>
    <x v="19"/>
    <s v="1"/>
    <s v="01"/>
    <s v="15041RESIN819232023"/>
    <s v="22LB000F"/>
    <x v="508"/>
    <x v="508"/>
    <x v="508"/>
    <x v="508"/>
    <n v="0"/>
    <n v="0"/>
    <n v="0"/>
    <n v="0"/>
    <n v="872.3"/>
    <n v="0"/>
    <n v="0"/>
    <n v="0"/>
    <n v="0"/>
    <n v="0"/>
    <n v="872.3"/>
    <s v="2"/>
  </r>
  <r>
    <x v="0"/>
    <x v="19"/>
    <s v="1"/>
    <s v="01"/>
    <s v="15041RESIN819232023"/>
    <s v="22LB000F"/>
    <x v="509"/>
    <x v="509"/>
    <x v="509"/>
    <x v="509"/>
    <n v="0"/>
    <n v="0"/>
    <n v="0"/>
    <n v="0"/>
    <n v="437"/>
    <n v="0"/>
    <n v="0"/>
    <n v="0"/>
    <n v="0"/>
    <n v="0"/>
    <n v="437"/>
    <s v="2"/>
  </r>
  <r>
    <x v="0"/>
    <x v="19"/>
    <s v="1"/>
    <s v="01"/>
    <s v="15041RESIN819232023"/>
    <s v="22LB000F"/>
    <x v="510"/>
    <x v="510"/>
    <x v="510"/>
    <x v="510"/>
    <n v="0"/>
    <n v="0"/>
    <n v="0"/>
    <n v="0"/>
    <n v="21"/>
    <n v="0"/>
    <n v="0"/>
    <n v="0"/>
    <n v="0"/>
    <n v="0"/>
    <n v="21"/>
    <s v="2"/>
  </r>
  <r>
    <x v="0"/>
    <x v="19"/>
    <s v="1"/>
    <s v="01"/>
    <s v="15041RESIN819232023"/>
    <s v="22LB000F"/>
    <x v="511"/>
    <x v="511"/>
    <x v="511"/>
    <x v="511"/>
    <n v="0"/>
    <n v="0"/>
    <n v="0"/>
    <n v="0"/>
    <n v="605.62"/>
    <n v="0"/>
    <n v="0"/>
    <n v="0"/>
    <n v="0"/>
    <n v="0"/>
    <n v="605.62"/>
    <s v="2"/>
  </r>
  <r>
    <x v="0"/>
    <x v="19"/>
    <s v="1"/>
    <s v="01"/>
    <s v="15041RESIN819232023"/>
    <s v="22LB000F"/>
    <x v="512"/>
    <x v="512"/>
    <x v="512"/>
    <x v="512"/>
    <n v="0"/>
    <n v="0"/>
    <n v="0"/>
    <n v="0"/>
    <n v="70"/>
    <n v="0"/>
    <n v="0"/>
    <n v="0"/>
    <n v="0"/>
    <n v="0"/>
    <n v="70"/>
    <s v="2"/>
  </r>
  <r>
    <x v="0"/>
    <x v="19"/>
    <s v="1"/>
    <s v="01"/>
    <s v="15041RESIN819232023"/>
    <s v="22LB000F"/>
    <x v="513"/>
    <x v="513"/>
    <x v="513"/>
    <x v="513"/>
    <n v="0"/>
    <n v="0"/>
    <n v="0"/>
    <n v="0"/>
    <n v="107"/>
    <n v="0"/>
    <n v="0"/>
    <n v="0"/>
    <n v="0"/>
    <n v="0"/>
    <n v="107"/>
    <s v="2"/>
  </r>
  <r>
    <x v="0"/>
    <x v="19"/>
    <s v="1"/>
    <s v="01"/>
    <s v="15041RESIN819232023"/>
    <s v="22LB000F"/>
    <x v="514"/>
    <x v="514"/>
    <x v="514"/>
    <x v="514"/>
    <n v="0"/>
    <n v="0"/>
    <n v="0"/>
    <n v="0"/>
    <n v="37.5"/>
    <n v="0"/>
    <n v="0"/>
    <n v="0"/>
    <n v="0"/>
    <n v="0"/>
    <n v="37.5"/>
    <s v="2"/>
  </r>
  <r>
    <x v="0"/>
    <x v="19"/>
    <s v="1"/>
    <s v="01"/>
    <s v="15041RESIN819232023"/>
    <s v="22LB000F"/>
    <x v="515"/>
    <x v="515"/>
    <x v="515"/>
    <x v="515"/>
    <n v="0"/>
    <n v="0"/>
    <n v="0"/>
    <n v="0"/>
    <n v="235.82"/>
    <n v="0"/>
    <n v="0"/>
    <n v="0"/>
    <n v="0"/>
    <n v="0"/>
    <n v="235.82"/>
    <s v="2"/>
  </r>
  <r>
    <x v="0"/>
    <x v="19"/>
    <s v="1"/>
    <s v="01"/>
    <s v="15041RESIN819232023"/>
    <s v="22LB000F"/>
    <x v="516"/>
    <x v="516"/>
    <x v="516"/>
    <x v="516"/>
    <n v="0"/>
    <n v="0"/>
    <n v="0"/>
    <n v="0"/>
    <n v="72.099999999999994"/>
    <n v="0"/>
    <n v="0"/>
    <n v="0"/>
    <n v="0"/>
    <n v="0"/>
    <n v="72.099999999999994"/>
    <s v="2"/>
  </r>
  <r>
    <x v="0"/>
    <x v="19"/>
    <s v="1"/>
    <s v="01"/>
    <s v="15041RESIN819232023"/>
    <s v="22LB000F"/>
    <x v="517"/>
    <x v="517"/>
    <x v="517"/>
    <x v="517"/>
    <n v="0"/>
    <n v="0"/>
    <n v="0"/>
    <n v="0"/>
    <n v="125"/>
    <n v="0"/>
    <n v="0"/>
    <n v="0"/>
    <n v="0"/>
    <n v="0"/>
    <n v="125"/>
    <s v="2"/>
  </r>
  <r>
    <x v="0"/>
    <x v="19"/>
    <s v="1"/>
    <s v="01"/>
    <s v="15041RESIN819232023"/>
    <s v="22LB000F"/>
    <x v="518"/>
    <x v="518"/>
    <x v="518"/>
    <x v="518"/>
    <n v="0"/>
    <n v="0"/>
    <n v="0"/>
    <n v="0"/>
    <n v="115"/>
    <n v="0"/>
    <n v="0"/>
    <n v="0"/>
    <n v="0"/>
    <n v="0"/>
    <n v="115"/>
    <s v="2"/>
  </r>
  <r>
    <x v="0"/>
    <x v="19"/>
    <s v="1"/>
    <s v="01"/>
    <s v="15041RESIN819232023"/>
    <s v="22LB000F"/>
    <x v="519"/>
    <x v="519"/>
    <x v="519"/>
    <x v="519"/>
    <n v="0"/>
    <n v="0"/>
    <n v="0"/>
    <n v="0"/>
    <n v="461.02"/>
    <n v="0"/>
    <n v="0"/>
    <n v="0"/>
    <n v="0"/>
    <n v="0"/>
    <n v="461.02"/>
    <s v="2"/>
  </r>
  <r>
    <x v="0"/>
    <x v="19"/>
    <s v="1"/>
    <s v="01"/>
    <s v="15041RESIN819232023"/>
    <s v="22LB000F"/>
    <x v="520"/>
    <x v="520"/>
    <x v="520"/>
    <x v="520"/>
    <n v="0"/>
    <n v="0"/>
    <n v="0"/>
    <n v="0"/>
    <n v="129.5"/>
    <n v="0"/>
    <n v="0"/>
    <n v="0"/>
    <n v="0"/>
    <n v="0"/>
    <n v="129.5"/>
    <s v="2"/>
  </r>
  <r>
    <x v="0"/>
    <x v="19"/>
    <s v="1"/>
    <s v="01"/>
    <s v="15041RESIN819232023"/>
    <s v="22LB000F"/>
    <x v="521"/>
    <x v="521"/>
    <x v="521"/>
    <x v="521"/>
    <n v="0"/>
    <n v="0"/>
    <n v="0"/>
    <n v="0"/>
    <n v="76.22"/>
    <n v="0"/>
    <n v="0"/>
    <n v="0"/>
    <n v="0"/>
    <n v="0"/>
    <n v="76.22"/>
    <s v="2"/>
  </r>
  <r>
    <x v="0"/>
    <x v="19"/>
    <s v="1"/>
    <s v="01"/>
    <s v="15041RESIN819232023"/>
    <s v="22LB000F"/>
    <x v="522"/>
    <x v="522"/>
    <x v="522"/>
    <x v="522"/>
    <n v="0"/>
    <n v="0"/>
    <n v="0"/>
    <n v="0"/>
    <n v="23"/>
    <n v="0"/>
    <n v="0"/>
    <n v="0"/>
    <n v="0"/>
    <n v="0"/>
    <n v="23"/>
    <s v="2"/>
  </r>
  <r>
    <x v="0"/>
    <x v="19"/>
    <s v="1"/>
    <s v="01"/>
    <s v="15041RESIN819232023"/>
    <s v="22LB000F"/>
    <x v="523"/>
    <x v="523"/>
    <x v="523"/>
    <x v="523"/>
    <n v="0"/>
    <n v="0"/>
    <n v="0"/>
    <n v="0"/>
    <n v="92"/>
    <n v="0"/>
    <n v="0"/>
    <n v="0"/>
    <n v="0"/>
    <n v="0"/>
    <n v="92"/>
    <s v="2"/>
  </r>
  <r>
    <x v="0"/>
    <x v="19"/>
    <s v="1"/>
    <s v="01"/>
    <s v="15041RESIN819232023"/>
    <s v="22LB000F"/>
    <x v="524"/>
    <x v="524"/>
    <x v="524"/>
    <x v="524"/>
    <n v="0"/>
    <n v="0"/>
    <n v="0"/>
    <n v="0"/>
    <n v="129.5"/>
    <n v="0"/>
    <n v="0"/>
    <n v="0"/>
    <n v="0"/>
    <n v="0"/>
    <n v="129.5"/>
    <s v="2"/>
  </r>
  <r>
    <x v="0"/>
    <x v="19"/>
    <s v="1"/>
    <s v="01"/>
    <s v="15041RESIN819232023"/>
    <s v="22LB000F"/>
    <x v="525"/>
    <x v="525"/>
    <x v="525"/>
    <x v="525"/>
    <n v="0"/>
    <n v="0"/>
    <n v="0"/>
    <n v="0"/>
    <n v="38"/>
    <n v="0"/>
    <n v="0"/>
    <n v="0"/>
    <n v="0"/>
    <n v="0"/>
    <n v="38"/>
    <s v="2"/>
  </r>
  <r>
    <x v="0"/>
    <x v="19"/>
    <s v="1"/>
    <s v="01"/>
    <s v="15041RESIN819232023"/>
    <s v="22LB000F"/>
    <x v="526"/>
    <x v="526"/>
    <x v="526"/>
    <x v="526"/>
    <n v="0"/>
    <n v="0"/>
    <n v="0"/>
    <n v="0"/>
    <n v="126.2"/>
    <n v="0"/>
    <n v="0"/>
    <n v="0"/>
    <n v="0"/>
    <n v="0"/>
    <n v="126.2"/>
    <s v="2"/>
  </r>
  <r>
    <x v="0"/>
    <x v="19"/>
    <s v="1"/>
    <s v="01"/>
    <s v="15041RESIN819232023"/>
    <s v="22LB000F"/>
    <x v="527"/>
    <x v="527"/>
    <x v="527"/>
    <x v="527"/>
    <n v="0"/>
    <n v="0"/>
    <n v="0"/>
    <n v="0"/>
    <n v="456"/>
    <n v="0"/>
    <n v="0"/>
    <n v="0"/>
    <n v="0"/>
    <n v="0"/>
    <n v="456"/>
    <s v="2"/>
  </r>
  <r>
    <x v="0"/>
    <x v="19"/>
    <s v="1"/>
    <s v="01"/>
    <s v="15041RESIN819232023"/>
    <s v="22LB000F"/>
    <x v="528"/>
    <x v="528"/>
    <x v="528"/>
    <x v="528"/>
    <n v="0"/>
    <n v="0"/>
    <n v="0"/>
    <n v="0"/>
    <n v="47"/>
    <n v="0"/>
    <n v="0"/>
    <n v="0"/>
    <n v="0"/>
    <n v="0"/>
    <n v="47"/>
    <s v="2"/>
  </r>
  <r>
    <x v="0"/>
    <x v="19"/>
    <s v="1"/>
    <s v="01"/>
    <s v="15041RESIN819232023"/>
    <s v="22LB000F"/>
    <x v="529"/>
    <x v="529"/>
    <x v="529"/>
    <x v="529"/>
    <n v="0"/>
    <n v="0"/>
    <n v="0"/>
    <n v="0"/>
    <n v="623.20000000000005"/>
    <n v="0"/>
    <n v="0"/>
    <n v="0"/>
    <n v="0"/>
    <n v="0"/>
    <n v="623.20000000000005"/>
    <s v="2"/>
  </r>
  <r>
    <x v="0"/>
    <x v="19"/>
    <s v="1"/>
    <s v="01"/>
    <s v="15041RESIN819232023"/>
    <s v="22LB000F"/>
    <x v="530"/>
    <x v="530"/>
    <x v="530"/>
    <x v="530"/>
    <n v="0"/>
    <n v="0"/>
    <n v="0"/>
    <n v="0"/>
    <n v="656"/>
    <n v="0"/>
    <n v="0"/>
    <n v="0"/>
    <n v="0"/>
    <n v="0"/>
    <n v="656"/>
    <s v="2"/>
  </r>
  <r>
    <x v="0"/>
    <x v="19"/>
    <s v="1"/>
    <s v="01"/>
    <s v="15041RESIN819232023"/>
    <s v="22LB000F"/>
    <x v="531"/>
    <x v="531"/>
    <x v="531"/>
    <x v="531"/>
    <n v="0"/>
    <n v="0"/>
    <n v="0"/>
    <n v="0"/>
    <n v="110.71"/>
    <n v="0"/>
    <n v="0"/>
    <n v="0"/>
    <n v="0"/>
    <n v="0"/>
    <n v="110.71"/>
    <s v="2"/>
  </r>
  <r>
    <x v="0"/>
    <x v="19"/>
    <s v="1"/>
    <s v="01"/>
    <s v="15041RESIN819232023"/>
    <s v="22LB000F"/>
    <x v="532"/>
    <x v="532"/>
    <x v="532"/>
    <x v="532"/>
    <n v="0"/>
    <n v="0"/>
    <n v="0"/>
    <n v="0"/>
    <n v="252"/>
    <n v="0"/>
    <n v="0"/>
    <n v="0"/>
    <n v="0"/>
    <n v="0"/>
    <n v="252"/>
    <s v="2"/>
  </r>
  <r>
    <x v="0"/>
    <x v="19"/>
    <s v="1"/>
    <s v="01"/>
    <s v="15041RESIN819232023"/>
    <s v="22LB000F"/>
    <x v="533"/>
    <x v="533"/>
    <x v="533"/>
    <x v="533"/>
    <n v="0"/>
    <n v="0"/>
    <n v="0"/>
    <n v="0"/>
    <n v="244"/>
    <n v="0"/>
    <n v="0"/>
    <n v="0"/>
    <n v="0"/>
    <n v="0"/>
    <n v="244"/>
    <s v="2"/>
  </r>
  <r>
    <x v="0"/>
    <x v="19"/>
    <s v="1"/>
    <s v="01"/>
    <s v="15041RESIN819232023"/>
    <s v="22LB000F"/>
    <x v="534"/>
    <x v="534"/>
    <x v="534"/>
    <x v="534"/>
    <n v="0"/>
    <n v="0"/>
    <n v="0"/>
    <n v="0"/>
    <n v="180"/>
    <n v="0"/>
    <n v="0"/>
    <n v="0"/>
    <n v="0"/>
    <n v="0"/>
    <n v="180"/>
    <s v="2"/>
  </r>
  <r>
    <x v="0"/>
    <x v="19"/>
    <s v="1"/>
    <s v="01"/>
    <s v="15041RESIN819232023"/>
    <s v="22LB000F"/>
    <x v="535"/>
    <x v="535"/>
    <x v="535"/>
    <x v="535"/>
    <n v="0"/>
    <n v="0"/>
    <n v="0"/>
    <n v="0"/>
    <n v="238.61"/>
    <n v="0"/>
    <n v="0"/>
    <n v="0"/>
    <n v="0"/>
    <n v="0"/>
    <n v="238.61"/>
    <s v="2"/>
  </r>
  <r>
    <x v="0"/>
    <x v="19"/>
    <s v="1"/>
    <s v="01"/>
    <s v="15041RESIN819232023"/>
    <s v="22LB000F"/>
    <x v="536"/>
    <x v="536"/>
    <x v="536"/>
    <x v="536"/>
    <n v="0"/>
    <n v="0"/>
    <n v="0"/>
    <n v="0"/>
    <n v="0"/>
    <n v="0"/>
    <n v="0"/>
    <n v="0"/>
    <n v="0"/>
    <n v="0"/>
    <n v="0"/>
    <s v="2"/>
  </r>
  <r>
    <x v="0"/>
    <x v="19"/>
    <s v="1"/>
    <s v="01"/>
    <s v="15041RESIN819232023"/>
    <s v="22LB000F"/>
    <x v="537"/>
    <x v="537"/>
    <x v="537"/>
    <x v="537"/>
    <n v="0"/>
    <n v="0"/>
    <n v="0"/>
    <n v="0"/>
    <n v="463"/>
    <n v="0"/>
    <n v="0"/>
    <n v="0"/>
    <n v="0"/>
    <n v="0"/>
    <n v="463"/>
    <s v="2"/>
  </r>
  <r>
    <x v="0"/>
    <x v="19"/>
    <s v="1"/>
    <s v="01"/>
    <s v="15041RESIN819232023"/>
    <s v="22LB000F"/>
    <x v="538"/>
    <x v="538"/>
    <x v="538"/>
    <x v="538"/>
    <n v="0"/>
    <n v="0"/>
    <n v="0"/>
    <n v="0"/>
    <n v="253"/>
    <n v="0"/>
    <n v="0"/>
    <n v="0"/>
    <n v="0"/>
    <n v="0"/>
    <n v="253"/>
    <s v="2"/>
  </r>
  <r>
    <x v="0"/>
    <x v="19"/>
    <s v="1"/>
    <s v="01"/>
    <s v="15041RESIN819232023"/>
    <s v="22LB000F"/>
    <x v="539"/>
    <x v="539"/>
    <x v="539"/>
    <x v="539"/>
    <n v="0"/>
    <n v="0"/>
    <n v="0"/>
    <n v="0"/>
    <n v="206.01"/>
    <n v="0"/>
    <n v="0"/>
    <n v="0"/>
    <n v="0"/>
    <n v="0"/>
    <n v="206.01"/>
    <s v="2"/>
  </r>
  <r>
    <x v="0"/>
    <x v="19"/>
    <s v="1"/>
    <s v="01"/>
    <s v="15041RESIN819232023"/>
    <s v="22LB000F"/>
    <x v="540"/>
    <x v="540"/>
    <x v="540"/>
    <x v="540"/>
    <n v="0"/>
    <n v="0"/>
    <n v="0"/>
    <n v="0"/>
    <n v="449"/>
    <n v="0"/>
    <n v="0"/>
    <n v="0"/>
    <n v="0"/>
    <n v="0"/>
    <n v="449"/>
    <s v="2"/>
  </r>
  <r>
    <x v="0"/>
    <x v="19"/>
    <s v="1"/>
    <s v="01"/>
    <s v="15041RESIN819232023"/>
    <s v="22LB000F"/>
    <x v="541"/>
    <x v="541"/>
    <x v="541"/>
    <x v="541"/>
    <n v="0"/>
    <n v="0"/>
    <n v="0"/>
    <n v="0"/>
    <n v="450"/>
    <n v="0"/>
    <n v="0"/>
    <n v="0"/>
    <n v="0"/>
    <n v="0"/>
    <n v="450"/>
    <s v="2"/>
  </r>
  <r>
    <x v="0"/>
    <x v="20"/>
    <s v="1"/>
    <s v="01"/>
    <s v="15041RESIN819232023"/>
    <s v="22LB000F"/>
    <x v="542"/>
    <x v="542"/>
    <x v="542"/>
    <x v="542"/>
    <n v="0"/>
    <n v="0"/>
    <n v="0"/>
    <n v="0"/>
    <n v="15.95"/>
    <n v="0"/>
    <n v="0"/>
    <n v="0"/>
    <n v="0"/>
    <n v="0"/>
    <n v="15.95"/>
    <s v="2"/>
  </r>
  <r>
    <x v="0"/>
    <x v="20"/>
    <s v="1"/>
    <s v="01"/>
    <s v="15041RESIN819232023"/>
    <s v="22LB000F"/>
    <x v="543"/>
    <x v="543"/>
    <x v="543"/>
    <x v="543"/>
    <n v="0"/>
    <n v="0"/>
    <n v="0"/>
    <n v="0"/>
    <n v="90"/>
    <n v="0"/>
    <n v="0"/>
    <n v="0"/>
    <n v="0"/>
    <n v="0"/>
    <n v="90"/>
    <s v="2"/>
  </r>
  <r>
    <x v="0"/>
    <x v="20"/>
    <s v="1"/>
    <s v="01"/>
    <s v="15041RESIN819232023"/>
    <s v="22LB000F"/>
    <x v="544"/>
    <x v="544"/>
    <x v="544"/>
    <x v="544"/>
    <n v="0"/>
    <n v="0"/>
    <n v="0"/>
    <n v="0"/>
    <n v="89.1"/>
    <n v="0"/>
    <n v="0"/>
    <n v="0"/>
    <n v="0"/>
    <n v="0"/>
    <n v="89.1"/>
    <s v="2"/>
  </r>
  <r>
    <x v="0"/>
    <x v="20"/>
    <s v="1"/>
    <s v="01"/>
    <s v="15041RESIN819232023"/>
    <s v="22LB000F"/>
    <x v="545"/>
    <x v="545"/>
    <x v="545"/>
    <x v="545"/>
    <n v="0"/>
    <n v="0"/>
    <n v="0"/>
    <n v="0"/>
    <n v="123"/>
    <n v="0"/>
    <n v="0"/>
    <n v="0"/>
    <n v="0"/>
    <n v="0"/>
    <n v="123"/>
    <s v="2"/>
  </r>
  <r>
    <x v="0"/>
    <x v="20"/>
    <s v="1"/>
    <s v="01"/>
    <s v="15041RESIN819232023"/>
    <s v="22LB000F"/>
    <x v="546"/>
    <x v="546"/>
    <x v="546"/>
    <x v="546"/>
    <n v="0"/>
    <n v="0"/>
    <n v="0"/>
    <n v="0"/>
    <n v="156.06"/>
    <n v="0"/>
    <n v="0"/>
    <n v="0"/>
    <n v="0"/>
    <n v="0"/>
    <n v="156.06"/>
    <s v="2"/>
  </r>
  <r>
    <x v="0"/>
    <x v="20"/>
    <s v="1"/>
    <s v="01"/>
    <s v="15041RESIN819232023"/>
    <s v="22LB000F"/>
    <x v="547"/>
    <x v="547"/>
    <x v="547"/>
    <x v="547"/>
    <n v="0"/>
    <n v="0"/>
    <n v="0"/>
    <n v="0"/>
    <n v="366"/>
    <n v="0"/>
    <n v="0"/>
    <n v="0"/>
    <n v="0"/>
    <n v="0"/>
    <n v="366"/>
    <s v="2"/>
  </r>
  <r>
    <x v="0"/>
    <x v="20"/>
    <s v="1"/>
    <s v="01"/>
    <s v="15041RESIN819232023"/>
    <s v="22LB000F"/>
    <x v="548"/>
    <x v="548"/>
    <x v="548"/>
    <x v="548"/>
    <n v="0"/>
    <n v="0"/>
    <n v="0"/>
    <n v="0"/>
    <n v="4.84"/>
    <n v="0"/>
    <n v="0"/>
    <n v="0"/>
    <n v="0"/>
    <n v="0"/>
    <n v="4.84"/>
    <s v="2"/>
  </r>
  <r>
    <x v="0"/>
    <x v="20"/>
    <s v="1"/>
    <s v="01"/>
    <s v="15041RESIN819232023"/>
    <s v="22LB000F"/>
    <x v="549"/>
    <x v="549"/>
    <x v="549"/>
    <x v="549"/>
    <n v="0"/>
    <n v="0"/>
    <n v="0"/>
    <n v="0"/>
    <n v="453"/>
    <n v="0"/>
    <n v="0"/>
    <n v="0"/>
    <n v="0"/>
    <n v="0"/>
    <n v="453"/>
    <s v="2"/>
  </r>
  <r>
    <x v="0"/>
    <x v="20"/>
    <s v="1"/>
    <s v="01"/>
    <s v="15041RESIN819232023"/>
    <s v="22LB000F"/>
    <x v="550"/>
    <x v="550"/>
    <x v="550"/>
    <x v="550"/>
    <n v="0"/>
    <n v="0"/>
    <n v="0"/>
    <n v="0"/>
    <n v="69"/>
    <n v="0"/>
    <n v="0"/>
    <n v="0"/>
    <n v="0"/>
    <n v="0"/>
    <n v="69"/>
    <s v="2"/>
  </r>
  <r>
    <x v="0"/>
    <x v="20"/>
    <s v="1"/>
    <s v="01"/>
    <s v="15041RESIN819232023"/>
    <s v="22LB000F"/>
    <x v="551"/>
    <x v="551"/>
    <x v="551"/>
    <x v="551"/>
    <n v="0"/>
    <n v="0"/>
    <n v="0"/>
    <n v="0"/>
    <n v="131.5"/>
    <n v="0"/>
    <n v="0"/>
    <n v="0"/>
    <n v="0"/>
    <n v="0"/>
    <n v="131.5"/>
    <s v="2"/>
  </r>
  <r>
    <x v="0"/>
    <x v="20"/>
    <s v="1"/>
    <s v="01"/>
    <s v="15041RESIN819232023"/>
    <s v="22LB000F"/>
    <x v="552"/>
    <x v="552"/>
    <x v="552"/>
    <x v="552"/>
    <n v="0"/>
    <n v="0"/>
    <n v="0"/>
    <n v="0"/>
    <n v="170.5"/>
    <n v="0"/>
    <n v="0"/>
    <n v="0"/>
    <n v="0"/>
    <n v="0"/>
    <n v="170.5"/>
    <s v="2"/>
  </r>
  <r>
    <x v="0"/>
    <x v="20"/>
    <s v="1"/>
    <s v="01"/>
    <s v="15041RESIN819232023"/>
    <s v="22LB000F"/>
    <x v="553"/>
    <x v="553"/>
    <x v="553"/>
    <x v="553"/>
    <n v="0"/>
    <n v="0"/>
    <n v="0"/>
    <n v="0"/>
    <n v="15.9"/>
    <n v="0"/>
    <n v="0"/>
    <n v="0"/>
    <n v="0"/>
    <n v="0"/>
    <n v="15.9"/>
    <s v="2"/>
  </r>
  <r>
    <x v="0"/>
    <x v="20"/>
    <s v="1"/>
    <s v="01"/>
    <s v="15041RESIN819232023"/>
    <s v="22LB000F"/>
    <x v="554"/>
    <x v="554"/>
    <x v="554"/>
    <x v="554"/>
    <n v="0"/>
    <n v="0"/>
    <n v="0"/>
    <n v="0"/>
    <n v="438"/>
    <n v="0"/>
    <n v="0"/>
    <n v="0"/>
    <n v="0"/>
    <n v="0"/>
    <n v="438"/>
    <s v="2"/>
  </r>
  <r>
    <x v="0"/>
    <x v="20"/>
    <s v="1"/>
    <s v="01"/>
    <s v="15041RESIN819232023"/>
    <s v="22LB000F"/>
    <x v="555"/>
    <x v="555"/>
    <x v="555"/>
    <x v="555"/>
    <n v="0"/>
    <n v="0"/>
    <n v="0"/>
    <n v="0"/>
    <n v="54"/>
    <n v="0"/>
    <n v="0"/>
    <n v="0"/>
    <n v="0"/>
    <n v="0"/>
    <n v="54"/>
    <s v="2"/>
  </r>
  <r>
    <x v="0"/>
    <x v="20"/>
    <s v="1"/>
    <s v="01"/>
    <s v="15041RESIN819232023"/>
    <s v="22LB000F"/>
    <x v="556"/>
    <x v="556"/>
    <x v="556"/>
    <x v="556"/>
    <n v="0"/>
    <n v="0"/>
    <n v="0"/>
    <n v="0"/>
    <n v="167.6"/>
    <n v="0"/>
    <n v="0"/>
    <n v="0"/>
    <n v="0"/>
    <n v="0"/>
    <n v="167.6"/>
    <s v="2"/>
  </r>
  <r>
    <x v="0"/>
    <x v="20"/>
    <s v="1"/>
    <s v="01"/>
    <s v="15041RESIN819232023"/>
    <s v="22LB000F"/>
    <x v="557"/>
    <x v="557"/>
    <x v="557"/>
    <x v="557"/>
    <n v="0"/>
    <n v="0"/>
    <n v="0"/>
    <n v="0"/>
    <n v="177"/>
    <n v="0"/>
    <n v="0"/>
    <n v="0"/>
    <n v="0"/>
    <n v="0"/>
    <n v="177"/>
    <s v="2"/>
  </r>
  <r>
    <x v="0"/>
    <x v="20"/>
    <s v="1"/>
    <s v="01"/>
    <s v="15041RESIN819232023"/>
    <s v="22LB000F"/>
    <x v="558"/>
    <x v="558"/>
    <x v="558"/>
    <x v="558"/>
    <n v="0"/>
    <n v="0"/>
    <n v="0"/>
    <n v="0"/>
    <n v="43.8"/>
    <n v="0"/>
    <n v="0"/>
    <n v="0"/>
    <n v="0"/>
    <n v="0"/>
    <n v="43.8"/>
    <s v="2"/>
  </r>
  <r>
    <x v="0"/>
    <x v="20"/>
    <s v="1"/>
    <s v="01"/>
    <s v="15041RESIN819232023"/>
    <s v="22LB000F"/>
    <x v="559"/>
    <x v="559"/>
    <x v="559"/>
    <x v="559"/>
    <n v="0"/>
    <n v="0"/>
    <n v="0"/>
    <n v="0"/>
    <n v="463"/>
    <n v="0"/>
    <n v="0"/>
    <n v="0"/>
    <n v="0"/>
    <n v="0"/>
    <n v="463"/>
    <s v="2"/>
  </r>
  <r>
    <x v="0"/>
    <x v="20"/>
    <s v="1"/>
    <s v="01"/>
    <s v="15041RESIN819232023"/>
    <s v="22LB000F"/>
    <x v="560"/>
    <x v="560"/>
    <x v="560"/>
    <x v="560"/>
    <n v="0"/>
    <n v="0"/>
    <n v="0"/>
    <n v="0"/>
    <n v="18.600000000000001"/>
    <n v="0"/>
    <n v="0"/>
    <n v="0"/>
    <n v="0"/>
    <n v="0"/>
    <n v="18.600000000000001"/>
    <s v="2"/>
  </r>
  <r>
    <x v="0"/>
    <x v="20"/>
    <s v="1"/>
    <s v="01"/>
    <s v="15041RESIN819232023"/>
    <s v="22LB000F"/>
    <x v="561"/>
    <x v="561"/>
    <x v="561"/>
    <x v="561"/>
    <n v="0"/>
    <n v="0"/>
    <n v="0"/>
    <n v="0"/>
    <n v="516"/>
    <n v="0"/>
    <n v="0"/>
    <n v="0"/>
    <n v="0"/>
    <n v="0"/>
    <n v="516"/>
    <s v="2"/>
  </r>
  <r>
    <x v="0"/>
    <x v="20"/>
    <s v="1"/>
    <s v="01"/>
    <s v="15041RESIN819232023"/>
    <s v="22LB000F"/>
    <x v="562"/>
    <x v="562"/>
    <x v="562"/>
    <x v="562"/>
    <n v="0"/>
    <n v="0"/>
    <n v="0"/>
    <n v="0"/>
    <n v="90"/>
    <n v="0"/>
    <n v="0"/>
    <n v="0"/>
    <n v="0"/>
    <n v="0"/>
    <n v="90"/>
    <s v="2"/>
  </r>
  <r>
    <x v="0"/>
    <x v="21"/>
    <s v="1"/>
    <s v="01"/>
    <s v="15041RESIN819232023"/>
    <s v="22LB000F"/>
    <x v="563"/>
    <x v="563"/>
    <x v="563"/>
    <x v="563"/>
    <n v="0"/>
    <n v="0"/>
    <n v="0"/>
    <n v="0"/>
    <n v="336"/>
    <n v="0"/>
    <n v="0"/>
    <n v="0"/>
    <n v="0"/>
    <n v="0"/>
    <n v="336"/>
    <s v="2"/>
  </r>
  <r>
    <x v="0"/>
    <x v="21"/>
    <s v="1"/>
    <s v="01"/>
    <s v="15041RESIN819232023"/>
    <s v="22LB000F"/>
    <x v="564"/>
    <x v="564"/>
    <x v="564"/>
    <x v="564"/>
    <n v="0"/>
    <n v="0"/>
    <n v="0"/>
    <n v="0"/>
    <n v="54.45"/>
    <n v="0"/>
    <n v="0"/>
    <n v="0"/>
    <n v="0"/>
    <n v="0"/>
    <n v="54.45"/>
    <s v="2"/>
  </r>
  <r>
    <x v="0"/>
    <x v="21"/>
    <s v="1"/>
    <s v="01"/>
    <s v="15041RESIN819232023"/>
    <s v="22LB000F"/>
    <x v="565"/>
    <x v="565"/>
    <x v="565"/>
    <x v="565"/>
    <n v="0"/>
    <n v="0"/>
    <n v="0"/>
    <n v="0"/>
    <n v="166.8"/>
    <n v="0"/>
    <n v="0"/>
    <n v="0"/>
    <n v="0"/>
    <n v="0"/>
    <n v="166.8"/>
    <s v="2"/>
  </r>
  <r>
    <x v="0"/>
    <x v="21"/>
    <s v="1"/>
    <s v="01"/>
    <s v="15041RESIN819232023"/>
    <s v="22LB000F"/>
    <x v="566"/>
    <x v="566"/>
    <x v="566"/>
    <x v="566"/>
    <n v="0"/>
    <n v="0"/>
    <n v="0"/>
    <n v="0"/>
    <n v="20.81"/>
    <n v="0"/>
    <n v="0"/>
    <n v="0"/>
    <n v="0"/>
    <n v="0"/>
    <n v="20.81"/>
    <s v="2"/>
  </r>
  <r>
    <x v="0"/>
    <x v="21"/>
    <s v="1"/>
    <s v="01"/>
    <s v="15041RESIN819232023"/>
    <s v="22LB000F"/>
    <x v="567"/>
    <x v="567"/>
    <x v="567"/>
    <x v="567"/>
    <n v="0"/>
    <n v="0"/>
    <n v="0"/>
    <n v="0"/>
    <n v="0"/>
    <n v="0"/>
    <n v="0"/>
    <n v="0"/>
    <n v="0"/>
    <n v="0"/>
    <n v="0"/>
    <s v="2"/>
  </r>
  <r>
    <x v="0"/>
    <x v="21"/>
    <s v="1"/>
    <s v="01"/>
    <s v="15041RESIN819232023"/>
    <s v="22LB000F"/>
    <x v="568"/>
    <x v="568"/>
    <x v="568"/>
    <x v="568"/>
    <n v="0"/>
    <n v="0"/>
    <n v="0"/>
    <n v="0"/>
    <n v="255.7"/>
    <n v="0"/>
    <n v="0"/>
    <n v="0"/>
    <n v="0"/>
    <n v="0"/>
    <n v="255.7"/>
    <s v="2"/>
  </r>
  <r>
    <x v="0"/>
    <x v="21"/>
    <s v="1"/>
    <s v="01"/>
    <s v="15041RESIN819232023"/>
    <s v="22LB000F"/>
    <x v="569"/>
    <x v="569"/>
    <x v="569"/>
    <x v="569"/>
    <n v="0"/>
    <n v="0"/>
    <n v="0"/>
    <n v="0"/>
    <n v="589.70000000000005"/>
    <n v="0"/>
    <n v="0"/>
    <n v="0"/>
    <n v="0"/>
    <n v="0"/>
    <n v="589.70000000000005"/>
    <s v="2"/>
  </r>
  <r>
    <x v="0"/>
    <x v="21"/>
    <s v="1"/>
    <s v="01"/>
    <s v="15041RESIN819232023"/>
    <s v="22LB000F"/>
    <x v="570"/>
    <x v="570"/>
    <x v="570"/>
    <x v="570"/>
    <n v="0"/>
    <n v="0"/>
    <n v="0"/>
    <n v="0"/>
    <n v="102.5"/>
    <n v="0"/>
    <n v="0"/>
    <n v="0"/>
    <n v="0"/>
    <n v="0"/>
    <n v="102.5"/>
    <s v="2"/>
  </r>
  <r>
    <x v="0"/>
    <x v="21"/>
    <s v="1"/>
    <s v="01"/>
    <s v="15041RESIN819232023"/>
    <s v="22LB000F"/>
    <x v="571"/>
    <x v="571"/>
    <x v="571"/>
    <x v="571"/>
    <n v="0"/>
    <n v="0"/>
    <n v="0"/>
    <n v="0"/>
    <n v="480"/>
    <n v="0"/>
    <n v="0"/>
    <n v="0"/>
    <n v="0"/>
    <n v="0"/>
    <n v="480"/>
    <s v="2"/>
  </r>
  <r>
    <x v="0"/>
    <x v="21"/>
    <s v="1"/>
    <s v="01"/>
    <s v="15041RESIN819232023"/>
    <s v="22LB000F"/>
    <x v="572"/>
    <x v="572"/>
    <x v="572"/>
    <x v="572"/>
    <n v="0"/>
    <n v="0"/>
    <n v="0"/>
    <n v="0"/>
    <n v="140.6"/>
    <n v="0"/>
    <n v="0"/>
    <n v="0"/>
    <n v="0"/>
    <n v="0"/>
    <n v="140.6"/>
    <s v="2"/>
  </r>
  <r>
    <x v="0"/>
    <x v="21"/>
    <s v="1"/>
    <s v="01"/>
    <s v="15041RESIN819232023"/>
    <s v="22LB000F"/>
    <x v="573"/>
    <x v="573"/>
    <x v="573"/>
    <x v="573"/>
    <n v="0"/>
    <n v="0"/>
    <n v="0"/>
    <n v="0"/>
    <n v="62.6"/>
    <n v="0"/>
    <n v="0"/>
    <n v="0"/>
    <n v="0"/>
    <n v="0"/>
    <n v="62.6"/>
    <s v="2"/>
  </r>
  <r>
    <x v="0"/>
    <x v="21"/>
    <s v="1"/>
    <s v="01"/>
    <s v="15041RESIN819232023"/>
    <s v="22LB000F"/>
    <x v="574"/>
    <x v="574"/>
    <x v="574"/>
    <x v="574"/>
    <n v="0"/>
    <n v="0"/>
    <n v="0"/>
    <n v="0"/>
    <n v="82.5"/>
    <n v="0"/>
    <n v="0"/>
    <n v="0"/>
    <n v="0"/>
    <n v="0"/>
    <n v="82.5"/>
    <s v="2"/>
  </r>
  <r>
    <x v="0"/>
    <x v="21"/>
    <s v="1"/>
    <s v="01"/>
    <s v="15041RESIN819232023"/>
    <s v="22LB000F"/>
    <x v="575"/>
    <x v="575"/>
    <x v="575"/>
    <x v="575"/>
    <n v="0"/>
    <n v="0"/>
    <n v="0"/>
    <n v="0"/>
    <n v="245.07"/>
    <n v="0"/>
    <n v="0"/>
    <n v="0"/>
    <n v="0"/>
    <n v="0"/>
    <n v="245.07"/>
    <s v="2"/>
  </r>
  <r>
    <x v="0"/>
    <x v="21"/>
    <s v="1"/>
    <s v="01"/>
    <s v="15041RESIN819232023"/>
    <s v="22LB000F"/>
    <x v="576"/>
    <x v="576"/>
    <x v="576"/>
    <x v="576"/>
    <n v="0"/>
    <n v="0"/>
    <n v="0"/>
    <n v="0"/>
    <n v="29.8"/>
    <n v="0"/>
    <n v="0"/>
    <n v="0"/>
    <n v="0"/>
    <n v="0"/>
    <n v="29.8"/>
    <s v="2"/>
  </r>
  <r>
    <x v="0"/>
    <x v="21"/>
    <s v="1"/>
    <s v="01"/>
    <s v="15041RESIN819232023"/>
    <s v="22LB000F"/>
    <x v="577"/>
    <x v="577"/>
    <x v="577"/>
    <x v="577"/>
    <n v="0"/>
    <n v="0"/>
    <n v="0"/>
    <n v="0"/>
    <n v="34"/>
    <n v="0"/>
    <n v="0"/>
    <n v="0"/>
    <n v="0"/>
    <n v="0"/>
    <n v="34"/>
    <s v="2"/>
  </r>
  <r>
    <x v="0"/>
    <x v="21"/>
    <s v="1"/>
    <s v="01"/>
    <s v="15041RESIN819232023"/>
    <s v="22LB000F"/>
    <x v="578"/>
    <x v="578"/>
    <x v="578"/>
    <x v="578"/>
    <n v="0"/>
    <n v="0"/>
    <n v="0"/>
    <n v="0"/>
    <n v="71.5"/>
    <n v="0"/>
    <n v="0"/>
    <n v="0"/>
    <n v="0"/>
    <n v="0"/>
    <n v="71.5"/>
    <s v="2"/>
  </r>
  <r>
    <x v="0"/>
    <x v="21"/>
    <s v="1"/>
    <s v="01"/>
    <s v="15041RESIN819232023"/>
    <s v="22LB000F"/>
    <x v="579"/>
    <x v="579"/>
    <x v="579"/>
    <x v="579"/>
    <n v="0"/>
    <n v="0"/>
    <n v="0"/>
    <n v="0"/>
    <n v="57"/>
    <n v="0"/>
    <n v="0"/>
    <n v="0"/>
    <n v="0"/>
    <n v="0"/>
    <n v="57"/>
    <s v="2"/>
  </r>
  <r>
    <x v="0"/>
    <x v="21"/>
    <s v="1"/>
    <s v="01"/>
    <s v="15041RESIN819232023"/>
    <s v="22LB000F"/>
    <x v="580"/>
    <x v="580"/>
    <x v="580"/>
    <x v="580"/>
    <n v="0"/>
    <n v="0"/>
    <n v="0"/>
    <n v="0"/>
    <n v="16.5"/>
    <n v="0"/>
    <n v="0"/>
    <n v="0"/>
    <n v="0"/>
    <n v="0"/>
    <n v="16.5"/>
    <s v="2"/>
  </r>
  <r>
    <x v="0"/>
    <x v="21"/>
    <s v="1"/>
    <s v="01"/>
    <s v="15041RESIN819232023"/>
    <s v="22LB000F"/>
    <x v="581"/>
    <x v="581"/>
    <x v="581"/>
    <x v="581"/>
    <n v="0"/>
    <n v="0"/>
    <n v="0"/>
    <n v="0"/>
    <n v="4.5999999999999996"/>
    <n v="0"/>
    <n v="0"/>
    <n v="0"/>
    <n v="0"/>
    <n v="0"/>
    <n v="4.5999999999999996"/>
    <s v="2"/>
  </r>
  <r>
    <x v="0"/>
    <x v="21"/>
    <s v="1"/>
    <s v="01"/>
    <s v="15041RESIN819232023"/>
    <s v="22LB000F"/>
    <x v="582"/>
    <x v="582"/>
    <x v="582"/>
    <x v="582"/>
    <n v="0"/>
    <n v="0"/>
    <n v="0"/>
    <n v="0"/>
    <n v="18"/>
    <n v="0"/>
    <n v="0"/>
    <n v="0"/>
    <n v="0"/>
    <n v="0"/>
    <n v="18"/>
    <s v="2"/>
  </r>
  <r>
    <x v="0"/>
    <x v="21"/>
    <s v="1"/>
    <s v="01"/>
    <s v="15041RESIN819232023"/>
    <s v="22LB000F"/>
    <x v="583"/>
    <x v="583"/>
    <x v="583"/>
    <x v="583"/>
    <n v="0"/>
    <n v="0"/>
    <n v="0"/>
    <n v="0"/>
    <n v="38.5"/>
    <n v="0"/>
    <n v="0"/>
    <n v="0"/>
    <n v="0"/>
    <n v="0"/>
    <n v="38.5"/>
    <s v="2"/>
  </r>
  <r>
    <x v="0"/>
    <x v="21"/>
    <s v="1"/>
    <s v="01"/>
    <s v="15041RESIN819232023"/>
    <s v="22LB000F"/>
    <x v="584"/>
    <x v="584"/>
    <x v="584"/>
    <x v="584"/>
    <n v="0"/>
    <n v="0"/>
    <n v="0"/>
    <n v="0"/>
    <n v="90.15"/>
    <n v="0"/>
    <n v="0"/>
    <n v="0"/>
    <n v="0"/>
    <n v="0"/>
    <n v="90.15"/>
    <s v="2"/>
  </r>
  <r>
    <x v="0"/>
    <x v="21"/>
    <s v="1"/>
    <s v="01"/>
    <s v="15041RESIN819232023"/>
    <s v="22LB000F"/>
    <x v="585"/>
    <x v="585"/>
    <x v="585"/>
    <x v="585"/>
    <n v="0"/>
    <n v="0"/>
    <n v="0"/>
    <n v="0"/>
    <n v="159.30000000000001"/>
    <n v="0"/>
    <n v="0"/>
    <n v="0"/>
    <n v="0"/>
    <n v="0"/>
    <n v="159.30000000000001"/>
    <s v="2"/>
  </r>
  <r>
    <x v="0"/>
    <x v="21"/>
    <s v="1"/>
    <s v="01"/>
    <s v="15041RESIN819232023"/>
    <s v="22LB000F"/>
    <x v="586"/>
    <x v="586"/>
    <x v="586"/>
    <x v="586"/>
    <n v="0"/>
    <n v="0"/>
    <n v="0"/>
    <n v="0"/>
    <n v="32"/>
    <n v="0"/>
    <n v="0"/>
    <n v="0"/>
    <n v="0"/>
    <n v="0"/>
    <n v="32"/>
    <s v="2"/>
  </r>
  <r>
    <x v="0"/>
    <x v="21"/>
    <s v="1"/>
    <s v="01"/>
    <s v="15041RESIN819232023"/>
    <s v="22LB000F"/>
    <x v="587"/>
    <x v="587"/>
    <x v="587"/>
    <x v="587"/>
    <n v="0"/>
    <n v="0"/>
    <n v="0"/>
    <n v="0"/>
    <n v="50.6"/>
    <n v="0"/>
    <n v="0"/>
    <n v="0"/>
    <n v="0"/>
    <n v="0"/>
    <n v="50.6"/>
    <s v="2"/>
  </r>
  <r>
    <x v="0"/>
    <x v="21"/>
    <s v="1"/>
    <s v="01"/>
    <s v="15041RESIN819232023"/>
    <s v="22LB000F"/>
    <x v="588"/>
    <x v="588"/>
    <x v="588"/>
    <x v="588"/>
    <n v="0"/>
    <n v="0"/>
    <n v="0"/>
    <n v="0"/>
    <n v="76.5"/>
    <n v="0"/>
    <n v="0"/>
    <n v="0"/>
    <n v="0"/>
    <n v="0"/>
    <n v="76.5"/>
    <s v="2"/>
  </r>
  <r>
    <x v="0"/>
    <x v="21"/>
    <s v="1"/>
    <s v="01"/>
    <s v="15041RESIN819232023"/>
    <s v="22LB000F"/>
    <x v="589"/>
    <x v="589"/>
    <x v="589"/>
    <x v="589"/>
    <n v="0"/>
    <n v="0"/>
    <n v="0"/>
    <n v="0"/>
    <n v="24.3"/>
    <n v="0"/>
    <n v="0"/>
    <n v="0"/>
    <n v="0"/>
    <n v="0"/>
    <n v="24.3"/>
    <s v="2"/>
  </r>
  <r>
    <x v="0"/>
    <x v="21"/>
    <s v="1"/>
    <s v="01"/>
    <s v="15041RESIN819232023"/>
    <s v="22LB000F"/>
    <x v="590"/>
    <x v="590"/>
    <x v="590"/>
    <x v="590"/>
    <n v="0"/>
    <n v="0"/>
    <n v="0"/>
    <n v="0"/>
    <n v="45"/>
    <n v="0"/>
    <n v="0"/>
    <n v="0"/>
    <n v="0"/>
    <n v="0"/>
    <n v="45"/>
    <s v="2"/>
  </r>
  <r>
    <x v="0"/>
    <x v="21"/>
    <s v="1"/>
    <s v="01"/>
    <s v="15041RESIN819232023"/>
    <s v="22LB000F"/>
    <x v="591"/>
    <x v="591"/>
    <x v="591"/>
    <x v="591"/>
    <n v="0"/>
    <n v="0"/>
    <n v="0"/>
    <n v="0"/>
    <n v="35"/>
    <n v="0"/>
    <n v="0"/>
    <n v="0"/>
    <n v="0"/>
    <n v="0"/>
    <n v="35"/>
    <s v="2"/>
  </r>
  <r>
    <x v="0"/>
    <x v="21"/>
    <s v="1"/>
    <s v="01"/>
    <s v="15041RESIN819232023"/>
    <s v="22LB000F"/>
    <x v="592"/>
    <x v="592"/>
    <x v="592"/>
    <x v="592"/>
    <n v="0"/>
    <n v="0"/>
    <n v="0"/>
    <n v="0"/>
    <n v="20"/>
    <n v="0"/>
    <n v="0"/>
    <n v="0"/>
    <n v="0"/>
    <n v="0"/>
    <n v="20"/>
    <s v="2"/>
  </r>
  <r>
    <x v="0"/>
    <x v="21"/>
    <s v="1"/>
    <s v="01"/>
    <s v="15041RESIN819232023"/>
    <s v="22LB000F"/>
    <x v="593"/>
    <x v="593"/>
    <x v="593"/>
    <x v="593"/>
    <n v="0"/>
    <n v="0"/>
    <n v="0"/>
    <n v="0"/>
    <n v="71.08"/>
    <n v="0"/>
    <n v="0"/>
    <n v="0"/>
    <n v="0"/>
    <n v="0"/>
    <n v="71.08"/>
    <s v="2"/>
  </r>
  <r>
    <x v="0"/>
    <x v="21"/>
    <s v="1"/>
    <s v="01"/>
    <s v="15041RESIN819232023"/>
    <s v="22LB000F"/>
    <x v="594"/>
    <x v="594"/>
    <x v="594"/>
    <x v="594"/>
    <n v="0"/>
    <n v="0"/>
    <n v="0"/>
    <n v="0"/>
    <n v="55"/>
    <n v="0"/>
    <n v="0"/>
    <n v="0"/>
    <n v="0"/>
    <n v="0"/>
    <n v="55"/>
    <s v="2"/>
  </r>
  <r>
    <x v="0"/>
    <x v="21"/>
    <s v="1"/>
    <s v="01"/>
    <s v="15041RESIN819232023"/>
    <s v="22LB000F"/>
    <x v="595"/>
    <x v="595"/>
    <x v="595"/>
    <x v="595"/>
    <n v="0"/>
    <n v="0"/>
    <n v="0"/>
    <n v="0"/>
    <n v="137.5"/>
    <n v="0"/>
    <n v="0"/>
    <n v="0"/>
    <n v="0"/>
    <n v="0"/>
    <n v="137.5"/>
    <s v="2"/>
  </r>
  <r>
    <x v="0"/>
    <x v="21"/>
    <s v="1"/>
    <s v="01"/>
    <s v="15041RESIN819232023"/>
    <s v="22LB000F"/>
    <x v="596"/>
    <x v="596"/>
    <x v="596"/>
    <x v="596"/>
    <n v="0"/>
    <n v="0"/>
    <n v="0"/>
    <n v="0"/>
    <n v="12"/>
    <n v="0"/>
    <n v="0"/>
    <n v="0"/>
    <n v="0"/>
    <n v="0"/>
    <n v="12"/>
    <s v="2"/>
  </r>
  <r>
    <x v="0"/>
    <x v="21"/>
    <s v="1"/>
    <s v="01"/>
    <s v="15041RESIN819232023"/>
    <s v="22LB000F"/>
    <x v="597"/>
    <x v="597"/>
    <x v="597"/>
    <x v="597"/>
    <n v="0"/>
    <n v="0"/>
    <n v="0"/>
    <n v="0"/>
    <n v="315"/>
    <n v="0"/>
    <n v="0"/>
    <n v="0"/>
    <n v="0"/>
    <n v="0"/>
    <n v="315"/>
    <s v="2"/>
  </r>
  <r>
    <x v="0"/>
    <x v="21"/>
    <s v="1"/>
    <s v="01"/>
    <s v="15041RESIN819232023"/>
    <s v="22LB000F"/>
    <x v="598"/>
    <x v="598"/>
    <x v="598"/>
    <x v="598"/>
    <n v="0"/>
    <n v="0"/>
    <n v="0"/>
    <n v="0"/>
    <n v="172.5"/>
    <n v="0"/>
    <n v="0"/>
    <n v="0"/>
    <n v="0"/>
    <n v="0"/>
    <n v="172.5"/>
    <s v="2"/>
  </r>
  <r>
    <x v="0"/>
    <x v="21"/>
    <s v="1"/>
    <s v="01"/>
    <s v="15041RESIN819232023"/>
    <s v="22LB000F"/>
    <x v="599"/>
    <x v="599"/>
    <x v="599"/>
    <x v="599"/>
    <n v="0"/>
    <n v="0"/>
    <n v="0"/>
    <n v="0"/>
    <n v="145.9"/>
    <n v="0"/>
    <n v="0"/>
    <n v="0"/>
    <n v="0"/>
    <n v="0"/>
    <n v="145.9"/>
    <s v="2"/>
  </r>
  <r>
    <x v="0"/>
    <x v="21"/>
    <s v="1"/>
    <s v="01"/>
    <s v="15041RESIN819232023"/>
    <s v="22LB000F"/>
    <x v="600"/>
    <x v="600"/>
    <x v="600"/>
    <x v="600"/>
    <n v="0"/>
    <n v="0"/>
    <n v="0"/>
    <n v="0"/>
    <n v="68.31"/>
    <n v="0"/>
    <n v="0"/>
    <n v="0"/>
    <n v="0"/>
    <n v="0"/>
    <n v="68.31"/>
    <s v="2"/>
  </r>
  <r>
    <x v="0"/>
    <x v="21"/>
    <s v="1"/>
    <s v="01"/>
    <s v="15041RESIN819232023"/>
    <s v="22LB000F"/>
    <x v="601"/>
    <x v="601"/>
    <x v="601"/>
    <x v="601"/>
    <n v="0"/>
    <n v="0"/>
    <n v="0"/>
    <n v="0"/>
    <n v="521"/>
    <n v="0"/>
    <n v="0"/>
    <n v="0"/>
    <n v="0"/>
    <n v="0"/>
    <n v="521"/>
    <s v="2"/>
  </r>
  <r>
    <x v="0"/>
    <x v="21"/>
    <s v="1"/>
    <s v="01"/>
    <s v="15041RESIN819232023"/>
    <s v="22LB000F"/>
    <x v="602"/>
    <x v="602"/>
    <x v="602"/>
    <x v="602"/>
    <n v="0"/>
    <n v="0"/>
    <n v="0"/>
    <n v="0"/>
    <n v="665"/>
    <n v="0"/>
    <n v="0"/>
    <n v="0"/>
    <n v="0"/>
    <n v="0"/>
    <n v="665"/>
    <s v="2"/>
  </r>
  <r>
    <x v="0"/>
    <x v="21"/>
    <s v="1"/>
    <s v="01"/>
    <s v="15041RESIN819232023"/>
    <s v="22LB000F"/>
    <x v="603"/>
    <x v="603"/>
    <x v="603"/>
    <x v="603"/>
    <n v="0"/>
    <n v="0"/>
    <n v="0"/>
    <n v="0"/>
    <n v="377.5"/>
    <n v="0"/>
    <n v="0"/>
    <n v="0"/>
    <n v="0"/>
    <n v="0"/>
    <n v="377.5"/>
    <s v="2"/>
  </r>
  <r>
    <x v="0"/>
    <x v="21"/>
    <s v="1"/>
    <s v="01"/>
    <s v="15041RESIN819232023"/>
    <s v="22LB000F"/>
    <x v="604"/>
    <x v="604"/>
    <x v="604"/>
    <x v="604"/>
    <n v="0"/>
    <n v="0"/>
    <n v="0"/>
    <n v="0"/>
    <n v="275"/>
    <n v="0"/>
    <n v="0"/>
    <n v="0"/>
    <n v="0"/>
    <n v="0"/>
    <n v="275"/>
    <s v="2"/>
  </r>
  <r>
    <x v="0"/>
    <x v="21"/>
    <s v="1"/>
    <s v="01"/>
    <s v="15041RESIN819232023"/>
    <s v="22LB000F"/>
    <x v="605"/>
    <x v="605"/>
    <x v="605"/>
    <x v="605"/>
    <n v="0"/>
    <n v="0"/>
    <n v="0"/>
    <n v="0"/>
    <n v="137.9"/>
    <n v="0"/>
    <n v="0"/>
    <n v="0"/>
    <n v="0"/>
    <n v="0"/>
    <n v="137.9"/>
    <s v="2"/>
  </r>
  <r>
    <x v="0"/>
    <x v="22"/>
    <s v="1"/>
    <s v="01"/>
    <s v="15041RESIN819232023"/>
    <s v="22LB000F"/>
    <x v="606"/>
    <x v="606"/>
    <x v="606"/>
    <x v="606"/>
    <n v="0"/>
    <n v="0"/>
    <n v="0"/>
    <n v="0"/>
    <n v="55"/>
    <n v="0"/>
    <n v="0"/>
    <n v="0"/>
    <n v="0"/>
    <n v="0"/>
    <n v="55"/>
    <s v="2"/>
  </r>
  <r>
    <x v="0"/>
    <x v="22"/>
    <s v="1"/>
    <s v="01"/>
    <s v="15041RESIN819232023"/>
    <s v="22LB000F"/>
    <x v="607"/>
    <x v="607"/>
    <x v="607"/>
    <x v="607"/>
    <n v="0"/>
    <n v="0"/>
    <n v="0"/>
    <n v="0"/>
    <n v="52.5"/>
    <n v="0"/>
    <n v="0"/>
    <n v="0"/>
    <n v="0"/>
    <n v="0"/>
    <n v="52.5"/>
    <s v="2"/>
  </r>
  <r>
    <x v="0"/>
    <x v="22"/>
    <s v="1"/>
    <s v="01"/>
    <s v="15041RESIN819232023"/>
    <s v="22LB000F"/>
    <x v="608"/>
    <x v="608"/>
    <x v="608"/>
    <x v="608"/>
    <n v="0"/>
    <n v="0"/>
    <n v="0"/>
    <n v="0"/>
    <n v="81.2"/>
    <n v="0"/>
    <n v="0"/>
    <n v="0"/>
    <n v="0"/>
    <n v="0"/>
    <n v="81.2"/>
    <s v="2"/>
  </r>
  <r>
    <x v="0"/>
    <x v="22"/>
    <s v="1"/>
    <s v="01"/>
    <s v="15041RESIN819232023"/>
    <s v="22LB000F"/>
    <x v="609"/>
    <x v="609"/>
    <x v="609"/>
    <x v="609"/>
    <n v="0"/>
    <n v="0"/>
    <n v="0"/>
    <n v="0"/>
    <n v="0"/>
    <n v="0"/>
    <n v="0"/>
    <n v="0"/>
    <n v="0"/>
    <n v="0"/>
    <n v="0"/>
    <s v="2"/>
  </r>
  <r>
    <x v="0"/>
    <x v="22"/>
    <s v="1"/>
    <s v="01"/>
    <s v="15041RESIN819232023"/>
    <s v="22LB000F"/>
    <x v="610"/>
    <x v="610"/>
    <x v="610"/>
    <x v="610"/>
    <n v="0"/>
    <n v="0"/>
    <n v="0"/>
    <n v="0"/>
    <n v="414"/>
    <n v="0"/>
    <n v="0"/>
    <n v="0"/>
    <n v="0"/>
    <n v="0"/>
    <n v="414"/>
    <s v="2"/>
  </r>
  <r>
    <x v="0"/>
    <x v="22"/>
    <s v="1"/>
    <s v="01"/>
    <s v="15041RESIN819232023"/>
    <s v="22LB000F"/>
    <x v="611"/>
    <x v="611"/>
    <x v="611"/>
    <x v="611"/>
    <n v="0"/>
    <n v="0"/>
    <n v="0"/>
    <n v="0"/>
    <n v="42"/>
    <n v="0"/>
    <n v="0"/>
    <n v="0"/>
    <n v="0"/>
    <n v="0"/>
    <n v="42"/>
    <s v="2"/>
  </r>
  <r>
    <x v="0"/>
    <x v="22"/>
    <s v="1"/>
    <s v="01"/>
    <s v="15041RESIN819232023"/>
    <s v="22LB000F"/>
    <x v="612"/>
    <x v="612"/>
    <x v="612"/>
    <x v="612"/>
    <n v="0"/>
    <n v="0"/>
    <n v="0"/>
    <n v="0"/>
    <n v="310"/>
    <n v="0"/>
    <n v="0"/>
    <n v="0"/>
    <n v="0"/>
    <n v="0"/>
    <n v="310"/>
    <s v="2"/>
  </r>
  <r>
    <x v="0"/>
    <x v="22"/>
    <s v="1"/>
    <s v="01"/>
    <s v="15041RESIN819232023"/>
    <s v="22LB000F"/>
    <x v="613"/>
    <x v="613"/>
    <x v="613"/>
    <x v="613"/>
    <n v="0"/>
    <n v="0"/>
    <n v="0"/>
    <n v="0"/>
    <n v="450.8"/>
    <n v="0"/>
    <n v="0"/>
    <n v="0"/>
    <n v="0"/>
    <n v="0"/>
    <n v="450.8"/>
    <s v="2"/>
  </r>
  <r>
    <x v="0"/>
    <x v="22"/>
    <s v="1"/>
    <s v="01"/>
    <s v="15041RESIN819232023"/>
    <s v="22LB000F"/>
    <x v="614"/>
    <x v="614"/>
    <x v="614"/>
    <x v="614"/>
    <n v="0"/>
    <n v="0"/>
    <n v="0"/>
    <n v="0"/>
    <n v="131"/>
    <n v="0"/>
    <n v="0"/>
    <n v="0"/>
    <n v="0"/>
    <n v="0"/>
    <n v="131"/>
    <s v="2"/>
  </r>
  <r>
    <x v="0"/>
    <x v="22"/>
    <s v="1"/>
    <s v="01"/>
    <s v="15041RESIN819232023"/>
    <s v="22LB000F"/>
    <x v="615"/>
    <x v="615"/>
    <x v="615"/>
    <x v="615"/>
    <n v="0"/>
    <n v="0"/>
    <n v="0"/>
    <n v="0"/>
    <n v="605"/>
    <n v="0"/>
    <n v="0"/>
    <n v="0"/>
    <n v="0"/>
    <n v="0"/>
    <n v="605"/>
    <s v="2"/>
  </r>
  <r>
    <x v="0"/>
    <x v="22"/>
    <s v="1"/>
    <s v="01"/>
    <s v="15041RESIN819232023"/>
    <s v="22LB000F"/>
    <x v="616"/>
    <x v="616"/>
    <x v="616"/>
    <x v="616"/>
    <n v="0"/>
    <n v="0"/>
    <n v="0"/>
    <n v="0"/>
    <n v="33.5"/>
    <n v="0"/>
    <n v="0"/>
    <n v="0"/>
    <n v="0"/>
    <n v="0"/>
    <n v="33.5"/>
    <s v="2"/>
  </r>
  <r>
    <x v="0"/>
    <x v="22"/>
    <s v="1"/>
    <s v="01"/>
    <s v="15041RESIN819232023"/>
    <s v="22LB000F"/>
    <x v="617"/>
    <x v="617"/>
    <x v="617"/>
    <x v="617"/>
    <n v="0"/>
    <n v="0"/>
    <n v="0"/>
    <n v="0"/>
    <n v="10.5"/>
    <n v="0"/>
    <n v="0"/>
    <n v="0"/>
    <n v="0"/>
    <n v="0"/>
    <n v="10.5"/>
    <s v="2"/>
  </r>
  <r>
    <x v="0"/>
    <x v="22"/>
    <s v="1"/>
    <s v="01"/>
    <s v="15041RESIN819232023"/>
    <s v="22LB000F"/>
    <x v="618"/>
    <x v="618"/>
    <x v="618"/>
    <x v="618"/>
    <n v="0"/>
    <n v="0"/>
    <n v="0"/>
    <n v="0"/>
    <n v="31.5"/>
    <n v="0"/>
    <n v="0"/>
    <n v="0"/>
    <n v="0"/>
    <n v="0"/>
    <n v="31.5"/>
    <s v="2"/>
  </r>
  <r>
    <x v="0"/>
    <x v="22"/>
    <s v="1"/>
    <s v="01"/>
    <s v="15041RESIN819232023"/>
    <s v="22LB000F"/>
    <x v="619"/>
    <x v="619"/>
    <x v="619"/>
    <x v="619"/>
    <n v="0"/>
    <n v="0"/>
    <n v="0"/>
    <n v="0"/>
    <n v="114.98"/>
    <n v="0"/>
    <n v="0"/>
    <n v="0"/>
    <n v="0"/>
    <n v="0"/>
    <n v="114.98"/>
    <s v="2"/>
  </r>
  <r>
    <x v="0"/>
    <x v="22"/>
    <s v="1"/>
    <s v="01"/>
    <s v="15041RESIN819232023"/>
    <s v="22LB000F"/>
    <x v="620"/>
    <x v="620"/>
    <x v="620"/>
    <x v="620"/>
    <n v="0"/>
    <n v="0"/>
    <n v="0"/>
    <n v="0"/>
    <n v="38.659999999999997"/>
    <n v="0"/>
    <n v="0"/>
    <n v="0"/>
    <n v="0"/>
    <n v="0"/>
    <n v="38.659999999999997"/>
    <s v="2"/>
  </r>
  <r>
    <x v="0"/>
    <x v="22"/>
    <s v="1"/>
    <s v="01"/>
    <s v="15041RESIN819232023"/>
    <s v="22LB000F"/>
    <x v="621"/>
    <x v="621"/>
    <x v="621"/>
    <x v="621"/>
    <n v="0"/>
    <n v="0"/>
    <n v="0"/>
    <n v="0"/>
    <n v="98.8"/>
    <n v="0"/>
    <n v="0"/>
    <n v="0"/>
    <n v="0"/>
    <n v="0"/>
    <n v="98.8"/>
    <s v="2"/>
  </r>
  <r>
    <x v="0"/>
    <x v="22"/>
    <s v="1"/>
    <s v="01"/>
    <s v="15041RESIN819232023"/>
    <s v="22LB000F"/>
    <x v="622"/>
    <x v="622"/>
    <x v="622"/>
    <x v="622"/>
    <n v="0"/>
    <n v="0"/>
    <n v="0"/>
    <n v="0"/>
    <n v="55"/>
    <n v="0"/>
    <n v="0"/>
    <n v="0"/>
    <n v="0"/>
    <n v="0"/>
    <n v="55"/>
    <s v="2"/>
  </r>
  <r>
    <x v="0"/>
    <x v="22"/>
    <s v="1"/>
    <s v="01"/>
    <s v="15041RESIN819232023"/>
    <s v="22LB000F"/>
    <x v="623"/>
    <x v="623"/>
    <x v="623"/>
    <x v="623"/>
    <n v="0"/>
    <n v="0"/>
    <n v="0"/>
    <n v="0"/>
    <n v="502"/>
    <n v="0"/>
    <n v="0"/>
    <n v="0"/>
    <n v="0"/>
    <n v="0"/>
    <n v="502"/>
    <s v="2"/>
  </r>
  <r>
    <x v="0"/>
    <x v="22"/>
    <s v="1"/>
    <s v="01"/>
    <s v="15041RESIN819232023"/>
    <s v="22LB000F"/>
    <x v="624"/>
    <x v="624"/>
    <x v="624"/>
    <x v="624"/>
    <n v="0"/>
    <n v="0"/>
    <n v="0"/>
    <n v="0"/>
    <n v="456"/>
    <n v="0"/>
    <n v="0"/>
    <n v="0"/>
    <n v="0"/>
    <n v="0"/>
    <n v="456"/>
    <s v="2"/>
  </r>
  <r>
    <x v="0"/>
    <x v="22"/>
    <s v="1"/>
    <s v="01"/>
    <s v="15041RESIN819232023"/>
    <s v="22LB000F"/>
    <x v="625"/>
    <x v="625"/>
    <x v="625"/>
    <x v="625"/>
    <n v="0"/>
    <n v="0"/>
    <n v="0"/>
    <n v="0"/>
    <n v="549.5"/>
    <n v="0"/>
    <n v="0"/>
    <n v="0"/>
    <n v="0"/>
    <n v="0"/>
    <n v="549.5"/>
    <s v="2"/>
  </r>
  <r>
    <x v="0"/>
    <x v="22"/>
    <s v="1"/>
    <s v="01"/>
    <s v="15041RESIN819232023"/>
    <s v="22LB000F"/>
    <x v="626"/>
    <x v="626"/>
    <x v="626"/>
    <x v="626"/>
    <n v="0"/>
    <n v="0"/>
    <n v="0"/>
    <n v="0"/>
    <n v="35"/>
    <n v="0"/>
    <n v="0"/>
    <n v="0"/>
    <n v="0"/>
    <n v="0"/>
    <n v="35"/>
    <s v="2"/>
  </r>
  <r>
    <x v="0"/>
    <x v="22"/>
    <s v="1"/>
    <s v="01"/>
    <s v="15041RESIN819232023"/>
    <s v="22LB000F"/>
    <x v="627"/>
    <x v="627"/>
    <x v="627"/>
    <x v="627"/>
    <n v="0"/>
    <n v="0"/>
    <n v="0"/>
    <n v="0"/>
    <n v="378.74"/>
    <n v="0"/>
    <n v="0"/>
    <n v="0"/>
    <n v="0"/>
    <n v="0"/>
    <n v="378.74"/>
    <s v="2"/>
  </r>
  <r>
    <x v="0"/>
    <x v="22"/>
    <s v="1"/>
    <s v="01"/>
    <s v="15041RESIN819232023"/>
    <s v="22LB000F"/>
    <x v="628"/>
    <x v="628"/>
    <x v="628"/>
    <x v="628"/>
    <n v="0"/>
    <n v="0"/>
    <n v="0"/>
    <n v="0"/>
    <n v="22.5"/>
    <n v="0"/>
    <n v="0"/>
    <n v="0"/>
    <n v="0"/>
    <n v="0"/>
    <n v="22.5"/>
    <s v="2"/>
  </r>
  <r>
    <x v="0"/>
    <x v="22"/>
    <s v="1"/>
    <s v="01"/>
    <s v="15041RESIN819232023"/>
    <s v="22LB000F"/>
    <x v="629"/>
    <x v="629"/>
    <x v="629"/>
    <x v="629"/>
    <n v="0"/>
    <n v="0"/>
    <n v="0"/>
    <n v="0"/>
    <n v="388.9"/>
    <n v="0"/>
    <n v="0"/>
    <n v="0"/>
    <n v="0"/>
    <n v="0"/>
    <n v="388.9"/>
    <s v="2"/>
  </r>
  <r>
    <x v="0"/>
    <x v="22"/>
    <s v="1"/>
    <s v="01"/>
    <s v="15041RESIN819232023"/>
    <s v="22LB000F"/>
    <x v="630"/>
    <x v="630"/>
    <x v="630"/>
    <x v="630"/>
    <n v="0"/>
    <n v="0"/>
    <n v="0"/>
    <n v="0"/>
    <n v="10"/>
    <n v="0"/>
    <n v="0"/>
    <n v="0"/>
    <n v="0"/>
    <n v="0"/>
    <n v="10"/>
    <s v="2"/>
  </r>
  <r>
    <x v="0"/>
    <x v="22"/>
    <s v="1"/>
    <s v="01"/>
    <s v="15041RESIN819232023"/>
    <s v="22LB000F"/>
    <x v="631"/>
    <x v="631"/>
    <x v="631"/>
    <x v="631"/>
    <n v="0"/>
    <n v="0"/>
    <n v="0"/>
    <n v="0"/>
    <n v="40"/>
    <n v="0"/>
    <n v="0"/>
    <n v="0"/>
    <n v="0"/>
    <n v="0"/>
    <n v="40"/>
    <s v="2"/>
  </r>
  <r>
    <x v="0"/>
    <x v="22"/>
    <s v="1"/>
    <s v="01"/>
    <s v="15041RESIN819232023"/>
    <s v="22LB000F"/>
    <x v="632"/>
    <x v="632"/>
    <x v="632"/>
    <x v="632"/>
    <n v="0"/>
    <n v="0"/>
    <n v="0"/>
    <n v="0"/>
    <n v="125.95"/>
    <n v="0"/>
    <n v="0"/>
    <n v="0"/>
    <n v="0"/>
    <n v="0"/>
    <n v="125.95"/>
    <s v="2"/>
  </r>
  <r>
    <x v="0"/>
    <x v="22"/>
    <s v="1"/>
    <s v="01"/>
    <s v="15041RESIN819232023"/>
    <s v="22LB000F"/>
    <x v="633"/>
    <x v="633"/>
    <x v="633"/>
    <x v="633"/>
    <n v="0"/>
    <n v="0"/>
    <n v="0"/>
    <n v="0"/>
    <n v="225"/>
    <n v="0"/>
    <n v="0"/>
    <n v="0"/>
    <n v="0"/>
    <n v="0"/>
    <n v="225"/>
    <s v="2"/>
  </r>
  <r>
    <x v="0"/>
    <x v="22"/>
    <s v="1"/>
    <s v="01"/>
    <s v="15041RESIN819232023"/>
    <s v="22LB000F"/>
    <x v="634"/>
    <x v="634"/>
    <x v="634"/>
    <x v="634"/>
    <n v="0"/>
    <n v="0"/>
    <n v="0"/>
    <n v="0"/>
    <n v="135"/>
    <n v="0"/>
    <n v="0"/>
    <n v="0"/>
    <n v="0"/>
    <n v="0"/>
    <n v="135"/>
    <s v="2"/>
  </r>
  <r>
    <x v="0"/>
    <x v="22"/>
    <s v="1"/>
    <s v="01"/>
    <s v="15041RESIN819232023"/>
    <s v="22LB000F"/>
    <x v="635"/>
    <x v="635"/>
    <x v="635"/>
    <x v="635"/>
    <n v="0"/>
    <n v="0"/>
    <n v="0"/>
    <n v="0"/>
    <n v="459"/>
    <n v="0"/>
    <n v="0"/>
    <n v="0"/>
    <n v="0"/>
    <n v="0"/>
    <n v="459"/>
    <s v="2"/>
  </r>
  <r>
    <x v="0"/>
    <x v="22"/>
    <s v="1"/>
    <s v="01"/>
    <s v="15041RESIN819232023"/>
    <s v="22LB000F"/>
    <x v="636"/>
    <x v="636"/>
    <x v="636"/>
    <x v="636"/>
    <n v="0"/>
    <n v="0"/>
    <n v="0"/>
    <n v="0"/>
    <n v="450"/>
    <n v="0"/>
    <n v="0"/>
    <n v="0"/>
    <n v="0"/>
    <n v="0"/>
    <n v="450"/>
    <s v="2"/>
  </r>
  <r>
    <x v="0"/>
    <x v="22"/>
    <s v="1"/>
    <s v="01"/>
    <s v="15041RESIN819232023"/>
    <s v="22LB000F"/>
    <x v="637"/>
    <x v="637"/>
    <x v="637"/>
    <x v="637"/>
    <n v="0"/>
    <n v="0"/>
    <n v="0"/>
    <n v="0"/>
    <n v="47.84"/>
    <n v="0"/>
    <n v="0"/>
    <n v="0"/>
    <n v="0"/>
    <n v="0"/>
    <n v="47.84"/>
    <s v="2"/>
  </r>
  <r>
    <x v="0"/>
    <x v="23"/>
    <s v="1"/>
    <s v="01"/>
    <s v="15041RESIN819232023"/>
    <s v="22LB000F"/>
    <x v="638"/>
    <x v="638"/>
    <x v="638"/>
    <x v="638"/>
    <n v="0"/>
    <n v="0"/>
    <n v="0"/>
    <n v="0"/>
    <n v="111.85"/>
    <n v="0"/>
    <n v="0"/>
    <n v="0"/>
    <n v="0"/>
    <n v="0"/>
    <n v="111.85"/>
    <s v="2"/>
  </r>
  <r>
    <x v="0"/>
    <x v="23"/>
    <s v="1"/>
    <s v="01"/>
    <s v="15041RESIN819232023"/>
    <s v="22LB000F"/>
    <x v="639"/>
    <x v="639"/>
    <x v="639"/>
    <x v="639"/>
    <n v="0"/>
    <n v="0"/>
    <n v="0"/>
    <n v="0"/>
    <n v="6.2"/>
    <n v="0"/>
    <n v="0"/>
    <n v="0"/>
    <n v="0"/>
    <n v="0"/>
    <n v="6.2"/>
    <s v="2"/>
  </r>
  <r>
    <x v="0"/>
    <x v="23"/>
    <s v="1"/>
    <s v="01"/>
    <s v="15041RESIN819232023"/>
    <s v="22LB000F"/>
    <x v="640"/>
    <x v="640"/>
    <x v="640"/>
    <x v="640"/>
    <n v="0"/>
    <n v="0"/>
    <n v="0"/>
    <n v="0"/>
    <n v="185.9"/>
    <n v="0"/>
    <n v="0"/>
    <n v="0"/>
    <n v="0"/>
    <n v="0"/>
    <n v="185.9"/>
    <s v="2"/>
  </r>
  <r>
    <x v="0"/>
    <x v="23"/>
    <s v="1"/>
    <s v="01"/>
    <s v="15041RESIN819232023"/>
    <s v="22LB000F"/>
    <x v="641"/>
    <x v="641"/>
    <x v="641"/>
    <x v="641"/>
    <n v="0"/>
    <n v="0"/>
    <n v="0"/>
    <n v="0"/>
    <n v="370"/>
    <n v="0"/>
    <n v="0"/>
    <n v="0"/>
    <n v="0"/>
    <n v="0"/>
    <n v="370"/>
    <s v="2"/>
  </r>
  <r>
    <x v="0"/>
    <x v="23"/>
    <s v="1"/>
    <s v="01"/>
    <s v="15041RESIN819232023"/>
    <s v="22LB000F"/>
    <x v="642"/>
    <x v="642"/>
    <x v="642"/>
    <x v="642"/>
    <n v="0"/>
    <n v="0"/>
    <n v="0"/>
    <n v="0"/>
    <n v="115"/>
    <n v="0"/>
    <n v="0"/>
    <n v="0"/>
    <n v="0"/>
    <n v="0"/>
    <n v="115"/>
    <s v="2"/>
  </r>
  <r>
    <x v="0"/>
    <x v="23"/>
    <s v="1"/>
    <s v="01"/>
    <s v="15041RESIN819232023"/>
    <s v="22LB000F"/>
    <x v="643"/>
    <x v="643"/>
    <x v="643"/>
    <x v="643"/>
    <n v="0"/>
    <n v="0"/>
    <n v="0"/>
    <n v="0"/>
    <n v="463"/>
    <n v="0"/>
    <n v="0"/>
    <n v="0"/>
    <n v="0"/>
    <n v="0"/>
    <n v="463"/>
    <s v="2"/>
  </r>
  <r>
    <x v="0"/>
    <x v="23"/>
    <s v="1"/>
    <s v="01"/>
    <s v="15041RESIN819232023"/>
    <s v="22LB000F"/>
    <x v="644"/>
    <x v="644"/>
    <x v="644"/>
    <x v="644"/>
    <n v="0"/>
    <n v="0"/>
    <n v="0"/>
    <n v="0"/>
    <n v="404.6"/>
    <n v="0"/>
    <n v="0"/>
    <n v="0"/>
    <n v="0"/>
    <n v="0"/>
    <n v="404.6"/>
    <s v="2"/>
  </r>
  <r>
    <x v="0"/>
    <x v="23"/>
    <s v="1"/>
    <s v="01"/>
    <s v="15041RESIN819232023"/>
    <s v="22LB000F"/>
    <x v="645"/>
    <x v="645"/>
    <x v="645"/>
    <x v="645"/>
    <n v="0"/>
    <n v="0"/>
    <n v="0"/>
    <n v="0"/>
    <n v="264"/>
    <n v="0"/>
    <n v="0"/>
    <n v="0"/>
    <n v="0"/>
    <n v="0"/>
    <n v="264"/>
    <s v="2"/>
  </r>
  <r>
    <x v="0"/>
    <x v="23"/>
    <s v="1"/>
    <s v="01"/>
    <s v="15041RESIN819232023"/>
    <s v="22LB000F"/>
    <x v="646"/>
    <x v="646"/>
    <x v="646"/>
    <x v="646"/>
    <n v="0"/>
    <n v="0"/>
    <n v="0"/>
    <n v="0"/>
    <n v="170.25"/>
    <n v="0"/>
    <n v="0"/>
    <n v="0"/>
    <n v="0"/>
    <n v="0"/>
    <n v="170.25"/>
    <s v="2"/>
  </r>
  <r>
    <x v="1"/>
    <x v="24"/>
    <s v="1"/>
    <s v="01"/>
    <s v="15041RESIN819232023"/>
    <s v="22LB000F"/>
    <x v="647"/>
    <x v="647"/>
    <x v="647"/>
    <x v="647"/>
    <n v="0"/>
    <n v="0"/>
    <n v="0"/>
    <n v="0"/>
    <n v="225"/>
    <n v="0"/>
    <n v="0"/>
    <n v="0"/>
    <n v="0"/>
    <n v="0"/>
    <n v="225"/>
    <s v="2"/>
  </r>
  <r>
    <x v="1"/>
    <x v="24"/>
    <s v="1"/>
    <s v="01"/>
    <s v="15041RESIN819232023"/>
    <s v="22LB000F"/>
    <x v="648"/>
    <x v="648"/>
    <x v="648"/>
    <x v="648"/>
    <n v="0"/>
    <n v="0"/>
    <n v="0"/>
    <n v="0"/>
    <n v="46.66"/>
    <n v="0"/>
    <n v="0"/>
    <n v="0"/>
    <n v="0"/>
    <n v="0"/>
    <n v="46.66"/>
    <s v="2"/>
  </r>
  <r>
    <x v="1"/>
    <x v="24"/>
    <s v="1"/>
    <s v="01"/>
    <s v="15041RESIN819232023"/>
    <s v="22LB000F"/>
    <x v="649"/>
    <x v="649"/>
    <x v="649"/>
    <x v="649"/>
    <n v="0"/>
    <n v="0"/>
    <n v="0"/>
    <n v="0"/>
    <n v="54"/>
    <n v="0"/>
    <n v="0"/>
    <n v="0"/>
    <n v="0"/>
    <n v="0"/>
    <n v="54"/>
    <s v="2"/>
  </r>
  <r>
    <x v="1"/>
    <x v="24"/>
    <s v="1"/>
    <s v="01"/>
    <s v="15041RESIN819232023"/>
    <s v="22LB000F"/>
    <x v="650"/>
    <x v="650"/>
    <x v="650"/>
    <x v="650"/>
    <n v="0"/>
    <n v="0"/>
    <n v="0"/>
    <n v="0"/>
    <n v="50"/>
    <n v="0"/>
    <n v="0"/>
    <n v="0"/>
    <n v="0"/>
    <n v="0"/>
    <n v="50"/>
    <s v="2"/>
  </r>
  <r>
    <x v="1"/>
    <x v="24"/>
    <s v="1"/>
    <s v="01"/>
    <s v="15041RESIN819232023"/>
    <s v="22LB000F"/>
    <x v="651"/>
    <x v="651"/>
    <x v="651"/>
    <x v="651"/>
    <n v="0"/>
    <n v="0"/>
    <n v="0"/>
    <n v="0"/>
    <n v="130"/>
    <n v="0"/>
    <n v="0"/>
    <n v="0"/>
    <n v="0"/>
    <n v="0"/>
    <n v="130"/>
    <s v="2"/>
  </r>
  <r>
    <x v="1"/>
    <x v="24"/>
    <s v="1"/>
    <s v="01"/>
    <s v="15041RESIN819232023"/>
    <s v="22LB000F"/>
    <x v="652"/>
    <x v="652"/>
    <x v="652"/>
    <x v="652"/>
    <n v="0"/>
    <n v="0"/>
    <n v="0"/>
    <n v="0"/>
    <n v="100.5"/>
    <n v="0"/>
    <n v="0"/>
    <n v="0"/>
    <n v="0"/>
    <n v="0"/>
    <n v="100.5"/>
    <s v="2"/>
  </r>
  <r>
    <x v="1"/>
    <x v="24"/>
    <s v="1"/>
    <s v="01"/>
    <s v="15041RESIN819232023"/>
    <s v="22LB000F"/>
    <x v="653"/>
    <x v="653"/>
    <x v="653"/>
    <x v="653"/>
    <n v="0"/>
    <n v="0"/>
    <n v="0"/>
    <n v="0"/>
    <n v="37.5"/>
    <n v="0"/>
    <n v="0"/>
    <n v="0"/>
    <n v="0"/>
    <n v="0"/>
    <n v="37.5"/>
    <s v="2"/>
  </r>
  <r>
    <x v="1"/>
    <x v="24"/>
    <s v="1"/>
    <s v="01"/>
    <s v="15041RESIN819232023"/>
    <s v="22LB000F"/>
    <x v="654"/>
    <x v="654"/>
    <x v="654"/>
    <x v="654"/>
    <n v="0"/>
    <n v="0"/>
    <n v="0"/>
    <n v="0"/>
    <n v="20.25"/>
    <n v="0"/>
    <n v="0"/>
    <n v="0"/>
    <n v="0"/>
    <n v="0"/>
    <n v="20.25"/>
    <s v="2"/>
  </r>
  <r>
    <x v="1"/>
    <x v="24"/>
    <s v="1"/>
    <s v="01"/>
    <s v="15041RESIN819232023"/>
    <s v="22LB000F"/>
    <x v="655"/>
    <x v="655"/>
    <x v="655"/>
    <x v="655"/>
    <n v="0"/>
    <n v="0"/>
    <n v="0"/>
    <n v="0"/>
    <n v="50"/>
    <n v="0"/>
    <n v="0"/>
    <n v="0"/>
    <n v="0"/>
    <n v="0"/>
    <n v="50"/>
    <s v="2"/>
  </r>
  <r>
    <x v="1"/>
    <x v="24"/>
    <s v="1"/>
    <s v="01"/>
    <s v="15041RESIN819232023"/>
    <s v="22LB000F"/>
    <x v="656"/>
    <x v="656"/>
    <x v="656"/>
    <x v="656"/>
    <n v="0"/>
    <n v="0"/>
    <n v="0"/>
    <n v="0"/>
    <n v="125"/>
    <n v="0"/>
    <n v="0"/>
    <n v="0"/>
    <n v="0"/>
    <n v="0"/>
    <n v="125"/>
    <s v="2"/>
  </r>
  <r>
    <x v="1"/>
    <x v="24"/>
    <s v="1"/>
    <s v="01"/>
    <s v="15041RESIN819232023"/>
    <s v="22LB000F"/>
    <x v="657"/>
    <x v="657"/>
    <x v="657"/>
    <x v="657"/>
    <n v="0"/>
    <n v="0"/>
    <n v="0"/>
    <n v="0"/>
    <n v="486.35"/>
    <n v="0"/>
    <n v="0"/>
    <n v="0"/>
    <n v="0"/>
    <n v="0"/>
    <n v="486.35"/>
    <s v="2"/>
  </r>
  <r>
    <x v="1"/>
    <x v="24"/>
    <s v="1"/>
    <s v="01"/>
    <s v="15041RESIN819232023"/>
    <s v="22LB000F"/>
    <x v="658"/>
    <x v="658"/>
    <x v="658"/>
    <x v="658"/>
    <n v="0"/>
    <n v="0"/>
    <n v="0"/>
    <n v="0"/>
    <n v="384"/>
    <n v="0"/>
    <n v="0"/>
    <n v="0"/>
    <n v="0"/>
    <n v="0"/>
    <n v="384"/>
    <s v="2"/>
  </r>
  <r>
    <x v="1"/>
    <x v="24"/>
    <s v="1"/>
    <s v="01"/>
    <s v="15041RESIN819232023"/>
    <s v="22LB000F"/>
    <x v="659"/>
    <x v="659"/>
    <x v="659"/>
    <x v="659"/>
    <n v="0"/>
    <n v="0"/>
    <n v="0"/>
    <n v="0"/>
    <n v="95.15"/>
    <n v="0"/>
    <n v="0"/>
    <n v="0"/>
    <n v="0"/>
    <n v="0"/>
    <n v="95.15"/>
    <s v="2"/>
  </r>
  <r>
    <x v="1"/>
    <x v="24"/>
    <s v="1"/>
    <s v="01"/>
    <s v="15041RESIN819232023"/>
    <s v="22LB000F"/>
    <x v="660"/>
    <x v="660"/>
    <x v="660"/>
    <x v="660"/>
    <n v="0"/>
    <n v="0"/>
    <n v="0"/>
    <n v="0"/>
    <n v="442.58"/>
    <n v="0"/>
    <n v="0"/>
    <n v="0"/>
    <n v="0"/>
    <n v="0"/>
    <n v="442.58"/>
    <s v="2"/>
  </r>
  <r>
    <x v="1"/>
    <x v="24"/>
    <s v="1"/>
    <s v="01"/>
    <s v="15041RESIN819232023"/>
    <s v="22LB000F"/>
    <x v="661"/>
    <x v="661"/>
    <x v="661"/>
    <x v="661"/>
    <n v="0"/>
    <n v="0"/>
    <n v="0"/>
    <n v="0"/>
    <n v="16.100000000000001"/>
    <n v="0"/>
    <n v="0"/>
    <n v="0"/>
    <n v="0"/>
    <n v="0"/>
    <n v="16.100000000000001"/>
    <s v="2"/>
  </r>
  <r>
    <x v="1"/>
    <x v="24"/>
    <s v="1"/>
    <s v="01"/>
    <s v="15041RESIN819232023"/>
    <s v="22LB000F"/>
    <x v="662"/>
    <x v="662"/>
    <x v="662"/>
    <x v="662"/>
    <n v="0"/>
    <n v="0"/>
    <n v="0"/>
    <n v="0"/>
    <n v="55"/>
    <n v="0"/>
    <n v="0"/>
    <n v="0"/>
    <n v="0"/>
    <n v="0"/>
    <n v="55"/>
    <s v="2"/>
  </r>
  <r>
    <x v="1"/>
    <x v="24"/>
    <s v="1"/>
    <s v="01"/>
    <s v="15041RESIN819232023"/>
    <s v="22LB000F"/>
    <x v="663"/>
    <x v="663"/>
    <x v="663"/>
    <x v="663"/>
    <n v="0"/>
    <n v="0"/>
    <n v="0"/>
    <n v="0"/>
    <n v="79"/>
    <n v="0"/>
    <n v="0"/>
    <n v="0"/>
    <n v="0"/>
    <n v="0"/>
    <n v="79"/>
    <s v="2"/>
  </r>
  <r>
    <x v="1"/>
    <x v="25"/>
    <s v="1"/>
    <s v="01"/>
    <s v="15041RESIN819232023"/>
    <s v="22LB000F"/>
    <x v="664"/>
    <x v="664"/>
    <x v="664"/>
    <x v="664"/>
    <n v="0"/>
    <n v="0"/>
    <n v="0"/>
    <n v="0"/>
    <n v="397"/>
    <n v="0"/>
    <n v="0"/>
    <n v="0"/>
    <n v="0"/>
    <n v="0"/>
    <n v="397"/>
    <s v="2"/>
  </r>
  <r>
    <x v="1"/>
    <x v="25"/>
    <s v="1"/>
    <s v="01"/>
    <s v="15041RESIN819232023"/>
    <s v="22LB000F"/>
    <x v="665"/>
    <x v="665"/>
    <x v="665"/>
    <x v="665"/>
    <n v="0"/>
    <n v="0"/>
    <n v="0"/>
    <n v="0"/>
    <n v="40"/>
    <n v="0"/>
    <n v="0"/>
    <n v="0"/>
    <n v="0"/>
    <n v="0"/>
    <n v="40"/>
    <s v="2"/>
  </r>
  <r>
    <x v="1"/>
    <x v="25"/>
    <s v="1"/>
    <s v="01"/>
    <s v="15041RESIN819232023"/>
    <s v="22LB000F"/>
    <x v="666"/>
    <x v="666"/>
    <x v="666"/>
    <x v="666"/>
    <n v="0"/>
    <n v="0"/>
    <n v="0"/>
    <n v="0"/>
    <n v="31.49"/>
    <n v="0"/>
    <n v="0"/>
    <n v="0"/>
    <n v="0"/>
    <n v="0"/>
    <n v="31.49"/>
    <s v="2"/>
  </r>
  <r>
    <x v="1"/>
    <x v="25"/>
    <s v="1"/>
    <s v="01"/>
    <s v="15041RESIN819232023"/>
    <s v="22LB000F"/>
    <x v="667"/>
    <x v="667"/>
    <x v="667"/>
    <x v="667"/>
    <n v="0"/>
    <n v="0"/>
    <n v="0"/>
    <n v="0"/>
    <n v="93.5"/>
    <n v="0"/>
    <n v="0"/>
    <n v="0"/>
    <n v="0"/>
    <n v="0"/>
    <n v="93.5"/>
    <s v="2"/>
  </r>
  <r>
    <x v="1"/>
    <x v="25"/>
    <s v="1"/>
    <s v="01"/>
    <s v="15041RESIN819232023"/>
    <s v="22LB000F"/>
    <x v="668"/>
    <x v="668"/>
    <x v="668"/>
    <x v="668"/>
    <n v="0"/>
    <n v="0"/>
    <n v="0"/>
    <n v="0"/>
    <n v="568.25"/>
    <n v="0"/>
    <n v="0"/>
    <n v="0"/>
    <n v="0"/>
    <n v="0"/>
    <n v="568.25"/>
    <s v="2"/>
  </r>
  <r>
    <x v="1"/>
    <x v="25"/>
    <s v="1"/>
    <s v="01"/>
    <s v="15041RESIN819232023"/>
    <s v="22LB000F"/>
    <x v="669"/>
    <x v="669"/>
    <x v="669"/>
    <x v="669"/>
    <n v="0"/>
    <n v="0"/>
    <n v="0"/>
    <n v="0"/>
    <n v="110"/>
    <n v="0"/>
    <n v="0"/>
    <n v="0"/>
    <n v="0"/>
    <n v="0"/>
    <n v="110"/>
    <s v="2"/>
  </r>
  <r>
    <x v="1"/>
    <x v="25"/>
    <s v="1"/>
    <s v="01"/>
    <s v="15041RESIN819232023"/>
    <s v="22LB000F"/>
    <x v="670"/>
    <x v="670"/>
    <x v="670"/>
    <x v="670"/>
    <n v="0"/>
    <n v="0"/>
    <n v="0"/>
    <n v="0"/>
    <n v="141.6"/>
    <n v="0"/>
    <n v="0"/>
    <n v="0"/>
    <n v="0"/>
    <n v="0"/>
    <n v="141.6"/>
    <s v="2"/>
  </r>
  <r>
    <x v="1"/>
    <x v="25"/>
    <s v="1"/>
    <s v="01"/>
    <s v="15041RESIN819232023"/>
    <s v="22LB000F"/>
    <x v="671"/>
    <x v="671"/>
    <x v="671"/>
    <x v="671"/>
    <n v="0"/>
    <n v="0"/>
    <n v="0"/>
    <n v="0"/>
    <n v="321"/>
    <n v="0"/>
    <n v="0"/>
    <n v="0"/>
    <n v="0"/>
    <n v="0"/>
    <n v="321"/>
    <s v="2"/>
  </r>
  <r>
    <x v="1"/>
    <x v="25"/>
    <s v="1"/>
    <s v="01"/>
    <s v="15041RESIN819232023"/>
    <s v="22LB000F"/>
    <x v="672"/>
    <x v="672"/>
    <x v="672"/>
    <x v="672"/>
    <n v="0"/>
    <n v="0"/>
    <n v="0"/>
    <n v="0"/>
    <n v="154"/>
    <n v="0"/>
    <n v="0"/>
    <n v="0"/>
    <n v="0"/>
    <n v="0"/>
    <n v="154"/>
    <s v="2"/>
  </r>
  <r>
    <x v="1"/>
    <x v="25"/>
    <s v="1"/>
    <s v="01"/>
    <s v="15041RESIN819232023"/>
    <s v="22LB000F"/>
    <x v="673"/>
    <x v="673"/>
    <x v="673"/>
    <x v="673"/>
    <n v="0"/>
    <n v="0"/>
    <n v="0"/>
    <n v="0"/>
    <n v="450"/>
    <n v="0"/>
    <n v="0"/>
    <n v="0"/>
    <n v="0"/>
    <n v="0"/>
    <n v="450"/>
    <s v="2"/>
  </r>
  <r>
    <x v="1"/>
    <x v="25"/>
    <s v="1"/>
    <s v="01"/>
    <s v="15041RESIN819232023"/>
    <s v="22LB000F"/>
    <x v="674"/>
    <x v="674"/>
    <x v="674"/>
    <x v="674"/>
    <n v="0"/>
    <n v="0"/>
    <n v="0"/>
    <n v="0"/>
    <n v="26.7"/>
    <n v="0"/>
    <n v="0"/>
    <n v="0"/>
    <n v="0"/>
    <n v="0"/>
    <n v="26.7"/>
    <s v="2"/>
  </r>
  <r>
    <x v="1"/>
    <x v="25"/>
    <s v="1"/>
    <s v="01"/>
    <s v="15041RESIN819232023"/>
    <s v="22LB000F"/>
    <x v="675"/>
    <x v="675"/>
    <x v="675"/>
    <x v="675"/>
    <n v="0"/>
    <n v="0"/>
    <n v="0"/>
    <n v="0"/>
    <n v="298.60000000000002"/>
    <n v="0"/>
    <n v="0"/>
    <n v="0"/>
    <n v="0"/>
    <n v="0"/>
    <n v="298.60000000000002"/>
    <s v="2"/>
  </r>
  <r>
    <x v="1"/>
    <x v="25"/>
    <s v="1"/>
    <s v="01"/>
    <s v="15041RESIN819232023"/>
    <s v="22LB000F"/>
    <x v="676"/>
    <x v="676"/>
    <x v="676"/>
    <x v="676"/>
    <n v="0"/>
    <n v="0"/>
    <n v="0"/>
    <n v="0"/>
    <n v="77.5"/>
    <n v="0"/>
    <n v="0"/>
    <n v="0"/>
    <n v="0"/>
    <n v="0"/>
    <n v="77.5"/>
    <s v="2"/>
  </r>
  <r>
    <x v="1"/>
    <x v="25"/>
    <s v="1"/>
    <s v="01"/>
    <s v="15041RESIN819232023"/>
    <s v="22LB000F"/>
    <x v="677"/>
    <x v="677"/>
    <x v="677"/>
    <x v="677"/>
    <n v="0"/>
    <n v="0"/>
    <n v="0"/>
    <n v="0"/>
    <n v="374"/>
    <n v="0"/>
    <n v="0"/>
    <n v="0"/>
    <n v="0"/>
    <n v="0"/>
    <n v="374"/>
    <s v="2"/>
  </r>
  <r>
    <x v="1"/>
    <x v="25"/>
    <s v="1"/>
    <s v="01"/>
    <s v="15041RESIN819232023"/>
    <s v="22LB000F"/>
    <x v="678"/>
    <x v="678"/>
    <x v="678"/>
    <x v="678"/>
    <n v="0"/>
    <n v="0"/>
    <n v="0"/>
    <n v="0"/>
    <n v="886"/>
    <n v="0"/>
    <n v="0"/>
    <n v="0"/>
    <n v="0"/>
    <n v="0"/>
    <n v="886"/>
    <s v="2"/>
  </r>
  <r>
    <x v="1"/>
    <x v="25"/>
    <s v="1"/>
    <s v="01"/>
    <s v="15041RESIN819232023"/>
    <s v="22LB000F"/>
    <x v="679"/>
    <x v="679"/>
    <x v="679"/>
    <x v="679"/>
    <n v="0"/>
    <n v="0"/>
    <n v="0"/>
    <n v="0"/>
    <n v="5.85"/>
    <n v="0"/>
    <n v="0"/>
    <n v="0"/>
    <n v="0"/>
    <n v="0"/>
    <n v="5.85"/>
    <s v="2"/>
  </r>
  <r>
    <x v="1"/>
    <x v="25"/>
    <s v="1"/>
    <s v="01"/>
    <s v="15041RESIN819232023"/>
    <s v="22LB000F"/>
    <x v="680"/>
    <x v="680"/>
    <x v="680"/>
    <x v="680"/>
    <n v="0"/>
    <n v="0"/>
    <n v="0"/>
    <n v="0"/>
    <n v="56.2"/>
    <n v="0"/>
    <n v="0"/>
    <n v="0"/>
    <n v="0"/>
    <n v="0"/>
    <n v="56.2"/>
    <s v="2"/>
  </r>
  <r>
    <x v="1"/>
    <x v="25"/>
    <s v="1"/>
    <s v="01"/>
    <s v="15041RESIN819232023"/>
    <s v="22LB000F"/>
    <x v="681"/>
    <x v="681"/>
    <x v="681"/>
    <x v="681"/>
    <n v="0"/>
    <n v="0"/>
    <n v="0"/>
    <n v="0"/>
    <n v="60"/>
    <n v="0"/>
    <n v="0"/>
    <n v="0"/>
    <n v="0"/>
    <n v="0"/>
    <n v="60"/>
    <s v="2"/>
  </r>
  <r>
    <x v="1"/>
    <x v="25"/>
    <s v="1"/>
    <s v="01"/>
    <s v="15041RESIN819232023"/>
    <s v="22LB000F"/>
    <x v="682"/>
    <x v="682"/>
    <x v="682"/>
    <x v="682"/>
    <n v="0"/>
    <n v="0"/>
    <n v="0"/>
    <n v="0"/>
    <n v="232"/>
    <n v="0"/>
    <n v="0"/>
    <n v="0"/>
    <n v="0"/>
    <n v="0"/>
    <n v="232"/>
    <s v="2"/>
  </r>
  <r>
    <x v="1"/>
    <x v="25"/>
    <s v="1"/>
    <s v="01"/>
    <s v="15041RESIN819232023"/>
    <s v="22LB000F"/>
    <x v="683"/>
    <x v="683"/>
    <x v="683"/>
    <x v="683"/>
    <n v="0"/>
    <n v="0"/>
    <n v="0"/>
    <n v="0"/>
    <n v="141.99"/>
    <n v="0"/>
    <n v="0"/>
    <n v="0"/>
    <n v="0"/>
    <n v="0"/>
    <n v="141.99"/>
    <s v="2"/>
  </r>
  <r>
    <x v="1"/>
    <x v="25"/>
    <s v="1"/>
    <s v="01"/>
    <s v="15041RESIN819232023"/>
    <s v="22LB000F"/>
    <x v="684"/>
    <x v="684"/>
    <x v="684"/>
    <x v="684"/>
    <n v="0"/>
    <n v="0"/>
    <n v="0"/>
    <n v="0"/>
    <n v="0"/>
    <n v="0"/>
    <n v="0"/>
    <n v="0"/>
    <n v="0"/>
    <n v="0"/>
    <n v="0"/>
    <s v="2"/>
  </r>
  <r>
    <x v="1"/>
    <x v="25"/>
    <s v="1"/>
    <s v="01"/>
    <s v="15041RESIN819232023"/>
    <s v="22LB000F"/>
    <x v="685"/>
    <x v="685"/>
    <x v="685"/>
    <x v="685"/>
    <n v="0"/>
    <n v="0"/>
    <n v="0"/>
    <n v="0"/>
    <n v="221.96"/>
    <n v="0"/>
    <n v="0"/>
    <n v="0"/>
    <n v="0"/>
    <n v="0"/>
    <n v="221.96"/>
    <s v="2"/>
  </r>
  <r>
    <x v="1"/>
    <x v="25"/>
    <s v="1"/>
    <s v="01"/>
    <s v="15041RESIN819232023"/>
    <s v="22LB000F"/>
    <x v="686"/>
    <x v="686"/>
    <x v="686"/>
    <x v="686"/>
    <n v="0"/>
    <n v="0"/>
    <n v="0"/>
    <n v="0"/>
    <n v="34.049999999999997"/>
    <n v="0"/>
    <n v="0"/>
    <n v="0"/>
    <n v="0"/>
    <n v="0"/>
    <n v="34.049999999999997"/>
    <s v="2"/>
  </r>
  <r>
    <x v="1"/>
    <x v="25"/>
    <s v="1"/>
    <s v="01"/>
    <s v="15041RESIN819232023"/>
    <s v="22LB000F"/>
    <x v="687"/>
    <x v="687"/>
    <x v="687"/>
    <x v="687"/>
    <n v="0"/>
    <n v="0"/>
    <n v="0"/>
    <n v="0"/>
    <n v="23"/>
    <n v="0"/>
    <n v="0"/>
    <n v="0"/>
    <n v="0"/>
    <n v="0"/>
    <n v="23"/>
    <s v="2"/>
  </r>
  <r>
    <x v="1"/>
    <x v="25"/>
    <s v="1"/>
    <s v="01"/>
    <s v="15041RESIN819232023"/>
    <s v="22LB000F"/>
    <x v="688"/>
    <x v="688"/>
    <x v="688"/>
    <x v="688"/>
    <n v="0"/>
    <n v="0"/>
    <n v="0"/>
    <n v="0"/>
    <n v="34.5"/>
    <n v="0"/>
    <n v="0"/>
    <n v="0"/>
    <n v="0"/>
    <n v="0"/>
    <n v="34.5"/>
    <s v="2"/>
  </r>
  <r>
    <x v="1"/>
    <x v="25"/>
    <s v="1"/>
    <s v="01"/>
    <s v="15041RESIN819232023"/>
    <s v="22LB000F"/>
    <x v="689"/>
    <x v="689"/>
    <x v="689"/>
    <x v="689"/>
    <n v="0"/>
    <n v="0"/>
    <n v="0"/>
    <n v="0"/>
    <n v="165"/>
    <n v="0"/>
    <n v="0"/>
    <n v="0"/>
    <n v="0"/>
    <n v="0"/>
    <n v="165"/>
    <s v="2"/>
  </r>
  <r>
    <x v="1"/>
    <x v="25"/>
    <s v="1"/>
    <s v="01"/>
    <s v="15041RESIN819232023"/>
    <s v="22LB000F"/>
    <x v="690"/>
    <x v="690"/>
    <x v="690"/>
    <x v="690"/>
    <n v="0"/>
    <n v="0"/>
    <n v="0"/>
    <n v="0"/>
    <n v="78.099999999999994"/>
    <n v="0"/>
    <n v="0"/>
    <n v="0"/>
    <n v="0"/>
    <n v="0"/>
    <n v="78.099999999999994"/>
    <s v="2"/>
  </r>
  <r>
    <x v="1"/>
    <x v="25"/>
    <s v="1"/>
    <s v="01"/>
    <s v="15041RESIN819232023"/>
    <s v="22LB000F"/>
    <x v="691"/>
    <x v="691"/>
    <x v="691"/>
    <x v="691"/>
    <n v="0"/>
    <n v="0"/>
    <n v="0"/>
    <n v="0"/>
    <n v="13.5"/>
    <n v="0"/>
    <n v="0"/>
    <n v="0"/>
    <n v="0"/>
    <n v="0"/>
    <n v="13.5"/>
    <s v="2"/>
  </r>
  <r>
    <x v="1"/>
    <x v="25"/>
    <s v="1"/>
    <s v="01"/>
    <s v="15041RESIN819232023"/>
    <s v="22LB000F"/>
    <x v="692"/>
    <x v="692"/>
    <x v="692"/>
    <x v="692"/>
    <n v="0"/>
    <n v="0"/>
    <n v="0"/>
    <n v="0"/>
    <n v="11"/>
    <n v="0"/>
    <n v="0"/>
    <n v="0"/>
    <n v="0"/>
    <n v="0"/>
    <n v="11"/>
    <s v="2"/>
  </r>
  <r>
    <x v="1"/>
    <x v="25"/>
    <s v="1"/>
    <s v="01"/>
    <s v="15041RESIN819232023"/>
    <s v="22LB000F"/>
    <x v="693"/>
    <x v="693"/>
    <x v="693"/>
    <x v="693"/>
    <n v="0"/>
    <n v="0"/>
    <n v="0"/>
    <n v="0"/>
    <n v="184.1"/>
    <n v="0"/>
    <n v="0"/>
    <n v="0"/>
    <n v="0"/>
    <n v="0"/>
    <n v="184.1"/>
    <s v="2"/>
  </r>
  <r>
    <x v="1"/>
    <x v="25"/>
    <s v="1"/>
    <s v="01"/>
    <s v="15041RESIN819232023"/>
    <s v="22LB000F"/>
    <x v="694"/>
    <x v="694"/>
    <x v="694"/>
    <x v="694"/>
    <n v="0"/>
    <n v="0"/>
    <n v="0"/>
    <n v="0"/>
    <n v="330"/>
    <n v="0"/>
    <n v="0"/>
    <n v="0"/>
    <n v="0"/>
    <n v="0"/>
    <n v="330"/>
    <s v="2"/>
  </r>
  <r>
    <x v="1"/>
    <x v="25"/>
    <s v="1"/>
    <s v="01"/>
    <s v="15041RESIN819232023"/>
    <s v="22LB000F"/>
    <x v="695"/>
    <x v="695"/>
    <x v="695"/>
    <x v="695"/>
    <n v="0"/>
    <n v="0"/>
    <n v="0"/>
    <n v="0"/>
    <n v="1525.5"/>
    <n v="0"/>
    <n v="0"/>
    <n v="0"/>
    <n v="0"/>
    <n v="0"/>
    <n v="1525.5"/>
    <s v="2"/>
  </r>
  <r>
    <x v="1"/>
    <x v="25"/>
    <s v="1"/>
    <s v="01"/>
    <s v="15041RESIN819232023"/>
    <s v="22LB000F"/>
    <x v="696"/>
    <x v="696"/>
    <x v="696"/>
    <x v="696"/>
    <n v="0"/>
    <n v="0"/>
    <n v="0"/>
    <n v="0"/>
    <n v="130"/>
    <n v="0"/>
    <n v="0"/>
    <n v="0"/>
    <n v="0"/>
    <n v="0"/>
    <n v="130"/>
    <s v="2"/>
  </r>
  <r>
    <x v="1"/>
    <x v="25"/>
    <s v="1"/>
    <s v="01"/>
    <s v="15041RESIN819232023"/>
    <s v="22LB000F"/>
    <x v="697"/>
    <x v="697"/>
    <x v="697"/>
    <x v="697"/>
    <n v="0"/>
    <n v="0"/>
    <n v="0"/>
    <n v="0"/>
    <n v="92.5"/>
    <n v="0"/>
    <n v="0"/>
    <n v="0"/>
    <n v="0"/>
    <n v="0"/>
    <n v="92.5"/>
    <s v="2"/>
  </r>
  <r>
    <x v="1"/>
    <x v="25"/>
    <s v="1"/>
    <s v="01"/>
    <s v="15041RESIN819232023"/>
    <s v="22LB000F"/>
    <x v="698"/>
    <x v="698"/>
    <x v="698"/>
    <x v="698"/>
    <n v="0"/>
    <n v="0"/>
    <n v="0"/>
    <n v="0"/>
    <n v="201.8"/>
    <n v="0"/>
    <n v="0"/>
    <n v="0"/>
    <n v="0"/>
    <n v="0"/>
    <n v="201.8"/>
    <s v="2"/>
  </r>
  <r>
    <x v="1"/>
    <x v="25"/>
    <s v="1"/>
    <s v="01"/>
    <s v="15041RESIN819232023"/>
    <s v="22LB000F"/>
    <x v="699"/>
    <x v="699"/>
    <x v="699"/>
    <x v="699"/>
    <n v="0"/>
    <n v="0"/>
    <n v="0"/>
    <n v="0"/>
    <n v="275"/>
    <n v="0"/>
    <n v="0"/>
    <n v="0"/>
    <n v="0"/>
    <n v="0"/>
    <n v="275"/>
    <s v="2"/>
  </r>
  <r>
    <x v="1"/>
    <x v="25"/>
    <s v="1"/>
    <s v="01"/>
    <s v="15041RESIN819232023"/>
    <s v="22LB000F"/>
    <x v="700"/>
    <x v="700"/>
    <x v="700"/>
    <x v="700"/>
    <n v="0"/>
    <n v="0"/>
    <n v="0"/>
    <n v="0"/>
    <n v="462"/>
    <n v="0"/>
    <n v="0"/>
    <n v="0"/>
    <n v="0"/>
    <n v="0"/>
    <n v="462"/>
    <s v="2"/>
  </r>
  <r>
    <x v="1"/>
    <x v="25"/>
    <s v="1"/>
    <s v="01"/>
    <s v="15041RESIN819232023"/>
    <s v="22LB000F"/>
    <x v="701"/>
    <x v="701"/>
    <x v="701"/>
    <x v="701"/>
    <n v="0"/>
    <n v="0"/>
    <n v="0"/>
    <n v="0"/>
    <n v="57.81"/>
    <n v="0"/>
    <n v="0"/>
    <n v="0"/>
    <n v="0"/>
    <n v="0"/>
    <n v="57.81"/>
    <s v="2"/>
  </r>
  <r>
    <x v="1"/>
    <x v="25"/>
    <s v="1"/>
    <s v="01"/>
    <s v="15041RESIN819232023"/>
    <s v="22LB000F"/>
    <x v="702"/>
    <x v="702"/>
    <x v="702"/>
    <x v="702"/>
    <n v="0"/>
    <n v="0"/>
    <n v="0"/>
    <n v="0"/>
    <n v="0"/>
    <n v="0"/>
    <n v="0"/>
    <n v="0"/>
    <n v="0"/>
    <n v="0"/>
    <n v="0"/>
    <s v="2"/>
  </r>
  <r>
    <x v="1"/>
    <x v="25"/>
    <s v="1"/>
    <s v="01"/>
    <s v="15041RESIN819232023"/>
    <s v="22LB000F"/>
    <x v="703"/>
    <x v="703"/>
    <x v="703"/>
    <x v="703"/>
    <n v="0"/>
    <n v="0"/>
    <n v="0"/>
    <n v="0"/>
    <n v="125"/>
    <n v="0"/>
    <n v="0"/>
    <n v="0"/>
    <n v="0"/>
    <n v="0"/>
    <n v="125"/>
    <s v="2"/>
  </r>
  <r>
    <x v="1"/>
    <x v="25"/>
    <s v="1"/>
    <s v="01"/>
    <s v="15041RESIN819232023"/>
    <s v="22LB000F"/>
    <x v="704"/>
    <x v="704"/>
    <x v="704"/>
    <x v="704"/>
    <n v="0"/>
    <n v="0"/>
    <n v="0"/>
    <n v="0"/>
    <n v="334.95"/>
    <n v="0"/>
    <n v="0"/>
    <n v="0"/>
    <n v="0"/>
    <n v="0"/>
    <n v="334.95"/>
    <s v="2"/>
  </r>
  <r>
    <x v="1"/>
    <x v="25"/>
    <s v="1"/>
    <s v="01"/>
    <s v="15041RESIN819232023"/>
    <s v="22LB000F"/>
    <x v="705"/>
    <x v="705"/>
    <x v="705"/>
    <x v="705"/>
    <n v="0"/>
    <n v="0"/>
    <n v="0"/>
    <n v="0"/>
    <n v="260.14"/>
    <n v="0"/>
    <n v="0"/>
    <n v="0"/>
    <n v="0"/>
    <n v="0"/>
    <n v="260.14"/>
    <s v="2"/>
  </r>
  <r>
    <x v="1"/>
    <x v="25"/>
    <s v="1"/>
    <s v="01"/>
    <s v="15041RESIN819232023"/>
    <s v="22LB000F"/>
    <x v="706"/>
    <x v="706"/>
    <x v="706"/>
    <x v="706"/>
    <n v="0"/>
    <n v="0"/>
    <n v="0"/>
    <n v="0"/>
    <n v="51.25"/>
    <n v="0"/>
    <n v="0"/>
    <n v="0"/>
    <n v="0"/>
    <n v="0"/>
    <n v="51.25"/>
    <s v="2"/>
  </r>
  <r>
    <x v="1"/>
    <x v="25"/>
    <s v="1"/>
    <s v="01"/>
    <s v="15041RESIN819232023"/>
    <s v="22LB000F"/>
    <x v="707"/>
    <x v="707"/>
    <x v="707"/>
    <x v="707"/>
    <n v="0"/>
    <n v="0"/>
    <n v="0"/>
    <n v="0"/>
    <n v="30"/>
    <n v="0"/>
    <n v="0"/>
    <n v="0"/>
    <n v="0"/>
    <n v="0"/>
    <n v="30"/>
    <s v="2"/>
  </r>
  <r>
    <x v="1"/>
    <x v="25"/>
    <s v="1"/>
    <s v="01"/>
    <s v="15041RESIN819232023"/>
    <s v="22LB000F"/>
    <x v="708"/>
    <x v="708"/>
    <x v="708"/>
    <x v="708"/>
    <n v="0"/>
    <n v="0"/>
    <n v="0"/>
    <n v="0"/>
    <n v="252"/>
    <n v="0"/>
    <n v="0"/>
    <n v="0"/>
    <n v="0"/>
    <n v="0"/>
    <n v="252"/>
    <s v="2"/>
  </r>
  <r>
    <x v="1"/>
    <x v="25"/>
    <s v="1"/>
    <s v="01"/>
    <s v="15041RESIN819232023"/>
    <s v="22LB000F"/>
    <x v="709"/>
    <x v="709"/>
    <x v="709"/>
    <x v="709"/>
    <n v="0"/>
    <n v="0"/>
    <n v="0"/>
    <n v="0"/>
    <n v="241.1"/>
    <n v="0"/>
    <n v="0"/>
    <n v="0"/>
    <n v="0"/>
    <n v="0"/>
    <n v="241.1"/>
    <s v="2"/>
  </r>
  <r>
    <x v="1"/>
    <x v="25"/>
    <s v="1"/>
    <s v="01"/>
    <s v="15041RESIN819232023"/>
    <s v="22LB000F"/>
    <x v="710"/>
    <x v="710"/>
    <x v="710"/>
    <x v="710"/>
    <n v="0"/>
    <n v="0"/>
    <n v="0"/>
    <n v="0"/>
    <n v="52.6"/>
    <n v="0"/>
    <n v="0"/>
    <n v="0"/>
    <n v="0"/>
    <n v="0"/>
    <n v="52.6"/>
    <s v="2"/>
  </r>
  <r>
    <x v="1"/>
    <x v="25"/>
    <s v="1"/>
    <s v="01"/>
    <s v="15041RESIN819232023"/>
    <s v="22LB000F"/>
    <x v="711"/>
    <x v="711"/>
    <x v="711"/>
    <x v="711"/>
    <n v="0"/>
    <n v="0"/>
    <n v="0"/>
    <n v="0"/>
    <n v="38.5"/>
    <n v="0"/>
    <n v="0"/>
    <n v="0"/>
    <n v="0"/>
    <n v="0"/>
    <n v="38.5"/>
    <s v="2"/>
  </r>
  <r>
    <x v="1"/>
    <x v="25"/>
    <s v="1"/>
    <s v="01"/>
    <s v="15041RESIN819232023"/>
    <s v="22LB000F"/>
    <x v="712"/>
    <x v="712"/>
    <x v="712"/>
    <x v="712"/>
    <n v="0"/>
    <n v="0"/>
    <n v="0"/>
    <n v="0"/>
    <n v="55"/>
    <n v="0"/>
    <n v="0"/>
    <n v="0"/>
    <n v="0"/>
    <n v="0"/>
    <n v="55"/>
    <s v="2"/>
  </r>
  <r>
    <x v="1"/>
    <x v="25"/>
    <s v="1"/>
    <s v="01"/>
    <s v="15041RESIN819232023"/>
    <s v="22LB000F"/>
    <x v="713"/>
    <x v="713"/>
    <x v="713"/>
    <x v="713"/>
    <n v="0"/>
    <n v="0"/>
    <n v="0"/>
    <n v="0"/>
    <n v="23.4"/>
    <n v="0"/>
    <n v="0"/>
    <n v="0"/>
    <n v="0"/>
    <n v="0"/>
    <n v="23.4"/>
    <s v="2"/>
  </r>
  <r>
    <x v="1"/>
    <x v="25"/>
    <s v="1"/>
    <s v="01"/>
    <s v="15041RESIN819232023"/>
    <s v="22LB000F"/>
    <x v="714"/>
    <x v="714"/>
    <x v="714"/>
    <x v="714"/>
    <n v="0"/>
    <n v="0"/>
    <n v="0"/>
    <n v="0"/>
    <n v="43"/>
    <n v="0"/>
    <n v="0"/>
    <n v="0"/>
    <n v="0"/>
    <n v="0"/>
    <n v="43"/>
    <s v="2"/>
  </r>
  <r>
    <x v="1"/>
    <x v="25"/>
    <s v="1"/>
    <s v="01"/>
    <s v="15041RESIN819232023"/>
    <s v="22LB000F"/>
    <x v="715"/>
    <x v="715"/>
    <x v="715"/>
    <x v="715"/>
    <n v="0"/>
    <n v="0"/>
    <n v="0"/>
    <n v="0"/>
    <n v="187"/>
    <n v="0"/>
    <n v="0"/>
    <n v="0"/>
    <n v="0"/>
    <n v="0"/>
    <n v="187"/>
    <s v="2"/>
  </r>
  <r>
    <x v="1"/>
    <x v="25"/>
    <s v="1"/>
    <s v="01"/>
    <s v="15041RESIN819232023"/>
    <s v="22LB000F"/>
    <x v="716"/>
    <x v="716"/>
    <x v="716"/>
    <x v="716"/>
    <n v="0"/>
    <n v="0"/>
    <n v="0"/>
    <n v="0"/>
    <n v="139.75"/>
    <n v="0"/>
    <n v="0"/>
    <n v="0"/>
    <n v="0"/>
    <n v="0"/>
    <n v="139.75"/>
    <s v="2"/>
  </r>
  <r>
    <x v="1"/>
    <x v="25"/>
    <s v="1"/>
    <s v="01"/>
    <s v="15041RESIN819232023"/>
    <s v="22LB000F"/>
    <x v="717"/>
    <x v="717"/>
    <x v="717"/>
    <x v="717"/>
    <n v="0"/>
    <n v="0"/>
    <n v="0"/>
    <n v="0"/>
    <n v="246"/>
    <n v="0"/>
    <n v="0"/>
    <n v="0"/>
    <n v="0"/>
    <n v="0"/>
    <n v="246"/>
    <s v="2"/>
  </r>
  <r>
    <x v="1"/>
    <x v="25"/>
    <s v="1"/>
    <s v="01"/>
    <s v="15041RESIN819232023"/>
    <s v="22LB000F"/>
    <x v="718"/>
    <x v="718"/>
    <x v="718"/>
    <x v="718"/>
    <n v="0"/>
    <n v="0"/>
    <n v="0"/>
    <n v="0"/>
    <n v="16.5"/>
    <n v="0"/>
    <n v="0"/>
    <n v="0"/>
    <n v="0"/>
    <n v="0"/>
    <n v="16.5"/>
    <s v="2"/>
  </r>
  <r>
    <x v="1"/>
    <x v="25"/>
    <s v="1"/>
    <s v="01"/>
    <s v="15041RESIN819232023"/>
    <s v="22LB000F"/>
    <x v="719"/>
    <x v="719"/>
    <x v="719"/>
    <x v="719"/>
    <n v="0"/>
    <n v="0"/>
    <n v="0"/>
    <n v="0"/>
    <n v="72"/>
    <n v="0"/>
    <n v="0"/>
    <n v="0"/>
    <n v="0"/>
    <n v="0"/>
    <n v="72"/>
    <s v="2"/>
  </r>
  <r>
    <x v="1"/>
    <x v="25"/>
    <s v="1"/>
    <s v="01"/>
    <s v="15041RESIN819232023"/>
    <s v="22LB000F"/>
    <x v="720"/>
    <x v="720"/>
    <x v="720"/>
    <x v="720"/>
    <n v="0"/>
    <n v="0"/>
    <n v="0"/>
    <n v="0"/>
    <n v="111.25"/>
    <n v="0"/>
    <n v="0"/>
    <n v="0"/>
    <n v="0"/>
    <n v="0"/>
    <n v="111.25"/>
    <s v="2"/>
  </r>
  <r>
    <x v="1"/>
    <x v="25"/>
    <s v="1"/>
    <s v="01"/>
    <s v="15041RESIN819232023"/>
    <s v="22LB000F"/>
    <x v="721"/>
    <x v="721"/>
    <x v="721"/>
    <x v="721"/>
    <n v="0"/>
    <n v="0"/>
    <n v="0"/>
    <n v="0"/>
    <n v="137.5"/>
    <n v="0"/>
    <n v="0"/>
    <n v="0"/>
    <n v="0"/>
    <n v="0"/>
    <n v="137.5"/>
    <s v="2"/>
  </r>
  <r>
    <x v="1"/>
    <x v="25"/>
    <s v="1"/>
    <s v="01"/>
    <s v="15041RESIN819232023"/>
    <s v="22LB000F"/>
    <x v="722"/>
    <x v="722"/>
    <x v="722"/>
    <x v="722"/>
    <n v="0"/>
    <n v="0"/>
    <n v="0"/>
    <n v="0"/>
    <n v="55"/>
    <n v="0"/>
    <n v="0"/>
    <n v="0"/>
    <n v="0"/>
    <n v="0"/>
    <n v="55"/>
    <s v="2"/>
  </r>
  <r>
    <x v="1"/>
    <x v="25"/>
    <s v="1"/>
    <s v="01"/>
    <s v="15041RESIN819232023"/>
    <s v="22LB000F"/>
    <x v="723"/>
    <x v="723"/>
    <x v="723"/>
    <x v="723"/>
    <n v="0"/>
    <n v="0"/>
    <n v="0"/>
    <n v="0"/>
    <n v="185.7"/>
    <n v="0"/>
    <n v="0"/>
    <n v="0"/>
    <n v="0"/>
    <n v="0"/>
    <n v="185.7"/>
    <s v="2"/>
  </r>
  <r>
    <x v="1"/>
    <x v="25"/>
    <s v="1"/>
    <s v="01"/>
    <s v="15041RESIN819232023"/>
    <s v="22LB000F"/>
    <x v="724"/>
    <x v="724"/>
    <x v="724"/>
    <x v="724"/>
    <n v="0"/>
    <n v="0"/>
    <n v="0"/>
    <n v="0"/>
    <n v="384"/>
    <n v="0"/>
    <n v="0"/>
    <n v="0"/>
    <n v="0"/>
    <n v="0"/>
    <n v="384"/>
    <s v="2"/>
  </r>
  <r>
    <x v="1"/>
    <x v="25"/>
    <s v="1"/>
    <s v="01"/>
    <s v="15041RESIN819232023"/>
    <s v="22LB000F"/>
    <x v="725"/>
    <x v="725"/>
    <x v="725"/>
    <x v="725"/>
    <n v="0"/>
    <n v="0"/>
    <n v="0"/>
    <n v="0"/>
    <n v="344.5"/>
    <n v="0"/>
    <n v="0"/>
    <n v="0"/>
    <n v="0"/>
    <n v="0"/>
    <n v="344.5"/>
    <s v="2"/>
  </r>
  <r>
    <x v="1"/>
    <x v="25"/>
    <s v="1"/>
    <s v="01"/>
    <s v="15041RESIN819232023"/>
    <s v="22LB000F"/>
    <x v="726"/>
    <x v="726"/>
    <x v="726"/>
    <x v="726"/>
    <n v="0"/>
    <n v="0"/>
    <n v="0"/>
    <n v="0"/>
    <n v="131.05000000000001"/>
    <n v="0"/>
    <n v="0"/>
    <n v="0"/>
    <n v="0"/>
    <n v="0"/>
    <n v="131.05000000000001"/>
    <s v="2"/>
  </r>
  <r>
    <x v="1"/>
    <x v="25"/>
    <s v="1"/>
    <s v="01"/>
    <s v="15041RESIN819232023"/>
    <s v="22LB000F"/>
    <x v="727"/>
    <x v="727"/>
    <x v="727"/>
    <x v="727"/>
    <n v="0"/>
    <n v="0"/>
    <n v="0"/>
    <n v="0"/>
    <n v="202.51"/>
    <n v="0"/>
    <n v="0"/>
    <n v="0"/>
    <n v="0"/>
    <n v="0"/>
    <n v="202.51"/>
    <s v="2"/>
  </r>
  <r>
    <x v="1"/>
    <x v="25"/>
    <s v="1"/>
    <s v="01"/>
    <s v="15041RESIN819232023"/>
    <s v="22LB000F"/>
    <x v="728"/>
    <x v="728"/>
    <x v="728"/>
    <x v="728"/>
    <n v="0"/>
    <n v="0"/>
    <n v="0"/>
    <n v="0"/>
    <n v="300"/>
    <n v="0"/>
    <n v="0"/>
    <n v="0"/>
    <n v="0"/>
    <n v="0"/>
    <n v="300"/>
    <s v="2"/>
  </r>
  <r>
    <x v="1"/>
    <x v="25"/>
    <s v="1"/>
    <s v="01"/>
    <s v="15041RESIN819232023"/>
    <s v="22LB000F"/>
    <x v="729"/>
    <x v="729"/>
    <x v="729"/>
    <x v="729"/>
    <n v="0"/>
    <n v="0"/>
    <n v="0"/>
    <n v="0"/>
    <n v="550"/>
    <n v="0"/>
    <n v="0"/>
    <n v="0"/>
    <n v="0"/>
    <n v="0"/>
    <n v="550"/>
    <s v="2"/>
  </r>
  <r>
    <x v="1"/>
    <x v="26"/>
    <s v="1"/>
    <s v="01"/>
    <s v="15041RESIN819232023"/>
    <s v="22LB000F"/>
    <x v="730"/>
    <x v="730"/>
    <x v="730"/>
    <x v="730"/>
    <n v="0"/>
    <n v="0"/>
    <n v="0"/>
    <n v="0"/>
    <n v="399.4"/>
    <n v="0"/>
    <n v="0"/>
    <n v="0"/>
    <n v="0"/>
    <n v="0"/>
    <n v="399.4"/>
    <s v="2"/>
  </r>
  <r>
    <x v="1"/>
    <x v="26"/>
    <s v="1"/>
    <s v="01"/>
    <s v="15041RESIN819232023"/>
    <s v="22LB000F"/>
    <x v="731"/>
    <x v="731"/>
    <x v="731"/>
    <x v="731"/>
    <n v="0"/>
    <n v="0"/>
    <n v="0"/>
    <n v="0"/>
    <n v="63.4"/>
    <n v="0"/>
    <n v="0"/>
    <n v="0"/>
    <n v="0"/>
    <n v="0"/>
    <n v="63.4"/>
    <s v="2"/>
  </r>
  <r>
    <x v="1"/>
    <x v="26"/>
    <s v="1"/>
    <s v="01"/>
    <s v="15041RESIN819232023"/>
    <s v="22LB000F"/>
    <x v="732"/>
    <x v="732"/>
    <x v="732"/>
    <x v="732"/>
    <n v="0"/>
    <n v="0"/>
    <n v="0"/>
    <n v="0"/>
    <n v="37.29"/>
    <n v="0"/>
    <n v="0"/>
    <n v="0"/>
    <n v="0"/>
    <n v="0"/>
    <n v="37.29"/>
    <s v="2"/>
  </r>
  <r>
    <x v="1"/>
    <x v="26"/>
    <s v="1"/>
    <s v="01"/>
    <s v="15041RESIN819232023"/>
    <s v="22LB000F"/>
    <x v="733"/>
    <x v="733"/>
    <x v="733"/>
    <x v="733"/>
    <n v="0"/>
    <n v="0"/>
    <n v="0"/>
    <n v="0"/>
    <n v="42"/>
    <n v="0"/>
    <n v="0"/>
    <n v="0"/>
    <n v="0"/>
    <n v="0"/>
    <n v="42"/>
    <s v="2"/>
  </r>
  <r>
    <x v="1"/>
    <x v="26"/>
    <s v="1"/>
    <s v="01"/>
    <s v="15041RESIN819232023"/>
    <s v="22LB000F"/>
    <x v="734"/>
    <x v="734"/>
    <x v="734"/>
    <x v="734"/>
    <n v="0"/>
    <n v="0"/>
    <n v="0"/>
    <n v="0"/>
    <n v="328.5"/>
    <n v="0"/>
    <n v="0"/>
    <n v="0"/>
    <n v="0"/>
    <n v="0"/>
    <n v="328.5"/>
    <s v="2"/>
  </r>
  <r>
    <x v="1"/>
    <x v="26"/>
    <s v="1"/>
    <s v="01"/>
    <s v="15041RESIN819232023"/>
    <s v="22LB000F"/>
    <x v="735"/>
    <x v="735"/>
    <x v="735"/>
    <x v="735"/>
    <n v="0"/>
    <n v="0"/>
    <n v="0"/>
    <n v="0"/>
    <n v="33.75"/>
    <n v="0"/>
    <n v="0"/>
    <n v="0"/>
    <n v="0"/>
    <n v="0"/>
    <n v="33.75"/>
    <s v="2"/>
  </r>
  <r>
    <x v="1"/>
    <x v="26"/>
    <s v="1"/>
    <s v="01"/>
    <s v="15041RESIN819232023"/>
    <s v="22LB000F"/>
    <x v="736"/>
    <x v="736"/>
    <x v="736"/>
    <x v="736"/>
    <n v="0"/>
    <n v="0"/>
    <n v="0"/>
    <n v="0"/>
    <n v="87.12"/>
    <n v="0"/>
    <n v="0"/>
    <n v="0"/>
    <n v="0"/>
    <n v="0"/>
    <n v="87.12"/>
    <s v="2"/>
  </r>
  <r>
    <x v="1"/>
    <x v="26"/>
    <s v="1"/>
    <s v="01"/>
    <s v="15041RESIN819232023"/>
    <s v="22LB000F"/>
    <x v="737"/>
    <x v="737"/>
    <x v="737"/>
    <x v="737"/>
    <n v="0"/>
    <n v="0"/>
    <n v="0"/>
    <n v="0"/>
    <n v="18"/>
    <n v="0"/>
    <n v="0"/>
    <n v="0"/>
    <n v="0"/>
    <n v="0"/>
    <n v="18"/>
    <s v="2"/>
  </r>
  <r>
    <x v="1"/>
    <x v="26"/>
    <s v="1"/>
    <s v="01"/>
    <s v="15041RESIN819232023"/>
    <s v="22LB000F"/>
    <x v="738"/>
    <x v="738"/>
    <x v="738"/>
    <x v="738"/>
    <n v="0"/>
    <n v="0"/>
    <n v="0"/>
    <n v="0"/>
    <n v="63"/>
    <n v="0"/>
    <n v="0"/>
    <n v="0"/>
    <n v="0"/>
    <n v="0"/>
    <n v="63"/>
    <s v="2"/>
  </r>
  <r>
    <x v="1"/>
    <x v="26"/>
    <s v="1"/>
    <s v="01"/>
    <s v="15041RESIN819232023"/>
    <s v="22LB000F"/>
    <x v="739"/>
    <x v="739"/>
    <x v="739"/>
    <x v="739"/>
    <n v="0"/>
    <n v="0"/>
    <n v="0"/>
    <n v="0"/>
    <n v="37.130000000000003"/>
    <n v="0"/>
    <n v="0"/>
    <n v="0"/>
    <n v="0"/>
    <n v="0"/>
    <n v="37.130000000000003"/>
    <s v="2"/>
  </r>
  <r>
    <x v="1"/>
    <x v="26"/>
    <s v="1"/>
    <s v="01"/>
    <s v="15041RESIN819232023"/>
    <s v="22LB000F"/>
    <x v="740"/>
    <x v="740"/>
    <x v="740"/>
    <x v="740"/>
    <n v="0"/>
    <n v="0"/>
    <n v="0"/>
    <n v="0"/>
    <n v="12.5"/>
    <n v="0"/>
    <n v="0"/>
    <n v="0"/>
    <n v="0"/>
    <n v="0"/>
    <n v="12.5"/>
    <s v="2"/>
  </r>
  <r>
    <x v="1"/>
    <x v="26"/>
    <s v="1"/>
    <s v="01"/>
    <s v="15041RESIN819232023"/>
    <s v="22LB000F"/>
    <x v="741"/>
    <x v="741"/>
    <x v="741"/>
    <x v="741"/>
    <n v="0"/>
    <n v="0"/>
    <n v="0"/>
    <n v="0"/>
    <n v="420"/>
    <n v="0"/>
    <n v="0"/>
    <n v="0"/>
    <n v="0"/>
    <n v="0"/>
    <n v="420"/>
    <s v="2"/>
  </r>
  <r>
    <x v="1"/>
    <x v="26"/>
    <s v="1"/>
    <s v="01"/>
    <s v="15041RESIN819232023"/>
    <s v="22LB000F"/>
    <x v="742"/>
    <x v="742"/>
    <x v="742"/>
    <x v="742"/>
    <n v="0"/>
    <n v="0"/>
    <n v="0"/>
    <n v="0"/>
    <n v="27"/>
    <n v="0"/>
    <n v="0"/>
    <n v="0"/>
    <n v="0"/>
    <n v="0"/>
    <n v="27"/>
    <s v="2"/>
  </r>
  <r>
    <x v="1"/>
    <x v="26"/>
    <s v="1"/>
    <s v="01"/>
    <s v="15041RESIN819232023"/>
    <s v="22LB000F"/>
    <x v="743"/>
    <x v="743"/>
    <x v="743"/>
    <x v="743"/>
    <n v="0"/>
    <n v="0"/>
    <n v="0"/>
    <n v="0"/>
    <n v="64.849999999999994"/>
    <n v="0"/>
    <n v="0"/>
    <n v="0"/>
    <n v="0"/>
    <n v="0"/>
    <n v="64.849999999999994"/>
    <s v="2"/>
  </r>
  <r>
    <x v="1"/>
    <x v="26"/>
    <s v="1"/>
    <s v="01"/>
    <s v="15041RESIN819232023"/>
    <s v="22LB000F"/>
    <x v="744"/>
    <x v="744"/>
    <x v="744"/>
    <x v="744"/>
    <n v="0"/>
    <n v="0"/>
    <n v="0"/>
    <n v="0"/>
    <n v="45"/>
    <n v="0"/>
    <n v="0"/>
    <n v="0"/>
    <n v="0"/>
    <n v="0"/>
    <n v="45"/>
    <s v="2"/>
  </r>
  <r>
    <x v="1"/>
    <x v="26"/>
    <s v="1"/>
    <s v="01"/>
    <s v="15041RESIN819232023"/>
    <s v="22LB000F"/>
    <x v="745"/>
    <x v="745"/>
    <x v="745"/>
    <x v="745"/>
    <n v="0"/>
    <n v="0"/>
    <n v="0"/>
    <n v="0"/>
    <n v="470.5"/>
    <n v="0"/>
    <n v="0"/>
    <n v="0"/>
    <n v="0"/>
    <n v="0"/>
    <n v="470.5"/>
    <s v="2"/>
  </r>
  <r>
    <x v="1"/>
    <x v="26"/>
    <s v="1"/>
    <s v="01"/>
    <s v="15041RESIN819232023"/>
    <s v="22LB000F"/>
    <x v="746"/>
    <x v="746"/>
    <x v="746"/>
    <x v="746"/>
    <n v="0"/>
    <n v="0"/>
    <n v="0"/>
    <n v="0"/>
    <n v="167.62"/>
    <n v="0"/>
    <n v="0"/>
    <n v="0"/>
    <n v="0"/>
    <n v="0"/>
    <n v="167.62"/>
    <s v="2"/>
  </r>
  <r>
    <x v="1"/>
    <x v="26"/>
    <s v="1"/>
    <s v="01"/>
    <s v="15041RESIN819232023"/>
    <s v="22LB000F"/>
    <x v="747"/>
    <x v="747"/>
    <x v="747"/>
    <x v="747"/>
    <n v="0"/>
    <n v="0"/>
    <n v="0"/>
    <n v="0"/>
    <n v="347.5"/>
    <n v="0"/>
    <n v="0"/>
    <n v="0"/>
    <n v="0"/>
    <n v="0"/>
    <n v="347.5"/>
    <s v="2"/>
  </r>
  <r>
    <x v="1"/>
    <x v="26"/>
    <s v="1"/>
    <s v="01"/>
    <s v="15041RESIN819232023"/>
    <s v="22LB000F"/>
    <x v="748"/>
    <x v="748"/>
    <x v="748"/>
    <x v="748"/>
    <n v="0"/>
    <n v="0"/>
    <n v="0"/>
    <n v="0"/>
    <n v="40"/>
    <n v="0"/>
    <n v="0"/>
    <n v="0"/>
    <n v="0"/>
    <n v="0"/>
    <n v="40"/>
    <s v="2"/>
  </r>
  <r>
    <x v="1"/>
    <x v="26"/>
    <s v="1"/>
    <s v="01"/>
    <s v="15041RESIN819232023"/>
    <s v="22LB000F"/>
    <x v="749"/>
    <x v="749"/>
    <x v="749"/>
    <x v="749"/>
    <n v="0"/>
    <n v="0"/>
    <n v="0"/>
    <n v="0"/>
    <n v="81.400000000000006"/>
    <n v="0"/>
    <n v="0"/>
    <n v="0"/>
    <n v="0"/>
    <n v="0"/>
    <n v="81.400000000000006"/>
    <s v="2"/>
  </r>
  <r>
    <x v="1"/>
    <x v="26"/>
    <s v="1"/>
    <s v="01"/>
    <s v="15041RESIN819232023"/>
    <s v="22LB000F"/>
    <x v="750"/>
    <x v="750"/>
    <x v="750"/>
    <x v="750"/>
    <n v="0"/>
    <n v="0"/>
    <n v="0"/>
    <n v="0"/>
    <n v="11"/>
    <n v="0"/>
    <n v="0"/>
    <n v="0"/>
    <n v="0"/>
    <n v="0"/>
    <n v="11"/>
    <s v="2"/>
  </r>
  <r>
    <x v="1"/>
    <x v="26"/>
    <s v="1"/>
    <s v="01"/>
    <s v="15041RESIN819232023"/>
    <s v="22LB000F"/>
    <x v="751"/>
    <x v="751"/>
    <x v="751"/>
    <x v="751"/>
    <n v="0"/>
    <n v="0"/>
    <n v="0"/>
    <n v="0"/>
    <n v="45.33"/>
    <n v="0"/>
    <n v="0"/>
    <n v="0"/>
    <n v="0"/>
    <n v="0"/>
    <n v="45.33"/>
    <s v="2"/>
  </r>
  <r>
    <x v="1"/>
    <x v="26"/>
    <s v="1"/>
    <s v="01"/>
    <s v="15041RESIN819232023"/>
    <s v="22LB000F"/>
    <x v="752"/>
    <x v="752"/>
    <x v="752"/>
    <x v="752"/>
    <n v="0"/>
    <n v="0"/>
    <n v="0"/>
    <n v="0"/>
    <n v="19.100000000000001"/>
    <n v="0"/>
    <n v="0"/>
    <n v="0"/>
    <n v="0"/>
    <n v="0"/>
    <n v="19.100000000000001"/>
    <s v="2"/>
  </r>
  <r>
    <x v="1"/>
    <x v="26"/>
    <s v="1"/>
    <s v="01"/>
    <s v="15041RESIN819232023"/>
    <s v="22LB000F"/>
    <x v="753"/>
    <x v="753"/>
    <x v="753"/>
    <x v="753"/>
    <n v="0"/>
    <n v="0"/>
    <n v="0"/>
    <n v="0"/>
    <n v="50.6"/>
    <n v="0"/>
    <n v="0"/>
    <n v="0"/>
    <n v="0"/>
    <n v="0"/>
    <n v="50.6"/>
    <s v="2"/>
  </r>
  <r>
    <x v="1"/>
    <x v="26"/>
    <s v="1"/>
    <s v="01"/>
    <s v="15041RESIN819232023"/>
    <s v="22LB000F"/>
    <x v="754"/>
    <x v="754"/>
    <x v="754"/>
    <x v="754"/>
    <n v="0"/>
    <n v="0"/>
    <n v="0"/>
    <n v="0"/>
    <n v="136.5"/>
    <n v="0"/>
    <n v="0"/>
    <n v="0"/>
    <n v="0"/>
    <n v="0"/>
    <n v="136.5"/>
    <s v="2"/>
  </r>
  <r>
    <x v="1"/>
    <x v="26"/>
    <s v="1"/>
    <s v="01"/>
    <s v="15041RESIN819232023"/>
    <s v="22LB000F"/>
    <x v="755"/>
    <x v="755"/>
    <x v="755"/>
    <x v="755"/>
    <n v="0"/>
    <n v="0"/>
    <n v="0"/>
    <n v="0"/>
    <n v="152"/>
    <n v="0"/>
    <n v="0"/>
    <n v="0"/>
    <n v="0"/>
    <n v="0"/>
    <n v="152"/>
    <s v="2"/>
  </r>
  <r>
    <x v="1"/>
    <x v="26"/>
    <s v="1"/>
    <s v="01"/>
    <s v="15041RESIN819232023"/>
    <s v="22LB000F"/>
    <x v="756"/>
    <x v="756"/>
    <x v="756"/>
    <x v="756"/>
    <n v="0"/>
    <n v="0"/>
    <n v="0"/>
    <n v="0"/>
    <n v="821.1"/>
    <n v="0"/>
    <n v="0"/>
    <n v="0"/>
    <n v="0"/>
    <n v="0"/>
    <n v="821.1"/>
    <s v="2"/>
  </r>
  <r>
    <x v="1"/>
    <x v="26"/>
    <s v="1"/>
    <s v="01"/>
    <s v="15041RESIN819232023"/>
    <s v="22LB000F"/>
    <x v="757"/>
    <x v="757"/>
    <x v="757"/>
    <x v="757"/>
    <n v="0"/>
    <n v="0"/>
    <n v="0"/>
    <n v="0"/>
    <n v="45"/>
    <n v="0"/>
    <n v="0"/>
    <n v="0"/>
    <n v="0"/>
    <n v="0"/>
    <n v="45"/>
    <s v="2"/>
  </r>
  <r>
    <x v="1"/>
    <x v="26"/>
    <s v="1"/>
    <s v="01"/>
    <s v="15041RESIN819232023"/>
    <s v="22LB000F"/>
    <x v="758"/>
    <x v="758"/>
    <x v="758"/>
    <x v="758"/>
    <n v="0"/>
    <n v="0"/>
    <n v="0"/>
    <n v="0"/>
    <n v="37.5"/>
    <n v="0"/>
    <n v="0"/>
    <n v="0"/>
    <n v="0"/>
    <n v="0"/>
    <n v="37.5"/>
    <s v="2"/>
  </r>
  <r>
    <x v="1"/>
    <x v="26"/>
    <s v="1"/>
    <s v="01"/>
    <s v="15041RESIN819232023"/>
    <s v="22LB000F"/>
    <x v="759"/>
    <x v="759"/>
    <x v="759"/>
    <x v="759"/>
    <n v="0"/>
    <n v="0"/>
    <n v="0"/>
    <n v="0"/>
    <n v="23.1"/>
    <n v="0"/>
    <n v="0"/>
    <n v="0"/>
    <n v="0"/>
    <n v="0"/>
    <n v="23.1"/>
    <s v="2"/>
  </r>
  <r>
    <x v="1"/>
    <x v="26"/>
    <s v="1"/>
    <s v="01"/>
    <s v="15041RESIN819232023"/>
    <s v="22LB000F"/>
    <x v="760"/>
    <x v="760"/>
    <x v="760"/>
    <x v="760"/>
    <n v="0"/>
    <n v="0"/>
    <n v="0"/>
    <n v="0"/>
    <n v="450"/>
    <n v="0"/>
    <n v="0"/>
    <n v="0"/>
    <n v="0"/>
    <n v="0"/>
    <n v="450"/>
    <s v="2"/>
  </r>
  <r>
    <x v="1"/>
    <x v="26"/>
    <s v="1"/>
    <s v="01"/>
    <s v="15041RESIN819232023"/>
    <s v="22LB000F"/>
    <x v="761"/>
    <x v="761"/>
    <x v="761"/>
    <x v="761"/>
    <n v="0"/>
    <n v="0"/>
    <n v="0"/>
    <n v="0"/>
    <n v="630"/>
    <n v="0"/>
    <n v="0"/>
    <n v="0"/>
    <n v="0"/>
    <n v="0"/>
    <n v="630"/>
    <s v="2"/>
  </r>
  <r>
    <x v="1"/>
    <x v="26"/>
    <s v="1"/>
    <s v="01"/>
    <s v="15041RESIN819232023"/>
    <s v="22LB000F"/>
    <x v="762"/>
    <x v="762"/>
    <x v="762"/>
    <x v="762"/>
    <n v="0"/>
    <n v="0"/>
    <n v="0"/>
    <n v="0"/>
    <n v="157.80000000000001"/>
    <n v="0"/>
    <n v="0"/>
    <n v="0"/>
    <n v="0"/>
    <n v="0"/>
    <n v="157.80000000000001"/>
    <s v="2"/>
  </r>
  <r>
    <x v="1"/>
    <x v="27"/>
    <s v="1"/>
    <s v="01"/>
    <s v="15041RESIN819232023"/>
    <s v="22LB000F"/>
    <x v="763"/>
    <x v="763"/>
    <x v="763"/>
    <x v="763"/>
    <n v="0"/>
    <n v="0"/>
    <n v="0"/>
    <n v="0"/>
    <n v="16.25"/>
    <n v="0"/>
    <n v="0"/>
    <n v="0"/>
    <n v="0"/>
    <n v="0"/>
    <n v="16.25"/>
    <s v="2"/>
  </r>
  <r>
    <x v="1"/>
    <x v="27"/>
    <s v="1"/>
    <s v="01"/>
    <s v="15041RESIN819232023"/>
    <s v="22LB000F"/>
    <x v="764"/>
    <x v="764"/>
    <x v="764"/>
    <x v="764"/>
    <n v="0"/>
    <n v="0"/>
    <n v="0"/>
    <n v="0"/>
    <n v="89.33"/>
    <n v="0"/>
    <n v="0"/>
    <n v="0"/>
    <n v="0"/>
    <n v="0"/>
    <n v="89.33"/>
    <s v="2"/>
  </r>
  <r>
    <x v="1"/>
    <x v="27"/>
    <s v="1"/>
    <s v="01"/>
    <s v="15041RESIN819232023"/>
    <s v="22LB000F"/>
    <x v="765"/>
    <x v="765"/>
    <x v="765"/>
    <x v="765"/>
    <n v="0"/>
    <n v="0"/>
    <n v="0"/>
    <n v="0"/>
    <n v="62.4"/>
    <n v="0"/>
    <n v="0"/>
    <n v="0"/>
    <n v="0"/>
    <n v="0"/>
    <n v="62.4"/>
    <s v="2"/>
  </r>
  <r>
    <x v="1"/>
    <x v="27"/>
    <s v="1"/>
    <s v="01"/>
    <s v="15041RESIN819232023"/>
    <s v="22LB000F"/>
    <x v="766"/>
    <x v="766"/>
    <x v="766"/>
    <x v="766"/>
    <n v="0"/>
    <n v="0"/>
    <n v="0"/>
    <n v="0"/>
    <n v="62.5"/>
    <n v="0"/>
    <n v="0"/>
    <n v="0"/>
    <n v="0"/>
    <n v="0"/>
    <n v="62.5"/>
    <s v="2"/>
  </r>
  <r>
    <x v="1"/>
    <x v="27"/>
    <s v="1"/>
    <s v="01"/>
    <s v="15041RESIN819232023"/>
    <s v="22LB000F"/>
    <x v="767"/>
    <x v="767"/>
    <x v="767"/>
    <x v="767"/>
    <n v="0"/>
    <n v="0"/>
    <n v="0"/>
    <n v="0"/>
    <n v="14"/>
    <n v="0"/>
    <n v="0"/>
    <n v="0"/>
    <n v="0"/>
    <n v="0"/>
    <n v="14"/>
    <s v="2"/>
  </r>
  <r>
    <x v="1"/>
    <x v="27"/>
    <s v="1"/>
    <s v="01"/>
    <s v="15041RESIN819232023"/>
    <s v="22LB000F"/>
    <x v="768"/>
    <x v="768"/>
    <x v="768"/>
    <x v="768"/>
    <n v="0"/>
    <n v="0"/>
    <n v="0"/>
    <n v="0"/>
    <n v="37.950000000000003"/>
    <n v="0"/>
    <n v="0"/>
    <n v="0"/>
    <n v="0"/>
    <n v="0"/>
    <n v="37.950000000000003"/>
    <s v="2"/>
  </r>
  <r>
    <x v="1"/>
    <x v="27"/>
    <s v="1"/>
    <s v="01"/>
    <s v="15041RESIN819232023"/>
    <s v="22LB000F"/>
    <x v="769"/>
    <x v="769"/>
    <x v="769"/>
    <x v="769"/>
    <n v="0"/>
    <n v="0"/>
    <n v="0"/>
    <n v="0"/>
    <n v="35"/>
    <n v="0"/>
    <n v="0"/>
    <n v="0"/>
    <n v="0"/>
    <n v="0"/>
    <n v="35"/>
    <s v="2"/>
  </r>
  <r>
    <x v="1"/>
    <x v="27"/>
    <s v="1"/>
    <s v="01"/>
    <s v="15041RESIN819232023"/>
    <s v="22LB000F"/>
    <x v="770"/>
    <x v="770"/>
    <x v="770"/>
    <x v="770"/>
    <n v="0"/>
    <n v="0"/>
    <n v="0"/>
    <n v="0"/>
    <n v="494.25"/>
    <n v="0"/>
    <n v="0"/>
    <n v="0"/>
    <n v="0"/>
    <n v="0"/>
    <n v="494.25"/>
    <s v="2"/>
  </r>
  <r>
    <x v="1"/>
    <x v="27"/>
    <s v="1"/>
    <s v="01"/>
    <s v="15041RESIN819232023"/>
    <s v="22LB000F"/>
    <x v="771"/>
    <x v="771"/>
    <x v="771"/>
    <x v="771"/>
    <n v="0"/>
    <n v="0"/>
    <n v="0"/>
    <n v="0"/>
    <n v="36"/>
    <n v="0"/>
    <n v="0"/>
    <n v="0"/>
    <n v="0"/>
    <n v="0"/>
    <n v="36"/>
    <s v="2"/>
  </r>
  <r>
    <x v="1"/>
    <x v="27"/>
    <s v="1"/>
    <s v="01"/>
    <s v="15041RESIN819232023"/>
    <s v="22LB000F"/>
    <x v="772"/>
    <x v="772"/>
    <x v="772"/>
    <x v="772"/>
    <n v="0"/>
    <n v="0"/>
    <n v="0"/>
    <n v="0"/>
    <n v="93.75"/>
    <n v="0"/>
    <n v="0"/>
    <n v="0"/>
    <n v="0"/>
    <n v="0"/>
    <n v="93.75"/>
    <s v="2"/>
  </r>
  <r>
    <x v="1"/>
    <x v="27"/>
    <s v="1"/>
    <s v="01"/>
    <s v="15041RESIN819232023"/>
    <s v="22LB000F"/>
    <x v="773"/>
    <x v="773"/>
    <x v="773"/>
    <x v="773"/>
    <n v="0"/>
    <n v="0"/>
    <n v="0"/>
    <n v="0"/>
    <n v="235.87"/>
    <n v="0"/>
    <n v="0"/>
    <n v="0"/>
    <n v="0"/>
    <n v="0"/>
    <n v="235.87"/>
    <s v="2"/>
  </r>
  <r>
    <x v="1"/>
    <x v="27"/>
    <s v="1"/>
    <s v="01"/>
    <s v="15041RESIN819232023"/>
    <s v="22LB000F"/>
    <x v="774"/>
    <x v="774"/>
    <x v="774"/>
    <x v="774"/>
    <n v="0"/>
    <n v="0"/>
    <n v="0"/>
    <n v="0"/>
    <n v="32.89"/>
    <n v="0"/>
    <n v="0"/>
    <n v="0"/>
    <n v="0"/>
    <n v="0"/>
    <n v="32.89"/>
    <s v="2"/>
  </r>
  <r>
    <x v="1"/>
    <x v="27"/>
    <s v="1"/>
    <s v="01"/>
    <s v="15041RESIN819232023"/>
    <s v="22LB000F"/>
    <x v="775"/>
    <x v="775"/>
    <x v="775"/>
    <x v="775"/>
    <n v="0"/>
    <n v="0"/>
    <n v="0"/>
    <n v="0"/>
    <n v="22.5"/>
    <n v="0"/>
    <n v="0"/>
    <n v="0"/>
    <n v="0"/>
    <n v="0"/>
    <n v="22.5"/>
    <s v="2"/>
  </r>
  <r>
    <x v="1"/>
    <x v="27"/>
    <s v="1"/>
    <s v="01"/>
    <s v="15041RESIN819232023"/>
    <s v="22LB000F"/>
    <x v="776"/>
    <x v="776"/>
    <x v="776"/>
    <x v="776"/>
    <n v="0"/>
    <n v="0"/>
    <n v="0"/>
    <n v="0"/>
    <n v="109.3"/>
    <n v="0"/>
    <n v="0"/>
    <n v="0"/>
    <n v="0"/>
    <n v="0"/>
    <n v="109.3"/>
    <s v="2"/>
  </r>
  <r>
    <x v="1"/>
    <x v="27"/>
    <s v="1"/>
    <s v="01"/>
    <s v="15041RESIN819232023"/>
    <s v="22LB000F"/>
    <x v="777"/>
    <x v="777"/>
    <x v="777"/>
    <x v="777"/>
    <n v="0"/>
    <n v="0"/>
    <n v="0"/>
    <n v="0"/>
    <n v="461"/>
    <n v="0"/>
    <n v="0"/>
    <n v="0"/>
    <n v="0"/>
    <n v="0"/>
    <n v="461"/>
    <s v="2"/>
  </r>
  <r>
    <x v="1"/>
    <x v="27"/>
    <s v="1"/>
    <s v="01"/>
    <s v="15041RESIN819232023"/>
    <s v="22LB000F"/>
    <x v="778"/>
    <x v="778"/>
    <x v="778"/>
    <x v="778"/>
    <n v="0"/>
    <n v="0"/>
    <n v="0"/>
    <n v="0"/>
    <n v="431"/>
    <n v="0"/>
    <n v="0"/>
    <n v="0"/>
    <n v="0"/>
    <n v="0"/>
    <n v="431"/>
    <s v="2"/>
  </r>
  <r>
    <x v="1"/>
    <x v="27"/>
    <s v="1"/>
    <s v="01"/>
    <s v="15041RESIN819232023"/>
    <s v="22LB000F"/>
    <x v="779"/>
    <x v="779"/>
    <x v="779"/>
    <x v="779"/>
    <n v="0"/>
    <n v="0"/>
    <n v="0"/>
    <n v="0"/>
    <n v="445.9"/>
    <n v="0"/>
    <n v="0"/>
    <n v="0"/>
    <n v="0"/>
    <n v="0"/>
    <n v="445.9"/>
    <s v="2"/>
  </r>
  <r>
    <x v="1"/>
    <x v="27"/>
    <s v="1"/>
    <s v="01"/>
    <s v="15041RESIN819232023"/>
    <s v="22LB000F"/>
    <x v="780"/>
    <x v="780"/>
    <x v="780"/>
    <x v="780"/>
    <n v="0"/>
    <n v="0"/>
    <n v="0"/>
    <n v="0"/>
    <n v="675.5"/>
    <n v="0"/>
    <n v="0"/>
    <n v="0"/>
    <n v="0"/>
    <n v="0"/>
    <n v="675.5"/>
    <s v="2"/>
  </r>
  <r>
    <x v="1"/>
    <x v="28"/>
    <s v="1"/>
    <s v="01"/>
    <s v="15041RESIN819232023"/>
    <s v="22LB000F"/>
    <x v="781"/>
    <x v="781"/>
    <x v="781"/>
    <x v="781"/>
    <n v="0"/>
    <n v="0"/>
    <n v="0"/>
    <n v="0"/>
    <n v="97"/>
    <n v="0"/>
    <n v="0"/>
    <n v="0"/>
    <n v="0"/>
    <n v="0"/>
    <n v="97"/>
    <s v="2"/>
  </r>
  <r>
    <x v="1"/>
    <x v="28"/>
    <s v="1"/>
    <s v="01"/>
    <s v="15041RESIN819232023"/>
    <s v="22LB000F"/>
    <x v="782"/>
    <x v="782"/>
    <x v="782"/>
    <x v="782"/>
    <n v="0"/>
    <n v="0"/>
    <n v="0"/>
    <n v="0"/>
    <n v="183.75"/>
    <n v="0"/>
    <n v="0"/>
    <n v="0"/>
    <n v="0"/>
    <n v="0"/>
    <n v="183.75"/>
    <s v="2"/>
  </r>
  <r>
    <x v="1"/>
    <x v="28"/>
    <s v="1"/>
    <s v="01"/>
    <s v="15041RESIN819232023"/>
    <s v="22LB000F"/>
    <x v="783"/>
    <x v="783"/>
    <x v="783"/>
    <x v="783"/>
    <n v="0"/>
    <n v="0"/>
    <n v="0"/>
    <n v="0"/>
    <n v="111.65"/>
    <n v="0"/>
    <n v="0"/>
    <n v="0"/>
    <n v="0"/>
    <n v="0"/>
    <n v="111.65"/>
    <s v="2"/>
  </r>
  <r>
    <x v="1"/>
    <x v="28"/>
    <s v="1"/>
    <s v="01"/>
    <s v="15041RESIN819232023"/>
    <s v="22LB000F"/>
    <x v="784"/>
    <x v="784"/>
    <x v="784"/>
    <x v="784"/>
    <n v="0"/>
    <n v="0"/>
    <n v="0"/>
    <n v="0"/>
    <n v="132.9"/>
    <n v="0"/>
    <n v="0"/>
    <n v="0"/>
    <n v="0"/>
    <n v="0"/>
    <n v="132.9"/>
    <s v="2"/>
  </r>
  <r>
    <x v="1"/>
    <x v="28"/>
    <s v="1"/>
    <s v="01"/>
    <s v="15041RESIN819232023"/>
    <s v="22LB000F"/>
    <x v="785"/>
    <x v="785"/>
    <x v="785"/>
    <x v="785"/>
    <n v="0"/>
    <n v="0"/>
    <n v="0"/>
    <n v="0"/>
    <n v="19.5"/>
    <n v="0"/>
    <n v="0"/>
    <n v="0"/>
    <n v="0"/>
    <n v="0"/>
    <n v="19.5"/>
    <s v="2"/>
  </r>
  <r>
    <x v="1"/>
    <x v="28"/>
    <s v="1"/>
    <s v="01"/>
    <s v="15041RESIN819232023"/>
    <s v="22LB000F"/>
    <x v="786"/>
    <x v="786"/>
    <x v="786"/>
    <x v="786"/>
    <n v="0"/>
    <n v="0"/>
    <n v="0"/>
    <n v="0"/>
    <n v="73"/>
    <n v="0"/>
    <n v="0"/>
    <n v="0"/>
    <n v="0"/>
    <n v="0"/>
    <n v="73"/>
    <s v="2"/>
  </r>
  <r>
    <x v="1"/>
    <x v="28"/>
    <s v="1"/>
    <s v="01"/>
    <s v="15041RESIN819232023"/>
    <s v="22LB000F"/>
    <x v="787"/>
    <x v="787"/>
    <x v="787"/>
    <x v="787"/>
    <n v="0"/>
    <n v="0"/>
    <n v="0"/>
    <n v="0"/>
    <n v="427.5"/>
    <n v="0"/>
    <n v="0"/>
    <n v="0"/>
    <n v="0"/>
    <n v="0"/>
    <n v="427.5"/>
    <s v="2"/>
  </r>
  <r>
    <x v="1"/>
    <x v="28"/>
    <s v="1"/>
    <s v="01"/>
    <s v="15041RESIN819232023"/>
    <s v="22LB000F"/>
    <x v="788"/>
    <x v="788"/>
    <x v="788"/>
    <x v="788"/>
    <n v="0"/>
    <n v="0"/>
    <n v="0"/>
    <n v="0"/>
    <n v="21"/>
    <n v="0"/>
    <n v="0"/>
    <n v="0"/>
    <n v="0"/>
    <n v="0"/>
    <n v="21"/>
    <s v="2"/>
  </r>
  <r>
    <x v="1"/>
    <x v="28"/>
    <s v="1"/>
    <s v="01"/>
    <s v="15041RESIN819232023"/>
    <s v="22LB000F"/>
    <x v="789"/>
    <x v="789"/>
    <x v="789"/>
    <x v="789"/>
    <n v="0"/>
    <n v="0"/>
    <n v="0"/>
    <n v="0"/>
    <n v="310"/>
    <n v="0"/>
    <n v="0"/>
    <n v="0"/>
    <n v="0"/>
    <n v="0"/>
    <n v="310"/>
    <s v="2"/>
  </r>
  <r>
    <x v="1"/>
    <x v="28"/>
    <s v="1"/>
    <s v="01"/>
    <s v="15041RESIN819232023"/>
    <s v="22LB000F"/>
    <x v="790"/>
    <x v="790"/>
    <x v="790"/>
    <x v="790"/>
    <n v="0"/>
    <n v="0"/>
    <n v="0"/>
    <n v="0"/>
    <n v="195"/>
    <n v="0"/>
    <n v="0"/>
    <n v="0"/>
    <n v="0"/>
    <n v="0"/>
    <n v="195"/>
    <s v="2"/>
  </r>
  <r>
    <x v="1"/>
    <x v="28"/>
    <s v="1"/>
    <s v="01"/>
    <s v="15041RESIN819232023"/>
    <s v="22LB000F"/>
    <x v="791"/>
    <x v="791"/>
    <x v="791"/>
    <x v="791"/>
    <n v="0"/>
    <n v="0"/>
    <n v="0"/>
    <n v="0"/>
    <n v="96.25"/>
    <n v="0"/>
    <n v="0"/>
    <n v="0"/>
    <n v="0"/>
    <n v="0"/>
    <n v="96.25"/>
    <s v="2"/>
  </r>
  <r>
    <x v="1"/>
    <x v="28"/>
    <s v="1"/>
    <s v="01"/>
    <s v="15041RESIN819232023"/>
    <s v="22LB000F"/>
    <x v="792"/>
    <x v="792"/>
    <x v="792"/>
    <x v="792"/>
    <n v="0"/>
    <n v="0"/>
    <n v="0"/>
    <n v="0"/>
    <n v="73"/>
    <n v="0"/>
    <n v="0"/>
    <n v="0"/>
    <n v="0"/>
    <n v="0"/>
    <n v="73"/>
    <s v="2"/>
  </r>
  <r>
    <x v="1"/>
    <x v="28"/>
    <s v="1"/>
    <s v="01"/>
    <s v="15041RESIN819232023"/>
    <s v="22LB000F"/>
    <x v="793"/>
    <x v="793"/>
    <x v="793"/>
    <x v="793"/>
    <n v="0"/>
    <n v="0"/>
    <n v="0"/>
    <n v="0"/>
    <n v="550"/>
    <n v="0"/>
    <n v="0"/>
    <n v="0"/>
    <n v="0"/>
    <n v="0"/>
    <n v="550"/>
    <s v="2"/>
  </r>
  <r>
    <x v="1"/>
    <x v="28"/>
    <s v="1"/>
    <s v="01"/>
    <s v="15041RESIN819232023"/>
    <s v="22LB000F"/>
    <x v="794"/>
    <x v="794"/>
    <x v="794"/>
    <x v="794"/>
    <n v="0"/>
    <n v="0"/>
    <n v="0"/>
    <n v="0"/>
    <n v="8.4499999999999993"/>
    <n v="0"/>
    <n v="0"/>
    <n v="0"/>
    <n v="0"/>
    <n v="0"/>
    <n v="8.4499999999999993"/>
    <s v="2"/>
  </r>
  <r>
    <x v="1"/>
    <x v="28"/>
    <s v="1"/>
    <s v="01"/>
    <s v="15041RESIN819232023"/>
    <s v="22LB000F"/>
    <x v="795"/>
    <x v="795"/>
    <x v="795"/>
    <x v="795"/>
    <n v="0"/>
    <n v="0"/>
    <n v="0"/>
    <n v="0"/>
    <n v="11.24"/>
    <n v="0"/>
    <n v="0"/>
    <n v="0"/>
    <n v="0"/>
    <n v="0"/>
    <n v="11.24"/>
    <s v="2"/>
  </r>
  <r>
    <x v="1"/>
    <x v="28"/>
    <s v="1"/>
    <s v="01"/>
    <s v="15041RESIN819232023"/>
    <s v="22LB000F"/>
    <x v="796"/>
    <x v="796"/>
    <x v="796"/>
    <x v="796"/>
    <n v="0"/>
    <n v="0"/>
    <n v="0"/>
    <n v="0"/>
    <n v="77.5"/>
    <n v="0"/>
    <n v="0"/>
    <n v="0"/>
    <n v="0"/>
    <n v="0"/>
    <n v="77.5"/>
    <s v="2"/>
  </r>
  <r>
    <x v="1"/>
    <x v="28"/>
    <s v="1"/>
    <s v="01"/>
    <s v="15041RESIN819232023"/>
    <s v="22LB000F"/>
    <x v="797"/>
    <x v="797"/>
    <x v="797"/>
    <x v="797"/>
    <n v="0"/>
    <n v="0"/>
    <n v="0"/>
    <n v="0"/>
    <n v="50.4"/>
    <n v="0"/>
    <n v="0"/>
    <n v="0"/>
    <n v="0"/>
    <n v="0"/>
    <n v="50.4"/>
    <s v="2"/>
  </r>
  <r>
    <x v="1"/>
    <x v="28"/>
    <s v="1"/>
    <s v="01"/>
    <s v="15041RESIN819232023"/>
    <s v="22LB000F"/>
    <x v="798"/>
    <x v="798"/>
    <x v="798"/>
    <x v="798"/>
    <n v="0"/>
    <n v="0"/>
    <n v="0"/>
    <n v="0"/>
    <n v="0"/>
    <n v="0"/>
    <n v="0"/>
    <n v="0"/>
    <n v="0"/>
    <n v="0"/>
    <n v="0"/>
    <s v="2"/>
  </r>
  <r>
    <x v="1"/>
    <x v="28"/>
    <s v="1"/>
    <s v="01"/>
    <s v="15041RESIN819232023"/>
    <s v="22LB000F"/>
    <x v="799"/>
    <x v="799"/>
    <x v="799"/>
    <x v="799"/>
    <n v="0"/>
    <n v="0"/>
    <n v="0"/>
    <n v="0"/>
    <n v="22.5"/>
    <n v="0"/>
    <n v="0"/>
    <n v="0"/>
    <n v="0"/>
    <n v="0"/>
    <n v="22.5"/>
    <s v="2"/>
  </r>
  <r>
    <x v="1"/>
    <x v="28"/>
    <s v="1"/>
    <s v="01"/>
    <s v="15041RESIN819232023"/>
    <s v="22LB000F"/>
    <x v="800"/>
    <x v="800"/>
    <x v="800"/>
    <x v="800"/>
    <n v="0"/>
    <n v="0"/>
    <n v="0"/>
    <n v="0"/>
    <n v="192"/>
    <n v="0"/>
    <n v="0"/>
    <n v="0"/>
    <n v="0"/>
    <n v="0"/>
    <n v="192"/>
    <s v="2"/>
  </r>
  <r>
    <x v="1"/>
    <x v="28"/>
    <s v="1"/>
    <s v="01"/>
    <s v="15041RESIN819232023"/>
    <s v="22LB000F"/>
    <x v="801"/>
    <x v="801"/>
    <x v="801"/>
    <x v="801"/>
    <n v="0"/>
    <n v="0"/>
    <n v="0"/>
    <n v="0"/>
    <n v="495"/>
    <n v="0"/>
    <n v="0"/>
    <n v="0"/>
    <n v="0"/>
    <n v="0"/>
    <n v="495"/>
    <s v="2"/>
  </r>
  <r>
    <x v="1"/>
    <x v="28"/>
    <s v="1"/>
    <s v="01"/>
    <s v="15041RESIN819232023"/>
    <s v="22LB000F"/>
    <x v="802"/>
    <x v="802"/>
    <x v="802"/>
    <x v="802"/>
    <n v="0"/>
    <n v="0"/>
    <n v="0"/>
    <n v="0"/>
    <n v="4.51"/>
    <n v="0"/>
    <n v="0"/>
    <n v="0"/>
    <n v="0"/>
    <n v="0"/>
    <n v="4.51"/>
    <s v="2"/>
  </r>
  <r>
    <x v="1"/>
    <x v="28"/>
    <s v="1"/>
    <s v="01"/>
    <s v="15041RESIN819232023"/>
    <s v="22LB000F"/>
    <x v="803"/>
    <x v="803"/>
    <x v="803"/>
    <x v="803"/>
    <n v="0"/>
    <n v="0"/>
    <n v="0"/>
    <n v="0"/>
    <n v="154.47999999999999"/>
    <n v="0"/>
    <n v="0"/>
    <n v="0"/>
    <n v="0"/>
    <n v="0"/>
    <n v="154.47999999999999"/>
    <s v="2"/>
  </r>
  <r>
    <x v="1"/>
    <x v="28"/>
    <s v="1"/>
    <s v="01"/>
    <s v="15041RESIN819232023"/>
    <s v="22LB000F"/>
    <x v="804"/>
    <x v="804"/>
    <x v="804"/>
    <x v="804"/>
    <n v="0"/>
    <n v="0"/>
    <n v="0"/>
    <n v="0"/>
    <n v="330"/>
    <n v="0"/>
    <n v="0"/>
    <n v="0"/>
    <n v="0"/>
    <n v="0"/>
    <n v="330"/>
    <s v="2"/>
  </r>
  <r>
    <x v="1"/>
    <x v="28"/>
    <s v="1"/>
    <s v="01"/>
    <s v="15041RESIN819232023"/>
    <s v="22LB000F"/>
    <x v="805"/>
    <x v="805"/>
    <x v="805"/>
    <x v="805"/>
    <n v="0"/>
    <n v="0"/>
    <n v="0"/>
    <n v="0"/>
    <n v="479.5"/>
    <n v="0"/>
    <n v="0"/>
    <n v="0"/>
    <n v="0"/>
    <n v="0"/>
    <n v="479.5"/>
    <s v="2"/>
  </r>
  <r>
    <x v="1"/>
    <x v="28"/>
    <s v="1"/>
    <s v="01"/>
    <s v="15041RESIN819232023"/>
    <s v="22LB000F"/>
    <x v="806"/>
    <x v="806"/>
    <x v="806"/>
    <x v="806"/>
    <n v="0"/>
    <n v="0"/>
    <n v="0"/>
    <n v="0"/>
    <n v="40"/>
    <n v="0"/>
    <n v="0"/>
    <n v="0"/>
    <n v="0"/>
    <n v="0"/>
    <n v="40"/>
    <s v="2"/>
  </r>
  <r>
    <x v="1"/>
    <x v="28"/>
    <s v="1"/>
    <s v="01"/>
    <s v="15041RESIN819232023"/>
    <s v="22LB000F"/>
    <x v="807"/>
    <x v="807"/>
    <x v="807"/>
    <x v="807"/>
    <n v="0"/>
    <n v="0"/>
    <n v="0"/>
    <n v="0"/>
    <n v="900"/>
    <n v="0"/>
    <n v="0"/>
    <n v="0"/>
    <n v="0"/>
    <n v="0"/>
    <n v="900"/>
    <s v="2"/>
  </r>
  <r>
    <x v="1"/>
    <x v="28"/>
    <s v="1"/>
    <s v="01"/>
    <s v="15041RESIN819232023"/>
    <s v="22LB000F"/>
    <x v="808"/>
    <x v="808"/>
    <x v="808"/>
    <x v="808"/>
    <n v="0"/>
    <n v="0"/>
    <n v="0"/>
    <n v="0"/>
    <n v="63.64"/>
    <n v="0"/>
    <n v="0"/>
    <n v="0"/>
    <n v="0"/>
    <n v="0"/>
    <n v="63.64"/>
    <s v="2"/>
  </r>
  <r>
    <x v="1"/>
    <x v="29"/>
    <s v="1"/>
    <s v="01"/>
    <s v="15041RESIN819232023"/>
    <s v="22LB000F"/>
    <x v="809"/>
    <x v="809"/>
    <x v="809"/>
    <x v="809"/>
    <n v="0"/>
    <n v="0"/>
    <n v="0"/>
    <n v="0"/>
    <n v="42"/>
    <n v="0"/>
    <n v="0"/>
    <n v="0"/>
    <n v="0"/>
    <n v="0"/>
    <n v="42"/>
    <s v="2"/>
  </r>
  <r>
    <x v="1"/>
    <x v="29"/>
    <s v="1"/>
    <s v="01"/>
    <s v="15041RESIN819232023"/>
    <s v="22LB000F"/>
    <x v="810"/>
    <x v="810"/>
    <x v="810"/>
    <x v="810"/>
    <n v="0"/>
    <n v="0"/>
    <n v="0"/>
    <n v="0"/>
    <n v="100"/>
    <n v="0"/>
    <n v="0"/>
    <n v="0"/>
    <n v="0"/>
    <n v="0"/>
    <n v="100"/>
    <s v="2"/>
  </r>
  <r>
    <x v="1"/>
    <x v="29"/>
    <s v="1"/>
    <s v="01"/>
    <s v="15041RESIN819232023"/>
    <s v="22LB000F"/>
    <x v="811"/>
    <x v="811"/>
    <x v="811"/>
    <x v="811"/>
    <n v="0"/>
    <n v="0"/>
    <n v="0"/>
    <n v="0"/>
    <n v="17.05"/>
    <n v="0"/>
    <n v="0"/>
    <n v="0"/>
    <n v="0"/>
    <n v="0"/>
    <n v="17.05"/>
    <s v="2"/>
  </r>
  <r>
    <x v="1"/>
    <x v="29"/>
    <s v="1"/>
    <s v="01"/>
    <s v="15041RESIN819232023"/>
    <s v="22LB000F"/>
    <x v="812"/>
    <x v="812"/>
    <x v="812"/>
    <x v="812"/>
    <n v="0"/>
    <n v="0"/>
    <n v="0"/>
    <n v="0"/>
    <n v="46.2"/>
    <n v="0"/>
    <n v="0"/>
    <n v="0"/>
    <n v="0"/>
    <n v="0"/>
    <n v="46.2"/>
    <s v="2"/>
  </r>
  <r>
    <x v="1"/>
    <x v="29"/>
    <s v="1"/>
    <s v="01"/>
    <s v="15041RESIN819232023"/>
    <s v="22LB000F"/>
    <x v="813"/>
    <x v="813"/>
    <x v="813"/>
    <x v="813"/>
    <n v="0"/>
    <n v="0"/>
    <n v="0"/>
    <n v="0"/>
    <n v="22"/>
    <n v="0"/>
    <n v="0"/>
    <n v="0"/>
    <n v="0"/>
    <n v="0"/>
    <n v="22"/>
    <s v="2"/>
  </r>
  <r>
    <x v="1"/>
    <x v="29"/>
    <s v="1"/>
    <s v="01"/>
    <s v="15041RESIN819232023"/>
    <s v="22LB000F"/>
    <x v="814"/>
    <x v="814"/>
    <x v="814"/>
    <x v="814"/>
    <n v="0"/>
    <n v="0"/>
    <n v="0"/>
    <n v="0"/>
    <n v="80"/>
    <n v="0"/>
    <n v="0"/>
    <n v="0"/>
    <n v="0"/>
    <n v="0"/>
    <n v="80"/>
    <s v="2"/>
  </r>
  <r>
    <x v="1"/>
    <x v="29"/>
    <s v="1"/>
    <s v="01"/>
    <s v="15041RESIN819232023"/>
    <s v="22LB000F"/>
    <x v="815"/>
    <x v="815"/>
    <x v="815"/>
    <x v="815"/>
    <n v="0"/>
    <n v="0"/>
    <n v="0"/>
    <n v="0"/>
    <n v="38"/>
    <n v="0"/>
    <n v="0"/>
    <n v="0"/>
    <n v="0"/>
    <n v="0"/>
    <n v="38"/>
    <s v="2"/>
  </r>
  <r>
    <x v="1"/>
    <x v="29"/>
    <s v="1"/>
    <s v="01"/>
    <s v="15041RESIN819232023"/>
    <s v="22LB000F"/>
    <x v="816"/>
    <x v="816"/>
    <x v="816"/>
    <x v="816"/>
    <n v="0"/>
    <n v="0"/>
    <n v="0"/>
    <n v="0"/>
    <n v="518.79999999999995"/>
    <n v="0"/>
    <n v="0"/>
    <n v="0"/>
    <n v="0"/>
    <n v="0"/>
    <n v="518.79999999999995"/>
    <s v="2"/>
  </r>
  <r>
    <x v="1"/>
    <x v="29"/>
    <s v="1"/>
    <s v="01"/>
    <s v="15041RESIN819232023"/>
    <s v="22LB000F"/>
    <x v="817"/>
    <x v="817"/>
    <x v="817"/>
    <x v="817"/>
    <n v="0"/>
    <n v="0"/>
    <n v="0"/>
    <n v="0"/>
    <n v="184"/>
    <n v="0"/>
    <n v="0"/>
    <n v="0"/>
    <n v="0"/>
    <n v="0"/>
    <n v="184"/>
    <s v="2"/>
  </r>
  <r>
    <x v="1"/>
    <x v="29"/>
    <s v="1"/>
    <s v="01"/>
    <s v="15041RESIN819232023"/>
    <s v="22LB000F"/>
    <x v="818"/>
    <x v="818"/>
    <x v="818"/>
    <x v="818"/>
    <n v="0"/>
    <n v="0"/>
    <n v="0"/>
    <n v="0"/>
    <n v="594.5"/>
    <n v="0"/>
    <n v="0"/>
    <n v="0"/>
    <n v="0"/>
    <n v="0"/>
    <n v="594.5"/>
    <s v="2"/>
  </r>
  <r>
    <x v="1"/>
    <x v="29"/>
    <s v="1"/>
    <s v="01"/>
    <s v="15041RESIN819232023"/>
    <s v="22LB000F"/>
    <x v="819"/>
    <x v="819"/>
    <x v="819"/>
    <x v="819"/>
    <n v="0"/>
    <n v="0"/>
    <n v="0"/>
    <n v="0"/>
    <n v="438"/>
    <n v="0"/>
    <n v="0"/>
    <n v="0"/>
    <n v="0"/>
    <n v="0"/>
    <n v="438"/>
    <s v="2"/>
  </r>
  <r>
    <x v="1"/>
    <x v="29"/>
    <s v="1"/>
    <s v="01"/>
    <s v="15041RESIN819232023"/>
    <s v="22LB000F"/>
    <x v="820"/>
    <x v="820"/>
    <x v="820"/>
    <x v="820"/>
    <n v="0"/>
    <n v="0"/>
    <n v="0"/>
    <n v="0"/>
    <n v="418"/>
    <n v="0"/>
    <n v="0"/>
    <n v="0"/>
    <n v="0"/>
    <n v="0"/>
    <n v="418"/>
    <s v="2"/>
  </r>
  <r>
    <x v="1"/>
    <x v="29"/>
    <s v="1"/>
    <s v="01"/>
    <s v="15041RESIN819232023"/>
    <s v="22LB000F"/>
    <x v="821"/>
    <x v="821"/>
    <x v="821"/>
    <x v="821"/>
    <n v="0"/>
    <n v="0"/>
    <n v="0"/>
    <n v="0"/>
    <n v="253.46"/>
    <n v="0"/>
    <n v="0"/>
    <n v="0"/>
    <n v="0"/>
    <n v="0"/>
    <n v="253.46"/>
    <s v="2"/>
  </r>
  <r>
    <x v="1"/>
    <x v="29"/>
    <s v="1"/>
    <s v="01"/>
    <s v="15041RESIN819232023"/>
    <s v="22LB000F"/>
    <x v="822"/>
    <x v="822"/>
    <x v="822"/>
    <x v="822"/>
    <n v="0"/>
    <n v="0"/>
    <n v="0"/>
    <n v="0"/>
    <n v="15.75"/>
    <n v="0"/>
    <n v="0"/>
    <n v="0"/>
    <n v="0"/>
    <n v="0"/>
    <n v="15.75"/>
    <s v="2"/>
  </r>
  <r>
    <x v="1"/>
    <x v="29"/>
    <s v="1"/>
    <s v="01"/>
    <s v="15041RESIN819232023"/>
    <s v="22LB000F"/>
    <x v="823"/>
    <x v="823"/>
    <x v="823"/>
    <x v="823"/>
    <n v="0"/>
    <n v="0"/>
    <n v="0"/>
    <n v="0"/>
    <n v="450"/>
    <n v="0"/>
    <n v="0"/>
    <n v="0"/>
    <n v="0"/>
    <n v="0"/>
    <n v="450"/>
    <s v="2"/>
  </r>
  <r>
    <x v="1"/>
    <x v="29"/>
    <s v="1"/>
    <s v="01"/>
    <s v="15041RESIN819232023"/>
    <s v="22LB000F"/>
    <x v="824"/>
    <x v="824"/>
    <x v="824"/>
    <x v="824"/>
    <n v="0"/>
    <n v="0"/>
    <n v="0"/>
    <n v="0"/>
    <n v="215.38"/>
    <n v="0"/>
    <n v="0"/>
    <n v="0"/>
    <n v="0"/>
    <n v="0"/>
    <n v="215.38"/>
    <s v="2"/>
  </r>
  <r>
    <x v="1"/>
    <x v="29"/>
    <s v="1"/>
    <s v="01"/>
    <s v="15041RESIN819232023"/>
    <s v="22LB000F"/>
    <x v="825"/>
    <x v="825"/>
    <x v="825"/>
    <x v="825"/>
    <n v="0"/>
    <n v="0"/>
    <n v="0"/>
    <n v="0"/>
    <n v="40"/>
    <n v="0"/>
    <n v="0"/>
    <n v="0"/>
    <n v="0"/>
    <n v="0"/>
    <n v="40"/>
    <s v="2"/>
  </r>
  <r>
    <x v="1"/>
    <x v="29"/>
    <s v="1"/>
    <s v="01"/>
    <s v="15041RESIN819232023"/>
    <s v="22LB000F"/>
    <x v="826"/>
    <x v="826"/>
    <x v="826"/>
    <x v="826"/>
    <n v="0"/>
    <n v="0"/>
    <n v="0"/>
    <n v="0"/>
    <n v="63"/>
    <n v="0"/>
    <n v="0"/>
    <n v="0"/>
    <n v="0"/>
    <n v="0"/>
    <n v="63"/>
    <s v="2"/>
  </r>
  <r>
    <x v="1"/>
    <x v="29"/>
    <s v="1"/>
    <s v="01"/>
    <s v="15041RESIN819232023"/>
    <s v="22LB000F"/>
    <x v="827"/>
    <x v="827"/>
    <x v="827"/>
    <x v="827"/>
    <n v="0"/>
    <n v="0"/>
    <n v="0"/>
    <n v="0"/>
    <n v="149.5"/>
    <n v="0"/>
    <n v="0"/>
    <n v="0"/>
    <n v="0"/>
    <n v="0"/>
    <n v="149.5"/>
    <s v="2"/>
  </r>
  <r>
    <x v="1"/>
    <x v="29"/>
    <s v="1"/>
    <s v="01"/>
    <s v="15041RESIN819232023"/>
    <s v="22LB000F"/>
    <x v="828"/>
    <x v="828"/>
    <x v="828"/>
    <x v="828"/>
    <n v="0"/>
    <n v="0"/>
    <n v="0"/>
    <n v="0"/>
    <n v="60"/>
    <n v="0"/>
    <n v="0"/>
    <n v="0"/>
    <n v="0"/>
    <n v="0"/>
    <n v="60"/>
    <s v="2"/>
  </r>
  <r>
    <x v="1"/>
    <x v="29"/>
    <s v="1"/>
    <s v="01"/>
    <s v="15041RESIN819232023"/>
    <s v="22LB000F"/>
    <x v="829"/>
    <x v="829"/>
    <x v="829"/>
    <x v="829"/>
    <n v="0"/>
    <n v="0"/>
    <n v="0"/>
    <n v="0"/>
    <n v="12.5"/>
    <n v="0"/>
    <n v="0"/>
    <n v="0"/>
    <n v="0"/>
    <n v="0"/>
    <n v="12.5"/>
    <s v="2"/>
  </r>
  <r>
    <x v="1"/>
    <x v="29"/>
    <s v="1"/>
    <s v="01"/>
    <s v="15041RESIN819232023"/>
    <s v="22LB000F"/>
    <x v="830"/>
    <x v="830"/>
    <x v="830"/>
    <x v="830"/>
    <n v="0"/>
    <n v="0"/>
    <n v="0"/>
    <n v="0"/>
    <n v="112.5"/>
    <n v="0"/>
    <n v="0"/>
    <n v="0"/>
    <n v="0"/>
    <n v="0"/>
    <n v="112.5"/>
    <s v="2"/>
  </r>
  <r>
    <x v="1"/>
    <x v="29"/>
    <s v="1"/>
    <s v="01"/>
    <s v="15041RESIN819232023"/>
    <s v="22LB000F"/>
    <x v="831"/>
    <x v="831"/>
    <x v="831"/>
    <x v="831"/>
    <n v="0"/>
    <n v="0"/>
    <n v="0"/>
    <n v="0"/>
    <n v="104"/>
    <n v="0"/>
    <n v="0"/>
    <n v="0"/>
    <n v="0"/>
    <n v="0"/>
    <n v="104"/>
    <s v="2"/>
  </r>
  <r>
    <x v="1"/>
    <x v="29"/>
    <s v="1"/>
    <s v="01"/>
    <s v="15041RESIN819232023"/>
    <s v="22LB000F"/>
    <x v="832"/>
    <x v="832"/>
    <x v="832"/>
    <x v="832"/>
    <n v="0"/>
    <n v="0"/>
    <n v="0"/>
    <n v="0"/>
    <n v="207"/>
    <n v="0"/>
    <n v="0"/>
    <n v="0"/>
    <n v="0"/>
    <n v="0"/>
    <n v="207"/>
    <s v="2"/>
  </r>
  <r>
    <x v="1"/>
    <x v="29"/>
    <s v="1"/>
    <s v="01"/>
    <s v="15041RESIN819232023"/>
    <s v="22LB000F"/>
    <x v="833"/>
    <x v="833"/>
    <x v="833"/>
    <x v="833"/>
    <n v="0"/>
    <n v="0"/>
    <n v="0"/>
    <n v="0"/>
    <n v="60"/>
    <n v="0"/>
    <n v="0"/>
    <n v="0"/>
    <n v="0"/>
    <n v="0"/>
    <n v="60"/>
    <s v="2"/>
  </r>
  <r>
    <x v="1"/>
    <x v="29"/>
    <s v="1"/>
    <s v="01"/>
    <s v="15041RESIN819232023"/>
    <s v="22LB000F"/>
    <x v="834"/>
    <x v="834"/>
    <x v="834"/>
    <x v="834"/>
    <n v="0"/>
    <n v="0"/>
    <n v="0"/>
    <n v="0"/>
    <n v="24.6"/>
    <n v="0"/>
    <n v="0"/>
    <n v="0"/>
    <n v="0"/>
    <n v="0"/>
    <n v="24.6"/>
    <s v="2"/>
  </r>
  <r>
    <x v="1"/>
    <x v="29"/>
    <s v="1"/>
    <s v="01"/>
    <s v="15041RESIN819232023"/>
    <s v="22LB000F"/>
    <x v="835"/>
    <x v="835"/>
    <x v="835"/>
    <x v="835"/>
    <n v="0"/>
    <n v="0"/>
    <n v="0"/>
    <n v="0"/>
    <n v="283.5"/>
    <n v="0"/>
    <n v="0"/>
    <n v="0"/>
    <n v="0"/>
    <n v="0"/>
    <n v="283.5"/>
    <s v="2"/>
  </r>
  <r>
    <x v="1"/>
    <x v="29"/>
    <s v="1"/>
    <s v="01"/>
    <s v="15041RESIN819232023"/>
    <s v="22LB000F"/>
    <x v="836"/>
    <x v="836"/>
    <x v="836"/>
    <x v="836"/>
    <n v="0"/>
    <n v="0"/>
    <n v="0"/>
    <n v="0"/>
    <n v="407"/>
    <n v="0"/>
    <n v="0"/>
    <n v="0"/>
    <n v="0"/>
    <n v="0"/>
    <n v="407"/>
    <s v="2"/>
  </r>
  <r>
    <x v="1"/>
    <x v="29"/>
    <s v="1"/>
    <s v="01"/>
    <s v="15041RESIN819232023"/>
    <s v="22LB000F"/>
    <x v="837"/>
    <x v="837"/>
    <x v="837"/>
    <x v="837"/>
    <n v="0"/>
    <n v="0"/>
    <n v="0"/>
    <n v="0"/>
    <n v="344"/>
    <n v="0"/>
    <n v="0"/>
    <n v="0"/>
    <n v="0"/>
    <n v="0"/>
    <n v="344"/>
    <s v="2"/>
  </r>
  <r>
    <x v="1"/>
    <x v="29"/>
    <s v="1"/>
    <s v="01"/>
    <s v="15041RESIN819232023"/>
    <s v="22LB000F"/>
    <x v="838"/>
    <x v="838"/>
    <x v="838"/>
    <x v="838"/>
    <n v="0"/>
    <n v="0"/>
    <n v="0"/>
    <n v="0"/>
    <n v="20.9"/>
    <n v="0"/>
    <n v="0"/>
    <n v="0"/>
    <n v="0"/>
    <n v="0"/>
    <n v="20.9"/>
    <s v="2"/>
  </r>
  <r>
    <x v="1"/>
    <x v="29"/>
    <s v="1"/>
    <s v="01"/>
    <s v="15041RESIN819232023"/>
    <s v="22LB000F"/>
    <x v="839"/>
    <x v="839"/>
    <x v="839"/>
    <x v="839"/>
    <n v="0"/>
    <n v="0"/>
    <n v="0"/>
    <n v="0"/>
    <n v="567"/>
    <n v="0"/>
    <n v="0"/>
    <n v="0"/>
    <n v="0"/>
    <n v="0"/>
    <n v="567"/>
    <s v="2"/>
  </r>
  <r>
    <x v="1"/>
    <x v="29"/>
    <s v="1"/>
    <s v="01"/>
    <s v="15041RESIN819232023"/>
    <s v="22LB000F"/>
    <x v="840"/>
    <x v="840"/>
    <x v="840"/>
    <x v="840"/>
    <n v="0"/>
    <n v="0"/>
    <n v="0"/>
    <n v="0"/>
    <n v="450"/>
    <n v="0"/>
    <n v="0"/>
    <n v="0"/>
    <n v="0"/>
    <n v="0"/>
    <n v="450"/>
    <s v="2"/>
  </r>
  <r>
    <x v="1"/>
    <x v="30"/>
    <s v="1"/>
    <s v="01"/>
    <s v="15041RESIN819232023"/>
    <s v="22LB000F"/>
    <x v="841"/>
    <x v="841"/>
    <x v="841"/>
    <x v="841"/>
    <n v="0"/>
    <n v="0"/>
    <n v="0"/>
    <n v="0"/>
    <n v="560"/>
    <n v="0"/>
    <n v="0"/>
    <n v="0"/>
    <n v="0"/>
    <n v="0"/>
    <n v="560"/>
    <s v="2"/>
  </r>
  <r>
    <x v="1"/>
    <x v="30"/>
    <s v="1"/>
    <s v="01"/>
    <s v="15041RESIN819232023"/>
    <s v="22LB000F"/>
    <x v="842"/>
    <x v="842"/>
    <x v="842"/>
    <x v="842"/>
    <n v="0"/>
    <n v="0"/>
    <n v="0"/>
    <n v="0"/>
    <n v="67.5"/>
    <n v="0"/>
    <n v="0"/>
    <n v="0"/>
    <n v="0"/>
    <n v="0"/>
    <n v="67.5"/>
    <s v="2"/>
  </r>
  <r>
    <x v="1"/>
    <x v="30"/>
    <s v="1"/>
    <s v="01"/>
    <s v="15041RESIN819232023"/>
    <s v="22LB000F"/>
    <x v="843"/>
    <x v="843"/>
    <x v="843"/>
    <x v="843"/>
    <n v="0"/>
    <n v="0"/>
    <n v="0"/>
    <n v="0"/>
    <n v="50"/>
    <n v="0"/>
    <n v="0"/>
    <n v="0"/>
    <n v="0"/>
    <n v="0"/>
    <n v="50"/>
    <s v="2"/>
  </r>
  <r>
    <x v="1"/>
    <x v="30"/>
    <s v="1"/>
    <s v="01"/>
    <s v="15041RESIN819232023"/>
    <s v="22LB000F"/>
    <x v="844"/>
    <x v="844"/>
    <x v="844"/>
    <x v="844"/>
    <n v="0"/>
    <n v="0"/>
    <n v="0"/>
    <n v="0"/>
    <n v="80"/>
    <n v="0"/>
    <n v="0"/>
    <n v="0"/>
    <n v="0"/>
    <n v="0"/>
    <n v="80"/>
    <s v="2"/>
  </r>
  <r>
    <x v="1"/>
    <x v="30"/>
    <s v="1"/>
    <s v="01"/>
    <s v="15041RESIN819232023"/>
    <s v="22LB000F"/>
    <x v="845"/>
    <x v="845"/>
    <x v="845"/>
    <x v="845"/>
    <n v="0"/>
    <n v="0"/>
    <n v="0"/>
    <n v="0"/>
    <n v="9.75"/>
    <n v="0"/>
    <n v="0"/>
    <n v="0"/>
    <n v="0"/>
    <n v="0"/>
    <n v="9.75"/>
    <s v="2"/>
  </r>
  <r>
    <x v="1"/>
    <x v="30"/>
    <s v="1"/>
    <s v="01"/>
    <s v="15041RESIN819232023"/>
    <s v="22LB000F"/>
    <x v="846"/>
    <x v="846"/>
    <x v="846"/>
    <x v="846"/>
    <n v="0"/>
    <n v="0"/>
    <n v="0"/>
    <n v="0"/>
    <n v="10.89"/>
    <n v="0"/>
    <n v="0"/>
    <n v="0"/>
    <n v="0"/>
    <n v="0"/>
    <n v="10.89"/>
    <s v="2"/>
  </r>
  <r>
    <x v="1"/>
    <x v="30"/>
    <s v="1"/>
    <s v="01"/>
    <s v="15041RESIN819232023"/>
    <s v="22LB000F"/>
    <x v="847"/>
    <x v="847"/>
    <x v="847"/>
    <x v="847"/>
    <n v="0"/>
    <n v="0"/>
    <n v="0"/>
    <n v="0"/>
    <n v="152.46"/>
    <n v="0"/>
    <n v="0"/>
    <n v="0"/>
    <n v="0"/>
    <n v="0"/>
    <n v="152.46"/>
    <s v="2"/>
  </r>
  <r>
    <x v="1"/>
    <x v="30"/>
    <s v="1"/>
    <s v="01"/>
    <s v="15041RESIN819232023"/>
    <s v="22LB000F"/>
    <x v="848"/>
    <x v="848"/>
    <x v="848"/>
    <x v="848"/>
    <n v="0"/>
    <n v="0"/>
    <n v="0"/>
    <n v="0"/>
    <n v="237.5"/>
    <n v="0"/>
    <n v="0"/>
    <n v="0"/>
    <n v="0"/>
    <n v="0"/>
    <n v="237.5"/>
    <s v="2"/>
  </r>
  <r>
    <x v="1"/>
    <x v="30"/>
    <s v="1"/>
    <s v="01"/>
    <s v="15041RESIN819232023"/>
    <s v="22LB000F"/>
    <x v="849"/>
    <x v="849"/>
    <x v="849"/>
    <x v="849"/>
    <n v="0"/>
    <n v="0"/>
    <n v="0"/>
    <n v="0"/>
    <n v="40.15"/>
    <n v="0"/>
    <n v="0"/>
    <n v="0"/>
    <n v="0"/>
    <n v="0"/>
    <n v="40.15"/>
    <s v="2"/>
  </r>
  <r>
    <x v="1"/>
    <x v="30"/>
    <s v="1"/>
    <s v="01"/>
    <s v="15041RESIN819232023"/>
    <s v="22LB000F"/>
    <x v="850"/>
    <x v="850"/>
    <x v="850"/>
    <x v="850"/>
    <n v="0"/>
    <n v="0"/>
    <n v="0"/>
    <n v="0"/>
    <n v="23.98"/>
    <n v="0"/>
    <n v="0"/>
    <n v="0"/>
    <n v="0"/>
    <n v="0"/>
    <n v="23.98"/>
    <s v="2"/>
  </r>
  <r>
    <x v="1"/>
    <x v="30"/>
    <s v="1"/>
    <s v="01"/>
    <s v="15041RESIN819232023"/>
    <s v="22LB000F"/>
    <x v="851"/>
    <x v="851"/>
    <x v="851"/>
    <x v="851"/>
    <n v="0"/>
    <n v="0"/>
    <n v="0"/>
    <n v="0"/>
    <n v="8.5500000000000007"/>
    <n v="0"/>
    <n v="0"/>
    <n v="0"/>
    <n v="0"/>
    <n v="0"/>
    <n v="8.5500000000000007"/>
    <s v="2"/>
  </r>
  <r>
    <x v="1"/>
    <x v="30"/>
    <s v="1"/>
    <s v="01"/>
    <s v="15041RESIN819232023"/>
    <s v="22LB000F"/>
    <x v="852"/>
    <x v="852"/>
    <x v="852"/>
    <x v="852"/>
    <n v="0"/>
    <n v="0"/>
    <n v="0"/>
    <n v="0"/>
    <n v="75.099999999999994"/>
    <n v="0"/>
    <n v="0"/>
    <n v="0"/>
    <n v="0"/>
    <n v="0"/>
    <n v="75.099999999999994"/>
    <s v="2"/>
  </r>
  <r>
    <x v="1"/>
    <x v="30"/>
    <s v="1"/>
    <s v="01"/>
    <s v="15041RESIN819232023"/>
    <s v="22LB000F"/>
    <x v="853"/>
    <x v="853"/>
    <x v="853"/>
    <x v="853"/>
    <n v="0"/>
    <n v="0"/>
    <n v="0"/>
    <n v="0"/>
    <n v="387.75"/>
    <n v="0"/>
    <n v="0"/>
    <n v="0"/>
    <n v="0"/>
    <n v="0"/>
    <n v="387.75"/>
    <s v="2"/>
  </r>
  <r>
    <x v="1"/>
    <x v="30"/>
    <s v="1"/>
    <s v="01"/>
    <s v="15041RESIN819232023"/>
    <s v="22LB000F"/>
    <x v="854"/>
    <x v="854"/>
    <x v="854"/>
    <x v="854"/>
    <n v="0"/>
    <n v="0"/>
    <n v="0"/>
    <n v="0"/>
    <n v="35.880000000000003"/>
    <n v="0"/>
    <n v="0"/>
    <n v="0"/>
    <n v="0"/>
    <n v="0"/>
    <n v="35.880000000000003"/>
    <s v="2"/>
  </r>
  <r>
    <x v="1"/>
    <x v="30"/>
    <s v="1"/>
    <s v="01"/>
    <s v="15041RESIN819232023"/>
    <s v="22LB000F"/>
    <x v="855"/>
    <x v="855"/>
    <x v="855"/>
    <x v="855"/>
    <n v="0"/>
    <n v="0"/>
    <n v="0"/>
    <n v="0"/>
    <n v="1178"/>
    <n v="0"/>
    <n v="0"/>
    <n v="0"/>
    <n v="0"/>
    <n v="0"/>
    <n v="1178"/>
    <s v="2"/>
  </r>
  <r>
    <x v="1"/>
    <x v="30"/>
    <s v="1"/>
    <s v="01"/>
    <s v="15041RESIN819232023"/>
    <s v="22LB000F"/>
    <x v="856"/>
    <x v="856"/>
    <x v="856"/>
    <x v="856"/>
    <n v="0"/>
    <n v="0"/>
    <n v="0"/>
    <n v="0"/>
    <n v="166.52"/>
    <n v="0"/>
    <n v="0"/>
    <n v="0"/>
    <n v="0"/>
    <n v="0"/>
    <n v="166.52"/>
    <s v="2"/>
  </r>
  <r>
    <x v="1"/>
    <x v="30"/>
    <s v="1"/>
    <s v="01"/>
    <s v="15041RESIN819232023"/>
    <s v="22LB000F"/>
    <x v="857"/>
    <x v="857"/>
    <x v="857"/>
    <x v="857"/>
    <n v="0"/>
    <n v="0"/>
    <n v="0"/>
    <n v="0"/>
    <n v="92"/>
    <n v="0"/>
    <n v="0"/>
    <n v="0"/>
    <n v="0"/>
    <n v="0"/>
    <n v="92"/>
    <s v="2"/>
  </r>
  <r>
    <x v="1"/>
    <x v="30"/>
    <s v="1"/>
    <s v="01"/>
    <s v="15041RESIN819232023"/>
    <s v="22LB000F"/>
    <x v="858"/>
    <x v="858"/>
    <x v="858"/>
    <x v="858"/>
    <n v="0"/>
    <n v="0"/>
    <n v="0"/>
    <n v="0"/>
    <n v="71.5"/>
    <n v="0"/>
    <n v="0"/>
    <n v="0"/>
    <n v="0"/>
    <n v="0"/>
    <n v="71.5"/>
    <s v="2"/>
  </r>
  <r>
    <x v="1"/>
    <x v="30"/>
    <s v="1"/>
    <s v="01"/>
    <s v="15041RESIN819232023"/>
    <s v="22LB000F"/>
    <x v="859"/>
    <x v="859"/>
    <x v="859"/>
    <x v="859"/>
    <n v="0"/>
    <n v="0"/>
    <n v="0"/>
    <n v="0"/>
    <n v="162.5"/>
    <n v="0"/>
    <n v="0"/>
    <n v="0"/>
    <n v="0"/>
    <n v="0"/>
    <n v="162.5"/>
    <s v="2"/>
  </r>
  <r>
    <x v="1"/>
    <x v="30"/>
    <s v="1"/>
    <s v="01"/>
    <s v="15041RESIN819232023"/>
    <s v="22LB000F"/>
    <x v="860"/>
    <x v="860"/>
    <x v="860"/>
    <x v="860"/>
    <n v="0"/>
    <n v="0"/>
    <n v="0"/>
    <n v="0"/>
    <n v="47.6"/>
    <n v="0"/>
    <n v="0"/>
    <n v="0"/>
    <n v="0"/>
    <n v="0"/>
    <n v="47.6"/>
    <s v="2"/>
  </r>
  <r>
    <x v="1"/>
    <x v="30"/>
    <s v="1"/>
    <s v="01"/>
    <s v="15041RESIN819232023"/>
    <s v="22LB000F"/>
    <x v="861"/>
    <x v="861"/>
    <x v="861"/>
    <x v="861"/>
    <n v="0"/>
    <n v="0"/>
    <n v="0"/>
    <n v="0"/>
    <n v="96.5"/>
    <n v="0"/>
    <n v="0"/>
    <n v="0"/>
    <n v="0"/>
    <n v="0"/>
    <n v="96.5"/>
    <s v="2"/>
  </r>
  <r>
    <x v="1"/>
    <x v="30"/>
    <s v="1"/>
    <s v="01"/>
    <s v="15041RESIN819232023"/>
    <s v="22LB000F"/>
    <x v="862"/>
    <x v="862"/>
    <x v="862"/>
    <x v="862"/>
    <n v="0"/>
    <n v="0"/>
    <n v="0"/>
    <n v="0"/>
    <n v="297"/>
    <n v="0"/>
    <n v="0"/>
    <n v="0"/>
    <n v="0"/>
    <n v="0"/>
    <n v="297"/>
    <s v="2"/>
  </r>
  <r>
    <x v="1"/>
    <x v="30"/>
    <s v="1"/>
    <s v="01"/>
    <s v="15041RESIN819232023"/>
    <s v="22LB000F"/>
    <x v="863"/>
    <x v="863"/>
    <x v="863"/>
    <x v="863"/>
    <n v="0"/>
    <n v="0"/>
    <n v="0"/>
    <n v="0"/>
    <n v="138"/>
    <n v="0"/>
    <n v="0"/>
    <n v="0"/>
    <n v="0"/>
    <n v="0"/>
    <n v="138"/>
    <s v="2"/>
  </r>
  <r>
    <x v="1"/>
    <x v="30"/>
    <s v="1"/>
    <s v="01"/>
    <s v="15041RESIN819232023"/>
    <s v="22LB000F"/>
    <x v="864"/>
    <x v="864"/>
    <x v="864"/>
    <x v="864"/>
    <n v="0"/>
    <n v="0"/>
    <n v="0"/>
    <n v="0"/>
    <n v="56.85"/>
    <n v="0"/>
    <n v="0"/>
    <n v="0"/>
    <n v="0"/>
    <n v="0"/>
    <n v="56.85"/>
    <s v="2"/>
  </r>
  <r>
    <x v="1"/>
    <x v="30"/>
    <s v="1"/>
    <s v="01"/>
    <s v="15041RESIN819232023"/>
    <s v="22LB000F"/>
    <x v="865"/>
    <x v="865"/>
    <x v="865"/>
    <x v="865"/>
    <n v="0"/>
    <n v="0"/>
    <n v="0"/>
    <n v="0"/>
    <n v="31.3"/>
    <n v="0"/>
    <n v="0"/>
    <n v="0"/>
    <n v="0"/>
    <n v="0"/>
    <n v="31.3"/>
    <s v="2"/>
  </r>
  <r>
    <x v="1"/>
    <x v="30"/>
    <s v="1"/>
    <s v="01"/>
    <s v="15041RESIN819232023"/>
    <s v="22LB000F"/>
    <x v="866"/>
    <x v="866"/>
    <x v="866"/>
    <x v="866"/>
    <n v="0"/>
    <n v="0"/>
    <n v="0"/>
    <n v="0"/>
    <n v="225.8"/>
    <n v="0"/>
    <n v="0"/>
    <n v="0"/>
    <n v="0"/>
    <n v="0"/>
    <n v="225.8"/>
    <s v="2"/>
  </r>
  <r>
    <x v="1"/>
    <x v="30"/>
    <s v="1"/>
    <s v="01"/>
    <s v="15041RESIN819232023"/>
    <s v="22LB000F"/>
    <x v="867"/>
    <x v="867"/>
    <x v="867"/>
    <x v="867"/>
    <n v="0"/>
    <n v="0"/>
    <n v="0"/>
    <n v="0"/>
    <n v="183.5"/>
    <n v="0"/>
    <n v="0"/>
    <n v="0"/>
    <n v="0"/>
    <n v="0"/>
    <n v="183.5"/>
    <s v="2"/>
  </r>
  <r>
    <x v="1"/>
    <x v="30"/>
    <s v="1"/>
    <s v="01"/>
    <s v="15041RESIN819232023"/>
    <s v="22LB000F"/>
    <x v="868"/>
    <x v="868"/>
    <x v="868"/>
    <x v="868"/>
    <n v="0"/>
    <n v="0"/>
    <n v="0"/>
    <n v="0"/>
    <n v="518.4"/>
    <n v="0"/>
    <n v="0"/>
    <n v="0"/>
    <n v="0"/>
    <n v="0"/>
    <n v="518.4"/>
    <s v="2"/>
  </r>
  <r>
    <x v="1"/>
    <x v="30"/>
    <s v="1"/>
    <s v="01"/>
    <s v="15041RESIN819232023"/>
    <s v="22LB000F"/>
    <x v="869"/>
    <x v="869"/>
    <x v="869"/>
    <x v="869"/>
    <n v="0"/>
    <n v="0"/>
    <n v="0"/>
    <n v="0"/>
    <n v="322.85000000000002"/>
    <n v="0"/>
    <n v="0"/>
    <n v="0"/>
    <n v="0"/>
    <n v="0"/>
    <n v="322.85000000000002"/>
    <s v="2"/>
  </r>
  <r>
    <x v="1"/>
    <x v="30"/>
    <s v="1"/>
    <s v="01"/>
    <s v="15041RESIN819232023"/>
    <s v="22LB000F"/>
    <x v="870"/>
    <x v="870"/>
    <x v="870"/>
    <x v="870"/>
    <n v="0"/>
    <n v="0"/>
    <n v="0"/>
    <n v="0"/>
    <n v="176"/>
    <n v="0"/>
    <n v="0"/>
    <n v="0"/>
    <n v="0"/>
    <n v="0"/>
    <n v="176"/>
    <s v="2"/>
  </r>
  <r>
    <x v="1"/>
    <x v="31"/>
    <s v="1"/>
    <s v="01"/>
    <s v="15041RESIN819232023"/>
    <s v="22LB000F"/>
    <x v="871"/>
    <x v="871"/>
    <x v="871"/>
    <x v="871"/>
    <n v="0"/>
    <n v="0"/>
    <n v="0"/>
    <n v="0"/>
    <n v="90.35"/>
    <n v="0"/>
    <n v="0"/>
    <n v="0"/>
    <n v="0"/>
    <n v="0"/>
    <n v="90.35"/>
    <s v="2"/>
  </r>
  <r>
    <x v="1"/>
    <x v="31"/>
    <s v="1"/>
    <s v="01"/>
    <s v="15041RESIN819232023"/>
    <s v="22LB000F"/>
    <x v="872"/>
    <x v="872"/>
    <x v="872"/>
    <x v="872"/>
    <n v="0"/>
    <n v="0"/>
    <n v="0"/>
    <n v="0"/>
    <n v="286.05"/>
    <n v="0"/>
    <n v="0"/>
    <n v="0"/>
    <n v="0"/>
    <n v="0"/>
    <n v="286.05"/>
    <s v="2"/>
  </r>
  <r>
    <x v="1"/>
    <x v="31"/>
    <s v="1"/>
    <s v="01"/>
    <s v="15041RESIN819232023"/>
    <s v="22LB000F"/>
    <x v="873"/>
    <x v="873"/>
    <x v="873"/>
    <x v="873"/>
    <n v="0"/>
    <n v="0"/>
    <n v="0"/>
    <n v="0"/>
    <n v="7"/>
    <n v="0"/>
    <n v="0"/>
    <n v="0"/>
    <n v="0"/>
    <n v="0"/>
    <n v="7"/>
    <s v="2"/>
  </r>
  <r>
    <x v="1"/>
    <x v="31"/>
    <s v="1"/>
    <s v="01"/>
    <s v="15041RESIN819232023"/>
    <s v="22LB000F"/>
    <x v="874"/>
    <x v="874"/>
    <x v="874"/>
    <x v="874"/>
    <n v="0"/>
    <n v="0"/>
    <n v="0"/>
    <n v="0"/>
    <n v="71.400000000000006"/>
    <n v="0"/>
    <n v="0"/>
    <n v="0"/>
    <n v="0"/>
    <n v="0"/>
    <n v="71.400000000000006"/>
    <s v="2"/>
  </r>
  <r>
    <x v="1"/>
    <x v="31"/>
    <s v="1"/>
    <s v="01"/>
    <s v="15041RESIN819232023"/>
    <s v="22LB000F"/>
    <x v="875"/>
    <x v="875"/>
    <x v="875"/>
    <x v="875"/>
    <n v="0"/>
    <n v="0"/>
    <n v="0"/>
    <n v="0"/>
    <n v="12.37"/>
    <n v="0"/>
    <n v="0"/>
    <n v="0"/>
    <n v="0"/>
    <n v="0"/>
    <n v="12.37"/>
    <s v="2"/>
  </r>
  <r>
    <x v="1"/>
    <x v="31"/>
    <s v="1"/>
    <s v="01"/>
    <s v="15041RESIN819232023"/>
    <s v="22LB000F"/>
    <x v="876"/>
    <x v="876"/>
    <x v="876"/>
    <x v="876"/>
    <n v="0"/>
    <n v="0"/>
    <n v="0"/>
    <n v="0"/>
    <n v="520"/>
    <n v="0"/>
    <n v="0"/>
    <n v="0"/>
    <n v="0"/>
    <n v="0"/>
    <n v="520"/>
    <s v="2"/>
  </r>
  <r>
    <x v="1"/>
    <x v="31"/>
    <s v="1"/>
    <s v="01"/>
    <s v="15041RESIN819232023"/>
    <s v="22LB000F"/>
    <x v="877"/>
    <x v="877"/>
    <x v="877"/>
    <x v="877"/>
    <n v="0"/>
    <n v="0"/>
    <n v="0"/>
    <n v="0"/>
    <n v="87"/>
    <n v="0"/>
    <n v="0"/>
    <n v="0"/>
    <n v="0"/>
    <n v="0"/>
    <n v="87"/>
    <s v="2"/>
  </r>
  <r>
    <x v="1"/>
    <x v="31"/>
    <s v="1"/>
    <s v="01"/>
    <s v="15041RESIN819232023"/>
    <s v="22LB000F"/>
    <x v="878"/>
    <x v="878"/>
    <x v="878"/>
    <x v="878"/>
    <n v="0"/>
    <n v="0"/>
    <n v="0"/>
    <n v="0"/>
    <n v="123.2"/>
    <n v="0"/>
    <n v="0"/>
    <n v="0"/>
    <n v="0"/>
    <n v="0"/>
    <n v="123.2"/>
    <s v="2"/>
  </r>
  <r>
    <x v="1"/>
    <x v="31"/>
    <s v="1"/>
    <s v="01"/>
    <s v="15041RESIN819232023"/>
    <s v="22LB000F"/>
    <x v="879"/>
    <x v="879"/>
    <x v="879"/>
    <x v="879"/>
    <n v="0"/>
    <n v="0"/>
    <n v="0"/>
    <n v="0"/>
    <n v="25"/>
    <n v="0"/>
    <n v="0"/>
    <n v="0"/>
    <n v="0"/>
    <n v="0"/>
    <n v="25"/>
    <s v="2"/>
  </r>
  <r>
    <x v="1"/>
    <x v="31"/>
    <s v="1"/>
    <s v="01"/>
    <s v="15041RESIN819232023"/>
    <s v="22LB000F"/>
    <x v="880"/>
    <x v="880"/>
    <x v="880"/>
    <x v="880"/>
    <n v="0"/>
    <n v="0"/>
    <n v="0"/>
    <n v="0"/>
    <n v="108.5"/>
    <n v="0"/>
    <n v="0"/>
    <n v="0"/>
    <n v="0"/>
    <n v="0"/>
    <n v="108.5"/>
    <s v="2"/>
  </r>
  <r>
    <x v="1"/>
    <x v="31"/>
    <s v="1"/>
    <s v="01"/>
    <s v="15041RESIN819232023"/>
    <s v="22LB000F"/>
    <x v="881"/>
    <x v="881"/>
    <x v="881"/>
    <x v="881"/>
    <n v="0"/>
    <n v="0"/>
    <n v="0"/>
    <n v="0"/>
    <n v="12.48"/>
    <n v="0"/>
    <n v="0"/>
    <n v="0"/>
    <n v="0"/>
    <n v="0"/>
    <n v="12.48"/>
    <s v="2"/>
  </r>
  <r>
    <x v="1"/>
    <x v="31"/>
    <s v="1"/>
    <s v="01"/>
    <s v="15041RESIN819232023"/>
    <s v="22LB000F"/>
    <x v="882"/>
    <x v="882"/>
    <x v="882"/>
    <x v="882"/>
    <n v="0"/>
    <n v="0"/>
    <n v="0"/>
    <n v="0"/>
    <n v="27.5"/>
    <n v="0"/>
    <n v="0"/>
    <n v="0"/>
    <n v="0"/>
    <n v="0"/>
    <n v="27.5"/>
    <s v="2"/>
  </r>
  <r>
    <x v="1"/>
    <x v="31"/>
    <s v="1"/>
    <s v="01"/>
    <s v="15041RESIN819232023"/>
    <s v="22LB000F"/>
    <x v="883"/>
    <x v="883"/>
    <x v="883"/>
    <x v="883"/>
    <n v="0"/>
    <n v="0"/>
    <n v="0"/>
    <n v="0"/>
    <n v="57.75"/>
    <n v="0"/>
    <n v="0"/>
    <n v="0"/>
    <n v="0"/>
    <n v="0"/>
    <n v="57.75"/>
    <s v="2"/>
  </r>
  <r>
    <x v="1"/>
    <x v="31"/>
    <s v="1"/>
    <s v="01"/>
    <s v="15041RESIN819232023"/>
    <s v="22LB000F"/>
    <x v="884"/>
    <x v="884"/>
    <x v="884"/>
    <x v="884"/>
    <n v="0"/>
    <n v="0"/>
    <n v="0"/>
    <n v="0"/>
    <n v="540"/>
    <n v="0"/>
    <n v="0"/>
    <n v="0"/>
    <n v="0"/>
    <n v="0"/>
    <n v="540"/>
    <s v="2"/>
  </r>
  <r>
    <x v="1"/>
    <x v="31"/>
    <s v="1"/>
    <s v="01"/>
    <s v="15041RESIN819232023"/>
    <s v="22LB000F"/>
    <x v="885"/>
    <x v="885"/>
    <x v="885"/>
    <x v="885"/>
    <n v="0"/>
    <n v="0"/>
    <n v="0"/>
    <n v="0"/>
    <n v="451"/>
    <n v="0"/>
    <n v="0"/>
    <n v="0"/>
    <n v="0"/>
    <n v="0"/>
    <n v="451"/>
    <s v="2"/>
  </r>
  <r>
    <x v="1"/>
    <x v="31"/>
    <s v="1"/>
    <s v="01"/>
    <s v="15041RESIN819232023"/>
    <s v="22LB000F"/>
    <x v="886"/>
    <x v="886"/>
    <x v="886"/>
    <x v="886"/>
    <n v="0"/>
    <n v="0"/>
    <n v="0"/>
    <n v="0"/>
    <n v="3"/>
    <n v="0"/>
    <n v="0"/>
    <n v="0"/>
    <n v="0"/>
    <n v="0"/>
    <n v="3"/>
    <s v="2"/>
  </r>
  <r>
    <x v="1"/>
    <x v="31"/>
    <s v="1"/>
    <s v="01"/>
    <s v="15041RESIN819232023"/>
    <s v="22LB000F"/>
    <x v="887"/>
    <x v="887"/>
    <x v="887"/>
    <x v="887"/>
    <n v="0"/>
    <n v="0"/>
    <n v="0"/>
    <n v="0"/>
    <n v="27.5"/>
    <n v="0"/>
    <n v="0"/>
    <n v="0"/>
    <n v="0"/>
    <n v="0"/>
    <n v="27.5"/>
    <s v="2"/>
  </r>
  <r>
    <x v="1"/>
    <x v="31"/>
    <s v="1"/>
    <s v="01"/>
    <s v="15041RESIN819232023"/>
    <s v="22LB000F"/>
    <x v="888"/>
    <x v="888"/>
    <x v="888"/>
    <x v="888"/>
    <n v="0"/>
    <n v="0"/>
    <n v="0"/>
    <n v="0"/>
    <n v="36.75"/>
    <n v="0"/>
    <n v="0"/>
    <n v="0"/>
    <n v="0"/>
    <n v="0"/>
    <n v="36.75"/>
    <s v="2"/>
  </r>
  <r>
    <x v="1"/>
    <x v="31"/>
    <s v="1"/>
    <s v="01"/>
    <s v="15041RESIN819232023"/>
    <s v="22LB000F"/>
    <x v="889"/>
    <x v="889"/>
    <x v="889"/>
    <x v="889"/>
    <n v="0"/>
    <n v="0"/>
    <n v="0"/>
    <n v="0"/>
    <n v="28.1"/>
    <n v="0"/>
    <n v="0"/>
    <n v="0"/>
    <n v="0"/>
    <n v="0"/>
    <n v="28.1"/>
    <s v="2"/>
  </r>
  <r>
    <x v="1"/>
    <x v="31"/>
    <s v="1"/>
    <s v="01"/>
    <s v="15041RESIN819232023"/>
    <s v="22LB000F"/>
    <x v="890"/>
    <x v="890"/>
    <x v="890"/>
    <x v="890"/>
    <n v="0"/>
    <n v="0"/>
    <n v="0"/>
    <n v="0"/>
    <n v="547.25"/>
    <n v="0"/>
    <n v="0"/>
    <n v="0"/>
    <n v="0"/>
    <n v="0"/>
    <n v="547.25"/>
    <s v="2"/>
  </r>
  <r>
    <x v="1"/>
    <x v="31"/>
    <s v="1"/>
    <s v="01"/>
    <s v="15041RESIN819232023"/>
    <s v="22LB000F"/>
    <x v="891"/>
    <x v="891"/>
    <x v="891"/>
    <x v="891"/>
    <n v="0"/>
    <n v="0"/>
    <n v="0"/>
    <n v="0"/>
    <n v="574"/>
    <n v="0"/>
    <n v="0"/>
    <n v="0"/>
    <n v="0"/>
    <n v="0"/>
    <n v="574"/>
    <s v="2"/>
  </r>
  <r>
    <x v="1"/>
    <x v="31"/>
    <s v="1"/>
    <s v="01"/>
    <s v="15041RESIN819232023"/>
    <s v="22LB000F"/>
    <x v="892"/>
    <x v="892"/>
    <x v="892"/>
    <x v="892"/>
    <n v="0"/>
    <n v="0"/>
    <n v="0"/>
    <n v="0"/>
    <n v="3.6"/>
    <n v="0"/>
    <n v="0"/>
    <n v="0"/>
    <n v="0"/>
    <n v="0"/>
    <n v="3.6"/>
    <s v="2"/>
  </r>
  <r>
    <x v="1"/>
    <x v="31"/>
    <s v="1"/>
    <s v="01"/>
    <s v="15041RESIN819232023"/>
    <s v="22LB000F"/>
    <x v="893"/>
    <x v="893"/>
    <x v="893"/>
    <x v="893"/>
    <n v="0"/>
    <n v="0"/>
    <n v="0"/>
    <n v="0"/>
    <n v="672.3"/>
    <n v="0"/>
    <n v="0"/>
    <n v="0"/>
    <n v="0"/>
    <n v="0"/>
    <n v="672.3"/>
    <s v="2"/>
  </r>
  <r>
    <x v="1"/>
    <x v="31"/>
    <s v="1"/>
    <s v="01"/>
    <s v="15041RESIN819232023"/>
    <s v="22LB000F"/>
    <x v="894"/>
    <x v="894"/>
    <x v="894"/>
    <x v="894"/>
    <n v="0"/>
    <n v="0"/>
    <n v="0"/>
    <n v="0"/>
    <n v="495"/>
    <n v="0"/>
    <n v="0"/>
    <n v="0"/>
    <n v="0"/>
    <n v="0"/>
    <n v="495"/>
    <s v="2"/>
  </r>
  <r>
    <x v="1"/>
    <x v="31"/>
    <s v="1"/>
    <s v="01"/>
    <s v="15041RESIN819232023"/>
    <s v="22LB000F"/>
    <x v="895"/>
    <x v="895"/>
    <x v="895"/>
    <x v="895"/>
    <n v="0"/>
    <n v="0"/>
    <n v="0"/>
    <n v="0"/>
    <n v="450"/>
    <n v="0"/>
    <n v="0"/>
    <n v="0"/>
    <n v="0"/>
    <n v="0"/>
    <n v="450"/>
    <s v="2"/>
  </r>
  <r>
    <x v="1"/>
    <x v="32"/>
    <s v="1"/>
    <s v="01"/>
    <s v="15041RESIN819232023"/>
    <s v="22LB000F"/>
    <x v="896"/>
    <x v="896"/>
    <x v="896"/>
    <x v="896"/>
    <n v="0"/>
    <n v="0"/>
    <n v="0"/>
    <n v="0"/>
    <n v="14.1"/>
    <n v="0"/>
    <n v="0"/>
    <n v="0"/>
    <n v="0"/>
    <n v="0"/>
    <n v="14.1"/>
    <s v="2"/>
  </r>
  <r>
    <x v="1"/>
    <x v="32"/>
    <s v="1"/>
    <s v="01"/>
    <s v="15041RESIN819232023"/>
    <s v="22LB000F"/>
    <x v="897"/>
    <x v="897"/>
    <x v="897"/>
    <x v="897"/>
    <n v="0"/>
    <n v="0"/>
    <n v="0"/>
    <n v="0"/>
    <n v="679.4"/>
    <n v="0"/>
    <n v="0"/>
    <n v="0"/>
    <n v="0"/>
    <n v="0"/>
    <n v="679.4"/>
    <s v="2"/>
  </r>
  <r>
    <x v="1"/>
    <x v="32"/>
    <s v="1"/>
    <s v="01"/>
    <s v="15041RESIN819232023"/>
    <s v="22LB000F"/>
    <x v="898"/>
    <x v="898"/>
    <x v="898"/>
    <x v="898"/>
    <n v="0"/>
    <n v="0"/>
    <n v="0"/>
    <n v="0"/>
    <n v="192.5"/>
    <n v="0"/>
    <n v="0"/>
    <n v="0"/>
    <n v="0"/>
    <n v="0"/>
    <n v="192.5"/>
    <s v="2"/>
  </r>
  <r>
    <x v="1"/>
    <x v="32"/>
    <s v="1"/>
    <s v="01"/>
    <s v="15041RESIN819232023"/>
    <s v="22LB000F"/>
    <x v="899"/>
    <x v="899"/>
    <x v="899"/>
    <x v="899"/>
    <n v="0"/>
    <n v="0"/>
    <n v="0"/>
    <n v="0"/>
    <n v="157.5"/>
    <n v="0"/>
    <n v="0"/>
    <n v="0"/>
    <n v="0"/>
    <n v="0"/>
    <n v="157.5"/>
    <s v="2"/>
  </r>
  <r>
    <x v="1"/>
    <x v="32"/>
    <s v="1"/>
    <s v="01"/>
    <s v="15041RESIN819232023"/>
    <s v="22LB000F"/>
    <x v="900"/>
    <x v="900"/>
    <x v="900"/>
    <x v="900"/>
    <n v="0"/>
    <n v="0"/>
    <n v="0"/>
    <n v="0"/>
    <n v="6.08"/>
    <n v="0"/>
    <n v="0"/>
    <n v="0"/>
    <n v="0"/>
    <n v="0"/>
    <n v="6.08"/>
    <s v="2"/>
  </r>
  <r>
    <x v="1"/>
    <x v="32"/>
    <s v="1"/>
    <s v="01"/>
    <s v="15041RESIN819232023"/>
    <s v="22LB000F"/>
    <x v="901"/>
    <x v="901"/>
    <x v="901"/>
    <x v="901"/>
    <n v="0"/>
    <n v="0"/>
    <n v="0"/>
    <n v="0"/>
    <n v="563.20000000000005"/>
    <n v="0"/>
    <n v="0"/>
    <n v="0"/>
    <n v="0"/>
    <n v="0"/>
    <n v="563.20000000000005"/>
    <s v="2"/>
  </r>
  <r>
    <x v="1"/>
    <x v="32"/>
    <s v="1"/>
    <s v="01"/>
    <s v="15041RESIN819232023"/>
    <s v="22LB000F"/>
    <x v="902"/>
    <x v="902"/>
    <x v="902"/>
    <x v="902"/>
    <n v="0"/>
    <n v="0"/>
    <n v="0"/>
    <n v="0"/>
    <n v="25"/>
    <n v="0"/>
    <n v="0"/>
    <n v="0"/>
    <n v="0"/>
    <n v="0"/>
    <n v="25"/>
    <s v="2"/>
  </r>
  <r>
    <x v="1"/>
    <x v="32"/>
    <s v="1"/>
    <s v="01"/>
    <s v="15041RESIN819232023"/>
    <s v="22LB000F"/>
    <x v="903"/>
    <x v="903"/>
    <x v="903"/>
    <x v="903"/>
    <n v="0"/>
    <n v="0"/>
    <n v="0"/>
    <n v="0"/>
    <n v="185.5"/>
    <n v="0"/>
    <n v="0"/>
    <n v="0"/>
    <n v="0"/>
    <n v="0"/>
    <n v="185.5"/>
    <s v="2"/>
  </r>
  <r>
    <x v="1"/>
    <x v="32"/>
    <s v="1"/>
    <s v="01"/>
    <s v="15041RESIN819232023"/>
    <s v="22LB000F"/>
    <x v="904"/>
    <x v="904"/>
    <x v="904"/>
    <x v="904"/>
    <n v="0"/>
    <n v="0"/>
    <n v="0"/>
    <n v="0"/>
    <n v="302.74"/>
    <n v="0"/>
    <n v="0"/>
    <n v="0"/>
    <n v="0"/>
    <n v="0"/>
    <n v="302.74"/>
    <s v="2"/>
  </r>
  <r>
    <x v="1"/>
    <x v="32"/>
    <s v="1"/>
    <s v="01"/>
    <s v="15041RESIN819232023"/>
    <s v="22LB000F"/>
    <x v="905"/>
    <x v="905"/>
    <x v="905"/>
    <x v="905"/>
    <n v="0"/>
    <n v="0"/>
    <n v="0"/>
    <n v="0"/>
    <n v="38"/>
    <n v="0"/>
    <n v="0"/>
    <n v="0"/>
    <n v="0"/>
    <n v="0"/>
    <n v="38"/>
    <s v="2"/>
  </r>
  <r>
    <x v="1"/>
    <x v="32"/>
    <s v="1"/>
    <s v="01"/>
    <s v="15041RESIN819232023"/>
    <s v="22LB000F"/>
    <x v="906"/>
    <x v="906"/>
    <x v="906"/>
    <x v="906"/>
    <n v="0"/>
    <n v="0"/>
    <n v="0"/>
    <n v="0"/>
    <n v="62.5"/>
    <n v="0"/>
    <n v="0"/>
    <n v="0"/>
    <n v="0"/>
    <n v="0"/>
    <n v="62.5"/>
    <s v="2"/>
  </r>
  <r>
    <x v="1"/>
    <x v="32"/>
    <s v="1"/>
    <s v="01"/>
    <s v="15041RESIN819232023"/>
    <s v="22LB000F"/>
    <x v="907"/>
    <x v="907"/>
    <x v="907"/>
    <x v="907"/>
    <n v="0"/>
    <n v="0"/>
    <n v="0"/>
    <n v="0"/>
    <n v="0"/>
    <n v="0"/>
    <n v="0"/>
    <n v="0"/>
    <n v="0"/>
    <n v="0"/>
    <n v="0"/>
    <s v="2"/>
  </r>
  <r>
    <x v="1"/>
    <x v="32"/>
    <s v="1"/>
    <s v="01"/>
    <s v="15041RESIN819232023"/>
    <s v="22LB000F"/>
    <x v="908"/>
    <x v="908"/>
    <x v="908"/>
    <x v="908"/>
    <n v="0"/>
    <n v="0"/>
    <n v="0"/>
    <n v="0"/>
    <n v="35"/>
    <n v="0"/>
    <n v="0"/>
    <n v="0"/>
    <n v="0"/>
    <n v="0"/>
    <n v="35"/>
    <s v="2"/>
  </r>
  <r>
    <x v="1"/>
    <x v="32"/>
    <s v="1"/>
    <s v="01"/>
    <s v="15041RESIN819232023"/>
    <s v="22LB000F"/>
    <x v="909"/>
    <x v="909"/>
    <x v="909"/>
    <x v="909"/>
    <n v="0"/>
    <n v="0"/>
    <n v="0"/>
    <n v="0"/>
    <n v="443"/>
    <n v="0"/>
    <n v="0"/>
    <n v="0"/>
    <n v="0"/>
    <n v="0"/>
    <n v="443"/>
    <s v="2"/>
  </r>
  <r>
    <x v="1"/>
    <x v="32"/>
    <s v="1"/>
    <s v="01"/>
    <s v="15041RESIN819232023"/>
    <s v="22LB000F"/>
    <x v="910"/>
    <x v="910"/>
    <x v="910"/>
    <x v="910"/>
    <n v="0"/>
    <n v="0"/>
    <n v="0"/>
    <n v="0"/>
    <n v="209.6"/>
    <n v="0"/>
    <n v="0"/>
    <n v="0"/>
    <n v="0"/>
    <n v="0"/>
    <n v="209.6"/>
    <s v="2"/>
  </r>
  <r>
    <x v="1"/>
    <x v="32"/>
    <s v="1"/>
    <s v="01"/>
    <s v="15041RESIN819232023"/>
    <s v="22LB000F"/>
    <x v="911"/>
    <x v="911"/>
    <x v="911"/>
    <x v="911"/>
    <n v="0"/>
    <n v="0"/>
    <n v="0"/>
    <n v="0"/>
    <n v="175.08"/>
    <n v="0"/>
    <n v="0"/>
    <n v="0"/>
    <n v="0"/>
    <n v="0"/>
    <n v="175.08"/>
    <s v="2"/>
  </r>
  <r>
    <x v="1"/>
    <x v="32"/>
    <s v="1"/>
    <s v="01"/>
    <s v="15041RESIN819232023"/>
    <s v="22LB000F"/>
    <x v="912"/>
    <x v="912"/>
    <x v="912"/>
    <x v="912"/>
    <n v="0"/>
    <n v="0"/>
    <n v="0"/>
    <n v="0"/>
    <n v="503.9"/>
    <n v="0"/>
    <n v="0"/>
    <n v="0"/>
    <n v="0"/>
    <n v="0"/>
    <n v="503.9"/>
    <s v="2"/>
  </r>
  <r>
    <x v="1"/>
    <x v="32"/>
    <s v="1"/>
    <s v="01"/>
    <s v="15041RESIN819232023"/>
    <s v="22LB000F"/>
    <x v="913"/>
    <x v="913"/>
    <x v="913"/>
    <x v="913"/>
    <n v="0"/>
    <n v="0"/>
    <n v="0"/>
    <n v="0"/>
    <n v="335.72"/>
    <n v="0"/>
    <n v="0"/>
    <n v="0"/>
    <n v="0"/>
    <n v="0"/>
    <n v="335.72"/>
    <s v="2"/>
  </r>
  <r>
    <x v="1"/>
    <x v="32"/>
    <s v="1"/>
    <s v="01"/>
    <s v="15041RESIN819232023"/>
    <s v="22LB000F"/>
    <x v="914"/>
    <x v="914"/>
    <x v="914"/>
    <x v="914"/>
    <n v="0"/>
    <n v="0"/>
    <n v="0"/>
    <n v="0"/>
    <n v="43.3"/>
    <n v="0"/>
    <n v="0"/>
    <n v="0"/>
    <n v="0"/>
    <n v="0"/>
    <n v="43.3"/>
    <s v="2"/>
  </r>
  <r>
    <x v="1"/>
    <x v="32"/>
    <s v="1"/>
    <s v="01"/>
    <s v="15041RESIN819232023"/>
    <s v="22LB000F"/>
    <x v="915"/>
    <x v="915"/>
    <x v="915"/>
    <x v="915"/>
    <n v="0"/>
    <n v="0"/>
    <n v="0"/>
    <n v="0"/>
    <n v="284"/>
    <n v="0"/>
    <n v="0"/>
    <n v="0"/>
    <n v="0"/>
    <n v="0"/>
    <n v="284"/>
    <s v="2"/>
  </r>
  <r>
    <x v="1"/>
    <x v="32"/>
    <s v="1"/>
    <s v="01"/>
    <s v="15041RESIN819232023"/>
    <s v="22LB000F"/>
    <x v="916"/>
    <x v="916"/>
    <x v="916"/>
    <x v="916"/>
    <n v="0"/>
    <n v="0"/>
    <n v="0"/>
    <n v="0"/>
    <n v="53.5"/>
    <n v="0"/>
    <n v="0"/>
    <n v="0"/>
    <n v="0"/>
    <n v="0"/>
    <n v="53.5"/>
    <s v="2"/>
  </r>
  <r>
    <x v="1"/>
    <x v="32"/>
    <s v="1"/>
    <s v="01"/>
    <s v="15041RESIN819232023"/>
    <s v="22LB000F"/>
    <x v="917"/>
    <x v="917"/>
    <x v="917"/>
    <x v="917"/>
    <n v="0"/>
    <n v="0"/>
    <n v="0"/>
    <n v="0"/>
    <n v="550"/>
    <n v="0"/>
    <n v="0"/>
    <n v="0"/>
    <n v="0"/>
    <n v="0"/>
    <n v="550"/>
    <s v="2"/>
  </r>
  <r>
    <x v="1"/>
    <x v="32"/>
    <s v="1"/>
    <s v="01"/>
    <s v="15041RESIN819232023"/>
    <s v="22LB000F"/>
    <x v="918"/>
    <x v="918"/>
    <x v="918"/>
    <x v="918"/>
    <n v="0"/>
    <n v="0"/>
    <n v="0"/>
    <n v="0"/>
    <n v="98"/>
    <n v="0"/>
    <n v="0"/>
    <n v="0"/>
    <n v="0"/>
    <n v="0"/>
    <n v="98"/>
    <s v="2"/>
  </r>
  <r>
    <x v="1"/>
    <x v="32"/>
    <s v="1"/>
    <s v="01"/>
    <s v="15041RESIN819232023"/>
    <s v="22LB000F"/>
    <x v="919"/>
    <x v="919"/>
    <x v="919"/>
    <x v="919"/>
    <n v="0"/>
    <n v="0"/>
    <n v="0"/>
    <n v="0"/>
    <n v="55"/>
    <n v="0"/>
    <n v="0"/>
    <n v="0"/>
    <n v="0"/>
    <n v="0"/>
    <n v="55"/>
    <s v="2"/>
  </r>
  <r>
    <x v="1"/>
    <x v="32"/>
    <s v="1"/>
    <s v="01"/>
    <s v="15041RESIN819232023"/>
    <s v="22LB000F"/>
    <x v="920"/>
    <x v="920"/>
    <x v="920"/>
    <x v="920"/>
    <n v="0"/>
    <n v="0"/>
    <n v="0"/>
    <n v="0"/>
    <n v="27"/>
    <n v="0"/>
    <n v="0"/>
    <n v="0"/>
    <n v="0"/>
    <n v="0"/>
    <n v="27"/>
    <s v="2"/>
  </r>
  <r>
    <x v="1"/>
    <x v="32"/>
    <s v="1"/>
    <s v="01"/>
    <s v="15041RESIN819232023"/>
    <s v="22LB000F"/>
    <x v="921"/>
    <x v="921"/>
    <x v="921"/>
    <x v="921"/>
    <n v="0"/>
    <n v="0"/>
    <n v="0"/>
    <n v="0"/>
    <n v="138"/>
    <n v="0"/>
    <n v="0"/>
    <n v="0"/>
    <n v="0"/>
    <n v="0"/>
    <n v="138"/>
    <s v="2"/>
  </r>
  <r>
    <x v="1"/>
    <x v="32"/>
    <s v="1"/>
    <s v="01"/>
    <s v="15041RESIN819232023"/>
    <s v="22LB000F"/>
    <x v="922"/>
    <x v="922"/>
    <x v="922"/>
    <x v="922"/>
    <n v="0"/>
    <n v="0"/>
    <n v="0"/>
    <n v="0"/>
    <n v="18"/>
    <n v="0"/>
    <n v="0"/>
    <n v="0"/>
    <n v="0"/>
    <n v="0"/>
    <n v="18"/>
    <s v="2"/>
  </r>
  <r>
    <x v="1"/>
    <x v="32"/>
    <s v="1"/>
    <s v="01"/>
    <s v="15041RESIN819232023"/>
    <s v="22LB000F"/>
    <x v="923"/>
    <x v="923"/>
    <x v="923"/>
    <x v="923"/>
    <n v="0"/>
    <n v="0"/>
    <n v="0"/>
    <n v="0"/>
    <n v="138"/>
    <n v="0"/>
    <n v="0"/>
    <n v="0"/>
    <n v="0"/>
    <n v="0"/>
    <n v="138"/>
    <s v="2"/>
  </r>
  <r>
    <x v="1"/>
    <x v="32"/>
    <s v="1"/>
    <s v="01"/>
    <s v="15041RESIN819232023"/>
    <s v="22LB000F"/>
    <x v="924"/>
    <x v="924"/>
    <x v="924"/>
    <x v="924"/>
    <n v="0"/>
    <n v="0"/>
    <n v="0"/>
    <n v="0"/>
    <n v="805.2"/>
    <n v="0"/>
    <n v="0"/>
    <n v="0"/>
    <n v="0"/>
    <n v="0"/>
    <n v="805.2"/>
    <s v="2"/>
  </r>
  <r>
    <x v="1"/>
    <x v="32"/>
    <s v="1"/>
    <s v="01"/>
    <s v="15041RESIN819232023"/>
    <s v="22LB000F"/>
    <x v="925"/>
    <x v="925"/>
    <x v="925"/>
    <x v="925"/>
    <n v="0"/>
    <n v="0"/>
    <n v="0"/>
    <n v="0"/>
    <n v="50.36"/>
    <n v="0"/>
    <n v="0"/>
    <n v="0"/>
    <n v="0"/>
    <n v="0"/>
    <n v="50.36"/>
    <s v="2"/>
  </r>
  <r>
    <x v="1"/>
    <x v="32"/>
    <s v="1"/>
    <s v="01"/>
    <s v="15041RESIN819232023"/>
    <s v="22LB000F"/>
    <x v="926"/>
    <x v="926"/>
    <x v="926"/>
    <x v="926"/>
    <n v="0"/>
    <n v="0"/>
    <n v="0"/>
    <n v="0"/>
    <n v="540.5"/>
    <n v="0"/>
    <n v="0"/>
    <n v="0"/>
    <n v="0"/>
    <n v="0"/>
    <n v="540.5"/>
    <s v="2"/>
  </r>
  <r>
    <x v="1"/>
    <x v="32"/>
    <s v="1"/>
    <s v="01"/>
    <s v="15041RESIN819232023"/>
    <s v="22LB000F"/>
    <x v="927"/>
    <x v="927"/>
    <x v="927"/>
    <x v="927"/>
    <n v="0"/>
    <n v="0"/>
    <n v="0"/>
    <n v="0"/>
    <n v="6.75"/>
    <n v="0"/>
    <n v="0"/>
    <n v="0"/>
    <n v="0"/>
    <n v="0"/>
    <n v="6.75"/>
    <s v="2"/>
  </r>
  <r>
    <x v="1"/>
    <x v="32"/>
    <s v="1"/>
    <s v="01"/>
    <s v="15041RESIN819232023"/>
    <s v="22LB000F"/>
    <x v="928"/>
    <x v="928"/>
    <x v="928"/>
    <x v="928"/>
    <n v="0"/>
    <n v="0"/>
    <n v="0"/>
    <n v="0"/>
    <n v="480"/>
    <n v="0"/>
    <n v="0"/>
    <n v="0"/>
    <n v="0"/>
    <n v="0"/>
    <n v="480"/>
    <s v="2"/>
  </r>
  <r>
    <x v="1"/>
    <x v="32"/>
    <s v="1"/>
    <s v="01"/>
    <s v="15041RESIN819232023"/>
    <s v="22LB000F"/>
    <x v="929"/>
    <x v="929"/>
    <x v="929"/>
    <x v="929"/>
    <n v="0"/>
    <n v="0"/>
    <n v="0"/>
    <n v="0"/>
    <n v="76"/>
    <n v="0"/>
    <n v="0"/>
    <n v="0"/>
    <n v="0"/>
    <n v="0"/>
    <n v="76"/>
    <s v="2"/>
  </r>
  <r>
    <x v="1"/>
    <x v="32"/>
    <s v="1"/>
    <s v="01"/>
    <s v="15041RESIN819232023"/>
    <s v="22LB000F"/>
    <x v="930"/>
    <x v="930"/>
    <x v="930"/>
    <x v="930"/>
    <n v="0"/>
    <n v="0"/>
    <n v="0"/>
    <n v="0"/>
    <n v="407"/>
    <n v="0"/>
    <n v="0"/>
    <n v="0"/>
    <n v="0"/>
    <n v="0"/>
    <n v="407"/>
    <s v="2"/>
  </r>
  <r>
    <x v="1"/>
    <x v="32"/>
    <s v="1"/>
    <s v="01"/>
    <s v="15041RESIN819232023"/>
    <s v="22LB000F"/>
    <x v="931"/>
    <x v="931"/>
    <x v="931"/>
    <x v="931"/>
    <n v="0"/>
    <n v="0"/>
    <n v="0"/>
    <n v="0"/>
    <n v="469.75"/>
    <n v="0"/>
    <n v="0"/>
    <n v="0"/>
    <n v="0"/>
    <n v="0"/>
    <n v="469.75"/>
    <s v="2"/>
  </r>
  <r>
    <x v="1"/>
    <x v="32"/>
    <s v="1"/>
    <s v="01"/>
    <s v="15041RESIN819232023"/>
    <s v="22LB000F"/>
    <x v="932"/>
    <x v="932"/>
    <x v="932"/>
    <x v="932"/>
    <n v="0"/>
    <n v="0"/>
    <n v="0"/>
    <n v="0"/>
    <n v="385.4"/>
    <n v="0"/>
    <n v="0"/>
    <n v="0"/>
    <n v="0"/>
    <n v="0"/>
    <n v="385.4"/>
    <s v="2"/>
  </r>
  <r>
    <x v="1"/>
    <x v="32"/>
    <s v="1"/>
    <s v="01"/>
    <s v="15041RESIN819232023"/>
    <s v="22LB000F"/>
    <x v="933"/>
    <x v="933"/>
    <x v="933"/>
    <x v="933"/>
    <n v="0"/>
    <n v="0"/>
    <n v="0"/>
    <n v="0"/>
    <n v="44"/>
    <n v="0"/>
    <n v="0"/>
    <n v="0"/>
    <n v="0"/>
    <n v="0"/>
    <n v="44"/>
    <s v="2"/>
  </r>
  <r>
    <x v="1"/>
    <x v="32"/>
    <s v="1"/>
    <s v="01"/>
    <s v="15041RESIN819232023"/>
    <s v="22LB000F"/>
    <x v="934"/>
    <x v="934"/>
    <x v="934"/>
    <x v="934"/>
    <n v="0"/>
    <n v="0"/>
    <n v="0"/>
    <n v="0"/>
    <n v="71.5"/>
    <n v="0"/>
    <n v="0"/>
    <n v="0"/>
    <n v="0"/>
    <n v="0"/>
    <n v="71.5"/>
    <s v="2"/>
  </r>
  <r>
    <x v="1"/>
    <x v="32"/>
    <s v="1"/>
    <s v="01"/>
    <s v="15041RESIN819232023"/>
    <s v="22LB000F"/>
    <x v="935"/>
    <x v="935"/>
    <x v="935"/>
    <x v="935"/>
    <n v="0"/>
    <n v="0"/>
    <n v="0"/>
    <n v="0"/>
    <n v="16.5"/>
    <n v="0"/>
    <n v="0"/>
    <n v="0"/>
    <n v="0"/>
    <n v="0"/>
    <n v="16.5"/>
    <s v="2"/>
  </r>
  <r>
    <x v="1"/>
    <x v="32"/>
    <s v="1"/>
    <s v="01"/>
    <s v="15041RESIN819232023"/>
    <s v="22LB000F"/>
    <x v="936"/>
    <x v="936"/>
    <x v="936"/>
    <x v="936"/>
    <n v="0"/>
    <n v="0"/>
    <n v="0"/>
    <n v="0"/>
    <n v="404.35"/>
    <n v="0"/>
    <n v="0"/>
    <n v="0"/>
    <n v="0"/>
    <n v="0"/>
    <n v="404.35"/>
    <s v="2"/>
  </r>
  <r>
    <x v="1"/>
    <x v="32"/>
    <s v="1"/>
    <s v="01"/>
    <s v="15041RESIN819232023"/>
    <s v="22LB000F"/>
    <x v="937"/>
    <x v="937"/>
    <x v="937"/>
    <x v="937"/>
    <n v="0"/>
    <n v="0"/>
    <n v="0"/>
    <n v="0"/>
    <n v="112.5"/>
    <n v="0"/>
    <n v="0"/>
    <n v="0"/>
    <n v="0"/>
    <n v="0"/>
    <n v="112.5"/>
    <s v="2"/>
  </r>
  <r>
    <x v="1"/>
    <x v="33"/>
    <s v="1"/>
    <s v="01"/>
    <s v="15041RESIN819232023"/>
    <s v="22LB000F"/>
    <x v="938"/>
    <x v="938"/>
    <x v="938"/>
    <x v="938"/>
    <n v="0"/>
    <n v="0"/>
    <n v="0"/>
    <n v="0"/>
    <n v="30"/>
    <n v="0"/>
    <n v="0"/>
    <n v="0"/>
    <n v="0"/>
    <n v="0"/>
    <n v="30"/>
    <s v="2"/>
  </r>
  <r>
    <x v="1"/>
    <x v="33"/>
    <s v="1"/>
    <s v="01"/>
    <s v="15041RESIN819232023"/>
    <s v="22LB000F"/>
    <x v="939"/>
    <x v="939"/>
    <x v="939"/>
    <x v="939"/>
    <n v="0"/>
    <n v="0"/>
    <n v="0"/>
    <n v="0"/>
    <n v="2"/>
    <n v="0"/>
    <n v="0"/>
    <n v="0"/>
    <n v="0"/>
    <n v="0"/>
    <n v="2"/>
    <s v="2"/>
  </r>
  <r>
    <x v="1"/>
    <x v="33"/>
    <s v="1"/>
    <s v="01"/>
    <s v="15041RESIN819232023"/>
    <s v="22LB000F"/>
    <x v="940"/>
    <x v="940"/>
    <x v="940"/>
    <x v="940"/>
    <n v="0"/>
    <n v="0"/>
    <n v="0"/>
    <n v="0"/>
    <n v="101.15"/>
    <n v="0"/>
    <n v="0"/>
    <n v="0"/>
    <n v="0"/>
    <n v="0"/>
    <n v="101.15"/>
    <s v="2"/>
  </r>
  <r>
    <x v="1"/>
    <x v="33"/>
    <s v="1"/>
    <s v="01"/>
    <s v="15041RESIN819232023"/>
    <s v="22LB000F"/>
    <x v="941"/>
    <x v="941"/>
    <x v="941"/>
    <x v="941"/>
    <n v="0"/>
    <n v="0"/>
    <n v="0"/>
    <n v="0"/>
    <n v="76.599999999999994"/>
    <n v="0"/>
    <n v="0"/>
    <n v="0"/>
    <n v="0"/>
    <n v="0"/>
    <n v="76.599999999999994"/>
    <s v="2"/>
  </r>
  <r>
    <x v="1"/>
    <x v="33"/>
    <s v="1"/>
    <s v="01"/>
    <s v="15041RESIN819232023"/>
    <s v="22LB000F"/>
    <x v="942"/>
    <x v="942"/>
    <x v="942"/>
    <x v="942"/>
    <n v="0"/>
    <n v="0"/>
    <n v="0"/>
    <n v="0"/>
    <n v="50"/>
    <n v="0"/>
    <n v="0"/>
    <n v="0"/>
    <n v="0"/>
    <n v="0"/>
    <n v="50"/>
    <s v="2"/>
  </r>
  <r>
    <x v="1"/>
    <x v="33"/>
    <s v="1"/>
    <s v="01"/>
    <s v="15041RESIN819232023"/>
    <s v="22LB000F"/>
    <x v="943"/>
    <x v="943"/>
    <x v="943"/>
    <x v="943"/>
    <n v="0"/>
    <n v="0"/>
    <n v="0"/>
    <n v="0"/>
    <n v="13.5"/>
    <n v="0"/>
    <n v="0"/>
    <n v="0"/>
    <n v="0"/>
    <n v="0"/>
    <n v="13.5"/>
    <s v="2"/>
  </r>
  <r>
    <x v="1"/>
    <x v="33"/>
    <s v="1"/>
    <s v="01"/>
    <s v="15041RESIN819232023"/>
    <s v="22LB000F"/>
    <x v="944"/>
    <x v="944"/>
    <x v="944"/>
    <x v="944"/>
    <n v="0"/>
    <n v="0"/>
    <n v="0"/>
    <n v="0"/>
    <n v="4"/>
    <n v="0"/>
    <n v="0"/>
    <n v="0"/>
    <n v="0"/>
    <n v="0"/>
    <n v="4"/>
    <s v="2"/>
  </r>
  <r>
    <x v="1"/>
    <x v="33"/>
    <s v="1"/>
    <s v="01"/>
    <s v="15041RESIN819232023"/>
    <s v="22LB000F"/>
    <x v="945"/>
    <x v="945"/>
    <x v="945"/>
    <x v="945"/>
    <n v="0"/>
    <n v="0"/>
    <n v="0"/>
    <n v="0"/>
    <n v="163"/>
    <n v="0"/>
    <n v="0"/>
    <n v="0"/>
    <n v="0"/>
    <n v="0"/>
    <n v="163"/>
    <s v="2"/>
  </r>
  <r>
    <x v="1"/>
    <x v="33"/>
    <s v="1"/>
    <s v="01"/>
    <s v="15041RESIN819232023"/>
    <s v="22LB000F"/>
    <x v="946"/>
    <x v="946"/>
    <x v="946"/>
    <x v="946"/>
    <n v="0"/>
    <n v="0"/>
    <n v="0"/>
    <n v="0"/>
    <n v="38.25"/>
    <n v="0"/>
    <n v="0"/>
    <n v="0"/>
    <n v="0"/>
    <n v="0"/>
    <n v="38.25"/>
    <s v="2"/>
  </r>
  <r>
    <x v="1"/>
    <x v="33"/>
    <s v="1"/>
    <s v="01"/>
    <s v="15041RESIN819232023"/>
    <s v="22LB000F"/>
    <x v="947"/>
    <x v="947"/>
    <x v="947"/>
    <x v="947"/>
    <n v="0"/>
    <n v="0"/>
    <n v="0"/>
    <n v="0"/>
    <n v="173.56"/>
    <n v="0"/>
    <n v="0"/>
    <n v="0"/>
    <n v="0"/>
    <n v="0"/>
    <n v="173.56"/>
    <s v="2"/>
  </r>
  <r>
    <x v="1"/>
    <x v="33"/>
    <s v="1"/>
    <s v="01"/>
    <s v="15041RESIN819232023"/>
    <s v="22LB000F"/>
    <x v="948"/>
    <x v="948"/>
    <x v="948"/>
    <x v="948"/>
    <n v="0"/>
    <n v="0"/>
    <n v="0"/>
    <n v="0"/>
    <n v="147.35"/>
    <n v="0"/>
    <n v="0"/>
    <n v="0"/>
    <n v="0"/>
    <n v="0"/>
    <n v="147.35"/>
    <s v="2"/>
  </r>
  <r>
    <x v="1"/>
    <x v="33"/>
    <s v="1"/>
    <s v="01"/>
    <s v="15041RESIN819232023"/>
    <s v="22LB000F"/>
    <x v="949"/>
    <x v="949"/>
    <x v="949"/>
    <x v="949"/>
    <n v="0"/>
    <n v="0"/>
    <n v="0"/>
    <n v="0"/>
    <n v="52"/>
    <n v="0"/>
    <n v="0"/>
    <n v="0"/>
    <n v="0"/>
    <n v="0"/>
    <n v="52"/>
    <s v="2"/>
  </r>
  <r>
    <x v="1"/>
    <x v="33"/>
    <s v="1"/>
    <s v="01"/>
    <s v="15041RESIN819232023"/>
    <s v="22LB000F"/>
    <x v="950"/>
    <x v="950"/>
    <x v="950"/>
    <x v="950"/>
    <n v="0"/>
    <n v="0"/>
    <n v="0"/>
    <n v="0"/>
    <n v="13.65"/>
    <n v="0"/>
    <n v="0"/>
    <n v="0"/>
    <n v="0"/>
    <n v="0"/>
    <n v="13.65"/>
    <s v="2"/>
  </r>
  <r>
    <x v="1"/>
    <x v="33"/>
    <s v="1"/>
    <s v="01"/>
    <s v="15041RESIN819232023"/>
    <s v="22LB000F"/>
    <x v="951"/>
    <x v="951"/>
    <x v="951"/>
    <x v="951"/>
    <n v="0"/>
    <n v="0"/>
    <n v="0"/>
    <n v="0"/>
    <n v="181.35"/>
    <n v="0"/>
    <n v="0"/>
    <n v="0"/>
    <n v="0"/>
    <n v="0"/>
    <n v="181.35"/>
    <s v="2"/>
  </r>
  <r>
    <x v="1"/>
    <x v="33"/>
    <s v="1"/>
    <s v="01"/>
    <s v="15041RESIN819232023"/>
    <s v="22LB000F"/>
    <x v="952"/>
    <x v="952"/>
    <x v="952"/>
    <x v="952"/>
    <n v="0"/>
    <n v="0"/>
    <n v="0"/>
    <n v="0"/>
    <n v="36.6"/>
    <n v="0"/>
    <n v="0"/>
    <n v="0"/>
    <n v="0"/>
    <n v="0"/>
    <n v="36.6"/>
    <s v="2"/>
  </r>
  <r>
    <x v="1"/>
    <x v="33"/>
    <s v="1"/>
    <s v="01"/>
    <s v="15041RESIN819232023"/>
    <s v="22LB000F"/>
    <x v="953"/>
    <x v="953"/>
    <x v="953"/>
    <x v="953"/>
    <n v="0"/>
    <n v="0"/>
    <n v="0"/>
    <n v="0"/>
    <n v="540"/>
    <n v="0"/>
    <n v="0"/>
    <n v="0"/>
    <n v="0"/>
    <n v="0"/>
    <n v="540"/>
    <s v="2"/>
  </r>
  <r>
    <x v="1"/>
    <x v="33"/>
    <s v="1"/>
    <s v="01"/>
    <s v="15041RESIN819232023"/>
    <s v="22LB000F"/>
    <x v="954"/>
    <x v="954"/>
    <x v="954"/>
    <x v="954"/>
    <n v="0"/>
    <n v="0"/>
    <n v="0"/>
    <n v="0"/>
    <n v="539.29999999999995"/>
    <n v="0"/>
    <n v="0"/>
    <n v="0"/>
    <n v="0"/>
    <n v="0"/>
    <n v="539.29999999999995"/>
    <s v="2"/>
  </r>
  <r>
    <x v="1"/>
    <x v="33"/>
    <s v="1"/>
    <s v="01"/>
    <s v="15041RESIN819232023"/>
    <s v="22LB000F"/>
    <x v="955"/>
    <x v="955"/>
    <x v="955"/>
    <x v="955"/>
    <n v="0"/>
    <n v="0"/>
    <n v="0"/>
    <n v="0"/>
    <n v="181.5"/>
    <n v="0"/>
    <n v="0"/>
    <n v="0"/>
    <n v="0"/>
    <n v="0"/>
    <n v="181.5"/>
    <s v="2"/>
  </r>
  <r>
    <x v="1"/>
    <x v="33"/>
    <s v="1"/>
    <s v="01"/>
    <s v="15041RESIN819232023"/>
    <s v="22LB000F"/>
    <x v="956"/>
    <x v="956"/>
    <x v="956"/>
    <x v="956"/>
    <n v="0"/>
    <n v="0"/>
    <n v="0"/>
    <n v="0"/>
    <n v="182"/>
    <n v="0"/>
    <n v="0"/>
    <n v="0"/>
    <n v="0"/>
    <n v="0"/>
    <n v="182"/>
    <s v="2"/>
  </r>
  <r>
    <x v="1"/>
    <x v="33"/>
    <s v="1"/>
    <s v="01"/>
    <s v="15041RESIN819232023"/>
    <s v="22LB000F"/>
    <x v="957"/>
    <x v="957"/>
    <x v="957"/>
    <x v="957"/>
    <n v="0"/>
    <n v="0"/>
    <n v="0"/>
    <n v="0"/>
    <n v="373.8"/>
    <n v="0"/>
    <n v="0"/>
    <n v="0"/>
    <n v="0"/>
    <n v="0"/>
    <n v="373.8"/>
    <s v="2"/>
  </r>
  <r>
    <x v="1"/>
    <x v="33"/>
    <s v="1"/>
    <s v="01"/>
    <s v="15041RESIN819232023"/>
    <s v="22LB000F"/>
    <x v="958"/>
    <x v="958"/>
    <x v="958"/>
    <x v="958"/>
    <n v="0"/>
    <n v="0"/>
    <n v="0"/>
    <n v="0"/>
    <n v="389.25"/>
    <n v="0"/>
    <n v="0"/>
    <n v="0"/>
    <n v="0"/>
    <n v="0"/>
    <n v="389.25"/>
    <s v="2"/>
  </r>
  <r>
    <x v="1"/>
    <x v="33"/>
    <s v="1"/>
    <s v="01"/>
    <s v="15041RESIN819232023"/>
    <s v="22LB000F"/>
    <x v="959"/>
    <x v="959"/>
    <x v="959"/>
    <x v="959"/>
    <n v="0"/>
    <n v="0"/>
    <n v="0"/>
    <n v="0"/>
    <n v="325"/>
    <n v="0"/>
    <n v="0"/>
    <n v="0"/>
    <n v="0"/>
    <n v="0"/>
    <n v="325"/>
    <s v="2"/>
  </r>
  <r>
    <x v="1"/>
    <x v="33"/>
    <s v="1"/>
    <s v="01"/>
    <s v="15041RESIN819232023"/>
    <s v="22LB000F"/>
    <x v="960"/>
    <x v="960"/>
    <x v="960"/>
    <x v="960"/>
    <n v="0"/>
    <n v="0"/>
    <n v="0"/>
    <n v="0"/>
    <n v="525"/>
    <n v="0"/>
    <n v="0"/>
    <n v="0"/>
    <n v="0"/>
    <n v="0"/>
    <n v="525"/>
    <s v="2"/>
  </r>
  <r>
    <x v="1"/>
    <x v="33"/>
    <s v="1"/>
    <s v="01"/>
    <s v="15041RESIN819232023"/>
    <s v="22LB000F"/>
    <x v="961"/>
    <x v="961"/>
    <x v="961"/>
    <x v="961"/>
    <n v="0"/>
    <n v="0"/>
    <n v="0"/>
    <n v="0"/>
    <n v="278.25"/>
    <n v="0"/>
    <n v="0"/>
    <n v="0"/>
    <n v="0"/>
    <n v="0"/>
    <n v="278.25"/>
    <s v="2"/>
  </r>
  <r>
    <x v="1"/>
    <x v="34"/>
    <s v="1"/>
    <s v="01"/>
    <s v="15041RESIN819232023"/>
    <s v="22LB000F"/>
    <x v="962"/>
    <x v="962"/>
    <x v="962"/>
    <x v="962"/>
    <n v="0"/>
    <n v="0"/>
    <n v="0"/>
    <n v="0"/>
    <n v="84"/>
    <n v="0"/>
    <n v="0"/>
    <n v="0"/>
    <n v="0"/>
    <n v="0"/>
    <n v="84"/>
    <s v="2"/>
  </r>
  <r>
    <x v="1"/>
    <x v="34"/>
    <s v="1"/>
    <s v="01"/>
    <s v="15041RESIN819232023"/>
    <s v="22LB000F"/>
    <x v="963"/>
    <x v="963"/>
    <x v="963"/>
    <x v="963"/>
    <n v="0"/>
    <n v="0"/>
    <n v="0"/>
    <n v="0"/>
    <n v="64.150000000000006"/>
    <n v="0"/>
    <n v="0"/>
    <n v="0"/>
    <n v="0"/>
    <n v="0"/>
    <n v="64.150000000000006"/>
    <s v="2"/>
  </r>
  <r>
    <x v="1"/>
    <x v="34"/>
    <s v="1"/>
    <s v="01"/>
    <s v="15041RESIN819232023"/>
    <s v="22LB000F"/>
    <x v="964"/>
    <x v="964"/>
    <x v="964"/>
    <x v="964"/>
    <n v="0"/>
    <n v="0"/>
    <n v="0"/>
    <n v="0"/>
    <n v="98"/>
    <n v="0"/>
    <n v="0"/>
    <n v="0"/>
    <n v="0"/>
    <n v="0"/>
    <n v="98"/>
    <s v="2"/>
  </r>
  <r>
    <x v="1"/>
    <x v="34"/>
    <s v="1"/>
    <s v="01"/>
    <s v="15041RESIN819232023"/>
    <s v="22LB000F"/>
    <x v="965"/>
    <x v="965"/>
    <x v="965"/>
    <x v="965"/>
    <n v="0"/>
    <n v="0"/>
    <n v="0"/>
    <n v="0"/>
    <n v="86"/>
    <n v="0"/>
    <n v="0"/>
    <n v="0"/>
    <n v="0"/>
    <n v="0"/>
    <n v="86"/>
    <s v="2"/>
  </r>
  <r>
    <x v="1"/>
    <x v="34"/>
    <s v="1"/>
    <s v="01"/>
    <s v="15041RESIN819232023"/>
    <s v="22LB000F"/>
    <x v="966"/>
    <x v="966"/>
    <x v="966"/>
    <x v="966"/>
    <n v="0"/>
    <n v="0"/>
    <n v="0"/>
    <n v="0"/>
    <n v="1178.68"/>
    <n v="0"/>
    <n v="0"/>
    <n v="0"/>
    <n v="0"/>
    <n v="0"/>
    <n v="1178.68"/>
    <s v="2"/>
  </r>
  <r>
    <x v="1"/>
    <x v="34"/>
    <s v="1"/>
    <s v="01"/>
    <s v="15041RESIN819232023"/>
    <s v="22LB000F"/>
    <x v="967"/>
    <x v="967"/>
    <x v="967"/>
    <x v="967"/>
    <n v="0"/>
    <n v="0"/>
    <n v="0"/>
    <n v="0"/>
    <n v="30.8"/>
    <n v="0"/>
    <n v="0"/>
    <n v="0"/>
    <n v="0"/>
    <n v="0"/>
    <n v="30.8"/>
    <s v="2"/>
  </r>
  <r>
    <x v="1"/>
    <x v="34"/>
    <s v="1"/>
    <s v="01"/>
    <s v="15041RESIN819232023"/>
    <s v="22LB000F"/>
    <x v="968"/>
    <x v="968"/>
    <x v="968"/>
    <x v="968"/>
    <n v="0"/>
    <n v="0"/>
    <n v="0"/>
    <n v="0"/>
    <n v="56.87"/>
    <n v="0"/>
    <n v="0"/>
    <n v="0"/>
    <n v="0"/>
    <n v="0"/>
    <n v="56.87"/>
    <s v="2"/>
  </r>
  <r>
    <x v="1"/>
    <x v="34"/>
    <s v="1"/>
    <s v="01"/>
    <s v="15041RESIN819232023"/>
    <s v="22LB000F"/>
    <x v="969"/>
    <x v="969"/>
    <x v="969"/>
    <x v="969"/>
    <n v="0"/>
    <n v="0"/>
    <n v="0"/>
    <n v="0"/>
    <n v="115.28"/>
    <n v="0"/>
    <n v="0"/>
    <n v="0"/>
    <n v="0"/>
    <n v="0"/>
    <n v="115.28"/>
    <s v="2"/>
  </r>
  <r>
    <x v="1"/>
    <x v="34"/>
    <s v="1"/>
    <s v="01"/>
    <s v="15041RESIN819232023"/>
    <s v="22LB000F"/>
    <x v="970"/>
    <x v="970"/>
    <x v="970"/>
    <x v="970"/>
    <n v="0"/>
    <n v="0"/>
    <n v="0"/>
    <n v="0"/>
    <n v="486"/>
    <n v="0"/>
    <n v="0"/>
    <n v="0"/>
    <n v="0"/>
    <n v="0"/>
    <n v="486"/>
    <s v="2"/>
  </r>
  <r>
    <x v="1"/>
    <x v="34"/>
    <s v="1"/>
    <s v="01"/>
    <s v="15041RESIN819232023"/>
    <s v="22LB000F"/>
    <x v="971"/>
    <x v="971"/>
    <x v="971"/>
    <x v="971"/>
    <n v="0"/>
    <n v="0"/>
    <n v="0"/>
    <n v="0"/>
    <n v="67"/>
    <n v="0"/>
    <n v="0"/>
    <n v="0"/>
    <n v="0"/>
    <n v="0"/>
    <n v="67"/>
    <s v="2"/>
  </r>
  <r>
    <x v="1"/>
    <x v="34"/>
    <s v="1"/>
    <s v="01"/>
    <s v="15041RESIN819232023"/>
    <s v="22LB000F"/>
    <x v="972"/>
    <x v="972"/>
    <x v="972"/>
    <x v="972"/>
    <n v="0"/>
    <n v="0"/>
    <n v="0"/>
    <n v="0"/>
    <n v="55"/>
    <n v="0"/>
    <n v="0"/>
    <n v="0"/>
    <n v="0"/>
    <n v="0"/>
    <n v="55"/>
    <s v="2"/>
  </r>
  <r>
    <x v="1"/>
    <x v="34"/>
    <s v="1"/>
    <s v="01"/>
    <s v="15041RESIN819232023"/>
    <s v="22LB000F"/>
    <x v="973"/>
    <x v="973"/>
    <x v="973"/>
    <x v="973"/>
    <n v="0"/>
    <n v="0"/>
    <n v="0"/>
    <n v="0"/>
    <n v="508"/>
    <n v="0"/>
    <n v="0"/>
    <n v="0"/>
    <n v="0"/>
    <n v="0"/>
    <n v="508"/>
    <s v="2"/>
  </r>
  <r>
    <x v="1"/>
    <x v="34"/>
    <s v="1"/>
    <s v="01"/>
    <s v="15041RESIN819232023"/>
    <s v="22LB000F"/>
    <x v="974"/>
    <x v="974"/>
    <x v="974"/>
    <x v="974"/>
    <n v="0"/>
    <n v="0"/>
    <n v="0"/>
    <n v="0"/>
    <n v="140"/>
    <n v="0"/>
    <n v="0"/>
    <n v="0"/>
    <n v="0"/>
    <n v="0"/>
    <n v="140"/>
    <s v="2"/>
  </r>
  <r>
    <x v="1"/>
    <x v="34"/>
    <s v="1"/>
    <s v="01"/>
    <s v="15041RESIN819232023"/>
    <s v="22LB000F"/>
    <x v="975"/>
    <x v="975"/>
    <x v="975"/>
    <x v="975"/>
    <n v="0"/>
    <n v="0"/>
    <n v="0"/>
    <n v="0"/>
    <n v="61.6"/>
    <n v="0"/>
    <n v="0"/>
    <n v="0"/>
    <n v="0"/>
    <n v="0"/>
    <n v="61.6"/>
    <s v="2"/>
  </r>
  <r>
    <x v="1"/>
    <x v="34"/>
    <s v="1"/>
    <s v="01"/>
    <s v="15041RESIN819232023"/>
    <s v="22LB000F"/>
    <x v="976"/>
    <x v="976"/>
    <x v="976"/>
    <x v="976"/>
    <n v="0"/>
    <n v="0"/>
    <n v="0"/>
    <n v="0"/>
    <n v="903.84"/>
    <n v="0"/>
    <n v="0"/>
    <n v="0"/>
    <n v="0"/>
    <n v="0"/>
    <n v="903.84"/>
    <s v="2"/>
  </r>
  <r>
    <x v="1"/>
    <x v="34"/>
    <s v="1"/>
    <s v="01"/>
    <s v="15041RESIN819232023"/>
    <s v="22LB000F"/>
    <x v="977"/>
    <x v="977"/>
    <x v="977"/>
    <x v="977"/>
    <n v="0"/>
    <n v="0"/>
    <n v="0"/>
    <n v="0"/>
    <n v="480"/>
    <n v="0"/>
    <n v="0"/>
    <n v="0"/>
    <n v="0"/>
    <n v="0"/>
    <n v="480"/>
    <s v="2"/>
  </r>
  <r>
    <x v="1"/>
    <x v="34"/>
    <s v="1"/>
    <s v="01"/>
    <s v="15041RESIN819232023"/>
    <s v="22LB000F"/>
    <x v="978"/>
    <x v="978"/>
    <x v="978"/>
    <x v="978"/>
    <n v="0"/>
    <n v="0"/>
    <n v="0"/>
    <n v="0"/>
    <n v="437.5"/>
    <n v="0"/>
    <n v="0"/>
    <n v="0"/>
    <n v="0"/>
    <n v="0"/>
    <n v="437.5"/>
    <s v="2"/>
  </r>
  <r>
    <x v="1"/>
    <x v="34"/>
    <s v="1"/>
    <s v="01"/>
    <s v="15041RESIN819232023"/>
    <s v="22LB000F"/>
    <x v="979"/>
    <x v="979"/>
    <x v="979"/>
    <x v="979"/>
    <n v="0"/>
    <n v="0"/>
    <n v="0"/>
    <n v="0"/>
    <n v="332"/>
    <n v="0"/>
    <n v="0"/>
    <n v="0"/>
    <n v="0"/>
    <n v="0"/>
    <n v="332"/>
    <s v="2"/>
  </r>
  <r>
    <x v="1"/>
    <x v="34"/>
    <s v="1"/>
    <s v="01"/>
    <s v="15041RESIN819232023"/>
    <s v="22LB000F"/>
    <x v="980"/>
    <x v="980"/>
    <x v="980"/>
    <x v="980"/>
    <n v="0"/>
    <n v="0"/>
    <n v="0"/>
    <n v="0"/>
    <n v="388"/>
    <n v="0"/>
    <n v="0"/>
    <n v="0"/>
    <n v="0"/>
    <n v="0"/>
    <n v="388"/>
    <s v="2"/>
  </r>
  <r>
    <x v="1"/>
    <x v="34"/>
    <s v="1"/>
    <s v="01"/>
    <s v="15041RESIN819232023"/>
    <s v="22LB000F"/>
    <x v="981"/>
    <x v="981"/>
    <x v="981"/>
    <x v="981"/>
    <n v="0"/>
    <n v="0"/>
    <n v="0"/>
    <n v="0"/>
    <n v="11.25"/>
    <n v="0"/>
    <n v="0"/>
    <n v="0"/>
    <n v="0"/>
    <n v="0"/>
    <n v="11.25"/>
    <s v="2"/>
  </r>
  <r>
    <x v="1"/>
    <x v="34"/>
    <s v="1"/>
    <s v="01"/>
    <s v="15041RESIN819232023"/>
    <s v="22LB000F"/>
    <x v="982"/>
    <x v="982"/>
    <x v="982"/>
    <x v="982"/>
    <n v="0"/>
    <n v="0"/>
    <n v="0"/>
    <n v="0"/>
    <n v="90"/>
    <n v="0"/>
    <n v="0"/>
    <n v="0"/>
    <n v="0"/>
    <n v="0"/>
    <n v="90"/>
    <s v="2"/>
  </r>
  <r>
    <x v="1"/>
    <x v="34"/>
    <s v="1"/>
    <s v="01"/>
    <s v="15041RESIN819232023"/>
    <s v="22LB000F"/>
    <x v="983"/>
    <x v="983"/>
    <x v="983"/>
    <x v="983"/>
    <n v="0"/>
    <n v="0"/>
    <n v="0"/>
    <n v="0"/>
    <n v="115"/>
    <n v="0"/>
    <n v="0"/>
    <n v="0"/>
    <n v="0"/>
    <n v="0"/>
    <n v="115"/>
    <s v="2"/>
  </r>
  <r>
    <x v="1"/>
    <x v="34"/>
    <s v="1"/>
    <s v="01"/>
    <s v="15041RESIN819232023"/>
    <s v="22LB000F"/>
    <x v="984"/>
    <x v="984"/>
    <x v="984"/>
    <x v="984"/>
    <n v="0"/>
    <n v="0"/>
    <n v="0"/>
    <n v="0"/>
    <n v="553.04999999999995"/>
    <n v="0"/>
    <n v="0"/>
    <n v="0"/>
    <n v="0"/>
    <n v="0"/>
    <n v="553.04999999999995"/>
    <s v="2"/>
  </r>
  <r>
    <x v="1"/>
    <x v="35"/>
    <s v="1"/>
    <s v="01"/>
    <s v="15041RESIN819232023"/>
    <s v="22LB000F"/>
    <x v="985"/>
    <x v="985"/>
    <x v="985"/>
    <x v="985"/>
    <n v="0"/>
    <n v="0"/>
    <n v="0"/>
    <n v="0"/>
    <n v="96.25"/>
    <n v="0"/>
    <n v="0"/>
    <n v="0"/>
    <n v="0"/>
    <n v="0"/>
    <n v="96.25"/>
    <s v="2"/>
  </r>
  <r>
    <x v="1"/>
    <x v="35"/>
    <s v="1"/>
    <s v="01"/>
    <s v="15041RESIN819232023"/>
    <s v="22LB000F"/>
    <x v="986"/>
    <x v="986"/>
    <x v="986"/>
    <x v="986"/>
    <n v="0"/>
    <n v="0"/>
    <n v="0"/>
    <n v="0"/>
    <n v="429"/>
    <n v="0"/>
    <n v="0"/>
    <n v="0"/>
    <n v="0"/>
    <n v="0"/>
    <n v="429"/>
    <s v="2"/>
  </r>
  <r>
    <x v="1"/>
    <x v="35"/>
    <s v="1"/>
    <s v="01"/>
    <s v="15041RESIN819232023"/>
    <s v="22LB000F"/>
    <x v="987"/>
    <x v="987"/>
    <x v="987"/>
    <x v="987"/>
    <n v="0"/>
    <n v="0"/>
    <n v="0"/>
    <n v="0"/>
    <n v="27"/>
    <n v="0"/>
    <n v="0"/>
    <n v="0"/>
    <n v="0"/>
    <n v="0"/>
    <n v="27"/>
    <s v="2"/>
  </r>
  <r>
    <x v="1"/>
    <x v="35"/>
    <s v="1"/>
    <s v="01"/>
    <s v="15041RESIN819232023"/>
    <s v="22LB000F"/>
    <x v="988"/>
    <x v="988"/>
    <x v="988"/>
    <x v="988"/>
    <n v="0"/>
    <n v="0"/>
    <n v="0"/>
    <n v="0"/>
    <n v="456"/>
    <n v="0"/>
    <n v="0"/>
    <n v="0"/>
    <n v="0"/>
    <n v="0"/>
    <n v="456"/>
    <s v="2"/>
  </r>
  <r>
    <x v="1"/>
    <x v="35"/>
    <s v="1"/>
    <s v="01"/>
    <s v="15041RESIN819232023"/>
    <s v="22LB000F"/>
    <x v="989"/>
    <x v="989"/>
    <x v="989"/>
    <x v="989"/>
    <n v="0"/>
    <n v="0"/>
    <n v="0"/>
    <n v="0"/>
    <n v="15.95"/>
    <n v="0"/>
    <n v="0"/>
    <n v="0"/>
    <n v="0"/>
    <n v="0"/>
    <n v="15.95"/>
    <s v="2"/>
  </r>
  <r>
    <x v="1"/>
    <x v="35"/>
    <s v="1"/>
    <s v="01"/>
    <s v="15041RESIN819232023"/>
    <s v="22LB000F"/>
    <x v="990"/>
    <x v="990"/>
    <x v="990"/>
    <x v="990"/>
    <n v="0"/>
    <n v="0"/>
    <n v="0"/>
    <n v="0"/>
    <n v="715"/>
    <n v="0"/>
    <n v="0"/>
    <n v="0"/>
    <n v="0"/>
    <n v="0"/>
    <n v="715"/>
    <s v="2"/>
  </r>
  <r>
    <x v="1"/>
    <x v="35"/>
    <s v="1"/>
    <s v="01"/>
    <s v="15041RESIN819232023"/>
    <s v="22LB000F"/>
    <x v="991"/>
    <x v="991"/>
    <x v="991"/>
    <x v="991"/>
    <n v="0"/>
    <n v="0"/>
    <n v="0"/>
    <n v="0"/>
    <n v="194.5"/>
    <n v="0"/>
    <n v="0"/>
    <n v="0"/>
    <n v="0"/>
    <n v="0"/>
    <n v="194.5"/>
    <s v="2"/>
  </r>
  <r>
    <x v="1"/>
    <x v="35"/>
    <s v="1"/>
    <s v="01"/>
    <s v="15041RESIN819232023"/>
    <s v="22LB000F"/>
    <x v="992"/>
    <x v="992"/>
    <x v="992"/>
    <x v="992"/>
    <n v="0"/>
    <n v="0"/>
    <n v="0"/>
    <n v="0"/>
    <n v="45.5"/>
    <n v="0"/>
    <n v="0"/>
    <n v="0"/>
    <n v="0"/>
    <n v="0"/>
    <n v="45.5"/>
    <s v="2"/>
  </r>
  <r>
    <x v="1"/>
    <x v="35"/>
    <s v="1"/>
    <s v="01"/>
    <s v="15041RESIN819232023"/>
    <s v="22LB000F"/>
    <x v="993"/>
    <x v="993"/>
    <x v="993"/>
    <x v="993"/>
    <n v="0"/>
    <n v="0"/>
    <n v="0"/>
    <n v="0"/>
    <n v="141"/>
    <n v="0"/>
    <n v="0"/>
    <n v="0"/>
    <n v="0"/>
    <n v="0"/>
    <n v="141"/>
    <s v="2"/>
  </r>
  <r>
    <x v="1"/>
    <x v="35"/>
    <s v="1"/>
    <s v="01"/>
    <s v="15041RESIN819232023"/>
    <s v="22LB000F"/>
    <x v="994"/>
    <x v="994"/>
    <x v="994"/>
    <x v="994"/>
    <n v="0"/>
    <n v="0"/>
    <n v="0"/>
    <n v="0"/>
    <n v="86.45"/>
    <n v="0"/>
    <n v="0"/>
    <n v="0"/>
    <n v="0"/>
    <n v="0"/>
    <n v="86.45"/>
    <s v="2"/>
  </r>
  <r>
    <x v="1"/>
    <x v="35"/>
    <s v="1"/>
    <s v="01"/>
    <s v="15041RESIN819232023"/>
    <s v="22LB000F"/>
    <x v="995"/>
    <x v="995"/>
    <x v="995"/>
    <x v="995"/>
    <n v="0"/>
    <n v="0"/>
    <n v="0"/>
    <n v="0"/>
    <n v="425"/>
    <n v="0"/>
    <n v="0"/>
    <n v="0"/>
    <n v="0"/>
    <n v="0"/>
    <n v="425"/>
    <s v="2"/>
  </r>
  <r>
    <x v="1"/>
    <x v="35"/>
    <s v="1"/>
    <s v="01"/>
    <s v="15041RESIN819232023"/>
    <s v="22LB000F"/>
    <x v="996"/>
    <x v="996"/>
    <x v="996"/>
    <x v="996"/>
    <n v="0"/>
    <n v="0"/>
    <n v="0"/>
    <n v="0"/>
    <n v="30"/>
    <n v="0"/>
    <n v="0"/>
    <n v="0"/>
    <n v="0"/>
    <n v="0"/>
    <n v="30"/>
    <s v="2"/>
  </r>
  <r>
    <x v="1"/>
    <x v="35"/>
    <s v="1"/>
    <s v="01"/>
    <s v="15041RESIN819232023"/>
    <s v="22LB000F"/>
    <x v="997"/>
    <x v="997"/>
    <x v="997"/>
    <x v="997"/>
    <n v="0"/>
    <n v="0"/>
    <n v="0"/>
    <n v="0"/>
    <n v="32"/>
    <n v="0"/>
    <n v="0"/>
    <n v="0"/>
    <n v="0"/>
    <n v="0"/>
    <n v="32"/>
    <s v="2"/>
  </r>
  <r>
    <x v="1"/>
    <x v="35"/>
    <s v="1"/>
    <s v="01"/>
    <s v="15041RESIN819232023"/>
    <s v="22LB000F"/>
    <x v="998"/>
    <x v="998"/>
    <x v="998"/>
    <x v="998"/>
    <n v="0"/>
    <n v="0"/>
    <n v="0"/>
    <n v="0"/>
    <n v="1141"/>
    <n v="0"/>
    <n v="0"/>
    <n v="0"/>
    <n v="0"/>
    <n v="0"/>
    <n v="1141"/>
    <s v="2"/>
  </r>
  <r>
    <x v="1"/>
    <x v="35"/>
    <s v="1"/>
    <s v="01"/>
    <s v="15041RESIN819232023"/>
    <s v="22LB000F"/>
    <x v="999"/>
    <x v="999"/>
    <x v="999"/>
    <x v="999"/>
    <n v="0"/>
    <n v="0"/>
    <n v="0"/>
    <n v="0"/>
    <n v="457"/>
    <n v="0"/>
    <n v="0"/>
    <n v="0"/>
    <n v="0"/>
    <n v="0"/>
    <n v="457"/>
    <s v="2"/>
  </r>
  <r>
    <x v="1"/>
    <x v="35"/>
    <s v="1"/>
    <s v="01"/>
    <s v="15041RESIN819232023"/>
    <s v="22LB000F"/>
    <x v="1000"/>
    <x v="1000"/>
    <x v="1000"/>
    <x v="1000"/>
    <n v="0"/>
    <n v="0"/>
    <n v="0"/>
    <n v="0"/>
    <n v="12.5"/>
    <n v="0"/>
    <n v="0"/>
    <n v="0"/>
    <n v="0"/>
    <n v="0"/>
    <n v="12.5"/>
    <s v="2"/>
  </r>
  <r>
    <x v="1"/>
    <x v="35"/>
    <s v="1"/>
    <s v="01"/>
    <s v="15041RESIN819232023"/>
    <s v="22LB000F"/>
    <x v="1001"/>
    <x v="1001"/>
    <x v="1001"/>
    <x v="1001"/>
    <n v="0"/>
    <n v="0"/>
    <n v="0"/>
    <n v="0"/>
    <n v="216.5"/>
    <n v="0"/>
    <n v="0"/>
    <n v="0"/>
    <n v="0"/>
    <n v="0"/>
    <n v="216.5"/>
    <s v="2"/>
  </r>
  <r>
    <x v="1"/>
    <x v="35"/>
    <s v="1"/>
    <s v="01"/>
    <s v="15041RESIN819232023"/>
    <s v="22LB000F"/>
    <x v="1002"/>
    <x v="1002"/>
    <x v="1002"/>
    <x v="1002"/>
    <n v="0"/>
    <n v="0"/>
    <n v="0"/>
    <n v="0"/>
    <n v="79.900000000000006"/>
    <n v="0"/>
    <n v="0"/>
    <n v="0"/>
    <n v="0"/>
    <n v="0"/>
    <n v="79.900000000000006"/>
    <s v="2"/>
  </r>
  <r>
    <x v="1"/>
    <x v="35"/>
    <s v="1"/>
    <s v="01"/>
    <s v="15041RESIN819232023"/>
    <s v="22LB000F"/>
    <x v="1003"/>
    <x v="1003"/>
    <x v="1003"/>
    <x v="1003"/>
    <n v="0"/>
    <n v="0"/>
    <n v="0"/>
    <n v="0"/>
    <n v="46.6"/>
    <n v="0"/>
    <n v="0"/>
    <n v="0"/>
    <n v="0"/>
    <n v="0"/>
    <n v="46.6"/>
    <s v="2"/>
  </r>
  <r>
    <x v="1"/>
    <x v="35"/>
    <s v="1"/>
    <s v="01"/>
    <s v="15041RESIN819232023"/>
    <s v="22LB000F"/>
    <x v="1004"/>
    <x v="1004"/>
    <x v="1004"/>
    <x v="1004"/>
    <n v="0"/>
    <n v="0"/>
    <n v="0"/>
    <n v="0"/>
    <n v="527.5"/>
    <n v="0"/>
    <n v="0"/>
    <n v="0"/>
    <n v="0"/>
    <n v="0"/>
    <n v="527.5"/>
    <s v="2"/>
  </r>
  <r>
    <x v="1"/>
    <x v="35"/>
    <s v="1"/>
    <s v="01"/>
    <s v="15041RESIN819232023"/>
    <s v="22LB000F"/>
    <x v="1005"/>
    <x v="1005"/>
    <x v="1005"/>
    <x v="1005"/>
    <n v="0"/>
    <n v="0"/>
    <n v="0"/>
    <n v="0"/>
    <n v="75"/>
    <n v="0"/>
    <n v="0"/>
    <n v="0"/>
    <n v="0"/>
    <n v="0"/>
    <n v="75"/>
    <s v="2"/>
  </r>
  <r>
    <x v="1"/>
    <x v="36"/>
    <s v="1"/>
    <s v="01"/>
    <s v="15041RESIN819232023"/>
    <s v="22LB000F"/>
    <x v="1006"/>
    <x v="1006"/>
    <x v="1006"/>
    <x v="1006"/>
    <n v="0"/>
    <n v="0"/>
    <n v="0"/>
    <n v="0"/>
    <n v="60"/>
    <n v="0"/>
    <n v="0"/>
    <n v="0"/>
    <n v="0"/>
    <n v="0"/>
    <n v="60"/>
    <s v="2"/>
  </r>
  <r>
    <x v="1"/>
    <x v="36"/>
    <s v="1"/>
    <s v="01"/>
    <s v="15041RESIN819232023"/>
    <s v="22LB000F"/>
    <x v="1007"/>
    <x v="1007"/>
    <x v="1007"/>
    <x v="1007"/>
    <n v="0"/>
    <n v="0"/>
    <n v="0"/>
    <n v="0"/>
    <n v="59.9"/>
    <n v="0"/>
    <n v="0"/>
    <n v="0"/>
    <n v="0"/>
    <n v="0"/>
    <n v="59.9"/>
    <s v="2"/>
  </r>
  <r>
    <x v="1"/>
    <x v="36"/>
    <s v="1"/>
    <s v="01"/>
    <s v="15041RESIN819232023"/>
    <s v="22LB000F"/>
    <x v="1008"/>
    <x v="1008"/>
    <x v="1008"/>
    <x v="1008"/>
    <n v="0"/>
    <n v="0"/>
    <n v="0"/>
    <n v="0"/>
    <n v="429.2"/>
    <n v="0"/>
    <n v="0"/>
    <n v="0"/>
    <n v="0"/>
    <n v="0"/>
    <n v="429.2"/>
    <s v="2"/>
  </r>
  <r>
    <x v="1"/>
    <x v="36"/>
    <s v="1"/>
    <s v="01"/>
    <s v="15041RESIN819232023"/>
    <s v="22LB000F"/>
    <x v="1009"/>
    <x v="1009"/>
    <x v="1009"/>
    <x v="1009"/>
    <n v="0"/>
    <n v="0"/>
    <n v="0"/>
    <n v="0"/>
    <n v="182.5"/>
    <n v="0"/>
    <n v="0"/>
    <n v="0"/>
    <n v="0"/>
    <n v="0"/>
    <n v="182.5"/>
    <s v="2"/>
  </r>
  <r>
    <x v="1"/>
    <x v="36"/>
    <s v="1"/>
    <s v="01"/>
    <s v="15041RESIN819232023"/>
    <s v="22LB000F"/>
    <x v="1010"/>
    <x v="1010"/>
    <x v="1010"/>
    <x v="1010"/>
    <n v="0"/>
    <n v="0"/>
    <n v="0"/>
    <n v="0"/>
    <n v="92"/>
    <n v="0"/>
    <n v="0"/>
    <n v="0"/>
    <n v="0"/>
    <n v="0"/>
    <n v="92"/>
    <s v="2"/>
  </r>
  <r>
    <x v="1"/>
    <x v="36"/>
    <s v="1"/>
    <s v="01"/>
    <s v="15041RESIN819232023"/>
    <s v="22LB000F"/>
    <x v="1011"/>
    <x v="1011"/>
    <x v="1011"/>
    <x v="1011"/>
    <n v="0"/>
    <n v="0"/>
    <n v="0"/>
    <n v="0"/>
    <n v="27.5"/>
    <n v="0"/>
    <n v="0"/>
    <n v="0"/>
    <n v="0"/>
    <n v="0"/>
    <n v="27.5"/>
    <s v="2"/>
  </r>
  <r>
    <x v="1"/>
    <x v="36"/>
    <s v="1"/>
    <s v="01"/>
    <s v="15041RESIN819232023"/>
    <s v="22LB000F"/>
    <x v="1012"/>
    <x v="1012"/>
    <x v="1012"/>
    <x v="1012"/>
    <n v="0"/>
    <n v="0"/>
    <n v="0"/>
    <n v="0"/>
    <n v="514"/>
    <n v="0"/>
    <n v="0"/>
    <n v="0"/>
    <n v="0"/>
    <n v="0"/>
    <n v="514"/>
    <s v="2"/>
  </r>
  <r>
    <x v="1"/>
    <x v="36"/>
    <s v="1"/>
    <s v="01"/>
    <s v="15041RESIN819232023"/>
    <s v="22LB000F"/>
    <x v="1013"/>
    <x v="1013"/>
    <x v="1013"/>
    <x v="1013"/>
    <n v="0"/>
    <n v="0"/>
    <n v="0"/>
    <n v="0"/>
    <n v="109.55"/>
    <n v="0"/>
    <n v="0"/>
    <n v="0"/>
    <n v="0"/>
    <n v="0"/>
    <n v="109.55"/>
    <s v="2"/>
  </r>
  <r>
    <x v="1"/>
    <x v="36"/>
    <s v="1"/>
    <s v="01"/>
    <s v="15041RESIN819232023"/>
    <s v="22LB000F"/>
    <x v="1014"/>
    <x v="1014"/>
    <x v="1014"/>
    <x v="1014"/>
    <n v="0"/>
    <n v="0"/>
    <n v="0"/>
    <n v="0"/>
    <n v="152.5"/>
    <n v="0"/>
    <n v="0"/>
    <n v="0"/>
    <n v="0"/>
    <n v="0"/>
    <n v="152.5"/>
    <s v="2"/>
  </r>
  <r>
    <x v="1"/>
    <x v="36"/>
    <s v="1"/>
    <s v="01"/>
    <s v="15041RESIN819232023"/>
    <s v="22LB000F"/>
    <x v="1015"/>
    <x v="1015"/>
    <x v="1015"/>
    <x v="1015"/>
    <n v="0"/>
    <n v="0"/>
    <n v="0"/>
    <n v="0"/>
    <n v="150"/>
    <n v="0"/>
    <n v="0"/>
    <n v="0"/>
    <n v="0"/>
    <n v="0"/>
    <n v="150"/>
    <s v="2"/>
  </r>
  <r>
    <x v="1"/>
    <x v="36"/>
    <s v="1"/>
    <s v="01"/>
    <s v="15041RESIN819232023"/>
    <s v="22LB000F"/>
    <x v="1016"/>
    <x v="1016"/>
    <x v="1016"/>
    <x v="1016"/>
    <n v="0"/>
    <n v="0"/>
    <n v="0"/>
    <n v="0"/>
    <n v="84"/>
    <n v="0"/>
    <n v="0"/>
    <n v="0"/>
    <n v="0"/>
    <n v="0"/>
    <n v="84"/>
    <s v="2"/>
  </r>
  <r>
    <x v="1"/>
    <x v="36"/>
    <s v="1"/>
    <s v="01"/>
    <s v="15041RESIN819232023"/>
    <s v="22LB000F"/>
    <x v="1017"/>
    <x v="1017"/>
    <x v="1017"/>
    <x v="1017"/>
    <n v="0"/>
    <n v="0"/>
    <n v="0"/>
    <n v="0"/>
    <n v="82.5"/>
    <n v="0"/>
    <n v="0"/>
    <n v="0"/>
    <n v="0"/>
    <n v="0"/>
    <n v="82.5"/>
    <s v="2"/>
  </r>
  <r>
    <x v="1"/>
    <x v="36"/>
    <s v="1"/>
    <s v="01"/>
    <s v="15041RESIN819232023"/>
    <s v="22LB000F"/>
    <x v="1018"/>
    <x v="1018"/>
    <x v="1018"/>
    <x v="1018"/>
    <n v="0"/>
    <n v="0"/>
    <n v="0"/>
    <n v="0"/>
    <n v="37.950000000000003"/>
    <n v="0"/>
    <n v="0"/>
    <n v="0"/>
    <n v="0"/>
    <n v="0"/>
    <n v="37.950000000000003"/>
    <s v="2"/>
  </r>
  <r>
    <x v="1"/>
    <x v="36"/>
    <s v="1"/>
    <s v="01"/>
    <s v="15041RESIN819232023"/>
    <s v="22LB000F"/>
    <x v="1019"/>
    <x v="1019"/>
    <x v="1019"/>
    <x v="1019"/>
    <n v="0"/>
    <n v="0"/>
    <n v="0"/>
    <n v="0"/>
    <n v="189.84"/>
    <n v="0"/>
    <n v="0"/>
    <n v="0"/>
    <n v="0"/>
    <n v="0"/>
    <n v="189.84"/>
    <s v="2"/>
  </r>
  <r>
    <x v="1"/>
    <x v="36"/>
    <s v="1"/>
    <s v="01"/>
    <s v="15041RESIN819232023"/>
    <s v="22LB000F"/>
    <x v="1020"/>
    <x v="1020"/>
    <x v="1020"/>
    <x v="1020"/>
    <n v="0"/>
    <n v="0"/>
    <n v="0"/>
    <n v="0"/>
    <n v="410"/>
    <n v="0"/>
    <n v="0"/>
    <n v="0"/>
    <n v="0"/>
    <n v="0"/>
    <n v="410"/>
    <s v="2"/>
  </r>
  <r>
    <x v="1"/>
    <x v="36"/>
    <s v="1"/>
    <s v="01"/>
    <s v="15041RESIN819232023"/>
    <s v="22LB000F"/>
    <x v="1021"/>
    <x v="1021"/>
    <x v="1021"/>
    <x v="1021"/>
    <n v="0"/>
    <n v="0"/>
    <n v="0"/>
    <n v="0"/>
    <n v="322.95"/>
    <n v="0"/>
    <n v="0"/>
    <n v="0"/>
    <n v="0"/>
    <n v="0"/>
    <n v="322.95"/>
    <s v="2"/>
  </r>
  <r>
    <x v="1"/>
    <x v="36"/>
    <s v="1"/>
    <s v="01"/>
    <s v="15041RESIN819232023"/>
    <s v="22LB000F"/>
    <x v="1022"/>
    <x v="1022"/>
    <x v="1022"/>
    <x v="1022"/>
    <n v="0"/>
    <n v="0"/>
    <n v="0"/>
    <n v="0"/>
    <n v="82.5"/>
    <n v="0"/>
    <n v="0"/>
    <n v="0"/>
    <n v="0"/>
    <n v="0"/>
    <n v="82.5"/>
    <s v="2"/>
  </r>
  <r>
    <x v="1"/>
    <x v="36"/>
    <s v="1"/>
    <s v="01"/>
    <s v="15041RESIN819232023"/>
    <s v="22LB000F"/>
    <x v="1023"/>
    <x v="1023"/>
    <x v="1023"/>
    <x v="1023"/>
    <n v="0"/>
    <n v="0"/>
    <n v="0"/>
    <n v="0"/>
    <n v="34.4"/>
    <n v="0"/>
    <n v="0"/>
    <n v="0"/>
    <n v="0"/>
    <n v="0"/>
    <n v="34.4"/>
    <s v="2"/>
  </r>
  <r>
    <x v="1"/>
    <x v="36"/>
    <s v="1"/>
    <s v="01"/>
    <s v="15041RESIN819232023"/>
    <s v="22LB000F"/>
    <x v="1024"/>
    <x v="1024"/>
    <x v="1024"/>
    <x v="1024"/>
    <n v="0"/>
    <n v="0"/>
    <n v="0"/>
    <n v="0"/>
    <n v="212.85"/>
    <n v="0"/>
    <n v="0"/>
    <n v="0"/>
    <n v="0"/>
    <n v="0"/>
    <n v="212.85"/>
    <s v="2"/>
  </r>
  <r>
    <x v="1"/>
    <x v="36"/>
    <s v="1"/>
    <s v="01"/>
    <s v="15041RESIN819232023"/>
    <s v="22LB000F"/>
    <x v="1025"/>
    <x v="1025"/>
    <x v="1025"/>
    <x v="1025"/>
    <n v="0"/>
    <n v="0"/>
    <n v="0"/>
    <n v="0"/>
    <n v="464.7"/>
    <n v="0"/>
    <n v="0"/>
    <n v="0"/>
    <n v="0"/>
    <n v="0"/>
    <n v="464.7"/>
    <s v="2"/>
  </r>
  <r>
    <x v="1"/>
    <x v="37"/>
    <s v="1"/>
    <s v="01"/>
    <s v="15041RESIN819232023"/>
    <s v="22LB000F"/>
    <x v="1026"/>
    <x v="1026"/>
    <x v="1026"/>
    <x v="1026"/>
    <n v="0"/>
    <n v="0"/>
    <n v="0"/>
    <n v="0"/>
    <n v="287"/>
    <n v="0"/>
    <n v="0"/>
    <n v="0"/>
    <n v="0"/>
    <n v="0"/>
    <n v="287"/>
    <s v="2"/>
  </r>
  <r>
    <x v="1"/>
    <x v="37"/>
    <s v="1"/>
    <s v="01"/>
    <s v="15041RESIN819232023"/>
    <s v="22LB000F"/>
    <x v="1027"/>
    <x v="1027"/>
    <x v="1027"/>
    <x v="1027"/>
    <n v="0"/>
    <n v="0"/>
    <n v="0"/>
    <n v="0"/>
    <n v="936.96"/>
    <n v="0"/>
    <n v="0"/>
    <n v="0"/>
    <n v="0"/>
    <n v="0"/>
    <n v="936.96"/>
    <s v="2"/>
  </r>
  <r>
    <x v="1"/>
    <x v="37"/>
    <s v="1"/>
    <s v="01"/>
    <s v="15041RESIN819232023"/>
    <s v="22LB000F"/>
    <x v="1028"/>
    <x v="1028"/>
    <x v="1028"/>
    <x v="1028"/>
    <n v="0"/>
    <n v="0"/>
    <n v="0"/>
    <n v="0"/>
    <n v="90"/>
    <n v="0"/>
    <n v="0"/>
    <n v="0"/>
    <n v="0"/>
    <n v="0"/>
    <n v="90"/>
    <s v="2"/>
  </r>
  <r>
    <x v="1"/>
    <x v="37"/>
    <s v="1"/>
    <s v="01"/>
    <s v="15041RESIN819232023"/>
    <s v="22LB000F"/>
    <x v="1029"/>
    <x v="1029"/>
    <x v="1029"/>
    <x v="1029"/>
    <n v="0"/>
    <n v="0"/>
    <n v="0"/>
    <n v="0"/>
    <n v="18"/>
    <n v="0"/>
    <n v="0"/>
    <n v="0"/>
    <n v="0"/>
    <n v="0"/>
    <n v="18"/>
    <s v="2"/>
  </r>
  <r>
    <x v="1"/>
    <x v="37"/>
    <s v="1"/>
    <s v="01"/>
    <s v="15041RESIN819232023"/>
    <s v="22LB000F"/>
    <x v="1030"/>
    <x v="1030"/>
    <x v="1030"/>
    <x v="1030"/>
    <n v="0"/>
    <n v="0"/>
    <n v="0"/>
    <n v="0"/>
    <n v="887.5"/>
    <n v="0"/>
    <n v="0"/>
    <n v="0"/>
    <n v="0"/>
    <n v="0"/>
    <n v="887.5"/>
    <s v="2"/>
  </r>
  <r>
    <x v="1"/>
    <x v="37"/>
    <s v="1"/>
    <s v="01"/>
    <s v="15041RESIN819232023"/>
    <s v="22LB000F"/>
    <x v="1031"/>
    <x v="1031"/>
    <x v="1031"/>
    <x v="1031"/>
    <n v="0"/>
    <n v="0"/>
    <n v="0"/>
    <n v="0"/>
    <n v="11.45"/>
    <n v="0"/>
    <n v="0"/>
    <n v="0"/>
    <n v="0"/>
    <n v="0"/>
    <n v="11.45"/>
    <s v="2"/>
  </r>
  <r>
    <x v="1"/>
    <x v="37"/>
    <s v="1"/>
    <s v="01"/>
    <s v="15041RESIN819232023"/>
    <s v="22LB000F"/>
    <x v="1032"/>
    <x v="1032"/>
    <x v="1032"/>
    <x v="1032"/>
    <n v="0"/>
    <n v="0"/>
    <n v="0"/>
    <n v="0"/>
    <n v="241.68"/>
    <n v="0"/>
    <n v="0"/>
    <n v="0"/>
    <n v="0"/>
    <n v="0"/>
    <n v="241.68"/>
    <s v="2"/>
  </r>
  <r>
    <x v="1"/>
    <x v="37"/>
    <s v="1"/>
    <s v="01"/>
    <s v="15041RESIN819232023"/>
    <s v="22LB000F"/>
    <x v="1033"/>
    <x v="1033"/>
    <x v="1033"/>
    <x v="1033"/>
    <n v="0"/>
    <n v="0"/>
    <n v="0"/>
    <n v="0"/>
    <n v="38.4"/>
    <n v="0"/>
    <n v="0"/>
    <n v="0"/>
    <n v="0"/>
    <n v="0"/>
    <n v="38.4"/>
    <s v="2"/>
  </r>
  <r>
    <x v="1"/>
    <x v="37"/>
    <s v="1"/>
    <s v="01"/>
    <s v="15041RESIN819232023"/>
    <s v="22LB000F"/>
    <x v="1034"/>
    <x v="1034"/>
    <x v="1034"/>
    <x v="1034"/>
    <n v="0"/>
    <n v="0"/>
    <n v="0"/>
    <n v="0"/>
    <n v="60"/>
    <n v="0"/>
    <n v="0"/>
    <n v="0"/>
    <n v="0"/>
    <n v="0"/>
    <n v="60"/>
    <s v="2"/>
  </r>
  <r>
    <x v="1"/>
    <x v="37"/>
    <s v="1"/>
    <s v="01"/>
    <s v="15041RESIN819232023"/>
    <s v="22LB000F"/>
    <x v="1035"/>
    <x v="1035"/>
    <x v="1035"/>
    <x v="1035"/>
    <n v="0"/>
    <n v="0"/>
    <n v="0"/>
    <n v="0"/>
    <n v="9.6"/>
    <n v="0"/>
    <n v="0"/>
    <n v="0"/>
    <n v="0"/>
    <n v="0"/>
    <n v="9.6"/>
    <s v="2"/>
  </r>
  <r>
    <x v="1"/>
    <x v="37"/>
    <s v="1"/>
    <s v="01"/>
    <s v="15041RESIN819232023"/>
    <s v="22LB000F"/>
    <x v="1036"/>
    <x v="1036"/>
    <x v="1036"/>
    <x v="1036"/>
    <n v="0"/>
    <n v="0"/>
    <n v="0"/>
    <n v="0"/>
    <n v="12.6"/>
    <n v="0"/>
    <n v="0"/>
    <n v="0"/>
    <n v="0"/>
    <n v="0"/>
    <n v="12.6"/>
    <s v="2"/>
  </r>
  <r>
    <x v="1"/>
    <x v="37"/>
    <s v="1"/>
    <s v="01"/>
    <s v="15041RESIN819232023"/>
    <s v="22LB000F"/>
    <x v="1037"/>
    <x v="1037"/>
    <x v="1037"/>
    <x v="1037"/>
    <n v="0"/>
    <n v="0"/>
    <n v="0"/>
    <n v="0"/>
    <n v="390.1"/>
    <n v="0"/>
    <n v="0"/>
    <n v="0"/>
    <n v="0"/>
    <n v="0"/>
    <n v="390.1"/>
    <s v="2"/>
  </r>
  <r>
    <x v="1"/>
    <x v="37"/>
    <s v="1"/>
    <s v="01"/>
    <s v="15041RESIN819232023"/>
    <s v="22LB000F"/>
    <x v="1038"/>
    <x v="1038"/>
    <x v="1038"/>
    <x v="1038"/>
    <n v="0"/>
    <n v="0"/>
    <n v="0"/>
    <n v="0"/>
    <n v="868.7"/>
    <n v="0"/>
    <n v="0"/>
    <n v="0"/>
    <n v="0"/>
    <n v="0"/>
    <n v="868.7"/>
    <s v="2"/>
  </r>
  <r>
    <x v="1"/>
    <x v="37"/>
    <s v="1"/>
    <s v="01"/>
    <s v="15041RESIN819232023"/>
    <s v="22LB000F"/>
    <x v="1039"/>
    <x v="1039"/>
    <x v="1039"/>
    <x v="1039"/>
    <n v="0"/>
    <n v="0"/>
    <n v="0"/>
    <n v="0"/>
    <n v="139.74"/>
    <n v="0"/>
    <n v="0"/>
    <n v="0"/>
    <n v="0"/>
    <n v="0"/>
    <n v="139.74"/>
    <s v="2"/>
  </r>
  <r>
    <x v="1"/>
    <x v="37"/>
    <s v="1"/>
    <s v="01"/>
    <s v="15041RESIN819232023"/>
    <s v="22LB000F"/>
    <x v="1040"/>
    <x v="1040"/>
    <x v="1040"/>
    <x v="1040"/>
    <n v="0"/>
    <n v="0"/>
    <n v="0"/>
    <n v="0"/>
    <n v="8.58"/>
    <n v="0"/>
    <n v="0"/>
    <n v="0"/>
    <n v="0"/>
    <n v="0"/>
    <n v="8.58"/>
    <s v="2"/>
  </r>
  <r>
    <x v="1"/>
    <x v="37"/>
    <s v="1"/>
    <s v="01"/>
    <s v="15041RESIN819232023"/>
    <s v="22LB000F"/>
    <x v="1041"/>
    <x v="1041"/>
    <x v="1041"/>
    <x v="1041"/>
    <n v="0"/>
    <n v="0"/>
    <n v="0"/>
    <n v="0"/>
    <n v="40.5"/>
    <n v="0"/>
    <n v="0"/>
    <n v="0"/>
    <n v="0"/>
    <n v="0"/>
    <n v="40.5"/>
    <s v="2"/>
  </r>
  <r>
    <x v="1"/>
    <x v="37"/>
    <s v="1"/>
    <s v="01"/>
    <s v="15041RESIN819232023"/>
    <s v="22LB000F"/>
    <x v="1042"/>
    <x v="1042"/>
    <x v="1042"/>
    <x v="1042"/>
    <n v="0"/>
    <n v="0"/>
    <n v="0"/>
    <n v="0"/>
    <n v="90"/>
    <n v="0"/>
    <n v="0"/>
    <n v="0"/>
    <n v="0"/>
    <n v="0"/>
    <n v="90"/>
    <s v="2"/>
  </r>
  <r>
    <x v="1"/>
    <x v="37"/>
    <s v="1"/>
    <s v="01"/>
    <s v="15041RESIN819232023"/>
    <s v="22LB000F"/>
    <x v="1043"/>
    <x v="1043"/>
    <x v="1043"/>
    <x v="1043"/>
    <n v="0"/>
    <n v="0"/>
    <n v="0"/>
    <n v="0"/>
    <n v="82.9"/>
    <n v="0"/>
    <n v="0"/>
    <n v="0"/>
    <n v="0"/>
    <n v="0"/>
    <n v="82.9"/>
    <s v="2"/>
  </r>
  <r>
    <x v="1"/>
    <x v="37"/>
    <s v="1"/>
    <s v="01"/>
    <s v="15041RESIN819232023"/>
    <s v="22LB000F"/>
    <x v="1044"/>
    <x v="1044"/>
    <x v="1044"/>
    <x v="1044"/>
    <n v="0"/>
    <n v="0"/>
    <n v="0"/>
    <n v="0"/>
    <n v="4.7"/>
    <n v="0"/>
    <n v="0"/>
    <n v="0"/>
    <n v="0"/>
    <n v="0"/>
    <n v="4.7"/>
    <s v="2"/>
  </r>
  <r>
    <x v="1"/>
    <x v="37"/>
    <s v="1"/>
    <s v="01"/>
    <s v="15041RESIN819232023"/>
    <s v="22LB000F"/>
    <x v="1045"/>
    <x v="1045"/>
    <x v="1045"/>
    <x v="1045"/>
    <n v="0"/>
    <n v="0"/>
    <n v="0"/>
    <n v="0"/>
    <n v="12"/>
    <n v="0"/>
    <n v="0"/>
    <n v="0"/>
    <n v="0"/>
    <n v="0"/>
    <n v="12"/>
    <s v="2"/>
  </r>
  <r>
    <x v="1"/>
    <x v="37"/>
    <s v="1"/>
    <s v="01"/>
    <s v="15041RESIN819232023"/>
    <s v="22LB000F"/>
    <x v="1046"/>
    <x v="1046"/>
    <x v="1046"/>
    <x v="1046"/>
    <n v="0"/>
    <n v="0"/>
    <n v="0"/>
    <n v="0"/>
    <n v="180"/>
    <n v="0"/>
    <n v="0"/>
    <n v="0"/>
    <n v="0"/>
    <n v="0"/>
    <n v="180"/>
    <s v="2"/>
  </r>
  <r>
    <x v="1"/>
    <x v="37"/>
    <s v="1"/>
    <s v="01"/>
    <s v="15041RESIN819232023"/>
    <s v="22LB000F"/>
    <x v="1047"/>
    <x v="1047"/>
    <x v="1047"/>
    <x v="1047"/>
    <n v="0"/>
    <n v="0"/>
    <n v="0"/>
    <n v="0"/>
    <n v="24"/>
    <n v="0"/>
    <n v="0"/>
    <n v="0"/>
    <n v="0"/>
    <n v="0"/>
    <n v="24"/>
    <s v="2"/>
  </r>
  <r>
    <x v="1"/>
    <x v="37"/>
    <s v="1"/>
    <s v="01"/>
    <s v="15041RESIN819232023"/>
    <s v="22LB000F"/>
    <x v="1048"/>
    <x v="1048"/>
    <x v="1048"/>
    <x v="1048"/>
    <n v="0"/>
    <n v="0"/>
    <n v="0"/>
    <n v="0"/>
    <n v="70"/>
    <n v="0"/>
    <n v="0"/>
    <n v="0"/>
    <n v="0"/>
    <n v="0"/>
    <n v="70"/>
    <s v="2"/>
  </r>
  <r>
    <x v="1"/>
    <x v="37"/>
    <s v="1"/>
    <s v="01"/>
    <s v="15041RESIN819232023"/>
    <s v="22LB000F"/>
    <x v="1049"/>
    <x v="1049"/>
    <x v="1049"/>
    <x v="1049"/>
    <n v="0"/>
    <n v="0"/>
    <n v="0"/>
    <n v="0"/>
    <n v="86"/>
    <n v="0"/>
    <n v="0"/>
    <n v="0"/>
    <n v="0"/>
    <n v="0"/>
    <n v="86"/>
    <s v="2"/>
  </r>
  <r>
    <x v="1"/>
    <x v="37"/>
    <s v="1"/>
    <s v="01"/>
    <s v="15041RESIN819232023"/>
    <s v="22LB000F"/>
    <x v="1050"/>
    <x v="1050"/>
    <x v="1050"/>
    <x v="1050"/>
    <n v="0"/>
    <n v="0"/>
    <n v="0"/>
    <n v="0"/>
    <n v="26.3"/>
    <n v="0"/>
    <n v="0"/>
    <n v="0"/>
    <n v="0"/>
    <n v="0"/>
    <n v="26.3"/>
    <s v="2"/>
  </r>
  <r>
    <x v="1"/>
    <x v="37"/>
    <s v="1"/>
    <s v="01"/>
    <s v="15041RESIN819232023"/>
    <s v="22LB000F"/>
    <x v="1051"/>
    <x v="1051"/>
    <x v="1051"/>
    <x v="1051"/>
    <n v="0"/>
    <n v="0"/>
    <n v="0"/>
    <n v="0"/>
    <n v="480.5"/>
    <n v="0"/>
    <n v="0"/>
    <n v="0"/>
    <n v="0"/>
    <n v="0"/>
    <n v="480.5"/>
    <s v="2"/>
  </r>
  <r>
    <x v="1"/>
    <x v="37"/>
    <s v="1"/>
    <s v="01"/>
    <s v="15041RESIN819232023"/>
    <s v="22LB000F"/>
    <x v="1052"/>
    <x v="1052"/>
    <x v="1052"/>
    <x v="1052"/>
    <n v="0"/>
    <n v="0"/>
    <n v="0"/>
    <n v="0"/>
    <n v="469.25"/>
    <n v="0"/>
    <n v="0"/>
    <n v="0"/>
    <n v="0"/>
    <n v="0"/>
    <n v="469.25"/>
    <s v="2"/>
  </r>
  <r>
    <x v="1"/>
    <x v="37"/>
    <s v="1"/>
    <s v="01"/>
    <s v="15041RESIN819232023"/>
    <s v="22LB000F"/>
    <x v="1053"/>
    <x v="1053"/>
    <x v="1053"/>
    <x v="1053"/>
    <n v="0"/>
    <n v="0"/>
    <n v="0"/>
    <n v="0"/>
    <n v="325"/>
    <n v="0"/>
    <n v="0"/>
    <n v="0"/>
    <n v="0"/>
    <n v="0"/>
    <n v="325"/>
    <s v="2"/>
  </r>
  <r>
    <x v="1"/>
    <x v="37"/>
    <s v="1"/>
    <s v="01"/>
    <s v="15041RESIN819232023"/>
    <s v="22LB000F"/>
    <x v="1054"/>
    <x v="1054"/>
    <x v="1054"/>
    <x v="1054"/>
    <n v="0"/>
    <n v="0"/>
    <n v="0"/>
    <n v="0"/>
    <n v="104.17"/>
    <n v="0"/>
    <n v="0"/>
    <n v="0"/>
    <n v="0"/>
    <n v="0"/>
    <n v="104.17"/>
    <s v="2"/>
  </r>
  <r>
    <x v="1"/>
    <x v="37"/>
    <s v="1"/>
    <s v="01"/>
    <s v="15041RESIN819232023"/>
    <s v="22LB000F"/>
    <x v="1055"/>
    <x v="1055"/>
    <x v="1055"/>
    <x v="1055"/>
    <n v="0"/>
    <n v="0"/>
    <n v="0"/>
    <n v="0"/>
    <n v="225.5"/>
    <n v="0"/>
    <n v="0"/>
    <n v="0"/>
    <n v="0"/>
    <n v="0"/>
    <n v="225.5"/>
    <s v="2"/>
  </r>
  <r>
    <x v="1"/>
    <x v="37"/>
    <s v="1"/>
    <s v="01"/>
    <s v="15041RESIN819232023"/>
    <s v="22LB000F"/>
    <x v="1056"/>
    <x v="1056"/>
    <x v="1056"/>
    <x v="1056"/>
    <n v="0"/>
    <n v="0"/>
    <n v="0"/>
    <n v="0"/>
    <n v="428.85"/>
    <n v="0"/>
    <n v="0"/>
    <n v="0"/>
    <n v="0"/>
    <n v="0"/>
    <n v="428.85"/>
    <s v="2"/>
  </r>
  <r>
    <x v="1"/>
    <x v="37"/>
    <s v="1"/>
    <s v="01"/>
    <s v="15041RESIN819232023"/>
    <s v="22LB000F"/>
    <x v="1057"/>
    <x v="1057"/>
    <x v="1057"/>
    <x v="1057"/>
    <n v="0"/>
    <n v="0"/>
    <n v="0"/>
    <n v="0"/>
    <n v="45.1"/>
    <n v="0"/>
    <n v="0"/>
    <n v="0"/>
    <n v="0"/>
    <n v="0"/>
    <n v="45.1"/>
    <s v="2"/>
  </r>
  <r>
    <x v="1"/>
    <x v="37"/>
    <s v="1"/>
    <s v="01"/>
    <s v="15041RESIN819232023"/>
    <s v="22LB000F"/>
    <x v="1058"/>
    <x v="1058"/>
    <x v="1058"/>
    <x v="1058"/>
    <n v="0"/>
    <n v="0"/>
    <n v="0"/>
    <n v="0"/>
    <n v="383.52"/>
    <n v="0"/>
    <n v="0"/>
    <n v="0"/>
    <n v="0"/>
    <n v="0"/>
    <n v="383.52"/>
    <s v="2"/>
  </r>
  <r>
    <x v="1"/>
    <x v="37"/>
    <s v="1"/>
    <s v="01"/>
    <s v="15041RESIN819232023"/>
    <s v="22LB000F"/>
    <x v="1059"/>
    <x v="1059"/>
    <x v="1059"/>
    <x v="1059"/>
    <n v="0"/>
    <n v="0"/>
    <n v="0"/>
    <n v="0"/>
    <n v="0"/>
    <n v="0"/>
    <n v="0"/>
    <n v="0"/>
    <n v="0"/>
    <n v="0"/>
    <n v="0"/>
    <s v="2"/>
  </r>
  <r>
    <x v="1"/>
    <x v="37"/>
    <s v="1"/>
    <s v="01"/>
    <s v="15041RESIN819232023"/>
    <s v="22LB000F"/>
    <x v="1060"/>
    <x v="1060"/>
    <x v="1060"/>
    <x v="1060"/>
    <n v="0"/>
    <n v="0"/>
    <n v="0"/>
    <n v="0"/>
    <n v="431"/>
    <n v="0"/>
    <n v="0"/>
    <n v="0"/>
    <n v="0"/>
    <n v="0"/>
    <n v="431"/>
    <s v="2"/>
  </r>
  <r>
    <x v="1"/>
    <x v="37"/>
    <s v="1"/>
    <s v="01"/>
    <s v="15041RESIN819232023"/>
    <s v="22LB000F"/>
    <x v="1061"/>
    <x v="1061"/>
    <x v="1061"/>
    <x v="1061"/>
    <n v="0"/>
    <n v="0"/>
    <n v="0"/>
    <n v="0"/>
    <n v="197.5"/>
    <n v="0"/>
    <n v="0"/>
    <n v="0"/>
    <n v="0"/>
    <n v="0"/>
    <n v="197.5"/>
    <s v="2"/>
  </r>
  <r>
    <x v="1"/>
    <x v="37"/>
    <s v="1"/>
    <s v="01"/>
    <s v="15041RESIN819232023"/>
    <s v="22LB000F"/>
    <x v="1062"/>
    <x v="1062"/>
    <x v="1062"/>
    <x v="1062"/>
    <n v="0"/>
    <n v="0"/>
    <n v="0"/>
    <n v="0"/>
    <n v="38.799999999999997"/>
    <n v="0"/>
    <n v="0"/>
    <n v="0"/>
    <n v="0"/>
    <n v="0"/>
    <n v="38.799999999999997"/>
    <s v="2"/>
  </r>
  <r>
    <x v="1"/>
    <x v="37"/>
    <s v="1"/>
    <s v="01"/>
    <s v="15041RESIN819232023"/>
    <s v="22LB000F"/>
    <x v="1063"/>
    <x v="1063"/>
    <x v="1063"/>
    <x v="1063"/>
    <n v="0"/>
    <n v="0"/>
    <n v="0"/>
    <n v="0"/>
    <n v="137.5"/>
    <n v="0"/>
    <n v="0"/>
    <n v="0"/>
    <n v="0"/>
    <n v="0"/>
    <n v="137.5"/>
    <s v="2"/>
  </r>
  <r>
    <x v="1"/>
    <x v="38"/>
    <s v="1"/>
    <s v="01"/>
    <s v="15041RESIN819232023"/>
    <s v="22LB000F"/>
    <x v="1064"/>
    <x v="1064"/>
    <x v="1064"/>
    <x v="1064"/>
    <n v="0"/>
    <n v="0"/>
    <n v="0"/>
    <n v="0"/>
    <n v="50.7"/>
    <n v="0"/>
    <n v="0"/>
    <n v="0"/>
    <n v="0"/>
    <n v="0"/>
    <n v="50.7"/>
    <s v="2"/>
  </r>
  <r>
    <x v="1"/>
    <x v="38"/>
    <s v="1"/>
    <s v="01"/>
    <s v="15041RESIN819232023"/>
    <s v="22LB000F"/>
    <x v="1065"/>
    <x v="1065"/>
    <x v="1065"/>
    <x v="1065"/>
    <n v="0"/>
    <n v="0"/>
    <n v="0"/>
    <n v="0"/>
    <n v="70.400000000000006"/>
    <n v="0"/>
    <n v="0"/>
    <n v="0"/>
    <n v="0"/>
    <n v="0"/>
    <n v="70.400000000000006"/>
    <s v="2"/>
  </r>
  <r>
    <x v="1"/>
    <x v="38"/>
    <s v="1"/>
    <s v="01"/>
    <s v="15041RESIN819232023"/>
    <s v="22LB000F"/>
    <x v="1066"/>
    <x v="1066"/>
    <x v="1066"/>
    <x v="1066"/>
    <n v="0"/>
    <n v="0"/>
    <n v="0"/>
    <n v="0"/>
    <n v="270"/>
    <n v="0"/>
    <n v="0"/>
    <n v="0"/>
    <n v="0"/>
    <n v="0"/>
    <n v="270"/>
    <s v="2"/>
  </r>
  <r>
    <x v="1"/>
    <x v="38"/>
    <s v="1"/>
    <s v="01"/>
    <s v="15041RESIN819232023"/>
    <s v="22LB000F"/>
    <x v="1067"/>
    <x v="1067"/>
    <x v="1067"/>
    <x v="1067"/>
    <n v="0"/>
    <n v="0"/>
    <n v="0"/>
    <n v="0"/>
    <n v="473.71"/>
    <n v="0"/>
    <n v="0"/>
    <n v="0"/>
    <n v="0"/>
    <n v="0"/>
    <n v="473.71"/>
    <s v="2"/>
  </r>
  <r>
    <x v="1"/>
    <x v="38"/>
    <s v="1"/>
    <s v="01"/>
    <s v="15041RESIN819232023"/>
    <s v="22LB000F"/>
    <x v="1068"/>
    <x v="1068"/>
    <x v="1068"/>
    <x v="1068"/>
    <n v="0"/>
    <n v="0"/>
    <n v="0"/>
    <n v="0"/>
    <n v="2.92"/>
    <n v="0"/>
    <n v="0"/>
    <n v="0"/>
    <n v="0"/>
    <n v="0"/>
    <n v="2.92"/>
    <s v="2"/>
  </r>
  <r>
    <x v="1"/>
    <x v="38"/>
    <s v="1"/>
    <s v="01"/>
    <s v="15041RESIN819232023"/>
    <s v="22LB000F"/>
    <x v="1069"/>
    <x v="1069"/>
    <x v="1069"/>
    <x v="1069"/>
    <n v="0"/>
    <n v="0"/>
    <n v="0"/>
    <n v="0"/>
    <n v="455.5"/>
    <n v="0"/>
    <n v="0"/>
    <n v="0"/>
    <n v="0"/>
    <n v="0"/>
    <n v="455.5"/>
    <s v="2"/>
  </r>
  <r>
    <x v="1"/>
    <x v="38"/>
    <s v="1"/>
    <s v="01"/>
    <s v="15041RESIN819232023"/>
    <s v="22LB000F"/>
    <x v="1070"/>
    <x v="1070"/>
    <x v="1070"/>
    <x v="1070"/>
    <n v="0"/>
    <n v="0"/>
    <n v="0"/>
    <n v="0"/>
    <n v="505"/>
    <n v="0"/>
    <n v="0"/>
    <n v="0"/>
    <n v="0"/>
    <n v="0"/>
    <n v="505"/>
    <s v="2"/>
  </r>
  <r>
    <x v="1"/>
    <x v="38"/>
    <s v="1"/>
    <s v="01"/>
    <s v="15041RESIN819232023"/>
    <s v="22LB000F"/>
    <x v="1071"/>
    <x v="1071"/>
    <x v="1071"/>
    <x v="1071"/>
    <n v="0"/>
    <n v="0"/>
    <n v="0"/>
    <n v="0"/>
    <n v="103.68"/>
    <n v="0"/>
    <n v="0"/>
    <n v="0"/>
    <n v="0"/>
    <n v="0"/>
    <n v="103.68"/>
    <s v="2"/>
  </r>
  <r>
    <x v="1"/>
    <x v="38"/>
    <s v="1"/>
    <s v="01"/>
    <s v="15041RESIN819232023"/>
    <s v="22LB000F"/>
    <x v="1072"/>
    <x v="1072"/>
    <x v="1072"/>
    <x v="1072"/>
    <n v="0"/>
    <n v="0"/>
    <n v="0"/>
    <n v="0"/>
    <n v="510.35"/>
    <n v="0"/>
    <n v="0"/>
    <n v="0"/>
    <n v="0"/>
    <n v="0"/>
    <n v="510.35"/>
    <s v="2"/>
  </r>
  <r>
    <x v="1"/>
    <x v="38"/>
    <s v="1"/>
    <s v="01"/>
    <s v="15041RESIN819232023"/>
    <s v="22LB000F"/>
    <x v="1073"/>
    <x v="1073"/>
    <x v="1073"/>
    <x v="1073"/>
    <n v="0"/>
    <n v="0"/>
    <n v="0"/>
    <n v="0"/>
    <n v="110"/>
    <n v="0"/>
    <n v="0"/>
    <n v="0"/>
    <n v="0"/>
    <n v="0"/>
    <n v="110"/>
    <s v="2"/>
  </r>
  <r>
    <x v="1"/>
    <x v="38"/>
    <s v="1"/>
    <s v="01"/>
    <s v="15041RESIN819232023"/>
    <s v="22LB000F"/>
    <x v="1074"/>
    <x v="1074"/>
    <x v="1074"/>
    <x v="1074"/>
    <n v="0"/>
    <n v="0"/>
    <n v="0"/>
    <n v="0"/>
    <n v="68.75"/>
    <n v="0"/>
    <n v="0"/>
    <n v="0"/>
    <n v="0"/>
    <n v="0"/>
    <n v="68.75"/>
    <s v="2"/>
  </r>
  <r>
    <x v="1"/>
    <x v="38"/>
    <s v="1"/>
    <s v="01"/>
    <s v="15041RESIN819232023"/>
    <s v="22LB000F"/>
    <x v="1075"/>
    <x v="1075"/>
    <x v="1075"/>
    <x v="1075"/>
    <n v="0"/>
    <n v="0"/>
    <n v="0"/>
    <n v="0"/>
    <n v="463.25"/>
    <n v="0"/>
    <n v="0"/>
    <n v="0"/>
    <n v="0"/>
    <n v="0"/>
    <n v="463.25"/>
    <s v="2"/>
  </r>
  <r>
    <x v="1"/>
    <x v="38"/>
    <s v="1"/>
    <s v="01"/>
    <s v="15041RESIN819232023"/>
    <s v="22LB000F"/>
    <x v="1076"/>
    <x v="1076"/>
    <x v="1076"/>
    <x v="1076"/>
    <n v="0"/>
    <n v="0"/>
    <n v="0"/>
    <n v="0"/>
    <n v="152.6"/>
    <n v="0"/>
    <n v="0"/>
    <n v="0"/>
    <n v="0"/>
    <n v="0"/>
    <n v="152.6"/>
    <s v="2"/>
  </r>
  <r>
    <x v="1"/>
    <x v="38"/>
    <s v="1"/>
    <s v="01"/>
    <s v="15041RESIN819232023"/>
    <s v="22LB000F"/>
    <x v="1077"/>
    <x v="1077"/>
    <x v="1077"/>
    <x v="1077"/>
    <n v="0"/>
    <n v="0"/>
    <n v="0"/>
    <n v="0"/>
    <n v="59.77"/>
    <n v="0"/>
    <n v="0"/>
    <n v="0"/>
    <n v="0"/>
    <n v="0"/>
    <n v="59.77"/>
    <s v="2"/>
  </r>
  <r>
    <x v="1"/>
    <x v="38"/>
    <s v="1"/>
    <s v="01"/>
    <s v="15041RESIN819232023"/>
    <s v="22LB000F"/>
    <x v="1078"/>
    <x v="1078"/>
    <x v="1078"/>
    <x v="1078"/>
    <n v="0"/>
    <n v="0"/>
    <n v="0"/>
    <n v="0"/>
    <n v="80"/>
    <n v="0"/>
    <n v="0"/>
    <n v="0"/>
    <n v="0"/>
    <n v="0"/>
    <n v="80"/>
    <s v="2"/>
  </r>
  <r>
    <x v="1"/>
    <x v="38"/>
    <s v="1"/>
    <s v="01"/>
    <s v="15041RESIN819232023"/>
    <s v="22LB000F"/>
    <x v="1079"/>
    <x v="1079"/>
    <x v="1079"/>
    <x v="1079"/>
    <n v="0"/>
    <n v="0"/>
    <n v="0"/>
    <n v="0"/>
    <n v="40"/>
    <n v="0"/>
    <n v="0"/>
    <n v="0"/>
    <n v="0"/>
    <n v="0"/>
    <n v="40"/>
    <s v="2"/>
  </r>
  <r>
    <x v="1"/>
    <x v="38"/>
    <s v="1"/>
    <s v="01"/>
    <s v="15041RESIN819232023"/>
    <s v="22LB000F"/>
    <x v="1080"/>
    <x v="1080"/>
    <x v="1080"/>
    <x v="1080"/>
    <n v="0"/>
    <n v="0"/>
    <n v="0"/>
    <n v="0"/>
    <n v="463.5"/>
    <n v="0"/>
    <n v="0"/>
    <n v="0"/>
    <n v="0"/>
    <n v="0"/>
    <n v="463.5"/>
    <s v="2"/>
  </r>
  <r>
    <x v="1"/>
    <x v="38"/>
    <s v="1"/>
    <s v="01"/>
    <s v="15041RESIN819232023"/>
    <s v="22LB000F"/>
    <x v="1081"/>
    <x v="1081"/>
    <x v="1081"/>
    <x v="1081"/>
    <n v="0"/>
    <n v="0"/>
    <n v="0"/>
    <n v="0"/>
    <n v="159.9"/>
    <n v="0"/>
    <n v="0"/>
    <n v="0"/>
    <n v="0"/>
    <n v="0"/>
    <n v="159.9"/>
    <s v="2"/>
  </r>
  <r>
    <x v="1"/>
    <x v="38"/>
    <s v="1"/>
    <s v="01"/>
    <s v="15041RESIN819232023"/>
    <s v="22LB000F"/>
    <x v="1082"/>
    <x v="1082"/>
    <x v="1082"/>
    <x v="1082"/>
    <n v="0"/>
    <n v="0"/>
    <n v="0"/>
    <n v="0"/>
    <n v="106"/>
    <n v="0"/>
    <n v="0"/>
    <n v="0"/>
    <n v="0"/>
    <n v="0"/>
    <n v="106"/>
    <s v="2"/>
  </r>
  <r>
    <x v="1"/>
    <x v="38"/>
    <s v="1"/>
    <s v="01"/>
    <s v="15041RESIN819232023"/>
    <s v="22LB000F"/>
    <x v="1083"/>
    <x v="1083"/>
    <x v="1083"/>
    <x v="1083"/>
    <n v="0"/>
    <n v="0"/>
    <n v="0"/>
    <n v="0"/>
    <n v="15.33"/>
    <n v="0"/>
    <n v="0"/>
    <n v="0"/>
    <n v="0"/>
    <n v="0"/>
    <n v="15.33"/>
    <s v="2"/>
  </r>
  <r>
    <x v="1"/>
    <x v="38"/>
    <s v="1"/>
    <s v="01"/>
    <s v="15041RESIN819232023"/>
    <s v="22LB000F"/>
    <x v="1084"/>
    <x v="1084"/>
    <x v="1084"/>
    <x v="1084"/>
    <n v="0"/>
    <n v="0"/>
    <n v="0"/>
    <n v="0"/>
    <n v="49.4"/>
    <n v="0"/>
    <n v="0"/>
    <n v="0"/>
    <n v="0"/>
    <n v="0"/>
    <n v="49.4"/>
    <s v="2"/>
  </r>
  <r>
    <x v="1"/>
    <x v="38"/>
    <s v="1"/>
    <s v="01"/>
    <s v="15041RESIN819232023"/>
    <s v="22LB000F"/>
    <x v="1085"/>
    <x v="1085"/>
    <x v="1085"/>
    <x v="1085"/>
    <n v="0"/>
    <n v="0"/>
    <n v="0"/>
    <n v="0"/>
    <n v="139.5"/>
    <n v="0"/>
    <n v="0"/>
    <n v="0"/>
    <n v="0"/>
    <n v="0"/>
    <n v="139.5"/>
    <s v="2"/>
  </r>
  <r>
    <x v="1"/>
    <x v="38"/>
    <s v="1"/>
    <s v="01"/>
    <s v="15041RESIN819232023"/>
    <s v="22LB000F"/>
    <x v="1086"/>
    <x v="1086"/>
    <x v="1086"/>
    <x v="1086"/>
    <n v="0"/>
    <n v="0"/>
    <n v="0"/>
    <n v="0"/>
    <n v="6.05"/>
    <n v="0"/>
    <n v="0"/>
    <n v="0"/>
    <n v="0"/>
    <n v="0"/>
    <n v="6.05"/>
    <s v="2"/>
  </r>
  <r>
    <x v="1"/>
    <x v="38"/>
    <s v="1"/>
    <s v="01"/>
    <s v="15041RESIN819232023"/>
    <s v="22LB000F"/>
    <x v="1087"/>
    <x v="1087"/>
    <x v="1087"/>
    <x v="1087"/>
    <n v="0"/>
    <n v="0"/>
    <n v="0"/>
    <n v="0"/>
    <n v="185.1"/>
    <n v="0"/>
    <n v="0"/>
    <n v="0"/>
    <n v="0"/>
    <n v="0"/>
    <n v="185.1"/>
    <s v="2"/>
  </r>
  <r>
    <x v="1"/>
    <x v="38"/>
    <s v="1"/>
    <s v="01"/>
    <s v="15041RESIN819232023"/>
    <s v="22LB000F"/>
    <x v="1088"/>
    <x v="1088"/>
    <x v="1088"/>
    <x v="1088"/>
    <n v="0"/>
    <n v="0"/>
    <n v="0"/>
    <n v="0"/>
    <n v="420"/>
    <n v="0"/>
    <n v="0"/>
    <n v="0"/>
    <n v="0"/>
    <n v="0"/>
    <n v="420"/>
    <s v="2"/>
  </r>
  <r>
    <x v="1"/>
    <x v="38"/>
    <s v="1"/>
    <s v="01"/>
    <s v="15041RESIN819232023"/>
    <s v="22LB000F"/>
    <x v="1089"/>
    <x v="1089"/>
    <x v="1089"/>
    <x v="1089"/>
    <n v="0"/>
    <n v="0"/>
    <n v="0"/>
    <n v="0"/>
    <n v="271.8"/>
    <n v="0"/>
    <n v="0"/>
    <n v="0"/>
    <n v="0"/>
    <n v="0"/>
    <n v="271.8"/>
    <s v="2"/>
  </r>
  <r>
    <x v="1"/>
    <x v="38"/>
    <s v="1"/>
    <s v="01"/>
    <s v="15041RESIN819232023"/>
    <s v="22LB000F"/>
    <x v="1090"/>
    <x v="1090"/>
    <x v="1090"/>
    <x v="1090"/>
    <n v="0"/>
    <n v="0"/>
    <n v="0"/>
    <n v="0"/>
    <n v="34.1"/>
    <n v="0"/>
    <n v="0"/>
    <n v="0"/>
    <n v="0"/>
    <n v="0"/>
    <n v="34.1"/>
    <s v="2"/>
  </r>
  <r>
    <x v="1"/>
    <x v="38"/>
    <s v="1"/>
    <s v="01"/>
    <s v="15041RESIN819232023"/>
    <s v="22LB000F"/>
    <x v="1091"/>
    <x v="1091"/>
    <x v="1091"/>
    <x v="1091"/>
    <n v="0"/>
    <n v="0"/>
    <n v="0"/>
    <n v="0"/>
    <n v="426"/>
    <n v="0"/>
    <n v="0"/>
    <n v="0"/>
    <n v="0"/>
    <n v="0"/>
    <n v="426"/>
    <s v="2"/>
  </r>
  <r>
    <x v="1"/>
    <x v="38"/>
    <s v="1"/>
    <s v="01"/>
    <s v="15041RESIN819232023"/>
    <s v="22LB000F"/>
    <x v="1092"/>
    <x v="1092"/>
    <x v="1092"/>
    <x v="1092"/>
    <n v="0"/>
    <n v="0"/>
    <n v="0"/>
    <n v="0"/>
    <n v="486"/>
    <n v="0"/>
    <n v="0"/>
    <n v="0"/>
    <n v="0"/>
    <n v="0"/>
    <n v="486"/>
    <s v="2"/>
  </r>
  <r>
    <x v="1"/>
    <x v="38"/>
    <s v="1"/>
    <s v="01"/>
    <s v="15041RESIN819232023"/>
    <s v="22LB000F"/>
    <x v="1093"/>
    <x v="1093"/>
    <x v="1093"/>
    <x v="1093"/>
    <n v="0"/>
    <n v="0"/>
    <n v="0"/>
    <n v="0"/>
    <n v="0"/>
    <n v="0"/>
    <n v="0"/>
    <n v="0"/>
    <n v="0"/>
    <n v="0"/>
    <n v="0"/>
    <s v="2"/>
  </r>
  <r>
    <x v="1"/>
    <x v="38"/>
    <s v="1"/>
    <s v="01"/>
    <s v="15041RESIN819232023"/>
    <s v="22LB000F"/>
    <x v="1094"/>
    <x v="1094"/>
    <x v="1094"/>
    <x v="1094"/>
    <n v="0"/>
    <n v="0"/>
    <n v="0"/>
    <n v="0"/>
    <n v="14.85"/>
    <n v="0"/>
    <n v="0"/>
    <n v="0"/>
    <n v="0"/>
    <n v="0"/>
    <n v="14.85"/>
    <s v="2"/>
  </r>
  <r>
    <x v="1"/>
    <x v="39"/>
    <s v="1"/>
    <s v="01"/>
    <s v="15041RESIN819232023"/>
    <s v="22LB000F"/>
    <x v="1095"/>
    <x v="1095"/>
    <x v="1095"/>
    <x v="1095"/>
    <n v="0"/>
    <n v="0"/>
    <n v="0"/>
    <n v="0"/>
    <n v="90.24"/>
    <n v="0"/>
    <n v="0"/>
    <n v="0"/>
    <n v="0"/>
    <n v="0"/>
    <n v="90.24"/>
    <s v="2"/>
  </r>
  <r>
    <x v="1"/>
    <x v="39"/>
    <s v="1"/>
    <s v="01"/>
    <s v="15041RESIN819232023"/>
    <s v="22LB000F"/>
    <x v="1096"/>
    <x v="1096"/>
    <x v="1096"/>
    <x v="1096"/>
    <n v="0"/>
    <n v="0"/>
    <n v="0"/>
    <n v="0"/>
    <n v="44.52"/>
    <n v="0"/>
    <n v="0"/>
    <n v="0"/>
    <n v="0"/>
    <n v="0"/>
    <n v="44.52"/>
    <s v="2"/>
  </r>
  <r>
    <x v="1"/>
    <x v="39"/>
    <s v="1"/>
    <s v="01"/>
    <s v="15041RESIN819232023"/>
    <s v="22LB000F"/>
    <x v="1097"/>
    <x v="1097"/>
    <x v="1097"/>
    <x v="1097"/>
    <n v="0"/>
    <n v="0"/>
    <n v="0"/>
    <n v="0"/>
    <n v="101.76"/>
    <n v="0"/>
    <n v="0"/>
    <n v="0"/>
    <n v="0"/>
    <n v="0"/>
    <n v="101.76"/>
    <s v="2"/>
  </r>
  <r>
    <x v="1"/>
    <x v="39"/>
    <s v="1"/>
    <s v="01"/>
    <s v="15041RESIN819232023"/>
    <s v="22LB000F"/>
    <x v="1098"/>
    <x v="1098"/>
    <x v="1098"/>
    <x v="1098"/>
    <n v="0"/>
    <n v="0"/>
    <n v="0"/>
    <n v="0"/>
    <n v="20"/>
    <n v="0"/>
    <n v="0"/>
    <n v="0"/>
    <n v="0"/>
    <n v="0"/>
    <n v="20"/>
    <s v="2"/>
  </r>
  <r>
    <x v="1"/>
    <x v="39"/>
    <s v="1"/>
    <s v="01"/>
    <s v="15041RESIN819232023"/>
    <s v="22LB000F"/>
    <x v="1099"/>
    <x v="1099"/>
    <x v="1099"/>
    <x v="1099"/>
    <n v="0"/>
    <n v="0"/>
    <n v="0"/>
    <n v="0"/>
    <n v="513.35"/>
    <n v="0"/>
    <n v="0"/>
    <n v="0"/>
    <n v="0"/>
    <n v="0"/>
    <n v="513.35"/>
    <s v="2"/>
  </r>
  <r>
    <x v="1"/>
    <x v="39"/>
    <s v="1"/>
    <s v="01"/>
    <s v="15041RESIN819232023"/>
    <s v="22LB000F"/>
    <x v="1100"/>
    <x v="1100"/>
    <x v="1100"/>
    <x v="1100"/>
    <n v="0"/>
    <n v="0"/>
    <n v="0"/>
    <n v="0"/>
    <n v="320"/>
    <n v="0"/>
    <n v="0"/>
    <n v="0"/>
    <n v="0"/>
    <n v="0"/>
    <n v="320"/>
    <s v="2"/>
  </r>
  <r>
    <x v="1"/>
    <x v="39"/>
    <s v="1"/>
    <s v="01"/>
    <s v="15041RESIN819232023"/>
    <s v="22LB000F"/>
    <x v="1101"/>
    <x v="1101"/>
    <x v="1101"/>
    <x v="1101"/>
    <n v="0"/>
    <n v="0"/>
    <n v="0"/>
    <n v="0"/>
    <n v="9.56"/>
    <n v="0"/>
    <n v="0"/>
    <n v="0"/>
    <n v="0"/>
    <n v="0"/>
    <n v="9.56"/>
    <s v="2"/>
  </r>
  <r>
    <x v="1"/>
    <x v="39"/>
    <s v="1"/>
    <s v="01"/>
    <s v="15041RESIN819232023"/>
    <s v="22LB000F"/>
    <x v="1102"/>
    <x v="1102"/>
    <x v="1102"/>
    <x v="1102"/>
    <n v="0"/>
    <n v="0"/>
    <n v="0"/>
    <n v="0"/>
    <n v="52.4"/>
    <n v="0"/>
    <n v="0"/>
    <n v="0"/>
    <n v="0"/>
    <n v="0"/>
    <n v="52.4"/>
    <s v="2"/>
  </r>
  <r>
    <x v="1"/>
    <x v="39"/>
    <s v="1"/>
    <s v="01"/>
    <s v="15041RESIN819232023"/>
    <s v="22LB000F"/>
    <x v="1103"/>
    <x v="1103"/>
    <x v="1103"/>
    <x v="1103"/>
    <n v="0"/>
    <n v="0"/>
    <n v="0"/>
    <n v="0"/>
    <n v="66.88"/>
    <n v="0"/>
    <n v="0"/>
    <n v="0"/>
    <n v="0"/>
    <n v="0"/>
    <n v="66.88"/>
    <s v="2"/>
  </r>
  <r>
    <x v="1"/>
    <x v="39"/>
    <s v="1"/>
    <s v="01"/>
    <s v="15041RESIN819232023"/>
    <s v="22LB000F"/>
    <x v="1104"/>
    <x v="1104"/>
    <x v="1104"/>
    <x v="1104"/>
    <n v="0"/>
    <n v="0"/>
    <n v="0"/>
    <n v="0"/>
    <n v="264.5"/>
    <n v="0"/>
    <n v="0"/>
    <n v="0"/>
    <n v="0"/>
    <n v="0"/>
    <n v="264.5"/>
    <s v="2"/>
  </r>
  <r>
    <x v="1"/>
    <x v="39"/>
    <s v="1"/>
    <s v="01"/>
    <s v="15041RESIN819232023"/>
    <s v="22LB000F"/>
    <x v="1105"/>
    <x v="1105"/>
    <x v="1105"/>
    <x v="1105"/>
    <n v="0"/>
    <n v="0"/>
    <n v="0"/>
    <n v="0"/>
    <n v="93.95"/>
    <n v="0"/>
    <n v="0"/>
    <n v="0"/>
    <n v="0"/>
    <n v="0"/>
    <n v="93.95"/>
    <s v="2"/>
  </r>
  <r>
    <x v="1"/>
    <x v="39"/>
    <s v="1"/>
    <s v="01"/>
    <s v="15041RESIN819232023"/>
    <s v="22LB000F"/>
    <x v="1106"/>
    <x v="1106"/>
    <x v="1106"/>
    <x v="1106"/>
    <n v="0"/>
    <n v="0"/>
    <n v="0"/>
    <n v="0"/>
    <n v="34.299999999999997"/>
    <n v="0"/>
    <n v="0"/>
    <n v="0"/>
    <n v="0"/>
    <n v="0"/>
    <n v="34.299999999999997"/>
    <s v="2"/>
  </r>
  <r>
    <x v="1"/>
    <x v="39"/>
    <s v="1"/>
    <s v="01"/>
    <s v="15041RESIN819232023"/>
    <s v="22LB000F"/>
    <x v="1107"/>
    <x v="1107"/>
    <x v="1107"/>
    <x v="1107"/>
    <n v="0"/>
    <n v="0"/>
    <n v="0"/>
    <n v="0"/>
    <n v="99"/>
    <n v="0"/>
    <n v="0"/>
    <n v="0"/>
    <n v="0"/>
    <n v="0"/>
    <n v="99"/>
    <s v="2"/>
  </r>
  <r>
    <x v="1"/>
    <x v="39"/>
    <s v="1"/>
    <s v="01"/>
    <s v="15041RESIN819232023"/>
    <s v="22LB000F"/>
    <x v="1108"/>
    <x v="1108"/>
    <x v="1108"/>
    <x v="1108"/>
    <n v="0"/>
    <n v="0"/>
    <n v="0"/>
    <n v="0"/>
    <n v="0"/>
    <n v="0"/>
    <n v="0"/>
    <n v="0"/>
    <n v="0"/>
    <n v="0"/>
    <n v="0"/>
    <s v="2"/>
  </r>
  <r>
    <x v="1"/>
    <x v="39"/>
    <s v="1"/>
    <s v="01"/>
    <s v="15041RESIN819232023"/>
    <s v="22LB000F"/>
    <x v="1109"/>
    <x v="1109"/>
    <x v="1109"/>
    <x v="1109"/>
    <n v="0"/>
    <n v="0"/>
    <n v="0"/>
    <n v="0"/>
    <n v="163.75"/>
    <n v="0"/>
    <n v="0"/>
    <n v="0"/>
    <n v="0"/>
    <n v="0"/>
    <n v="163.75"/>
    <s v="2"/>
  </r>
  <r>
    <x v="1"/>
    <x v="39"/>
    <s v="1"/>
    <s v="01"/>
    <s v="15041RESIN819232023"/>
    <s v="22LB000F"/>
    <x v="1110"/>
    <x v="1110"/>
    <x v="1110"/>
    <x v="1110"/>
    <n v="0"/>
    <n v="0"/>
    <n v="0"/>
    <n v="0"/>
    <n v="498"/>
    <n v="0"/>
    <n v="0"/>
    <n v="0"/>
    <n v="0"/>
    <n v="0"/>
    <n v="498"/>
    <s v="2"/>
  </r>
  <r>
    <x v="1"/>
    <x v="39"/>
    <s v="1"/>
    <s v="01"/>
    <s v="15041RESIN819232023"/>
    <s v="22LB000F"/>
    <x v="1111"/>
    <x v="1111"/>
    <x v="1111"/>
    <x v="1111"/>
    <n v="0"/>
    <n v="0"/>
    <n v="0"/>
    <n v="0"/>
    <n v="600.15"/>
    <n v="0"/>
    <n v="0"/>
    <n v="0"/>
    <n v="0"/>
    <n v="0"/>
    <n v="600.15"/>
    <s v="2"/>
  </r>
  <r>
    <x v="1"/>
    <x v="39"/>
    <s v="1"/>
    <s v="01"/>
    <s v="15041RESIN819232023"/>
    <s v="22LB000F"/>
    <x v="1112"/>
    <x v="1112"/>
    <x v="1112"/>
    <x v="1112"/>
    <n v="0"/>
    <n v="0"/>
    <n v="0"/>
    <n v="0"/>
    <n v="50.35"/>
    <n v="0"/>
    <n v="0"/>
    <n v="0"/>
    <n v="0"/>
    <n v="0"/>
    <n v="50.35"/>
    <s v="2"/>
  </r>
  <r>
    <x v="1"/>
    <x v="39"/>
    <s v="1"/>
    <s v="01"/>
    <s v="15041RESIN819232023"/>
    <s v="22LB000F"/>
    <x v="1113"/>
    <x v="1113"/>
    <x v="1113"/>
    <x v="1113"/>
    <n v="0"/>
    <n v="0"/>
    <n v="0"/>
    <n v="0"/>
    <n v="13"/>
    <n v="0"/>
    <n v="0"/>
    <n v="0"/>
    <n v="0"/>
    <n v="0"/>
    <n v="13"/>
    <s v="2"/>
  </r>
  <r>
    <x v="1"/>
    <x v="39"/>
    <s v="1"/>
    <s v="01"/>
    <s v="15041RESIN819232023"/>
    <s v="22LB000F"/>
    <x v="1114"/>
    <x v="1114"/>
    <x v="1114"/>
    <x v="1114"/>
    <n v="0"/>
    <n v="0"/>
    <n v="0"/>
    <n v="0"/>
    <n v="270.04000000000002"/>
    <n v="0"/>
    <n v="0"/>
    <n v="0"/>
    <n v="0"/>
    <n v="0"/>
    <n v="270.04000000000002"/>
    <s v="2"/>
  </r>
  <r>
    <x v="1"/>
    <x v="39"/>
    <s v="1"/>
    <s v="01"/>
    <s v="15041RESIN819232023"/>
    <s v="22LB000F"/>
    <x v="1115"/>
    <x v="1115"/>
    <x v="1115"/>
    <x v="1115"/>
    <n v="0"/>
    <n v="0"/>
    <n v="0"/>
    <n v="0"/>
    <n v="282.5"/>
    <n v="0"/>
    <n v="0"/>
    <n v="0"/>
    <n v="0"/>
    <n v="0"/>
    <n v="282.5"/>
    <s v="2"/>
  </r>
  <r>
    <x v="1"/>
    <x v="39"/>
    <s v="1"/>
    <s v="01"/>
    <s v="15041RESIN819232023"/>
    <s v="22LB000F"/>
    <x v="1116"/>
    <x v="1116"/>
    <x v="1116"/>
    <x v="1116"/>
    <n v="0"/>
    <n v="0"/>
    <n v="0"/>
    <n v="0"/>
    <n v="301.5"/>
    <n v="0"/>
    <n v="0"/>
    <n v="0"/>
    <n v="0"/>
    <n v="0"/>
    <n v="301.5"/>
    <s v="2"/>
  </r>
  <r>
    <x v="1"/>
    <x v="39"/>
    <s v="1"/>
    <s v="01"/>
    <s v="15041RESIN819232023"/>
    <s v="22LB000F"/>
    <x v="1117"/>
    <x v="1117"/>
    <x v="1117"/>
    <x v="1117"/>
    <n v="0"/>
    <n v="0"/>
    <n v="0"/>
    <n v="0"/>
    <n v="550"/>
    <n v="0"/>
    <n v="0"/>
    <n v="0"/>
    <n v="0"/>
    <n v="0"/>
    <n v="550"/>
    <s v="2"/>
  </r>
  <r>
    <x v="1"/>
    <x v="40"/>
    <s v="1"/>
    <s v="01"/>
    <s v="15041RESIN819232023"/>
    <s v="22LB000F"/>
    <x v="1118"/>
    <x v="1118"/>
    <x v="1118"/>
    <x v="1118"/>
    <n v="0"/>
    <n v="0"/>
    <n v="0"/>
    <n v="0"/>
    <n v="6.4"/>
    <n v="0"/>
    <n v="0"/>
    <n v="0"/>
    <n v="0"/>
    <n v="0"/>
    <n v="6.4"/>
    <s v="2"/>
  </r>
  <r>
    <x v="1"/>
    <x v="40"/>
    <s v="1"/>
    <s v="01"/>
    <s v="15041RESIN819232023"/>
    <s v="22LB000F"/>
    <x v="1119"/>
    <x v="1119"/>
    <x v="1119"/>
    <x v="1119"/>
    <n v="0"/>
    <n v="0"/>
    <n v="0"/>
    <n v="0"/>
    <n v="32"/>
    <n v="0"/>
    <n v="0"/>
    <n v="0"/>
    <n v="0"/>
    <n v="0"/>
    <n v="32"/>
    <s v="2"/>
  </r>
  <r>
    <x v="1"/>
    <x v="40"/>
    <s v="1"/>
    <s v="01"/>
    <s v="15041RESIN819232023"/>
    <s v="22LB000F"/>
    <x v="1120"/>
    <x v="1120"/>
    <x v="1120"/>
    <x v="1120"/>
    <n v="0"/>
    <n v="0"/>
    <n v="0"/>
    <n v="0"/>
    <n v="505"/>
    <n v="0"/>
    <n v="0"/>
    <n v="0"/>
    <n v="0"/>
    <n v="0"/>
    <n v="505"/>
    <s v="2"/>
  </r>
  <r>
    <x v="1"/>
    <x v="40"/>
    <s v="1"/>
    <s v="01"/>
    <s v="15041RESIN819232023"/>
    <s v="22LB000F"/>
    <x v="1121"/>
    <x v="1121"/>
    <x v="1121"/>
    <x v="1121"/>
    <n v="0"/>
    <n v="0"/>
    <n v="0"/>
    <n v="0"/>
    <n v="90"/>
    <n v="0"/>
    <n v="0"/>
    <n v="0"/>
    <n v="0"/>
    <n v="0"/>
    <n v="90"/>
    <s v="2"/>
  </r>
  <r>
    <x v="1"/>
    <x v="40"/>
    <s v="1"/>
    <s v="01"/>
    <s v="15041RESIN819232023"/>
    <s v="22LB000F"/>
    <x v="1122"/>
    <x v="1122"/>
    <x v="1122"/>
    <x v="1122"/>
    <n v="0"/>
    <n v="0"/>
    <n v="0"/>
    <n v="0"/>
    <n v="47.8"/>
    <n v="0"/>
    <n v="0"/>
    <n v="0"/>
    <n v="0"/>
    <n v="0"/>
    <n v="47.8"/>
    <s v="2"/>
  </r>
  <r>
    <x v="1"/>
    <x v="40"/>
    <s v="1"/>
    <s v="01"/>
    <s v="15041RESIN819232023"/>
    <s v="22LB000F"/>
    <x v="1123"/>
    <x v="1123"/>
    <x v="1123"/>
    <x v="1123"/>
    <n v="0"/>
    <n v="0"/>
    <n v="0"/>
    <n v="0"/>
    <n v="90"/>
    <n v="0"/>
    <n v="0"/>
    <n v="0"/>
    <n v="0"/>
    <n v="0"/>
    <n v="90"/>
    <s v="2"/>
  </r>
  <r>
    <x v="1"/>
    <x v="40"/>
    <s v="1"/>
    <s v="01"/>
    <s v="15041RESIN819232023"/>
    <s v="22LB000F"/>
    <x v="1124"/>
    <x v="1124"/>
    <x v="1124"/>
    <x v="1124"/>
    <n v="0"/>
    <n v="0"/>
    <n v="0"/>
    <n v="0"/>
    <n v="110"/>
    <n v="0"/>
    <n v="0"/>
    <n v="0"/>
    <n v="0"/>
    <n v="0"/>
    <n v="110"/>
    <s v="2"/>
  </r>
  <r>
    <x v="1"/>
    <x v="40"/>
    <s v="1"/>
    <s v="01"/>
    <s v="15041RESIN819232023"/>
    <s v="22LB000F"/>
    <x v="1125"/>
    <x v="1125"/>
    <x v="1125"/>
    <x v="1125"/>
    <n v="0"/>
    <n v="0"/>
    <n v="0"/>
    <n v="0"/>
    <n v="161"/>
    <n v="0"/>
    <n v="0"/>
    <n v="0"/>
    <n v="0"/>
    <n v="0"/>
    <n v="161"/>
    <s v="2"/>
  </r>
  <r>
    <x v="1"/>
    <x v="40"/>
    <s v="1"/>
    <s v="01"/>
    <s v="15041RESIN819232023"/>
    <s v="22LB000F"/>
    <x v="1126"/>
    <x v="1126"/>
    <x v="1126"/>
    <x v="1126"/>
    <n v="0"/>
    <n v="0"/>
    <n v="0"/>
    <n v="0"/>
    <n v="51.7"/>
    <n v="0"/>
    <n v="0"/>
    <n v="0"/>
    <n v="0"/>
    <n v="0"/>
    <n v="51.7"/>
    <s v="2"/>
  </r>
  <r>
    <x v="1"/>
    <x v="40"/>
    <s v="1"/>
    <s v="01"/>
    <s v="15041RESIN819232023"/>
    <s v="22LB000F"/>
    <x v="1127"/>
    <x v="1127"/>
    <x v="1127"/>
    <x v="1127"/>
    <n v="0"/>
    <n v="0"/>
    <n v="0"/>
    <n v="0"/>
    <n v="93.6"/>
    <n v="0"/>
    <n v="0"/>
    <n v="0"/>
    <n v="0"/>
    <n v="0"/>
    <n v="93.6"/>
    <s v="2"/>
  </r>
  <r>
    <x v="1"/>
    <x v="40"/>
    <s v="1"/>
    <s v="01"/>
    <s v="15041RESIN819232023"/>
    <s v="22LB000F"/>
    <x v="1128"/>
    <x v="1128"/>
    <x v="1128"/>
    <x v="1128"/>
    <n v="0"/>
    <n v="0"/>
    <n v="0"/>
    <n v="0"/>
    <n v="7.15"/>
    <n v="0"/>
    <n v="0"/>
    <n v="0"/>
    <n v="0"/>
    <n v="0"/>
    <n v="7.15"/>
    <s v="2"/>
  </r>
  <r>
    <x v="1"/>
    <x v="40"/>
    <s v="1"/>
    <s v="01"/>
    <s v="15041RESIN819232023"/>
    <s v="22LB000F"/>
    <x v="1129"/>
    <x v="1129"/>
    <x v="1129"/>
    <x v="1129"/>
    <n v="0"/>
    <n v="0"/>
    <n v="0"/>
    <n v="0"/>
    <n v="135"/>
    <n v="0"/>
    <n v="0"/>
    <n v="0"/>
    <n v="0"/>
    <n v="0"/>
    <n v="135"/>
    <s v="2"/>
  </r>
  <r>
    <x v="1"/>
    <x v="40"/>
    <s v="1"/>
    <s v="01"/>
    <s v="15041RESIN819232023"/>
    <s v="22LB000F"/>
    <x v="1130"/>
    <x v="1130"/>
    <x v="1130"/>
    <x v="1130"/>
    <n v="0"/>
    <n v="0"/>
    <n v="0"/>
    <n v="0"/>
    <n v="94.5"/>
    <n v="0"/>
    <n v="0"/>
    <n v="0"/>
    <n v="0"/>
    <n v="0"/>
    <n v="94.5"/>
    <s v="2"/>
  </r>
  <r>
    <x v="1"/>
    <x v="40"/>
    <s v="1"/>
    <s v="01"/>
    <s v="15041RESIN819232023"/>
    <s v="22LB000F"/>
    <x v="1131"/>
    <x v="1131"/>
    <x v="1131"/>
    <x v="1131"/>
    <n v="0"/>
    <n v="0"/>
    <n v="0"/>
    <n v="0"/>
    <n v="18.600000000000001"/>
    <n v="0"/>
    <n v="0"/>
    <n v="0"/>
    <n v="0"/>
    <n v="0"/>
    <n v="18.600000000000001"/>
    <s v="2"/>
  </r>
  <r>
    <x v="1"/>
    <x v="40"/>
    <s v="1"/>
    <s v="01"/>
    <s v="15041RESIN819232023"/>
    <s v="22LB000F"/>
    <x v="1132"/>
    <x v="1132"/>
    <x v="1132"/>
    <x v="1132"/>
    <n v="0"/>
    <n v="0"/>
    <n v="0"/>
    <n v="0"/>
    <n v="188"/>
    <n v="0"/>
    <n v="0"/>
    <n v="0"/>
    <n v="0"/>
    <n v="0"/>
    <n v="188"/>
    <s v="2"/>
  </r>
  <r>
    <x v="1"/>
    <x v="40"/>
    <s v="1"/>
    <s v="01"/>
    <s v="15041RESIN819232023"/>
    <s v="22LB000F"/>
    <x v="1133"/>
    <x v="1133"/>
    <x v="1133"/>
    <x v="1133"/>
    <n v="0"/>
    <n v="0"/>
    <n v="0"/>
    <n v="0"/>
    <n v="100"/>
    <n v="0"/>
    <n v="0"/>
    <n v="0"/>
    <n v="0"/>
    <n v="0"/>
    <n v="100"/>
    <s v="2"/>
  </r>
  <r>
    <x v="1"/>
    <x v="40"/>
    <s v="1"/>
    <s v="01"/>
    <s v="15041RESIN819232023"/>
    <s v="22LB000F"/>
    <x v="1134"/>
    <x v="1134"/>
    <x v="1134"/>
    <x v="1134"/>
    <n v="0"/>
    <n v="0"/>
    <n v="0"/>
    <n v="0"/>
    <n v="1350"/>
    <n v="0"/>
    <n v="0"/>
    <n v="0"/>
    <n v="0"/>
    <n v="0"/>
    <n v="1350"/>
    <s v="2"/>
  </r>
  <r>
    <x v="1"/>
    <x v="40"/>
    <s v="1"/>
    <s v="01"/>
    <s v="15041RESIN819232023"/>
    <s v="22LB000F"/>
    <x v="1135"/>
    <x v="1135"/>
    <x v="1135"/>
    <x v="1135"/>
    <n v="0"/>
    <n v="0"/>
    <n v="0"/>
    <n v="0"/>
    <n v="586.20000000000005"/>
    <n v="0"/>
    <n v="0"/>
    <n v="0"/>
    <n v="0"/>
    <n v="0"/>
    <n v="586.20000000000005"/>
    <s v="2"/>
  </r>
  <r>
    <x v="1"/>
    <x v="40"/>
    <s v="1"/>
    <s v="01"/>
    <s v="15041RESIN819232023"/>
    <s v="22LB000F"/>
    <x v="1136"/>
    <x v="1136"/>
    <x v="1136"/>
    <x v="1136"/>
    <n v="0"/>
    <n v="0"/>
    <n v="0"/>
    <n v="0"/>
    <n v="241.5"/>
    <n v="0"/>
    <n v="0"/>
    <n v="0"/>
    <n v="0"/>
    <n v="0"/>
    <n v="241.5"/>
    <s v="2"/>
  </r>
  <r>
    <x v="1"/>
    <x v="40"/>
    <s v="1"/>
    <s v="01"/>
    <s v="15041RESIN819232023"/>
    <s v="22LB000F"/>
    <x v="1137"/>
    <x v="1137"/>
    <x v="1137"/>
    <x v="1137"/>
    <n v="0"/>
    <n v="0"/>
    <n v="0"/>
    <n v="0"/>
    <n v="249.6"/>
    <n v="0"/>
    <n v="0"/>
    <n v="0"/>
    <n v="0"/>
    <n v="0"/>
    <n v="249.6"/>
    <s v="2"/>
  </r>
  <r>
    <x v="1"/>
    <x v="40"/>
    <s v="1"/>
    <s v="01"/>
    <s v="15041RESIN819232023"/>
    <s v="22LB000F"/>
    <x v="1138"/>
    <x v="1138"/>
    <x v="1138"/>
    <x v="1138"/>
    <n v="0"/>
    <n v="0"/>
    <n v="0"/>
    <n v="0"/>
    <n v="274.5"/>
    <n v="0"/>
    <n v="0"/>
    <n v="0"/>
    <n v="0"/>
    <n v="0"/>
    <n v="274.5"/>
    <s v="2"/>
  </r>
  <r>
    <x v="1"/>
    <x v="40"/>
    <s v="1"/>
    <s v="01"/>
    <s v="15041RESIN819232023"/>
    <s v="22LB000F"/>
    <x v="1139"/>
    <x v="1139"/>
    <x v="1139"/>
    <x v="1139"/>
    <n v="0"/>
    <n v="0"/>
    <n v="0"/>
    <n v="0"/>
    <n v="6.6"/>
    <n v="0"/>
    <n v="0"/>
    <n v="0"/>
    <n v="0"/>
    <n v="0"/>
    <n v="6.6"/>
    <s v="2"/>
  </r>
  <r>
    <x v="1"/>
    <x v="40"/>
    <s v="1"/>
    <s v="01"/>
    <s v="15041RESIN819232023"/>
    <s v="22LB000F"/>
    <x v="1140"/>
    <x v="1140"/>
    <x v="1140"/>
    <x v="1140"/>
    <n v="0"/>
    <n v="0"/>
    <n v="0"/>
    <n v="0"/>
    <n v="90"/>
    <n v="0"/>
    <n v="0"/>
    <n v="0"/>
    <n v="0"/>
    <n v="0"/>
    <n v="90"/>
    <s v="2"/>
  </r>
  <r>
    <x v="1"/>
    <x v="40"/>
    <s v="1"/>
    <s v="01"/>
    <s v="15041RESIN819232023"/>
    <s v="22LB000F"/>
    <x v="1141"/>
    <x v="1141"/>
    <x v="1141"/>
    <x v="1141"/>
    <n v="0"/>
    <n v="0"/>
    <n v="0"/>
    <n v="0"/>
    <n v="386.43"/>
    <n v="0"/>
    <n v="0"/>
    <n v="0"/>
    <n v="0"/>
    <n v="0"/>
    <n v="386.43"/>
    <s v="2"/>
  </r>
  <r>
    <x v="1"/>
    <x v="40"/>
    <s v="1"/>
    <s v="01"/>
    <s v="15041RESIN819232023"/>
    <s v="22LB000F"/>
    <x v="1142"/>
    <x v="1142"/>
    <x v="1142"/>
    <x v="1142"/>
    <n v="0"/>
    <n v="0"/>
    <n v="0"/>
    <n v="0"/>
    <n v="530"/>
    <n v="0"/>
    <n v="0"/>
    <n v="0"/>
    <n v="0"/>
    <n v="0"/>
    <n v="530"/>
    <s v="2"/>
  </r>
  <r>
    <x v="1"/>
    <x v="40"/>
    <s v="1"/>
    <s v="01"/>
    <s v="15041RESIN819232023"/>
    <s v="22LB000F"/>
    <x v="1143"/>
    <x v="1143"/>
    <x v="1143"/>
    <x v="1143"/>
    <n v="0"/>
    <n v="0"/>
    <n v="0"/>
    <n v="0"/>
    <n v="413"/>
    <n v="0"/>
    <n v="0"/>
    <n v="0"/>
    <n v="0"/>
    <n v="0"/>
    <n v="413"/>
    <s v="2"/>
  </r>
  <r>
    <x v="1"/>
    <x v="40"/>
    <s v="1"/>
    <s v="01"/>
    <s v="15041RESIN819232023"/>
    <s v="22LB000F"/>
    <x v="1144"/>
    <x v="1144"/>
    <x v="1144"/>
    <x v="1144"/>
    <n v="0"/>
    <n v="0"/>
    <n v="0"/>
    <n v="0"/>
    <n v="202.4"/>
    <n v="0"/>
    <n v="0"/>
    <n v="0"/>
    <n v="0"/>
    <n v="0"/>
    <n v="202.4"/>
    <s v="2"/>
  </r>
  <r>
    <x v="1"/>
    <x v="40"/>
    <s v="1"/>
    <s v="01"/>
    <s v="15041RESIN819232023"/>
    <s v="22LB000F"/>
    <x v="1145"/>
    <x v="1145"/>
    <x v="1145"/>
    <x v="1145"/>
    <n v="0"/>
    <n v="0"/>
    <n v="0"/>
    <n v="0"/>
    <n v="225"/>
    <n v="0"/>
    <n v="0"/>
    <n v="0"/>
    <n v="0"/>
    <n v="0"/>
    <n v="225"/>
    <s v="2"/>
  </r>
  <r>
    <x v="1"/>
    <x v="40"/>
    <s v="1"/>
    <s v="01"/>
    <s v="15041RESIN819232023"/>
    <s v="22LB000F"/>
    <x v="1146"/>
    <x v="1146"/>
    <x v="1146"/>
    <x v="1146"/>
    <n v="0"/>
    <n v="0"/>
    <n v="0"/>
    <n v="0"/>
    <n v="50"/>
    <n v="0"/>
    <n v="0"/>
    <n v="0"/>
    <n v="0"/>
    <n v="0"/>
    <n v="50"/>
    <s v="2"/>
  </r>
  <r>
    <x v="1"/>
    <x v="41"/>
    <s v="1"/>
    <s v="01"/>
    <s v="15041RESIN819232023"/>
    <s v="22LB000F"/>
    <x v="1147"/>
    <x v="1147"/>
    <x v="1147"/>
    <x v="1147"/>
    <n v="0"/>
    <n v="0"/>
    <n v="0"/>
    <n v="0"/>
    <n v="256"/>
    <n v="0"/>
    <n v="0"/>
    <n v="0"/>
    <n v="0"/>
    <n v="0"/>
    <n v="256"/>
    <s v="2"/>
  </r>
  <r>
    <x v="1"/>
    <x v="41"/>
    <s v="1"/>
    <s v="01"/>
    <s v="15041RESIN819232023"/>
    <s v="22LB000F"/>
    <x v="1148"/>
    <x v="1148"/>
    <x v="1148"/>
    <x v="1148"/>
    <n v="0"/>
    <n v="0"/>
    <n v="0"/>
    <n v="0"/>
    <n v="463.75"/>
    <n v="0"/>
    <n v="0"/>
    <n v="0"/>
    <n v="0"/>
    <n v="0"/>
    <n v="463.75"/>
    <s v="2"/>
  </r>
  <r>
    <x v="1"/>
    <x v="41"/>
    <s v="1"/>
    <s v="01"/>
    <s v="15041RESIN819232023"/>
    <s v="22LB000F"/>
    <x v="1149"/>
    <x v="1149"/>
    <x v="1149"/>
    <x v="1149"/>
    <n v="0"/>
    <n v="0"/>
    <n v="0"/>
    <n v="0"/>
    <n v="84"/>
    <n v="0"/>
    <n v="0"/>
    <n v="0"/>
    <n v="0"/>
    <n v="0"/>
    <n v="84"/>
    <s v="2"/>
  </r>
  <r>
    <x v="1"/>
    <x v="41"/>
    <s v="1"/>
    <s v="01"/>
    <s v="15041RESIN819232023"/>
    <s v="22LB000F"/>
    <x v="1150"/>
    <x v="1150"/>
    <x v="1150"/>
    <x v="1150"/>
    <n v="0"/>
    <n v="0"/>
    <n v="0"/>
    <n v="0"/>
    <n v="80.3"/>
    <n v="0"/>
    <n v="0"/>
    <n v="0"/>
    <n v="0"/>
    <n v="0"/>
    <n v="80.3"/>
    <s v="2"/>
  </r>
  <r>
    <x v="1"/>
    <x v="41"/>
    <s v="1"/>
    <s v="01"/>
    <s v="15041RESIN819232023"/>
    <s v="22LB000F"/>
    <x v="1151"/>
    <x v="1151"/>
    <x v="1151"/>
    <x v="1151"/>
    <n v="0"/>
    <n v="0"/>
    <n v="0"/>
    <n v="0"/>
    <n v="135"/>
    <n v="0"/>
    <n v="0"/>
    <n v="0"/>
    <n v="0"/>
    <n v="0"/>
    <n v="135"/>
    <s v="2"/>
  </r>
  <r>
    <x v="1"/>
    <x v="41"/>
    <s v="1"/>
    <s v="01"/>
    <s v="15041RESIN819232023"/>
    <s v="22LB000F"/>
    <x v="1152"/>
    <x v="1152"/>
    <x v="1152"/>
    <x v="1152"/>
    <n v="0"/>
    <n v="0"/>
    <n v="0"/>
    <n v="0"/>
    <n v="75"/>
    <n v="0"/>
    <n v="0"/>
    <n v="0"/>
    <n v="0"/>
    <n v="0"/>
    <n v="75"/>
    <s v="2"/>
  </r>
  <r>
    <x v="1"/>
    <x v="41"/>
    <s v="1"/>
    <s v="01"/>
    <s v="15041RESIN819232023"/>
    <s v="22LB000F"/>
    <x v="1153"/>
    <x v="1153"/>
    <x v="1153"/>
    <x v="1153"/>
    <n v="0"/>
    <n v="0"/>
    <n v="0"/>
    <n v="0"/>
    <n v="114.87"/>
    <n v="0"/>
    <n v="0"/>
    <n v="0"/>
    <n v="0"/>
    <n v="0"/>
    <n v="114.87"/>
    <s v="2"/>
  </r>
  <r>
    <x v="1"/>
    <x v="41"/>
    <s v="1"/>
    <s v="01"/>
    <s v="15041RESIN819232023"/>
    <s v="22LB000F"/>
    <x v="1154"/>
    <x v="1154"/>
    <x v="1154"/>
    <x v="1154"/>
    <n v="0"/>
    <n v="0"/>
    <n v="0"/>
    <n v="0"/>
    <n v="78.75"/>
    <n v="0"/>
    <n v="0"/>
    <n v="0"/>
    <n v="0"/>
    <n v="0"/>
    <n v="78.75"/>
    <s v="2"/>
  </r>
  <r>
    <x v="1"/>
    <x v="41"/>
    <s v="1"/>
    <s v="01"/>
    <s v="15041RESIN819232023"/>
    <s v="22LB000F"/>
    <x v="1155"/>
    <x v="1155"/>
    <x v="1155"/>
    <x v="1155"/>
    <n v="0"/>
    <n v="0"/>
    <n v="0"/>
    <n v="0"/>
    <n v="11"/>
    <n v="0"/>
    <n v="0"/>
    <n v="0"/>
    <n v="0"/>
    <n v="0"/>
    <n v="11"/>
    <s v="2"/>
  </r>
  <r>
    <x v="1"/>
    <x v="41"/>
    <s v="1"/>
    <s v="01"/>
    <s v="15041RESIN819232023"/>
    <s v="22LB000F"/>
    <x v="1156"/>
    <x v="1156"/>
    <x v="1156"/>
    <x v="1156"/>
    <n v="0"/>
    <n v="0"/>
    <n v="0"/>
    <n v="0"/>
    <n v="236.4"/>
    <n v="0"/>
    <n v="0"/>
    <n v="0"/>
    <n v="0"/>
    <n v="0"/>
    <n v="236.4"/>
    <s v="2"/>
  </r>
  <r>
    <x v="1"/>
    <x v="41"/>
    <s v="1"/>
    <s v="01"/>
    <s v="15041RESIN819232023"/>
    <s v="22LB000F"/>
    <x v="1157"/>
    <x v="1157"/>
    <x v="1157"/>
    <x v="1157"/>
    <n v="0"/>
    <n v="0"/>
    <n v="0"/>
    <n v="0"/>
    <n v="243.5"/>
    <n v="0"/>
    <n v="0"/>
    <n v="0"/>
    <n v="0"/>
    <n v="0"/>
    <n v="243.5"/>
    <s v="2"/>
  </r>
  <r>
    <x v="1"/>
    <x v="41"/>
    <s v="1"/>
    <s v="01"/>
    <s v="15041RESIN819232023"/>
    <s v="22LB000F"/>
    <x v="1158"/>
    <x v="1158"/>
    <x v="1158"/>
    <x v="1158"/>
    <n v="0"/>
    <n v="0"/>
    <n v="0"/>
    <n v="0"/>
    <n v="601"/>
    <n v="0"/>
    <n v="0"/>
    <n v="0"/>
    <n v="0"/>
    <n v="0"/>
    <n v="601"/>
    <s v="2"/>
  </r>
  <r>
    <x v="1"/>
    <x v="41"/>
    <s v="1"/>
    <s v="01"/>
    <s v="15041RESIN819232023"/>
    <s v="22LB000F"/>
    <x v="1159"/>
    <x v="1159"/>
    <x v="1159"/>
    <x v="1159"/>
    <n v="0"/>
    <n v="0"/>
    <n v="0"/>
    <n v="0"/>
    <n v="24.65"/>
    <n v="0"/>
    <n v="0"/>
    <n v="0"/>
    <n v="0"/>
    <n v="0"/>
    <n v="24.65"/>
    <s v="2"/>
  </r>
  <r>
    <x v="1"/>
    <x v="41"/>
    <s v="1"/>
    <s v="01"/>
    <s v="15041RESIN819232023"/>
    <s v="22LB000F"/>
    <x v="1160"/>
    <x v="1160"/>
    <x v="1160"/>
    <x v="1160"/>
    <n v="0"/>
    <n v="0"/>
    <n v="0"/>
    <n v="0"/>
    <n v="250"/>
    <n v="0"/>
    <n v="0"/>
    <n v="0"/>
    <n v="0"/>
    <n v="0"/>
    <n v="250"/>
    <s v="2"/>
  </r>
  <r>
    <x v="1"/>
    <x v="41"/>
    <s v="1"/>
    <s v="01"/>
    <s v="15041RESIN819232023"/>
    <s v="22LB000F"/>
    <x v="1161"/>
    <x v="1161"/>
    <x v="1161"/>
    <x v="1161"/>
    <n v="0"/>
    <n v="0"/>
    <n v="0"/>
    <n v="0"/>
    <n v="109.5"/>
    <n v="0"/>
    <n v="0"/>
    <n v="0"/>
    <n v="0"/>
    <n v="0"/>
    <n v="109.5"/>
    <s v="2"/>
  </r>
  <r>
    <x v="1"/>
    <x v="41"/>
    <s v="1"/>
    <s v="01"/>
    <s v="15041RESIN819232023"/>
    <s v="22LB000F"/>
    <x v="1162"/>
    <x v="1162"/>
    <x v="1162"/>
    <x v="1162"/>
    <n v="0"/>
    <n v="0"/>
    <n v="0"/>
    <n v="0"/>
    <n v="171"/>
    <n v="0"/>
    <n v="0"/>
    <n v="0"/>
    <n v="0"/>
    <n v="0"/>
    <n v="171"/>
    <s v="2"/>
  </r>
  <r>
    <x v="1"/>
    <x v="41"/>
    <s v="1"/>
    <s v="01"/>
    <s v="15041RESIN819232023"/>
    <s v="22LB000F"/>
    <x v="1163"/>
    <x v="1163"/>
    <x v="1163"/>
    <x v="1163"/>
    <n v="0"/>
    <n v="0"/>
    <n v="0"/>
    <n v="0"/>
    <n v="107.56"/>
    <n v="0"/>
    <n v="0"/>
    <n v="0"/>
    <n v="0"/>
    <n v="0"/>
    <n v="107.56"/>
    <s v="2"/>
  </r>
  <r>
    <x v="1"/>
    <x v="41"/>
    <s v="1"/>
    <s v="01"/>
    <s v="15041RESIN819232023"/>
    <s v="22LB000F"/>
    <x v="1164"/>
    <x v="1164"/>
    <x v="1164"/>
    <x v="1164"/>
    <n v="0"/>
    <n v="0"/>
    <n v="0"/>
    <n v="0"/>
    <n v="47.5"/>
    <n v="0"/>
    <n v="0"/>
    <n v="0"/>
    <n v="0"/>
    <n v="0"/>
    <n v="47.5"/>
    <s v="2"/>
  </r>
  <r>
    <x v="1"/>
    <x v="41"/>
    <s v="1"/>
    <s v="01"/>
    <s v="15041RESIN819232023"/>
    <s v="22LB000F"/>
    <x v="1165"/>
    <x v="1165"/>
    <x v="1165"/>
    <x v="1165"/>
    <n v="0"/>
    <n v="0"/>
    <n v="0"/>
    <n v="0"/>
    <n v="181.8"/>
    <n v="0"/>
    <n v="0"/>
    <n v="0"/>
    <n v="0"/>
    <n v="0"/>
    <n v="181.8"/>
    <s v="2"/>
  </r>
  <r>
    <x v="1"/>
    <x v="41"/>
    <s v="1"/>
    <s v="01"/>
    <s v="15041RESIN819232023"/>
    <s v="22LB000F"/>
    <x v="1166"/>
    <x v="1166"/>
    <x v="1166"/>
    <x v="1166"/>
    <n v="0"/>
    <n v="0"/>
    <n v="0"/>
    <n v="0"/>
    <n v="554"/>
    <n v="0"/>
    <n v="0"/>
    <n v="0"/>
    <n v="0"/>
    <n v="0"/>
    <n v="554"/>
    <s v="2"/>
  </r>
  <r>
    <x v="1"/>
    <x v="41"/>
    <s v="1"/>
    <s v="01"/>
    <s v="15041RESIN819232023"/>
    <s v="22LB000F"/>
    <x v="1167"/>
    <x v="1167"/>
    <x v="1167"/>
    <x v="1167"/>
    <n v="0"/>
    <n v="0"/>
    <n v="0"/>
    <n v="0"/>
    <n v="183.9"/>
    <n v="0"/>
    <n v="0"/>
    <n v="0"/>
    <n v="0"/>
    <n v="0"/>
    <n v="183.9"/>
    <s v="2"/>
  </r>
  <r>
    <x v="1"/>
    <x v="41"/>
    <s v="1"/>
    <s v="01"/>
    <s v="15041RESIN819232023"/>
    <s v="22LB000F"/>
    <x v="1168"/>
    <x v="1168"/>
    <x v="1168"/>
    <x v="1168"/>
    <n v="0"/>
    <n v="0"/>
    <n v="0"/>
    <n v="0"/>
    <n v="90"/>
    <n v="0"/>
    <n v="0"/>
    <n v="0"/>
    <n v="0"/>
    <n v="0"/>
    <n v="90"/>
    <s v="2"/>
  </r>
  <r>
    <x v="1"/>
    <x v="41"/>
    <s v="1"/>
    <s v="01"/>
    <s v="15041RESIN819232023"/>
    <s v="22LB000F"/>
    <x v="1169"/>
    <x v="1169"/>
    <x v="1169"/>
    <x v="1169"/>
    <n v="0"/>
    <n v="0"/>
    <n v="0"/>
    <n v="0"/>
    <n v="437"/>
    <n v="0"/>
    <n v="0"/>
    <n v="0"/>
    <n v="0"/>
    <n v="0"/>
    <n v="437"/>
    <s v="2"/>
  </r>
  <r>
    <x v="1"/>
    <x v="41"/>
    <s v="1"/>
    <s v="01"/>
    <s v="15041RESIN819232023"/>
    <s v="22LB000F"/>
    <x v="1170"/>
    <x v="1170"/>
    <x v="1170"/>
    <x v="1170"/>
    <n v="0"/>
    <n v="0"/>
    <n v="0"/>
    <n v="0"/>
    <n v="181.2"/>
    <n v="0"/>
    <n v="0"/>
    <n v="0"/>
    <n v="0"/>
    <n v="0"/>
    <n v="181.2"/>
    <s v="2"/>
  </r>
  <r>
    <x v="1"/>
    <x v="41"/>
    <s v="1"/>
    <s v="01"/>
    <s v="15041RESIN819232023"/>
    <s v="22LB000F"/>
    <x v="1171"/>
    <x v="1171"/>
    <x v="1171"/>
    <x v="1171"/>
    <n v="0"/>
    <n v="0"/>
    <n v="0"/>
    <n v="0"/>
    <n v="427.5"/>
    <n v="0"/>
    <n v="0"/>
    <n v="0"/>
    <n v="0"/>
    <n v="0"/>
    <n v="427.5"/>
    <s v="2"/>
  </r>
  <r>
    <x v="1"/>
    <x v="41"/>
    <s v="1"/>
    <s v="01"/>
    <s v="15041RESIN819232023"/>
    <s v="22LB000F"/>
    <x v="1172"/>
    <x v="1172"/>
    <x v="1172"/>
    <x v="1172"/>
    <n v="0"/>
    <n v="0"/>
    <n v="0"/>
    <n v="0"/>
    <n v="100"/>
    <n v="0"/>
    <n v="0"/>
    <n v="0"/>
    <n v="0"/>
    <n v="0"/>
    <n v="100"/>
    <s v="2"/>
  </r>
  <r>
    <x v="1"/>
    <x v="41"/>
    <s v="1"/>
    <s v="01"/>
    <s v="15041RESIN819232023"/>
    <s v="22LB000F"/>
    <x v="1173"/>
    <x v="1173"/>
    <x v="1173"/>
    <x v="1173"/>
    <n v="0"/>
    <n v="0"/>
    <n v="0"/>
    <n v="0"/>
    <n v="366.25"/>
    <n v="0"/>
    <n v="0"/>
    <n v="0"/>
    <n v="0"/>
    <n v="0"/>
    <n v="366.25"/>
    <s v="2"/>
  </r>
  <r>
    <x v="1"/>
    <x v="42"/>
    <s v="1"/>
    <s v="01"/>
    <s v="15041RESIN819232023"/>
    <s v="22LB000F"/>
    <x v="1174"/>
    <x v="1174"/>
    <x v="1174"/>
    <x v="1174"/>
    <n v="0"/>
    <n v="0"/>
    <n v="0"/>
    <n v="0"/>
    <n v="473"/>
    <n v="0"/>
    <n v="0"/>
    <n v="0"/>
    <n v="0"/>
    <n v="0"/>
    <n v="473"/>
    <s v="2"/>
  </r>
  <r>
    <x v="1"/>
    <x v="42"/>
    <s v="1"/>
    <s v="01"/>
    <s v="15041RESIN819232023"/>
    <s v="22LB000F"/>
    <x v="1175"/>
    <x v="1175"/>
    <x v="1175"/>
    <x v="1175"/>
    <n v="0"/>
    <n v="0"/>
    <n v="0"/>
    <n v="0"/>
    <n v="33.6"/>
    <n v="0"/>
    <n v="0"/>
    <n v="0"/>
    <n v="0"/>
    <n v="0"/>
    <n v="33.6"/>
    <s v="2"/>
  </r>
  <r>
    <x v="1"/>
    <x v="42"/>
    <s v="1"/>
    <s v="01"/>
    <s v="15041RESIN819232023"/>
    <s v="22LB000F"/>
    <x v="1176"/>
    <x v="1176"/>
    <x v="1176"/>
    <x v="1176"/>
    <n v="0"/>
    <n v="0"/>
    <n v="0"/>
    <n v="0"/>
    <n v="7.5"/>
    <n v="0"/>
    <n v="0"/>
    <n v="0"/>
    <n v="0"/>
    <n v="0"/>
    <n v="7.5"/>
    <s v="2"/>
  </r>
  <r>
    <x v="1"/>
    <x v="42"/>
    <s v="1"/>
    <s v="01"/>
    <s v="15041RESIN819232023"/>
    <s v="22LB000F"/>
    <x v="1177"/>
    <x v="1177"/>
    <x v="1177"/>
    <x v="1177"/>
    <n v="0"/>
    <n v="0"/>
    <n v="0"/>
    <n v="0"/>
    <n v="5.4"/>
    <n v="0"/>
    <n v="0"/>
    <n v="0"/>
    <n v="0"/>
    <n v="0"/>
    <n v="5.4"/>
    <s v="2"/>
  </r>
  <r>
    <x v="1"/>
    <x v="42"/>
    <s v="1"/>
    <s v="01"/>
    <s v="15041RESIN819232023"/>
    <s v="22LB000F"/>
    <x v="1178"/>
    <x v="1178"/>
    <x v="1178"/>
    <x v="1178"/>
    <n v="0"/>
    <n v="0"/>
    <n v="0"/>
    <n v="0"/>
    <n v="616"/>
    <n v="0"/>
    <n v="0"/>
    <n v="0"/>
    <n v="0"/>
    <n v="0"/>
    <n v="616"/>
    <s v="2"/>
  </r>
  <r>
    <x v="1"/>
    <x v="42"/>
    <s v="1"/>
    <s v="01"/>
    <s v="15041RESIN819232023"/>
    <s v="22LB000F"/>
    <x v="1179"/>
    <x v="1179"/>
    <x v="1179"/>
    <x v="1179"/>
    <n v="0"/>
    <n v="0"/>
    <n v="0"/>
    <n v="0"/>
    <n v="175.5"/>
    <n v="0"/>
    <n v="0"/>
    <n v="0"/>
    <n v="0"/>
    <n v="0"/>
    <n v="175.5"/>
    <s v="2"/>
  </r>
  <r>
    <x v="1"/>
    <x v="42"/>
    <s v="1"/>
    <s v="01"/>
    <s v="15041RESIN819232023"/>
    <s v="22LB000F"/>
    <x v="1180"/>
    <x v="1180"/>
    <x v="1180"/>
    <x v="1180"/>
    <n v="0"/>
    <n v="0"/>
    <n v="0"/>
    <n v="0"/>
    <n v="267"/>
    <n v="0"/>
    <n v="0"/>
    <n v="0"/>
    <n v="0"/>
    <n v="0"/>
    <n v="267"/>
    <s v="2"/>
  </r>
  <r>
    <x v="1"/>
    <x v="42"/>
    <s v="1"/>
    <s v="01"/>
    <s v="15041RESIN819232023"/>
    <s v="22LB000F"/>
    <x v="1181"/>
    <x v="1181"/>
    <x v="1181"/>
    <x v="1181"/>
    <n v="0"/>
    <n v="0"/>
    <n v="0"/>
    <n v="0"/>
    <n v="17.7"/>
    <n v="0"/>
    <n v="0"/>
    <n v="0"/>
    <n v="0"/>
    <n v="0"/>
    <n v="17.7"/>
    <s v="2"/>
  </r>
  <r>
    <x v="1"/>
    <x v="42"/>
    <s v="1"/>
    <s v="01"/>
    <s v="15041RESIN819232023"/>
    <s v="22LB000F"/>
    <x v="1182"/>
    <x v="1182"/>
    <x v="1182"/>
    <x v="1182"/>
    <n v="0"/>
    <n v="0"/>
    <n v="0"/>
    <n v="0"/>
    <n v="32"/>
    <n v="0"/>
    <n v="0"/>
    <n v="0"/>
    <n v="0"/>
    <n v="0"/>
    <n v="32"/>
    <s v="2"/>
  </r>
  <r>
    <x v="1"/>
    <x v="42"/>
    <s v="1"/>
    <s v="01"/>
    <s v="15041RESIN819232023"/>
    <s v="22LB000F"/>
    <x v="1183"/>
    <x v="1183"/>
    <x v="1183"/>
    <x v="1183"/>
    <n v="0"/>
    <n v="0"/>
    <n v="0"/>
    <n v="0"/>
    <n v="104"/>
    <n v="0"/>
    <n v="0"/>
    <n v="0"/>
    <n v="0"/>
    <n v="0"/>
    <n v="104"/>
    <s v="2"/>
  </r>
  <r>
    <x v="1"/>
    <x v="42"/>
    <s v="1"/>
    <s v="01"/>
    <s v="15041RESIN819232023"/>
    <s v="22LB000F"/>
    <x v="1184"/>
    <x v="1184"/>
    <x v="1184"/>
    <x v="1184"/>
    <n v="0"/>
    <n v="0"/>
    <n v="0"/>
    <n v="0"/>
    <n v="135"/>
    <n v="0"/>
    <n v="0"/>
    <n v="0"/>
    <n v="0"/>
    <n v="0"/>
    <n v="135"/>
    <s v="2"/>
  </r>
  <r>
    <x v="1"/>
    <x v="42"/>
    <s v="1"/>
    <s v="01"/>
    <s v="15041RESIN819232023"/>
    <s v="22LB000F"/>
    <x v="1185"/>
    <x v="1185"/>
    <x v="1185"/>
    <x v="1185"/>
    <n v="0"/>
    <n v="0"/>
    <n v="0"/>
    <n v="0"/>
    <n v="40"/>
    <n v="0"/>
    <n v="0"/>
    <n v="0"/>
    <n v="0"/>
    <n v="0"/>
    <n v="40"/>
    <s v="2"/>
  </r>
  <r>
    <x v="1"/>
    <x v="42"/>
    <s v="1"/>
    <s v="01"/>
    <s v="15041RESIN819232023"/>
    <s v="22LB000F"/>
    <x v="1186"/>
    <x v="1186"/>
    <x v="1186"/>
    <x v="1186"/>
    <n v="0"/>
    <n v="0"/>
    <n v="0"/>
    <n v="0"/>
    <n v="94.76"/>
    <n v="0"/>
    <n v="0"/>
    <n v="0"/>
    <n v="0"/>
    <n v="0"/>
    <n v="94.76"/>
    <s v="2"/>
  </r>
  <r>
    <x v="1"/>
    <x v="42"/>
    <s v="1"/>
    <s v="01"/>
    <s v="15041RESIN819232023"/>
    <s v="22LB000F"/>
    <x v="1187"/>
    <x v="1187"/>
    <x v="1187"/>
    <x v="1187"/>
    <n v="0"/>
    <n v="0"/>
    <n v="0"/>
    <n v="0"/>
    <n v="119.25"/>
    <n v="0"/>
    <n v="0"/>
    <n v="0"/>
    <n v="0"/>
    <n v="0"/>
    <n v="119.25"/>
    <s v="2"/>
  </r>
  <r>
    <x v="1"/>
    <x v="42"/>
    <s v="1"/>
    <s v="01"/>
    <s v="15041RESIN819232023"/>
    <s v="22LB000F"/>
    <x v="1188"/>
    <x v="1188"/>
    <x v="1188"/>
    <x v="1188"/>
    <n v="0"/>
    <n v="0"/>
    <n v="0"/>
    <n v="0"/>
    <n v="98"/>
    <n v="0"/>
    <n v="0"/>
    <n v="0"/>
    <n v="0"/>
    <n v="0"/>
    <n v="98"/>
    <s v="2"/>
  </r>
  <r>
    <x v="1"/>
    <x v="42"/>
    <s v="1"/>
    <s v="01"/>
    <s v="15041RESIN819232023"/>
    <s v="22LB000F"/>
    <x v="1189"/>
    <x v="1189"/>
    <x v="1189"/>
    <x v="1189"/>
    <n v="0"/>
    <n v="0"/>
    <n v="0"/>
    <n v="0"/>
    <n v="220"/>
    <n v="0"/>
    <n v="0"/>
    <n v="0"/>
    <n v="0"/>
    <n v="0"/>
    <n v="220"/>
    <s v="2"/>
  </r>
  <r>
    <x v="1"/>
    <x v="42"/>
    <s v="1"/>
    <s v="01"/>
    <s v="15041RESIN819232023"/>
    <s v="22LB000F"/>
    <x v="1190"/>
    <x v="1190"/>
    <x v="1190"/>
    <x v="1190"/>
    <n v="0"/>
    <n v="0"/>
    <n v="0"/>
    <n v="0"/>
    <n v="25.8"/>
    <n v="0"/>
    <n v="0"/>
    <n v="0"/>
    <n v="0"/>
    <n v="0"/>
    <n v="25.8"/>
    <s v="2"/>
  </r>
  <r>
    <x v="1"/>
    <x v="42"/>
    <s v="1"/>
    <s v="01"/>
    <s v="15041RESIN819232023"/>
    <s v="22LB000F"/>
    <x v="1191"/>
    <x v="1191"/>
    <x v="1191"/>
    <x v="1191"/>
    <n v="0"/>
    <n v="0"/>
    <n v="0"/>
    <n v="0"/>
    <n v="19.96"/>
    <n v="0"/>
    <n v="0"/>
    <n v="0"/>
    <n v="0"/>
    <n v="0"/>
    <n v="19.96"/>
    <s v="2"/>
  </r>
  <r>
    <x v="1"/>
    <x v="42"/>
    <s v="1"/>
    <s v="01"/>
    <s v="15041RESIN819232023"/>
    <s v="22LB000F"/>
    <x v="1192"/>
    <x v="1192"/>
    <x v="1192"/>
    <x v="1192"/>
    <n v="0"/>
    <n v="0"/>
    <n v="0"/>
    <n v="0"/>
    <n v="123.35"/>
    <n v="0"/>
    <n v="0"/>
    <n v="0"/>
    <n v="0"/>
    <n v="0"/>
    <n v="123.35"/>
    <s v="2"/>
  </r>
  <r>
    <x v="1"/>
    <x v="42"/>
    <s v="1"/>
    <s v="01"/>
    <s v="15041RESIN819232023"/>
    <s v="22LB000F"/>
    <x v="1193"/>
    <x v="1193"/>
    <x v="1193"/>
    <x v="1193"/>
    <n v="0"/>
    <n v="0"/>
    <n v="0"/>
    <n v="0"/>
    <n v="19.059999999999999"/>
    <n v="0"/>
    <n v="0"/>
    <n v="0"/>
    <n v="0"/>
    <n v="0"/>
    <n v="19.059999999999999"/>
    <s v="2"/>
  </r>
  <r>
    <x v="1"/>
    <x v="42"/>
    <s v="1"/>
    <s v="01"/>
    <s v="15041RESIN819232023"/>
    <s v="22LB000F"/>
    <x v="1194"/>
    <x v="1194"/>
    <x v="1194"/>
    <x v="1194"/>
    <n v="0"/>
    <n v="0"/>
    <n v="0"/>
    <n v="0"/>
    <n v="496.4"/>
    <n v="0"/>
    <n v="0"/>
    <n v="0"/>
    <n v="0"/>
    <n v="0"/>
    <n v="496.4"/>
    <s v="2"/>
  </r>
  <r>
    <x v="1"/>
    <x v="42"/>
    <s v="1"/>
    <s v="01"/>
    <s v="15041RESIN819232023"/>
    <s v="22LB000F"/>
    <x v="1195"/>
    <x v="1195"/>
    <x v="1195"/>
    <x v="1195"/>
    <n v="0"/>
    <n v="0"/>
    <n v="0"/>
    <n v="0"/>
    <n v="19.8"/>
    <n v="0"/>
    <n v="0"/>
    <n v="0"/>
    <n v="0"/>
    <n v="0"/>
    <n v="19.8"/>
    <s v="2"/>
  </r>
  <r>
    <x v="1"/>
    <x v="42"/>
    <s v="1"/>
    <s v="01"/>
    <s v="15041RESIN819232023"/>
    <s v="22LB000F"/>
    <x v="1196"/>
    <x v="1196"/>
    <x v="1196"/>
    <x v="1196"/>
    <n v="0"/>
    <n v="0"/>
    <n v="0"/>
    <n v="0"/>
    <n v="45.6"/>
    <n v="0"/>
    <n v="0"/>
    <n v="0"/>
    <n v="0"/>
    <n v="0"/>
    <n v="45.6"/>
    <s v="2"/>
  </r>
  <r>
    <x v="1"/>
    <x v="42"/>
    <s v="1"/>
    <s v="01"/>
    <s v="15041RESIN819232023"/>
    <s v="22LB000F"/>
    <x v="1197"/>
    <x v="1197"/>
    <x v="1197"/>
    <x v="1197"/>
    <n v="0"/>
    <n v="0"/>
    <n v="0"/>
    <n v="0"/>
    <n v="53.4"/>
    <n v="0"/>
    <n v="0"/>
    <n v="0"/>
    <n v="0"/>
    <n v="0"/>
    <n v="53.4"/>
    <s v="2"/>
  </r>
  <r>
    <x v="1"/>
    <x v="42"/>
    <s v="1"/>
    <s v="01"/>
    <s v="15041RESIN819232023"/>
    <s v="22LB000F"/>
    <x v="1198"/>
    <x v="1198"/>
    <x v="1198"/>
    <x v="1198"/>
    <n v="0"/>
    <n v="0"/>
    <n v="0"/>
    <n v="0"/>
    <n v="9"/>
    <n v="0"/>
    <n v="0"/>
    <n v="0"/>
    <n v="0"/>
    <n v="0"/>
    <n v="9"/>
    <s v="2"/>
  </r>
  <r>
    <x v="1"/>
    <x v="42"/>
    <s v="1"/>
    <s v="01"/>
    <s v="15041RESIN819232023"/>
    <s v="22LB000F"/>
    <x v="1199"/>
    <x v="1199"/>
    <x v="1199"/>
    <x v="1199"/>
    <n v="0"/>
    <n v="0"/>
    <n v="0"/>
    <n v="0"/>
    <n v="33.42"/>
    <n v="0"/>
    <n v="0"/>
    <n v="0"/>
    <n v="0"/>
    <n v="0"/>
    <n v="33.42"/>
    <s v="2"/>
  </r>
  <r>
    <x v="1"/>
    <x v="42"/>
    <s v="1"/>
    <s v="01"/>
    <s v="15041RESIN819232023"/>
    <s v="22LB000F"/>
    <x v="1200"/>
    <x v="1200"/>
    <x v="1200"/>
    <x v="1200"/>
    <n v="0"/>
    <n v="0"/>
    <n v="0"/>
    <n v="0"/>
    <n v="474"/>
    <n v="0"/>
    <n v="0"/>
    <n v="0"/>
    <n v="0"/>
    <n v="0"/>
    <n v="474"/>
    <s v="2"/>
  </r>
  <r>
    <x v="1"/>
    <x v="42"/>
    <s v="1"/>
    <s v="01"/>
    <s v="15041RESIN819232023"/>
    <s v="22LB000F"/>
    <x v="1201"/>
    <x v="1201"/>
    <x v="1201"/>
    <x v="1201"/>
    <n v="0"/>
    <n v="0"/>
    <n v="0"/>
    <n v="0"/>
    <n v="45"/>
    <n v="0"/>
    <n v="0"/>
    <n v="0"/>
    <n v="0"/>
    <n v="0"/>
    <n v="45"/>
    <s v="2"/>
  </r>
  <r>
    <x v="1"/>
    <x v="42"/>
    <s v="1"/>
    <s v="01"/>
    <s v="15041RESIN819232023"/>
    <s v="22LB000F"/>
    <x v="1202"/>
    <x v="1202"/>
    <x v="1202"/>
    <x v="1202"/>
    <n v="0"/>
    <n v="0"/>
    <n v="0"/>
    <n v="0"/>
    <n v="366.75"/>
    <n v="0"/>
    <n v="0"/>
    <n v="0"/>
    <n v="0"/>
    <n v="0"/>
    <n v="366.75"/>
    <s v="2"/>
  </r>
  <r>
    <x v="1"/>
    <x v="42"/>
    <s v="1"/>
    <s v="01"/>
    <s v="15041RESIN819232023"/>
    <s v="22LB000F"/>
    <x v="1203"/>
    <x v="1203"/>
    <x v="1203"/>
    <x v="1203"/>
    <n v="0"/>
    <n v="0"/>
    <n v="0"/>
    <n v="0"/>
    <n v="30"/>
    <n v="0"/>
    <n v="0"/>
    <n v="0"/>
    <n v="0"/>
    <n v="0"/>
    <n v="30"/>
    <s v="2"/>
  </r>
  <r>
    <x v="1"/>
    <x v="42"/>
    <s v="1"/>
    <s v="01"/>
    <s v="15041RESIN819232023"/>
    <s v="22LB000F"/>
    <x v="1204"/>
    <x v="1204"/>
    <x v="1204"/>
    <x v="1204"/>
    <n v="0"/>
    <n v="0"/>
    <n v="0"/>
    <n v="0"/>
    <n v="55"/>
    <n v="0"/>
    <n v="0"/>
    <n v="0"/>
    <n v="0"/>
    <n v="0"/>
    <n v="55"/>
    <s v="2"/>
  </r>
  <r>
    <x v="1"/>
    <x v="42"/>
    <s v="1"/>
    <s v="01"/>
    <s v="15041RESIN819232023"/>
    <s v="22LB000F"/>
    <x v="1205"/>
    <x v="1205"/>
    <x v="1205"/>
    <x v="1205"/>
    <n v="0"/>
    <n v="0"/>
    <n v="0"/>
    <n v="0"/>
    <n v="61"/>
    <n v="0"/>
    <n v="0"/>
    <n v="0"/>
    <n v="0"/>
    <n v="0"/>
    <n v="61"/>
    <s v="2"/>
  </r>
  <r>
    <x v="1"/>
    <x v="43"/>
    <s v="1"/>
    <s v="01"/>
    <s v="15041RESIN819232023"/>
    <s v="22LB000F"/>
    <x v="1206"/>
    <x v="1206"/>
    <x v="1206"/>
    <x v="1206"/>
    <n v="0"/>
    <n v="0"/>
    <n v="0"/>
    <n v="0"/>
    <n v="52.5"/>
    <n v="0"/>
    <n v="0"/>
    <n v="0"/>
    <n v="0"/>
    <n v="0"/>
    <n v="52.5"/>
    <s v="2"/>
  </r>
  <r>
    <x v="1"/>
    <x v="43"/>
    <s v="1"/>
    <s v="01"/>
    <s v="15041RESIN819232023"/>
    <s v="22LB000F"/>
    <x v="1207"/>
    <x v="1207"/>
    <x v="1207"/>
    <x v="1207"/>
    <n v="0"/>
    <n v="0"/>
    <n v="0"/>
    <n v="0"/>
    <n v="298"/>
    <n v="0"/>
    <n v="0"/>
    <n v="0"/>
    <n v="0"/>
    <n v="0"/>
    <n v="298"/>
    <s v="2"/>
  </r>
  <r>
    <x v="1"/>
    <x v="43"/>
    <s v="1"/>
    <s v="01"/>
    <s v="15041RESIN819232023"/>
    <s v="22LB000F"/>
    <x v="1208"/>
    <x v="1208"/>
    <x v="1208"/>
    <x v="1208"/>
    <n v="0"/>
    <n v="0"/>
    <n v="0"/>
    <n v="0"/>
    <n v="23.75"/>
    <n v="0"/>
    <n v="0"/>
    <n v="0"/>
    <n v="0"/>
    <n v="0"/>
    <n v="23.75"/>
    <s v="2"/>
  </r>
  <r>
    <x v="1"/>
    <x v="43"/>
    <s v="1"/>
    <s v="01"/>
    <s v="15041RESIN819232023"/>
    <s v="22LB000F"/>
    <x v="1209"/>
    <x v="1209"/>
    <x v="1209"/>
    <x v="1209"/>
    <n v="0"/>
    <n v="0"/>
    <n v="0"/>
    <n v="0"/>
    <n v="298"/>
    <n v="0"/>
    <n v="0"/>
    <n v="0"/>
    <n v="0"/>
    <n v="0"/>
    <n v="298"/>
    <s v="2"/>
  </r>
  <r>
    <x v="1"/>
    <x v="43"/>
    <s v="1"/>
    <s v="01"/>
    <s v="15041RESIN819232023"/>
    <s v="22LB000F"/>
    <x v="1210"/>
    <x v="1210"/>
    <x v="1210"/>
    <x v="1210"/>
    <n v="0"/>
    <n v="0"/>
    <n v="0"/>
    <n v="0"/>
    <n v="70"/>
    <n v="0"/>
    <n v="0"/>
    <n v="0"/>
    <n v="0"/>
    <n v="0"/>
    <n v="70"/>
    <s v="2"/>
  </r>
  <r>
    <x v="1"/>
    <x v="43"/>
    <s v="1"/>
    <s v="01"/>
    <s v="15041RESIN819232023"/>
    <s v="22LB000F"/>
    <x v="1211"/>
    <x v="1211"/>
    <x v="1211"/>
    <x v="1211"/>
    <n v="0"/>
    <n v="0"/>
    <n v="0"/>
    <n v="0"/>
    <n v="35.53"/>
    <n v="0"/>
    <n v="0"/>
    <n v="0"/>
    <n v="0"/>
    <n v="0"/>
    <n v="35.53"/>
    <s v="2"/>
  </r>
  <r>
    <x v="1"/>
    <x v="43"/>
    <s v="1"/>
    <s v="01"/>
    <s v="15041RESIN819232023"/>
    <s v="22LB000F"/>
    <x v="1212"/>
    <x v="1212"/>
    <x v="1212"/>
    <x v="1212"/>
    <n v="0"/>
    <n v="0"/>
    <n v="0"/>
    <n v="0"/>
    <n v="138"/>
    <n v="0"/>
    <n v="0"/>
    <n v="0"/>
    <n v="0"/>
    <n v="0"/>
    <n v="138"/>
    <s v="2"/>
  </r>
  <r>
    <x v="1"/>
    <x v="43"/>
    <s v="1"/>
    <s v="01"/>
    <s v="15041RESIN819232023"/>
    <s v="22LB000F"/>
    <x v="1213"/>
    <x v="1213"/>
    <x v="1213"/>
    <x v="1213"/>
    <n v="0"/>
    <n v="0"/>
    <n v="0"/>
    <n v="0"/>
    <n v="900"/>
    <n v="0"/>
    <n v="0"/>
    <n v="0"/>
    <n v="0"/>
    <n v="0"/>
    <n v="900"/>
    <s v="2"/>
  </r>
  <r>
    <x v="1"/>
    <x v="43"/>
    <s v="1"/>
    <s v="01"/>
    <s v="15041RESIN819232023"/>
    <s v="22LB000F"/>
    <x v="1214"/>
    <x v="1214"/>
    <x v="1214"/>
    <x v="1214"/>
    <n v="0"/>
    <n v="0"/>
    <n v="0"/>
    <n v="0"/>
    <n v="52.5"/>
    <n v="0"/>
    <n v="0"/>
    <n v="0"/>
    <n v="0"/>
    <n v="0"/>
    <n v="52.5"/>
    <s v="2"/>
  </r>
  <r>
    <x v="1"/>
    <x v="43"/>
    <s v="1"/>
    <s v="01"/>
    <s v="15041RESIN819232023"/>
    <s v="22LB000F"/>
    <x v="1215"/>
    <x v="1215"/>
    <x v="1215"/>
    <x v="1215"/>
    <n v="0"/>
    <n v="0"/>
    <n v="0"/>
    <n v="0"/>
    <n v="422"/>
    <n v="0"/>
    <n v="0"/>
    <n v="0"/>
    <n v="0"/>
    <n v="0"/>
    <n v="422"/>
    <s v="2"/>
  </r>
  <r>
    <x v="1"/>
    <x v="43"/>
    <s v="1"/>
    <s v="01"/>
    <s v="15041RESIN819232023"/>
    <s v="22LB000F"/>
    <x v="1216"/>
    <x v="1216"/>
    <x v="1216"/>
    <x v="1216"/>
    <n v="0"/>
    <n v="0"/>
    <n v="0"/>
    <n v="0"/>
    <n v="19.5"/>
    <n v="0"/>
    <n v="0"/>
    <n v="0"/>
    <n v="0"/>
    <n v="0"/>
    <n v="19.5"/>
    <s v="2"/>
  </r>
  <r>
    <x v="1"/>
    <x v="43"/>
    <s v="1"/>
    <s v="01"/>
    <s v="15041RESIN819232023"/>
    <s v="22LB000F"/>
    <x v="1217"/>
    <x v="1217"/>
    <x v="1217"/>
    <x v="1217"/>
    <n v="0"/>
    <n v="0"/>
    <n v="0"/>
    <n v="0"/>
    <n v="248.4"/>
    <n v="0"/>
    <n v="0"/>
    <n v="0"/>
    <n v="0"/>
    <n v="0"/>
    <n v="248.4"/>
    <s v="2"/>
  </r>
  <r>
    <x v="1"/>
    <x v="43"/>
    <s v="1"/>
    <s v="01"/>
    <s v="15041RESIN819232023"/>
    <s v="22LB000F"/>
    <x v="1218"/>
    <x v="1218"/>
    <x v="1218"/>
    <x v="1218"/>
    <n v="0"/>
    <n v="0"/>
    <n v="0"/>
    <n v="0"/>
    <n v="30.8"/>
    <n v="0"/>
    <n v="0"/>
    <n v="0"/>
    <n v="0"/>
    <n v="0"/>
    <n v="30.8"/>
    <s v="2"/>
  </r>
  <r>
    <x v="1"/>
    <x v="43"/>
    <s v="1"/>
    <s v="01"/>
    <s v="15041RESIN819232023"/>
    <s v="22LB000F"/>
    <x v="1219"/>
    <x v="1219"/>
    <x v="1219"/>
    <x v="1219"/>
    <n v="0"/>
    <n v="0"/>
    <n v="0"/>
    <n v="0"/>
    <n v="667.2"/>
    <n v="0"/>
    <n v="0"/>
    <n v="0"/>
    <n v="0"/>
    <n v="0"/>
    <n v="667.2"/>
    <s v="2"/>
  </r>
  <r>
    <x v="1"/>
    <x v="43"/>
    <s v="1"/>
    <s v="01"/>
    <s v="15041RESIN819232023"/>
    <s v="22LB000F"/>
    <x v="1220"/>
    <x v="1220"/>
    <x v="1220"/>
    <x v="1220"/>
    <n v="0"/>
    <n v="0"/>
    <n v="0"/>
    <n v="0"/>
    <n v="450"/>
    <n v="0"/>
    <n v="0"/>
    <n v="0"/>
    <n v="0"/>
    <n v="0"/>
    <n v="450"/>
    <s v="2"/>
  </r>
  <r>
    <x v="1"/>
    <x v="43"/>
    <s v="1"/>
    <s v="01"/>
    <s v="15041RESIN819232023"/>
    <s v="22LB000F"/>
    <x v="1221"/>
    <x v="1221"/>
    <x v="1221"/>
    <x v="1221"/>
    <n v="0"/>
    <n v="0"/>
    <n v="0"/>
    <n v="0"/>
    <n v="19.2"/>
    <n v="0"/>
    <n v="0"/>
    <n v="0"/>
    <n v="0"/>
    <n v="0"/>
    <n v="19.2"/>
    <s v="2"/>
  </r>
  <r>
    <x v="1"/>
    <x v="43"/>
    <s v="1"/>
    <s v="01"/>
    <s v="15041RESIN819232023"/>
    <s v="22LB000F"/>
    <x v="1222"/>
    <x v="1222"/>
    <x v="1222"/>
    <x v="1222"/>
    <n v="0"/>
    <n v="0"/>
    <n v="0"/>
    <n v="0"/>
    <n v="473.5"/>
    <n v="0"/>
    <n v="0"/>
    <n v="0"/>
    <n v="0"/>
    <n v="0"/>
    <n v="473.5"/>
    <s v="2"/>
  </r>
  <r>
    <x v="1"/>
    <x v="43"/>
    <s v="1"/>
    <s v="01"/>
    <s v="15041RESIN819232023"/>
    <s v="22LB000F"/>
    <x v="1223"/>
    <x v="1223"/>
    <x v="1223"/>
    <x v="1223"/>
    <n v="0"/>
    <n v="0"/>
    <n v="0"/>
    <n v="0"/>
    <n v="55"/>
    <n v="0"/>
    <n v="0"/>
    <n v="0"/>
    <n v="0"/>
    <n v="0"/>
    <n v="55"/>
    <s v="2"/>
  </r>
  <r>
    <x v="1"/>
    <x v="44"/>
    <s v="1"/>
    <s v="01"/>
    <s v="15041RESIN819232023"/>
    <s v="22LB000F"/>
    <x v="1224"/>
    <x v="1224"/>
    <x v="1224"/>
    <x v="1224"/>
    <n v="0"/>
    <n v="0"/>
    <n v="0"/>
    <n v="0"/>
    <n v="56.1"/>
    <n v="0"/>
    <n v="0"/>
    <n v="0"/>
    <n v="0"/>
    <n v="0"/>
    <n v="56.1"/>
    <s v="2"/>
  </r>
  <r>
    <x v="1"/>
    <x v="44"/>
    <s v="1"/>
    <s v="01"/>
    <s v="15041RESIN819232023"/>
    <s v="22LB000F"/>
    <x v="1225"/>
    <x v="1225"/>
    <x v="1225"/>
    <x v="1225"/>
    <n v="0"/>
    <n v="0"/>
    <n v="0"/>
    <n v="0"/>
    <n v="31.35"/>
    <n v="0"/>
    <n v="0"/>
    <n v="0"/>
    <n v="0"/>
    <n v="0"/>
    <n v="31.35"/>
    <s v="2"/>
  </r>
  <r>
    <x v="1"/>
    <x v="44"/>
    <s v="1"/>
    <s v="01"/>
    <s v="15041RESIN819232023"/>
    <s v="22LB000F"/>
    <x v="1226"/>
    <x v="1226"/>
    <x v="1226"/>
    <x v="1226"/>
    <n v="0"/>
    <n v="0"/>
    <n v="0"/>
    <n v="0"/>
    <n v="6.8"/>
    <n v="0"/>
    <n v="0"/>
    <n v="0"/>
    <n v="0"/>
    <n v="0"/>
    <n v="6.8"/>
    <s v="2"/>
  </r>
  <r>
    <x v="1"/>
    <x v="44"/>
    <s v="1"/>
    <s v="01"/>
    <s v="15041RESIN819232023"/>
    <s v="22LB000F"/>
    <x v="1227"/>
    <x v="1227"/>
    <x v="1227"/>
    <x v="1227"/>
    <n v="0"/>
    <n v="0"/>
    <n v="0"/>
    <n v="0"/>
    <n v="133.4"/>
    <n v="0"/>
    <n v="0"/>
    <n v="0"/>
    <n v="0"/>
    <n v="0"/>
    <n v="133.4"/>
    <s v="2"/>
  </r>
  <r>
    <x v="1"/>
    <x v="44"/>
    <s v="1"/>
    <s v="01"/>
    <s v="15041RESIN819232023"/>
    <s v="22LB000F"/>
    <x v="1228"/>
    <x v="1228"/>
    <x v="1228"/>
    <x v="1228"/>
    <n v="0"/>
    <n v="0"/>
    <n v="0"/>
    <n v="0"/>
    <n v="7.65"/>
    <n v="0"/>
    <n v="0"/>
    <n v="0"/>
    <n v="0"/>
    <n v="0"/>
    <n v="7.65"/>
    <s v="2"/>
  </r>
  <r>
    <x v="1"/>
    <x v="44"/>
    <s v="1"/>
    <s v="01"/>
    <s v="15041RESIN819232023"/>
    <s v="22LB000F"/>
    <x v="1229"/>
    <x v="1229"/>
    <x v="1229"/>
    <x v="1229"/>
    <n v="0"/>
    <n v="0"/>
    <n v="0"/>
    <n v="0"/>
    <n v="22.5"/>
    <n v="0"/>
    <n v="0"/>
    <n v="0"/>
    <n v="0"/>
    <n v="0"/>
    <n v="22.5"/>
    <s v="2"/>
  </r>
  <r>
    <x v="1"/>
    <x v="44"/>
    <s v="1"/>
    <s v="01"/>
    <s v="15041RESIN819232023"/>
    <s v="22LB000F"/>
    <x v="1230"/>
    <x v="1230"/>
    <x v="1230"/>
    <x v="1230"/>
    <n v="0"/>
    <n v="0"/>
    <n v="0"/>
    <n v="0"/>
    <n v="68.53"/>
    <n v="0"/>
    <n v="0"/>
    <n v="0"/>
    <n v="0"/>
    <n v="0"/>
    <n v="68.53"/>
    <s v="2"/>
  </r>
  <r>
    <x v="1"/>
    <x v="44"/>
    <s v="1"/>
    <s v="01"/>
    <s v="15041RESIN819232023"/>
    <s v="22LB000F"/>
    <x v="1231"/>
    <x v="1231"/>
    <x v="1231"/>
    <x v="1231"/>
    <n v="0"/>
    <n v="0"/>
    <n v="0"/>
    <n v="0"/>
    <n v="28.1"/>
    <n v="0"/>
    <n v="0"/>
    <n v="0"/>
    <n v="0"/>
    <n v="0"/>
    <n v="28.1"/>
    <s v="2"/>
  </r>
  <r>
    <x v="1"/>
    <x v="44"/>
    <s v="1"/>
    <s v="01"/>
    <s v="15041RESIN819232023"/>
    <s v="22LB000F"/>
    <x v="1232"/>
    <x v="1232"/>
    <x v="1232"/>
    <x v="1232"/>
    <n v="0"/>
    <n v="0"/>
    <n v="0"/>
    <n v="0"/>
    <n v="138"/>
    <n v="0"/>
    <n v="0"/>
    <n v="0"/>
    <n v="0"/>
    <n v="0"/>
    <n v="138"/>
    <s v="2"/>
  </r>
  <r>
    <x v="1"/>
    <x v="44"/>
    <s v="1"/>
    <s v="01"/>
    <s v="15041RESIN819232023"/>
    <s v="22LB000F"/>
    <x v="1233"/>
    <x v="1233"/>
    <x v="1233"/>
    <x v="1233"/>
    <n v="0"/>
    <n v="0"/>
    <n v="0"/>
    <n v="0"/>
    <n v="134.75"/>
    <n v="0"/>
    <n v="0"/>
    <n v="0"/>
    <n v="0"/>
    <n v="0"/>
    <n v="134.75"/>
    <s v="2"/>
  </r>
  <r>
    <x v="1"/>
    <x v="44"/>
    <s v="1"/>
    <s v="01"/>
    <s v="15041RESIN819232023"/>
    <s v="22LB000F"/>
    <x v="1234"/>
    <x v="1234"/>
    <x v="1234"/>
    <x v="1234"/>
    <n v="0"/>
    <n v="0"/>
    <n v="0"/>
    <n v="0"/>
    <n v="50.61"/>
    <n v="0"/>
    <n v="0"/>
    <n v="0"/>
    <n v="0"/>
    <n v="0"/>
    <n v="50.61"/>
    <s v="2"/>
  </r>
  <r>
    <x v="1"/>
    <x v="44"/>
    <s v="1"/>
    <s v="01"/>
    <s v="15041RESIN819232023"/>
    <s v="22LB000F"/>
    <x v="1235"/>
    <x v="1235"/>
    <x v="1235"/>
    <x v="1235"/>
    <n v="0"/>
    <n v="0"/>
    <n v="0"/>
    <n v="0"/>
    <n v="99"/>
    <n v="0"/>
    <n v="0"/>
    <n v="0"/>
    <n v="0"/>
    <n v="0"/>
    <n v="99"/>
    <s v="2"/>
  </r>
  <r>
    <x v="1"/>
    <x v="44"/>
    <s v="1"/>
    <s v="01"/>
    <s v="15041RESIN819232023"/>
    <s v="22LB000F"/>
    <x v="1236"/>
    <x v="1236"/>
    <x v="1236"/>
    <x v="1236"/>
    <n v="0"/>
    <n v="0"/>
    <n v="0"/>
    <n v="0"/>
    <n v="528.70000000000005"/>
    <n v="0"/>
    <n v="0"/>
    <n v="0"/>
    <n v="0"/>
    <n v="0"/>
    <n v="528.70000000000005"/>
    <s v="2"/>
  </r>
  <r>
    <x v="1"/>
    <x v="44"/>
    <s v="1"/>
    <s v="01"/>
    <s v="15041RESIN819232023"/>
    <s v="22LB000F"/>
    <x v="1237"/>
    <x v="1237"/>
    <x v="1237"/>
    <x v="1237"/>
    <n v="0"/>
    <n v="0"/>
    <n v="0"/>
    <n v="0"/>
    <n v="16.8"/>
    <n v="0"/>
    <n v="0"/>
    <n v="0"/>
    <n v="0"/>
    <n v="0"/>
    <n v="16.8"/>
    <s v="2"/>
  </r>
  <r>
    <x v="1"/>
    <x v="44"/>
    <s v="1"/>
    <s v="01"/>
    <s v="15041RESIN819232023"/>
    <s v="22LB000F"/>
    <x v="1238"/>
    <x v="1238"/>
    <x v="1238"/>
    <x v="1238"/>
    <n v="0"/>
    <n v="0"/>
    <n v="0"/>
    <n v="0"/>
    <n v="658"/>
    <n v="0"/>
    <n v="0"/>
    <n v="0"/>
    <n v="0"/>
    <n v="0"/>
    <n v="658"/>
    <s v="2"/>
  </r>
  <r>
    <x v="1"/>
    <x v="44"/>
    <s v="1"/>
    <s v="01"/>
    <s v="15041RESIN819232023"/>
    <s v="22LB000F"/>
    <x v="1239"/>
    <x v="1239"/>
    <x v="1239"/>
    <x v="1239"/>
    <n v="0"/>
    <n v="0"/>
    <n v="0"/>
    <n v="0"/>
    <n v="22.5"/>
    <n v="0"/>
    <n v="0"/>
    <n v="0"/>
    <n v="0"/>
    <n v="0"/>
    <n v="22.5"/>
    <s v="2"/>
  </r>
  <r>
    <x v="1"/>
    <x v="44"/>
    <s v="1"/>
    <s v="01"/>
    <s v="15041RESIN819232023"/>
    <s v="22LB000F"/>
    <x v="1240"/>
    <x v="1240"/>
    <x v="1240"/>
    <x v="1240"/>
    <n v="0"/>
    <n v="0"/>
    <n v="0"/>
    <n v="0"/>
    <n v="137.97999999999999"/>
    <n v="0"/>
    <n v="0"/>
    <n v="0"/>
    <n v="0"/>
    <n v="0"/>
    <n v="137.97999999999999"/>
    <s v="2"/>
  </r>
  <r>
    <x v="1"/>
    <x v="44"/>
    <s v="1"/>
    <s v="01"/>
    <s v="15041RESIN819232023"/>
    <s v="22LB000F"/>
    <x v="1241"/>
    <x v="1241"/>
    <x v="1241"/>
    <x v="1241"/>
    <n v="0"/>
    <n v="0"/>
    <n v="0"/>
    <n v="0"/>
    <n v="2162.5"/>
    <n v="0"/>
    <n v="0"/>
    <n v="0"/>
    <n v="0"/>
    <n v="0"/>
    <n v="2162.5"/>
    <s v="2"/>
  </r>
  <r>
    <x v="1"/>
    <x v="44"/>
    <s v="1"/>
    <s v="01"/>
    <s v="15041RESIN819232023"/>
    <s v="22LB000F"/>
    <x v="1242"/>
    <x v="1242"/>
    <x v="1242"/>
    <x v="1242"/>
    <n v="0"/>
    <n v="0"/>
    <n v="0"/>
    <n v="0"/>
    <n v="94.5"/>
    <n v="0"/>
    <n v="0"/>
    <n v="0"/>
    <n v="0"/>
    <n v="0"/>
    <n v="94.5"/>
    <s v="2"/>
  </r>
  <r>
    <x v="1"/>
    <x v="44"/>
    <s v="1"/>
    <s v="01"/>
    <s v="15041RESIN819232023"/>
    <s v="22LB000F"/>
    <x v="1243"/>
    <x v="1243"/>
    <x v="1243"/>
    <x v="1243"/>
    <n v="0"/>
    <n v="0"/>
    <n v="0"/>
    <n v="0"/>
    <n v="107.8"/>
    <n v="0"/>
    <n v="0"/>
    <n v="0"/>
    <n v="0"/>
    <n v="0"/>
    <n v="107.8"/>
    <s v="2"/>
  </r>
  <r>
    <x v="1"/>
    <x v="44"/>
    <s v="1"/>
    <s v="01"/>
    <s v="15041RESIN819232023"/>
    <s v="22LB000F"/>
    <x v="1244"/>
    <x v="1244"/>
    <x v="1244"/>
    <x v="1244"/>
    <n v="0"/>
    <n v="0"/>
    <n v="0"/>
    <n v="0"/>
    <n v="440"/>
    <n v="0"/>
    <n v="0"/>
    <n v="0"/>
    <n v="0"/>
    <n v="0"/>
    <n v="440"/>
    <s v="2"/>
  </r>
  <r>
    <x v="1"/>
    <x v="44"/>
    <s v="1"/>
    <s v="01"/>
    <s v="15041RESIN819232023"/>
    <s v="22LB000F"/>
    <x v="1245"/>
    <x v="1245"/>
    <x v="1245"/>
    <x v="1245"/>
    <n v="0"/>
    <n v="0"/>
    <n v="0"/>
    <n v="0"/>
    <n v="308.92"/>
    <n v="0"/>
    <n v="0"/>
    <n v="0"/>
    <n v="0"/>
    <n v="0"/>
    <n v="308.92"/>
    <s v="2"/>
  </r>
  <r>
    <x v="1"/>
    <x v="44"/>
    <s v="1"/>
    <s v="01"/>
    <s v="15041RESIN819232023"/>
    <s v="22LB000F"/>
    <x v="1246"/>
    <x v="1246"/>
    <x v="1246"/>
    <x v="1246"/>
    <n v="0"/>
    <n v="0"/>
    <n v="0"/>
    <n v="0"/>
    <n v="191.1"/>
    <n v="0"/>
    <n v="0"/>
    <n v="0"/>
    <n v="0"/>
    <n v="0"/>
    <n v="191.1"/>
    <s v="2"/>
  </r>
  <r>
    <x v="1"/>
    <x v="44"/>
    <s v="1"/>
    <s v="01"/>
    <s v="15041RESIN819232023"/>
    <s v="22LB000F"/>
    <x v="1247"/>
    <x v="1247"/>
    <x v="1247"/>
    <x v="1247"/>
    <n v="0"/>
    <n v="0"/>
    <n v="0"/>
    <n v="0"/>
    <n v="159.53"/>
    <n v="0"/>
    <n v="0"/>
    <n v="0"/>
    <n v="0"/>
    <n v="0"/>
    <n v="159.53"/>
    <s v="2"/>
  </r>
  <r>
    <x v="1"/>
    <x v="44"/>
    <s v="1"/>
    <s v="01"/>
    <s v="15041RESIN819232023"/>
    <s v="22LB000F"/>
    <x v="1248"/>
    <x v="1248"/>
    <x v="1248"/>
    <x v="1248"/>
    <n v="0"/>
    <n v="0"/>
    <n v="0"/>
    <n v="0"/>
    <n v="240.5"/>
    <n v="0"/>
    <n v="0"/>
    <n v="0"/>
    <n v="0"/>
    <n v="0"/>
    <n v="240.5"/>
    <s v="2"/>
  </r>
  <r>
    <x v="1"/>
    <x v="44"/>
    <s v="1"/>
    <s v="01"/>
    <s v="15041RESIN819232023"/>
    <s v="22LB000F"/>
    <x v="1249"/>
    <x v="1249"/>
    <x v="1249"/>
    <x v="1249"/>
    <n v="0"/>
    <n v="0"/>
    <n v="0"/>
    <n v="0"/>
    <n v="405"/>
    <n v="0"/>
    <n v="0"/>
    <n v="0"/>
    <n v="0"/>
    <n v="0"/>
    <n v="405"/>
    <s v="2"/>
  </r>
  <r>
    <x v="1"/>
    <x v="45"/>
    <s v="1"/>
    <s v="01"/>
    <s v="15041RESIN819232023"/>
    <s v="22LB000F"/>
    <x v="1250"/>
    <x v="1250"/>
    <x v="1250"/>
    <x v="1250"/>
    <n v="0"/>
    <n v="0"/>
    <n v="0"/>
    <n v="0"/>
    <n v="43.76"/>
    <n v="0"/>
    <n v="0"/>
    <n v="0"/>
    <n v="0"/>
    <n v="0"/>
    <n v="43.76"/>
    <s v="2"/>
  </r>
  <r>
    <x v="1"/>
    <x v="45"/>
    <s v="1"/>
    <s v="01"/>
    <s v="15041RESIN819232023"/>
    <s v="22LB000F"/>
    <x v="1251"/>
    <x v="1251"/>
    <x v="1251"/>
    <x v="1251"/>
    <n v="0"/>
    <n v="0"/>
    <n v="0"/>
    <n v="0"/>
    <n v="441.8"/>
    <n v="0"/>
    <n v="0"/>
    <n v="0"/>
    <n v="0"/>
    <n v="0"/>
    <n v="441.8"/>
    <s v="2"/>
  </r>
  <r>
    <x v="1"/>
    <x v="45"/>
    <s v="1"/>
    <s v="01"/>
    <s v="15041RESIN819232023"/>
    <s v="22LB000F"/>
    <x v="1252"/>
    <x v="1252"/>
    <x v="1252"/>
    <x v="1252"/>
    <n v="0"/>
    <n v="0"/>
    <n v="0"/>
    <n v="0"/>
    <n v="56.1"/>
    <n v="0"/>
    <n v="0"/>
    <n v="0"/>
    <n v="0"/>
    <n v="0"/>
    <n v="56.1"/>
    <s v="2"/>
  </r>
  <r>
    <x v="1"/>
    <x v="45"/>
    <s v="1"/>
    <s v="01"/>
    <s v="15041RESIN819232023"/>
    <s v="22LB000F"/>
    <x v="1253"/>
    <x v="1253"/>
    <x v="1253"/>
    <x v="1253"/>
    <n v="0"/>
    <n v="0"/>
    <n v="0"/>
    <n v="0"/>
    <n v="90.75"/>
    <n v="0"/>
    <n v="0"/>
    <n v="0"/>
    <n v="0"/>
    <n v="0"/>
    <n v="90.75"/>
    <s v="2"/>
  </r>
  <r>
    <x v="1"/>
    <x v="45"/>
    <s v="1"/>
    <s v="01"/>
    <s v="15041RESIN819232023"/>
    <s v="22LB000F"/>
    <x v="1254"/>
    <x v="1254"/>
    <x v="1254"/>
    <x v="1254"/>
    <n v="0"/>
    <n v="0"/>
    <n v="0"/>
    <n v="0"/>
    <n v="33"/>
    <n v="0"/>
    <n v="0"/>
    <n v="0"/>
    <n v="0"/>
    <n v="0"/>
    <n v="33"/>
    <s v="2"/>
  </r>
  <r>
    <x v="1"/>
    <x v="45"/>
    <s v="1"/>
    <s v="01"/>
    <s v="15041RESIN819232023"/>
    <s v="22LB000F"/>
    <x v="1255"/>
    <x v="1255"/>
    <x v="1255"/>
    <x v="1255"/>
    <n v="0"/>
    <n v="0"/>
    <n v="0"/>
    <n v="0"/>
    <n v="12.5"/>
    <n v="0"/>
    <n v="0"/>
    <n v="0"/>
    <n v="0"/>
    <n v="0"/>
    <n v="12.5"/>
    <s v="2"/>
  </r>
  <r>
    <x v="1"/>
    <x v="45"/>
    <s v="1"/>
    <s v="01"/>
    <s v="15041RESIN819232023"/>
    <s v="22LB000F"/>
    <x v="1256"/>
    <x v="1256"/>
    <x v="1256"/>
    <x v="1256"/>
    <n v="0"/>
    <n v="0"/>
    <n v="0"/>
    <n v="0"/>
    <n v="41"/>
    <n v="0"/>
    <n v="0"/>
    <n v="0"/>
    <n v="0"/>
    <n v="0"/>
    <n v="41"/>
    <s v="2"/>
  </r>
  <r>
    <x v="1"/>
    <x v="45"/>
    <s v="1"/>
    <s v="01"/>
    <s v="15041RESIN819232023"/>
    <s v="22LB000F"/>
    <x v="1257"/>
    <x v="1257"/>
    <x v="1257"/>
    <x v="1257"/>
    <n v="0"/>
    <n v="0"/>
    <n v="0"/>
    <n v="0"/>
    <n v="93.9"/>
    <n v="0"/>
    <n v="0"/>
    <n v="0"/>
    <n v="0"/>
    <n v="0"/>
    <n v="93.9"/>
    <s v="2"/>
  </r>
  <r>
    <x v="1"/>
    <x v="45"/>
    <s v="1"/>
    <s v="01"/>
    <s v="15041RESIN819232023"/>
    <s v="22LB000F"/>
    <x v="1258"/>
    <x v="1258"/>
    <x v="1258"/>
    <x v="1258"/>
    <n v="0"/>
    <n v="0"/>
    <n v="0"/>
    <n v="0"/>
    <n v="105.6"/>
    <n v="0"/>
    <n v="0"/>
    <n v="0"/>
    <n v="0"/>
    <n v="0"/>
    <n v="105.6"/>
    <s v="2"/>
  </r>
  <r>
    <x v="1"/>
    <x v="45"/>
    <s v="1"/>
    <s v="01"/>
    <s v="15041RESIN819232023"/>
    <s v="22LB000F"/>
    <x v="1259"/>
    <x v="1259"/>
    <x v="1259"/>
    <x v="1259"/>
    <n v="0"/>
    <n v="0"/>
    <n v="0"/>
    <n v="0"/>
    <n v="191"/>
    <n v="0"/>
    <n v="0"/>
    <n v="0"/>
    <n v="0"/>
    <n v="0"/>
    <n v="191"/>
    <s v="2"/>
  </r>
  <r>
    <x v="1"/>
    <x v="45"/>
    <s v="1"/>
    <s v="01"/>
    <s v="15041RESIN819232023"/>
    <s v="22LB000F"/>
    <x v="1260"/>
    <x v="1260"/>
    <x v="1260"/>
    <x v="1260"/>
    <n v="0"/>
    <n v="0"/>
    <n v="0"/>
    <n v="0"/>
    <n v="37.53"/>
    <n v="0"/>
    <n v="0"/>
    <n v="0"/>
    <n v="0"/>
    <n v="0"/>
    <n v="37.53"/>
    <s v="2"/>
  </r>
  <r>
    <x v="1"/>
    <x v="45"/>
    <s v="1"/>
    <s v="01"/>
    <s v="15041RESIN819232023"/>
    <s v="22LB000F"/>
    <x v="1261"/>
    <x v="1261"/>
    <x v="1261"/>
    <x v="1261"/>
    <n v="0"/>
    <n v="0"/>
    <n v="0"/>
    <n v="0"/>
    <n v="231"/>
    <n v="0"/>
    <n v="0"/>
    <n v="0"/>
    <n v="0"/>
    <n v="0"/>
    <n v="231"/>
    <s v="2"/>
  </r>
  <r>
    <x v="1"/>
    <x v="45"/>
    <s v="1"/>
    <s v="01"/>
    <s v="15041RESIN819232023"/>
    <s v="22LB000F"/>
    <x v="1262"/>
    <x v="1262"/>
    <x v="1262"/>
    <x v="1262"/>
    <n v="0"/>
    <n v="0"/>
    <n v="0"/>
    <n v="0"/>
    <n v="20"/>
    <n v="0"/>
    <n v="0"/>
    <n v="0"/>
    <n v="0"/>
    <n v="0"/>
    <n v="20"/>
    <s v="2"/>
  </r>
  <r>
    <x v="1"/>
    <x v="45"/>
    <s v="1"/>
    <s v="01"/>
    <s v="15041RESIN819232023"/>
    <s v="22LB000F"/>
    <x v="1263"/>
    <x v="1263"/>
    <x v="1263"/>
    <x v="1263"/>
    <n v="0"/>
    <n v="0"/>
    <n v="0"/>
    <n v="0"/>
    <n v="376.5"/>
    <n v="0"/>
    <n v="0"/>
    <n v="0"/>
    <n v="0"/>
    <n v="0"/>
    <n v="376.5"/>
    <s v="2"/>
  </r>
  <r>
    <x v="1"/>
    <x v="45"/>
    <s v="1"/>
    <s v="01"/>
    <s v="15041RESIN819232023"/>
    <s v="22LB000F"/>
    <x v="1264"/>
    <x v="1264"/>
    <x v="1264"/>
    <x v="1264"/>
    <n v="0"/>
    <n v="0"/>
    <n v="0"/>
    <n v="0"/>
    <n v="225"/>
    <n v="0"/>
    <n v="0"/>
    <n v="0"/>
    <n v="0"/>
    <n v="0"/>
    <n v="225"/>
    <s v="2"/>
  </r>
  <r>
    <x v="1"/>
    <x v="46"/>
    <s v="1"/>
    <s v="01"/>
    <s v="15041RESIN819232023"/>
    <s v="22LB000F"/>
    <x v="1265"/>
    <x v="1265"/>
    <x v="1265"/>
    <x v="1265"/>
    <n v="0"/>
    <n v="0"/>
    <n v="0"/>
    <n v="0"/>
    <n v="32"/>
    <n v="0"/>
    <n v="0"/>
    <n v="0"/>
    <n v="0"/>
    <n v="0"/>
    <n v="32"/>
    <s v="2"/>
  </r>
  <r>
    <x v="1"/>
    <x v="46"/>
    <s v="1"/>
    <s v="01"/>
    <s v="15041RESIN819232023"/>
    <s v="22LB000F"/>
    <x v="1266"/>
    <x v="1266"/>
    <x v="1266"/>
    <x v="1266"/>
    <n v="0"/>
    <n v="0"/>
    <n v="0"/>
    <n v="0"/>
    <n v="440"/>
    <n v="0"/>
    <n v="0"/>
    <n v="0"/>
    <n v="0"/>
    <n v="0"/>
    <n v="440"/>
    <s v="2"/>
  </r>
  <r>
    <x v="1"/>
    <x v="46"/>
    <s v="1"/>
    <s v="01"/>
    <s v="15041RESIN819232023"/>
    <s v="22LB000F"/>
    <x v="1267"/>
    <x v="1267"/>
    <x v="1267"/>
    <x v="1267"/>
    <n v="0"/>
    <n v="0"/>
    <n v="0"/>
    <n v="0"/>
    <n v="32"/>
    <n v="0"/>
    <n v="0"/>
    <n v="0"/>
    <n v="0"/>
    <n v="0"/>
    <n v="32"/>
    <s v="2"/>
  </r>
  <r>
    <x v="1"/>
    <x v="46"/>
    <s v="1"/>
    <s v="01"/>
    <s v="15041RESIN819232023"/>
    <s v="22LB000F"/>
    <x v="1268"/>
    <x v="1268"/>
    <x v="1268"/>
    <x v="1268"/>
    <n v="0"/>
    <n v="0"/>
    <n v="0"/>
    <n v="0"/>
    <n v="16.5"/>
    <n v="0"/>
    <n v="0"/>
    <n v="0"/>
    <n v="0"/>
    <n v="0"/>
    <n v="16.5"/>
    <s v="2"/>
  </r>
  <r>
    <x v="1"/>
    <x v="46"/>
    <s v="1"/>
    <s v="01"/>
    <s v="15041RESIN819232023"/>
    <s v="22LB000F"/>
    <x v="1269"/>
    <x v="1269"/>
    <x v="1269"/>
    <x v="1269"/>
    <n v="0"/>
    <n v="0"/>
    <n v="0"/>
    <n v="0"/>
    <n v="262.5"/>
    <n v="0"/>
    <n v="0"/>
    <n v="0"/>
    <n v="0"/>
    <n v="0"/>
    <n v="262.5"/>
    <s v="2"/>
  </r>
  <r>
    <x v="1"/>
    <x v="46"/>
    <s v="1"/>
    <s v="01"/>
    <s v="15041RESIN819232023"/>
    <s v="22LB000F"/>
    <x v="1270"/>
    <x v="1270"/>
    <x v="1270"/>
    <x v="1270"/>
    <n v="0"/>
    <n v="0"/>
    <n v="0"/>
    <n v="0"/>
    <n v="675"/>
    <n v="0"/>
    <n v="0"/>
    <n v="0"/>
    <n v="0"/>
    <n v="0"/>
    <n v="675"/>
    <s v="2"/>
  </r>
  <r>
    <x v="1"/>
    <x v="46"/>
    <s v="1"/>
    <s v="01"/>
    <s v="15041RESIN819232023"/>
    <s v="22LB000F"/>
    <x v="1271"/>
    <x v="1271"/>
    <x v="1271"/>
    <x v="1271"/>
    <n v="0"/>
    <n v="0"/>
    <n v="0"/>
    <n v="0"/>
    <n v="18"/>
    <n v="0"/>
    <n v="0"/>
    <n v="0"/>
    <n v="0"/>
    <n v="0"/>
    <n v="18"/>
    <s v="2"/>
  </r>
  <r>
    <x v="1"/>
    <x v="46"/>
    <s v="1"/>
    <s v="01"/>
    <s v="15041RESIN819232023"/>
    <s v="22LB000F"/>
    <x v="1272"/>
    <x v="1272"/>
    <x v="1272"/>
    <x v="1272"/>
    <n v="0"/>
    <n v="0"/>
    <n v="0"/>
    <n v="0"/>
    <n v="112.5"/>
    <n v="0"/>
    <n v="0"/>
    <n v="0"/>
    <n v="0"/>
    <n v="0"/>
    <n v="112.5"/>
    <s v="2"/>
  </r>
  <r>
    <x v="1"/>
    <x v="46"/>
    <s v="1"/>
    <s v="01"/>
    <s v="15041RESIN819232023"/>
    <s v="22LB000F"/>
    <x v="1273"/>
    <x v="1273"/>
    <x v="1273"/>
    <x v="1273"/>
    <n v="0"/>
    <n v="0"/>
    <n v="0"/>
    <n v="0"/>
    <n v="53.62"/>
    <n v="0"/>
    <n v="0"/>
    <n v="0"/>
    <n v="0"/>
    <n v="0"/>
    <n v="53.62"/>
    <s v="2"/>
  </r>
  <r>
    <x v="1"/>
    <x v="46"/>
    <s v="1"/>
    <s v="01"/>
    <s v="15041RESIN819232023"/>
    <s v="22LB000F"/>
    <x v="1274"/>
    <x v="1274"/>
    <x v="1274"/>
    <x v="1274"/>
    <n v="0"/>
    <n v="0"/>
    <n v="0"/>
    <n v="0"/>
    <n v="5.5"/>
    <n v="0"/>
    <n v="0"/>
    <n v="0"/>
    <n v="0"/>
    <n v="0"/>
    <n v="5.5"/>
    <s v="2"/>
  </r>
  <r>
    <x v="1"/>
    <x v="46"/>
    <s v="1"/>
    <s v="01"/>
    <s v="15041RESIN819232023"/>
    <s v="22LB000F"/>
    <x v="1275"/>
    <x v="1275"/>
    <x v="1275"/>
    <x v="1275"/>
    <n v="0"/>
    <n v="0"/>
    <n v="0"/>
    <n v="0"/>
    <n v="45"/>
    <n v="0"/>
    <n v="0"/>
    <n v="0"/>
    <n v="0"/>
    <n v="0"/>
    <n v="45"/>
    <s v="2"/>
  </r>
  <r>
    <x v="1"/>
    <x v="46"/>
    <s v="1"/>
    <s v="01"/>
    <s v="15041RESIN819232023"/>
    <s v="22LB000F"/>
    <x v="1276"/>
    <x v="1276"/>
    <x v="1276"/>
    <x v="1276"/>
    <n v="0"/>
    <n v="0"/>
    <n v="0"/>
    <n v="0"/>
    <n v="52.5"/>
    <n v="0"/>
    <n v="0"/>
    <n v="0"/>
    <n v="0"/>
    <n v="0"/>
    <n v="52.5"/>
    <s v="2"/>
  </r>
  <r>
    <x v="1"/>
    <x v="46"/>
    <s v="1"/>
    <s v="01"/>
    <s v="15041RESIN819232023"/>
    <s v="22LB000F"/>
    <x v="1277"/>
    <x v="1277"/>
    <x v="1277"/>
    <x v="1277"/>
    <n v="0"/>
    <n v="0"/>
    <n v="0"/>
    <n v="0"/>
    <n v="105"/>
    <n v="0"/>
    <n v="0"/>
    <n v="0"/>
    <n v="0"/>
    <n v="0"/>
    <n v="105"/>
    <s v="2"/>
  </r>
  <r>
    <x v="1"/>
    <x v="46"/>
    <s v="1"/>
    <s v="01"/>
    <s v="15041RESIN819232023"/>
    <s v="22LB000F"/>
    <x v="1278"/>
    <x v="1278"/>
    <x v="1278"/>
    <x v="1278"/>
    <n v="0"/>
    <n v="0"/>
    <n v="0"/>
    <n v="0"/>
    <n v="74"/>
    <n v="0"/>
    <n v="0"/>
    <n v="0"/>
    <n v="0"/>
    <n v="0"/>
    <n v="74"/>
    <s v="2"/>
  </r>
  <r>
    <x v="1"/>
    <x v="46"/>
    <s v="1"/>
    <s v="01"/>
    <s v="15041RESIN819232023"/>
    <s v="22LB000F"/>
    <x v="1279"/>
    <x v="1279"/>
    <x v="1279"/>
    <x v="1279"/>
    <n v="0"/>
    <n v="0"/>
    <n v="0"/>
    <n v="0"/>
    <n v="28.25"/>
    <n v="0"/>
    <n v="0"/>
    <n v="0"/>
    <n v="0"/>
    <n v="0"/>
    <n v="28.25"/>
    <s v="2"/>
  </r>
  <r>
    <x v="1"/>
    <x v="46"/>
    <s v="1"/>
    <s v="01"/>
    <s v="15041RESIN819232023"/>
    <s v="22LB000F"/>
    <x v="1280"/>
    <x v="1280"/>
    <x v="1280"/>
    <x v="1280"/>
    <n v="0"/>
    <n v="0"/>
    <n v="0"/>
    <n v="0"/>
    <n v="110"/>
    <n v="0"/>
    <n v="0"/>
    <n v="0"/>
    <n v="0"/>
    <n v="0"/>
    <n v="110"/>
    <s v="2"/>
  </r>
  <r>
    <x v="1"/>
    <x v="46"/>
    <s v="1"/>
    <s v="01"/>
    <s v="15041RESIN819232023"/>
    <s v="22LB000F"/>
    <x v="1281"/>
    <x v="1281"/>
    <x v="1281"/>
    <x v="1281"/>
    <n v="0"/>
    <n v="0"/>
    <n v="0"/>
    <n v="0"/>
    <n v="60"/>
    <n v="0"/>
    <n v="0"/>
    <n v="0"/>
    <n v="0"/>
    <n v="0"/>
    <n v="60"/>
    <s v="2"/>
  </r>
  <r>
    <x v="1"/>
    <x v="46"/>
    <s v="1"/>
    <s v="01"/>
    <s v="15041RESIN819232023"/>
    <s v="22LB000F"/>
    <x v="1282"/>
    <x v="1282"/>
    <x v="1282"/>
    <x v="1282"/>
    <n v="0"/>
    <n v="0"/>
    <n v="0"/>
    <n v="0"/>
    <n v="392"/>
    <n v="0"/>
    <n v="0"/>
    <n v="0"/>
    <n v="0"/>
    <n v="0"/>
    <n v="392"/>
    <s v="2"/>
  </r>
  <r>
    <x v="1"/>
    <x v="46"/>
    <s v="1"/>
    <s v="01"/>
    <s v="15041RESIN819232023"/>
    <s v="22LB000F"/>
    <x v="1283"/>
    <x v="1283"/>
    <x v="1283"/>
    <x v="1283"/>
    <n v="0"/>
    <n v="0"/>
    <n v="0"/>
    <n v="0"/>
    <n v="126.75"/>
    <n v="0"/>
    <n v="0"/>
    <n v="0"/>
    <n v="0"/>
    <n v="0"/>
    <n v="126.75"/>
    <s v="2"/>
  </r>
  <r>
    <x v="1"/>
    <x v="46"/>
    <s v="1"/>
    <s v="01"/>
    <s v="15041RESIN819232023"/>
    <s v="22LB000F"/>
    <x v="1284"/>
    <x v="1284"/>
    <x v="1284"/>
    <x v="1284"/>
    <n v="0"/>
    <n v="0"/>
    <n v="0"/>
    <n v="0"/>
    <n v="87.05"/>
    <n v="0"/>
    <n v="0"/>
    <n v="0"/>
    <n v="0"/>
    <n v="0"/>
    <n v="87.05"/>
    <s v="2"/>
  </r>
  <r>
    <x v="1"/>
    <x v="46"/>
    <s v="1"/>
    <s v="01"/>
    <s v="15041RESIN819232023"/>
    <s v="22LB000F"/>
    <x v="1285"/>
    <x v="1285"/>
    <x v="1285"/>
    <x v="1285"/>
    <n v="0"/>
    <n v="0"/>
    <n v="0"/>
    <n v="0"/>
    <n v="73.150000000000006"/>
    <n v="0"/>
    <n v="0"/>
    <n v="0"/>
    <n v="0"/>
    <n v="0"/>
    <n v="73.150000000000006"/>
    <s v="2"/>
  </r>
  <r>
    <x v="1"/>
    <x v="47"/>
    <s v="1"/>
    <s v="01"/>
    <s v="15041RESIN819232023"/>
    <s v="22LB000F"/>
    <x v="1286"/>
    <x v="1286"/>
    <x v="1286"/>
    <x v="1286"/>
    <n v="0"/>
    <n v="0"/>
    <n v="0"/>
    <n v="0"/>
    <n v="447"/>
    <n v="0"/>
    <n v="0"/>
    <n v="0"/>
    <n v="0"/>
    <n v="0"/>
    <n v="447"/>
    <s v="2"/>
  </r>
  <r>
    <x v="1"/>
    <x v="47"/>
    <s v="1"/>
    <s v="01"/>
    <s v="15041RESIN819232023"/>
    <s v="22LB000F"/>
    <x v="1287"/>
    <x v="1287"/>
    <x v="1287"/>
    <x v="1287"/>
    <n v="0"/>
    <n v="0"/>
    <n v="0"/>
    <n v="0"/>
    <n v="75"/>
    <n v="0"/>
    <n v="0"/>
    <n v="0"/>
    <n v="0"/>
    <n v="0"/>
    <n v="75"/>
    <s v="2"/>
  </r>
  <r>
    <x v="1"/>
    <x v="47"/>
    <s v="1"/>
    <s v="01"/>
    <s v="15041RESIN819232023"/>
    <s v="22LB000F"/>
    <x v="1288"/>
    <x v="1288"/>
    <x v="1288"/>
    <x v="1288"/>
    <n v="0"/>
    <n v="0"/>
    <n v="0"/>
    <n v="0"/>
    <n v="25.5"/>
    <n v="0"/>
    <n v="0"/>
    <n v="0"/>
    <n v="0"/>
    <n v="0"/>
    <n v="25.5"/>
    <s v="2"/>
  </r>
  <r>
    <x v="1"/>
    <x v="47"/>
    <s v="1"/>
    <s v="01"/>
    <s v="15041RESIN819232023"/>
    <s v="22LB000F"/>
    <x v="1289"/>
    <x v="1289"/>
    <x v="1289"/>
    <x v="1289"/>
    <n v="0"/>
    <n v="0"/>
    <n v="0"/>
    <n v="0"/>
    <n v="70"/>
    <n v="0"/>
    <n v="0"/>
    <n v="0"/>
    <n v="0"/>
    <n v="0"/>
    <n v="70"/>
    <s v="2"/>
  </r>
  <r>
    <x v="1"/>
    <x v="47"/>
    <s v="1"/>
    <s v="01"/>
    <s v="15041RESIN819232023"/>
    <s v="22LB000F"/>
    <x v="1290"/>
    <x v="1290"/>
    <x v="1290"/>
    <x v="1290"/>
    <n v="0"/>
    <n v="0"/>
    <n v="0"/>
    <n v="0"/>
    <n v="252.9"/>
    <n v="0"/>
    <n v="0"/>
    <n v="0"/>
    <n v="0"/>
    <n v="0"/>
    <n v="252.9"/>
    <s v="2"/>
  </r>
  <r>
    <x v="1"/>
    <x v="47"/>
    <s v="1"/>
    <s v="01"/>
    <s v="15041RESIN819232023"/>
    <s v="22LB000F"/>
    <x v="1291"/>
    <x v="1291"/>
    <x v="1291"/>
    <x v="1291"/>
    <n v="0"/>
    <n v="0"/>
    <n v="0"/>
    <n v="0"/>
    <n v="88.95"/>
    <n v="0"/>
    <n v="0"/>
    <n v="0"/>
    <n v="0"/>
    <n v="0"/>
    <n v="88.95"/>
    <s v="2"/>
  </r>
  <r>
    <x v="1"/>
    <x v="47"/>
    <s v="1"/>
    <s v="01"/>
    <s v="15041RESIN819232023"/>
    <s v="22LB000F"/>
    <x v="1292"/>
    <x v="1292"/>
    <x v="1292"/>
    <x v="1292"/>
    <n v="0"/>
    <n v="0"/>
    <n v="0"/>
    <n v="0"/>
    <n v="329.4"/>
    <n v="0"/>
    <n v="0"/>
    <n v="0"/>
    <n v="0"/>
    <n v="0"/>
    <n v="329.4"/>
    <s v="2"/>
  </r>
  <r>
    <x v="1"/>
    <x v="47"/>
    <s v="1"/>
    <s v="01"/>
    <s v="15041RESIN819232023"/>
    <s v="22LB000F"/>
    <x v="1293"/>
    <x v="1293"/>
    <x v="1293"/>
    <x v="1293"/>
    <n v="0"/>
    <n v="0"/>
    <n v="0"/>
    <n v="0"/>
    <n v="135.72999999999999"/>
    <n v="0"/>
    <n v="0"/>
    <n v="0"/>
    <n v="0"/>
    <n v="0"/>
    <n v="135.72999999999999"/>
    <s v="2"/>
  </r>
  <r>
    <x v="1"/>
    <x v="47"/>
    <s v="1"/>
    <s v="01"/>
    <s v="15041RESIN819232023"/>
    <s v="22LB000F"/>
    <x v="1294"/>
    <x v="1294"/>
    <x v="1294"/>
    <x v="1294"/>
    <n v="0"/>
    <n v="0"/>
    <n v="0"/>
    <n v="0"/>
    <n v="30"/>
    <n v="0"/>
    <n v="0"/>
    <n v="0"/>
    <n v="0"/>
    <n v="0"/>
    <n v="30"/>
    <s v="2"/>
  </r>
  <r>
    <x v="1"/>
    <x v="47"/>
    <s v="1"/>
    <s v="01"/>
    <s v="15041RESIN819232023"/>
    <s v="22LB000F"/>
    <x v="1295"/>
    <x v="1295"/>
    <x v="1295"/>
    <x v="1295"/>
    <n v="0"/>
    <n v="0"/>
    <n v="0"/>
    <n v="0"/>
    <n v="7.5"/>
    <n v="0"/>
    <n v="0"/>
    <n v="0"/>
    <n v="0"/>
    <n v="0"/>
    <n v="7.5"/>
    <s v="2"/>
  </r>
  <r>
    <x v="1"/>
    <x v="47"/>
    <s v="1"/>
    <s v="01"/>
    <s v="15041RESIN819232023"/>
    <s v="22LB000F"/>
    <x v="1296"/>
    <x v="1296"/>
    <x v="1296"/>
    <x v="1296"/>
    <n v="0"/>
    <n v="0"/>
    <n v="0"/>
    <n v="0"/>
    <n v="495"/>
    <n v="0"/>
    <n v="0"/>
    <n v="0"/>
    <n v="0"/>
    <n v="0"/>
    <n v="495"/>
    <s v="2"/>
  </r>
  <r>
    <x v="1"/>
    <x v="47"/>
    <s v="1"/>
    <s v="01"/>
    <s v="15041RESIN819232023"/>
    <s v="22LB000F"/>
    <x v="1297"/>
    <x v="1297"/>
    <x v="1297"/>
    <x v="1297"/>
    <n v="0"/>
    <n v="0"/>
    <n v="0"/>
    <n v="0"/>
    <n v="432"/>
    <n v="0"/>
    <n v="0"/>
    <n v="0"/>
    <n v="0"/>
    <n v="0"/>
    <n v="432"/>
    <s v="2"/>
  </r>
  <r>
    <x v="1"/>
    <x v="47"/>
    <s v="1"/>
    <s v="01"/>
    <s v="15041RESIN819232023"/>
    <s v="22LB000F"/>
    <x v="1298"/>
    <x v="1298"/>
    <x v="1298"/>
    <x v="1298"/>
    <n v="0"/>
    <n v="0"/>
    <n v="0"/>
    <n v="0"/>
    <n v="12"/>
    <n v="0"/>
    <n v="0"/>
    <n v="0"/>
    <n v="0"/>
    <n v="0"/>
    <n v="12"/>
    <s v="2"/>
  </r>
  <r>
    <x v="1"/>
    <x v="47"/>
    <s v="1"/>
    <s v="01"/>
    <s v="15041RESIN819232023"/>
    <s v="22LB000F"/>
    <x v="1299"/>
    <x v="1299"/>
    <x v="1299"/>
    <x v="1299"/>
    <n v="0"/>
    <n v="0"/>
    <n v="0"/>
    <n v="0"/>
    <n v="283"/>
    <n v="0"/>
    <n v="0"/>
    <n v="0"/>
    <n v="0"/>
    <n v="0"/>
    <n v="283"/>
    <s v="2"/>
  </r>
  <r>
    <x v="1"/>
    <x v="47"/>
    <s v="1"/>
    <s v="01"/>
    <s v="15041RESIN819232023"/>
    <s v="22LB000F"/>
    <x v="1300"/>
    <x v="1300"/>
    <x v="1300"/>
    <x v="1300"/>
    <n v="0"/>
    <n v="0"/>
    <n v="0"/>
    <n v="0"/>
    <n v="315"/>
    <n v="0"/>
    <n v="0"/>
    <n v="0"/>
    <n v="0"/>
    <n v="0"/>
    <n v="315"/>
    <s v="2"/>
  </r>
  <r>
    <x v="1"/>
    <x v="47"/>
    <s v="1"/>
    <s v="01"/>
    <s v="15041RESIN819232023"/>
    <s v="22LB000F"/>
    <x v="1301"/>
    <x v="1301"/>
    <x v="1301"/>
    <x v="1301"/>
    <n v="0"/>
    <n v="0"/>
    <n v="0"/>
    <n v="0"/>
    <n v="52.5"/>
    <n v="0"/>
    <n v="0"/>
    <n v="0"/>
    <n v="0"/>
    <n v="0"/>
    <n v="52.5"/>
    <s v="2"/>
  </r>
  <r>
    <x v="1"/>
    <x v="47"/>
    <s v="1"/>
    <s v="01"/>
    <s v="15041RESIN819232023"/>
    <s v="22LB000F"/>
    <x v="1302"/>
    <x v="1302"/>
    <x v="1302"/>
    <x v="1302"/>
    <n v="0"/>
    <n v="0"/>
    <n v="0"/>
    <n v="0"/>
    <n v="110"/>
    <n v="0"/>
    <n v="0"/>
    <n v="0"/>
    <n v="0"/>
    <n v="0"/>
    <n v="110"/>
    <s v="2"/>
  </r>
  <r>
    <x v="1"/>
    <x v="47"/>
    <s v="1"/>
    <s v="01"/>
    <s v="15041RESIN819232023"/>
    <s v="22LB000F"/>
    <x v="1303"/>
    <x v="1303"/>
    <x v="1303"/>
    <x v="1303"/>
    <n v="0"/>
    <n v="0"/>
    <n v="0"/>
    <n v="0"/>
    <n v="22.5"/>
    <n v="0"/>
    <n v="0"/>
    <n v="0"/>
    <n v="0"/>
    <n v="0"/>
    <n v="22.5"/>
    <s v="2"/>
  </r>
  <r>
    <x v="1"/>
    <x v="47"/>
    <s v="1"/>
    <s v="01"/>
    <s v="15041RESIN819232023"/>
    <s v="22LB000F"/>
    <x v="1304"/>
    <x v="1304"/>
    <x v="1304"/>
    <x v="1304"/>
    <n v="0"/>
    <n v="0"/>
    <n v="0"/>
    <n v="0"/>
    <n v="20.8"/>
    <n v="0"/>
    <n v="0"/>
    <n v="0"/>
    <n v="0"/>
    <n v="0"/>
    <n v="20.8"/>
    <s v="2"/>
  </r>
  <r>
    <x v="1"/>
    <x v="47"/>
    <s v="1"/>
    <s v="01"/>
    <s v="15041RESIN819232023"/>
    <s v="22LB000F"/>
    <x v="1305"/>
    <x v="1305"/>
    <x v="1305"/>
    <x v="1305"/>
    <n v="0"/>
    <n v="0"/>
    <n v="0"/>
    <n v="0"/>
    <n v="667.8"/>
    <n v="0"/>
    <n v="0"/>
    <n v="0"/>
    <n v="0"/>
    <n v="0"/>
    <n v="667.8"/>
    <s v="2"/>
  </r>
  <r>
    <x v="1"/>
    <x v="47"/>
    <s v="1"/>
    <s v="01"/>
    <s v="15041RESIN819232023"/>
    <s v="22LB000F"/>
    <x v="1306"/>
    <x v="1306"/>
    <x v="1306"/>
    <x v="1306"/>
    <n v="0"/>
    <n v="0"/>
    <n v="0"/>
    <n v="0"/>
    <n v="526.5"/>
    <n v="0"/>
    <n v="0"/>
    <n v="0"/>
    <n v="0"/>
    <n v="0"/>
    <n v="526.5"/>
    <s v="2"/>
  </r>
  <r>
    <x v="1"/>
    <x v="47"/>
    <s v="1"/>
    <s v="01"/>
    <s v="15041RESIN819232023"/>
    <s v="22LB000F"/>
    <x v="1307"/>
    <x v="1307"/>
    <x v="1307"/>
    <x v="1307"/>
    <n v="0"/>
    <n v="0"/>
    <n v="0"/>
    <n v="0"/>
    <n v="55"/>
    <n v="0"/>
    <n v="0"/>
    <n v="0"/>
    <n v="0"/>
    <n v="0"/>
    <n v="55"/>
    <s v="2"/>
  </r>
  <r>
    <x v="1"/>
    <x v="47"/>
    <s v="1"/>
    <s v="01"/>
    <s v="15041RESIN819232023"/>
    <s v="22LB000F"/>
    <x v="1308"/>
    <x v="1308"/>
    <x v="1308"/>
    <x v="1308"/>
    <n v="0"/>
    <n v="0"/>
    <n v="0"/>
    <n v="0"/>
    <n v="75"/>
    <n v="0"/>
    <n v="0"/>
    <n v="0"/>
    <n v="0"/>
    <n v="0"/>
    <n v="75"/>
    <s v="2"/>
  </r>
  <r>
    <x v="1"/>
    <x v="47"/>
    <s v="1"/>
    <s v="01"/>
    <s v="15041RESIN819232023"/>
    <s v="22LB000F"/>
    <x v="1309"/>
    <x v="1309"/>
    <x v="1309"/>
    <x v="1309"/>
    <n v="0"/>
    <n v="0"/>
    <n v="0"/>
    <n v="0"/>
    <n v="95"/>
    <n v="0"/>
    <n v="0"/>
    <n v="0"/>
    <n v="0"/>
    <n v="0"/>
    <n v="95"/>
    <s v="2"/>
  </r>
  <r>
    <x v="1"/>
    <x v="47"/>
    <s v="1"/>
    <s v="01"/>
    <s v="15041RESIN819232023"/>
    <s v="22LB000F"/>
    <x v="1310"/>
    <x v="1310"/>
    <x v="1310"/>
    <x v="1310"/>
    <n v="0"/>
    <n v="0"/>
    <n v="0"/>
    <n v="0"/>
    <n v="127.3"/>
    <n v="0"/>
    <n v="0"/>
    <n v="0"/>
    <n v="0"/>
    <n v="0"/>
    <n v="127.3"/>
    <s v="2"/>
  </r>
  <r>
    <x v="1"/>
    <x v="47"/>
    <s v="1"/>
    <s v="01"/>
    <s v="15041RESIN819232023"/>
    <s v="22LB000F"/>
    <x v="1311"/>
    <x v="1311"/>
    <x v="1311"/>
    <x v="1311"/>
    <n v="0"/>
    <n v="0"/>
    <n v="0"/>
    <n v="0"/>
    <n v="21"/>
    <n v="0"/>
    <n v="0"/>
    <n v="0"/>
    <n v="0"/>
    <n v="0"/>
    <n v="21"/>
    <s v="2"/>
  </r>
  <r>
    <x v="1"/>
    <x v="47"/>
    <s v="1"/>
    <s v="01"/>
    <s v="15041RESIN819232023"/>
    <s v="22LB000F"/>
    <x v="1312"/>
    <x v="1312"/>
    <x v="1312"/>
    <x v="1312"/>
    <n v="0"/>
    <n v="0"/>
    <n v="0"/>
    <n v="0"/>
    <n v="825"/>
    <n v="0"/>
    <n v="0"/>
    <n v="0"/>
    <n v="0"/>
    <n v="0"/>
    <n v="825"/>
    <s v="2"/>
  </r>
  <r>
    <x v="1"/>
    <x v="47"/>
    <s v="1"/>
    <s v="01"/>
    <s v="15041RESIN819232023"/>
    <s v="22LB000F"/>
    <x v="1313"/>
    <x v="1313"/>
    <x v="1313"/>
    <x v="1313"/>
    <n v="0"/>
    <n v="0"/>
    <n v="0"/>
    <n v="0"/>
    <n v="3.96"/>
    <n v="0"/>
    <n v="0"/>
    <n v="0"/>
    <n v="0"/>
    <n v="0"/>
    <n v="3.96"/>
    <s v="2"/>
  </r>
  <r>
    <x v="1"/>
    <x v="47"/>
    <s v="1"/>
    <s v="01"/>
    <s v="15041RESIN819232023"/>
    <s v="22LB000F"/>
    <x v="1314"/>
    <x v="1314"/>
    <x v="1314"/>
    <x v="1314"/>
    <n v="0"/>
    <n v="0"/>
    <n v="0"/>
    <n v="0"/>
    <n v="8.8000000000000007"/>
    <n v="0"/>
    <n v="0"/>
    <n v="0"/>
    <n v="0"/>
    <n v="0"/>
    <n v="8.8000000000000007"/>
    <s v="2"/>
  </r>
  <r>
    <x v="1"/>
    <x v="47"/>
    <s v="1"/>
    <s v="01"/>
    <s v="15041RESIN819232023"/>
    <s v="22LB000F"/>
    <x v="1315"/>
    <x v="1315"/>
    <x v="1315"/>
    <x v="1315"/>
    <n v="0"/>
    <n v="0"/>
    <n v="0"/>
    <n v="0"/>
    <n v="130"/>
    <n v="0"/>
    <n v="0"/>
    <n v="0"/>
    <n v="0"/>
    <n v="0"/>
    <n v="130"/>
    <s v="2"/>
  </r>
  <r>
    <x v="1"/>
    <x v="47"/>
    <s v="1"/>
    <s v="01"/>
    <s v="15041RESIN819232023"/>
    <s v="22LB000F"/>
    <x v="1316"/>
    <x v="1316"/>
    <x v="1316"/>
    <x v="1316"/>
    <n v="0"/>
    <n v="0"/>
    <n v="0"/>
    <n v="0"/>
    <n v="135"/>
    <n v="0"/>
    <n v="0"/>
    <n v="0"/>
    <n v="0"/>
    <n v="0"/>
    <n v="135"/>
    <s v="2"/>
  </r>
  <r>
    <x v="1"/>
    <x v="47"/>
    <s v="1"/>
    <s v="01"/>
    <s v="15041RESIN819232023"/>
    <s v="22LB000F"/>
    <x v="1317"/>
    <x v="1317"/>
    <x v="1317"/>
    <x v="1317"/>
    <n v="0"/>
    <n v="0"/>
    <n v="0"/>
    <n v="0"/>
    <n v="113.95"/>
    <n v="0"/>
    <n v="0"/>
    <n v="0"/>
    <n v="0"/>
    <n v="0"/>
    <n v="113.95"/>
    <s v="2"/>
  </r>
  <r>
    <x v="1"/>
    <x v="47"/>
    <s v="1"/>
    <s v="01"/>
    <s v="15041RESIN819232023"/>
    <s v="22LB000F"/>
    <x v="1318"/>
    <x v="1318"/>
    <x v="1318"/>
    <x v="1318"/>
    <n v="0"/>
    <n v="0"/>
    <n v="0"/>
    <n v="0"/>
    <n v="506"/>
    <n v="0"/>
    <n v="0"/>
    <n v="0"/>
    <n v="0"/>
    <n v="0"/>
    <n v="506"/>
    <s v="2"/>
  </r>
  <r>
    <x v="1"/>
    <x v="47"/>
    <s v="1"/>
    <s v="01"/>
    <s v="15041RESIN819232023"/>
    <s v="22LB000F"/>
    <x v="1319"/>
    <x v="1319"/>
    <x v="1319"/>
    <x v="1319"/>
    <n v="0"/>
    <n v="0"/>
    <n v="0"/>
    <n v="0"/>
    <n v="413"/>
    <n v="0"/>
    <n v="0"/>
    <n v="0"/>
    <n v="0"/>
    <n v="0"/>
    <n v="413"/>
    <s v="2"/>
  </r>
  <r>
    <x v="2"/>
    <x v="48"/>
    <m/>
    <m/>
    <m/>
    <m/>
    <x v="1320"/>
    <x v="1320"/>
    <x v="1320"/>
    <x v="132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7" firstHeaderRow="1" firstDataRow="2" firstDataCol="2" rowPageCount="1" colPageCount="1"/>
  <pivotFields count="22">
    <pivotField axis="axisPage" compact="0" outline="0" showAll="0" defaultSubtotal="0">
      <items count="11">
        <item m="1" x="10"/>
        <item x="1"/>
        <item x="0"/>
        <item m="1" x="9"/>
        <item m="1" x="8"/>
        <item m="1" x="7"/>
        <item m="1" x="3"/>
        <item m="1" x="4"/>
        <item m="1" x="5"/>
        <item m="1" x="6"/>
        <item x="2"/>
      </items>
    </pivotField>
    <pivotField axis="axisRow" compact="0" outline="0" showAll="0" sortType="ascending" defaultSubtotal="0">
      <items count="254">
        <item m="1" x="222"/>
        <item x="47"/>
        <item m="1" x="192"/>
        <item x="23"/>
        <item m="1" x="170"/>
        <item m="1" x="144"/>
        <item m="1" x="127"/>
        <item m="1" x="69"/>
        <item m="1" x="54"/>
        <item m="1" x="221"/>
        <item x="46"/>
        <item m="1" x="193"/>
        <item x="22"/>
        <item m="1" x="163"/>
        <item m="1" x="143"/>
        <item m="1" x="87"/>
        <item m="1" x="77"/>
        <item m="1" x="227"/>
        <item m="1" x="220"/>
        <item x="45"/>
        <item m="1" x="194"/>
        <item m="1" x="162"/>
        <item m="1" x="142"/>
        <item m="1" x="53"/>
        <item m="1" x="249"/>
        <item m="1" x="228"/>
        <item m="1" x="219"/>
        <item m="1" x="195"/>
        <item x="21"/>
        <item m="1" x="150"/>
        <item m="1" x="106"/>
        <item m="1" x="60"/>
        <item m="1" x="229"/>
        <item m="1" x="225"/>
        <item x="44"/>
        <item x="20"/>
        <item m="1" x="174"/>
        <item m="1" x="161"/>
        <item m="1" x="107"/>
        <item m="1" x="78"/>
        <item m="1" x="56"/>
        <item m="1" x="230"/>
        <item x="43"/>
        <item x="19"/>
        <item m="1" x="171"/>
        <item m="1" x="160"/>
        <item m="1" x="141"/>
        <item m="1" x="126"/>
        <item m="1" x="70"/>
        <item m="1" x="57"/>
        <item m="1" x="231"/>
        <item m="1" x="218"/>
        <item x="42"/>
        <item m="1" x="196"/>
        <item x="18"/>
        <item m="1" x="125"/>
        <item m="1" x="108"/>
        <item m="1" x="79"/>
        <item m="1" x="61"/>
        <item m="1" x="253"/>
        <item m="1" x="217"/>
        <item x="41"/>
        <item m="1" x="197"/>
        <item x="17"/>
        <item m="1" x="175"/>
        <item m="1" x="140"/>
        <item m="1" x="109"/>
        <item m="1" x="105"/>
        <item m="1" x="80"/>
        <item m="1" x="216"/>
        <item x="40"/>
        <item m="1" x="198"/>
        <item x="16"/>
        <item m="1" x="159"/>
        <item m="1" x="139"/>
        <item m="1" x="104"/>
        <item m="1" x="81"/>
        <item m="1" x="232"/>
        <item m="1" x="215"/>
        <item x="39"/>
        <item m="1" x="138"/>
        <item m="1" x="103"/>
        <item m="1" x="233"/>
        <item m="1" x="214"/>
        <item m="1" x="199"/>
        <item x="15"/>
        <item m="1" x="176"/>
        <item m="1" x="158"/>
        <item m="1" x="149"/>
        <item m="1" x="110"/>
        <item m="1" x="102"/>
        <item m="1" x="62"/>
        <item m="1" x="234"/>
        <item x="38"/>
        <item x="14"/>
        <item m="1" x="164"/>
        <item m="1" x="111"/>
        <item m="1" x="92"/>
        <item m="1" x="71"/>
        <item m="1" x="58"/>
        <item m="1" x="235"/>
        <item x="37"/>
        <item x="13"/>
        <item m="1" x="165"/>
        <item m="1" x="137"/>
        <item m="1" x="112"/>
        <item m="1" x="236"/>
        <item m="1" x="226"/>
        <item m="1" x="213"/>
        <item x="36"/>
        <item m="1" x="200"/>
        <item x="12"/>
        <item m="1" x="157"/>
        <item m="1" x="136"/>
        <item m="1" x="113"/>
        <item m="1" x="82"/>
        <item m="1" x="63"/>
        <item m="1" x="252"/>
        <item m="1" x="212"/>
        <item x="35"/>
        <item x="11"/>
        <item m="1" x="148"/>
        <item m="1" x="114"/>
        <item m="1" x="101"/>
        <item m="1" x="211"/>
        <item x="34"/>
        <item x="10"/>
        <item m="1" x="166"/>
        <item m="1" x="147"/>
        <item m="1" x="91"/>
        <item m="1" x="237"/>
        <item m="1" x="210"/>
        <item x="33"/>
        <item m="1" x="184"/>
        <item m="1" x="167"/>
        <item m="1" x="100"/>
        <item m="1" x="64"/>
        <item m="1" x="238"/>
        <item m="1" x="209"/>
        <item x="9"/>
        <item m="1" x="177"/>
        <item m="1" x="115"/>
        <item m="1" x="90"/>
        <item m="1" x="65"/>
        <item m="1" x="239"/>
        <item m="1" x="224"/>
        <item x="32"/>
        <item x="8"/>
        <item m="1" x="178"/>
        <item m="1" x="156"/>
        <item m="1" x="116"/>
        <item m="1" x="99"/>
        <item m="1" x="72"/>
        <item m="1" x="66"/>
        <item m="1" x="240"/>
        <item x="31"/>
        <item x="7"/>
        <item m="1" x="172"/>
        <item m="1" x="168"/>
        <item m="1" x="135"/>
        <item m="1" x="117"/>
        <item m="1" x="73"/>
        <item m="1" x="67"/>
        <item m="1" x="241"/>
        <item m="1" x="208"/>
        <item x="30"/>
        <item m="1" x="201"/>
        <item x="6"/>
        <item m="1" x="179"/>
        <item m="1" x="155"/>
        <item m="1" x="134"/>
        <item m="1" x="124"/>
        <item m="1" x="83"/>
        <item m="1" x="52"/>
        <item m="1" x="251"/>
        <item m="1" x="207"/>
        <item x="29"/>
        <item m="1" x="185"/>
        <item x="5"/>
        <item m="1" x="180"/>
        <item m="1" x="146"/>
        <item m="1" x="123"/>
        <item m="1" x="89"/>
        <item m="1" x="206"/>
        <item x="28"/>
        <item m="1" x="186"/>
        <item x="4"/>
        <item m="1" x="154"/>
        <item m="1" x="133"/>
        <item m="1" x="122"/>
        <item m="1" x="88"/>
        <item m="1" x="84"/>
        <item m="1" x="242"/>
        <item m="1" x="205"/>
        <item x="27"/>
        <item m="1" x="187"/>
        <item m="1" x="132"/>
        <item m="1" x="98"/>
        <item m="1" x="68"/>
        <item m="1" x="243"/>
        <item m="1" x="204"/>
        <item m="1" x="188"/>
        <item x="3"/>
        <item m="1" x="181"/>
        <item m="1" x="145"/>
        <item m="1" x="118"/>
        <item m="1" x="97"/>
        <item m="1" x="55"/>
        <item m="1" x="244"/>
        <item m="1" x="223"/>
        <item x="26"/>
        <item x="2"/>
        <item x="1"/>
        <item m="1" x="173"/>
        <item m="1" x="153"/>
        <item m="1" x="119"/>
        <item m="1" x="96"/>
        <item m="1" x="74"/>
        <item m="1" x="59"/>
        <item m="1" x="245"/>
        <item x="0"/>
        <item m="1" x="182"/>
        <item m="1" x="152"/>
        <item m="1" x="131"/>
        <item m="1" x="121"/>
        <item m="1" x="85"/>
        <item m="1" x="51"/>
        <item m="1" x="246"/>
        <item m="1" x="203"/>
        <item x="25"/>
        <item m="1" x="189"/>
        <item m="1" x="130"/>
        <item m="1" x="75"/>
        <item m="1" x="50"/>
        <item m="1" x="250"/>
        <item m="1" x="247"/>
        <item x="24"/>
        <item m="1" x="190"/>
        <item m="1" x="183"/>
        <item m="1" x="129"/>
        <item m="1" x="120"/>
        <item m="1" x="95"/>
        <item m="1" x="86"/>
        <item m="1" x="191"/>
        <item m="1" x="151"/>
        <item m="1" x="128"/>
        <item m="1" x="94"/>
        <item m="1" x="76"/>
        <item m="1" x="248"/>
        <item m="1" x="202"/>
        <item m="1" x="169"/>
        <item m="1" x="93"/>
        <item m="1" x="49"/>
        <item x="48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321"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32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2">
    <i>
      <x v="1320"/>
      <x v="25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0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672" totalsRowShown="0" headerRowDxfId="140" dataDxfId="139">
  <autoFilter ref="A2:X672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 dataDxfId="138"/>
    <tableColumn id="2" xr3:uid="{00000000-0010-0000-0000-000002000000}" name="FECHA" dataDxfId="137"/>
    <tableColumn id="3" xr3:uid="{00000000-0010-0000-0000-000003000000}" name="CLASE DE DOC" dataDxfId="136"/>
    <tableColumn id="4" xr3:uid="{00000000-0010-0000-0000-000004000000}" name="TIPO DE DOC" dataDxfId="135"/>
    <tableColumn id="5" xr3:uid="{00000000-0010-0000-0000-000005000000}" name="CORRELATIVO" dataDxfId="134"/>
    <tableColumn id="6" xr3:uid="{00000000-0010-0000-0000-000006000000}" name="NIT PROV" dataDxfId="133"/>
    <tableColumn id="7" xr3:uid="{00000000-0010-0000-0000-000007000000}" name="N PROVEEDOR" dataDxfId="132"/>
    <tableColumn id="8" xr3:uid="{00000000-0010-0000-0000-000008000000}" name="C. EXENTAS" dataDxfId="131" dataCellStyle="Moneda"/>
    <tableColumn id="9" xr3:uid="{00000000-0010-0000-0000-000009000000}" name="I. EXENTAS" dataDxfId="130" dataCellStyle="Moneda"/>
    <tableColumn id="10" xr3:uid="{00000000-0010-0000-0000-00000A000000}" name="IMPOR EX" dataDxfId="129" dataCellStyle="Moneda"/>
    <tableColumn id="11" xr3:uid="{00000000-0010-0000-0000-00000B000000}" name="C. GRAVADA" dataDxfId="128" dataCellStyle="Moneda"/>
    <tableColumn id="12" xr3:uid="{00000000-0010-0000-0000-00000C000000}" name="INTER GRAVA" dataDxfId="127" dataCellStyle="Moneda"/>
    <tableColumn id="13" xr3:uid="{00000000-0010-0000-0000-00000D000000}" name="IMPOR BIENES" dataDxfId="126" dataCellStyle="Moneda"/>
    <tableColumn id="14" xr3:uid="{00000000-0010-0000-0000-00000E000000}" name="IMPOR SERV" dataDxfId="125" dataCellStyle="Moneda"/>
    <tableColumn id="15" xr3:uid="{00000000-0010-0000-0000-00000F000000}" name="IVA" dataDxfId="124" dataCellStyle="Moneda"/>
    <tableColumn id="16" xr3:uid="{00000000-0010-0000-0000-000010000000}" name="TOTAL C." dataDxfId="123" dataCellStyle="Moneda"/>
    <tableColumn id="20" xr3:uid="{00000000-0010-0000-0000-000014000000}" name="DUI" dataDxfId="122" dataCellStyle="Moneda"/>
    <tableColumn id="23" xr3:uid="{00000000-0010-0000-0000-000017000000}" name="TIPO DE OPERACION" dataDxfId="121" dataCellStyle="Moneda"/>
    <tableColumn id="24" xr3:uid="{00000000-0010-0000-0000-000018000000}" name="CLASIFICACION" dataDxfId="120" dataCellStyle="Moneda"/>
    <tableColumn id="22" xr3:uid="{00000000-0010-0000-0000-000016000000}" name="SECTOR" dataDxfId="119" dataCellStyle="Moneda"/>
    <tableColumn id="21" xr3:uid="{00000000-0010-0000-0000-000015000000}" name="TIPO COSTO/GASTO" dataDxfId="118" dataCellStyle="Moneda"/>
    <tableColumn id="17" xr3:uid="{00000000-0010-0000-0000-000011000000}" name="ANEXO 3" dataDxfId="117"/>
    <tableColumn id="19" xr3:uid="{00000000-0010-0000-0000-000013000000}" name="SERIE" dataDxfId="116"/>
    <tableColumn id="18" xr3:uid="{00000000-0010-0000-0000-000012000000}" name="PERCEPCIONES" dataDxfId="11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1475" totalsRowShown="0">
  <autoFilter ref="A2:T1475" xr:uid="{00000000-000C-0000-FFFF-FFFF01000000}">
    <filterColumn colId="0">
      <filters>
        <filter val="Diciembre"/>
      </filters>
    </filterColumn>
    <filterColumn colId="16">
      <filters>
        <filter val="$1,062.01"/>
        <filter val="$1,729.06"/>
        <filter val="$100.02"/>
        <filter val="$110.01"/>
        <filter val="$130.00"/>
        <filter val="$14.29"/>
        <filter val="$149.91"/>
        <filter val="$15.00"/>
        <filter val="$151.05"/>
        <filter val="$164.99"/>
        <filter val="$18.60"/>
        <filter val="$186.00"/>
        <filter val="$199.93"/>
        <filter val="$217.01"/>
        <filter val="$219.01"/>
        <filter val="$225.01"/>
        <filter val="$239.01"/>
        <filter val="$24.36"/>
        <filter val="$252.00"/>
        <filter val="$27.90"/>
        <filter val="$270.00"/>
        <filter val="$273.00"/>
        <filter val="$275.00"/>
        <filter val="$283.25"/>
        <filter val="$287.00"/>
        <filter val="$292.50"/>
        <filter val="$298.25"/>
        <filter val="$302.00"/>
        <filter val="$302.50"/>
        <filter val="$311.04"/>
        <filter val="$315.00"/>
        <filter val="$370.00"/>
        <filter val="$375.50"/>
        <filter val="$380.00"/>
        <filter val="$386.40"/>
        <filter val="$394.51"/>
        <filter val="$4.99"/>
        <filter val="$412.99"/>
        <filter val="$420.00"/>
        <filter val="$420.99"/>
        <filter val="$430.00"/>
        <filter val="$432.01"/>
        <filter val="$450.00"/>
        <filter val="$452.51"/>
        <filter val="$455.75"/>
        <filter val="$456.51"/>
        <filter val="$457.01"/>
        <filter val="$458.00"/>
        <filter val="$459.60"/>
        <filter val="$459.74"/>
        <filter val="$460.51"/>
        <filter val="$461.23"/>
        <filter val="$462.00"/>
        <filter val="$463.99"/>
        <filter val="$473.81"/>
        <filter val="$474.49"/>
        <filter val="$480.00"/>
        <filter val="$482.50"/>
        <filter val="$489.00"/>
        <filter val="$490.00"/>
        <filter val="$492.50"/>
        <filter val="$493.00"/>
        <filter val="$496.50"/>
        <filter val="$497.25"/>
        <filter val="$498.40"/>
        <filter val="$50.00"/>
        <filter val="$500.00"/>
        <filter val="$501.51"/>
        <filter val="$504.51"/>
        <filter val="$505.01"/>
        <filter val="$508.00"/>
        <filter val="$518.00"/>
        <filter val="$521.26"/>
        <filter val="$525.00"/>
        <filter val="$525.60"/>
        <filter val="$526.00"/>
        <filter val="$531.72"/>
        <filter val="$533.26"/>
        <filter val="$533.50"/>
        <filter val="$533.74"/>
        <filter val="$537.00"/>
        <filter val="$54.00"/>
        <filter val="$54.45"/>
        <filter val="$540.74"/>
        <filter val="$541.00"/>
        <filter val="$541.51"/>
        <filter val="$546.00"/>
        <filter val="$546.50"/>
        <filter val="$553.00"/>
        <filter val="$556.01"/>
        <filter val="$557.12"/>
        <filter val="$560.60"/>
        <filter val="$57.00"/>
        <filter val="$571.00"/>
        <filter val="$599.19"/>
        <filter val="$615.00"/>
        <filter val="$626.54"/>
        <filter val="$637.96"/>
        <filter val="$727.99"/>
        <filter val="$90.51"/>
        <filter val="$941.57"/>
        <filter val="$961.70"/>
      </filters>
    </filterColumn>
  </autoFilter>
  <tableColumns count="20">
    <tableColumn id="19" xr3:uid="{00000000-0010-0000-0100-000013000000}" name="MES"/>
    <tableColumn id="2" xr3:uid="{00000000-0010-0000-0100-000002000000}" name="FECHA" dataDxfId="109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7" dataCellStyle="Moneda"/>
    <tableColumn id="18" xr3:uid="{00000000-0010-0000-0100-000012000000}" name="ANEXO"/>
    <tableColumn id="1" xr3:uid="{00000000-0010-0000-0100-000001000000}" name="SUCURSAL" dataDxfId="106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5648" totalsRowShown="0">
  <autoFilter ref="A2:V5648" xr:uid="{00000000-000C-0000-FFFF-FFFF02000000}">
    <filterColumn colId="0">
      <filters>
        <filter val="DICIEMBRE"/>
      </filters>
    </filterColumn>
    <filterColumn colId="20">
      <filters>
        <filter val="$1,059.12"/>
        <filter val="$1,119.14"/>
        <filter val="$1,234.00"/>
        <filter val="$1,251.25"/>
        <filter val="$1,332.50"/>
        <filter val="$1.00"/>
        <filter val="$1.26"/>
        <filter val="$1.35"/>
        <filter val="$1.95"/>
        <filter val="$10.00"/>
        <filter val="$10.50"/>
        <filter val="$100.00"/>
        <filter val="$101.15"/>
        <filter val="$102.30"/>
        <filter val="$103.50"/>
        <filter val="$103.60"/>
        <filter val="$104.30"/>
        <filter val="$104.60"/>
        <filter val="$105.00"/>
        <filter val="$106.00"/>
        <filter val="$108.00"/>
        <filter val="$109.00"/>
        <filter val="$109.10"/>
        <filter val="$11.25"/>
        <filter val="$11.30"/>
        <filter val="$11.50"/>
        <filter val="$110.00"/>
        <filter val="$110.20"/>
        <filter val="$110.80"/>
        <filter val="$111.00"/>
        <filter val="$114.00"/>
        <filter val="$114.70"/>
        <filter val="$114.80"/>
        <filter val="$115.00"/>
        <filter val="$115.50"/>
        <filter val="$116.00"/>
        <filter val="$118.50"/>
        <filter val="$119.00"/>
        <filter val="$119.50"/>
        <filter val="$119.90"/>
        <filter val="$12.50"/>
        <filter val="$12.65"/>
        <filter val="$120.00"/>
        <filter val="$120.20"/>
        <filter val="$121.00"/>
        <filter val="$121.20"/>
        <filter val="$121.25"/>
        <filter val="$121.50"/>
        <filter val="$123.40"/>
        <filter val="$123.60"/>
        <filter val="$125.80"/>
        <filter val="$126.00"/>
        <filter val="$127.50"/>
        <filter val="$127.60"/>
        <filter val="$13.20"/>
        <filter val="$13.50"/>
        <filter val="$131.10"/>
        <filter val="$131.20"/>
        <filter val="$132.00"/>
        <filter val="$137.50"/>
        <filter val="$137.94"/>
        <filter val="$138.00"/>
        <filter val="$138.50"/>
        <filter val="$14.00"/>
        <filter val="$14.35"/>
        <filter val="$140.00"/>
        <filter val="$140.20"/>
        <filter val="$140.24"/>
        <filter val="$143.00"/>
        <filter val="$143.06"/>
        <filter val="$143.50"/>
        <filter val="$143.75"/>
        <filter val="$144.00"/>
        <filter val="$144.20"/>
        <filter val="$145.00"/>
        <filter val="$145.50"/>
        <filter val="$146.85"/>
        <filter val="$147.70"/>
        <filter val="$148.50"/>
        <filter val="$149.50"/>
        <filter val="$15.00"/>
        <filter val="$15.75"/>
        <filter val="$150.00"/>
        <filter val="$153.85"/>
        <filter val="$154.00"/>
        <filter val="$156.00"/>
        <filter val="$158.20"/>
        <filter val="$160.00"/>
        <filter val="$162.50"/>
        <filter val="$162.80"/>
        <filter val="$163.00"/>
        <filter val="$163.02"/>
        <filter val="$164.00"/>
        <filter val="$165.00"/>
        <filter val="$165.50"/>
        <filter val="$166.85"/>
        <filter val="$169.40"/>
        <filter val="$169.95"/>
        <filter val="$17.50"/>
        <filter val="$17.60"/>
        <filter val="$170.40"/>
        <filter val="$172.30"/>
        <filter val="$174.50"/>
        <filter val="$175.00"/>
        <filter val="$18.00"/>
        <filter val="$180.00"/>
        <filter val="$183.75"/>
        <filter val="$184.50"/>
        <filter val="$185.00"/>
        <filter val="$188.00"/>
        <filter val="$189.00"/>
        <filter val="$198.65"/>
        <filter val="$2,048.75"/>
        <filter val="$2.00"/>
        <filter val="$2.25"/>
        <filter val="$2.75"/>
        <filter val="$20.00"/>
        <filter val="$20.60"/>
        <filter val="$20.66"/>
        <filter val="$200.00"/>
        <filter val="$201.00"/>
        <filter val="$201.04"/>
        <filter val="$204.80"/>
        <filter val="$208.96"/>
        <filter val="$209.65"/>
        <filter val="$21.00"/>
        <filter val="$21.12"/>
        <filter val="$21.90"/>
        <filter val="$210.30"/>
        <filter val="$211.20"/>
        <filter val="$213.75"/>
        <filter val="$214.00"/>
        <filter val="$219.00"/>
        <filter val="$22.50"/>
        <filter val="$222.80"/>
        <filter val="$225.00"/>
        <filter val="$226.34"/>
        <filter val="$226.50"/>
        <filter val="$229.80"/>
        <filter val="$23.00"/>
        <filter val="$23.75"/>
        <filter val="$234.70"/>
        <filter val="$236.60"/>
        <filter val="$24.00"/>
        <filter val="$24.15"/>
        <filter val="$245.00"/>
        <filter val="$25.50"/>
        <filter val="$25.58"/>
        <filter val="$252.60"/>
        <filter val="$254.25"/>
        <filter val="$255.60"/>
        <filter val="$258.90"/>
        <filter val="$26.00"/>
        <filter val="$26.25"/>
        <filter val="$26.55"/>
        <filter val="$263.50"/>
        <filter val="$265.70"/>
        <filter val="$267.00"/>
        <filter val="$267.60"/>
        <filter val="$268.90"/>
        <filter val="$27.00"/>
        <filter val="$270.00"/>
        <filter val="$270.75"/>
        <filter val="$278.26"/>
        <filter val="$279.00"/>
        <filter val="$28.10"/>
        <filter val="$287.00"/>
        <filter val="$287.50"/>
        <filter val="$29.48"/>
        <filter val="$29.65"/>
        <filter val="$3.00"/>
        <filter val="$30.00"/>
        <filter val="$30.36"/>
        <filter val="$30.95"/>
        <filter val="$302.50"/>
        <filter val="$302.70"/>
        <filter val="$308.00"/>
        <filter val="$309.50"/>
        <filter val="$31.00"/>
        <filter val="$31.46"/>
        <filter val="$31.50"/>
        <filter val="$31.80"/>
        <filter val="$31.90"/>
        <filter val="$312.00"/>
        <filter val="$314.50"/>
        <filter val="$315.00"/>
        <filter val="$324.45"/>
        <filter val="$33.00"/>
        <filter val="$33.75"/>
        <filter val="$342.85"/>
        <filter val="$344.75"/>
        <filter val="$347.90"/>
        <filter val="$35.00"/>
        <filter val="$36.00"/>
        <filter val="$36.50"/>
        <filter val="$36.74"/>
        <filter val="$37.40"/>
        <filter val="$37.82"/>
        <filter val="$379.13"/>
        <filter val="$381.00"/>
        <filter val="$384.00"/>
        <filter val="$386.00"/>
        <filter val="$386.64"/>
        <filter val="$39.60"/>
        <filter val="$39.65"/>
        <filter val="$39.86"/>
        <filter val="$396.00"/>
        <filter val="$4.40"/>
        <filter val="$4.50"/>
        <filter val="$40.00"/>
        <filter val="$40.15"/>
        <filter val="$405.00"/>
        <filter val="$406.50"/>
        <filter val="$408.00"/>
        <filter val="$409.60"/>
        <filter val="$41.00"/>
        <filter val="$410.00"/>
        <filter val="$412.00"/>
        <filter val="$415.00"/>
        <filter val="$417.60"/>
        <filter val="$419.92"/>
        <filter val="$42.00"/>
        <filter val="$42.60"/>
        <filter val="$42.90"/>
        <filter val="$420.00"/>
        <filter val="$420.25"/>
        <filter val="$424.00"/>
        <filter val="$425.00"/>
        <filter val="$435.00"/>
        <filter val="$437.00"/>
        <filter val="$437.50"/>
        <filter val="$44.00"/>
        <filter val="$44.10"/>
        <filter val="$440.00"/>
        <filter val="$443.00"/>
        <filter val="$445.00"/>
        <filter val="$449.60"/>
        <filter val="$45.00"/>
        <filter val="$450.00"/>
        <filter val="$456.00"/>
        <filter val="$457.50"/>
        <filter val="$46.38"/>
        <filter val="$46.65"/>
        <filter val="$465.00"/>
        <filter val="$47.50"/>
        <filter val="$470.00"/>
        <filter val="$472.00"/>
        <filter val="$473.00"/>
        <filter val="$479.20"/>
        <filter val="$484.30"/>
        <filter val="$484.50"/>
        <filter val="$49.50"/>
        <filter val="$49.70"/>
        <filter val="$493.20"/>
        <filter val="$493.22"/>
        <filter val="$498.80"/>
        <filter val="$499.70"/>
        <filter val="$5.00"/>
        <filter val="$5.50"/>
        <filter val="$50.00"/>
        <filter val="$50.96"/>
        <filter val="$500.00"/>
        <filter val="$513.00"/>
        <filter val="$515.33"/>
        <filter val="$52.80"/>
        <filter val="$522.00"/>
        <filter val="$53.75"/>
        <filter val="$54.00"/>
        <filter val="$54.40"/>
        <filter val="$540.78"/>
        <filter val="$55.00"/>
        <filter val="$56.25"/>
        <filter val="$59.00"/>
        <filter val="$59.95"/>
        <filter val="$6.00"/>
        <filter val="$6.30"/>
        <filter val="$60.00"/>
        <filter val="$60.25"/>
        <filter val="$60.28"/>
        <filter val="$61.20"/>
        <filter val="$616.25"/>
        <filter val="$62.80"/>
        <filter val="$629.80"/>
        <filter val="$64.00"/>
        <filter val="$64.10"/>
        <filter val="$644.00"/>
        <filter val="$65.70"/>
        <filter val="$654.15"/>
        <filter val="$66.00"/>
        <filter val="$66.50"/>
        <filter val="$67.15"/>
        <filter val="$67.30"/>
        <filter val="$67.50"/>
        <filter val="$68.75"/>
        <filter val="$684.28"/>
        <filter val="$69.50"/>
        <filter val="$7.50"/>
        <filter val="$7.55"/>
        <filter val="$7.56"/>
        <filter val="$7.86"/>
        <filter val="$70.75"/>
        <filter val="$70.80"/>
        <filter val="$707.68"/>
        <filter val="$71.70"/>
        <filter val="$72.00"/>
        <filter val="$72.80"/>
        <filter val="$73.10"/>
        <filter val="$734.70"/>
        <filter val="$74.60"/>
        <filter val="$75.00"/>
        <filter val="$75.50"/>
        <filter val="$760.20"/>
        <filter val="$764.00"/>
        <filter val="$77.25"/>
        <filter val="$77.50"/>
        <filter val="$77.60"/>
        <filter val="$77.80"/>
        <filter val="$78.50"/>
        <filter val="$78.70"/>
        <filter val="$79.20"/>
        <filter val="$79.50"/>
        <filter val="$79.80"/>
        <filter val="$790.12"/>
        <filter val="$8.58"/>
        <filter val="$80.00"/>
        <filter val="$80.50"/>
        <filter val="$81.00"/>
        <filter val="$81.25"/>
        <filter val="$82.50"/>
        <filter val="$821.00"/>
        <filter val="$827.90"/>
        <filter val="$831.60"/>
        <filter val="$84.70"/>
        <filter val="$85.08"/>
        <filter val="$85.50"/>
        <filter val="$85.75"/>
        <filter val="$858.00"/>
        <filter val="$86.00"/>
        <filter val="$87.50"/>
        <filter val="$876.60"/>
        <filter val="$88.00"/>
        <filter val="$88.50"/>
        <filter val="$89.47"/>
        <filter val="$89.68"/>
        <filter val="$9.00"/>
        <filter val="$90.00"/>
        <filter val="$90.30"/>
        <filter val="$91.10"/>
        <filter val="$91.85"/>
        <filter val="$92.20"/>
        <filter val="$92.31"/>
        <filter val="$92.45"/>
        <filter val="$93.00"/>
        <filter val="$93.08"/>
        <filter val="$95.00"/>
        <filter val="$95.70"/>
        <filter val="$95.92"/>
        <filter val="$96.20"/>
        <filter val="$965.94"/>
        <filter val="$97.00"/>
        <filter val="$98.60"/>
        <filter val="$99.00"/>
      </filters>
    </filterColumn>
  </autoFilter>
  <tableColumns count="22">
    <tableColumn id="1" xr3:uid="{00000000-0010-0000-0200-000001000000}" name="MES"/>
    <tableColumn id="2" xr3:uid="{00000000-0010-0000-0200-000002000000}" name="FECHA" dataDxfId="105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1:E5301" totalsRowShown="0">
  <autoFilter ref="A1:E5301" xr:uid="{00000000-0009-0000-0100-000004000000}"/>
  <tableColumns count="5">
    <tableColumn id="1" xr3:uid="{00000000-0010-0000-0300-000001000000}" name="NIT" dataDxfId="99"/>
    <tableColumn id="2" xr3:uid="{00000000-0010-0000-0300-000002000000}" name="PROVEEDOR"/>
    <tableColumn id="4" xr3:uid="{00000000-0010-0000-0300-000004000000}" name="ITEMS" dataDxfId="98">
      <calculatedColumnFormula>Tabla4[[#This Row],[NIT]]</calculatedColumnFormula>
    </tableColumn>
    <tableColumn id="5" xr3:uid="{00000000-0010-0000-0300-000005000000}" name="DIGITOS" dataDxfId="97">
      <calculatedColumnFormula>LEN(C2)</calculatedColumnFormula>
    </tableColumn>
    <tableColumn id="6" xr3:uid="{00000000-0010-0000-0300-000006000000}" name="DOCU" dataDxfId="96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a6" displayName="Tabla6" ref="A1:J4" totalsRowCount="1" headerRowDxfId="95" headerRowBorderDxfId="94" tableBorderDxfId="93">
  <tableColumns count="10">
    <tableColumn id="1" xr3:uid="{00000000-0010-0000-0400-000001000000}" name="Mes" totalsRowLabel="Total" dataDxfId="92"/>
    <tableColumn id="10" xr3:uid="{00000000-0010-0000-0400-00000A000000}" name="NCR" dataDxfId="91"/>
    <tableColumn id="2" xr3:uid="{00000000-0010-0000-0400-000002000000}" name="NIT Agente" dataDxfId="90"/>
    <tableColumn id="3" xr3:uid="{00000000-0010-0000-0400-000003000000}" name="Fecha de emisión" dataDxfId="89" totalsRowDxfId="88"/>
    <tableColumn id="4" xr3:uid="{00000000-0010-0000-0400-000004000000}" name="Tipo de documento" totalsRowFunction="sum" dataDxfId="87" totalsRowDxfId="86"/>
    <tableColumn id="5" xr3:uid="{00000000-0010-0000-0400-000005000000}" name="Serie" totalsRowFunction="sum" dataDxfId="85" totalsRowDxfId="84"/>
    <tableColumn id="6" xr3:uid="{00000000-0010-0000-0400-000006000000}" name="Número de documento" dataDxfId="83" totalsRowDxfId="82"/>
    <tableColumn id="7" xr3:uid="{00000000-0010-0000-0400-000007000000}" name="Monto sujeto" totalsRowFunction="sum" dataDxfId="81" totalsRowDxfId="80" dataCellStyle="Moneda"/>
    <tableColumn id="13" xr3:uid="{00000000-0010-0000-0400-00000D000000}" name="Monto Retención 1%" totalsRowFunction="sum" dataDxfId="79" totalsRowDxfId="78" dataCellStyle="Moneda"/>
    <tableColumn id="8" xr3:uid="{00000000-0010-0000-0400-000008000000}" name="ANEXO" totalsRowFunction="sum" dataDxfId="77" totalsRowDxfId="76" dataCellStyle="Moneda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5" headerRowBorderDxfId="74" tableBorderDxfId="73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2"/>
    <tableColumn id="10" xr3:uid="{00000000-0010-0000-0500-00000A000000}" name="NCR" dataDxfId="71"/>
    <tableColumn id="2" xr3:uid="{00000000-0010-0000-0500-000002000000}" name="NIT Agente" dataDxfId="70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69">
      <calculatedColumnFormula>VLOOKUP(Tabla69[[#This Row],[Columna5]],'[2]LIBRO '!$A$1:$B$1007,2,FALSE)</calculatedColumnFormula>
    </tableColumn>
    <tableColumn id="17" xr3:uid="{00000000-0010-0000-0500-000011000000}" name="Columna5" dataDxfId="68">
      <calculatedColumnFormula>VLOOKUP(Tabla69[[#This Row],[NIT Agente]],Tabla4[#All],2,FALSE)</calculatedColumnFormula>
    </tableColumn>
    <tableColumn id="12" xr3:uid="{00000000-0010-0000-0500-00000C000000}" name="Columna2" dataDxfId="67" totalsRowDxfId="66">
      <calculatedColumnFormula>VLOOKUP(Tabla69[[#This Row],[Columna1]],'[2]LIBRO '!$A$1:$B$902,2,FALSE)</calculatedColumnFormula>
    </tableColumn>
    <tableColumn id="11" xr3:uid="{00000000-0010-0000-0500-00000B000000}" name="Columna1" dataDxfId="65">
      <calculatedColumnFormula>VLOOKUP(Tabla69[[#This Row],[NIT Agente]],Tabla4[#All],2,FALSE)</calculatedColumnFormula>
    </tableColumn>
    <tableColumn id="3" xr3:uid="{00000000-0010-0000-0500-000003000000}" name="Fecha de emisión" dataDxfId="64"/>
    <tableColumn id="4" xr3:uid="{00000000-0010-0000-0500-000004000000}" name="Tipo de documento" totalsRowFunction="sum" dataDxfId="63" totalsRowDxfId="62"/>
    <tableColumn id="5" xr3:uid="{00000000-0010-0000-0500-000005000000}" name="Serie" totalsRowFunction="sum" dataDxfId="61" totalsRowDxfId="60"/>
    <tableColumn id="6" xr3:uid="{00000000-0010-0000-0500-000006000000}" name="Número de documento" totalsRowFunction="sum" dataDxfId="59" totalsRowDxfId="58"/>
    <tableColumn id="7" xr3:uid="{00000000-0010-0000-0500-000007000000}" name="Monto sujeto" totalsRowFunction="sum" dataDxfId="57" totalsRowDxfId="56" dataCellStyle="Moneda"/>
    <tableColumn id="13" xr3:uid="{00000000-0010-0000-0500-00000D000000}" name="Columna3" dataDxfId="55" totalsRowDxfId="54" dataCellStyle="Moneda"/>
    <tableColumn id="8" xr3:uid="{00000000-0010-0000-0500-000008000000}" name="Monto Retención 1%" totalsRowFunction="sum" dataDxfId="53" totalsRowDxfId="52" dataCellStyle="Moneda"/>
    <tableColumn id="9" xr3:uid="{00000000-0010-0000-0500-000009000000}" name="Número de anexo" dataDxfId="5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6" totalsRowCount="1" headerRowDxfId="50" dataDxfId="49" headerRowCellStyle="Moneda" dataCellStyle="Moneda"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8" totalsRowDxfId="47" dataCellStyle="Moneda"/>
    <tableColumn id="8" xr3:uid="{00000000-0010-0000-0600-000008000000}" name="MONTO DEVENGADO POR BONIFICACIONES Y GRATIFICACIONES " totalsRowFunction="sum" dataDxfId="46" totalsRowDxfId="45" dataCellStyle="Moneda"/>
    <tableColumn id="9" xr3:uid="{00000000-0010-0000-0600-000009000000}" name="IMPUESTO RETENIDO " totalsRowFunction="sum" dataDxfId="44" totalsRowDxfId="43" dataCellStyle="Moneda"/>
    <tableColumn id="10" xr3:uid="{00000000-0010-0000-0600-00000A000000}" name="AGUINALDO EXENTO " totalsRowFunction="sum" dataDxfId="42" totalsRowDxfId="41" dataCellStyle="Moneda"/>
    <tableColumn id="11" xr3:uid="{00000000-0010-0000-0600-00000B000000}" name="AGUINALDO GRAVADO " totalsRowFunction="sum" dataDxfId="40" totalsRowDxfId="39" dataCellStyle="Moneda"/>
    <tableColumn id="12" xr3:uid="{00000000-0010-0000-0600-00000C000000}" name="AFP" totalsRowFunction="sum" dataDxfId="38" totalsRowDxfId="37" dataCellStyle="Moneda">
      <calculatedColumnFormula>0.0725*Tabla9[[#This Row],[MONTO DEVENGADO ]]</calculatedColumnFormula>
    </tableColumn>
    <tableColumn id="13" xr3:uid="{00000000-0010-0000-0600-00000D000000}" name="ISSS" totalsRowFunction="sum" dataDxfId="36" totalsRowDxfId="35" dataCellStyle="Moneda"/>
    <tableColumn id="14" xr3:uid="{00000000-0010-0000-0600-00000E000000}" name="INPEP" totalsRowFunction="sum" dataDxfId="34" totalsRowDxfId="33" dataCellStyle="Moneda"/>
    <tableColumn id="15" xr3:uid="{00000000-0010-0000-0600-00000F000000}" name="IPSFA" totalsRowFunction="sum" dataDxfId="32" totalsRowDxfId="31" dataCellStyle="Moneda"/>
    <tableColumn id="16" xr3:uid="{00000000-0010-0000-0600-000010000000}" name="CEFAFA" totalsRowFunction="sum" dataDxfId="30" totalsRowDxfId="29" dataCellStyle="Moneda"/>
    <tableColumn id="17" xr3:uid="{00000000-0010-0000-0600-000011000000}" name="BIENESTAR MAGISTERIAL" totalsRowFunction="sum" dataDxfId="28" totalsRowDxfId="27" dataCellStyle="Moneda"/>
    <tableColumn id="18" xr3:uid="{00000000-0010-0000-0600-000012000000}" name="ISSS IVM " totalsRowFunction="sum" dataDxfId="26" totalsRowDxfId="25" dataCellStyle="Moneda"/>
    <tableColumn id="19" xr3:uid="{00000000-0010-0000-0600-000013000000}" name="TIPO DE OPERACIÓN (Renta)" totalsRowDxfId="24"/>
    <tableColumn id="20" xr3:uid="{00000000-0010-0000-0600-000014000000}" name="CLASIFICACIÓN _x000a_(Renta)" dataDxfId="23" totalsRowDxfId="22" dataCellStyle="Moneda"/>
    <tableColumn id="21" xr3:uid="{00000000-0010-0000-0600-000015000000}" name="SECTOR _x000a_(Renta)" dataDxfId="21" totalsRowDxfId="20" dataCellStyle="Moneda"/>
    <tableColumn id="22" xr3:uid="{00000000-0010-0000-0600-000016000000}" name="TIPO DE COSTO/GASTO _x000a_(Renta)" dataDxfId="19" totalsRowDxfId="18" dataCellStyle="Moneda"/>
    <tableColumn id="23" xr3:uid="{00000000-0010-0000-06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DICIEMBRE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tabSelected="1" zoomScaleNormal="100" zoomScaleSheetLayoutView="85" workbookViewId="0">
      <selection activeCell="N3" sqref="N3"/>
    </sheetView>
  </sheetViews>
  <sheetFormatPr baseColWidth="10" defaultColWidth="11.42578125" defaultRowHeight="15" x14ac:dyDescent="0.25"/>
  <cols>
    <col min="1" max="1" width="24.5703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88" t="s">
        <v>10196</v>
      </c>
      <c r="H2" s="188"/>
      <c r="I2" s="188"/>
      <c r="J2" s="188"/>
      <c r="K2" s="188"/>
    </row>
    <row r="3" spans="2:41 16384:16384" x14ac:dyDescent="0.25">
      <c r="B3" s="16" t="s">
        <v>17</v>
      </c>
      <c r="D3" s="133" t="s">
        <v>9019</v>
      </c>
      <c r="G3" s="99" t="s">
        <v>10197</v>
      </c>
      <c r="H3" s="166" t="s">
        <v>11415</v>
      </c>
      <c r="I3" s="141"/>
      <c r="J3" s="141"/>
      <c r="K3" s="141"/>
      <c r="L3" s="100">
        <f>LEN(H3)</f>
        <v>36</v>
      </c>
      <c r="AL3" s="97" t="s">
        <v>10175</v>
      </c>
      <c r="AM3" s="97" t="s">
        <v>10176</v>
      </c>
      <c r="AN3" s="97" t="s">
        <v>10177</v>
      </c>
      <c r="AO3" s="97" t="s">
        <v>10178</v>
      </c>
      <c r="XFD3" t="s">
        <v>8492</v>
      </c>
    </row>
    <row r="4" spans="2:41 16384:16384" x14ac:dyDescent="0.25">
      <c r="B4" s="16" t="s">
        <v>2</v>
      </c>
      <c r="D4" s="169">
        <v>45647</v>
      </c>
      <c r="F4" s="6"/>
      <c r="G4" s="101" t="s">
        <v>10198</v>
      </c>
      <c r="H4" s="141" t="str">
        <f>SUBSTITUTE(H3,"-","")</f>
        <v>FE06FD6A3A4A40DABC42E21927B73598</v>
      </c>
      <c r="I4" s="141"/>
      <c r="J4" s="141"/>
      <c r="K4" s="141"/>
      <c r="L4" s="100">
        <f t="shared" ref="L4:L8" si="0">LEN(H4)</f>
        <v>32</v>
      </c>
      <c r="AL4" s="97" t="s">
        <v>10179</v>
      </c>
      <c r="AM4" s="97" t="s">
        <v>10180</v>
      </c>
      <c r="AN4" s="97" t="s">
        <v>10181</v>
      </c>
      <c r="AO4" s="97" t="s">
        <v>10182</v>
      </c>
      <c r="XFD4" t="s">
        <v>8487</v>
      </c>
    </row>
    <row r="5" spans="2:41 16384:16384" x14ac:dyDescent="0.25">
      <c r="B5" s="16" t="s">
        <v>3</v>
      </c>
      <c r="D5" s="134" t="s">
        <v>10388</v>
      </c>
      <c r="G5" s="100"/>
      <c r="H5" s="141"/>
      <c r="I5" s="141"/>
      <c r="J5" s="141"/>
      <c r="K5" s="141"/>
      <c r="L5" s="100">
        <f t="shared" si="0"/>
        <v>0</v>
      </c>
      <c r="AL5" s="97" t="s">
        <v>10183</v>
      </c>
      <c r="AM5" s="97" t="s">
        <v>10184</v>
      </c>
      <c r="AN5" s="97" t="s">
        <v>10185</v>
      </c>
      <c r="AO5" s="97" t="s">
        <v>10186</v>
      </c>
      <c r="XFD5" t="s">
        <v>8488</v>
      </c>
    </row>
    <row r="6" spans="2:41 16384:16384" ht="15" customHeight="1" x14ac:dyDescent="0.25">
      <c r="B6" s="16" t="s">
        <v>4</v>
      </c>
      <c r="D6" s="134" t="s">
        <v>0</v>
      </c>
      <c r="G6" s="100"/>
      <c r="H6" s="141"/>
      <c r="I6" s="141"/>
      <c r="J6" s="141"/>
      <c r="K6" s="141"/>
      <c r="L6" s="100">
        <f t="shared" si="0"/>
        <v>0</v>
      </c>
      <c r="AL6" s="97" t="s">
        <v>10190</v>
      </c>
      <c r="AM6" s="97" t="s">
        <v>10200</v>
      </c>
      <c r="AN6" s="97" t="s">
        <v>10188</v>
      </c>
      <c r="AO6" s="97" t="s">
        <v>10189</v>
      </c>
      <c r="XFD6" t="s">
        <v>8489</v>
      </c>
    </row>
    <row r="7" spans="2:41 16384:16384" x14ac:dyDescent="0.25">
      <c r="B7" s="16" t="s">
        <v>5</v>
      </c>
      <c r="D7" s="135"/>
      <c r="G7" s="99" t="s">
        <v>10199</v>
      </c>
      <c r="H7" s="142" t="s">
        <v>6965</v>
      </c>
      <c r="I7" s="141"/>
      <c r="J7" s="141"/>
      <c r="K7" s="141"/>
      <c r="L7" s="100">
        <f t="shared" si="0"/>
        <v>14</v>
      </c>
      <c r="AL7" s="97" t="s">
        <v>10200</v>
      </c>
      <c r="AM7" s="97" t="s">
        <v>10187</v>
      </c>
      <c r="AN7" s="97" t="s">
        <v>10191</v>
      </c>
      <c r="AO7" s="97" t="s">
        <v>10192</v>
      </c>
      <c r="XFD7" t="s">
        <v>8491</v>
      </c>
    </row>
    <row r="8" spans="2:41 16384:16384" x14ac:dyDescent="0.25">
      <c r="B8" s="16" t="s">
        <v>6</v>
      </c>
      <c r="D8" s="136" t="s">
        <v>6965</v>
      </c>
      <c r="G8" s="101" t="s">
        <v>10198</v>
      </c>
      <c r="H8" s="141" t="str">
        <f>SUBSTITUTE(H7,"-","")</f>
        <v>12172509901024</v>
      </c>
      <c r="I8" s="141"/>
      <c r="J8" s="141"/>
      <c r="K8" s="141"/>
      <c r="L8" s="100">
        <f t="shared" si="0"/>
        <v>14</v>
      </c>
      <c r="AL8" s="97" t="s">
        <v>10187</v>
      </c>
      <c r="AM8" s="97"/>
      <c r="AN8" s="97" t="s">
        <v>10200</v>
      </c>
      <c r="AO8" s="97" t="s">
        <v>10193</v>
      </c>
      <c r="XFD8" t="s">
        <v>8490</v>
      </c>
    </row>
    <row r="9" spans="2:41 16384:16384" x14ac:dyDescent="0.25">
      <c r="B9" s="16" t="s">
        <v>70</v>
      </c>
      <c r="D9" s="81" t="str">
        <f>IFERROR(IF(D8&lt;&gt;"",VLOOKUP(D8,Tabla4[#All],2,0),IF(D19&lt;&gt;0,VLOOKUP(D19,Tabla4[#All],2,0),0)),"")</f>
        <v>REPUESTOS Y SERVICIOS AUTOMOTRICES, S. A. DE C. V.</v>
      </c>
      <c r="AL9" s="97"/>
      <c r="AM9" s="97"/>
      <c r="AN9" s="97" t="s">
        <v>10187</v>
      </c>
      <c r="AO9" s="97" t="s">
        <v>10194</v>
      </c>
      <c r="XFD9" t="s">
        <v>9014</v>
      </c>
    </row>
    <row r="10" spans="2:41 16384:16384" x14ac:dyDescent="0.25">
      <c r="B10" s="16" t="s">
        <v>7</v>
      </c>
      <c r="D10" s="167">
        <v>0</v>
      </c>
      <c r="F10" s="2"/>
      <c r="AL10" s="97"/>
      <c r="AM10" s="97"/>
      <c r="AN10" s="97"/>
      <c r="AO10" s="97" t="s">
        <v>10195</v>
      </c>
      <c r="XFD10" t="s">
        <v>9015</v>
      </c>
    </row>
    <row r="11" spans="2:41 16384:16384" x14ac:dyDescent="0.25">
      <c r="B11" s="16" t="s">
        <v>8</v>
      </c>
      <c r="D11" s="137">
        <v>0</v>
      </c>
      <c r="F11" s="2"/>
      <c r="AL11" s="97"/>
      <c r="AM11" s="97"/>
      <c r="AN11" s="97"/>
      <c r="AO11" s="97" t="s">
        <v>10200</v>
      </c>
      <c r="XFD11" t="s">
        <v>9016</v>
      </c>
    </row>
    <row r="12" spans="2:41 16384:16384" x14ac:dyDescent="0.25">
      <c r="B12" s="16" t="s">
        <v>9</v>
      </c>
      <c r="D12" s="137">
        <v>0</v>
      </c>
      <c r="F12" s="2"/>
      <c r="AL12" s="97"/>
      <c r="AM12" s="97"/>
      <c r="AN12" s="97"/>
      <c r="AO12" s="97" t="s">
        <v>10187</v>
      </c>
      <c r="XFD12" t="s">
        <v>9017</v>
      </c>
    </row>
    <row r="13" spans="2:41 16384:16384" x14ac:dyDescent="0.25">
      <c r="B13" s="16" t="s">
        <v>10</v>
      </c>
      <c r="D13" s="165"/>
      <c r="F13" s="8"/>
      <c r="G13" s="2"/>
      <c r="AL13" s="97"/>
      <c r="AM13" s="97"/>
      <c r="AN13" s="97"/>
      <c r="AO13" s="97"/>
      <c r="XFD13" t="s">
        <v>9018</v>
      </c>
    </row>
    <row r="14" spans="2:41 16384:16384" x14ac:dyDescent="0.25">
      <c r="B14" s="16" t="s">
        <v>11</v>
      </c>
      <c r="D14" s="137">
        <v>0</v>
      </c>
      <c r="F14" s="2"/>
      <c r="XFD14" t="s">
        <v>9019</v>
      </c>
    </row>
    <row r="15" spans="2:41 16384:16384" x14ac:dyDescent="0.25">
      <c r="B15" s="16" t="s">
        <v>13</v>
      </c>
      <c r="D15" s="138">
        <v>0</v>
      </c>
      <c r="F15" s="2"/>
    </row>
    <row r="16" spans="2:41 16384:16384" x14ac:dyDescent="0.25">
      <c r="B16" s="16" t="s">
        <v>12</v>
      </c>
      <c r="D16" s="137">
        <v>0</v>
      </c>
      <c r="F16" s="2"/>
    </row>
    <row r="17" spans="2:6" x14ac:dyDescent="0.25">
      <c r="B17" s="16" t="s">
        <v>14</v>
      </c>
      <c r="D17" s="137">
        <f>+(D16++D15+D14+D13)*0.13</f>
        <v>0</v>
      </c>
      <c r="F17" s="2"/>
    </row>
    <row r="18" spans="2:6" x14ac:dyDescent="0.25">
      <c r="B18" s="16" t="s">
        <v>15</v>
      </c>
      <c r="D18" s="137">
        <f>+SUBTOTAL(9,D10,D11,D12,D13,D14,D15,D16,D17)</f>
        <v>0</v>
      </c>
      <c r="F18" s="2"/>
    </row>
    <row r="19" spans="2:6" x14ac:dyDescent="0.25">
      <c r="B19" s="16" t="s">
        <v>7943</v>
      </c>
      <c r="D19" s="139"/>
    </row>
    <row r="20" spans="2:6" x14ac:dyDescent="0.25">
      <c r="B20" s="16" t="s">
        <v>10171</v>
      </c>
      <c r="D20" s="140" t="s">
        <v>10179</v>
      </c>
    </row>
    <row r="21" spans="2:6" x14ac:dyDescent="0.25">
      <c r="B21" s="16" t="s">
        <v>10172</v>
      </c>
      <c r="D21" s="140" t="s">
        <v>7868</v>
      </c>
    </row>
    <row r="22" spans="2:6" x14ac:dyDescent="0.25">
      <c r="B22" s="16" t="s">
        <v>10173</v>
      </c>
      <c r="D22" s="140" t="s">
        <v>7868</v>
      </c>
    </row>
    <row r="23" spans="2:6" x14ac:dyDescent="0.25">
      <c r="B23" s="16" t="s">
        <v>10174</v>
      </c>
      <c r="D23" s="140" t="s">
        <v>10189</v>
      </c>
      <c r="F23" s="2"/>
    </row>
    <row r="24" spans="2:6" x14ac:dyDescent="0.25">
      <c r="B24" s="16" t="s">
        <v>16</v>
      </c>
      <c r="D24" s="96" t="s">
        <v>8045</v>
      </c>
    </row>
    <row r="25" spans="2:6" x14ac:dyDescent="0.25">
      <c r="B25" s="16" t="s">
        <v>68</v>
      </c>
      <c r="D25" s="83">
        <v>0</v>
      </c>
      <c r="F25" s="2"/>
    </row>
    <row r="26" spans="2:6" ht="15.75" thickBot="1" x14ac:dyDescent="0.3">
      <c r="B26" s="16" t="s">
        <v>7873</v>
      </c>
      <c r="D26" s="32">
        <v>0</v>
      </c>
      <c r="F26" s="2"/>
    </row>
    <row r="27" spans="2:6" x14ac:dyDescent="0.25">
      <c r="F27" s="2"/>
    </row>
    <row r="37" spans="4:7" x14ac:dyDescent="0.25">
      <c r="D37" s="189"/>
      <c r="E37" s="189"/>
      <c r="F37" s="189"/>
    </row>
    <row r="38" spans="4:7" x14ac:dyDescent="0.25">
      <c r="D38" s="107" t="str">
        <f>D8&amp;D19</f>
        <v>12172509901024</v>
      </c>
      <c r="E38" s="122"/>
      <c r="F38" s="100"/>
      <c r="G38" s="105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2 D14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9525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37" t="s">
        <v>17</v>
      </c>
      <c r="B1" s="38" t="s">
        <v>8947</v>
      </c>
      <c r="C1" s="38" t="s">
        <v>8946</v>
      </c>
      <c r="D1" s="38" t="s">
        <v>8493</v>
      </c>
      <c r="E1" s="38"/>
      <c r="F1" s="38" t="s">
        <v>2</v>
      </c>
      <c r="G1" s="38" t="s">
        <v>3</v>
      </c>
      <c r="H1" s="38" t="s">
        <v>4</v>
      </c>
      <c r="I1" s="38" t="s">
        <v>8506</v>
      </c>
      <c r="J1" s="38"/>
      <c r="K1" s="38"/>
      <c r="L1" s="38"/>
      <c r="M1" s="38" t="s">
        <v>5</v>
      </c>
      <c r="N1" s="38" t="s">
        <v>6</v>
      </c>
      <c r="O1" s="38"/>
      <c r="P1" s="38" t="s">
        <v>70</v>
      </c>
      <c r="Q1" s="40" t="s">
        <v>7</v>
      </c>
      <c r="R1" s="40" t="s">
        <v>8</v>
      </c>
      <c r="S1" s="40" t="s">
        <v>9</v>
      </c>
      <c r="T1" s="40" t="s">
        <v>10</v>
      </c>
      <c r="U1" s="40" t="s">
        <v>11</v>
      </c>
      <c r="V1" s="40" t="s">
        <v>13</v>
      </c>
      <c r="W1" s="40" t="s">
        <v>12</v>
      </c>
      <c r="X1" s="40" t="s">
        <v>14</v>
      </c>
      <c r="Y1" s="40" t="s">
        <v>15</v>
      </c>
      <c r="Z1" s="40" t="s">
        <v>7943</v>
      </c>
      <c r="AA1" s="38" t="s">
        <v>16</v>
      </c>
      <c r="AB1" s="38" t="s">
        <v>68</v>
      </c>
      <c r="AC1" s="39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49" t="s">
        <v>8507</v>
      </c>
      <c r="L2" s="49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8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49" t="s">
        <v>8507</v>
      </c>
      <c r="L3" s="49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8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49" t="s">
        <v>8507</v>
      </c>
      <c r="L4" s="49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8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49" t="s">
        <v>8507</v>
      </c>
      <c r="L5" s="49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8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49" t="s">
        <v>8507</v>
      </c>
      <c r="L6" s="49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8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49" t="s">
        <v>8507</v>
      </c>
      <c r="L7" s="49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8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49" t="s">
        <v>8507</v>
      </c>
      <c r="L8" s="49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8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49" t="s">
        <v>8507</v>
      </c>
      <c r="L9" s="49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8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49" t="s">
        <v>8507</v>
      </c>
      <c r="L10" s="49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8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49" t="s">
        <v>8507</v>
      </c>
      <c r="L11" s="49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8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49" t="s">
        <v>8507</v>
      </c>
      <c r="L12" s="49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8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49" t="s">
        <v>8507</v>
      </c>
      <c r="L13" s="49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8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49" t="s">
        <v>8507</v>
      </c>
      <c r="L14" s="49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8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49" t="s">
        <v>8507</v>
      </c>
      <c r="L15" s="49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8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49" t="s">
        <v>8507</v>
      </c>
      <c r="L16" s="49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8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49" t="s">
        <v>8507</v>
      </c>
      <c r="L17" s="49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8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49" t="s">
        <v>8507</v>
      </c>
      <c r="L18" s="49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8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49" t="s">
        <v>8507</v>
      </c>
      <c r="L19" s="49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8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49" t="s">
        <v>8507</v>
      </c>
      <c r="L20" s="49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8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49" t="s">
        <v>8507</v>
      </c>
      <c r="L21" s="49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8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49" t="s">
        <v>8507</v>
      </c>
      <c r="L22" s="49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8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49" t="s">
        <v>8507</v>
      </c>
      <c r="L23" s="49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8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49" t="s">
        <v>8507</v>
      </c>
      <c r="L24" s="49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8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49" t="s">
        <v>8507</v>
      </c>
      <c r="L25" s="49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8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49" t="s">
        <v>8507</v>
      </c>
      <c r="L26" s="49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8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49" t="s">
        <v>8507</v>
      </c>
      <c r="L27" s="49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8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49" t="s">
        <v>8507</v>
      </c>
      <c r="L28" s="49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8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49" t="s">
        <v>8507</v>
      </c>
      <c r="L29" s="49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8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49" t="s">
        <v>8507</v>
      </c>
      <c r="L30" s="49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8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49" t="s">
        <v>8507</v>
      </c>
      <c r="L31" s="49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8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49" t="s">
        <v>8507</v>
      </c>
      <c r="L32" s="49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8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49" t="s">
        <v>8507</v>
      </c>
      <c r="L33" s="49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8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49" t="s">
        <v>8507</v>
      </c>
      <c r="L34" s="49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8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49" t="s">
        <v>8507</v>
      </c>
      <c r="L35" s="49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8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49" t="s">
        <v>8507</v>
      </c>
      <c r="L36" s="49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8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49" t="s">
        <v>8507</v>
      </c>
      <c r="L37" s="49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8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49" t="s">
        <v>8507</v>
      </c>
      <c r="L38" s="49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8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49" t="s">
        <v>8507</v>
      </c>
      <c r="L39" s="49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8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49" t="s">
        <v>8507</v>
      </c>
      <c r="L40" s="49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8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49" t="s">
        <v>8507</v>
      </c>
      <c r="L41" s="49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8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49" t="s">
        <v>8507</v>
      </c>
      <c r="L42" s="49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8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49" t="s">
        <v>8507</v>
      </c>
      <c r="L43" s="49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8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49" t="s">
        <v>8507</v>
      </c>
      <c r="L44" s="49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8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49" t="s">
        <v>8507</v>
      </c>
      <c r="L45" s="49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8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49" t="s">
        <v>8507</v>
      </c>
      <c r="L46" s="49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8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49" t="s">
        <v>8507</v>
      </c>
      <c r="L47" s="49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8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49" t="s">
        <v>8507</v>
      </c>
      <c r="L48" s="49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8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49" t="s">
        <v>8507</v>
      </c>
      <c r="L49" s="49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8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49" t="s">
        <v>8507</v>
      </c>
      <c r="L50" s="49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8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49" t="s">
        <v>8507</v>
      </c>
      <c r="L51" s="49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8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49" t="s">
        <v>8507</v>
      </c>
      <c r="L52" s="49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8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49" t="s">
        <v>8507</v>
      </c>
      <c r="L53" s="49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8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49" t="s">
        <v>8507</v>
      </c>
      <c r="L54" s="49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8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49" t="s">
        <v>8507</v>
      </c>
      <c r="L55" s="49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8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49" t="s">
        <v>8507</v>
      </c>
      <c r="L56" s="49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8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49" t="s">
        <v>8507</v>
      </c>
      <c r="L57" s="49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8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49" t="s">
        <v>8507</v>
      </c>
      <c r="L58" s="49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8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49" t="s">
        <v>8507</v>
      </c>
      <c r="L59" s="49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8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49" t="s">
        <v>8507</v>
      </c>
      <c r="L60" s="49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8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49" t="s">
        <v>8507</v>
      </c>
      <c r="L61" s="49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8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49" t="s">
        <v>8507</v>
      </c>
      <c r="L62" s="49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8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49" t="s">
        <v>8507</v>
      </c>
      <c r="L63" s="49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8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49" t="s">
        <v>8507</v>
      </c>
      <c r="L64" s="49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8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49" t="s">
        <v>8507</v>
      </c>
      <c r="L65" s="49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8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49" t="s">
        <v>8507</v>
      </c>
      <c r="L66" s="49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8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49" t="s">
        <v>8507</v>
      </c>
      <c r="L67" s="49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8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49" t="s">
        <v>8507</v>
      </c>
      <c r="L68" s="49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8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49" t="s">
        <v>8507</v>
      </c>
      <c r="L69" s="49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8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49" t="s">
        <v>8507</v>
      </c>
      <c r="L70" s="49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8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49" t="s">
        <v>8507</v>
      </c>
      <c r="L71" s="49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8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49" t="s">
        <v>8507</v>
      </c>
      <c r="L72" s="49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8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49" t="s">
        <v>8507</v>
      </c>
      <c r="L73" s="49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8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49" t="s">
        <v>8507</v>
      </c>
      <c r="L74" s="49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8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49" t="s">
        <v>8507</v>
      </c>
      <c r="L75" s="49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8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49" t="s">
        <v>8507</v>
      </c>
      <c r="L76" s="49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8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49" t="s">
        <v>8507</v>
      </c>
      <c r="L77" s="49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8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49" t="s">
        <v>8507</v>
      </c>
      <c r="L78" s="49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8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49" t="s">
        <v>8507</v>
      </c>
      <c r="L79" s="49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8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49" t="s">
        <v>8507</v>
      </c>
      <c r="L80" s="49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8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49" t="s">
        <v>8507</v>
      </c>
      <c r="L81" s="49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8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49" t="s">
        <v>8507</v>
      </c>
      <c r="L82" s="49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8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49" t="s">
        <v>8507</v>
      </c>
      <c r="L83" s="49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8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49" t="s">
        <v>8507</v>
      </c>
      <c r="L84" s="49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8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49" t="s">
        <v>8507</v>
      </c>
      <c r="L85" s="49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8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49" t="s">
        <v>8507</v>
      </c>
      <c r="L86" s="49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8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49" t="s">
        <v>8507</v>
      </c>
      <c r="L87" s="49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8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49" t="s">
        <v>8507</v>
      </c>
      <c r="L88" s="49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8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49" t="s">
        <v>8507</v>
      </c>
      <c r="L89" s="49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8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49" t="s">
        <v>8507</v>
      </c>
      <c r="L90" s="49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8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49" t="s">
        <v>8507</v>
      </c>
      <c r="L91" s="49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8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49" t="s">
        <v>8507</v>
      </c>
      <c r="L92" s="49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8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49" t="s">
        <v>8507</v>
      </c>
      <c r="L93" s="49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8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49" t="s">
        <v>8507</v>
      </c>
      <c r="L94" s="49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8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49" t="s">
        <v>8507</v>
      </c>
      <c r="L95" s="49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8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49" t="s">
        <v>8507</v>
      </c>
      <c r="L96" s="49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8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49" t="s">
        <v>8507</v>
      </c>
      <c r="L97" s="49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8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49" t="s">
        <v>8507</v>
      </c>
      <c r="L98" s="49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8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49" t="s">
        <v>8507</v>
      </c>
      <c r="L99" s="49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8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49" t="s">
        <v>8507</v>
      </c>
      <c r="L100" s="49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8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49" t="s">
        <v>8507</v>
      </c>
      <c r="L101" s="49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8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49" t="s">
        <v>8507</v>
      </c>
      <c r="L102" s="49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8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49" t="s">
        <v>8507</v>
      </c>
      <c r="L103" s="49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8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49" t="s">
        <v>8507</v>
      </c>
      <c r="L104" s="49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8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49" t="s">
        <v>8507</v>
      </c>
      <c r="L105" s="49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8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49" t="s">
        <v>8507</v>
      </c>
      <c r="L106" s="49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8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49" t="s">
        <v>8507</v>
      </c>
      <c r="L107" s="49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8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49" t="s">
        <v>8507</v>
      </c>
      <c r="L108" s="49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8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49" t="s">
        <v>8507</v>
      </c>
      <c r="L109" s="49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8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49" t="s">
        <v>8507</v>
      </c>
      <c r="L110" s="49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8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49" t="s">
        <v>8507</v>
      </c>
      <c r="L111" s="49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8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49" t="s">
        <v>8507</v>
      </c>
      <c r="L112" s="49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8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49" t="s">
        <v>8507</v>
      </c>
      <c r="L113" s="49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8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49" t="s">
        <v>8507</v>
      </c>
      <c r="L114" s="49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8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49" t="s">
        <v>8507</v>
      </c>
      <c r="L115" s="49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8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49" t="s">
        <v>8507</v>
      </c>
      <c r="L116" s="49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8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49" t="s">
        <v>8507</v>
      </c>
      <c r="L117" s="49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8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49" t="s">
        <v>8507</v>
      </c>
      <c r="L118" s="49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8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49" t="s">
        <v>8507</v>
      </c>
      <c r="L119" s="49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8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49" t="s">
        <v>8507</v>
      </c>
      <c r="L120" s="49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8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49" t="s">
        <v>8507</v>
      </c>
      <c r="L121" s="49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8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49" t="s">
        <v>8507</v>
      </c>
      <c r="L122" s="49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8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49" t="s">
        <v>8507</v>
      </c>
      <c r="L123" s="49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8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49" t="s">
        <v>8507</v>
      </c>
      <c r="L124" s="49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8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49" t="s">
        <v>8507</v>
      </c>
      <c r="L125" s="49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8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49" t="s">
        <v>8507</v>
      </c>
      <c r="L126" s="49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8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49" t="s">
        <v>8507</v>
      </c>
      <c r="L127" s="49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8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49" t="s">
        <v>8507</v>
      </c>
      <c r="L128" s="49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8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49" t="s">
        <v>8507</v>
      </c>
      <c r="L129" s="49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8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49" t="s">
        <v>8507</v>
      </c>
      <c r="L130" s="49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8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49" t="s">
        <v>8507</v>
      </c>
      <c r="L131" s="49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8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49" t="s">
        <v>8507</v>
      </c>
      <c r="L132" s="49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8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49" t="s">
        <v>8507</v>
      </c>
      <c r="L133" s="49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8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49" t="s">
        <v>8507</v>
      </c>
      <c r="L134" s="49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8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49" t="s">
        <v>8507</v>
      </c>
      <c r="L135" s="49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8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49" t="s">
        <v>8507</v>
      </c>
      <c r="L136" s="49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8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49" t="s">
        <v>8507</v>
      </c>
      <c r="L137" s="49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8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49" t="s">
        <v>8507</v>
      </c>
      <c r="L138" s="49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8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49" t="s">
        <v>8507</v>
      </c>
      <c r="L139" s="49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8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49" t="s">
        <v>8507</v>
      </c>
      <c r="L140" s="49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8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49" t="s">
        <v>8507</v>
      </c>
      <c r="L141" s="49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8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49" t="s">
        <v>8507</v>
      </c>
      <c r="L142" s="49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8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49" t="s">
        <v>8507</v>
      </c>
      <c r="L143" s="49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8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49" t="s">
        <v>8507</v>
      </c>
      <c r="L144" s="49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8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49" t="s">
        <v>8507</v>
      </c>
      <c r="L145" s="49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8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49" t="s">
        <v>8507</v>
      </c>
      <c r="L146" s="49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8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49" t="s">
        <v>8507</v>
      </c>
      <c r="L147" s="49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8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49" t="s">
        <v>8507</v>
      </c>
      <c r="L148" s="49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8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49" t="s">
        <v>8507</v>
      </c>
      <c r="L149" s="49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8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49" t="s">
        <v>8507</v>
      </c>
      <c r="L150" s="49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8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49" t="s">
        <v>8507</v>
      </c>
      <c r="L151" s="49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8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49" t="s">
        <v>8507</v>
      </c>
      <c r="L152" s="49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8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49" t="s">
        <v>8507</v>
      </c>
      <c r="L153" s="49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8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49" t="s">
        <v>8507</v>
      </c>
      <c r="L154" s="49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8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49" t="s">
        <v>8507</v>
      </c>
      <c r="L155" s="49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8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49" t="s">
        <v>8507</v>
      </c>
      <c r="L156" s="49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8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49" t="s">
        <v>8507</v>
      </c>
      <c r="L157" s="49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8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49" t="s">
        <v>8507</v>
      </c>
      <c r="L158" s="49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8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49" t="s">
        <v>8507</v>
      </c>
      <c r="L159" s="49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8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49" t="s">
        <v>8507</v>
      </c>
      <c r="L160" s="49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8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49" t="s">
        <v>8507</v>
      </c>
      <c r="L161" s="49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8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49" t="s">
        <v>8507</v>
      </c>
      <c r="L162" s="49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8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49" t="s">
        <v>8507</v>
      </c>
      <c r="L163" s="49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8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49" t="s">
        <v>8507</v>
      </c>
      <c r="L164" s="49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8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49" t="s">
        <v>8507</v>
      </c>
      <c r="L165" s="49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8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49" t="s">
        <v>8507</v>
      </c>
      <c r="L166" s="49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8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49" t="s">
        <v>8507</v>
      </c>
      <c r="L167" s="49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8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49" t="s">
        <v>8507</v>
      </c>
      <c r="L168" s="49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8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49" t="s">
        <v>8507</v>
      </c>
      <c r="L169" s="49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8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49" t="s">
        <v>8507</v>
      </c>
      <c r="L170" s="49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8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49" t="s">
        <v>8507</v>
      </c>
      <c r="L171" s="49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8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49" t="s">
        <v>8507</v>
      </c>
      <c r="L172" s="49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8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49" t="s">
        <v>8507</v>
      </c>
      <c r="L173" s="49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8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49" t="s">
        <v>8507</v>
      </c>
      <c r="L174" s="49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8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49" t="s">
        <v>8507</v>
      </c>
      <c r="L175" s="49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8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49" t="s">
        <v>8507</v>
      </c>
      <c r="L176" s="49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8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49" t="s">
        <v>8507</v>
      </c>
      <c r="L177" s="49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8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49" t="s">
        <v>8507</v>
      </c>
      <c r="L178" s="49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8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49" t="s">
        <v>8507</v>
      </c>
      <c r="L179" s="49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8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49" t="s">
        <v>8507</v>
      </c>
      <c r="L180" s="49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8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49" t="s">
        <v>8507</v>
      </c>
      <c r="L181" s="49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8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49" t="s">
        <v>8507</v>
      </c>
      <c r="L182" s="49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8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49" t="s">
        <v>8507</v>
      </c>
      <c r="L183" s="49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8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49" t="s">
        <v>8507</v>
      </c>
      <c r="L184" s="49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8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49" t="s">
        <v>8507</v>
      </c>
      <c r="L185" s="49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8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49" t="s">
        <v>8507</v>
      </c>
      <c r="L186" s="49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8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49" t="s">
        <v>8507</v>
      </c>
      <c r="L187" s="49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8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49" t="s">
        <v>8507</v>
      </c>
      <c r="L188" s="49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8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49" t="s">
        <v>8507</v>
      </c>
      <c r="L189" s="49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8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49" t="s">
        <v>8507</v>
      </c>
      <c r="L190" s="49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8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49" t="s">
        <v>8507</v>
      </c>
      <c r="L191" s="49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8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49" t="s">
        <v>8507</v>
      </c>
      <c r="L192" s="49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8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49" t="s">
        <v>8507</v>
      </c>
      <c r="L193" s="49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8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49" t="s">
        <v>8507</v>
      </c>
      <c r="L194" s="49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8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49" t="s">
        <v>8507</v>
      </c>
      <c r="L195" s="49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8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49" t="s">
        <v>8507</v>
      </c>
      <c r="L196" s="49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8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49" t="s">
        <v>8507</v>
      </c>
      <c r="L197" s="49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8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49" t="s">
        <v>8507</v>
      </c>
      <c r="L198" s="49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8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49" t="s">
        <v>8507</v>
      </c>
      <c r="L199" s="49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8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49" t="s">
        <v>8507</v>
      </c>
      <c r="L200" s="49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8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49" t="s">
        <v>8507</v>
      </c>
      <c r="L201" s="49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8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49" t="s">
        <v>8507</v>
      </c>
      <c r="L202" s="49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8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49" t="s">
        <v>8507</v>
      </c>
      <c r="L203" s="49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8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49" t="s">
        <v>8507</v>
      </c>
      <c r="L204" s="49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8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49" t="s">
        <v>8507</v>
      </c>
      <c r="L205" s="49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8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49" t="s">
        <v>8507</v>
      </c>
      <c r="L206" s="49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8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49" t="s">
        <v>8507</v>
      </c>
      <c r="L207" s="49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8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49" t="s">
        <v>8507</v>
      </c>
      <c r="L208" s="49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8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49" t="s">
        <v>8507</v>
      </c>
      <c r="L209" s="49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8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49" t="s">
        <v>8507</v>
      </c>
      <c r="L210" s="49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8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49" t="s">
        <v>8507</v>
      </c>
      <c r="L211" s="49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8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49" t="s">
        <v>8507</v>
      </c>
      <c r="L212" s="49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8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49" t="s">
        <v>8507</v>
      </c>
      <c r="L213" s="49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8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49" t="s">
        <v>8507</v>
      </c>
      <c r="L214" s="49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8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49" t="s">
        <v>8507</v>
      </c>
      <c r="L215" s="49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8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49" t="s">
        <v>8507</v>
      </c>
      <c r="L216" s="49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8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49" t="s">
        <v>8507</v>
      </c>
      <c r="L217" s="49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8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49" t="s">
        <v>8507</v>
      </c>
      <c r="L218" s="49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8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49" t="s">
        <v>8507</v>
      </c>
      <c r="L219" s="49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8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49" t="s">
        <v>8507</v>
      </c>
      <c r="L220" s="49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8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49" t="s">
        <v>8507</v>
      </c>
      <c r="L221" s="49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8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49" t="s">
        <v>8507</v>
      </c>
      <c r="L222" s="49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8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49" t="s">
        <v>8507</v>
      </c>
      <c r="L223" s="49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8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49" t="s">
        <v>8507</v>
      </c>
      <c r="L224" s="49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8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49" t="s">
        <v>8507</v>
      </c>
      <c r="L225" s="49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8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49" t="s">
        <v>8507</v>
      </c>
      <c r="L226" s="49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8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49" t="s">
        <v>8507</v>
      </c>
      <c r="L227" s="49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8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49" t="s">
        <v>8507</v>
      </c>
      <c r="L228" s="49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8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49" t="s">
        <v>8507</v>
      </c>
      <c r="L229" s="49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8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49" t="s">
        <v>8507</v>
      </c>
      <c r="L230" s="49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8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49" t="s">
        <v>8507</v>
      </c>
      <c r="L231" s="49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8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49" t="s">
        <v>8507</v>
      </c>
      <c r="L232" s="49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8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49" t="s">
        <v>8507</v>
      </c>
      <c r="L233" s="49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8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49" t="s">
        <v>8507</v>
      </c>
      <c r="L234" s="49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8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49" t="s">
        <v>8507</v>
      </c>
      <c r="L235" s="49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8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49" t="s">
        <v>8507</v>
      </c>
      <c r="L236" s="49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8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49" t="s">
        <v>8507</v>
      </c>
      <c r="L237" s="49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8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49" t="s">
        <v>8507</v>
      </c>
      <c r="L238" s="49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8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49" t="s">
        <v>8507</v>
      </c>
      <c r="L239" s="49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8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49" t="s">
        <v>8507</v>
      </c>
      <c r="L240" s="49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8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49" t="s">
        <v>8507</v>
      </c>
      <c r="L241" s="49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8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49" t="s">
        <v>8507</v>
      </c>
      <c r="L242" s="49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8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49" t="s">
        <v>8507</v>
      </c>
      <c r="L243" s="49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8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49" t="s">
        <v>8507</v>
      </c>
      <c r="L244" s="49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8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49" t="s">
        <v>8507</v>
      </c>
      <c r="L245" s="49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8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49" t="s">
        <v>8507</v>
      </c>
      <c r="L246" s="49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8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49" t="s">
        <v>8507</v>
      </c>
      <c r="L247" s="49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8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49" t="s">
        <v>8507</v>
      </c>
      <c r="L248" s="49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8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49" t="s">
        <v>8507</v>
      </c>
      <c r="L249" s="49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8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49" t="s">
        <v>8507</v>
      </c>
      <c r="L250" s="49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8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49" t="s">
        <v>8507</v>
      </c>
      <c r="L251" s="49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8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49" t="s">
        <v>8507</v>
      </c>
      <c r="L252" s="49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8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49" t="s">
        <v>8507</v>
      </c>
      <c r="L253" s="49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8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49" t="s">
        <v>8507</v>
      </c>
      <c r="L254" s="49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8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49" t="s">
        <v>8507</v>
      </c>
      <c r="L255" s="49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8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49" t="s">
        <v>8507</v>
      </c>
      <c r="L256" s="49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8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49" t="s">
        <v>8507</v>
      </c>
      <c r="L257" s="49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8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49" t="s">
        <v>8507</v>
      </c>
      <c r="L258" s="49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8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49" t="s">
        <v>8507</v>
      </c>
      <c r="L259" s="49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8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49" t="s">
        <v>8507</v>
      </c>
      <c r="L260" s="49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8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49" t="s">
        <v>8507</v>
      </c>
      <c r="L261" s="49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8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49" t="s">
        <v>8507</v>
      </c>
      <c r="L262" s="49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8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49" t="s">
        <v>8507</v>
      </c>
      <c r="L263" s="49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8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49" t="s">
        <v>8507</v>
      </c>
      <c r="L264" s="49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8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49" t="s">
        <v>8507</v>
      </c>
      <c r="L265" s="49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8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49" t="s">
        <v>8507</v>
      </c>
      <c r="L266" s="49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8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49" t="s">
        <v>8507</v>
      </c>
      <c r="L267" s="49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8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49" t="s">
        <v>8507</v>
      </c>
      <c r="L268" s="49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8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49" t="s">
        <v>8507</v>
      </c>
      <c r="L269" s="49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8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49" t="s">
        <v>8507</v>
      </c>
      <c r="L270" s="49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8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49" t="s">
        <v>8507</v>
      </c>
      <c r="L271" s="49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8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49" t="s">
        <v>8507</v>
      </c>
      <c r="L272" s="49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8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49" t="s">
        <v>8507</v>
      </c>
      <c r="L273" s="49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8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49" t="s">
        <v>8507</v>
      </c>
      <c r="L274" s="49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8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49" t="s">
        <v>8507</v>
      </c>
      <c r="L275" s="49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8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49" t="s">
        <v>8507</v>
      </c>
      <c r="L276" s="49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8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49" t="s">
        <v>8507</v>
      </c>
      <c r="L277" s="49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8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49" t="s">
        <v>8507</v>
      </c>
      <c r="L278" s="49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8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49" t="s">
        <v>8507</v>
      </c>
      <c r="L279" s="49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8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49" t="s">
        <v>8507</v>
      </c>
      <c r="L280" s="49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8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49" t="s">
        <v>8507</v>
      </c>
      <c r="L281" s="49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8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49" t="s">
        <v>8507</v>
      </c>
      <c r="L282" s="49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8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49" t="s">
        <v>8507</v>
      </c>
      <c r="L283" s="49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8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49" t="s">
        <v>8507</v>
      </c>
      <c r="L284" s="49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8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49" t="s">
        <v>8507</v>
      </c>
      <c r="L285" s="49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8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49" t="s">
        <v>8507</v>
      </c>
      <c r="L286" s="49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8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49" t="s">
        <v>8507</v>
      </c>
      <c r="L287" s="49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8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49" t="s">
        <v>8507</v>
      </c>
      <c r="L288" s="49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8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49" t="s">
        <v>8507</v>
      </c>
      <c r="L289" s="49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8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49" t="s">
        <v>8507</v>
      </c>
      <c r="L290" s="49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8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49" t="s">
        <v>8507</v>
      </c>
      <c r="L291" s="49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8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49" t="s">
        <v>8507</v>
      </c>
      <c r="L292" s="49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8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49" t="s">
        <v>8507</v>
      </c>
      <c r="L293" s="49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8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49" t="s">
        <v>8507</v>
      </c>
      <c r="L294" s="49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8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49" t="s">
        <v>8507</v>
      </c>
      <c r="L295" s="49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8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49" t="s">
        <v>8507</v>
      </c>
      <c r="L296" s="49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8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49" t="s">
        <v>8507</v>
      </c>
      <c r="L297" s="49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8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49" t="s">
        <v>8507</v>
      </c>
      <c r="L298" s="49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8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49" t="s">
        <v>8507</v>
      </c>
      <c r="L299" s="49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8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49" t="s">
        <v>8507</v>
      </c>
      <c r="L300" s="49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8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49" t="s">
        <v>8507</v>
      </c>
      <c r="L301" s="49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8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49" t="s">
        <v>8507</v>
      </c>
      <c r="L302" s="49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8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49" t="s">
        <v>8507</v>
      </c>
      <c r="L303" s="49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8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49" t="s">
        <v>8507</v>
      </c>
      <c r="L304" s="49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8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49" t="s">
        <v>8507</v>
      </c>
      <c r="L305" s="49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8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49" t="s">
        <v>8507</v>
      </c>
      <c r="L306" s="49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8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49" t="s">
        <v>8507</v>
      </c>
      <c r="L307" s="49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8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49" t="s">
        <v>8507</v>
      </c>
      <c r="L308" s="49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8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49" t="s">
        <v>8507</v>
      </c>
      <c r="L309" s="49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8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49" t="s">
        <v>8507</v>
      </c>
      <c r="L310" s="49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8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49" t="s">
        <v>8507</v>
      </c>
      <c r="L311" s="49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8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49" t="s">
        <v>8507</v>
      </c>
      <c r="L312" s="49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8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49" t="s">
        <v>8507</v>
      </c>
      <c r="L313" s="49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8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49" t="s">
        <v>8507</v>
      </c>
      <c r="L314" s="49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8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49" t="s">
        <v>8507</v>
      </c>
      <c r="L315" s="49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8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49" t="s">
        <v>8507</v>
      </c>
      <c r="L316" s="49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8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49" t="s">
        <v>8507</v>
      </c>
      <c r="L317" s="49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8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49" t="s">
        <v>8507</v>
      </c>
      <c r="L318" s="49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8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49" t="s">
        <v>8507</v>
      </c>
      <c r="L319" s="49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8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49" t="s">
        <v>8507</v>
      </c>
      <c r="L320" s="49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8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49" t="s">
        <v>8507</v>
      </c>
      <c r="L321" s="49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8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49" t="s">
        <v>8507</v>
      </c>
      <c r="L322" s="49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8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49" t="s">
        <v>8507</v>
      </c>
      <c r="L323" s="49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8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49" t="s">
        <v>8507</v>
      </c>
      <c r="L324" s="49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8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49" t="s">
        <v>8507</v>
      </c>
      <c r="L325" s="49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8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49" t="s">
        <v>8507</v>
      </c>
      <c r="L326" s="49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8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49" t="s">
        <v>8507</v>
      </c>
      <c r="L327" s="49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8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49" t="s">
        <v>8507</v>
      </c>
      <c r="L328" s="49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8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49" t="s">
        <v>8507</v>
      </c>
      <c r="L329" s="49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8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49" t="s">
        <v>8507</v>
      </c>
      <c r="L330" s="49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8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49" t="s">
        <v>8507</v>
      </c>
      <c r="L331" s="49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8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49" t="s">
        <v>8507</v>
      </c>
      <c r="L332" s="49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8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49" t="s">
        <v>8507</v>
      </c>
      <c r="L333" s="49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8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49" t="s">
        <v>8507</v>
      </c>
      <c r="L334" s="49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8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49" t="s">
        <v>8507</v>
      </c>
      <c r="L335" s="49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8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49" t="s">
        <v>8507</v>
      </c>
      <c r="L336" s="49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8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49" t="s">
        <v>8507</v>
      </c>
      <c r="L337" s="49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8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49" t="s">
        <v>8507</v>
      </c>
      <c r="L338" s="49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8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49" t="s">
        <v>8507</v>
      </c>
      <c r="L339" s="49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8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49" t="s">
        <v>8507</v>
      </c>
      <c r="L340" s="49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8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49" t="s">
        <v>8507</v>
      </c>
      <c r="L341" s="49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8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49" t="s">
        <v>8507</v>
      </c>
      <c r="L342" s="49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8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49" t="s">
        <v>8507</v>
      </c>
      <c r="L343" s="49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8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49" t="s">
        <v>8507</v>
      </c>
      <c r="L344" s="49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8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49" t="s">
        <v>8507</v>
      </c>
      <c r="L345" s="49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8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49" t="s">
        <v>8507</v>
      </c>
      <c r="L346" s="49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8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49" t="s">
        <v>8507</v>
      </c>
      <c r="L347" s="49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8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49" t="s">
        <v>8507</v>
      </c>
      <c r="L348" s="49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8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49" t="s">
        <v>8507</v>
      </c>
      <c r="L349" s="49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8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49" t="s">
        <v>8507</v>
      </c>
      <c r="L350" s="49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8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49" t="s">
        <v>8507</v>
      </c>
      <c r="L351" s="49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8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49" t="s">
        <v>8507</v>
      </c>
      <c r="L352" s="49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8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49" t="s">
        <v>8507</v>
      </c>
      <c r="L353" s="49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8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49" t="s">
        <v>8507</v>
      </c>
      <c r="L354" s="49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8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49" t="s">
        <v>8507</v>
      </c>
      <c r="L355" s="49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8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49" t="s">
        <v>8507</v>
      </c>
      <c r="L356" s="49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8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49" t="s">
        <v>8507</v>
      </c>
      <c r="L357" s="49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8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49" t="s">
        <v>8507</v>
      </c>
      <c r="L358" s="49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8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49" t="s">
        <v>8507</v>
      </c>
      <c r="L359" s="49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8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49" t="s">
        <v>8507</v>
      </c>
      <c r="L360" s="49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8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49" t="s">
        <v>8507</v>
      </c>
      <c r="L361" s="49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8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49" t="s">
        <v>8507</v>
      </c>
      <c r="L362" s="49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8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49" t="s">
        <v>8507</v>
      </c>
      <c r="L363" s="49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8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49" t="s">
        <v>8507</v>
      </c>
      <c r="L364" s="49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8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49" t="s">
        <v>8507</v>
      </c>
      <c r="L365" s="49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8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49" t="s">
        <v>8507</v>
      </c>
      <c r="L366" s="49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8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49" t="s">
        <v>8507</v>
      </c>
      <c r="L367" s="49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8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49" t="s">
        <v>8507</v>
      </c>
      <c r="L368" s="49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8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49" t="s">
        <v>8507</v>
      </c>
      <c r="L369" s="49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8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49" t="s">
        <v>8507</v>
      </c>
      <c r="L370" s="49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8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49" t="s">
        <v>8507</v>
      </c>
      <c r="L371" s="49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8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49" t="s">
        <v>8507</v>
      </c>
      <c r="L372" s="49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8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49" t="s">
        <v>8507</v>
      </c>
      <c r="L373" s="49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8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49" t="s">
        <v>8507</v>
      </c>
      <c r="L374" s="49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8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14" t="s">
        <v>7706</v>
      </c>
      <c r="H375" s="14" t="s">
        <v>0</v>
      </c>
      <c r="I375" t="str">
        <f t="shared" si="27"/>
        <v>CCF</v>
      </c>
      <c r="J375" t="str">
        <f t="shared" si="28"/>
        <v>Impreso por imprenta o tiquetes</v>
      </c>
      <c r="K375" s="49" t="s">
        <v>8507</v>
      </c>
      <c r="L375" s="49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8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49" t="s">
        <v>8507</v>
      </c>
      <c r="L376" s="49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8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49" t="s">
        <v>8507</v>
      </c>
      <c r="L377" s="49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8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49" t="s">
        <v>8507</v>
      </c>
      <c r="L378" s="49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8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49" t="s">
        <v>8507</v>
      </c>
      <c r="L379" s="49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8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49" t="s">
        <v>8507</v>
      </c>
      <c r="L380" s="49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8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49" t="s">
        <v>8507</v>
      </c>
      <c r="L381" s="49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8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49" t="s">
        <v>8507</v>
      </c>
      <c r="L382" s="49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8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49" t="s">
        <v>8507</v>
      </c>
      <c r="L383" s="49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8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49" t="s">
        <v>8507</v>
      </c>
      <c r="L384" s="49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8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49" t="s">
        <v>8507</v>
      </c>
      <c r="L385" s="49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8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49" t="s">
        <v>8507</v>
      </c>
      <c r="L386" s="49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8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49" t="s">
        <v>8507</v>
      </c>
      <c r="L387" s="49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8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49" t="s">
        <v>8507</v>
      </c>
      <c r="L388" s="49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8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49" t="s">
        <v>8507</v>
      </c>
      <c r="L389" s="49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8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49" t="s">
        <v>8507</v>
      </c>
      <c r="L390" s="49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8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49" t="s">
        <v>8507</v>
      </c>
      <c r="L391" s="49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8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49" t="s">
        <v>8507</v>
      </c>
      <c r="L392" s="49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8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49" t="s">
        <v>8507</v>
      </c>
      <c r="L393" s="49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8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49" t="s">
        <v>8507</v>
      </c>
      <c r="L394" s="49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8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49" t="s">
        <v>8507</v>
      </c>
      <c r="L395" s="49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8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49" t="s">
        <v>8507</v>
      </c>
      <c r="L396" s="49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8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49" t="s">
        <v>8507</v>
      </c>
      <c r="L397" s="49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8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49" t="s">
        <v>8507</v>
      </c>
      <c r="L398" s="49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8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49" t="s">
        <v>8507</v>
      </c>
      <c r="L399" s="49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8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49" t="s">
        <v>8507</v>
      </c>
      <c r="L400" s="49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8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49" t="s">
        <v>8507</v>
      </c>
      <c r="L401" s="49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8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49" t="s">
        <v>8507</v>
      </c>
      <c r="L402" s="49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8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49" t="s">
        <v>8507</v>
      </c>
      <c r="L403" s="49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8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49" t="s">
        <v>8507</v>
      </c>
      <c r="L404" s="49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8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49" t="s">
        <v>8507</v>
      </c>
      <c r="L405" s="49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8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49" t="s">
        <v>8507</v>
      </c>
      <c r="L406" s="49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8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49" t="s">
        <v>8507</v>
      </c>
      <c r="L407" s="49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8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49" t="s">
        <v>8507</v>
      </c>
      <c r="L408" s="49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8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49" t="s">
        <v>8507</v>
      </c>
      <c r="L409" s="49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8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49" t="s">
        <v>8507</v>
      </c>
      <c r="L410" s="49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8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49" t="s">
        <v>8507</v>
      </c>
      <c r="L411" s="49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8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49" t="s">
        <v>8507</v>
      </c>
      <c r="L412" s="49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8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49" t="s">
        <v>8507</v>
      </c>
      <c r="L413" s="49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8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49" t="s">
        <v>8507</v>
      </c>
      <c r="L414" s="49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8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49" t="s">
        <v>8507</v>
      </c>
      <c r="L415" s="49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8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49" t="s">
        <v>8507</v>
      </c>
      <c r="L416" s="49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8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49" t="s">
        <v>8507</v>
      </c>
      <c r="L417" s="49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8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49" t="s">
        <v>8507</v>
      </c>
      <c r="L418" s="49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8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49" t="s">
        <v>8507</v>
      </c>
      <c r="L419" s="49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8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49" t="s">
        <v>8507</v>
      </c>
      <c r="L420" s="49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8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49" t="s">
        <v>8507</v>
      </c>
      <c r="L421" s="49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8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49" t="s">
        <v>8507</v>
      </c>
      <c r="L422" s="49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8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49" t="s">
        <v>8507</v>
      </c>
      <c r="L423" s="49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8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49" t="s">
        <v>8507</v>
      </c>
      <c r="L424" s="49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8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49" t="s">
        <v>8507</v>
      </c>
      <c r="L425" s="49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8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49" t="s">
        <v>8507</v>
      </c>
      <c r="L426" s="49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8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49" t="s">
        <v>8507</v>
      </c>
      <c r="L427" s="49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8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49" t="s">
        <v>8507</v>
      </c>
      <c r="L428" s="49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8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49" t="s">
        <v>8507</v>
      </c>
      <c r="L429" s="49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8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49" t="s">
        <v>8507</v>
      </c>
      <c r="L430" s="49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8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49" t="s">
        <v>8507</v>
      </c>
      <c r="L431" s="49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8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49" t="s">
        <v>8507</v>
      </c>
      <c r="L432" s="49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8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49" t="s">
        <v>8507</v>
      </c>
      <c r="L433" s="49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8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49" t="s">
        <v>8507</v>
      </c>
      <c r="L434" s="49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8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49" t="s">
        <v>8507</v>
      </c>
      <c r="L435" s="49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8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49" t="s">
        <v>8507</v>
      </c>
      <c r="L436" s="49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8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49" t="s">
        <v>8507</v>
      </c>
      <c r="L437" s="49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8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49" t="s">
        <v>8507</v>
      </c>
      <c r="L438" s="49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8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49" t="s">
        <v>8507</v>
      </c>
      <c r="L439" s="49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8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49" t="s">
        <v>8507</v>
      </c>
      <c r="L440" s="49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8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49" t="s">
        <v>8507</v>
      </c>
      <c r="L441" s="49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8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49" t="s">
        <v>8507</v>
      </c>
      <c r="L442" s="49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8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49" t="s">
        <v>8507</v>
      </c>
      <c r="L443" s="49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8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49" t="s">
        <v>8507</v>
      </c>
      <c r="L444" s="49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8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49" t="s">
        <v>8507</v>
      </c>
      <c r="L445" s="49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8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49" t="s">
        <v>8507</v>
      </c>
      <c r="L446" s="49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8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49" t="s">
        <v>8507</v>
      </c>
      <c r="L447" s="49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8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49" t="s">
        <v>8507</v>
      </c>
      <c r="L448" s="49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8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49" t="s">
        <v>8507</v>
      </c>
      <c r="L449" s="49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8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49" t="s">
        <v>8507</v>
      </c>
      <c r="L450" s="49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8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49" t="s">
        <v>8507</v>
      </c>
      <c r="L451" s="49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8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49" t="s">
        <v>8507</v>
      </c>
      <c r="L452" s="49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8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49" t="s">
        <v>8507</v>
      </c>
      <c r="L453" s="49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8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49" t="s">
        <v>8507</v>
      </c>
      <c r="L454" s="49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8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49" t="s">
        <v>8507</v>
      </c>
      <c r="L455" s="49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8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49" t="s">
        <v>8507</v>
      </c>
      <c r="L456" s="49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8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49" t="s">
        <v>8507</v>
      </c>
      <c r="L457" s="49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8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49" t="s">
        <v>8507</v>
      </c>
      <c r="L458" s="49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8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49" t="s">
        <v>8507</v>
      </c>
      <c r="L459" s="49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8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49" t="s">
        <v>8507</v>
      </c>
      <c r="L460" s="49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8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49" t="s">
        <v>8507</v>
      </c>
      <c r="L461" s="49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8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49" t="s">
        <v>8507</v>
      </c>
      <c r="L462" s="49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8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49" t="s">
        <v>8507</v>
      </c>
      <c r="L463" s="49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8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49" t="s">
        <v>8507</v>
      </c>
      <c r="L464" s="49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8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49" t="s">
        <v>8507</v>
      </c>
      <c r="L465" s="49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8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49" t="s">
        <v>8507</v>
      </c>
      <c r="L466" s="49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8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49" t="s">
        <v>8507</v>
      </c>
      <c r="L467" s="49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8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49" t="s">
        <v>8507</v>
      </c>
      <c r="L468" s="49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8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49" t="s">
        <v>8507</v>
      </c>
      <c r="L469" s="49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8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49" t="s">
        <v>8507</v>
      </c>
      <c r="L470" s="49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8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49" t="s">
        <v>8507</v>
      </c>
      <c r="L471" s="49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8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49" t="s">
        <v>8507</v>
      </c>
      <c r="L472" s="49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8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49" t="s">
        <v>8507</v>
      </c>
      <c r="L473" s="49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8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49" t="s">
        <v>8507</v>
      </c>
      <c r="L474" s="49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8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49" t="s">
        <v>8507</v>
      </c>
      <c r="L475" s="49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8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49" t="s">
        <v>8507</v>
      </c>
      <c r="L476" s="49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8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49" t="s">
        <v>8507</v>
      </c>
      <c r="L477" s="49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8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49" t="s">
        <v>8507</v>
      </c>
      <c r="L478" s="49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8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49" t="s">
        <v>8507</v>
      </c>
      <c r="L479" s="49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8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49" t="s">
        <v>8507</v>
      </c>
      <c r="L480" s="49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8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49" t="s">
        <v>8507</v>
      </c>
      <c r="L481" s="49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8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49" t="s">
        <v>8507</v>
      </c>
      <c r="L482" s="49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8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49" t="s">
        <v>8507</v>
      </c>
      <c r="L483" s="49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8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49" t="s">
        <v>8507</v>
      </c>
      <c r="L484" s="49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8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49" t="s">
        <v>8507</v>
      </c>
      <c r="L485" s="49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8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49" t="s">
        <v>8507</v>
      </c>
      <c r="L486" s="49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8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49" t="s">
        <v>8507</v>
      </c>
      <c r="L487" s="49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8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49" t="s">
        <v>8507</v>
      </c>
      <c r="L488" s="49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8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49" t="s">
        <v>8507</v>
      </c>
      <c r="L489" s="49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8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49" t="s">
        <v>8507</v>
      </c>
      <c r="L490" s="49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8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49" t="s">
        <v>8507</v>
      </c>
      <c r="L491" s="49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8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49" t="s">
        <v>8507</v>
      </c>
      <c r="L492" s="49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8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49" t="s">
        <v>8507</v>
      </c>
      <c r="L493" s="49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8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49" t="s">
        <v>8507</v>
      </c>
      <c r="L494" s="49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8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49" t="s">
        <v>8507</v>
      </c>
      <c r="L495" s="49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8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49" t="s">
        <v>8507</v>
      </c>
      <c r="L496" s="49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8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49" t="s">
        <v>8507</v>
      </c>
      <c r="L497" s="49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8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49" t="s">
        <v>8507</v>
      </c>
      <c r="L498" s="49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8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49" t="s">
        <v>8507</v>
      </c>
      <c r="L499" s="49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8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49" t="s">
        <v>8507</v>
      </c>
      <c r="L500" s="49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8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49" t="s">
        <v>8507</v>
      </c>
      <c r="L501" s="49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8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49" t="s">
        <v>8507</v>
      </c>
      <c r="L502" s="49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8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49" t="s">
        <v>8507</v>
      </c>
      <c r="L503" s="49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8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49" t="s">
        <v>8507</v>
      </c>
      <c r="L504" s="49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8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49" t="s">
        <v>8507</v>
      </c>
      <c r="L505" s="49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8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49" t="s">
        <v>8507</v>
      </c>
      <c r="L506" s="49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8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49" t="s">
        <v>8507</v>
      </c>
      <c r="L507" s="49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8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49" t="s">
        <v>8507</v>
      </c>
      <c r="L508" s="49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8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49" t="s">
        <v>8507</v>
      </c>
      <c r="L509" s="49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8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49" t="s">
        <v>8507</v>
      </c>
      <c r="L510" s="49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8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49" t="s">
        <v>8507</v>
      </c>
      <c r="L511" s="49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8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49" t="s">
        <v>8507</v>
      </c>
      <c r="L512" s="49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8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49" t="s">
        <v>8507</v>
      </c>
      <c r="L513" s="49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8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49" t="s">
        <v>8507</v>
      </c>
      <c r="L514" s="49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8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49" t="s">
        <v>8507</v>
      </c>
      <c r="L515" s="49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8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49" t="s">
        <v>8507</v>
      </c>
      <c r="L516" s="49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8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49" t="s">
        <v>8507</v>
      </c>
      <c r="L517" s="49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8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49" t="s">
        <v>8507</v>
      </c>
      <c r="L518" s="49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8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49" t="s">
        <v>8507</v>
      </c>
      <c r="L519" s="49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8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49" t="s">
        <v>8507</v>
      </c>
      <c r="L520" s="49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8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49" t="s">
        <v>8507</v>
      </c>
      <c r="L521" s="49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8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49" t="s">
        <v>8507</v>
      </c>
      <c r="L522" s="49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8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49" t="s">
        <v>8507</v>
      </c>
      <c r="L523" s="49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8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49" t="s">
        <v>8507</v>
      </c>
      <c r="L524" s="49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8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49" t="s">
        <v>8507</v>
      </c>
      <c r="L525" s="49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8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49" t="s">
        <v>8507</v>
      </c>
      <c r="L526" s="49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8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49" t="s">
        <v>8507</v>
      </c>
      <c r="L527" s="49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8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49" t="s">
        <v>8507</v>
      </c>
      <c r="L528" s="49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8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49" t="s">
        <v>8507</v>
      </c>
      <c r="L529" s="49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8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49" t="s">
        <v>8507</v>
      </c>
      <c r="L530" s="49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8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49" t="s">
        <v>8507</v>
      </c>
      <c r="L531" s="49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8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49" t="s">
        <v>8507</v>
      </c>
      <c r="L532" s="49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8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49" t="s">
        <v>8507</v>
      </c>
      <c r="L533" s="49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8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49" t="s">
        <v>8507</v>
      </c>
      <c r="L534" s="49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8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49" t="s">
        <v>8507</v>
      </c>
      <c r="L535" s="49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8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49" t="s">
        <v>8507</v>
      </c>
      <c r="L536" s="49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8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49" t="s">
        <v>8507</v>
      </c>
      <c r="L537" s="49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8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49" t="s">
        <v>8507</v>
      </c>
      <c r="L538" s="49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8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49" t="s">
        <v>8507</v>
      </c>
      <c r="L539" s="49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8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49" t="s">
        <v>8507</v>
      </c>
      <c r="L540" s="49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8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49" t="s">
        <v>8507</v>
      </c>
      <c r="L541" s="49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8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49" t="s">
        <v>8507</v>
      </c>
      <c r="L542" s="49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8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49" t="s">
        <v>8507</v>
      </c>
      <c r="L543" s="49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8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49" t="s">
        <v>8507</v>
      </c>
      <c r="L544" s="49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8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49" t="s">
        <v>8507</v>
      </c>
      <c r="L545" s="49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8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49" t="s">
        <v>8507</v>
      </c>
      <c r="L546" s="49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8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49" t="s">
        <v>8507</v>
      </c>
      <c r="L547" s="49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8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49" t="s">
        <v>8507</v>
      </c>
      <c r="L548" s="49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8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49" t="s">
        <v>8507</v>
      </c>
      <c r="L549" s="49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8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49" t="s">
        <v>8507</v>
      </c>
      <c r="L550" s="49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8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49" t="s">
        <v>8507</v>
      </c>
      <c r="L551" s="49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8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49" t="s">
        <v>8507</v>
      </c>
      <c r="L552" s="49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8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49" t="s">
        <v>8507</v>
      </c>
      <c r="L553" s="49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8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49" t="s">
        <v>8507</v>
      </c>
      <c r="L554" s="49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8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49" t="s">
        <v>8507</v>
      </c>
      <c r="L555" s="49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8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49" t="s">
        <v>8507</v>
      </c>
      <c r="L556" s="49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8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49" t="s">
        <v>8507</v>
      </c>
      <c r="L557" s="49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8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49" t="s">
        <v>8507</v>
      </c>
      <c r="L558" s="49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8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49" t="s">
        <v>8507</v>
      </c>
      <c r="L559" s="49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8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49" t="s">
        <v>8507</v>
      </c>
      <c r="L560" s="49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8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49" t="s">
        <v>8507</v>
      </c>
      <c r="L561" s="49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8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49" t="s">
        <v>8507</v>
      </c>
      <c r="L562" s="49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8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49" t="s">
        <v>8507</v>
      </c>
      <c r="L563" s="49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8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49" t="s">
        <v>8507</v>
      </c>
      <c r="L564" s="49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8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49" t="s">
        <v>8507</v>
      </c>
      <c r="L565" s="49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8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49" t="s">
        <v>8507</v>
      </c>
      <c r="L566" s="49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8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49" t="s">
        <v>8507</v>
      </c>
      <c r="L567" s="49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8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49" t="s">
        <v>8507</v>
      </c>
      <c r="L568" s="49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8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49" t="s">
        <v>8507</v>
      </c>
      <c r="L569" s="49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8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49" t="s">
        <v>8507</v>
      </c>
      <c r="L570" s="49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8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49" t="s">
        <v>8507</v>
      </c>
      <c r="L571" s="49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8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49" t="s">
        <v>8507</v>
      </c>
      <c r="L572" s="49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8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49" t="s">
        <v>8507</v>
      </c>
      <c r="L573" s="49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8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49" t="s">
        <v>8507</v>
      </c>
      <c r="L574" s="49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8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49" t="s">
        <v>8507</v>
      </c>
      <c r="L575" s="49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8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49" t="s">
        <v>8507</v>
      </c>
      <c r="L576" s="49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8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49" t="s">
        <v>8507</v>
      </c>
      <c r="L577" s="49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8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49" t="s">
        <v>8507</v>
      </c>
      <c r="L578" s="49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8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49" t="s">
        <v>8507</v>
      </c>
      <c r="L579" s="49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8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49" t="s">
        <v>8507</v>
      </c>
      <c r="L580" s="49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8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49" t="s">
        <v>8507</v>
      </c>
      <c r="L581" s="49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8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49" t="s">
        <v>8507</v>
      </c>
      <c r="L582" s="49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8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49" t="s">
        <v>8507</v>
      </c>
      <c r="L583" s="49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8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49" t="s">
        <v>8507</v>
      </c>
      <c r="L584" s="49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8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49" t="s">
        <v>8507</v>
      </c>
      <c r="L585" s="49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8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49" t="s">
        <v>8507</v>
      </c>
      <c r="L586" s="49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8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49" t="s">
        <v>8507</v>
      </c>
      <c r="L587" s="49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8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49" t="s">
        <v>8507</v>
      </c>
      <c r="L588" s="49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8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49" t="s">
        <v>8507</v>
      </c>
      <c r="L589" s="49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8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49" t="s">
        <v>8507</v>
      </c>
      <c r="L590" s="49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8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49" t="s">
        <v>8507</v>
      </c>
      <c r="L591" s="49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8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49" t="s">
        <v>8507</v>
      </c>
      <c r="L592" s="49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8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49" t="s">
        <v>8507</v>
      </c>
      <c r="L593" s="49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8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49" t="s">
        <v>8507</v>
      </c>
      <c r="L594" s="49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8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49" t="s">
        <v>8507</v>
      </c>
      <c r="L595" s="49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8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49" t="s">
        <v>8507</v>
      </c>
      <c r="L596" s="49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8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49" t="s">
        <v>8507</v>
      </c>
      <c r="L597" s="49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8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49" t="s">
        <v>8507</v>
      </c>
      <c r="L598" s="49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8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49" t="s">
        <v>8507</v>
      </c>
      <c r="L599" s="49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8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49" t="s">
        <v>8507</v>
      </c>
      <c r="L600" s="49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8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49" t="s">
        <v>8507</v>
      </c>
      <c r="L601" s="49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8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49" t="s">
        <v>8507</v>
      </c>
      <c r="L602" s="49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8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49" t="s">
        <v>8507</v>
      </c>
      <c r="L603" s="49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8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49" t="s">
        <v>8507</v>
      </c>
      <c r="L604" s="49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8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49" t="s">
        <v>8507</v>
      </c>
      <c r="L605" s="49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8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49" t="s">
        <v>8507</v>
      </c>
      <c r="L606" s="49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8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49" t="s">
        <v>8507</v>
      </c>
      <c r="L607" s="49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8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49" t="s">
        <v>8507</v>
      </c>
      <c r="L608" s="49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8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49" t="s">
        <v>8507</v>
      </c>
      <c r="L609" s="49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8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49" t="s">
        <v>8507</v>
      </c>
      <c r="L610" s="49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8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49" t="s">
        <v>8507</v>
      </c>
      <c r="L611" s="49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8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49" t="s">
        <v>8507</v>
      </c>
      <c r="L612" s="49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8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49" t="s">
        <v>8507</v>
      </c>
      <c r="L613" s="49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8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49" t="s">
        <v>8507</v>
      </c>
      <c r="L614" s="49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8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49" t="s">
        <v>8507</v>
      </c>
      <c r="L615" s="49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8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49" t="s">
        <v>8507</v>
      </c>
      <c r="L616" s="49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8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49" t="s">
        <v>8507</v>
      </c>
      <c r="L617" s="49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8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49" t="s">
        <v>8507</v>
      </c>
      <c r="L618" s="49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8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49" t="s">
        <v>8507</v>
      </c>
      <c r="L619" s="49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8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49" t="s">
        <v>8507</v>
      </c>
      <c r="L620" s="49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8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49" t="s">
        <v>8507</v>
      </c>
      <c r="L621" s="49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8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49" t="s">
        <v>8507</v>
      </c>
      <c r="L622" s="49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8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49" t="s">
        <v>8507</v>
      </c>
      <c r="L623" s="49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8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49" t="s">
        <v>8507</v>
      </c>
      <c r="L624" s="49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8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49" t="s">
        <v>8507</v>
      </c>
      <c r="L625" s="49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8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49" t="s">
        <v>8507</v>
      </c>
      <c r="L626" s="49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8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49" t="s">
        <v>8507</v>
      </c>
      <c r="L627" s="49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8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49" t="s">
        <v>8507</v>
      </c>
      <c r="L628" s="49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8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49" t="s">
        <v>8507</v>
      </c>
      <c r="L629" s="49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8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49" t="s">
        <v>8507</v>
      </c>
      <c r="L630" s="49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8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49" t="s">
        <v>8507</v>
      </c>
      <c r="L631" s="49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8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49" t="s">
        <v>8507</v>
      </c>
      <c r="L632" s="49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8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49" t="s">
        <v>8507</v>
      </c>
      <c r="L633" s="49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8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49" t="s">
        <v>8507</v>
      </c>
      <c r="L634" s="49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8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49" t="s">
        <v>8507</v>
      </c>
      <c r="L635" s="49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8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49" t="s">
        <v>8507</v>
      </c>
      <c r="L636" s="49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8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49" t="s">
        <v>8507</v>
      </c>
      <c r="L637" s="49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8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49" t="s">
        <v>8507</v>
      </c>
      <c r="L638" s="49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8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49" t="s">
        <v>8507</v>
      </c>
      <c r="L639" s="49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8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49" t="s">
        <v>8507</v>
      </c>
      <c r="L640" s="49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8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49" t="s">
        <v>8507</v>
      </c>
      <c r="L641" s="49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8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49" t="s">
        <v>8507</v>
      </c>
      <c r="L642" s="49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8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49" t="s">
        <v>8507</v>
      </c>
      <c r="L643" s="49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8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49" t="s">
        <v>8507</v>
      </c>
      <c r="L644" s="49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8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49" t="s">
        <v>8507</v>
      </c>
      <c r="L645" s="49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8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49" t="s">
        <v>8507</v>
      </c>
      <c r="L646" s="49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8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49" t="s">
        <v>8507</v>
      </c>
      <c r="L647" s="49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8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49" t="s">
        <v>8507</v>
      </c>
      <c r="L648" s="49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8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49" t="s">
        <v>8507</v>
      </c>
      <c r="L649" s="49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8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49" t="s">
        <v>8507</v>
      </c>
      <c r="L650" s="49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8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49" t="s">
        <v>8507</v>
      </c>
      <c r="L651" s="49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8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49" t="s">
        <v>8507</v>
      </c>
      <c r="L652" s="49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8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49" t="s">
        <v>8507</v>
      </c>
      <c r="L653" s="49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8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49" t="s">
        <v>8507</v>
      </c>
      <c r="L654" s="49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8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49" t="s">
        <v>8507</v>
      </c>
      <c r="L655" s="49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8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49" t="s">
        <v>8507</v>
      </c>
      <c r="L656" s="49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8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49" t="s">
        <v>8507</v>
      </c>
      <c r="L657" s="49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8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49" t="s">
        <v>8507</v>
      </c>
      <c r="L658" s="49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8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49" t="s">
        <v>8507</v>
      </c>
      <c r="L659" s="49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8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49" t="s">
        <v>8507</v>
      </c>
      <c r="L660" s="49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8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49" t="s">
        <v>8507</v>
      </c>
      <c r="L661" s="49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8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49" t="s">
        <v>8507</v>
      </c>
      <c r="L662" s="49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8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49" t="s">
        <v>8507</v>
      </c>
      <c r="L663" s="49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8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49" t="s">
        <v>8507</v>
      </c>
      <c r="L664" s="49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8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49" t="s">
        <v>8507</v>
      </c>
      <c r="L665" s="49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8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49" t="s">
        <v>8507</v>
      </c>
      <c r="L666" s="49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8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49" t="s">
        <v>8507</v>
      </c>
      <c r="L667" s="49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8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49" t="s">
        <v>8507</v>
      </c>
      <c r="L668" s="49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8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49" t="s">
        <v>8507</v>
      </c>
      <c r="L669" s="49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8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48" priority="1"/>
    <cfRule type="duplicateValues" dxfId="147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623"/>
  <sheetViews>
    <sheetView zoomScaleNormal="100" workbookViewId="0"/>
  </sheetViews>
  <sheetFormatPr baseColWidth="10" defaultColWidth="11.42578125" defaultRowHeight="15" x14ac:dyDescent="0.25"/>
  <cols>
    <col min="1" max="1" width="11.42578125" style="104"/>
    <col min="2" max="2" width="11.42578125" style="185"/>
    <col min="3" max="3" width="15.42578125" style="104" customWidth="1"/>
    <col min="4" max="4" width="14.28515625" style="104" customWidth="1"/>
    <col min="5" max="5" width="37.5703125" style="104" bestFit="1" customWidth="1"/>
    <col min="6" max="6" width="14.7109375" style="104" customWidth="1"/>
    <col min="7" max="7" width="29.7109375" style="104" customWidth="1"/>
    <col min="8" max="8" width="13.140625" style="114" customWidth="1"/>
    <col min="9" max="9" width="12.5703125" style="114" customWidth="1"/>
    <col min="10" max="10" width="13.42578125" style="114" bestFit="1" customWidth="1"/>
    <col min="11" max="11" width="14.28515625" style="114" customWidth="1"/>
    <col min="12" max="12" width="15.140625" style="114" customWidth="1"/>
    <col min="13" max="13" width="15.85546875" style="114" customWidth="1"/>
    <col min="14" max="14" width="14.140625" style="114" customWidth="1"/>
    <col min="15" max="15" width="12.85546875" style="114" customWidth="1"/>
    <col min="16" max="21" width="14.140625" style="114" customWidth="1"/>
    <col min="22" max="24" width="11.42578125" style="104" customWidth="1"/>
    <col min="25" max="16384" width="11.42578125" style="104"/>
  </cols>
  <sheetData>
    <row r="1" spans="1:24" x14ac:dyDescent="0.25">
      <c r="C1" s="113"/>
      <c r="D1" s="113"/>
    </row>
    <row r="2" spans="1:24" x14ac:dyDescent="0.25">
      <c r="A2" s="104" t="s">
        <v>17</v>
      </c>
      <c r="B2" s="185" t="s">
        <v>2</v>
      </c>
      <c r="C2" s="104" t="s">
        <v>3</v>
      </c>
      <c r="D2" s="104" t="s">
        <v>4</v>
      </c>
      <c r="E2" s="104" t="s">
        <v>5</v>
      </c>
      <c r="F2" s="104" t="s">
        <v>6</v>
      </c>
      <c r="G2" s="104" t="s">
        <v>70</v>
      </c>
      <c r="H2" s="115" t="s">
        <v>7</v>
      </c>
      <c r="I2" s="115" t="s">
        <v>8</v>
      </c>
      <c r="J2" s="115" t="s">
        <v>9</v>
      </c>
      <c r="K2" s="115" t="s">
        <v>10</v>
      </c>
      <c r="L2" s="115" t="s">
        <v>11</v>
      </c>
      <c r="M2" s="115" t="s">
        <v>13</v>
      </c>
      <c r="N2" s="115" t="s">
        <v>12</v>
      </c>
      <c r="O2" s="115" t="s">
        <v>14</v>
      </c>
      <c r="P2" s="115" t="s">
        <v>15</v>
      </c>
      <c r="Q2" s="115" t="s">
        <v>7943</v>
      </c>
      <c r="R2" s="116" t="s">
        <v>10171</v>
      </c>
      <c r="S2" s="117" t="s">
        <v>10172</v>
      </c>
      <c r="T2" s="118" t="s">
        <v>10173</v>
      </c>
      <c r="U2" s="116" t="s">
        <v>10174</v>
      </c>
      <c r="V2" s="104" t="s">
        <v>16</v>
      </c>
      <c r="W2" s="104" t="s">
        <v>68</v>
      </c>
      <c r="X2" s="104" t="s">
        <v>7872</v>
      </c>
    </row>
    <row r="3" spans="1:24" x14ac:dyDescent="0.25">
      <c r="A3" t="s">
        <v>9019</v>
      </c>
      <c r="B3" s="186">
        <v>45647</v>
      </c>
      <c r="C3" t="s">
        <v>10388</v>
      </c>
      <c r="D3" t="s">
        <v>0</v>
      </c>
      <c r="E3" t="s">
        <v>11416</v>
      </c>
      <c r="F3" t="s">
        <v>6965</v>
      </c>
      <c r="G3" t="s">
        <v>6966</v>
      </c>
      <c r="H3" s="2">
        <v>0</v>
      </c>
      <c r="I3" s="2">
        <v>0</v>
      </c>
      <c r="J3" s="2">
        <v>0</v>
      </c>
      <c r="K3" s="8">
        <v>144.5</v>
      </c>
      <c r="L3" s="2">
        <v>0</v>
      </c>
      <c r="M3" s="2">
        <v>0</v>
      </c>
      <c r="N3" s="2">
        <v>0</v>
      </c>
      <c r="O3" s="2">
        <v>18.785</v>
      </c>
      <c r="P3" s="2">
        <v>163.285</v>
      </c>
      <c r="Q3"/>
      <c r="R3" t="s">
        <v>10179</v>
      </c>
      <c r="S3" t="s">
        <v>10180</v>
      </c>
      <c r="T3" t="s">
        <v>10181</v>
      </c>
      <c r="U3" s="184" t="s">
        <v>10192</v>
      </c>
      <c r="V3" s="104" t="s">
        <v>8045</v>
      </c>
    </row>
    <row r="4" spans="1:24" x14ac:dyDescent="0.25">
      <c r="A4" t="s">
        <v>9019</v>
      </c>
      <c r="B4" s="186">
        <v>45653</v>
      </c>
      <c r="C4" t="s">
        <v>10388</v>
      </c>
      <c r="D4" t="s">
        <v>0</v>
      </c>
      <c r="E4" t="s">
        <v>11414</v>
      </c>
      <c r="F4" t="s">
        <v>2404</v>
      </c>
      <c r="G4" t="s">
        <v>2405</v>
      </c>
      <c r="H4" s="2">
        <v>0</v>
      </c>
      <c r="I4" s="2">
        <v>0</v>
      </c>
      <c r="J4" s="2">
        <v>0</v>
      </c>
      <c r="K4" s="8">
        <v>8.16</v>
      </c>
      <c r="L4" s="2">
        <v>0</v>
      </c>
      <c r="M4" s="2">
        <v>0</v>
      </c>
      <c r="N4" s="2">
        <v>0</v>
      </c>
      <c r="O4" s="2">
        <v>1.0608</v>
      </c>
      <c r="P4" s="2">
        <v>9.2208000000000006</v>
      </c>
      <c r="Q4"/>
      <c r="R4" t="s">
        <v>10179</v>
      </c>
      <c r="S4" t="s">
        <v>10180</v>
      </c>
      <c r="T4" t="s">
        <v>10181</v>
      </c>
      <c r="U4" s="184" t="s">
        <v>10192</v>
      </c>
      <c r="V4" s="104" t="s">
        <v>8045</v>
      </c>
    </row>
    <row r="5" spans="1:24" x14ac:dyDescent="0.25">
      <c r="A5" t="s">
        <v>9019</v>
      </c>
      <c r="B5" s="186">
        <v>45630</v>
      </c>
      <c r="C5" t="s">
        <v>10388</v>
      </c>
      <c r="D5" t="s">
        <v>0</v>
      </c>
      <c r="E5" t="s">
        <v>11413</v>
      </c>
      <c r="F5" t="s">
        <v>6833</v>
      </c>
      <c r="G5" t="s">
        <v>6834</v>
      </c>
      <c r="H5" s="2">
        <v>0</v>
      </c>
      <c r="I5" s="2">
        <v>0</v>
      </c>
      <c r="J5" s="2">
        <v>0</v>
      </c>
      <c r="K5" s="8">
        <v>550</v>
      </c>
      <c r="L5" s="2">
        <v>0</v>
      </c>
      <c r="M5" s="2">
        <v>0</v>
      </c>
      <c r="N5" s="2">
        <v>0</v>
      </c>
      <c r="O5" s="2">
        <v>71.5</v>
      </c>
      <c r="P5" s="2">
        <v>621.5</v>
      </c>
      <c r="Q5"/>
      <c r="R5" t="s">
        <v>10179</v>
      </c>
      <c r="S5" t="s">
        <v>10180</v>
      </c>
      <c r="T5" t="s">
        <v>10181</v>
      </c>
      <c r="U5" s="184" t="s">
        <v>10192</v>
      </c>
      <c r="V5" s="104" t="s">
        <v>8045</v>
      </c>
    </row>
    <row r="6" spans="1:24" x14ac:dyDescent="0.25">
      <c r="A6" t="s">
        <v>9019</v>
      </c>
      <c r="B6" s="186">
        <v>45630</v>
      </c>
      <c r="C6" t="s">
        <v>10388</v>
      </c>
      <c r="D6" t="s">
        <v>0</v>
      </c>
      <c r="E6" t="s">
        <v>11412</v>
      </c>
      <c r="F6" t="s">
        <v>2306</v>
      </c>
      <c r="G6" t="s">
        <v>2307</v>
      </c>
      <c r="H6" s="2">
        <v>0</v>
      </c>
      <c r="I6" s="2">
        <v>0</v>
      </c>
      <c r="J6" s="2">
        <v>0</v>
      </c>
      <c r="K6" s="8">
        <v>2612.11</v>
      </c>
      <c r="L6" s="2">
        <v>0</v>
      </c>
      <c r="M6" s="2">
        <v>0</v>
      </c>
      <c r="N6" s="2">
        <v>0</v>
      </c>
      <c r="O6" s="2">
        <v>339.57430000000005</v>
      </c>
      <c r="P6" s="2">
        <v>2951.6843000000003</v>
      </c>
      <c r="Q6"/>
      <c r="R6" t="s">
        <v>10179</v>
      </c>
      <c r="S6" t="s">
        <v>10180</v>
      </c>
      <c r="T6" t="s">
        <v>10181</v>
      </c>
      <c r="U6" s="184" t="s">
        <v>10192</v>
      </c>
      <c r="V6" s="104" t="s">
        <v>8045</v>
      </c>
    </row>
    <row r="7" spans="1:24" x14ac:dyDescent="0.25">
      <c r="A7" t="s">
        <v>9019</v>
      </c>
      <c r="B7" s="186">
        <v>45633</v>
      </c>
      <c r="C7" t="s">
        <v>10388</v>
      </c>
      <c r="D7" t="s">
        <v>0</v>
      </c>
      <c r="E7" t="s">
        <v>11411</v>
      </c>
      <c r="F7" t="s">
        <v>2514</v>
      </c>
      <c r="G7" t="s">
        <v>2515</v>
      </c>
      <c r="H7" s="2">
        <v>0</v>
      </c>
      <c r="I7" s="2">
        <v>0</v>
      </c>
      <c r="J7" s="2">
        <v>0</v>
      </c>
      <c r="K7" s="8">
        <v>172.46</v>
      </c>
      <c r="L7" s="2">
        <v>0</v>
      </c>
      <c r="M7" s="2">
        <v>0</v>
      </c>
      <c r="N7" s="2">
        <v>0</v>
      </c>
      <c r="O7" s="2">
        <v>22.419800000000002</v>
      </c>
      <c r="P7" s="2">
        <v>194.87980000000002</v>
      </c>
      <c r="Q7"/>
      <c r="R7" t="s">
        <v>10179</v>
      </c>
      <c r="S7" t="s">
        <v>10180</v>
      </c>
      <c r="T7" t="s">
        <v>10181</v>
      </c>
      <c r="U7" s="184" t="s">
        <v>10192</v>
      </c>
      <c r="V7" s="104" t="s">
        <v>8045</v>
      </c>
    </row>
    <row r="8" spans="1:24" x14ac:dyDescent="0.25">
      <c r="A8" t="s">
        <v>9019</v>
      </c>
      <c r="B8" s="186">
        <v>45653</v>
      </c>
      <c r="C8" t="s">
        <v>10388</v>
      </c>
      <c r="D8" t="s">
        <v>0</v>
      </c>
      <c r="E8" t="s">
        <v>11410</v>
      </c>
      <c r="F8" t="s">
        <v>2514</v>
      </c>
      <c r="G8" t="s">
        <v>2515</v>
      </c>
      <c r="H8" s="2">
        <v>0</v>
      </c>
      <c r="I8" s="2">
        <v>0</v>
      </c>
      <c r="J8" s="2">
        <v>0</v>
      </c>
      <c r="K8" s="8">
        <v>290.5</v>
      </c>
      <c r="L8" s="2">
        <v>0</v>
      </c>
      <c r="M8" s="2">
        <v>0</v>
      </c>
      <c r="N8" s="2">
        <v>0</v>
      </c>
      <c r="O8" s="2">
        <v>37.765000000000001</v>
      </c>
      <c r="P8" s="2">
        <v>328.26499999999999</v>
      </c>
      <c r="Q8"/>
      <c r="R8" t="s">
        <v>10179</v>
      </c>
      <c r="S8" t="s">
        <v>10180</v>
      </c>
      <c r="T8" t="s">
        <v>10181</v>
      </c>
      <c r="U8" s="184" t="s">
        <v>10192</v>
      </c>
      <c r="V8" s="104" t="s">
        <v>8045</v>
      </c>
    </row>
    <row r="9" spans="1:24" x14ac:dyDescent="0.25">
      <c r="A9" t="s">
        <v>9019</v>
      </c>
      <c r="B9" s="186">
        <v>45644</v>
      </c>
      <c r="C9" t="s">
        <v>10388</v>
      </c>
      <c r="D9" t="s">
        <v>0</v>
      </c>
      <c r="E9" t="s">
        <v>11409</v>
      </c>
      <c r="F9" t="s">
        <v>2473</v>
      </c>
      <c r="G9" t="s">
        <v>2474</v>
      </c>
      <c r="H9" s="2">
        <v>0</v>
      </c>
      <c r="I9" s="2">
        <v>0</v>
      </c>
      <c r="J9" s="2">
        <v>0</v>
      </c>
      <c r="K9" s="8">
        <v>417.71</v>
      </c>
      <c r="L9" s="2">
        <v>0</v>
      </c>
      <c r="M9" s="2">
        <v>0</v>
      </c>
      <c r="N9" s="2">
        <v>0</v>
      </c>
      <c r="O9" s="2">
        <v>54.302300000000002</v>
      </c>
      <c r="P9" s="2">
        <v>472.01229999999998</v>
      </c>
      <c r="Q9"/>
      <c r="R9" t="s">
        <v>10179</v>
      </c>
      <c r="S9" t="s">
        <v>10180</v>
      </c>
      <c r="T9" t="s">
        <v>10181</v>
      </c>
      <c r="U9" s="184" t="s">
        <v>10192</v>
      </c>
      <c r="V9" s="104" t="s">
        <v>8045</v>
      </c>
    </row>
    <row r="10" spans="1:24" x14ac:dyDescent="0.25">
      <c r="A10" t="s">
        <v>9019</v>
      </c>
      <c r="B10" s="186">
        <v>45640</v>
      </c>
      <c r="C10" t="s">
        <v>10388</v>
      </c>
      <c r="D10" t="s">
        <v>0</v>
      </c>
      <c r="E10" t="s">
        <v>11408</v>
      </c>
      <c r="F10" t="s">
        <v>2514</v>
      </c>
      <c r="G10" t="s">
        <v>2515</v>
      </c>
      <c r="H10" s="2">
        <v>0</v>
      </c>
      <c r="I10" s="2">
        <v>0</v>
      </c>
      <c r="J10" s="2">
        <v>0</v>
      </c>
      <c r="K10" s="8">
        <v>110.4</v>
      </c>
      <c r="L10" s="2">
        <v>0</v>
      </c>
      <c r="M10" s="2">
        <v>0</v>
      </c>
      <c r="N10" s="2">
        <v>0</v>
      </c>
      <c r="O10" s="2">
        <v>14.352000000000002</v>
      </c>
      <c r="P10" s="2">
        <v>124.75200000000001</v>
      </c>
      <c r="Q10"/>
      <c r="R10" t="s">
        <v>10179</v>
      </c>
      <c r="S10" t="s">
        <v>10180</v>
      </c>
      <c r="T10" t="s">
        <v>10181</v>
      </c>
      <c r="U10" s="184" t="s">
        <v>10192</v>
      </c>
      <c r="V10" s="104" t="s">
        <v>8045</v>
      </c>
    </row>
    <row r="11" spans="1:24" x14ac:dyDescent="0.25">
      <c r="A11" t="s">
        <v>9019</v>
      </c>
      <c r="B11" s="186">
        <v>45653</v>
      </c>
      <c r="C11" t="s">
        <v>10388</v>
      </c>
      <c r="D11" t="s">
        <v>0</v>
      </c>
      <c r="E11" t="s">
        <v>11407</v>
      </c>
      <c r="F11" t="s">
        <v>7310</v>
      </c>
      <c r="G11" t="s">
        <v>7311</v>
      </c>
      <c r="H11" s="2">
        <v>0</v>
      </c>
      <c r="I11" s="2">
        <v>0</v>
      </c>
      <c r="J11" s="2">
        <v>0</v>
      </c>
      <c r="K11" s="8">
        <v>57.89</v>
      </c>
      <c r="L11" s="2">
        <v>0</v>
      </c>
      <c r="M11" s="2">
        <v>0</v>
      </c>
      <c r="N11" s="2">
        <v>0</v>
      </c>
      <c r="O11" s="2">
        <v>7.5257000000000005</v>
      </c>
      <c r="P11" s="2">
        <v>65.415700000000001</v>
      </c>
      <c r="Q11"/>
      <c r="R11" t="s">
        <v>10179</v>
      </c>
      <c r="S11" t="s">
        <v>10180</v>
      </c>
      <c r="T11" t="s">
        <v>10181</v>
      </c>
      <c r="U11" s="184" t="s">
        <v>10192</v>
      </c>
      <c r="V11" s="104" t="s">
        <v>8045</v>
      </c>
    </row>
    <row r="12" spans="1:24" x14ac:dyDescent="0.25">
      <c r="A12" t="s">
        <v>9019</v>
      </c>
      <c r="B12" s="186">
        <v>45645</v>
      </c>
      <c r="C12" t="s">
        <v>10388</v>
      </c>
      <c r="D12" t="s">
        <v>0</v>
      </c>
      <c r="E12" t="s">
        <v>11406</v>
      </c>
      <c r="F12" t="s">
        <v>9554</v>
      </c>
      <c r="G12" t="s">
        <v>9555</v>
      </c>
      <c r="H12" s="2">
        <v>0</v>
      </c>
      <c r="I12" s="2">
        <v>0</v>
      </c>
      <c r="J12" s="2">
        <v>0</v>
      </c>
      <c r="K12" s="8">
        <v>79</v>
      </c>
      <c r="L12" s="2">
        <v>0</v>
      </c>
      <c r="M12" s="2">
        <v>0</v>
      </c>
      <c r="N12" s="2">
        <v>0</v>
      </c>
      <c r="O12" s="2">
        <v>10.27</v>
      </c>
      <c r="P12" s="2">
        <v>89.27</v>
      </c>
      <c r="Q12"/>
      <c r="R12" t="s">
        <v>10179</v>
      </c>
      <c r="S12" t="s">
        <v>10180</v>
      </c>
      <c r="T12" t="s">
        <v>10181</v>
      </c>
      <c r="U12" s="184" t="s">
        <v>10192</v>
      </c>
      <c r="V12" s="104" t="s">
        <v>8045</v>
      </c>
    </row>
    <row r="13" spans="1:24" x14ac:dyDescent="0.25">
      <c r="A13" t="s">
        <v>9019</v>
      </c>
      <c r="B13" s="186">
        <v>45653</v>
      </c>
      <c r="C13" t="s">
        <v>10388</v>
      </c>
      <c r="D13" t="s">
        <v>0</v>
      </c>
      <c r="E13" t="s">
        <v>11405</v>
      </c>
      <c r="F13" t="s">
        <v>1340</v>
      </c>
      <c r="G13" t="s">
        <v>1341</v>
      </c>
      <c r="H13" s="2">
        <v>0</v>
      </c>
      <c r="I13" s="2">
        <v>0</v>
      </c>
      <c r="J13" s="2">
        <v>0</v>
      </c>
      <c r="K13" s="8">
        <v>34.96</v>
      </c>
      <c r="L13" s="2">
        <v>0</v>
      </c>
      <c r="M13" s="2">
        <v>0</v>
      </c>
      <c r="N13" s="2">
        <v>0</v>
      </c>
      <c r="O13" s="2">
        <v>4.5448000000000004</v>
      </c>
      <c r="P13" s="2">
        <v>39.504800000000003</v>
      </c>
      <c r="Q13"/>
      <c r="R13" t="s">
        <v>10179</v>
      </c>
      <c r="S13" t="s">
        <v>10180</v>
      </c>
      <c r="T13" t="s">
        <v>10181</v>
      </c>
      <c r="U13" s="184" t="s">
        <v>10192</v>
      </c>
      <c r="V13" s="104" t="s">
        <v>8045</v>
      </c>
    </row>
    <row r="14" spans="1:24" x14ac:dyDescent="0.25">
      <c r="A14" t="s">
        <v>9019</v>
      </c>
      <c r="B14" s="186">
        <v>45645</v>
      </c>
      <c r="C14" t="s">
        <v>10388</v>
      </c>
      <c r="D14" t="s">
        <v>0</v>
      </c>
      <c r="E14" t="s">
        <v>11404</v>
      </c>
      <c r="F14" t="s">
        <v>2404</v>
      </c>
      <c r="G14" t="s">
        <v>2405</v>
      </c>
      <c r="H14" s="2">
        <v>0</v>
      </c>
      <c r="I14" s="2">
        <v>0</v>
      </c>
      <c r="J14" s="2">
        <v>0</v>
      </c>
      <c r="K14" s="8">
        <v>7</v>
      </c>
      <c r="L14" s="2">
        <v>0</v>
      </c>
      <c r="M14" s="2">
        <v>0</v>
      </c>
      <c r="N14" s="2">
        <v>0</v>
      </c>
      <c r="O14" s="2">
        <v>0.91</v>
      </c>
      <c r="P14" s="2">
        <v>7.91</v>
      </c>
      <c r="Q14"/>
      <c r="R14" t="s">
        <v>10179</v>
      </c>
      <c r="S14" t="s">
        <v>10180</v>
      </c>
      <c r="T14" t="s">
        <v>10181</v>
      </c>
      <c r="U14" s="184" t="s">
        <v>10192</v>
      </c>
      <c r="V14" s="104" t="s">
        <v>8045</v>
      </c>
    </row>
    <row r="15" spans="1:24" x14ac:dyDescent="0.25">
      <c r="A15" t="s">
        <v>9019</v>
      </c>
      <c r="B15" s="186">
        <v>45629</v>
      </c>
      <c r="C15" t="s">
        <v>10388</v>
      </c>
      <c r="D15" t="s">
        <v>0</v>
      </c>
      <c r="E15" t="s">
        <v>11403</v>
      </c>
      <c r="F15" t="s">
        <v>1617</v>
      </c>
      <c r="G15" t="s">
        <v>1618</v>
      </c>
      <c r="H15" s="2">
        <v>0</v>
      </c>
      <c r="I15" s="2">
        <v>0</v>
      </c>
      <c r="J15" s="2">
        <v>0</v>
      </c>
      <c r="K15" s="8">
        <v>1006.63</v>
      </c>
      <c r="L15" s="2">
        <v>0</v>
      </c>
      <c r="M15" s="2">
        <v>0</v>
      </c>
      <c r="N15" s="2">
        <v>0</v>
      </c>
      <c r="O15" s="2">
        <v>130.86189999999999</v>
      </c>
      <c r="P15" s="2">
        <v>1137.4919</v>
      </c>
      <c r="Q15"/>
      <c r="R15" t="s">
        <v>10179</v>
      </c>
      <c r="S15" t="s">
        <v>10180</v>
      </c>
      <c r="T15" t="s">
        <v>10181</v>
      </c>
      <c r="U15" s="184" t="s">
        <v>10192</v>
      </c>
      <c r="V15" s="104" t="s">
        <v>8045</v>
      </c>
    </row>
    <row r="16" spans="1:24" x14ac:dyDescent="0.25">
      <c r="A16" t="s">
        <v>9019</v>
      </c>
      <c r="B16" s="186">
        <v>45635</v>
      </c>
      <c r="C16" t="s">
        <v>10388</v>
      </c>
      <c r="D16" t="s">
        <v>0</v>
      </c>
      <c r="E16" t="s">
        <v>11402</v>
      </c>
      <c r="F16" t="s">
        <v>1617</v>
      </c>
      <c r="G16" t="s">
        <v>1618</v>
      </c>
      <c r="H16" s="2">
        <v>0</v>
      </c>
      <c r="I16" s="2">
        <v>0</v>
      </c>
      <c r="J16" s="2">
        <v>0</v>
      </c>
      <c r="K16" s="8">
        <v>1798.47</v>
      </c>
      <c r="L16" s="2">
        <v>0</v>
      </c>
      <c r="M16" s="2">
        <v>0</v>
      </c>
      <c r="N16" s="2">
        <v>0</v>
      </c>
      <c r="O16" s="2">
        <v>233.80110000000002</v>
      </c>
      <c r="P16" s="2">
        <v>2032.2710999999999</v>
      </c>
      <c r="Q16"/>
      <c r="R16" t="s">
        <v>10179</v>
      </c>
      <c r="S16" t="s">
        <v>10180</v>
      </c>
      <c r="T16" t="s">
        <v>10181</v>
      </c>
      <c r="U16" s="184" t="s">
        <v>10192</v>
      </c>
      <c r="V16" s="104" t="s">
        <v>8045</v>
      </c>
    </row>
    <row r="17" spans="1:22" x14ac:dyDescent="0.25">
      <c r="A17" t="s">
        <v>9019</v>
      </c>
      <c r="B17" s="186">
        <v>45629</v>
      </c>
      <c r="C17" t="s">
        <v>10388</v>
      </c>
      <c r="D17" t="s">
        <v>0</v>
      </c>
      <c r="E17" t="s">
        <v>11401</v>
      </c>
      <c r="F17" t="s">
        <v>2701</v>
      </c>
      <c r="G17" t="s">
        <v>1432</v>
      </c>
      <c r="H17" s="2">
        <v>0</v>
      </c>
      <c r="I17" s="2">
        <v>0</v>
      </c>
      <c r="J17" s="2">
        <v>0</v>
      </c>
      <c r="K17" s="8">
        <v>216.13</v>
      </c>
      <c r="L17" s="2">
        <v>0</v>
      </c>
      <c r="M17" s="2">
        <v>0</v>
      </c>
      <c r="N17" s="2">
        <v>0</v>
      </c>
      <c r="O17" s="2">
        <v>28.096900000000002</v>
      </c>
      <c r="P17" s="2">
        <v>244.2269</v>
      </c>
      <c r="Q17"/>
      <c r="R17" t="s">
        <v>10179</v>
      </c>
      <c r="S17" t="s">
        <v>10180</v>
      </c>
      <c r="T17" t="s">
        <v>10181</v>
      </c>
      <c r="U17" s="184" t="s">
        <v>10192</v>
      </c>
      <c r="V17" s="104" t="s">
        <v>8045</v>
      </c>
    </row>
    <row r="18" spans="1:22" x14ac:dyDescent="0.25">
      <c r="A18" t="s">
        <v>9019</v>
      </c>
      <c r="B18" s="186">
        <v>45645</v>
      </c>
      <c r="C18" t="s">
        <v>10388</v>
      </c>
      <c r="D18" t="s">
        <v>0</v>
      </c>
      <c r="E18" t="s">
        <v>11400</v>
      </c>
      <c r="F18" t="s">
        <v>2404</v>
      </c>
      <c r="G18" t="s">
        <v>2405</v>
      </c>
      <c r="H18" s="2">
        <v>0</v>
      </c>
      <c r="I18" s="2">
        <v>0</v>
      </c>
      <c r="J18" s="2">
        <v>0</v>
      </c>
      <c r="K18" s="8">
        <v>39.44</v>
      </c>
      <c r="L18" s="2">
        <v>0</v>
      </c>
      <c r="M18" s="2">
        <v>0</v>
      </c>
      <c r="N18" s="2">
        <v>0</v>
      </c>
      <c r="O18" s="2">
        <v>5.1272000000000002</v>
      </c>
      <c r="P18" s="2">
        <v>44.5672</v>
      </c>
      <c r="Q18"/>
      <c r="R18" t="s">
        <v>10179</v>
      </c>
      <c r="S18" t="s">
        <v>10180</v>
      </c>
      <c r="T18" t="s">
        <v>10181</v>
      </c>
      <c r="U18" s="184" t="s">
        <v>10192</v>
      </c>
      <c r="V18" s="104" t="s">
        <v>8045</v>
      </c>
    </row>
    <row r="19" spans="1:22" x14ac:dyDescent="0.25">
      <c r="A19" t="s">
        <v>9019</v>
      </c>
      <c r="B19" s="186">
        <v>45653</v>
      </c>
      <c r="C19" t="s">
        <v>10388</v>
      </c>
      <c r="D19" t="s">
        <v>0</v>
      </c>
      <c r="E19" t="s">
        <v>11399</v>
      </c>
      <c r="F19" t="s">
        <v>1952</v>
      </c>
      <c r="G19" t="s">
        <v>1953</v>
      </c>
      <c r="H19" s="2">
        <v>0</v>
      </c>
      <c r="I19" s="2">
        <v>0</v>
      </c>
      <c r="J19" s="2">
        <v>0</v>
      </c>
      <c r="K19" s="8">
        <v>3830.37</v>
      </c>
      <c r="L19" s="2">
        <v>0</v>
      </c>
      <c r="M19" s="2">
        <v>0</v>
      </c>
      <c r="N19" s="2">
        <v>0</v>
      </c>
      <c r="O19" s="2">
        <v>497.94810000000001</v>
      </c>
      <c r="P19" s="2">
        <v>4328.3180999999995</v>
      </c>
      <c r="Q19"/>
      <c r="R19" t="s">
        <v>10179</v>
      </c>
      <c r="S19" t="s">
        <v>10180</v>
      </c>
      <c r="T19" t="s">
        <v>10181</v>
      </c>
      <c r="U19" s="184" t="s">
        <v>10192</v>
      </c>
      <c r="V19" s="104" t="s">
        <v>8045</v>
      </c>
    </row>
    <row r="20" spans="1:22" x14ac:dyDescent="0.25">
      <c r="A20" t="s">
        <v>9019</v>
      </c>
      <c r="B20" s="186">
        <v>45657</v>
      </c>
      <c r="C20" t="s">
        <v>10388</v>
      </c>
      <c r="D20" t="s">
        <v>0</v>
      </c>
      <c r="E20" t="s">
        <v>11398</v>
      </c>
      <c r="F20" t="s">
        <v>1952</v>
      </c>
      <c r="G20" t="s">
        <v>1953</v>
      </c>
      <c r="H20" s="2">
        <v>0</v>
      </c>
      <c r="I20" s="2">
        <v>0</v>
      </c>
      <c r="J20" s="2">
        <v>0</v>
      </c>
      <c r="K20" s="8">
        <v>4034.1</v>
      </c>
      <c r="L20" s="2">
        <v>0</v>
      </c>
      <c r="M20" s="2">
        <v>0</v>
      </c>
      <c r="N20" s="2">
        <v>0</v>
      </c>
      <c r="O20" s="2">
        <v>524.43299999999999</v>
      </c>
      <c r="P20" s="2">
        <v>4558.5329999999994</v>
      </c>
      <c r="Q20"/>
      <c r="R20" t="s">
        <v>10179</v>
      </c>
      <c r="S20" t="s">
        <v>10180</v>
      </c>
      <c r="T20" t="s">
        <v>10181</v>
      </c>
      <c r="U20" s="184" t="s">
        <v>10192</v>
      </c>
      <c r="V20" s="104" t="s">
        <v>8045</v>
      </c>
    </row>
    <row r="21" spans="1:22" x14ac:dyDescent="0.25">
      <c r="A21" t="s">
        <v>9019</v>
      </c>
      <c r="B21" s="186">
        <v>45654</v>
      </c>
      <c r="C21" t="s">
        <v>10388</v>
      </c>
      <c r="D21" t="s">
        <v>0</v>
      </c>
      <c r="E21" t="s">
        <v>11397</v>
      </c>
      <c r="F21" t="s">
        <v>1952</v>
      </c>
      <c r="G21" t="s">
        <v>1953</v>
      </c>
      <c r="H21" s="2">
        <v>0</v>
      </c>
      <c r="I21" s="2">
        <v>0</v>
      </c>
      <c r="J21" s="2">
        <v>0</v>
      </c>
      <c r="K21" s="8">
        <v>4034.1</v>
      </c>
      <c r="L21" s="2">
        <v>0</v>
      </c>
      <c r="M21" s="2">
        <v>0</v>
      </c>
      <c r="N21" s="2">
        <v>0</v>
      </c>
      <c r="O21" s="2">
        <v>524.43299999999999</v>
      </c>
      <c r="P21" s="2">
        <v>4558.5329999999994</v>
      </c>
      <c r="Q21"/>
      <c r="R21" t="s">
        <v>10179</v>
      </c>
      <c r="S21" t="s">
        <v>10180</v>
      </c>
      <c r="T21" t="s">
        <v>10181</v>
      </c>
      <c r="U21" s="184" t="s">
        <v>10192</v>
      </c>
      <c r="V21" s="104" t="s">
        <v>8045</v>
      </c>
    </row>
    <row r="22" spans="1:22" x14ac:dyDescent="0.25">
      <c r="A22" t="s">
        <v>9019</v>
      </c>
      <c r="B22" s="186">
        <v>45652</v>
      </c>
      <c r="C22" t="s">
        <v>10388</v>
      </c>
      <c r="D22" t="s">
        <v>0</v>
      </c>
      <c r="E22" t="s">
        <v>11396</v>
      </c>
      <c r="F22" t="s">
        <v>1952</v>
      </c>
      <c r="G22" t="s">
        <v>1953</v>
      </c>
      <c r="H22" s="2">
        <v>0</v>
      </c>
      <c r="I22" s="2">
        <v>0</v>
      </c>
      <c r="J22" s="2">
        <v>0</v>
      </c>
      <c r="K22" s="8">
        <v>4034.1</v>
      </c>
      <c r="L22" s="2">
        <v>0</v>
      </c>
      <c r="M22" s="2">
        <v>0</v>
      </c>
      <c r="N22" s="2">
        <v>0</v>
      </c>
      <c r="O22" s="2">
        <v>524.43299999999999</v>
      </c>
      <c r="P22" s="2">
        <v>4558.5329999999994</v>
      </c>
      <c r="Q22"/>
      <c r="R22" t="s">
        <v>10179</v>
      </c>
      <c r="S22" t="s">
        <v>10180</v>
      </c>
      <c r="T22" t="s">
        <v>10181</v>
      </c>
      <c r="U22" s="184" t="s">
        <v>10192</v>
      </c>
      <c r="V22" s="104" t="s">
        <v>8045</v>
      </c>
    </row>
    <row r="23" spans="1:22" x14ac:dyDescent="0.25">
      <c r="A23" t="s">
        <v>9019</v>
      </c>
      <c r="B23" s="186">
        <v>45646</v>
      </c>
      <c r="C23" t="s">
        <v>10388</v>
      </c>
      <c r="D23" t="s">
        <v>0</v>
      </c>
      <c r="E23" t="s">
        <v>11395</v>
      </c>
      <c r="F23" t="s">
        <v>1952</v>
      </c>
      <c r="G23" t="s">
        <v>1953</v>
      </c>
      <c r="H23" s="2">
        <v>0</v>
      </c>
      <c r="I23" s="2">
        <v>0</v>
      </c>
      <c r="J23" s="2">
        <v>0</v>
      </c>
      <c r="K23" s="8">
        <v>4034.1</v>
      </c>
      <c r="L23" s="2">
        <v>0</v>
      </c>
      <c r="M23" s="2">
        <v>0</v>
      </c>
      <c r="N23" s="2">
        <v>0</v>
      </c>
      <c r="O23" s="2">
        <v>524.43299999999999</v>
      </c>
      <c r="P23" s="2">
        <v>4558.5329999999994</v>
      </c>
      <c r="Q23"/>
      <c r="R23" t="s">
        <v>10179</v>
      </c>
      <c r="S23" t="s">
        <v>10180</v>
      </c>
      <c r="T23" t="s">
        <v>10181</v>
      </c>
      <c r="U23" s="184" t="s">
        <v>10192</v>
      </c>
      <c r="V23" s="104" t="s">
        <v>8045</v>
      </c>
    </row>
    <row r="24" spans="1:22" x14ac:dyDescent="0.25">
      <c r="A24" t="s">
        <v>9019</v>
      </c>
      <c r="B24" s="186">
        <v>45644</v>
      </c>
      <c r="C24" t="s">
        <v>10388</v>
      </c>
      <c r="D24" t="s">
        <v>0</v>
      </c>
      <c r="E24" t="s">
        <v>11394</v>
      </c>
      <c r="F24" t="s">
        <v>1952</v>
      </c>
      <c r="G24" t="s">
        <v>1953</v>
      </c>
      <c r="H24" s="2">
        <v>0</v>
      </c>
      <c r="I24" s="2">
        <v>0</v>
      </c>
      <c r="J24" s="2">
        <v>0</v>
      </c>
      <c r="K24" s="8">
        <v>4034.1</v>
      </c>
      <c r="L24" s="2">
        <v>0</v>
      </c>
      <c r="M24" s="2">
        <v>0</v>
      </c>
      <c r="N24" s="2">
        <v>0</v>
      </c>
      <c r="O24" s="2">
        <v>524.43299999999999</v>
      </c>
      <c r="P24" s="2">
        <v>4558.5329999999994</v>
      </c>
      <c r="Q24"/>
      <c r="R24" t="s">
        <v>10179</v>
      </c>
      <c r="S24" t="s">
        <v>10180</v>
      </c>
      <c r="T24" t="s">
        <v>10181</v>
      </c>
      <c r="U24" s="184" t="s">
        <v>10192</v>
      </c>
      <c r="V24" s="104" t="s">
        <v>8045</v>
      </c>
    </row>
    <row r="25" spans="1:22" x14ac:dyDescent="0.25">
      <c r="A25" t="s">
        <v>9019</v>
      </c>
      <c r="B25" s="186">
        <v>45642</v>
      </c>
      <c r="C25" t="s">
        <v>10388</v>
      </c>
      <c r="D25" t="s">
        <v>0</v>
      </c>
      <c r="E25" t="s">
        <v>11393</v>
      </c>
      <c r="F25" t="s">
        <v>1952</v>
      </c>
      <c r="G25" t="s">
        <v>1953</v>
      </c>
      <c r="H25" s="2">
        <v>0</v>
      </c>
      <c r="I25" s="2">
        <v>0</v>
      </c>
      <c r="J25" s="2">
        <v>0</v>
      </c>
      <c r="K25" s="8">
        <v>4034.1</v>
      </c>
      <c r="L25" s="2">
        <v>0</v>
      </c>
      <c r="M25" s="2">
        <v>0</v>
      </c>
      <c r="N25" s="2">
        <v>0</v>
      </c>
      <c r="O25" s="2">
        <v>524.43299999999999</v>
      </c>
      <c r="P25" s="2">
        <v>4558.5329999999994</v>
      </c>
      <c r="Q25"/>
      <c r="R25" t="s">
        <v>10179</v>
      </c>
      <c r="S25" t="s">
        <v>10180</v>
      </c>
      <c r="T25" t="s">
        <v>10181</v>
      </c>
      <c r="U25" s="184" t="s">
        <v>10192</v>
      </c>
      <c r="V25" s="104" t="s">
        <v>8045</v>
      </c>
    </row>
    <row r="26" spans="1:22" x14ac:dyDescent="0.25">
      <c r="A26" t="s">
        <v>9019</v>
      </c>
      <c r="B26" s="186">
        <v>45639</v>
      </c>
      <c r="C26" t="s">
        <v>10388</v>
      </c>
      <c r="D26" t="s">
        <v>0</v>
      </c>
      <c r="E26" t="s">
        <v>11392</v>
      </c>
      <c r="F26" t="s">
        <v>1952</v>
      </c>
      <c r="G26" t="s">
        <v>1953</v>
      </c>
      <c r="H26" s="2">
        <v>0</v>
      </c>
      <c r="I26" s="2">
        <v>0</v>
      </c>
      <c r="J26" s="2">
        <v>0</v>
      </c>
      <c r="K26" s="8">
        <v>4034.1</v>
      </c>
      <c r="L26" s="2">
        <v>0</v>
      </c>
      <c r="M26" s="2">
        <v>0</v>
      </c>
      <c r="N26" s="2">
        <v>0</v>
      </c>
      <c r="O26" s="2">
        <v>524.43299999999999</v>
      </c>
      <c r="P26" s="2">
        <v>4558.5329999999994</v>
      </c>
      <c r="Q26"/>
      <c r="R26" t="s">
        <v>10179</v>
      </c>
      <c r="S26" t="s">
        <v>10180</v>
      </c>
      <c r="T26" t="s">
        <v>10181</v>
      </c>
      <c r="U26" s="184" t="s">
        <v>10192</v>
      </c>
      <c r="V26" s="104" t="s">
        <v>8045</v>
      </c>
    </row>
    <row r="27" spans="1:22" x14ac:dyDescent="0.25">
      <c r="A27" t="s">
        <v>9019</v>
      </c>
      <c r="B27" s="186">
        <v>45637</v>
      </c>
      <c r="C27" t="s">
        <v>10388</v>
      </c>
      <c r="D27" t="s">
        <v>0</v>
      </c>
      <c r="E27" t="s">
        <v>11391</v>
      </c>
      <c r="F27" t="s">
        <v>1952</v>
      </c>
      <c r="G27" t="s">
        <v>1953</v>
      </c>
      <c r="H27" s="2">
        <v>0</v>
      </c>
      <c r="I27" s="2">
        <v>0</v>
      </c>
      <c r="J27" s="2">
        <v>0</v>
      </c>
      <c r="K27" s="8">
        <v>4034.1</v>
      </c>
      <c r="L27" s="2">
        <v>0</v>
      </c>
      <c r="M27" s="2">
        <v>0</v>
      </c>
      <c r="N27" s="2">
        <v>0</v>
      </c>
      <c r="O27" s="2">
        <v>524.43299999999999</v>
      </c>
      <c r="P27" s="2">
        <v>4558.5329999999994</v>
      </c>
      <c r="Q27"/>
      <c r="R27" t="s">
        <v>10179</v>
      </c>
      <c r="S27" t="s">
        <v>10180</v>
      </c>
      <c r="T27" t="s">
        <v>10181</v>
      </c>
      <c r="U27" s="184" t="s">
        <v>10192</v>
      </c>
      <c r="V27" s="104" t="s">
        <v>8045</v>
      </c>
    </row>
    <row r="28" spans="1:22" x14ac:dyDescent="0.25">
      <c r="A28" t="s">
        <v>9019</v>
      </c>
      <c r="B28" s="186">
        <v>45635</v>
      </c>
      <c r="C28" t="s">
        <v>10388</v>
      </c>
      <c r="D28" t="s">
        <v>0</v>
      </c>
      <c r="E28" t="s">
        <v>11390</v>
      </c>
      <c r="F28" t="s">
        <v>1952</v>
      </c>
      <c r="G28" t="s">
        <v>1953</v>
      </c>
      <c r="H28" s="2">
        <v>0</v>
      </c>
      <c r="I28" s="2">
        <v>0</v>
      </c>
      <c r="J28" s="2">
        <v>0</v>
      </c>
      <c r="K28" s="8">
        <v>4034.1</v>
      </c>
      <c r="L28" s="2">
        <v>0</v>
      </c>
      <c r="M28" s="2">
        <v>0</v>
      </c>
      <c r="N28" s="2">
        <v>0</v>
      </c>
      <c r="O28" s="2">
        <v>524.43299999999999</v>
      </c>
      <c r="P28" s="2">
        <v>4558.5329999999994</v>
      </c>
      <c r="Q28"/>
      <c r="R28" t="s">
        <v>10179</v>
      </c>
      <c r="S28" t="s">
        <v>10180</v>
      </c>
      <c r="T28" t="s">
        <v>10181</v>
      </c>
      <c r="U28" s="184" t="s">
        <v>10192</v>
      </c>
      <c r="V28" s="104" t="s">
        <v>8045</v>
      </c>
    </row>
    <row r="29" spans="1:22" x14ac:dyDescent="0.25">
      <c r="A29" t="s">
        <v>9019</v>
      </c>
      <c r="B29" s="186">
        <v>45632</v>
      </c>
      <c r="C29" t="s">
        <v>10388</v>
      </c>
      <c r="D29" t="s">
        <v>0</v>
      </c>
      <c r="E29" t="s">
        <v>11389</v>
      </c>
      <c r="F29" t="s">
        <v>1952</v>
      </c>
      <c r="G29" t="s">
        <v>1953</v>
      </c>
      <c r="H29" s="2">
        <v>0</v>
      </c>
      <c r="I29" s="2">
        <v>0</v>
      </c>
      <c r="J29" s="2">
        <v>0</v>
      </c>
      <c r="K29" s="8">
        <v>4034.1</v>
      </c>
      <c r="L29" s="2">
        <v>0</v>
      </c>
      <c r="M29" s="2">
        <v>0</v>
      </c>
      <c r="N29" s="2">
        <v>0</v>
      </c>
      <c r="O29" s="2">
        <v>524.43299999999999</v>
      </c>
      <c r="P29" s="2">
        <v>4558.5329999999994</v>
      </c>
      <c r="Q29"/>
      <c r="R29" t="s">
        <v>10179</v>
      </c>
      <c r="S29" t="s">
        <v>10180</v>
      </c>
      <c r="T29" t="s">
        <v>10181</v>
      </c>
      <c r="U29" s="184" t="s">
        <v>10192</v>
      </c>
      <c r="V29" s="104" t="s">
        <v>8045</v>
      </c>
    </row>
    <row r="30" spans="1:22" x14ac:dyDescent="0.25">
      <c r="A30" t="s">
        <v>9019</v>
      </c>
      <c r="B30" s="186">
        <v>45630</v>
      </c>
      <c r="C30" t="s">
        <v>10388</v>
      </c>
      <c r="D30" t="s">
        <v>0</v>
      </c>
      <c r="E30" t="s">
        <v>11388</v>
      </c>
      <c r="F30" t="s">
        <v>1952</v>
      </c>
      <c r="G30" t="s">
        <v>1953</v>
      </c>
      <c r="H30" s="2">
        <v>0</v>
      </c>
      <c r="I30" s="2">
        <v>0</v>
      </c>
      <c r="J30" s="2">
        <v>0</v>
      </c>
      <c r="K30" s="8">
        <v>4034.1</v>
      </c>
      <c r="L30" s="2">
        <v>0</v>
      </c>
      <c r="M30" s="2">
        <v>0</v>
      </c>
      <c r="N30" s="2">
        <v>0</v>
      </c>
      <c r="O30" s="2">
        <v>524.43299999999999</v>
      </c>
      <c r="P30" s="2">
        <v>4558.5329999999994</v>
      </c>
      <c r="Q30"/>
      <c r="R30" t="s">
        <v>10179</v>
      </c>
      <c r="S30" t="s">
        <v>10180</v>
      </c>
      <c r="T30" t="s">
        <v>10181</v>
      </c>
      <c r="U30" s="184" t="s">
        <v>10192</v>
      </c>
      <c r="V30" s="104" t="s">
        <v>8045</v>
      </c>
    </row>
    <row r="31" spans="1:22" x14ac:dyDescent="0.25">
      <c r="A31" t="s">
        <v>9019</v>
      </c>
      <c r="B31" s="186">
        <v>45630</v>
      </c>
      <c r="C31" t="s">
        <v>10388</v>
      </c>
      <c r="D31" t="s">
        <v>0</v>
      </c>
      <c r="E31" t="s">
        <v>11387</v>
      </c>
      <c r="F31" t="s">
        <v>1816</v>
      </c>
      <c r="G31" t="s">
        <v>1817</v>
      </c>
      <c r="H31" s="2">
        <v>1139.05</v>
      </c>
      <c r="I31" s="2">
        <v>0</v>
      </c>
      <c r="J31" s="2">
        <v>0</v>
      </c>
      <c r="K31" s="8">
        <v>80.760000000000005</v>
      </c>
      <c r="L31" s="2">
        <v>0</v>
      </c>
      <c r="M31" s="2">
        <v>0</v>
      </c>
      <c r="N31" s="2">
        <v>0</v>
      </c>
      <c r="O31" s="2">
        <v>10.498800000000001</v>
      </c>
      <c r="P31" s="2">
        <v>1230.3088</v>
      </c>
      <c r="Q31"/>
      <c r="R31" t="s">
        <v>10179</v>
      </c>
      <c r="S31" t="s">
        <v>10184</v>
      </c>
      <c r="T31" t="s">
        <v>10191</v>
      </c>
      <c r="U31" s="2" t="s">
        <v>10189</v>
      </c>
      <c r="V31" s="104" t="s">
        <v>8045</v>
      </c>
    </row>
    <row r="32" spans="1:22" x14ac:dyDescent="0.25">
      <c r="A32" t="s">
        <v>9019</v>
      </c>
      <c r="B32" s="186">
        <v>45656</v>
      </c>
      <c r="C32" t="s">
        <v>10388</v>
      </c>
      <c r="D32" t="s">
        <v>0</v>
      </c>
      <c r="E32" t="s">
        <v>11386</v>
      </c>
      <c r="F32" t="s">
        <v>1340</v>
      </c>
      <c r="G32" t="s">
        <v>1341</v>
      </c>
      <c r="H32" s="2">
        <v>0</v>
      </c>
      <c r="I32" s="2">
        <v>0</v>
      </c>
      <c r="J32" s="2">
        <v>0</v>
      </c>
      <c r="K32" s="8">
        <v>10.18</v>
      </c>
      <c r="L32" s="2">
        <v>0</v>
      </c>
      <c r="M32" s="2">
        <v>0</v>
      </c>
      <c r="N32" s="2">
        <v>0</v>
      </c>
      <c r="O32" s="2">
        <v>1.3233999999999999</v>
      </c>
      <c r="P32" s="2">
        <v>11.503399999999999</v>
      </c>
      <c r="Q32"/>
      <c r="R32" t="s">
        <v>10179</v>
      </c>
      <c r="S32" t="s">
        <v>10180</v>
      </c>
      <c r="T32" t="s">
        <v>10181</v>
      </c>
      <c r="U32" s="184" t="s">
        <v>10192</v>
      </c>
      <c r="V32" s="104" t="s">
        <v>8045</v>
      </c>
    </row>
    <row r="33" spans="1:22" x14ac:dyDescent="0.25">
      <c r="A33" t="s">
        <v>9019</v>
      </c>
      <c r="B33" s="186">
        <v>45639</v>
      </c>
      <c r="C33" t="s">
        <v>10388</v>
      </c>
      <c r="D33" t="s">
        <v>0</v>
      </c>
      <c r="E33" t="s">
        <v>11385</v>
      </c>
      <c r="F33" t="s">
        <v>637</v>
      </c>
      <c r="G33" t="s">
        <v>10716</v>
      </c>
      <c r="H33" s="2">
        <v>0</v>
      </c>
      <c r="I33" s="2">
        <v>0</v>
      </c>
      <c r="J33" s="2">
        <v>0</v>
      </c>
      <c r="K33" s="8">
        <v>52.8</v>
      </c>
      <c r="L33" s="2">
        <v>0</v>
      </c>
      <c r="M33" s="2">
        <v>0</v>
      </c>
      <c r="N33" s="2">
        <v>0</v>
      </c>
      <c r="O33" s="2">
        <v>6.8639999999999999</v>
      </c>
      <c r="P33" s="2">
        <v>59.663999999999994</v>
      </c>
      <c r="Q33"/>
      <c r="R33" t="s">
        <v>10179</v>
      </c>
      <c r="S33" t="s">
        <v>10180</v>
      </c>
      <c r="T33" t="s">
        <v>10181</v>
      </c>
      <c r="U33" s="184" t="s">
        <v>10192</v>
      </c>
      <c r="V33" s="104" t="s">
        <v>8045</v>
      </c>
    </row>
    <row r="34" spans="1:22" x14ac:dyDescent="0.25">
      <c r="A34" t="s">
        <v>9019</v>
      </c>
      <c r="B34" s="186">
        <v>45642</v>
      </c>
      <c r="C34" t="s">
        <v>10388</v>
      </c>
      <c r="D34" t="s">
        <v>0</v>
      </c>
      <c r="E34" t="s">
        <v>11384</v>
      </c>
      <c r="F34" t="s">
        <v>1816</v>
      </c>
      <c r="G34" t="s">
        <v>1817</v>
      </c>
      <c r="H34" s="2">
        <v>321.06</v>
      </c>
      <c r="I34" s="2">
        <v>0</v>
      </c>
      <c r="J34" s="2">
        <v>0</v>
      </c>
      <c r="K34" s="8">
        <v>68.03</v>
      </c>
      <c r="L34" s="2">
        <v>0</v>
      </c>
      <c r="M34" s="2">
        <v>0</v>
      </c>
      <c r="N34" s="2">
        <v>0</v>
      </c>
      <c r="O34" s="2">
        <v>8.8438999999999997</v>
      </c>
      <c r="P34" s="2">
        <v>397.93390000000005</v>
      </c>
      <c r="Q34"/>
      <c r="R34" t="s">
        <v>10179</v>
      </c>
      <c r="S34" t="s">
        <v>10184</v>
      </c>
      <c r="T34" t="s">
        <v>10191</v>
      </c>
      <c r="U34" s="2" t="s">
        <v>10189</v>
      </c>
      <c r="V34" s="104" t="s">
        <v>8045</v>
      </c>
    </row>
    <row r="35" spans="1:22" x14ac:dyDescent="0.25">
      <c r="A35" t="s">
        <v>9019</v>
      </c>
      <c r="B35" s="186">
        <v>45631</v>
      </c>
      <c r="C35" t="s">
        <v>10388</v>
      </c>
      <c r="D35" t="s">
        <v>0</v>
      </c>
      <c r="E35" t="s">
        <v>11383</v>
      </c>
      <c r="F35" t="s">
        <v>1340</v>
      </c>
      <c r="G35" t="s">
        <v>1341</v>
      </c>
      <c r="H35" s="2">
        <v>0</v>
      </c>
      <c r="I35" s="2">
        <v>0</v>
      </c>
      <c r="J35" s="2">
        <v>0</v>
      </c>
      <c r="K35" s="8">
        <v>8.85</v>
      </c>
      <c r="L35" s="2">
        <v>0</v>
      </c>
      <c r="M35" s="2">
        <v>0</v>
      </c>
      <c r="N35" s="2">
        <v>0</v>
      </c>
      <c r="O35" s="2">
        <v>1.1505000000000001</v>
      </c>
      <c r="P35" s="2">
        <v>10.000499999999999</v>
      </c>
      <c r="Q35"/>
      <c r="R35" t="s">
        <v>10179</v>
      </c>
      <c r="S35" t="s">
        <v>10180</v>
      </c>
      <c r="T35" t="s">
        <v>10181</v>
      </c>
      <c r="U35" s="184" t="s">
        <v>10192</v>
      </c>
      <c r="V35" s="104" t="s">
        <v>8045</v>
      </c>
    </row>
    <row r="36" spans="1:22" x14ac:dyDescent="0.25">
      <c r="A36" t="s">
        <v>9019</v>
      </c>
      <c r="B36" s="186">
        <v>45643</v>
      </c>
      <c r="C36" t="s">
        <v>10388</v>
      </c>
      <c r="D36" t="s">
        <v>0</v>
      </c>
      <c r="E36" t="s">
        <v>11382</v>
      </c>
      <c r="F36" t="s">
        <v>1320</v>
      </c>
      <c r="G36" t="s">
        <v>1321</v>
      </c>
      <c r="H36" s="2">
        <v>0</v>
      </c>
      <c r="I36" s="2">
        <v>0</v>
      </c>
      <c r="J36" s="2">
        <v>0</v>
      </c>
      <c r="K36" s="8">
        <v>128.22</v>
      </c>
      <c r="L36" s="2">
        <v>0</v>
      </c>
      <c r="M36" s="2">
        <v>0</v>
      </c>
      <c r="N36" s="2">
        <v>0</v>
      </c>
      <c r="O36" s="2">
        <v>16.668600000000001</v>
      </c>
      <c r="P36" s="2">
        <v>144.8886</v>
      </c>
      <c r="Q36"/>
      <c r="R36" t="s">
        <v>10179</v>
      </c>
      <c r="S36" t="s">
        <v>10180</v>
      </c>
      <c r="T36" t="s">
        <v>10181</v>
      </c>
      <c r="U36" s="184" t="s">
        <v>10192</v>
      </c>
      <c r="V36" s="104" t="s">
        <v>8045</v>
      </c>
    </row>
    <row r="37" spans="1:22" x14ac:dyDescent="0.25">
      <c r="A37" t="s">
        <v>9019</v>
      </c>
      <c r="B37" s="186">
        <v>45628</v>
      </c>
      <c r="C37" t="s">
        <v>10388</v>
      </c>
      <c r="D37" t="s">
        <v>0</v>
      </c>
      <c r="E37" t="s">
        <v>11381</v>
      </c>
      <c r="F37" t="s">
        <v>2124</v>
      </c>
      <c r="G37" t="s">
        <v>2125</v>
      </c>
      <c r="H37" s="2">
        <v>410.58</v>
      </c>
      <c r="I37" s="2">
        <v>0</v>
      </c>
      <c r="J37" s="2">
        <v>0</v>
      </c>
      <c r="K37" s="8">
        <v>203.03</v>
      </c>
      <c r="L37" s="2">
        <v>0</v>
      </c>
      <c r="M37" s="2">
        <v>0</v>
      </c>
      <c r="N37" s="2">
        <v>0</v>
      </c>
      <c r="O37" s="2">
        <v>26.393900000000002</v>
      </c>
      <c r="P37" s="2">
        <v>640.00390000000004</v>
      </c>
      <c r="Q37"/>
      <c r="R37" t="s">
        <v>10179</v>
      </c>
      <c r="S37" t="s">
        <v>10184</v>
      </c>
      <c r="T37" t="s">
        <v>10191</v>
      </c>
      <c r="U37" s="2" t="s">
        <v>10189</v>
      </c>
      <c r="V37" s="104" t="s">
        <v>8045</v>
      </c>
    </row>
    <row r="38" spans="1:22" x14ac:dyDescent="0.25">
      <c r="A38" t="s">
        <v>9019</v>
      </c>
      <c r="B38" s="186">
        <v>45645</v>
      </c>
      <c r="C38" t="s">
        <v>10388</v>
      </c>
      <c r="D38" t="s">
        <v>0</v>
      </c>
      <c r="E38" t="s">
        <v>11380</v>
      </c>
      <c r="F38" t="s">
        <v>1340</v>
      </c>
      <c r="G38" t="s">
        <v>1341</v>
      </c>
      <c r="H38" s="2">
        <v>0</v>
      </c>
      <c r="I38" s="2">
        <v>0</v>
      </c>
      <c r="J38" s="2">
        <v>0</v>
      </c>
      <c r="K38" s="8">
        <v>80.89</v>
      </c>
      <c r="L38" s="2">
        <v>0</v>
      </c>
      <c r="M38" s="2">
        <v>0</v>
      </c>
      <c r="N38" s="2">
        <v>0</v>
      </c>
      <c r="O38" s="2">
        <v>10.515700000000001</v>
      </c>
      <c r="P38" s="2">
        <v>91.405699999999996</v>
      </c>
      <c r="Q38"/>
      <c r="R38" t="s">
        <v>10179</v>
      </c>
      <c r="S38" t="s">
        <v>10180</v>
      </c>
      <c r="T38" t="s">
        <v>10181</v>
      </c>
      <c r="U38" s="184" t="s">
        <v>10192</v>
      </c>
      <c r="V38" s="104" t="s">
        <v>8045</v>
      </c>
    </row>
    <row r="39" spans="1:22" x14ac:dyDescent="0.25">
      <c r="A39" t="s">
        <v>9019</v>
      </c>
      <c r="B39" s="186">
        <v>45633</v>
      </c>
      <c r="C39" t="s">
        <v>10388</v>
      </c>
      <c r="D39" t="s">
        <v>0</v>
      </c>
      <c r="E39" t="s">
        <v>11379</v>
      </c>
      <c r="F39" t="s">
        <v>637</v>
      </c>
      <c r="G39" t="s">
        <v>10716</v>
      </c>
      <c r="H39" s="2">
        <v>0</v>
      </c>
      <c r="I39" s="2">
        <v>0</v>
      </c>
      <c r="J39" s="2">
        <v>0</v>
      </c>
      <c r="K39" s="8">
        <v>34.96</v>
      </c>
      <c r="L39" s="2">
        <v>0</v>
      </c>
      <c r="M39" s="2">
        <v>0</v>
      </c>
      <c r="N39" s="2">
        <v>0</v>
      </c>
      <c r="O39" s="2">
        <v>4.5448000000000004</v>
      </c>
      <c r="P39" s="2">
        <v>39.504800000000003</v>
      </c>
      <c r="Q39"/>
      <c r="R39" t="s">
        <v>10179</v>
      </c>
      <c r="S39" t="s">
        <v>10180</v>
      </c>
      <c r="T39" t="s">
        <v>10181</v>
      </c>
      <c r="U39" s="184" t="s">
        <v>10192</v>
      </c>
      <c r="V39" s="104" t="s">
        <v>8045</v>
      </c>
    </row>
    <row r="40" spans="1:22" x14ac:dyDescent="0.25">
      <c r="A40" t="s">
        <v>9019</v>
      </c>
      <c r="B40" s="186">
        <v>45636</v>
      </c>
      <c r="C40" t="s">
        <v>10388</v>
      </c>
      <c r="D40" t="s">
        <v>0</v>
      </c>
      <c r="E40" t="s">
        <v>11378</v>
      </c>
      <c r="F40" t="s">
        <v>6965</v>
      </c>
      <c r="G40" t="s">
        <v>6966</v>
      </c>
      <c r="H40" s="2">
        <v>0</v>
      </c>
      <c r="I40" s="2">
        <v>0</v>
      </c>
      <c r="J40" s="2">
        <v>0</v>
      </c>
      <c r="K40" s="8">
        <v>279.68</v>
      </c>
      <c r="L40" s="2">
        <v>0</v>
      </c>
      <c r="M40" s="2">
        <v>0</v>
      </c>
      <c r="N40" s="2">
        <v>0</v>
      </c>
      <c r="O40" s="2">
        <v>36.358400000000003</v>
      </c>
      <c r="P40" s="2">
        <v>316.03840000000002</v>
      </c>
      <c r="Q40"/>
      <c r="R40" t="s">
        <v>10179</v>
      </c>
      <c r="S40" t="s">
        <v>10180</v>
      </c>
      <c r="T40" t="s">
        <v>10181</v>
      </c>
      <c r="U40" s="184" t="s">
        <v>10192</v>
      </c>
      <c r="V40" s="104" t="s">
        <v>8045</v>
      </c>
    </row>
    <row r="41" spans="1:22" x14ac:dyDescent="0.25">
      <c r="A41" t="s">
        <v>9019</v>
      </c>
      <c r="B41" s="186">
        <v>45645</v>
      </c>
      <c r="C41" t="s">
        <v>10388</v>
      </c>
      <c r="D41" t="s">
        <v>0</v>
      </c>
      <c r="E41" t="s">
        <v>11377</v>
      </c>
      <c r="F41" t="s">
        <v>2404</v>
      </c>
      <c r="G41" t="s">
        <v>2405</v>
      </c>
      <c r="H41" s="2">
        <v>0</v>
      </c>
      <c r="I41" s="2">
        <v>0</v>
      </c>
      <c r="J41" s="2">
        <v>0</v>
      </c>
      <c r="K41" s="8">
        <v>20.399999999999999</v>
      </c>
      <c r="L41" s="2">
        <v>0</v>
      </c>
      <c r="M41" s="2">
        <v>0</v>
      </c>
      <c r="N41" s="2">
        <v>0</v>
      </c>
      <c r="O41" s="2">
        <v>2.6519999999999997</v>
      </c>
      <c r="P41" s="2">
        <v>23.052</v>
      </c>
      <c r="Q41"/>
      <c r="R41" t="s">
        <v>10179</v>
      </c>
      <c r="S41" t="s">
        <v>10180</v>
      </c>
      <c r="T41" t="s">
        <v>10181</v>
      </c>
      <c r="U41" s="184" t="s">
        <v>10192</v>
      </c>
      <c r="V41" s="104" t="s">
        <v>8045</v>
      </c>
    </row>
    <row r="42" spans="1:22" x14ac:dyDescent="0.25">
      <c r="A42" t="s">
        <v>9019</v>
      </c>
      <c r="B42" s="186">
        <v>45628</v>
      </c>
      <c r="C42" t="s">
        <v>10388</v>
      </c>
      <c r="D42" t="s">
        <v>0</v>
      </c>
      <c r="E42" t="s">
        <v>11376</v>
      </c>
      <c r="F42" t="s">
        <v>1340</v>
      </c>
      <c r="G42" t="s">
        <v>1341</v>
      </c>
      <c r="H42" s="2">
        <v>0</v>
      </c>
      <c r="I42" s="2">
        <v>0</v>
      </c>
      <c r="J42" s="2">
        <v>0</v>
      </c>
      <c r="K42" s="8">
        <v>130.31</v>
      </c>
      <c r="L42" s="2">
        <v>0</v>
      </c>
      <c r="M42" s="2">
        <v>0</v>
      </c>
      <c r="N42" s="2">
        <v>0</v>
      </c>
      <c r="O42" s="2">
        <v>16.940300000000001</v>
      </c>
      <c r="P42" s="2">
        <v>147.25030000000001</v>
      </c>
      <c r="Q42"/>
      <c r="R42" t="s">
        <v>10179</v>
      </c>
      <c r="S42" t="s">
        <v>10180</v>
      </c>
      <c r="T42" t="s">
        <v>10181</v>
      </c>
      <c r="U42" s="184" t="s">
        <v>10192</v>
      </c>
      <c r="V42" s="104" t="s">
        <v>8045</v>
      </c>
    </row>
    <row r="43" spans="1:22" x14ac:dyDescent="0.25">
      <c r="A43" t="s">
        <v>9019</v>
      </c>
      <c r="B43" s="186">
        <v>45635</v>
      </c>
      <c r="C43" t="s">
        <v>10388</v>
      </c>
      <c r="D43" t="s">
        <v>0</v>
      </c>
      <c r="E43" t="s">
        <v>11375</v>
      </c>
      <c r="F43" t="s">
        <v>2701</v>
      </c>
      <c r="G43" t="s">
        <v>1432</v>
      </c>
      <c r="H43" s="2">
        <v>0</v>
      </c>
      <c r="I43" s="2">
        <v>0</v>
      </c>
      <c r="J43" s="2">
        <v>0</v>
      </c>
      <c r="K43" s="8">
        <v>432.65</v>
      </c>
      <c r="L43" s="2">
        <v>0</v>
      </c>
      <c r="M43" s="2">
        <v>0</v>
      </c>
      <c r="N43" s="2">
        <v>0</v>
      </c>
      <c r="O43" s="2">
        <v>56.244500000000002</v>
      </c>
      <c r="P43" s="2">
        <v>488.89449999999999</v>
      </c>
      <c r="Q43"/>
      <c r="R43" t="s">
        <v>10179</v>
      </c>
      <c r="S43" t="s">
        <v>10180</v>
      </c>
      <c r="T43" t="s">
        <v>10181</v>
      </c>
      <c r="U43" s="184" t="s">
        <v>10192</v>
      </c>
      <c r="V43" s="104" t="s">
        <v>8045</v>
      </c>
    </row>
    <row r="44" spans="1:22" x14ac:dyDescent="0.25">
      <c r="A44" t="s">
        <v>9019</v>
      </c>
      <c r="B44" s="186">
        <v>45629</v>
      </c>
      <c r="C44" t="s">
        <v>10388</v>
      </c>
      <c r="D44" t="s">
        <v>0</v>
      </c>
      <c r="E44" t="s">
        <v>11374</v>
      </c>
      <c r="F44" t="s">
        <v>6965</v>
      </c>
      <c r="G44" t="s">
        <v>6966</v>
      </c>
      <c r="H44" s="2">
        <v>0</v>
      </c>
      <c r="I44" s="2">
        <v>0</v>
      </c>
      <c r="J44" s="2">
        <v>0</v>
      </c>
      <c r="K44" s="8">
        <v>160.13</v>
      </c>
      <c r="L44" s="2">
        <v>0</v>
      </c>
      <c r="M44" s="2">
        <v>0</v>
      </c>
      <c r="N44" s="2">
        <v>0</v>
      </c>
      <c r="O44" s="2">
        <v>20.8169</v>
      </c>
      <c r="P44" s="2">
        <v>180.9469</v>
      </c>
      <c r="Q44"/>
      <c r="R44" t="s">
        <v>10179</v>
      </c>
      <c r="S44" t="s">
        <v>10180</v>
      </c>
      <c r="T44" t="s">
        <v>10181</v>
      </c>
      <c r="U44" s="184" t="s">
        <v>10192</v>
      </c>
      <c r="V44" s="104" t="s">
        <v>8045</v>
      </c>
    </row>
    <row r="45" spans="1:22" x14ac:dyDescent="0.25">
      <c r="A45" t="s">
        <v>9019</v>
      </c>
      <c r="B45" s="186">
        <v>45656</v>
      </c>
      <c r="C45" t="s">
        <v>7706</v>
      </c>
      <c r="D45" t="s">
        <v>0</v>
      </c>
      <c r="E45" t="s">
        <v>11372</v>
      </c>
      <c r="F45" t="s">
        <v>9265</v>
      </c>
      <c r="G45" t="s">
        <v>9266</v>
      </c>
      <c r="H45" s="2">
        <v>0</v>
      </c>
      <c r="I45" s="2">
        <v>0</v>
      </c>
      <c r="J45" s="2">
        <v>0</v>
      </c>
      <c r="K45" s="8">
        <v>6796.46</v>
      </c>
      <c r="L45" s="2">
        <v>0</v>
      </c>
      <c r="M45" s="2">
        <v>0</v>
      </c>
      <c r="N45" s="2">
        <v>0</v>
      </c>
      <c r="O45" s="2">
        <v>883.53980000000001</v>
      </c>
      <c r="P45" s="2">
        <v>7679.9997999999996</v>
      </c>
      <c r="Q45"/>
      <c r="R45" t="s">
        <v>10179</v>
      </c>
      <c r="S45" t="s">
        <v>10180</v>
      </c>
      <c r="T45" t="s">
        <v>10181</v>
      </c>
      <c r="U45" s="184" t="s">
        <v>10192</v>
      </c>
      <c r="V45" s="104" t="s">
        <v>8045</v>
      </c>
    </row>
    <row r="46" spans="1:22" x14ac:dyDescent="0.25">
      <c r="A46" t="s">
        <v>9019</v>
      </c>
      <c r="B46" s="186">
        <v>45656</v>
      </c>
      <c r="C46" t="s">
        <v>7706</v>
      </c>
      <c r="D46" t="s">
        <v>0</v>
      </c>
      <c r="E46" t="s">
        <v>10731</v>
      </c>
      <c r="F46" t="s">
        <v>10379</v>
      </c>
      <c r="G46" t="s">
        <v>10380</v>
      </c>
      <c r="H46" s="2">
        <v>0</v>
      </c>
      <c r="I46" s="2">
        <v>0</v>
      </c>
      <c r="J46" s="2">
        <v>0</v>
      </c>
      <c r="K46" s="8">
        <v>897.35</v>
      </c>
      <c r="L46" s="2">
        <v>0</v>
      </c>
      <c r="M46" s="2">
        <v>0</v>
      </c>
      <c r="N46" s="2">
        <v>0</v>
      </c>
      <c r="O46" s="2">
        <v>116.6555</v>
      </c>
      <c r="P46" s="2">
        <v>1014.0055</v>
      </c>
      <c r="Q46"/>
      <c r="R46" t="s">
        <v>10179</v>
      </c>
      <c r="S46" t="s">
        <v>10180</v>
      </c>
      <c r="T46" t="s">
        <v>10181</v>
      </c>
      <c r="U46" s="184" t="s">
        <v>10192</v>
      </c>
      <c r="V46" s="104" t="s">
        <v>8045</v>
      </c>
    </row>
    <row r="47" spans="1:22" x14ac:dyDescent="0.25">
      <c r="A47" t="s">
        <v>9019</v>
      </c>
      <c r="B47" s="186">
        <v>45646</v>
      </c>
      <c r="C47" t="s">
        <v>7706</v>
      </c>
      <c r="D47" t="s">
        <v>0</v>
      </c>
      <c r="E47" t="s">
        <v>11371</v>
      </c>
      <c r="F47" t="s">
        <v>9556</v>
      </c>
      <c r="G47" t="s">
        <v>9557</v>
      </c>
      <c r="H47" s="2">
        <v>0</v>
      </c>
      <c r="I47" s="2">
        <v>0</v>
      </c>
      <c r="J47" s="2">
        <v>0</v>
      </c>
      <c r="K47" s="8">
        <v>531</v>
      </c>
      <c r="L47" s="2">
        <v>0</v>
      </c>
      <c r="M47" s="2">
        <v>0</v>
      </c>
      <c r="N47" s="2">
        <v>0</v>
      </c>
      <c r="O47" s="2">
        <v>69.03</v>
      </c>
      <c r="P47" s="2">
        <v>600.03</v>
      </c>
      <c r="Q47"/>
      <c r="R47" t="s">
        <v>10179</v>
      </c>
      <c r="S47" t="s">
        <v>10180</v>
      </c>
      <c r="T47" t="s">
        <v>10181</v>
      </c>
      <c r="U47" s="184" t="s">
        <v>10192</v>
      </c>
      <c r="V47" s="104" t="s">
        <v>8045</v>
      </c>
    </row>
    <row r="48" spans="1:22" x14ac:dyDescent="0.25">
      <c r="A48" t="s">
        <v>9019</v>
      </c>
      <c r="B48" s="186">
        <v>45639</v>
      </c>
      <c r="C48" t="s">
        <v>7706</v>
      </c>
      <c r="D48" t="s">
        <v>0</v>
      </c>
      <c r="E48" t="s">
        <v>11370</v>
      </c>
      <c r="F48" t="s">
        <v>9271</v>
      </c>
      <c r="G48" t="s">
        <v>9272</v>
      </c>
      <c r="H48" s="2">
        <v>0</v>
      </c>
      <c r="I48" s="2">
        <v>0</v>
      </c>
      <c r="J48" s="2">
        <v>0</v>
      </c>
      <c r="K48" s="8">
        <v>38.369999999999997</v>
      </c>
      <c r="L48" s="2">
        <v>0</v>
      </c>
      <c r="M48" s="2">
        <v>0</v>
      </c>
      <c r="N48" s="2">
        <v>0</v>
      </c>
      <c r="O48" s="2">
        <v>4.9881000000000002</v>
      </c>
      <c r="P48" s="2">
        <v>43.3581</v>
      </c>
      <c r="Q48"/>
      <c r="R48" t="s">
        <v>10179</v>
      </c>
      <c r="S48" t="s">
        <v>10180</v>
      </c>
      <c r="T48" t="s">
        <v>10181</v>
      </c>
      <c r="U48" s="184" t="s">
        <v>10192</v>
      </c>
      <c r="V48" s="104" t="s">
        <v>8045</v>
      </c>
    </row>
    <row r="49" spans="1:24" x14ac:dyDescent="0.25">
      <c r="A49" t="s">
        <v>9019</v>
      </c>
      <c r="B49" s="186">
        <v>45630</v>
      </c>
      <c r="C49" t="s">
        <v>7706</v>
      </c>
      <c r="D49" t="s">
        <v>0</v>
      </c>
      <c r="E49" t="s">
        <v>11369</v>
      </c>
      <c r="F49" t="s">
        <v>9201</v>
      </c>
      <c r="G49" t="s">
        <v>9202</v>
      </c>
      <c r="H49" s="2">
        <v>0</v>
      </c>
      <c r="I49" s="2">
        <v>0</v>
      </c>
      <c r="J49" s="2">
        <v>0</v>
      </c>
      <c r="K49" s="8">
        <v>378</v>
      </c>
      <c r="L49" s="2">
        <v>0</v>
      </c>
      <c r="M49" s="2">
        <v>0</v>
      </c>
      <c r="N49" s="2">
        <v>0</v>
      </c>
      <c r="O49" s="2">
        <v>49.14</v>
      </c>
      <c r="P49" s="2">
        <v>427.14</v>
      </c>
      <c r="Q49"/>
      <c r="R49" t="s">
        <v>10179</v>
      </c>
      <c r="S49" t="s">
        <v>10180</v>
      </c>
      <c r="T49" t="s">
        <v>10181</v>
      </c>
      <c r="U49" s="184" t="s">
        <v>10192</v>
      </c>
      <c r="V49" s="104" t="s">
        <v>8045</v>
      </c>
    </row>
    <row r="50" spans="1:24" x14ac:dyDescent="0.25">
      <c r="A50" t="s">
        <v>9019</v>
      </c>
      <c r="B50" s="186">
        <v>45629</v>
      </c>
      <c r="C50" t="s">
        <v>7706</v>
      </c>
      <c r="D50" t="s">
        <v>0</v>
      </c>
      <c r="E50" t="s">
        <v>11368</v>
      </c>
      <c r="F50" t="s">
        <v>9556</v>
      </c>
      <c r="G50" t="s">
        <v>9557</v>
      </c>
      <c r="H50" s="2">
        <v>0</v>
      </c>
      <c r="I50" s="2">
        <v>0</v>
      </c>
      <c r="J50" s="2">
        <v>0</v>
      </c>
      <c r="K50" s="8">
        <v>354</v>
      </c>
      <c r="L50" s="2">
        <v>0</v>
      </c>
      <c r="M50" s="2">
        <v>0</v>
      </c>
      <c r="N50" s="2">
        <v>0</v>
      </c>
      <c r="O50" s="2">
        <v>46.02</v>
      </c>
      <c r="P50" s="2">
        <v>400.02</v>
      </c>
      <c r="Q50"/>
      <c r="R50" t="s">
        <v>10179</v>
      </c>
      <c r="S50" t="s">
        <v>10180</v>
      </c>
      <c r="T50" t="s">
        <v>10181</v>
      </c>
      <c r="U50" s="184" t="s">
        <v>10192</v>
      </c>
      <c r="V50" s="104" t="s">
        <v>8045</v>
      </c>
    </row>
    <row r="51" spans="1:24" ht="15.75" thickBot="1" x14ac:dyDescent="0.3">
      <c r="A51" s="104" t="s">
        <v>9019</v>
      </c>
      <c r="B51" s="185">
        <v>45629</v>
      </c>
      <c r="C51" s="104" t="s">
        <v>7706</v>
      </c>
      <c r="D51" s="104" t="s">
        <v>0</v>
      </c>
      <c r="E51" s="104" t="s">
        <v>11373</v>
      </c>
      <c r="F51" s="104" t="s">
        <v>9094</v>
      </c>
      <c r="G51" s="104" t="s">
        <v>9095</v>
      </c>
      <c r="H51" s="114">
        <v>0</v>
      </c>
      <c r="I51" s="114">
        <v>0</v>
      </c>
      <c r="J51" s="114">
        <v>0</v>
      </c>
      <c r="K51" s="114">
        <v>1699.11</v>
      </c>
      <c r="L51" s="114">
        <v>0</v>
      </c>
      <c r="M51" s="114">
        <v>0</v>
      </c>
      <c r="N51" s="114">
        <v>0</v>
      </c>
      <c r="O51" s="114">
        <v>220.8843</v>
      </c>
      <c r="P51" s="114">
        <v>1919.9942999999998</v>
      </c>
      <c r="R51" t="s">
        <v>10179</v>
      </c>
      <c r="S51" t="s">
        <v>10180</v>
      </c>
      <c r="T51" t="s">
        <v>10181</v>
      </c>
      <c r="U51" s="184" t="s">
        <v>10192</v>
      </c>
      <c r="V51" s="104" t="s">
        <v>8045</v>
      </c>
      <c r="X51" s="114"/>
    </row>
    <row r="52" spans="1:24" hidden="1" x14ac:dyDescent="0.25">
      <c r="A52" t="s">
        <v>9018</v>
      </c>
      <c r="B52" s="186">
        <v>45566</v>
      </c>
      <c r="C52" s="104" t="s">
        <v>10388</v>
      </c>
      <c r="D52" t="s">
        <v>0</v>
      </c>
      <c r="E52" t="s">
        <v>11358</v>
      </c>
      <c r="F52" t="s">
        <v>2124</v>
      </c>
      <c r="G52" t="s">
        <v>2125</v>
      </c>
      <c r="H52" s="2">
        <v>403.58</v>
      </c>
      <c r="I52" s="2">
        <v>0</v>
      </c>
      <c r="J52" s="2">
        <v>0</v>
      </c>
      <c r="K52" s="8">
        <v>209.22</v>
      </c>
      <c r="L52" s="2">
        <v>0</v>
      </c>
      <c r="M52" s="2">
        <v>0</v>
      </c>
      <c r="N52" s="2">
        <v>0</v>
      </c>
      <c r="O52" s="2">
        <v>27.198600000000003</v>
      </c>
      <c r="P52" s="2">
        <v>639.99860000000001</v>
      </c>
      <c r="Q52"/>
      <c r="R52" t="s">
        <v>10179</v>
      </c>
      <c r="S52" t="s">
        <v>10184</v>
      </c>
      <c r="T52" t="s">
        <v>10191</v>
      </c>
      <c r="U52" s="2" t="s">
        <v>10189</v>
      </c>
      <c r="V52" s="104" t="s">
        <v>8045</v>
      </c>
    </row>
    <row r="53" spans="1:24" hidden="1" x14ac:dyDescent="0.25">
      <c r="A53" t="s">
        <v>9018</v>
      </c>
      <c r="B53" s="186">
        <v>45575</v>
      </c>
      <c r="C53" s="104" t="s">
        <v>10388</v>
      </c>
      <c r="D53" t="s">
        <v>0</v>
      </c>
      <c r="E53" t="s">
        <v>11357</v>
      </c>
      <c r="F53" t="s">
        <v>1617</v>
      </c>
      <c r="G53" t="s">
        <v>1618</v>
      </c>
      <c r="H53" s="2">
        <v>0</v>
      </c>
      <c r="I53" s="2">
        <v>0</v>
      </c>
      <c r="J53" s="2">
        <v>0</v>
      </c>
      <c r="K53" s="8">
        <v>2360.16</v>
      </c>
      <c r="L53" s="2">
        <v>0</v>
      </c>
      <c r="M53" s="2">
        <v>0</v>
      </c>
      <c r="N53" s="2">
        <v>0</v>
      </c>
      <c r="O53" s="2">
        <v>306.82080000000002</v>
      </c>
      <c r="P53" s="2">
        <v>2666.9807999999998</v>
      </c>
      <c r="Q53"/>
      <c r="R53" t="s">
        <v>10179</v>
      </c>
      <c r="S53" t="s">
        <v>10180</v>
      </c>
      <c r="T53" t="s">
        <v>10181</v>
      </c>
      <c r="U53" s="184" t="s">
        <v>10192</v>
      </c>
      <c r="V53" s="104" t="s">
        <v>8045</v>
      </c>
    </row>
    <row r="54" spans="1:24" hidden="1" x14ac:dyDescent="0.25">
      <c r="A54" t="s">
        <v>9018</v>
      </c>
      <c r="B54" s="186">
        <v>45598</v>
      </c>
      <c r="C54" s="104" t="s">
        <v>10388</v>
      </c>
      <c r="D54" t="s">
        <v>0</v>
      </c>
      <c r="E54" t="s">
        <v>11356</v>
      </c>
      <c r="F54" t="s">
        <v>1617</v>
      </c>
      <c r="G54" t="s">
        <v>1618</v>
      </c>
      <c r="H54" s="2">
        <v>0</v>
      </c>
      <c r="I54" s="2">
        <v>0</v>
      </c>
      <c r="J54" s="2">
        <v>0</v>
      </c>
      <c r="K54" s="8">
        <v>1077.9000000000001</v>
      </c>
      <c r="L54" s="2">
        <v>0</v>
      </c>
      <c r="M54" s="2">
        <v>0</v>
      </c>
      <c r="N54" s="2">
        <v>0</v>
      </c>
      <c r="O54" s="2">
        <v>140.12700000000001</v>
      </c>
      <c r="P54" s="2">
        <v>1218.027</v>
      </c>
      <c r="Q54"/>
      <c r="R54" t="s">
        <v>10179</v>
      </c>
      <c r="S54" t="s">
        <v>10180</v>
      </c>
      <c r="T54" t="s">
        <v>10181</v>
      </c>
      <c r="U54" s="184" t="s">
        <v>10192</v>
      </c>
      <c r="V54" s="104" t="s">
        <v>8045</v>
      </c>
    </row>
    <row r="55" spans="1:24" hidden="1" x14ac:dyDescent="0.25">
      <c r="A55" t="s">
        <v>9018</v>
      </c>
      <c r="B55" s="186">
        <v>45606</v>
      </c>
      <c r="C55" s="104" t="s">
        <v>10388</v>
      </c>
      <c r="D55" t="s">
        <v>0</v>
      </c>
      <c r="E55" t="s">
        <v>11355</v>
      </c>
      <c r="F55" t="s">
        <v>1617</v>
      </c>
      <c r="G55" t="s">
        <v>1618</v>
      </c>
      <c r="H55" s="2">
        <v>0</v>
      </c>
      <c r="I55" s="2">
        <v>0</v>
      </c>
      <c r="J55" s="2">
        <v>0</v>
      </c>
      <c r="K55" s="8">
        <v>1646.71</v>
      </c>
      <c r="L55" s="2">
        <v>0</v>
      </c>
      <c r="M55" s="2">
        <v>0</v>
      </c>
      <c r="N55" s="2">
        <v>0</v>
      </c>
      <c r="O55" s="2">
        <v>214.07230000000001</v>
      </c>
      <c r="P55" s="2">
        <v>1860.7823000000001</v>
      </c>
      <c r="Q55"/>
      <c r="R55" t="s">
        <v>10179</v>
      </c>
      <c r="S55" t="s">
        <v>10180</v>
      </c>
      <c r="T55" t="s">
        <v>10181</v>
      </c>
      <c r="U55" s="184" t="s">
        <v>10192</v>
      </c>
      <c r="V55" s="104" t="s">
        <v>8045</v>
      </c>
    </row>
    <row r="56" spans="1:24" hidden="1" x14ac:dyDescent="0.25">
      <c r="A56" t="s">
        <v>9018</v>
      </c>
      <c r="B56" s="186">
        <v>45624</v>
      </c>
      <c r="C56" s="104" t="s">
        <v>10388</v>
      </c>
      <c r="D56" t="s">
        <v>0</v>
      </c>
      <c r="E56" t="s">
        <v>11354</v>
      </c>
      <c r="F56" t="s">
        <v>1952</v>
      </c>
      <c r="G56" t="s">
        <v>1953</v>
      </c>
      <c r="H56" s="2">
        <v>0</v>
      </c>
      <c r="I56" s="2">
        <v>0</v>
      </c>
      <c r="J56" s="2">
        <v>0</v>
      </c>
      <c r="K56" s="8">
        <v>3830.37</v>
      </c>
      <c r="L56" s="2">
        <v>0</v>
      </c>
      <c r="M56" s="2">
        <v>0</v>
      </c>
      <c r="N56" s="2">
        <v>0</v>
      </c>
      <c r="O56" s="2">
        <v>497.94810000000001</v>
      </c>
      <c r="P56" s="2">
        <v>4328.3180999999995</v>
      </c>
      <c r="Q56"/>
      <c r="R56" t="s">
        <v>10179</v>
      </c>
      <c r="S56" t="s">
        <v>10180</v>
      </c>
      <c r="T56" t="s">
        <v>10181</v>
      </c>
      <c r="U56" s="184" t="s">
        <v>10192</v>
      </c>
      <c r="V56" s="104" t="s">
        <v>8045</v>
      </c>
    </row>
    <row r="57" spans="1:24" hidden="1" x14ac:dyDescent="0.25">
      <c r="A57" t="s">
        <v>9018</v>
      </c>
      <c r="B57" s="186">
        <v>45626</v>
      </c>
      <c r="C57" s="104" t="s">
        <v>10388</v>
      </c>
      <c r="D57" t="s">
        <v>0</v>
      </c>
      <c r="E57" t="s">
        <v>11353</v>
      </c>
      <c r="F57" t="s">
        <v>1952</v>
      </c>
      <c r="G57" t="s">
        <v>1953</v>
      </c>
      <c r="H57" s="2">
        <v>0</v>
      </c>
      <c r="I57" s="2">
        <v>0</v>
      </c>
      <c r="J57" s="2">
        <v>0</v>
      </c>
      <c r="K57" s="8">
        <v>4034.1</v>
      </c>
      <c r="L57" s="2">
        <v>0</v>
      </c>
      <c r="M57" s="2">
        <v>0</v>
      </c>
      <c r="N57" s="2">
        <v>0</v>
      </c>
      <c r="O57" s="2">
        <v>524.43299999999999</v>
      </c>
      <c r="P57" s="2">
        <v>4558.5329999999994</v>
      </c>
      <c r="Q57"/>
      <c r="R57" t="s">
        <v>10179</v>
      </c>
      <c r="S57" t="s">
        <v>10180</v>
      </c>
      <c r="T57" t="s">
        <v>10181</v>
      </c>
      <c r="U57" s="184" t="s">
        <v>10192</v>
      </c>
      <c r="V57" s="104" t="s">
        <v>8045</v>
      </c>
    </row>
    <row r="58" spans="1:24" hidden="1" x14ac:dyDescent="0.25">
      <c r="A58" t="s">
        <v>9018</v>
      </c>
      <c r="B58" s="186">
        <v>45624</v>
      </c>
      <c r="C58" s="104" t="s">
        <v>10388</v>
      </c>
      <c r="D58" t="s">
        <v>0</v>
      </c>
      <c r="E58" t="s">
        <v>11352</v>
      </c>
      <c r="F58" t="s">
        <v>1952</v>
      </c>
      <c r="G58" t="s">
        <v>1953</v>
      </c>
      <c r="H58" s="2">
        <v>0</v>
      </c>
      <c r="I58" s="2">
        <v>0</v>
      </c>
      <c r="J58" s="2">
        <v>0</v>
      </c>
      <c r="K58" s="8">
        <v>4034.1</v>
      </c>
      <c r="L58" s="2">
        <v>0</v>
      </c>
      <c r="M58" s="2">
        <v>0</v>
      </c>
      <c r="N58" s="2">
        <v>0</v>
      </c>
      <c r="O58" s="2">
        <v>524.43299999999999</v>
      </c>
      <c r="P58" s="2">
        <v>4558.5329999999994</v>
      </c>
      <c r="Q58"/>
      <c r="R58" t="s">
        <v>10179</v>
      </c>
      <c r="S58" t="s">
        <v>10180</v>
      </c>
      <c r="T58" t="s">
        <v>10181</v>
      </c>
      <c r="U58" s="184" t="s">
        <v>10192</v>
      </c>
      <c r="V58" s="104" t="s">
        <v>8045</v>
      </c>
    </row>
    <row r="59" spans="1:24" hidden="1" x14ac:dyDescent="0.25">
      <c r="A59" t="s">
        <v>9018</v>
      </c>
      <c r="B59" s="186">
        <v>45622</v>
      </c>
      <c r="C59" s="104" t="s">
        <v>10388</v>
      </c>
      <c r="D59" t="s">
        <v>0</v>
      </c>
      <c r="E59" t="s">
        <v>11351</v>
      </c>
      <c r="F59" t="s">
        <v>1952</v>
      </c>
      <c r="G59" t="s">
        <v>1953</v>
      </c>
      <c r="H59" s="2">
        <v>0</v>
      </c>
      <c r="I59" s="2">
        <v>0</v>
      </c>
      <c r="J59" s="2">
        <v>0</v>
      </c>
      <c r="K59" s="8">
        <v>4034.1</v>
      </c>
      <c r="L59" s="2">
        <v>0</v>
      </c>
      <c r="M59" s="2">
        <v>0</v>
      </c>
      <c r="N59" s="2">
        <v>0</v>
      </c>
      <c r="O59" s="2">
        <v>524.43299999999999</v>
      </c>
      <c r="P59" s="2">
        <v>4558.5329999999994</v>
      </c>
      <c r="Q59"/>
      <c r="R59" t="s">
        <v>10179</v>
      </c>
      <c r="S59" t="s">
        <v>10180</v>
      </c>
      <c r="T59" t="s">
        <v>10181</v>
      </c>
      <c r="U59" s="184" t="s">
        <v>10192</v>
      </c>
      <c r="V59" s="104" t="s">
        <v>8045</v>
      </c>
    </row>
    <row r="60" spans="1:24" hidden="1" x14ac:dyDescent="0.25">
      <c r="A60" t="s">
        <v>9018</v>
      </c>
      <c r="B60" s="186">
        <v>45618</v>
      </c>
      <c r="C60" s="104" t="s">
        <v>10388</v>
      </c>
      <c r="D60" t="s">
        <v>0</v>
      </c>
      <c r="E60" t="s">
        <v>11350</v>
      </c>
      <c r="F60" t="s">
        <v>1952</v>
      </c>
      <c r="G60" t="s">
        <v>1953</v>
      </c>
      <c r="H60" s="2">
        <v>0</v>
      </c>
      <c r="I60" s="2">
        <v>0</v>
      </c>
      <c r="J60" s="2">
        <v>0</v>
      </c>
      <c r="K60" s="8">
        <v>4034.1</v>
      </c>
      <c r="L60" s="2">
        <v>0</v>
      </c>
      <c r="M60" s="2">
        <v>0</v>
      </c>
      <c r="N60" s="2">
        <v>0</v>
      </c>
      <c r="O60" s="2">
        <v>524.43299999999999</v>
      </c>
      <c r="P60" s="2">
        <v>4558.5329999999994</v>
      </c>
      <c r="Q60"/>
      <c r="R60" t="s">
        <v>10179</v>
      </c>
      <c r="S60" t="s">
        <v>10180</v>
      </c>
      <c r="T60" t="s">
        <v>10181</v>
      </c>
      <c r="U60" s="184" t="s">
        <v>10192</v>
      </c>
      <c r="V60" s="104" t="s">
        <v>8045</v>
      </c>
    </row>
    <row r="61" spans="1:24" hidden="1" x14ac:dyDescent="0.25">
      <c r="A61" t="s">
        <v>9018</v>
      </c>
      <c r="B61" s="186">
        <v>45616</v>
      </c>
      <c r="C61" s="104" t="s">
        <v>10388</v>
      </c>
      <c r="D61" t="s">
        <v>0</v>
      </c>
      <c r="E61" t="s">
        <v>11349</v>
      </c>
      <c r="F61" t="s">
        <v>1952</v>
      </c>
      <c r="G61" t="s">
        <v>1953</v>
      </c>
      <c r="H61" s="2">
        <v>0</v>
      </c>
      <c r="I61" s="2">
        <v>0</v>
      </c>
      <c r="J61" s="2">
        <v>0</v>
      </c>
      <c r="K61" s="8">
        <v>4034.1</v>
      </c>
      <c r="L61" s="2">
        <v>0</v>
      </c>
      <c r="M61" s="2">
        <v>0</v>
      </c>
      <c r="N61" s="2">
        <v>0</v>
      </c>
      <c r="O61" s="2">
        <v>524.43299999999999</v>
      </c>
      <c r="P61" s="2">
        <v>4558.5329999999994</v>
      </c>
      <c r="Q61"/>
      <c r="R61" t="s">
        <v>10179</v>
      </c>
      <c r="S61" t="s">
        <v>10180</v>
      </c>
      <c r="T61" t="s">
        <v>10181</v>
      </c>
      <c r="U61" s="184" t="s">
        <v>10192</v>
      </c>
      <c r="V61" s="104" t="s">
        <v>8045</v>
      </c>
    </row>
    <row r="62" spans="1:24" hidden="1" x14ac:dyDescent="0.25">
      <c r="A62" t="s">
        <v>9018</v>
      </c>
      <c r="B62" s="186">
        <v>45612</v>
      </c>
      <c r="C62" s="104" t="s">
        <v>10388</v>
      </c>
      <c r="D62" t="s">
        <v>0</v>
      </c>
      <c r="E62" t="s">
        <v>11348</v>
      </c>
      <c r="F62" t="s">
        <v>1952</v>
      </c>
      <c r="G62" t="s">
        <v>1953</v>
      </c>
      <c r="H62" s="2">
        <v>0</v>
      </c>
      <c r="I62" s="2">
        <v>0</v>
      </c>
      <c r="J62" s="2">
        <v>0</v>
      </c>
      <c r="K62" s="8">
        <v>4034.1</v>
      </c>
      <c r="L62" s="2">
        <v>0</v>
      </c>
      <c r="M62" s="2">
        <v>0</v>
      </c>
      <c r="N62" s="2">
        <v>0</v>
      </c>
      <c r="O62" s="2">
        <v>524.43299999999999</v>
      </c>
      <c r="P62" s="2">
        <v>4558.5329999999994</v>
      </c>
      <c r="Q62"/>
      <c r="R62" t="s">
        <v>10179</v>
      </c>
      <c r="S62" t="s">
        <v>10180</v>
      </c>
      <c r="T62" t="s">
        <v>10181</v>
      </c>
      <c r="U62" s="184" t="s">
        <v>10192</v>
      </c>
      <c r="V62" s="104" t="s">
        <v>8045</v>
      </c>
    </row>
    <row r="63" spans="1:24" hidden="1" x14ac:dyDescent="0.25">
      <c r="A63" t="s">
        <v>9018</v>
      </c>
      <c r="B63" s="186">
        <v>45610</v>
      </c>
      <c r="C63" s="104" t="s">
        <v>10388</v>
      </c>
      <c r="D63" t="s">
        <v>0</v>
      </c>
      <c r="E63" t="s">
        <v>11347</v>
      </c>
      <c r="F63" t="s">
        <v>1952</v>
      </c>
      <c r="G63" t="s">
        <v>1953</v>
      </c>
      <c r="H63" s="2">
        <v>0</v>
      </c>
      <c r="I63" s="2">
        <v>0</v>
      </c>
      <c r="J63" s="2">
        <v>0</v>
      </c>
      <c r="K63" s="8">
        <v>4034.1</v>
      </c>
      <c r="L63" s="2">
        <v>0</v>
      </c>
      <c r="M63" s="2">
        <v>0</v>
      </c>
      <c r="N63" s="2">
        <v>0</v>
      </c>
      <c r="O63" s="2">
        <v>524.43299999999999</v>
      </c>
      <c r="P63" s="2">
        <v>4558.5329999999994</v>
      </c>
      <c r="Q63"/>
      <c r="R63" t="s">
        <v>10179</v>
      </c>
      <c r="S63" t="s">
        <v>10180</v>
      </c>
      <c r="T63" t="s">
        <v>10181</v>
      </c>
      <c r="U63" s="184" t="s">
        <v>10192</v>
      </c>
      <c r="V63" s="104" t="s">
        <v>8045</v>
      </c>
    </row>
    <row r="64" spans="1:24" hidden="1" x14ac:dyDescent="0.25">
      <c r="A64" t="s">
        <v>9018</v>
      </c>
      <c r="B64" s="186">
        <v>45608</v>
      </c>
      <c r="C64" s="104" t="s">
        <v>10388</v>
      </c>
      <c r="D64" t="s">
        <v>0</v>
      </c>
      <c r="E64" t="s">
        <v>11346</v>
      </c>
      <c r="F64" t="s">
        <v>1952</v>
      </c>
      <c r="G64" t="s">
        <v>1953</v>
      </c>
      <c r="H64" s="2">
        <v>0</v>
      </c>
      <c r="I64" s="2">
        <v>0</v>
      </c>
      <c r="J64" s="2">
        <v>0</v>
      </c>
      <c r="K64" s="8">
        <v>4034.1</v>
      </c>
      <c r="L64" s="2">
        <v>0</v>
      </c>
      <c r="M64" s="2">
        <v>0</v>
      </c>
      <c r="N64" s="2">
        <v>0</v>
      </c>
      <c r="O64" s="2">
        <v>524.43299999999999</v>
      </c>
      <c r="P64" s="2">
        <v>4558.5329999999994</v>
      </c>
      <c r="Q64"/>
      <c r="R64" t="s">
        <v>10179</v>
      </c>
      <c r="S64" t="s">
        <v>10180</v>
      </c>
      <c r="T64" t="s">
        <v>10181</v>
      </c>
      <c r="U64" s="184" t="s">
        <v>10192</v>
      </c>
      <c r="V64" s="104" t="s">
        <v>8045</v>
      </c>
    </row>
    <row r="65" spans="1:24" hidden="1" x14ac:dyDescent="0.25">
      <c r="A65" t="s">
        <v>9018</v>
      </c>
      <c r="B65" s="186">
        <v>45605</v>
      </c>
      <c r="C65" s="104" t="s">
        <v>10388</v>
      </c>
      <c r="D65" t="s">
        <v>0</v>
      </c>
      <c r="E65" t="s">
        <v>11345</v>
      </c>
      <c r="F65" t="s">
        <v>1952</v>
      </c>
      <c r="G65" t="s">
        <v>1953</v>
      </c>
      <c r="H65" s="2">
        <v>0</v>
      </c>
      <c r="I65" s="2">
        <v>0</v>
      </c>
      <c r="J65" s="2">
        <v>0</v>
      </c>
      <c r="K65" s="8">
        <v>4034.1</v>
      </c>
      <c r="L65" s="2">
        <v>0</v>
      </c>
      <c r="M65" s="2">
        <v>0</v>
      </c>
      <c r="N65" s="2">
        <v>0</v>
      </c>
      <c r="O65" s="2">
        <v>524.43299999999999</v>
      </c>
      <c r="P65" s="2">
        <v>4558.5329999999994</v>
      </c>
      <c r="Q65"/>
      <c r="R65" t="s">
        <v>10179</v>
      </c>
      <c r="S65" t="s">
        <v>10180</v>
      </c>
      <c r="T65" t="s">
        <v>10181</v>
      </c>
      <c r="U65" s="184" t="s">
        <v>10192</v>
      </c>
      <c r="V65" s="104" t="s">
        <v>8045</v>
      </c>
    </row>
    <row r="66" spans="1:24" hidden="1" x14ac:dyDescent="0.25">
      <c r="A66" t="s">
        <v>9018</v>
      </c>
      <c r="B66" s="186">
        <v>45603</v>
      </c>
      <c r="C66" s="104" t="s">
        <v>10388</v>
      </c>
      <c r="D66" t="s">
        <v>0</v>
      </c>
      <c r="E66" t="s">
        <v>11344</v>
      </c>
      <c r="F66" t="s">
        <v>1952</v>
      </c>
      <c r="G66" t="s">
        <v>1953</v>
      </c>
      <c r="H66" s="2">
        <v>0</v>
      </c>
      <c r="I66" s="2">
        <v>0</v>
      </c>
      <c r="J66" s="2">
        <v>0</v>
      </c>
      <c r="K66" s="8">
        <v>4034.1</v>
      </c>
      <c r="L66" s="2">
        <v>0</v>
      </c>
      <c r="M66" s="2">
        <v>0</v>
      </c>
      <c r="N66" s="2">
        <v>0</v>
      </c>
      <c r="O66" s="2">
        <v>524.43299999999999</v>
      </c>
      <c r="P66" s="2">
        <v>4558.5329999999994</v>
      </c>
      <c r="Q66"/>
      <c r="R66" t="s">
        <v>10179</v>
      </c>
      <c r="S66" t="s">
        <v>10180</v>
      </c>
      <c r="T66" t="s">
        <v>10181</v>
      </c>
      <c r="U66" s="184" t="s">
        <v>10192</v>
      </c>
      <c r="V66" s="104" t="s">
        <v>8045</v>
      </c>
    </row>
    <row r="67" spans="1:24" hidden="1" x14ac:dyDescent="0.25">
      <c r="A67" t="s">
        <v>9018</v>
      </c>
      <c r="B67" s="186">
        <v>45600</v>
      </c>
      <c r="C67" s="104" t="s">
        <v>10388</v>
      </c>
      <c r="D67" t="s">
        <v>0</v>
      </c>
      <c r="E67" t="s">
        <v>11343</v>
      </c>
      <c r="F67" t="s">
        <v>1952</v>
      </c>
      <c r="G67" t="s">
        <v>1953</v>
      </c>
      <c r="H67" s="2">
        <v>0</v>
      </c>
      <c r="I67" s="2">
        <v>0</v>
      </c>
      <c r="J67" s="2">
        <v>0</v>
      </c>
      <c r="K67" s="8">
        <v>4034.1</v>
      </c>
      <c r="L67" s="2">
        <v>0</v>
      </c>
      <c r="M67" s="2">
        <v>0</v>
      </c>
      <c r="N67" s="2">
        <v>0</v>
      </c>
      <c r="O67" s="2">
        <v>524.43299999999999</v>
      </c>
      <c r="P67" s="2">
        <v>4558.5329999999994</v>
      </c>
      <c r="Q67"/>
      <c r="R67" t="s">
        <v>10179</v>
      </c>
      <c r="S67" t="s">
        <v>10180</v>
      </c>
      <c r="T67" t="s">
        <v>10181</v>
      </c>
      <c r="U67" s="184" t="s">
        <v>10192</v>
      </c>
      <c r="V67" s="104" t="s">
        <v>8045</v>
      </c>
    </row>
    <row r="68" spans="1:24" hidden="1" x14ac:dyDescent="0.25">
      <c r="A68" t="s">
        <v>9018</v>
      </c>
      <c r="B68" s="186">
        <v>45572</v>
      </c>
      <c r="C68" s="104" t="s">
        <v>10388</v>
      </c>
      <c r="D68" t="s">
        <v>0</v>
      </c>
      <c r="E68" t="s">
        <v>11342</v>
      </c>
      <c r="F68" t="s">
        <v>1952</v>
      </c>
      <c r="G68" t="s">
        <v>1953</v>
      </c>
      <c r="H68" s="2">
        <v>0</v>
      </c>
      <c r="I68" s="2">
        <v>0</v>
      </c>
      <c r="J68" s="2">
        <v>0</v>
      </c>
      <c r="K68" s="8">
        <v>4034.1</v>
      </c>
      <c r="L68" s="2">
        <v>0</v>
      </c>
      <c r="M68" s="2">
        <v>0</v>
      </c>
      <c r="N68" s="2">
        <v>0</v>
      </c>
      <c r="O68" s="2">
        <v>524.43299999999999</v>
      </c>
      <c r="P68" s="2">
        <v>4558.5329999999994</v>
      </c>
      <c r="Q68"/>
      <c r="R68" t="s">
        <v>10179</v>
      </c>
      <c r="S68" t="s">
        <v>10180</v>
      </c>
      <c r="T68" t="s">
        <v>10181</v>
      </c>
      <c r="U68" s="184" t="s">
        <v>10192</v>
      </c>
      <c r="V68" s="104" t="s">
        <v>8045</v>
      </c>
    </row>
    <row r="69" spans="1:24" hidden="1" x14ac:dyDescent="0.25">
      <c r="A69" t="s">
        <v>9018</v>
      </c>
      <c r="B69" s="185" t="s">
        <v>11293</v>
      </c>
      <c r="C69" s="104" t="s">
        <v>10388</v>
      </c>
      <c r="D69" s="104" t="s">
        <v>0</v>
      </c>
      <c r="E69" s="104" t="s">
        <v>11294</v>
      </c>
      <c r="F69" s="104" t="s">
        <v>2404</v>
      </c>
      <c r="G69" s="104" t="s">
        <v>11221</v>
      </c>
      <c r="H69" s="115">
        <v>0</v>
      </c>
      <c r="I69" s="115">
        <v>0</v>
      </c>
      <c r="J69" s="115">
        <v>0</v>
      </c>
      <c r="K69" s="115">
        <v>47.2</v>
      </c>
      <c r="L69" s="115">
        <v>0</v>
      </c>
      <c r="M69" s="115">
        <v>0</v>
      </c>
      <c r="N69" s="115">
        <v>0</v>
      </c>
      <c r="O69" s="115">
        <v>6.14</v>
      </c>
      <c r="P69" s="115">
        <v>53.34</v>
      </c>
      <c r="Q69" s="115"/>
      <c r="R69" s="184" t="s">
        <v>10179</v>
      </c>
      <c r="S69" t="s">
        <v>10180</v>
      </c>
      <c r="T69" t="s">
        <v>10181</v>
      </c>
      <c r="U69" s="184" t="s">
        <v>10192</v>
      </c>
      <c r="V69" s="104" t="s">
        <v>8045</v>
      </c>
      <c r="X69" s="114"/>
    </row>
    <row r="70" spans="1:24" hidden="1" x14ac:dyDescent="0.25">
      <c r="A70" t="s">
        <v>9018</v>
      </c>
      <c r="B70" s="185" t="s">
        <v>11295</v>
      </c>
      <c r="C70" s="104" t="s">
        <v>10388</v>
      </c>
      <c r="D70" s="104" t="s">
        <v>0</v>
      </c>
      <c r="E70" s="104" t="s">
        <v>11296</v>
      </c>
      <c r="F70" s="104" t="s">
        <v>2701</v>
      </c>
      <c r="G70" s="104" t="s">
        <v>11188</v>
      </c>
      <c r="H70" s="115">
        <v>0</v>
      </c>
      <c r="I70" s="115">
        <v>0</v>
      </c>
      <c r="J70" s="115">
        <v>0</v>
      </c>
      <c r="K70" s="115">
        <v>688.1</v>
      </c>
      <c r="L70" s="115">
        <v>0</v>
      </c>
      <c r="M70" s="115">
        <v>0</v>
      </c>
      <c r="N70" s="115">
        <v>0</v>
      </c>
      <c r="O70" s="115">
        <v>89.45</v>
      </c>
      <c r="P70" s="115">
        <v>777.55000000000007</v>
      </c>
      <c r="Q70" s="115"/>
      <c r="R70" s="184" t="s">
        <v>10179</v>
      </c>
      <c r="S70" t="s">
        <v>10180</v>
      </c>
      <c r="T70" t="s">
        <v>10181</v>
      </c>
      <c r="U70" s="184" t="s">
        <v>10192</v>
      </c>
      <c r="V70" s="104" t="s">
        <v>8045</v>
      </c>
      <c r="X70" s="114"/>
    </row>
    <row r="71" spans="1:24" hidden="1" x14ac:dyDescent="0.25">
      <c r="A71" t="s">
        <v>9018</v>
      </c>
      <c r="B71" s="185" t="s">
        <v>11297</v>
      </c>
      <c r="C71" s="104" t="s">
        <v>10388</v>
      </c>
      <c r="D71" s="104" t="s">
        <v>0</v>
      </c>
      <c r="E71" s="104" t="s">
        <v>11298</v>
      </c>
      <c r="F71" s="104" t="s">
        <v>2701</v>
      </c>
      <c r="G71" s="104" t="s">
        <v>11188</v>
      </c>
      <c r="H71" s="115">
        <v>0</v>
      </c>
      <c r="I71" s="115">
        <v>0</v>
      </c>
      <c r="J71" s="115">
        <v>0</v>
      </c>
      <c r="K71" s="115">
        <v>356.35</v>
      </c>
      <c r="L71" s="115">
        <v>0</v>
      </c>
      <c r="M71" s="115">
        <v>0</v>
      </c>
      <c r="N71" s="115">
        <v>0</v>
      </c>
      <c r="O71" s="115">
        <v>46.33</v>
      </c>
      <c r="P71" s="115">
        <v>402.68</v>
      </c>
      <c r="Q71" s="115"/>
      <c r="R71" s="184" t="s">
        <v>10179</v>
      </c>
      <c r="S71" t="s">
        <v>10180</v>
      </c>
      <c r="T71" t="s">
        <v>10181</v>
      </c>
      <c r="U71" s="184" t="s">
        <v>10192</v>
      </c>
      <c r="V71" s="104" t="s">
        <v>8045</v>
      </c>
      <c r="X71" s="114"/>
    </row>
    <row r="72" spans="1:24" hidden="1" x14ac:dyDescent="0.25">
      <c r="A72" t="s">
        <v>9018</v>
      </c>
      <c r="B72" s="185" t="s">
        <v>11299</v>
      </c>
      <c r="C72" s="104" t="s">
        <v>10388</v>
      </c>
      <c r="D72" s="104" t="s">
        <v>0</v>
      </c>
      <c r="E72" s="104" t="s">
        <v>11300</v>
      </c>
      <c r="F72" s="104" t="s">
        <v>2124</v>
      </c>
      <c r="G72" s="104" t="s">
        <v>11301</v>
      </c>
      <c r="H72" s="115">
        <v>0</v>
      </c>
      <c r="I72" s="115">
        <v>0</v>
      </c>
      <c r="J72" s="115">
        <v>0</v>
      </c>
      <c r="K72" s="115">
        <v>212.07</v>
      </c>
      <c r="L72" s="115">
        <v>0</v>
      </c>
      <c r="M72" s="115">
        <v>0</v>
      </c>
      <c r="N72" s="115">
        <v>0</v>
      </c>
      <c r="O72" s="115">
        <v>27.57</v>
      </c>
      <c r="P72" s="115">
        <v>239.64</v>
      </c>
      <c r="Q72" s="115"/>
      <c r="R72" s="184" t="s">
        <v>10179</v>
      </c>
      <c r="S72" t="s">
        <v>10180</v>
      </c>
      <c r="T72" t="s">
        <v>10181</v>
      </c>
      <c r="U72" s="184" t="s">
        <v>10189</v>
      </c>
      <c r="V72" s="104" t="s">
        <v>8045</v>
      </c>
      <c r="X72" s="114"/>
    </row>
    <row r="73" spans="1:24" hidden="1" x14ac:dyDescent="0.25">
      <c r="A73" t="s">
        <v>9018</v>
      </c>
      <c r="B73" s="185" t="s">
        <v>11302</v>
      </c>
      <c r="C73" s="104" t="s">
        <v>10388</v>
      </c>
      <c r="D73" s="104" t="s">
        <v>0</v>
      </c>
      <c r="E73" s="104" t="s">
        <v>11303</v>
      </c>
      <c r="F73" s="104" t="s">
        <v>7310</v>
      </c>
      <c r="G73" s="104" t="s">
        <v>7311</v>
      </c>
      <c r="H73" s="115">
        <v>0</v>
      </c>
      <c r="I73" s="115">
        <v>0</v>
      </c>
      <c r="J73" s="115">
        <v>0</v>
      </c>
      <c r="K73" s="115">
        <v>189.55</v>
      </c>
      <c r="L73" s="115">
        <v>0</v>
      </c>
      <c r="M73" s="115">
        <v>0</v>
      </c>
      <c r="N73" s="115">
        <v>0</v>
      </c>
      <c r="O73" s="115">
        <v>24.64</v>
      </c>
      <c r="P73" s="115">
        <v>214.19</v>
      </c>
      <c r="Q73" s="115"/>
      <c r="R73" s="184" t="s">
        <v>10179</v>
      </c>
      <c r="S73" t="s">
        <v>10180</v>
      </c>
      <c r="T73" t="s">
        <v>10181</v>
      </c>
      <c r="U73" s="184" t="s">
        <v>10192</v>
      </c>
      <c r="V73" s="104" t="s">
        <v>8045</v>
      </c>
      <c r="X73" s="114"/>
    </row>
    <row r="74" spans="1:24" hidden="1" x14ac:dyDescent="0.25">
      <c r="A74" t="s">
        <v>9018</v>
      </c>
      <c r="B74" s="185" t="s">
        <v>11302</v>
      </c>
      <c r="C74" s="104" t="s">
        <v>10388</v>
      </c>
      <c r="D74" s="104" t="s">
        <v>0</v>
      </c>
      <c r="E74" s="104" t="s">
        <v>11304</v>
      </c>
      <c r="F74" s="104" t="s">
        <v>7310</v>
      </c>
      <c r="G74" s="104" t="s">
        <v>7311</v>
      </c>
      <c r="H74" s="115">
        <v>0</v>
      </c>
      <c r="I74" s="115">
        <v>0</v>
      </c>
      <c r="J74" s="115">
        <v>0</v>
      </c>
      <c r="K74" s="115">
        <v>88.11</v>
      </c>
      <c r="L74" s="115">
        <v>0</v>
      </c>
      <c r="M74" s="115">
        <v>0</v>
      </c>
      <c r="N74" s="115">
        <v>0</v>
      </c>
      <c r="O74" s="115">
        <v>11.45</v>
      </c>
      <c r="P74" s="115">
        <v>99.56</v>
      </c>
      <c r="Q74" s="115"/>
      <c r="R74" s="184" t="s">
        <v>10179</v>
      </c>
      <c r="S74" t="s">
        <v>10180</v>
      </c>
      <c r="T74" t="s">
        <v>10181</v>
      </c>
      <c r="U74" s="184" t="s">
        <v>10192</v>
      </c>
      <c r="V74" s="104" t="s">
        <v>8045</v>
      </c>
      <c r="X74" s="114"/>
    </row>
    <row r="75" spans="1:24" hidden="1" x14ac:dyDescent="0.25">
      <c r="A75" t="s">
        <v>9018</v>
      </c>
      <c r="B75" s="185" t="s">
        <v>11305</v>
      </c>
      <c r="C75" s="104" t="s">
        <v>10388</v>
      </c>
      <c r="D75" s="104" t="s">
        <v>0</v>
      </c>
      <c r="E75" s="104" t="s">
        <v>11306</v>
      </c>
      <c r="F75" s="104" t="s">
        <v>2701</v>
      </c>
      <c r="G75" s="104" t="s">
        <v>11188</v>
      </c>
      <c r="H75" s="115">
        <v>0</v>
      </c>
      <c r="I75" s="115">
        <v>0</v>
      </c>
      <c r="J75" s="115">
        <v>0</v>
      </c>
      <c r="K75" s="115">
        <v>259.35000000000002</v>
      </c>
      <c r="L75" s="115">
        <v>0</v>
      </c>
      <c r="M75" s="115">
        <v>0</v>
      </c>
      <c r="N75" s="115">
        <v>0</v>
      </c>
      <c r="O75" s="115">
        <v>33.72</v>
      </c>
      <c r="P75" s="115">
        <v>293.07000000000005</v>
      </c>
      <c r="Q75" s="115"/>
      <c r="R75" s="184" t="s">
        <v>10179</v>
      </c>
      <c r="S75" t="s">
        <v>10180</v>
      </c>
      <c r="T75" t="s">
        <v>10181</v>
      </c>
      <c r="U75" s="2" t="s">
        <v>10193</v>
      </c>
      <c r="V75" s="104" t="s">
        <v>8045</v>
      </c>
      <c r="X75" s="114"/>
    </row>
    <row r="76" spans="1:24" hidden="1" x14ac:dyDescent="0.25">
      <c r="A76" t="s">
        <v>9018</v>
      </c>
      <c r="B76" s="185" t="s">
        <v>11295</v>
      </c>
      <c r="C76" s="104" t="s">
        <v>10388</v>
      </c>
      <c r="D76" s="104" t="s">
        <v>0</v>
      </c>
      <c r="E76" s="104" t="s">
        <v>11307</v>
      </c>
      <c r="F76" s="104" t="s">
        <v>2517</v>
      </c>
      <c r="G76" s="104" t="s">
        <v>11308</v>
      </c>
      <c r="H76" s="115">
        <v>0</v>
      </c>
      <c r="I76" s="115">
        <v>0</v>
      </c>
      <c r="J76" s="115">
        <v>0</v>
      </c>
      <c r="K76" s="115">
        <v>169.91</v>
      </c>
      <c r="L76" s="115">
        <v>0</v>
      </c>
      <c r="M76" s="115">
        <v>0</v>
      </c>
      <c r="N76" s="115">
        <v>0</v>
      </c>
      <c r="O76" s="115">
        <v>22.09</v>
      </c>
      <c r="P76" s="115">
        <v>192</v>
      </c>
      <c r="Q76" s="115"/>
      <c r="R76" s="184" t="s">
        <v>10179</v>
      </c>
      <c r="S76" t="s">
        <v>10180</v>
      </c>
      <c r="T76" t="s">
        <v>10181</v>
      </c>
      <c r="U76" s="184" t="s">
        <v>10192</v>
      </c>
      <c r="V76" s="104" t="s">
        <v>8045</v>
      </c>
      <c r="X76" s="114"/>
    </row>
    <row r="77" spans="1:24" hidden="1" x14ac:dyDescent="0.25">
      <c r="A77" t="s">
        <v>9018</v>
      </c>
      <c r="B77" s="185" t="s">
        <v>11309</v>
      </c>
      <c r="C77" s="104" t="s">
        <v>10388</v>
      </c>
      <c r="D77" s="104" t="s">
        <v>0</v>
      </c>
      <c r="E77" s="104" t="s">
        <v>11310</v>
      </c>
      <c r="F77" s="104" t="s">
        <v>1816</v>
      </c>
      <c r="G77" s="104" t="s">
        <v>1817</v>
      </c>
      <c r="H77" s="115">
        <v>1175.48</v>
      </c>
      <c r="I77" s="115">
        <v>0</v>
      </c>
      <c r="J77" s="115">
        <v>0</v>
      </c>
      <c r="K77" s="115">
        <v>80.760000000000005</v>
      </c>
      <c r="L77" s="115">
        <v>0</v>
      </c>
      <c r="M77" s="115">
        <v>0</v>
      </c>
      <c r="N77" s="115">
        <v>0</v>
      </c>
      <c r="O77" s="115">
        <v>10.5</v>
      </c>
      <c r="P77" s="115">
        <v>1266.74</v>
      </c>
      <c r="Q77" s="115"/>
      <c r="R77" s="184" t="s">
        <v>10179</v>
      </c>
      <c r="S77" t="s">
        <v>10180</v>
      </c>
      <c r="T77" t="s">
        <v>10181</v>
      </c>
      <c r="U77" s="2" t="s">
        <v>10189</v>
      </c>
      <c r="V77" s="104" t="s">
        <v>8045</v>
      </c>
      <c r="X77" s="114"/>
    </row>
    <row r="78" spans="1:24" hidden="1" x14ac:dyDescent="0.25">
      <c r="A78" t="s">
        <v>9018</v>
      </c>
      <c r="B78" s="185" t="s">
        <v>11302</v>
      </c>
      <c r="C78" s="104" t="s">
        <v>10388</v>
      </c>
      <c r="D78" s="104" t="s">
        <v>0</v>
      </c>
      <c r="E78" s="104" t="s">
        <v>11311</v>
      </c>
      <c r="F78" s="104" t="s">
        <v>1816</v>
      </c>
      <c r="G78" s="104" t="s">
        <v>1817</v>
      </c>
      <c r="H78" s="115">
        <v>324.99</v>
      </c>
      <c r="I78" s="115">
        <v>0</v>
      </c>
      <c r="J78" s="115">
        <v>0</v>
      </c>
      <c r="K78" s="115">
        <v>68.03</v>
      </c>
      <c r="L78" s="115">
        <v>0</v>
      </c>
      <c r="M78" s="115">
        <v>0</v>
      </c>
      <c r="N78" s="115">
        <v>0</v>
      </c>
      <c r="O78" s="115">
        <v>8.84</v>
      </c>
      <c r="P78" s="115">
        <v>401.86</v>
      </c>
      <c r="Q78" s="115"/>
      <c r="R78" s="184" t="s">
        <v>10179</v>
      </c>
      <c r="S78" t="s">
        <v>10180</v>
      </c>
      <c r="T78" t="s">
        <v>10181</v>
      </c>
      <c r="U78" s="2" t="s">
        <v>10189</v>
      </c>
      <c r="V78" s="104" t="s">
        <v>8045</v>
      </c>
      <c r="X78" s="114"/>
    </row>
    <row r="79" spans="1:24" hidden="1" x14ac:dyDescent="0.25">
      <c r="A79" t="s">
        <v>9018</v>
      </c>
      <c r="B79" s="185" t="s">
        <v>11293</v>
      </c>
      <c r="C79" s="104" t="s">
        <v>10388</v>
      </c>
      <c r="D79" s="104" t="s">
        <v>0</v>
      </c>
      <c r="E79" s="104" t="s">
        <v>11312</v>
      </c>
      <c r="F79" s="104" t="s">
        <v>2404</v>
      </c>
      <c r="G79" s="104" t="s">
        <v>11221</v>
      </c>
      <c r="H79" s="115">
        <v>0</v>
      </c>
      <c r="I79" s="115">
        <v>0</v>
      </c>
      <c r="J79" s="115">
        <v>0</v>
      </c>
      <c r="K79" s="115">
        <v>50.8</v>
      </c>
      <c r="L79" s="115">
        <v>0</v>
      </c>
      <c r="M79" s="115">
        <v>0</v>
      </c>
      <c r="N79" s="115">
        <v>0</v>
      </c>
      <c r="O79" s="115">
        <v>6.6</v>
      </c>
      <c r="P79" s="115">
        <v>57.4</v>
      </c>
      <c r="Q79" s="115"/>
      <c r="R79" s="184" t="s">
        <v>10179</v>
      </c>
      <c r="S79" t="s">
        <v>10180</v>
      </c>
      <c r="T79" t="s">
        <v>10181</v>
      </c>
      <c r="U79" s="184" t="s">
        <v>10192</v>
      </c>
      <c r="V79" s="104" t="s">
        <v>8045</v>
      </c>
      <c r="X79" s="114"/>
    </row>
    <row r="80" spans="1:24" hidden="1" x14ac:dyDescent="0.25">
      <c r="A80" t="s">
        <v>9018</v>
      </c>
      <c r="B80" s="185" t="s">
        <v>11313</v>
      </c>
      <c r="C80" s="104" t="s">
        <v>10388</v>
      </c>
      <c r="D80" s="104" t="s">
        <v>0</v>
      </c>
      <c r="E80" s="104" t="s">
        <v>11314</v>
      </c>
      <c r="F80" s="104" t="s">
        <v>2404</v>
      </c>
      <c r="G80" s="104" t="s">
        <v>11221</v>
      </c>
      <c r="H80" s="115">
        <v>0</v>
      </c>
      <c r="I80" s="115">
        <v>0</v>
      </c>
      <c r="J80" s="115">
        <v>0</v>
      </c>
      <c r="K80" s="115">
        <v>6.7</v>
      </c>
      <c r="L80" s="115">
        <v>0</v>
      </c>
      <c r="M80" s="115">
        <v>0</v>
      </c>
      <c r="N80" s="115">
        <v>0</v>
      </c>
      <c r="O80" s="115">
        <v>0.87</v>
      </c>
      <c r="P80" s="115">
        <v>7.57</v>
      </c>
      <c r="Q80" s="115"/>
      <c r="R80" s="184" t="s">
        <v>10179</v>
      </c>
      <c r="S80" t="s">
        <v>10180</v>
      </c>
      <c r="T80" t="s">
        <v>10181</v>
      </c>
      <c r="U80" s="184" t="s">
        <v>10192</v>
      </c>
      <c r="V80" s="104" t="s">
        <v>8045</v>
      </c>
      <c r="X80" s="114"/>
    </row>
    <row r="81" spans="1:24" hidden="1" x14ac:dyDescent="0.25">
      <c r="A81" t="s">
        <v>9018</v>
      </c>
      <c r="B81" s="185" t="s">
        <v>11315</v>
      </c>
      <c r="C81" s="104" t="s">
        <v>10388</v>
      </c>
      <c r="D81" s="104" t="s">
        <v>0</v>
      </c>
      <c r="E81" s="104" t="s">
        <v>11316</v>
      </c>
      <c r="F81" s="104" t="s">
        <v>2404</v>
      </c>
      <c r="G81" s="104" t="s">
        <v>11221</v>
      </c>
      <c r="H81" s="115">
        <v>0</v>
      </c>
      <c r="I81" s="115">
        <v>0</v>
      </c>
      <c r="J81" s="115">
        <v>0</v>
      </c>
      <c r="K81" s="115">
        <v>32.76</v>
      </c>
      <c r="L81" s="115">
        <v>0</v>
      </c>
      <c r="M81" s="115">
        <v>0</v>
      </c>
      <c r="N81" s="115">
        <v>0</v>
      </c>
      <c r="O81" s="115">
        <v>4.26</v>
      </c>
      <c r="P81" s="115">
        <v>37.019999999999996</v>
      </c>
      <c r="Q81" s="115"/>
      <c r="R81" s="184" t="s">
        <v>10179</v>
      </c>
      <c r="S81" t="s">
        <v>10180</v>
      </c>
      <c r="T81" t="s">
        <v>10181</v>
      </c>
      <c r="U81" s="184" t="s">
        <v>10192</v>
      </c>
      <c r="V81" s="104" t="s">
        <v>8045</v>
      </c>
      <c r="X81" s="114"/>
    </row>
    <row r="82" spans="1:24" hidden="1" x14ac:dyDescent="0.25">
      <c r="A82" t="s">
        <v>9018</v>
      </c>
      <c r="B82" s="185" t="s">
        <v>11317</v>
      </c>
      <c r="C82" s="104" t="s">
        <v>10388</v>
      </c>
      <c r="D82" s="104" t="s">
        <v>0</v>
      </c>
      <c r="E82" s="104" t="s">
        <v>11318</v>
      </c>
      <c r="F82" s="104" t="s">
        <v>1365</v>
      </c>
      <c r="G82" s="104" t="s">
        <v>3212</v>
      </c>
      <c r="H82" s="115">
        <v>0</v>
      </c>
      <c r="I82" s="115">
        <v>0</v>
      </c>
      <c r="J82" s="115">
        <v>0</v>
      </c>
      <c r="K82" s="115">
        <v>2123.88</v>
      </c>
      <c r="L82" s="115">
        <v>0</v>
      </c>
      <c r="M82" s="115">
        <v>0</v>
      </c>
      <c r="N82" s="115">
        <v>0</v>
      </c>
      <c r="O82" s="115">
        <v>276.10000000000002</v>
      </c>
      <c r="P82" s="115">
        <v>2399.98</v>
      </c>
      <c r="Q82" s="115"/>
      <c r="R82" s="184" t="s">
        <v>10179</v>
      </c>
      <c r="S82" t="s">
        <v>10180</v>
      </c>
      <c r="T82" t="s">
        <v>10181</v>
      </c>
      <c r="U82" s="184" t="s">
        <v>10192</v>
      </c>
      <c r="V82" s="104" t="s">
        <v>8045</v>
      </c>
      <c r="X82" s="114"/>
    </row>
    <row r="83" spans="1:24" hidden="1" x14ac:dyDescent="0.25">
      <c r="A83" t="s">
        <v>9018</v>
      </c>
      <c r="B83" s="185" t="s">
        <v>11319</v>
      </c>
      <c r="C83" s="104" t="s">
        <v>10388</v>
      </c>
      <c r="D83" s="104" t="s">
        <v>0</v>
      </c>
      <c r="E83" s="104" t="s">
        <v>11320</v>
      </c>
      <c r="F83" s="104" t="s">
        <v>6965</v>
      </c>
      <c r="G83" s="104" t="s">
        <v>11208</v>
      </c>
      <c r="H83" s="115">
        <v>0</v>
      </c>
      <c r="I83" s="115">
        <v>0</v>
      </c>
      <c r="J83" s="115">
        <v>0</v>
      </c>
      <c r="K83" s="115">
        <v>263.75</v>
      </c>
      <c r="L83" s="115">
        <v>0</v>
      </c>
      <c r="M83" s="115">
        <v>0</v>
      </c>
      <c r="N83" s="115">
        <v>0</v>
      </c>
      <c r="O83" s="115">
        <v>34.29</v>
      </c>
      <c r="P83" s="115">
        <v>298.04000000000002</v>
      </c>
      <c r="Q83" s="115"/>
      <c r="R83" s="184" t="s">
        <v>10179</v>
      </c>
      <c r="S83" t="s">
        <v>10180</v>
      </c>
      <c r="T83" t="s">
        <v>10181</v>
      </c>
      <c r="U83" s="184" t="s">
        <v>10192</v>
      </c>
      <c r="V83" s="104" t="s">
        <v>8045</v>
      </c>
      <c r="X83" s="114"/>
    </row>
    <row r="84" spans="1:24" hidden="1" x14ac:dyDescent="0.25">
      <c r="A84" t="s">
        <v>9018</v>
      </c>
      <c r="B84" s="185" t="s">
        <v>11317</v>
      </c>
      <c r="C84" s="104" t="s">
        <v>10388</v>
      </c>
      <c r="D84" s="104" t="s">
        <v>0</v>
      </c>
      <c r="E84" s="104" t="s">
        <v>11321</v>
      </c>
      <c r="F84" s="104" t="s">
        <v>7310</v>
      </c>
      <c r="G84" s="104" t="s">
        <v>7311</v>
      </c>
      <c r="H84" s="115">
        <v>0</v>
      </c>
      <c r="I84" s="115">
        <v>0</v>
      </c>
      <c r="J84" s="115">
        <v>0</v>
      </c>
      <c r="K84" s="115">
        <v>8.85</v>
      </c>
      <c r="L84" s="115">
        <v>0</v>
      </c>
      <c r="M84" s="115">
        <v>0</v>
      </c>
      <c r="N84" s="115">
        <v>0</v>
      </c>
      <c r="O84" s="115">
        <v>1.1499999999999999</v>
      </c>
      <c r="P84" s="115">
        <v>10</v>
      </c>
      <c r="Q84" s="115"/>
      <c r="R84" s="184" t="s">
        <v>10179</v>
      </c>
      <c r="S84" t="s">
        <v>10180</v>
      </c>
      <c r="T84" t="s">
        <v>10181</v>
      </c>
      <c r="U84" s="184" t="s">
        <v>10192</v>
      </c>
      <c r="V84" s="104" t="s">
        <v>8045</v>
      </c>
      <c r="X84" s="114"/>
    </row>
    <row r="85" spans="1:24" hidden="1" x14ac:dyDescent="0.25">
      <c r="A85" t="s">
        <v>9018</v>
      </c>
      <c r="B85" s="185" t="s">
        <v>11322</v>
      </c>
      <c r="C85" s="104" t="s">
        <v>10388</v>
      </c>
      <c r="D85" s="104" t="s">
        <v>0</v>
      </c>
      <c r="E85" s="104" t="s">
        <v>11323</v>
      </c>
      <c r="F85" s="104" t="s">
        <v>7005</v>
      </c>
      <c r="G85" s="104" t="s">
        <v>11324</v>
      </c>
      <c r="H85" s="115">
        <v>0</v>
      </c>
      <c r="I85" s="115">
        <v>0</v>
      </c>
      <c r="J85" s="115">
        <v>0</v>
      </c>
      <c r="K85" s="115">
        <v>9.07</v>
      </c>
      <c r="L85" s="115">
        <v>0</v>
      </c>
      <c r="M85" s="115">
        <v>0</v>
      </c>
      <c r="N85" s="115">
        <v>0</v>
      </c>
      <c r="O85" s="115">
        <v>1.18</v>
      </c>
      <c r="P85" s="115">
        <v>10.25</v>
      </c>
      <c r="Q85" s="115"/>
      <c r="R85" s="184" t="s">
        <v>10179</v>
      </c>
      <c r="S85" t="s">
        <v>10180</v>
      </c>
      <c r="T85" t="s">
        <v>10181</v>
      </c>
      <c r="U85" s="184" t="s">
        <v>10192</v>
      </c>
      <c r="V85" s="104" t="s">
        <v>8045</v>
      </c>
      <c r="X85" s="114"/>
    </row>
    <row r="86" spans="1:24" hidden="1" x14ac:dyDescent="0.25">
      <c r="A86" t="s">
        <v>9018</v>
      </c>
      <c r="B86" s="185" t="s">
        <v>11315</v>
      </c>
      <c r="C86" s="104" t="s">
        <v>10388</v>
      </c>
      <c r="D86" s="104" t="s">
        <v>0</v>
      </c>
      <c r="E86" s="104" t="s">
        <v>11325</v>
      </c>
      <c r="F86" s="104" t="s">
        <v>2404</v>
      </c>
      <c r="G86" s="104" t="s">
        <v>11221</v>
      </c>
      <c r="H86" s="115">
        <v>0</v>
      </c>
      <c r="I86" s="115">
        <v>0</v>
      </c>
      <c r="J86" s="115">
        <v>0</v>
      </c>
      <c r="K86" s="115">
        <v>0.76</v>
      </c>
      <c r="L86" s="115">
        <v>0</v>
      </c>
      <c r="M86" s="115">
        <v>0</v>
      </c>
      <c r="N86" s="115">
        <v>0</v>
      </c>
      <c r="O86" s="115">
        <v>0.1</v>
      </c>
      <c r="P86" s="115">
        <v>0.86</v>
      </c>
      <c r="Q86" s="115"/>
      <c r="R86" s="184" t="s">
        <v>10179</v>
      </c>
      <c r="S86" t="s">
        <v>10180</v>
      </c>
      <c r="T86" t="s">
        <v>10181</v>
      </c>
      <c r="U86" s="184" t="s">
        <v>10192</v>
      </c>
      <c r="V86" s="104" t="s">
        <v>8045</v>
      </c>
      <c r="X86" s="114"/>
    </row>
    <row r="87" spans="1:24" hidden="1" x14ac:dyDescent="0.25">
      <c r="A87" t="s">
        <v>9018</v>
      </c>
      <c r="B87" s="185" t="s">
        <v>11299</v>
      </c>
      <c r="C87" s="104" t="s">
        <v>10388</v>
      </c>
      <c r="D87" s="104" t="s">
        <v>0</v>
      </c>
      <c r="E87" s="104" t="s">
        <v>11326</v>
      </c>
      <c r="F87" s="104" t="s">
        <v>1340</v>
      </c>
      <c r="G87" s="104" t="s">
        <v>11197</v>
      </c>
      <c r="H87" s="115">
        <v>0</v>
      </c>
      <c r="I87" s="115">
        <v>0</v>
      </c>
      <c r="J87" s="115">
        <v>0</v>
      </c>
      <c r="K87" s="115">
        <v>15.35</v>
      </c>
      <c r="L87" s="115">
        <v>0</v>
      </c>
      <c r="M87" s="115">
        <v>0</v>
      </c>
      <c r="N87" s="115">
        <v>0</v>
      </c>
      <c r="O87" s="115">
        <v>2</v>
      </c>
      <c r="P87" s="115">
        <v>17.350000000000001</v>
      </c>
      <c r="Q87" s="115"/>
      <c r="R87" s="184" t="s">
        <v>10179</v>
      </c>
      <c r="S87" t="s">
        <v>10180</v>
      </c>
      <c r="T87" t="s">
        <v>10181</v>
      </c>
      <c r="U87" s="184" t="s">
        <v>10192</v>
      </c>
      <c r="V87" s="104" t="s">
        <v>8045</v>
      </c>
      <c r="X87" s="114"/>
    </row>
    <row r="88" spans="1:24" hidden="1" x14ac:dyDescent="0.25">
      <c r="A88" t="s">
        <v>9018</v>
      </c>
      <c r="B88" s="185" t="s">
        <v>11299</v>
      </c>
      <c r="C88" s="104" t="s">
        <v>10388</v>
      </c>
      <c r="D88" s="104" t="s">
        <v>0</v>
      </c>
      <c r="E88" s="104" t="s">
        <v>11327</v>
      </c>
      <c r="F88" s="104" t="s">
        <v>1340</v>
      </c>
      <c r="G88" s="104" t="s">
        <v>11197</v>
      </c>
      <c r="H88" s="115">
        <v>0</v>
      </c>
      <c r="I88" s="115">
        <v>0</v>
      </c>
      <c r="J88" s="115">
        <v>0</v>
      </c>
      <c r="K88" s="115">
        <v>22.56</v>
      </c>
      <c r="L88" s="115">
        <v>0</v>
      </c>
      <c r="M88" s="115">
        <v>0</v>
      </c>
      <c r="N88" s="115">
        <v>0</v>
      </c>
      <c r="O88" s="115">
        <v>2.93</v>
      </c>
      <c r="P88" s="115">
        <v>25.49</v>
      </c>
      <c r="Q88" s="115"/>
      <c r="R88" s="184" t="s">
        <v>10179</v>
      </c>
      <c r="S88" t="s">
        <v>10180</v>
      </c>
      <c r="T88" t="s">
        <v>10181</v>
      </c>
      <c r="U88" s="184" t="s">
        <v>10192</v>
      </c>
      <c r="V88" s="104" t="s">
        <v>8045</v>
      </c>
      <c r="X88" s="114"/>
    </row>
    <row r="89" spans="1:24" hidden="1" x14ac:dyDescent="0.25">
      <c r="A89" t="s">
        <v>9018</v>
      </c>
      <c r="B89" s="185" t="s">
        <v>11302</v>
      </c>
      <c r="C89" s="104" t="s">
        <v>10388</v>
      </c>
      <c r="D89" s="104" t="s">
        <v>0</v>
      </c>
      <c r="E89" s="104" t="s">
        <v>11328</v>
      </c>
      <c r="F89" s="104" t="s">
        <v>1816</v>
      </c>
      <c r="G89" s="104" t="s">
        <v>1817</v>
      </c>
      <c r="H89" s="115">
        <v>1162.8499999999999</v>
      </c>
      <c r="I89" s="115">
        <v>0</v>
      </c>
      <c r="J89" s="115">
        <v>0</v>
      </c>
      <c r="K89" s="115">
        <v>62.03</v>
      </c>
      <c r="L89" s="115">
        <v>0</v>
      </c>
      <c r="M89" s="115">
        <v>0</v>
      </c>
      <c r="N89" s="115">
        <v>0</v>
      </c>
      <c r="O89" s="115">
        <v>8.06</v>
      </c>
      <c r="P89" s="115">
        <v>1232.9399999999998</v>
      </c>
      <c r="Q89" s="115"/>
      <c r="R89" s="184" t="s">
        <v>10179</v>
      </c>
      <c r="S89" t="s">
        <v>10180</v>
      </c>
      <c r="T89" t="s">
        <v>10181</v>
      </c>
      <c r="U89" s="184" t="s">
        <v>10189</v>
      </c>
      <c r="V89" s="104" t="s">
        <v>8045</v>
      </c>
      <c r="X89" s="114"/>
    </row>
    <row r="90" spans="1:24" hidden="1" x14ac:dyDescent="0.25">
      <c r="A90" t="s">
        <v>9018</v>
      </c>
      <c r="B90" s="185" t="s">
        <v>11319</v>
      </c>
      <c r="C90" s="104" t="s">
        <v>10388</v>
      </c>
      <c r="D90" s="104" t="s">
        <v>0</v>
      </c>
      <c r="E90" s="104" t="s">
        <v>11329</v>
      </c>
      <c r="F90" s="104" t="s">
        <v>7005</v>
      </c>
      <c r="G90" s="104" t="s">
        <v>11324</v>
      </c>
      <c r="H90" s="115">
        <v>0</v>
      </c>
      <c r="I90" s="115">
        <v>0</v>
      </c>
      <c r="J90" s="115">
        <v>0</v>
      </c>
      <c r="K90" s="115">
        <v>62.21</v>
      </c>
      <c r="L90" s="115">
        <v>0</v>
      </c>
      <c r="M90" s="115">
        <v>0</v>
      </c>
      <c r="N90" s="115">
        <v>0</v>
      </c>
      <c r="O90" s="115">
        <v>8.09</v>
      </c>
      <c r="P90" s="115">
        <v>70.3</v>
      </c>
      <c r="Q90" s="115"/>
      <c r="R90" s="184" t="s">
        <v>10179</v>
      </c>
      <c r="S90" t="s">
        <v>10180</v>
      </c>
      <c r="T90" t="s">
        <v>10181</v>
      </c>
      <c r="U90" s="2" t="s">
        <v>10193</v>
      </c>
      <c r="V90" s="104" t="s">
        <v>8045</v>
      </c>
      <c r="X90" s="114"/>
    </row>
    <row r="91" spans="1:24" hidden="1" x14ac:dyDescent="0.25">
      <c r="A91" t="s">
        <v>9018</v>
      </c>
      <c r="B91" s="185" t="s">
        <v>11330</v>
      </c>
      <c r="C91" s="104" t="s">
        <v>10388</v>
      </c>
      <c r="D91" s="104" t="s">
        <v>0</v>
      </c>
      <c r="E91" s="104" t="s">
        <v>11331</v>
      </c>
      <c r="F91" s="104" t="s">
        <v>2701</v>
      </c>
      <c r="G91" s="104" t="s">
        <v>11188</v>
      </c>
      <c r="H91" s="115">
        <v>0</v>
      </c>
      <c r="I91" s="115">
        <v>0</v>
      </c>
      <c r="J91" s="115">
        <v>0</v>
      </c>
      <c r="K91" s="115">
        <v>605.15</v>
      </c>
      <c r="L91" s="115">
        <v>0</v>
      </c>
      <c r="M91" s="115">
        <v>0</v>
      </c>
      <c r="N91" s="115">
        <v>0</v>
      </c>
      <c r="O91" s="115">
        <v>78.67</v>
      </c>
      <c r="P91" s="115">
        <v>683.81999999999994</v>
      </c>
      <c r="Q91" s="115"/>
      <c r="R91" s="184" t="s">
        <v>10179</v>
      </c>
      <c r="S91" t="s">
        <v>10180</v>
      </c>
      <c r="T91" t="s">
        <v>10181</v>
      </c>
      <c r="U91" s="2" t="s">
        <v>10193</v>
      </c>
      <c r="V91" s="104" t="s">
        <v>8045</v>
      </c>
      <c r="X91" s="114"/>
    </row>
    <row r="92" spans="1:24" hidden="1" x14ac:dyDescent="0.25">
      <c r="A92" t="s">
        <v>9018</v>
      </c>
      <c r="B92" s="185" t="s">
        <v>11319</v>
      </c>
      <c r="C92" s="104" t="s">
        <v>10388</v>
      </c>
      <c r="D92" s="104" t="s">
        <v>0</v>
      </c>
      <c r="E92" s="104" t="s">
        <v>11332</v>
      </c>
      <c r="F92" s="104" t="s">
        <v>2404</v>
      </c>
      <c r="G92" s="104" t="s">
        <v>11221</v>
      </c>
      <c r="H92" s="115">
        <v>0</v>
      </c>
      <c r="I92" s="115">
        <v>0</v>
      </c>
      <c r="J92" s="115">
        <v>0</v>
      </c>
      <c r="K92" s="115">
        <v>17.75</v>
      </c>
      <c r="L92" s="115">
        <v>0</v>
      </c>
      <c r="M92" s="115">
        <v>0</v>
      </c>
      <c r="N92" s="115">
        <v>0</v>
      </c>
      <c r="O92" s="115">
        <v>2.31</v>
      </c>
      <c r="P92" s="115">
        <v>20.059999999999999</v>
      </c>
      <c r="Q92" s="115"/>
      <c r="R92" s="184" t="s">
        <v>10179</v>
      </c>
      <c r="S92" t="s">
        <v>10180</v>
      </c>
      <c r="T92" t="s">
        <v>10181</v>
      </c>
      <c r="U92" s="2" t="s">
        <v>10193</v>
      </c>
      <c r="V92" s="104" t="s">
        <v>8045</v>
      </c>
      <c r="X92" s="114"/>
    </row>
    <row r="93" spans="1:24" hidden="1" x14ac:dyDescent="0.25">
      <c r="A93" t="s">
        <v>9018</v>
      </c>
      <c r="B93" s="185" t="s">
        <v>11333</v>
      </c>
      <c r="C93" s="104" t="s">
        <v>10388</v>
      </c>
      <c r="D93" s="104" t="s">
        <v>0</v>
      </c>
      <c r="E93" s="104" t="s">
        <v>11334</v>
      </c>
      <c r="F93" s="104" t="s">
        <v>1317</v>
      </c>
      <c r="G93" s="104" t="s">
        <v>11202</v>
      </c>
      <c r="H93" s="115">
        <v>0</v>
      </c>
      <c r="I93" s="115">
        <v>0</v>
      </c>
      <c r="J93" s="115">
        <v>0</v>
      </c>
      <c r="K93" s="115">
        <v>209.03</v>
      </c>
      <c r="L93" s="115">
        <v>0</v>
      </c>
      <c r="M93" s="115">
        <v>0</v>
      </c>
      <c r="N93" s="115">
        <v>0</v>
      </c>
      <c r="O93" s="115">
        <v>27.17</v>
      </c>
      <c r="P93" s="115">
        <v>236.2</v>
      </c>
      <c r="Q93" s="115"/>
      <c r="R93" s="184" t="s">
        <v>10179</v>
      </c>
      <c r="S93" t="s">
        <v>10180</v>
      </c>
      <c r="T93" t="s">
        <v>10181</v>
      </c>
      <c r="U93" s="2" t="s">
        <v>10193</v>
      </c>
      <c r="V93" s="104" t="s">
        <v>8045</v>
      </c>
      <c r="X93" s="114"/>
    </row>
    <row r="94" spans="1:24" hidden="1" x14ac:dyDescent="0.25">
      <c r="A94" t="s">
        <v>9018</v>
      </c>
      <c r="B94" s="185" t="s">
        <v>11302</v>
      </c>
      <c r="C94" s="104" t="s">
        <v>10388</v>
      </c>
      <c r="D94" s="104" t="s">
        <v>0</v>
      </c>
      <c r="E94" s="104" t="s">
        <v>11335</v>
      </c>
      <c r="F94" s="104" t="s">
        <v>7310</v>
      </c>
      <c r="G94" s="104" t="s">
        <v>7311</v>
      </c>
      <c r="H94" s="115">
        <v>0</v>
      </c>
      <c r="I94" s="115">
        <v>0</v>
      </c>
      <c r="J94" s="115">
        <v>0</v>
      </c>
      <c r="K94" s="115">
        <v>49.42</v>
      </c>
      <c r="L94" s="115">
        <v>0</v>
      </c>
      <c r="M94" s="115">
        <v>0</v>
      </c>
      <c r="N94" s="115">
        <v>0</v>
      </c>
      <c r="O94" s="115">
        <v>6.42</v>
      </c>
      <c r="P94" s="115">
        <v>55.84</v>
      </c>
      <c r="Q94" s="115"/>
      <c r="R94" s="184" t="s">
        <v>10179</v>
      </c>
      <c r="S94" t="s">
        <v>10180</v>
      </c>
      <c r="T94" t="s">
        <v>10181</v>
      </c>
      <c r="U94" s="2" t="s">
        <v>10193</v>
      </c>
      <c r="V94" s="104" t="s">
        <v>8045</v>
      </c>
      <c r="X94" s="114"/>
    </row>
    <row r="95" spans="1:24" hidden="1" x14ac:dyDescent="0.25">
      <c r="A95" t="s">
        <v>9018</v>
      </c>
      <c r="B95" s="185" t="s">
        <v>11336</v>
      </c>
      <c r="C95" s="104" t="s">
        <v>10388</v>
      </c>
      <c r="D95" s="104" t="s">
        <v>0</v>
      </c>
      <c r="E95" s="104" t="s">
        <v>11337</v>
      </c>
      <c r="F95" s="104" t="s">
        <v>2306</v>
      </c>
      <c r="G95" s="104" t="s">
        <v>2307</v>
      </c>
      <c r="H95" s="115">
        <v>0</v>
      </c>
      <c r="I95" s="115">
        <v>0</v>
      </c>
      <c r="J95" s="115">
        <v>0</v>
      </c>
      <c r="K95" s="115">
        <v>133.81</v>
      </c>
      <c r="L95" s="115">
        <v>0</v>
      </c>
      <c r="M95" s="115">
        <v>0</v>
      </c>
      <c r="N95" s="115">
        <v>0</v>
      </c>
      <c r="O95" s="115">
        <v>17.39</v>
      </c>
      <c r="P95" s="115">
        <v>151.19999999999999</v>
      </c>
      <c r="Q95" s="115"/>
      <c r="R95" s="184" t="s">
        <v>10179</v>
      </c>
      <c r="S95" t="s">
        <v>10180</v>
      </c>
      <c r="T95" t="s">
        <v>10181</v>
      </c>
      <c r="U95" s="2" t="s">
        <v>10193</v>
      </c>
      <c r="V95" s="104" t="s">
        <v>8045</v>
      </c>
      <c r="X95" s="114"/>
    </row>
    <row r="96" spans="1:24" hidden="1" x14ac:dyDescent="0.25">
      <c r="A96" t="s">
        <v>9018</v>
      </c>
      <c r="B96" s="185" t="s">
        <v>11338</v>
      </c>
      <c r="C96" s="104" t="s">
        <v>10388</v>
      </c>
      <c r="D96" s="104" t="s">
        <v>0</v>
      </c>
      <c r="E96" s="104" t="s">
        <v>11339</v>
      </c>
      <c r="F96" s="104" t="s">
        <v>6965</v>
      </c>
      <c r="G96" s="104" t="s">
        <v>11208</v>
      </c>
      <c r="H96" s="115">
        <v>0</v>
      </c>
      <c r="I96" s="115">
        <v>0</v>
      </c>
      <c r="J96" s="115">
        <v>0</v>
      </c>
      <c r="K96" s="115">
        <v>207.86</v>
      </c>
      <c r="L96" s="115">
        <v>0</v>
      </c>
      <c r="M96" s="115">
        <v>0</v>
      </c>
      <c r="N96" s="115">
        <v>0</v>
      </c>
      <c r="O96" s="115">
        <v>27.02</v>
      </c>
      <c r="P96" s="115">
        <v>234.88000000000002</v>
      </c>
      <c r="Q96" s="115"/>
      <c r="R96" s="184" t="s">
        <v>10179</v>
      </c>
      <c r="S96" t="s">
        <v>10180</v>
      </c>
      <c r="T96" t="s">
        <v>10181</v>
      </c>
      <c r="U96" s="2" t="s">
        <v>10193</v>
      </c>
      <c r="V96" s="104" t="s">
        <v>8045</v>
      </c>
      <c r="X96" s="114"/>
    </row>
    <row r="97" spans="1:24" hidden="1" x14ac:dyDescent="0.25">
      <c r="A97" t="s">
        <v>9018</v>
      </c>
      <c r="B97" s="185" t="s">
        <v>11340</v>
      </c>
      <c r="C97" s="104" t="s">
        <v>10388</v>
      </c>
      <c r="D97" s="104" t="s">
        <v>0</v>
      </c>
      <c r="E97" s="104" t="s">
        <v>11341</v>
      </c>
      <c r="F97" s="104" t="s">
        <v>2934</v>
      </c>
      <c r="G97" s="104" t="s">
        <v>2935</v>
      </c>
      <c r="H97" s="115">
        <v>0</v>
      </c>
      <c r="I97" s="115">
        <v>0</v>
      </c>
      <c r="J97" s="115">
        <v>0</v>
      </c>
      <c r="K97" s="115">
        <v>438.05</v>
      </c>
      <c r="L97" s="115">
        <v>0</v>
      </c>
      <c r="M97" s="115">
        <v>0</v>
      </c>
      <c r="N97" s="115">
        <v>0</v>
      </c>
      <c r="O97" s="115">
        <v>56.95</v>
      </c>
      <c r="P97" s="115">
        <v>495</v>
      </c>
      <c r="Q97" s="115"/>
      <c r="R97" s="184" t="s">
        <v>10179</v>
      </c>
      <c r="S97" t="s">
        <v>10180</v>
      </c>
      <c r="T97" t="s">
        <v>10181</v>
      </c>
      <c r="U97" s="2" t="s">
        <v>10193</v>
      </c>
      <c r="V97" s="104" t="s">
        <v>8045</v>
      </c>
      <c r="X97" s="114"/>
    </row>
    <row r="98" spans="1:24" hidden="1" x14ac:dyDescent="0.25">
      <c r="A98" t="s">
        <v>9018</v>
      </c>
      <c r="B98" s="186">
        <v>45626</v>
      </c>
      <c r="C98" t="s">
        <v>7706</v>
      </c>
      <c r="D98" t="s">
        <v>0</v>
      </c>
      <c r="E98" t="s">
        <v>11292</v>
      </c>
      <c r="F98" t="s">
        <v>9094</v>
      </c>
      <c r="G98" t="s">
        <v>9095</v>
      </c>
      <c r="H98" s="2">
        <v>0</v>
      </c>
      <c r="I98" s="2">
        <v>0</v>
      </c>
      <c r="J98" s="2">
        <v>0</v>
      </c>
      <c r="K98" s="8">
        <v>1699.11</v>
      </c>
      <c r="L98" s="2">
        <v>0</v>
      </c>
      <c r="M98" s="2">
        <v>0</v>
      </c>
      <c r="N98" s="2">
        <v>0</v>
      </c>
      <c r="O98" s="2">
        <v>220.8843</v>
      </c>
      <c r="P98" s="2">
        <v>1919.9942999999998</v>
      </c>
      <c r="Q98"/>
      <c r="R98" t="s">
        <v>10179</v>
      </c>
      <c r="S98" t="s">
        <v>10180</v>
      </c>
      <c r="T98" t="s">
        <v>10181</v>
      </c>
      <c r="U98" s="2" t="s">
        <v>10193</v>
      </c>
      <c r="V98" s="104" t="s">
        <v>8045</v>
      </c>
    </row>
    <row r="99" spans="1:24" hidden="1" x14ac:dyDescent="0.25">
      <c r="A99" t="s">
        <v>9018</v>
      </c>
      <c r="B99" s="186">
        <v>45626</v>
      </c>
      <c r="C99" t="s">
        <v>7706</v>
      </c>
      <c r="D99" t="s">
        <v>0</v>
      </c>
      <c r="E99" t="s">
        <v>8045</v>
      </c>
      <c r="F99" t="s">
        <v>10379</v>
      </c>
      <c r="G99" t="s">
        <v>10380</v>
      </c>
      <c r="H99" s="2">
        <v>0</v>
      </c>
      <c r="I99" s="2">
        <v>0</v>
      </c>
      <c r="J99" s="2">
        <v>0</v>
      </c>
      <c r="K99" s="8">
        <v>934.51</v>
      </c>
      <c r="L99" s="2">
        <v>0</v>
      </c>
      <c r="M99" s="2">
        <v>0</v>
      </c>
      <c r="N99" s="2">
        <v>0</v>
      </c>
      <c r="O99" s="2">
        <v>121.4863</v>
      </c>
      <c r="P99" s="2">
        <v>1055.9963</v>
      </c>
      <c r="Q99"/>
      <c r="R99" t="s">
        <v>10179</v>
      </c>
      <c r="S99" t="s">
        <v>10180</v>
      </c>
      <c r="T99" t="s">
        <v>10181</v>
      </c>
      <c r="U99" s="2" t="s">
        <v>10193</v>
      </c>
      <c r="V99" s="104" t="s">
        <v>8045</v>
      </c>
    </row>
    <row r="100" spans="1:24" hidden="1" x14ac:dyDescent="0.25">
      <c r="A100" t="s">
        <v>9018</v>
      </c>
      <c r="B100" s="186">
        <v>45626</v>
      </c>
      <c r="C100" t="s">
        <v>7706</v>
      </c>
      <c r="D100" t="s">
        <v>0</v>
      </c>
      <c r="E100" t="s">
        <v>11291</v>
      </c>
      <c r="F100" t="s">
        <v>9265</v>
      </c>
      <c r="G100" t="s">
        <v>9266</v>
      </c>
      <c r="H100" s="2">
        <v>0</v>
      </c>
      <c r="I100" s="2">
        <v>0</v>
      </c>
      <c r="J100" s="2">
        <v>0</v>
      </c>
      <c r="K100" s="8">
        <v>6796.46</v>
      </c>
      <c r="L100" s="2">
        <v>0</v>
      </c>
      <c r="M100" s="2">
        <v>0</v>
      </c>
      <c r="N100" s="2">
        <v>0</v>
      </c>
      <c r="O100" s="2">
        <v>883.53980000000001</v>
      </c>
      <c r="P100" s="2">
        <v>7679.9997999999996</v>
      </c>
      <c r="Q100"/>
      <c r="R100" t="s">
        <v>10179</v>
      </c>
      <c r="S100" t="s">
        <v>10180</v>
      </c>
      <c r="T100" t="s">
        <v>10181</v>
      </c>
      <c r="U100" s="2" t="s">
        <v>10193</v>
      </c>
      <c r="V100" s="104" t="s">
        <v>8045</v>
      </c>
    </row>
    <row r="101" spans="1:24" hidden="1" x14ac:dyDescent="0.25">
      <c r="A101" t="s">
        <v>9018</v>
      </c>
      <c r="B101" s="186">
        <v>45614</v>
      </c>
      <c r="C101" t="s">
        <v>7706</v>
      </c>
      <c r="D101" t="s">
        <v>0</v>
      </c>
      <c r="E101" t="s">
        <v>11290</v>
      </c>
      <c r="F101" t="s">
        <v>9201</v>
      </c>
      <c r="G101" t="s">
        <v>9202</v>
      </c>
      <c r="H101" s="2">
        <v>0</v>
      </c>
      <c r="I101" s="2">
        <v>0</v>
      </c>
      <c r="J101" s="2">
        <v>0</v>
      </c>
      <c r="K101" s="8">
        <v>99</v>
      </c>
      <c r="L101" s="2">
        <v>0</v>
      </c>
      <c r="M101" s="2">
        <v>0</v>
      </c>
      <c r="N101" s="2">
        <v>0</v>
      </c>
      <c r="O101" s="2">
        <v>12.870000000000001</v>
      </c>
      <c r="P101" s="2">
        <v>111.87</v>
      </c>
      <c r="Q101"/>
      <c r="R101" t="s">
        <v>10179</v>
      </c>
      <c r="S101" t="s">
        <v>10180</v>
      </c>
      <c r="T101" t="s">
        <v>10181</v>
      </c>
      <c r="U101" s="2" t="s">
        <v>10193</v>
      </c>
      <c r="V101" s="104" t="s">
        <v>8045</v>
      </c>
    </row>
    <row r="102" spans="1:24" hidden="1" x14ac:dyDescent="0.25">
      <c r="A102" t="s">
        <v>9018</v>
      </c>
      <c r="B102" s="186">
        <v>45605</v>
      </c>
      <c r="C102" t="s">
        <v>7706</v>
      </c>
      <c r="D102" t="s">
        <v>0</v>
      </c>
      <c r="E102" t="s">
        <v>11289</v>
      </c>
      <c r="F102" t="s">
        <v>9085</v>
      </c>
      <c r="G102" t="s">
        <v>9086</v>
      </c>
      <c r="H102" s="2">
        <v>0</v>
      </c>
      <c r="I102" s="2">
        <v>0</v>
      </c>
      <c r="J102" s="2">
        <v>0</v>
      </c>
      <c r="K102" s="8">
        <v>64.73</v>
      </c>
      <c r="L102" s="2">
        <v>0</v>
      </c>
      <c r="M102" s="2">
        <v>0</v>
      </c>
      <c r="N102" s="2">
        <v>0</v>
      </c>
      <c r="O102" s="2">
        <v>8.4149000000000012</v>
      </c>
      <c r="P102" s="2">
        <v>73.144900000000007</v>
      </c>
      <c r="Q102"/>
      <c r="R102" t="s">
        <v>10179</v>
      </c>
      <c r="S102" t="s">
        <v>10180</v>
      </c>
      <c r="T102" t="s">
        <v>10181</v>
      </c>
      <c r="U102" s="2" t="s">
        <v>10193</v>
      </c>
      <c r="V102" s="104" t="s">
        <v>8045</v>
      </c>
    </row>
    <row r="103" spans="1:24" hidden="1" x14ac:dyDescent="0.25">
      <c r="A103" t="s">
        <v>9018</v>
      </c>
      <c r="B103" s="186">
        <v>45602</v>
      </c>
      <c r="C103" t="s">
        <v>7706</v>
      </c>
      <c r="D103" t="s">
        <v>0</v>
      </c>
      <c r="E103" t="s">
        <v>11288</v>
      </c>
      <c r="F103" t="s">
        <v>9556</v>
      </c>
      <c r="G103" t="s">
        <v>9557</v>
      </c>
      <c r="H103" s="2">
        <v>0</v>
      </c>
      <c r="I103" s="2">
        <v>0</v>
      </c>
      <c r="J103" s="2">
        <v>0</v>
      </c>
      <c r="K103" s="8">
        <v>354</v>
      </c>
      <c r="L103" s="2">
        <v>0</v>
      </c>
      <c r="M103" s="2">
        <v>0</v>
      </c>
      <c r="N103" s="2">
        <v>0</v>
      </c>
      <c r="O103" s="2">
        <v>46.02</v>
      </c>
      <c r="P103" s="2">
        <v>400.02</v>
      </c>
      <c r="Q103"/>
      <c r="R103" t="s">
        <v>10179</v>
      </c>
      <c r="S103" t="s">
        <v>10180</v>
      </c>
      <c r="T103" t="s">
        <v>10181</v>
      </c>
      <c r="U103" s="2" t="s">
        <v>10193</v>
      </c>
      <c r="V103" s="104" t="s">
        <v>8045</v>
      </c>
    </row>
    <row r="104" spans="1:24" hidden="1" x14ac:dyDescent="0.25">
      <c r="A104" t="s">
        <v>9017</v>
      </c>
      <c r="B104" s="186">
        <v>45574</v>
      </c>
      <c r="C104" t="s">
        <v>10388</v>
      </c>
      <c r="D104" t="s">
        <v>0</v>
      </c>
      <c r="E104" t="s">
        <v>11251</v>
      </c>
      <c r="F104" t="s">
        <v>1952</v>
      </c>
      <c r="G104" t="s">
        <v>1953</v>
      </c>
      <c r="H104" s="2">
        <v>0</v>
      </c>
      <c r="I104" s="2">
        <v>0</v>
      </c>
      <c r="J104" s="2">
        <v>0</v>
      </c>
      <c r="K104" s="8">
        <v>4034.1</v>
      </c>
      <c r="L104" s="2">
        <v>0</v>
      </c>
      <c r="M104" s="2">
        <v>0</v>
      </c>
      <c r="N104" s="2">
        <v>0</v>
      </c>
      <c r="O104" s="2">
        <v>524.43299999999999</v>
      </c>
      <c r="P104" s="2">
        <v>4558.5329999999994</v>
      </c>
      <c r="Q104"/>
      <c r="R104" t="s">
        <v>10179</v>
      </c>
      <c r="S104" t="s">
        <v>10180</v>
      </c>
      <c r="T104" t="s">
        <v>10181</v>
      </c>
      <c r="U104" s="2" t="s">
        <v>10193</v>
      </c>
      <c r="V104" s="104" t="s">
        <v>8045</v>
      </c>
    </row>
    <row r="105" spans="1:24" hidden="1" x14ac:dyDescent="0.25">
      <c r="A105" t="s">
        <v>9017</v>
      </c>
      <c r="B105" s="186">
        <v>45574</v>
      </c>
      <c r="C105" t="s">
        <v>10388</v>
      </c>
      <c r="D105" t="s">
        <v>0</v>
      </c>
      <c r="E105" t="s">
        <v>11250</v>
      </c>
      <c r="F105" t="s">
        <v>1952</v>
      </c>
      <c r="G105" t="s">
        <v>1953</v>
      </c>
      <c r="H105" s="2">
        <v>0</v>
      </c>
      <c r="I105" s="2">
        <v>0</v>
      </c>
      <c r="J105" s="2">
        <v>0</v>
      </c>
      <c r="K105" s="8">
        <v>4034.1</v>
      </c>
      <c r="L105" s="2">
        <v>0</v>
      </c>
      <c r="M105" s="2">
        <v>0</v>
      </c>
      <c r="N105" s="2">
        <v>0</v>
      </c>
      <c r="O105" s="2">
        <v>524.43299999999999</v>
      </c>
      <c r="P105" s="2">
        <v>4558.5329999999994</v>
      </c>
      <c r="Q105"/>
      <c r="R105" t="s">
        <v>10179</v>
      </c>
      <c r="S105" t="s">
        <v>10180</v>
      </c>
      <c r="T105" t="s">
        <v>10181</v>
      </c>
      <c r="U105" s="2" t="s">
        <v>10193</v>
      </c>
      <c r="V105" s="104" t="s">
        <v>8045</v>
      </c>
    </row>
    <row r="106" spans="1:24" hidden="1" x14ac:dyDescent="0.25">
      <c r="A106" t="s">
        <v>9017</v>
      </c>
      <c r="B106" s="186">
        <v>45577</v>
      </c>
      <c r="C106" t="s">
        <v>10388</v>
      </c>
      <c r="D106" t="s">
        <v>0</v>
      </c>
      <c r="E106" t="s">
        <v>11249</v>
      </c>
      <c r="F106" t="s">
        <v>1952</v>
      </c>
      <c r="G106" t="s">
        <v>1953</v>
      </c>
      <c r="H106" s="2">
        <v>0</v>
      </c>
      <c r="I106" s="2">
        <v>0</v>
      </c>
      <c r="J106" s="2">
        <v>0</v>
      </c>
      <c r="K106" s="8">
        <v>4034.1</v>
      </c>
      <c r="L106" s="2">
        <v>0</v>
      </c>
      <c r="M106" s="2">
        <v>0</v>
      </c>
      <c r="N106" s="2">
        <v>0</v>
      </c>
      <c r="O106" s="2">
        <v>524.43299999999999</v>
      </c>
      <c r="P106" s="2">
        <v>4558.5329999999994</v>
      </c>
      <c r="Q106"/>
      <c r="R106" t="s">
        <v>10179</v>
      </c>
      <c r="S106" t="s">
        <v>10180</v>
      </c>
      <c r="T106" t="s">
        <v>10181</v>
      </c>
      <c r="U106" s="2" t="s">
        <v>10193</v>
      </c>
      <c r="V106" s="104" t="s">
        <v>8045</v>
      </c>
    </row>
    <row r="107" spans="1:24" hidden="1" x14ac:dyDescent="0.25">
      <c r="A107" t="s">
        <v>9017</v>
      </c>
      <c r="B107" s="186">
        <v>45580</v>
      </c>
      <c r="C107" t="s">
        <v>10388</v>
      </c>
      <c r="D107" t="s">
        <v>0</v>
      </c>
      <c r="E107" t="s">
        <v>11248</v>
      </c>
      <c r="F107" t="s">
        <v>1952</v>
      </c>
      <c r="G107" t="s">
        <v>1953</v>
      </c>
      <c r="H107" s="2">
        <v>0</v>
      </c>
      <c r="I107" s="2">
        <v>0</v>
      </c>
      <c r="J107" s="2">
        <v>0</v>
      </c>
      <c r="K107" s="8">
        <v>4034.1</v>
      </c>
      <c r="L107" s="2">
        <v>0</v>
      </c>
      <c r="M107" s="2">
        <v>0</v>
      </c>
      <c r="N107" s="2">
        <v>0</v>
      </c>
      <c r="O107" s="2">
        <v>524.43299999999999</v>
      </c>
      <c r="P107" s="2">
        <v>4558.5329999999994</v>
      </c>
      <c r="Q107"/>
      <c r="R107" t="s">
        <v>10179</v>
      </c>
      <c r="S107" t="s">
        <v>10180</v>
      </c>
      <c r="T107" t="s">
        <v>10181</v>
      </c>
      <c r="U107" s="2" t="s">
        <v>10193</v>
      </c>
      <c r="V107" s="104" t="s">
        <v>8045</v>
      </c>
    </row>
    <row r="108" spans="1:24" hidden="1" x14ac:dyDescent="0.25">
      <c r="A108" t="s">
        <v>9017</v>
      </c>
      <c r="B108" s="186">
        <v>45583</v>
      </c>
      <c r="C108" t="s">
        <v>10388</v>
      </c>
      <c r="D108" t="s">
        <v>0</v>
      </c>
      <c r="E108" t="s">
        <v>11252</v>
      </c>
      <c r="F108" t="s">
        <v>1952</v>
      </c>
      <c r="G108" t="s">
        <v>1953</v>
      </c>
      <c r="H108" s="2">
        <v>0</v>
      </c>
      <c r="I108" s="2">
        <v>0</v>
      </c>
      <c r="J108" s="2">
        <v>0</v>
      </c>
      <c r="K108" s="8">
        <v>4034.1</v>
      </c>
      <c r="L108" s="2">
        <v>0</v>
      </c>
      <c r="M108" s="2">
        <v>0</v>
      </c>
      <c r="N108" s="2">
        <v>0</v>
      </c>
      <c r="O108" s="2">
        <v>524.43299999999999</v>
      </c>
      <c r="P108" s="2">
        <v>4558.5329999999994</v>
      </c>
      <c r="Q108"/>
      <c r="R108" t="s">
        <v>10179</v>
      </c>
      <c r="S108" t="s">
        <v>10180</v>
      </c>
      <c r="T108" t="s">
        <v>10181</v>
      </c>
      <c r="U108" s="2" t="s">
        <v>10193</v>
      </c>
      <c r="V108" s="104" t="s">
        <v>8045</v>
      </c>
    </row>
    <row r="109" spans="1:24" hidden="1" x14ac:dyDescent="0.25">
      <c r="A109" t="s">
        <v>9017</v>
      </c>
      <c r="B109" s="186">
        <v>45588</v>
      </c>
      <c r="C109" t="s">
        <v>10388</v>
      </c>
      <c r="D109" t="s">
        <v>0</v>
      </c>
      <c r="E109" t="s">
        <v>11247</v>
      </c>
      <c r="F109" t="s">
        <v>1952</v>
      </c>
      <c r="G109" t="s">
        <v>1953</v>
      </c>
      <c r="H109" s="2">
        <v>0</v>
      </c>
      <c r="I109" s="2">
        <v>0</v>
      </c>
      <c r="J109" s="2">
        <v>0</v>
      </c>
      <c r="K109" s="8">
        <v>4034.1</v>
      </c>
      <c r="L109" s="2">
        <v>0</v>
      </c>
      <c r="M109" s="2">
        <v>0</v>
      </c>
      <c r="N109" s="2">
        <v>0</v>
      </c>
      <c r="O109" s="2">
        <v>524.43299999999999</v>
      </c>
      <c r="P109" s="2">
        <v>4558.5329999999994</v>
      </c>
      <c r="Q109"/>
      <c r="R109" t="s">
        <v>10179</v>
      </c>
      <c r="S109" t="s">
        <v>10180</v>
      </c>
      <c r="T109" t="s">
        <v>10181</v>
      </c>
      <c r="U109" s="2" t="s">
        <v>10193</v>
      </c>
      <c r="V109" s="104" t="s">
        <v>8045</v>
      </c>
    </row>
    <row r="110" spans="1:24" hidden="1" x14ac:dyDescent="0.25">
      <c r="A110" t="s">
        <v>9017</v>
      </c>
      <c r="B110" s="186">
        <v>45588</v>
      </c>
      <c r="C110" t="s">
        <v>10388</v>
      </c>
      <c r="D110" t="s">
        <v>0</v>
      </c>
      <c r="E110" t="s">
        <v>11246</v>
      </c>
      <c r="F110" t="s">
        <v>1952</v>
      </c>
      <c r="G110" t="s">
        <v>1953</v>
      </c>
      <c r="H110" s="2">
        <v>0</v>
      </c>
      <c r="I110" s="2">
        <v>0</v>
      </c>
      <c r="J110" s="2">
        <v>0</v>
      </c>
      <c r="K110" s="8">
        <v>4034.1</v>
      </c>
      <c r="L110" s="2">
        <v>0</v>
      </c>
      <c r="M110" s="2">
        <v>0</v>
      </c>
      <c r="N110" s="2">
        <v>0</v>
      </c>
      <c r="O110" s="2">
        <v>524.43299999999999</v>
      </c>
      <c r="P110" s="2">
        <v>4558.5329999999994</v>
      </c>
      <c r="Q110"/>
      <c r="R110" t="s">
        <v>10179</v>
      </c>
      <c r="S110" t="s">
        <v>10180</v>
      </c>
      <c r="T110" t="s">
        <v>10181</v>
      </c>
      <c r="U110" s="2" t="s">
        <v>10193</v>
      </c>
      <c r="V110" s="104" t="s">
        <v>8045</v>
      </c>
    </row>
    <row r="111" spans="1:24" hidden="1" x14ac:dyDescent="0.25">
      <c r="A111" t="s">
        <v>9017</v>
      </c>
      <c r="B111" s="186">
        <v>45596</v>
      </c>
      <c r="C111" t="s">
        <v>10388</v>
      </c>
      <c r="D111" t="s">
        <v>0</v>
      </c>
      <c r="E111" t="s">
        <v>11245</v>
      </c>
      <c r="F111" t="s">
        <v>1952</v>
      </c>
      <c r="G111" t="s">
        <v>1953</v>
      </c>
      <c r="H111" s="2">
        <v>0</v>
      </c>
      <c r="I111" s="2">
        <v>0</v>
      </c>
      <c r="J111" s="2">
        <v>0</v>
      </c>
      <c r="K111" s="8">
        <v>4034.1</v>
      </c>
      <c r="L111" s="2">
        <v>0</v>
      </c>
      <c r="M111" s="2">
        <v>0</v>
      </c>
      <c r="N111" s="2">
        <v>0</v>
      </c>
      <c r="O111" s="2">
        <v>524.43299999999999</v>
      </c>
      <c r="P111" s="2">
        <v>4558.5329999999994</v>
      </c>
      <c r="Q111"/>
      <c r="R111" t="s">
        <v>10179</v>
      </c>
      <c r="S111" t="s">
        <v>10180</v>
      </c>
      <c r="T111" t="s">
        <v>10181</v>
      </c>
      <c r="U111" s="2" t="s">
        <v>10193</v>
      </c>
      <c r="V111" s="104" t="s">
        <v>8045</v>
      </c>
    </row>
    <row r="112" spans="1:24" hidden="1" x14ac:dyDescent="0.25">
      <c r="A112" t="s">
        <v>9017</v>
      </c>
      <c r="B112" s="186">
        <v>45596</v>
      </c>
      <c r="C112" t="s">
        <v>10388</v>
      </c>
      <c r="D112" t="s">
        <v>0</v>
      </c>
      <c r="E112" t="s">
        <v>11244</v>
      </c>
      <c r="F112" t="s">
        <v>1952</v>
      </c>
      <c r="G112" t="s">
        <v>1953</v>
      </c>
      <c r="H112" s="2">
        <v>0</v>
      </c>
      <c r="I112" s="2">
        <v>0</v>
      </c>
      <c r="J112" s="2">
        <v>0</v>
      </c>
      <c r="K112" s="8">
        <v>4034.1</v>
      </c>
      <c r="L112" s="2">
        <v>0</v>
      </c>
      <c r="M112" s="2">
        <v>0</v>
      </c>
      <c r="N112" s="2">
        <v>0</v>
      </c>
      <c r="O112" s="2">
        <v>524.43299999999999</v>
      </c>
      <c r="P112" s="2">
        <v>4558.5329999999994</v>
      </c>
      <c r="Q112"/>
      <c r="R112" t="s">
        <v>10179</v>
      </c>
      <c r="S112" t="s">
        <v>10180</v>
      </c>
      <c r="T112" t="s">
        <v>10181</v>
      </c>
      <c r="U112" s="2" t="s">
        <v>10193</v>
      </c>
      <c r="V112" s="104" t="s">
        <v>8045</v>
      </c>
    </row>
    <row r="113" spans="1:22" hidden="1" x14ac:dyDescent="0.25">
      <c r="A113" t="s">
        <v>9017</v>
      </c>
      <c r="B113" s="186">
        <v>45596</v>
      </c>
      <c r="C113" t="s">
        <v>10388</v>
      </c>
      <c r="D113" t="s">
        <v>0</v>
      </c>
      <c r="E113" t="s">
        <v>11243</v>
      </c>
      <c r="F113" t="s">
        <v>1952</v>
      </c>
      <c r="G113" t="s">
        <v>1953</v>
      </c>
      <c r="H113" s="2">
        <v>0</v>
      </c>
      <c r="I113" s="2">
        <v>0</v>
      </c>
      <c r="J113" s="2">
        <v>0</v>
      </c>
      <c r="K113" s="8">
        <v>4034.1</v>
      </c>
      <c r="L113" s="2">
        <v>0</v>
      </c>
      <c r="M113" s="2">
        <v>0</v>
      </c>
      <c r="N113" s="2">
        <v>0</v>
      </c>
      <c r="O113" s="2">
        <v>524.43299999999999</v>
      </c>
      <c r="P113" s="2">
        <v>4558.5329999999994</v>
      </c>
      <c r="Q113"/>
      <c r="R113" t="s">
        <v>10179</v>
      </c>
      <c r="S113" t="s">
        <v>10180</v>
      </c>
      <c r="T113" t="s">
        <v>10181</v>
      </c>
      <c r="U113" s="2" t="s">
        <v>10193</v>
      </c>
      <c r="V113" s="104" t="s">
        <v>8045</v>
      </c>
    </row>
    <row r="114" spans="1:22" hidden="1" x14ac:dyDescent="0.25">
      <c r="A114" t="s">
        <v>9017</v>
      </c>
      <c r="B114" s="186">
        <v>45596</v>
      </c>
      <c r="C114" t="s">
        <v>10388</v>
      </c>
      <c r="D114" t="s">
        <v>0</v>
      </c>
      <c r="E114" t="s">
        <v>11242</v>
      </c>
      <c r="F114" t="s">
        <v>2473</v>
      </c>
      <c r="G114" t="s">
        <v>2474</v>
      </c>
      <c r="H114" s="2">
        <v>0</v>
      </c>
      <c r="I114" s="2">
        <v>0</v>
      </c>
      <c r="J114" s="2">
        <v>0</v>
      </c>
      <c r="K114" s="8">
        <v>650.95000000000005</v>
      </c>
      <c r="L114" s="2">
        <v>0</v>
      </c>
      <c r="M114" s="2">
        <v>0</v>
      </c>
      <c r="N114" s="2">
        <v>0</v>
      </c>
      <c r="O114" s="2">
        <v>84.623500000000007</v>
      </c>
      <c r="P114" s="2">
        <v>735.57350000000008</v>
      </c>
      <c r="Q114"/>
      <c r="R114" t="s">
        <v>10179</v>
      </c>
      <c r="S114" t="s">
        <v>10180</v>
      </c>
      <c r="T114" t="s">
        <v>10181</v>
      </c>
      <c r="U114" s="2" t="s">
        <v>10193</v>
      </c>
      <c r="V114" s="104" t="s">
        <v>8045</v>
      </c>
    </row>
    <row r="115" spans="1:22" hidden="1" x14ac:dyDescent="0.25">
      <c r="A115" t="s">
        <v>9017</v>
      </c>
      <c r="B115" s="186">
        <v>45596</v>
      </c>
      <c r="C115" t="s">
        <v>10388</v>
      </c>
      <c r="D115" t="s">
        <v>0</v>
      </c>
      <c r="E115" t="s">
        <v>11241</v>
      </c>
      <c r="F115" t="s">
        <v>2514</v>
      </c>
      <c r="G115" t="s">
        <v>2515</v>
      </c>
      <c r="H115" s="2">
        <v>0</v>
      </c>
      <c r="I115" s="2">
        <v>0</v>
      </c>
      <c r="J115" s="2">
        <v>0</v>
      </c>
      <c r="K115" s="8">
        <v>1048.82</v>
      </c>
      <c r="L115" s="2">
        <v>0</v>
      </c>
      <c r="M115" s="2">
        <v>0</v>
      </c>
      <c r="N115" s="2">
        <v>0</v>
      </c>
      <c r="O115" s="2">
        <v>136.3466</v>
      </c>
      <c r="P115" s="2">
        <v>1185.1666</v>
      </c>
      <c r="Q115"/>
      <c r="R115" t="s">
        <v>10179</v>
      </c>
      <c r="S115" t="s">
        <v>10180</v>
      </c>
      <c r="T115" t="s">
        <v>10181</v>
      </c>
      <c r="U115" s="2" t="s">
        <v>10193</v>
      </c>
      <c r="V115" s="104" t="s">
        <v>8045</v>
      </c>
    </row>
    <row r="116" spans="1:22" hidden="1" x14ac:dyDescent="0.25">
      <c r="A116" t="s">
        <v>9017</v>
      </c>
      <c r="B116" s="186">
        <v>45596</v>
      </c>
      <c r="C116" t="s">
        <v>10388</v>
      </c>
      <c r="D116" t="s">
        <v>0</v>
      </c>
      <c r="E116" t="s">
        <v>11240</v>
      </c>
      <c r="F116" t="s">
        <v>1952</v>
      </c>
      <c r="G116" t="s">
        <v>1953</v>
      </c>
      <c r="H116" s="2">
        <v>0</v>
      </c>
      <c r="I116" s="2">
        <v>0</v>
      </c>
      <c r="J116" s="2">
        <v>0</v>
      </c>
      <c r="K116" s="8">
        <v>3830.37</v>
      </c>
      <c r="L116" s="2">
        <v>0</v>
      </c>
      <c r="M116" s="2">
        <v>0</v>
      </c>
      <c r="N116" s="2">
        <v>0</v>
      </c>
      <c r="O116" s="2">
        <v>497.94810000000001</v>
      </c>
      <c r="P116" s="2">
        <v>4328.3180999999995</v>
      </c>
      <c r="Q116"/>
      <c r="R116" t="s">
        <v>10179</v>
      </c>
      <c r="S116" t="s">
        <v>10180</v>
      </c>
      <c r="T116" t="s">
        <v>10181</v>
      </c>
      <c r="U116" s="2" t="s">
        <v>10193</v>
      </c>
      <c r="V116" s="104" t="s">
        <v>8045</v>
      </c>
    </row>
    <row r="117" spans="1:22" hidden="1" x14ac:dyDescent="0.25">
      <c r="A117" t="s">
        <v>9017</v>
      </c>
      <c r="B117" s="185" t="s">
        <v>11186</v>
      </c>
      <c r="C117" t="s">
        <v>10388</v>
      </c>
      <c r="D117" s="104" t="s">
        <v>0</v>
      </c>
      <c r="E117" s="104" t="s">
        <v>11187</v>
      </c>
      <c r="F117" s="104" t="s">
        <v>2701</v>
      </c>
      <c r="G117" s="104" t="s">
        <v>11188</v>
      </c>
      <c r="H117" s="115">
        <v>0</v>
      </c>
      <c r="I117" s="115">
        <v>0</v>
      </c>
      <c r="J117" s="115">
        <v>0</v>
      </c>
      <c r="K117" s="115">
        <v>59.22</v>
      </c>
      <c r="L117" s="115">
        <v>0</v>
      </c>
      <c r="M117" s="115">
        <v>0</v>
      </c>
      <c r="N117" s="115">
        <v>0</v>
      </c>
      <c r="O117" s="115">
        <v>7.7</v>
      </c>
      <c r="P117" s="115">
        <v>66.92</v>
      </c>
      <c r="Q117" s="115"/>
      <c r="R117" t="s">
        <v>10179</v>
      </c>
      <c r="S117" t="s">
        <v>10180</v>
      </c>
      <c r="T117" t="s">
        <v>10181</v>
      </c>
      <c r="U117" s="2" t="s">
        <v>10193</v>
      </c>
      <c r="V117" s="104" t="s">
        <v>8045</v>
      </c>
    </row>
    <row r="118" spans="1:22" hidden="1" x14ac:dyDescent="0.25">
      <c r="A118" t="s">
        <v>9017</v>
      </c>
      <c r="B118" s="185" t="s">
        <v>11189</v>
      </c>
      <c r="C118" t="s">
        <v>10388</v>
      </c>
      <c r="D118" s="104" t="s">
        <v>0</v>
      </c>
      <c r="E118" s="104" t="s">
        <v>11190</v>
      </c>
      <c r="F118" s="104" t="s">
        <v>637</v>
      </c>
      <c r="G118" s="104" t="s">
        <v>2657</v>
      </c>
      <c r="H118" s="115">
        <v>0</v>
      </c>
      <c r="I118" s="115">
        <v>0</v>
      </c>
      <c r="J118" s="115">
        <v>0</v>
      </c>
      <c r="K118" s="115">
        <v>12.1</v>
      </c>
      <c r="L118" s="115">
        <v>0</v>
      </c>
      <c r="M118" s="115">
        <v>0</v>
      </c>
      <c r="N118" s="115">
        <v>0</v>
      </c>
      <c r="O118" s="115">
        <v>1.57</v>
      </c>
      <c r="P118" s="115">
        <v>13.67</v>
      </c>
      <c r="Q118" s="115"/>
      <c r="R118" t="s">
        <v>10179</v>
      </c>
      <c r="S118" t="s">
        <v>10180</v>
      </c>
      <c r="T118" t="s">
        <v>10181</v>
      </c>
      <c r="U118" s="2" t="s">
        <v>10193</v>
      </c>
      <c r="V118" s="104" t="s">
        <v>8045</v>
      </c>
    </row>
    <row r="119" spans="1:22" hidden="1" x14ac:dyDescent="0.25">
      <c r="A119" t="s">
        <v>9017</v>
      </c>
      <c r="B119" s="185" t="s">
        <v>11191</v>
      </c>
      <c r="C119" t="s">
        <v>10388</v>
      </c>
      <c r="D119" s="104" t="s">
        <v>0</v>
      </c>
      <c r="E119" s="104" t="s">
        <v>11192</v>
      </c>
      <c r="F119" s="104" t="s">
        <v>7310</v>
      </c>
      <c r="G119" s="104" t="s">
        <v>7311</v>
      </c>
      <c r="H119" s="115">
        <v>0</v>
      </c>
      <c r="I119" s="115">
        <v>0</v>
      </c>
      <c r="J119" s="115">
        <v>0</v>
      </c>
      <c r="K119" s="115">
        <v>350.27</v>
      </c>
      <c r="L119" s="115">
        <v>0</v>
      </c>
      <c r="M119" s="115">
        <v>0</v>
      </c>
      <c r="N119" s="115">
        <v>0</v>
      </c>
      <c r="O119" s="115">
        <v>45.54</v>
      </c>
      <c r="P119" s="115">
        <v>395.81</v>
      </c>
      <c r="Q119" s="115"/>
      <c r="R119" t="s">
        <v>10179</v>
      </c>
      <c r="S119" t="s">
        <v>10180</v>
      </c>
      <c r="T119" t="s">
        <v>10181</v>
      </c>
      <c r="U119" s="2" t="s">
        <v>10193</v>
      </c>
      <c r="V119" s="104" t="s">
        <v>8045</v>
      </c>
    </row>
    <row r="120" spans="1:22" hidden="1" x14ac:dyDescent="0.25">
      <c r="A120" t="s">
        <v>9017</v>
      </c>
      <c r="B120" s="185" t="s">
        <v>11193</v>
      </c>
      <c r="C120" t="s">
        <v>10388</v>
      </c>
      <c r="D120" s="104" t="s">
        <v>0</v>
      </c>
      <c r="E120" s="104" t="s">
        <v>11194</v>
      </c>
      <c r="F120" s="104" t="s">
        <v>2701</v>
      </c>
      <c r="G120" s="104" t="s">
        <v>11188</v>
      </c>
      <c r="H120" s="115">
        <v>0</v>
      </c>
      <c r="I120" s="115">
        <v>0</v>
      </c>
      <c r="J120" s="115">
        <v>0</v>
      </c>
      <c r="K120" s="115">
        <v>906.16</v>
      </c>
      <c r="L120" s="115">
        <v>0</v>
      </c>
      <c r="M120" s="115">
        <v>0</v>
      </c>
      <c r="N120" s="115">
        <v>0</v>
      </c>
      <c r="O120" s="115">
        <v>117.8</v>
      </c>
      <c r="P120" s="115">
        <v>1023.9599999999999</v>
      </c>
      <c r="Q120" s="115"/>
      <c r="R120" t="s">
        <v>10179</v>
      </c>
      <c r="S120" t="s">
        <v>10180</v>
      </c>
      <c r="T120" t="s">
        <v>10181</v>
      </c>
      <c r="U120" s="2" t="s">
        <v>10193</v>
      </c>
      <c r="V120" s="104" t="s">
        <v>8045</v>
      </c>
    </row>
    <row r="121" spans="1:22" hidden="1" x14ac:dyDescent="0.25">
      <c r="A121" t="s">
        <v>9017</v>
      </c>
      <c r="B121" s="185" t="s">
        <v>11195</v>
      </c>
      <c r="C121" t="s">
        <v>10388</v>
      </c>
      <c r="D121" s="104" t="s">
        <v>0</v>
      </c>
      <c r="E121" s="104" t="s">
        <v>11196</v>
      </c>
      <c r="F121" s="104" t="s">
        <v>1340</v>
      </c>
      <c r="G121" s="104" t="s">
        <v>11197</v>
      </c>
      <c r="H121" s="115">
        <v>0</v>
      </c>
      <c r="I121" s="115">
        <v>0</v>
      </c>
      <c r="J121" s="115">
        <v>0</v>
      </c>
      <c r="K121" s="115">
        <v>48.65</v>
      </c>
      <c r="L121" s="115">
        <v>0</v>
      </c>
      <c r="M121" s="115">
        <v>0</v>
      </c>
      <c r="N121" s="115">
        <v>0</v>
      </c>
      <c r="O121" s="115">
        <v>6.32</v>
      </c>
      <c r="P121" s="115">
        <v>54.97</v>
      </c>
      <c r="Q121" s="115"/>
      <c r="R121" t="s">
        <v>10179</v>
      </c>
      <c r="S121" t="s">
        <v>10180</v>
      </c>
      <c r="T121" t="s">
        <v>10181</v>
      </c>
      <c r="U121" s="2" t="s">
        <v>10193</v>
      </c>
      <c r="V121" s="104" t="s">
        <v>8045</v>
      </c>
    </row>
    <row r="122" spans="1:22" hidden="1" x14ac:dyDescent="0.25">
      <c r="A122" t="s">
        <v>9017</v>
      </c>
      <c r="B122" s="185" t="s">
        <v>11195</v>
      </c>
      <c r="C122" t="s">
        <v>10388</v>
      </c>
      <c r="D122" s="104" t="s">
        <v>0</v>
      </c>
      <c r="E122" s="104" t="s">
        <v>11198</v>
      </c>
      <c r="F122" s="104" t="s">
        <v>1365</v>
      </c>
      <c r="G122" s="104" t="s">
        <v>3212</v>
      </c>
      <c r="H122" s="115">
        <v>0</v>
      </c>
      <c r="I122" s="115">
        <v>0</v>
      </c>
      <c r="J122" s="115">
        <v>0</v>
      </c>
      <c r="K122" s="115">
        <v>2123.88</v>
      </c>
      <c r="L122" s="115">
        <v>0</v>
      </c>
      <c r="M122" s="115">
        <v>0</v>
      </c>
      <c r="N122" s="115">
        <v>0</v>
      </c>
      <c r="O122" s="115">
        <v>276.10000000000002</v>
      </c>
      <c r="P122" s="115">
        <v>2399.98</v>
      </c>
      <c r="Q122" s="115"/>
      <c r="R122" t="s">
        <v>10179</v>
      </c>
      <c r="S122" t="s">
        <v>10180</v>
      </c>
      <c r="T122" t="s">
        <v>10181</v>
      </c>
      <c r="U122" s="2" t="s">
        <v>10193</v>
      </c>
      <c r="V122" s="104" t="s">
        <v>8045</v>
      </c>
    </row>
    <row r="123" spans="1:22" hidden="1" x14ac:dyDescent="0.25">
      <c r="A123" t="s">
        <v>9017</v>
      </c>
      <c r="B123" s="185" t="s">
        <v>11199</v>
      </c>
      <c r="C123" t="s">
        <v>10388</v>
      </c>
      <c r="D123" s="104" t="s">
        <v>0</v>
      </c>
      <c r="E123" s="104" t="s">
        <v>11200</v>
      </c>
      <c r="F123" s="104" t="s">
        <v>1816</v>
      </c>
      <c r="G123" s="104" t="s">
        <v>1817</v>
      </c>
      <c r="H123" s="115">
        <v>312.86</v>
      </c>
      <c r="I123" s="115">
        <v>0</v>
      </c>
      <c r="J123" s="115">
        <v>0</v>
      </c>
      <c r="K123" s="115">
        <v>68.03</v>
      </c>
      <c r="L123" s="115">
        <v>0</v>
      </c>
      <c r="M123" s="115">
        <v>0</v>
      </c>
      <c r="N123" s="115">
        <v>0</v>
      </c>
      <c r="O123" s="115">
        <v>8.84</v>
      </c>
      <c r="P123" s="115">
        <v>389.73</v>
      </c>
      <c r="Q123" s="115"/>
      <c r="R123" t="s">
        <v>10179</v>
      </c>
      <c r="S123" t="s">
        <v>10180</v>
      </c>
      <c r="T123" t="s">
        <v>10181</v>
      </c>
      <c r="U123" s="2" t="s">
        <v>10193</v>
      </c>
      <c r="V123" s="104" t="s">
        <v>8045</v>
      </c>
    </row>
    <row r="124" spans="1:22" hidden="1" x14ac:dyDescent="0.25">
      <c r="A124" t="s">
        <v>9017</v>
      </c>
      <c r="B124" s="185" t="s">
        <v>11191</v>
      </c>
      <c r="C124" t="s">
        <v>10388</v>
      </c>
      <c r="D124" s="104" t="s">
        <v>0</v>
      </c>
      <c r="E124" s="104" t="s">
        <v>11201</v>
      </c>
      <c r="F124" s="104" t="s">
        <v>1317</v>
      </c>
      <c r="G124" s="104" t="s">
        <v>11202</v>
      </c>
      <c r="H124" s="115">
        <v>0</v>
      </c>
      <c r="I124" s="115">
        <v>0</v>
      </c>
      <c r="J124" s="115">
        <v>0</v>
      </c>
      <c r="K124" s="115">
        <v>17.52</v>
      </c>
      <c r="L124" s="115">
        <v>0</v>
      </c>
      <c r="M124" s="115">
        <v>0</v>
      </c>
      <c r="N124" s="115">
        <v>0</v>
      </c>
      <c r="O124" s="115">
        <v>2.2799999999999998</v>
      </c>
      <c r="P124" s="115">
        <v>19.8</v>
      </c>
      <c r="Q124" s="115"/>
      <c r="R124" t="s">
        <v>10179</v>
      </c>
      <c r="S124" t="s">
        <v>10180</v>
      </c>
      <c r="T124" t="s">
        <v>10181</v>
      </c>
      <c r="U124" s="2" t="s">
        <v>10193</v>
      </c>
      <c r="V124" s="104" t="s">
        <v>8045</v>
      </c>
    </row>
    <row r="125" spans="1:22" hidden="1" x14ac:dyDescent="0.25">
      <c r="A125" t="s">
        <v>9017</v>
      </c>
      <c r="B125" s="185" t="s">
        <v>11203</v>
      </c>
      <c r="C125" t="s">
        <v>10388</v>
      </c>
      <c r="D125" s="104" t="s">
        <v>0</v>
      </c>
      <c r="E125" s="104" t="s">
        <v>11204</v>
      </c>
      <c r="F125" s="104" t="s">
        <v>637</v>
      </c>
      <c r="G125" s="104" t="s">
        <v>2657</v>
      </c>
      <c r="H125" s="115">
        <v>0</v>
      </c>
      <c r="I125" s="115">
        <v>0</v>
      </c>
      <c r="J125" s="115">
        <v>0</v>
      </c>
      <c r="K125" s="115">
        <v>20.3</v>
      </c>
      <c r="L125" s="115">
        <v>0</v>
      </c>
      <c r="M125" s="115">
        <v>0</v>
      </c>
      <c r="N125" s="115">
        <v>0</v>
      </c>
      <c r="O125" s="115">
        <v>2.64</v>
      </c>
      <c r="P125" s="115">
        <v>22.94</v>
      </c>
      <c r="Q125" s="115"/>
      <c r="R125" t="s">
        <v>10179</v>
      </c>
      <c r="S125" t="s">
        <v>10180</v>
      </c>
      <c r="T125" t="s">
        <v>10181</v>
      </c>
      <c r="U125" s="2" t="s">
        <v>10193</v>
      </c>
      <c r="V125" s="104" t="s">
        <v>8045</v>
      </c>
    </row>
    <row r="126" spans="1:22" hidden="1" x14ac:dyDescent="0.25">
      <c r="A126" t="s">
        <v>9017</v>
      </c>
      <c r="B126" s="185" t="s">
        <v>11186</v>
      </c>
      <c r="C126" t="s">
        <v>10388</v>
      </c>
      <c r="D126" s="104" t="s">
        <v>0</v>
      </c>
      <c r="E126" s="104" t="s">
        <v>11205</v>
      </c>
      <c r="F126" s="104" t="s">
        <v>1340</v>
      </c>
      <c r="G126" s="104" t="s">
        <v>11197</v>
      </c>
      <c r="H126" s="115">
        <v>0</v>
      </c>
      <c r="I126" s="115">
        <v>0</v>
      </c>
      <c r="J126" s="115">
        <v>0</v>
      </c>
      <c r="K126" s="115">
        <v>299.60000000000002</v>
      </c>
      <c r="L126" s="115">
        <v>0</v>
      </c>
      <c r="M126" s="115">
        <v>0</v>
      </c>
      <c r="N126" s="115">
        <v>0</v>
      </c>
      <c r="O126" s="115">
        <v>38.950000000000003</v>
      </c>
      <c r="P126" s="115">
        <v>338.55</v>
      </c>
      <c r="Q126" s="115"/>
      <c r="R126" t="s">
        <v>10179</v>
      </c>
      <c r="S126" t="s">
        <v>10180</v>
      </c>
      <c r="T126" t="s">
        <v>10181</v>
      </c>
      <c r="U126" s="2" t="s">
        <v>10193</v>
      </c>
      <c r="V126" s="104" t="s">
        <v>8045</v>
      </c>
    </row>
    <row r="127" spans="1:22" hidden="1" x14ac:dyDescent="0.25">
      <c r="A127" t="s">
        <v>9017</v>
      </c>
      <c r="B127" s="185" t="s">
        <v>11206</v>
      </c>
      <c r="C127" t="s">
        <v>10388</v>
      </c>
      <c r="D127" s="104" t="s">
        <v>0</v>
      </c>
      <c r="E127" s="104" t="s">
        <v>11207</v>
      </c>
      <c r="F127" s="104" t="s">
        <v>6965</v>
      </c>
      <c r="G127" s="104" t="s">
        <v>11208</v>
      </c>
      <c r="H127" s="115">
        <v>0</v>
      </c>
      <c r="I127" s="115">
        <v>0</v>
      </c>
      <c r="J127" s="115">
        <v>0</v>
      </c>
      <c r="K127" s="115">
        <v>26.88</v>
      </c>
      <c r="L127" s="115">
        <v>0</v>
      </c>
      <c r="M127" s="115">
        <v>0</v>
      </c>
      <c r="N127" s="115">
        <v>0</v>
      </c>
      <c r="O127" s="115">
        <v>3.49</v>
      </c>
      <c r="P127" s="115">
        <v>30.369999999999997</v>
      </c>
      <c r="Q127" s="115"/>
      <c r="R127" t="s">
        <v>10179</v>
      </c>
      <c r="S127" t="s">
        <v>10180</v>
      </c>
      <c r="T127" t="s">
        <v>10181</v>
      </c>
      <c r="U127" s="2" t="s">
        <v>10193</v>
      </c>
      <c r="V127" s="104" t="s">
        <v>8045</v>
      </c>
    </row>
    <row r="128" spans="1:22" hidden="1" x14ac:dyDescent="0.25">
      <c r="A128" t="s">
        <v>9017</v>
      </c>
      <c r="B128" s="185" t="s">
        <v>11209</v>
      </c>
      <c r="C128" t="s">
        <v>10388</v>
      </c>
      <c r="D128" s="104" t="s">
        <v>0</v>
      </c>
      <c r="E128" s="104" t="s">
        <v>11210</v>
      </c>
      <c r="F128" s="104" t="s">
        <v>1317</v>
      </c>
      <c r="G128" s="104" t="s">
        <v>11202</v>
      </c>
      <c r="H128" s="115">
        <v>0</v>
      </c>
      <c r="I128" s="115">
        <v>0</v>
      </c>
      <c r="J128" s="115">
        <v>0</v>
      </c>
      <c r="K128" s="115">
        <v>4.7</v>
      </c>
      <c r="L128" s="115">
        <v>0</v>
      </c>
      <c r="M128" s="115">
        <v>0</v>
      </c>
      <c r="N128" s="115">
        <v>0</v>
      </c>
      <c r="O128" s="115">
        <v>0.61</v>
      </c>
      <c r="P128" s="115">
        <v>5.3100000000000005</v>
      </c>
      <c r="Q128" s="115"/>
      <c r="R128" t="s">
        <v>10179</v>
      </c>
      <c r="S128" t="s">
        <v>10180</v>
      </c>
      <c r="T128" t="s">
        <v>10181</v>
      </c>
      <c r="U128" s="2" t="s">
        <v>10193</v>
      </c>
      <c r="V128" s="104" t="s">
        <v>8045</v>
      </c>
    </row>
    <row r="129" spans="1:22" hidden="1" x14ac:dyDescent="0.25">
      <c r="A129" t="s">
        <v>9017</v>
      </c>
      <c r="B129" s="185" t="s">
        <v>11211</v>
      </c>
      <c r="C129" t="s">
        <v>10388</v>
      </c>
      <c r="D129" s="104" t="s">
        <v>0</v>
      </c>
      <c r="E129" s="104" t="s">
        <v>11212</v>
      </c>
      <c r="F129" s="104" t="s">
        <v>3266</v>
      </c>
      <c r="G129" s="104" t="s">
        <v>10655</v>
      </c>
      <c r="H129" s="115">
        <v>0</v>
      </c>
      <c r="I129" s="115">
        <v>0</v>
      </c>
      <c r="J129" s="115">
        <v>0</v>
      </c>
      <c r="K129" s="115">
        <v>97.25</v>
      </c>
      <c r="L129" s="115">
        <v>0</v>
      </c>
      <c r="M129" s="115">
        <v>0</v>
      </c>
      <c r="N129" s="115">
        <v>0</v>
      </c>
      <c r="O129" s="115">
        <v>12.64</v>
      </c>
      <c r="P129" s="115">
        <v>109.89</v>
      </c>
      <c r="Q129" s="115"/>
      <c r="R129" t="s">
        <v>10179</v>
      </c>
      <c r="S129" t="s">
        <v>10180</v>
      </c>
      <c r="T129" t="s">
        <v>10181</v>
      </c>
      <c r="U129" s="2" t="s">
        <v>10193</v>
      </c>
      <c r="V129" s="104" t="s">
        <v>8045</v>
      </c>
    </row>
    <row r="130" spans="1:22" hidden="1" x14ac:dyDescent="0.25">
      <c r="A130" t="s">
        <v>9017</v>
      </c>
      <c r="B130" s="185" t="s">
        <v>11213</v>
      </c>
      <c r="C130" t="s">
        <v>10388</v>
      </c>
      <c r="D130" s="104" t="s">
        <v>0</v>
      </c>
      <c r="E130" s="104" t="s">
        <v>11214</v>
      </c>
      <c r="F130" s="104" t="s">
        <v>1340</v>
      </c>
      <c r="G130" s="104" t="s">
        <v>11197</v>
      </c>
      <c r="H130" s="115">
        <v>0</v>
      </c>
      <c r="I130" s="115">
        <v>0</v>
      </c>
      <c r="J130" s="115">
        <v>0</v>
      </c>
      <c r="K130" s="115">
        <v>22.08</v>
      </c>
      <c r="L130" s="115">
        <v>0</v>
      </c>
      <c r="M130" s="115">
        <v>0</v>
      </c>
      <c r="N130" s="115">
        <v>0</v>
      </c>
      <c r="O130" s="115">
        <v>2.87</v>
      </c>
      <c r="P130" s="115">
        <v>24.95</v>
      </c>
      <c r="Q130" s="115"/>
      <c r="R130" t="s">
        <v>10179</v>
      </c>
      <c r="S130" t="s">
        <v>10180</v>
      </c>
      <c r="T130" t="s">
        <v>10181</v>
      </c>
      <c r="U130" s="2" t="s">
        <v>10193</v>
      </c>
      <c r="V130" s="104" t="s">
        <v>8045</v>
      </c>
    </row>
    <row r="131" spans="1:22" hidden="1" x14ac:dyDescent="0.25">
      <c r="A131" t="s">
        <v>9017</v>
      </c>
      <c r="B131" s="185" t="s">
        <v>11215</v>
      </c>
      <c r="C131" t="s">
        <v>10388</v>
      </c>
      <c r="D131" s="104" t="s">
        <v>0</v>
      </c>
      <c r="E131" s="104" t="s">
        <v>11216</v>
      </c>
      <c r="F131" s="104" t="s">
        <v>1340</v>
      </c>
      <c r="G131" s="104" t="s">
        <v>11197</v>
      </c>
      <c r="H131" s="115">
        <v>0</v>
      </c>
      <c r="I131" s="115">
        <v>0</v>
      </c>
      <c r="J131" s="115">
        <v>0</v>
      </c>
      <c r="K131" s="115">
        <v>258.56</v>
      </c>
      <c r="L131" s="115">
        <v>0</v>
      </c>
      <c r="M131" s="115">
        <v>0</v>
      </c>
      <c r="N131" s="115">
        <v>0</v>
      </c>
      <c r="O131" s="115">
        <v>33.61</v>
      </c>
      <c r="P131" s="115">
        <v>292.17</v>
      </c>
      <c r="Q131" s="115"/>
      <c r="R131" t="s">
        <v>10179</v>
      </c>
      <c r="S131" t="s">
        <v>10180</v>
      </c>
      <c r="T131" t="s">
        <v>10181</v>
      </c>
      <c r="U131" s="2" t="s">
        <v>10193</v>
      </c>
      <c r="V131" s="104" t="s">
        <v>8045</v>
      </c>
    </row>
    <row r="132" spans="1:22" hidden="1" x14ac:dyDescent="0.25">
      <c r="A132" t="s">
        <v>9017</v>
      </c>
      <c r="B132" s="185" t="s">
        <v>11217</v>
      </c>
      <c r="C132" t="s">
        <v>10388</v>
      </c>
      <c r="D132" s="104" t="s">
        <v>0</v>
      </c>
      <c r="E132" s="104" t="s">
        <v>11218</v>
      </c>
      <c r="F132" s="104" t="s">
        <v>1340</v>
      </c>
      <c r="G132" s="104" t="s">
        <v>11197</v>
      </c>
      <c r="H132" s="115">
        <v>0</v>
      </c>
      <c r="I132" s="115">
        <v>0</v>
      </c>
      <c r="J132" s="115">
        <v>0</v>
      </c>
      <c r="K132" s="115">
        <v>246.63</v>
      </c>
      <c r="L132" s="115">
        <v>0</v>
      </c>
      <c r="M132" s="115">
        <v>0</v>
      </c>
      <c r="N132" s="115">
        <v>0</v>
      </c>
      <c r="O132" s="115">
        <v>32.06</v>
      </c>
      <c r="P132" s="115">
        <v>278.69</v>
      </c>
      <c r="Q132" s="115"/>
      <c r="R132" t="s">
        <v>10179</v>
      </c>
      <c r="S132" t="s">
        <v>10180</v>
      </c>
      <c r="T132" t="s">
        <v>10181</v>
      </c>
      <c r="U132" s="2" t="s">
        <v>10193</v>
      </c>
      <c r="V132" s="104" t="s">
        <v>8045</v>
      </c>
    </row>
    <row r="133" spans="1:22" hidden="1" x14ac:dyDescent="0.25">
      <c r="A133" t="s">
        <v>9017</v>
      </c>
      <c r="B133" s="185" t="s">
        <v>11219</v>
      </c>
      <c r="C133" t="s">
        <v>10388</v>
      </c>
      <c r="D133" s="104" t="s">
        <v>0</v>
      </c>
      <c r="E133" s="104" t="s">
        <v>11220</v>
      </c>
      <c r="F133" s="104" t="s">
        <v>2404</v>
      </c>
      <c r="G133" s="104" t="s">
        <v>11221</v>
      </c>
      <c r="H133" s="115">
        <v>0</v>
      </c>
      <c r="I133" s="115">
        <v>0</v>
      </c>
      <c r="J133" s="115">
        <v>0</v>
      </c>
      <c r="K133" s="115">
        <v>135.82</v>
      </c>
      <c r="L133" s="115">
        <v>0</v>
      </c>
      <c r="M133" s="115">
        <v>0</v>
      </c>
      <c r="N133" s="115">
        <v>0</v>
      </c>
      <c r="O133" s="115">
        <v>17.66</v>
      </c>
      <c r="P133" s="115">
        <v>153.47999999999999</v>
      </c>
      <c r="Q133" s="115"/>
      <c r="R133" t="s">
        <v>10179</v>
      </c>
      <c r="S133" t="s">
        <v>10180</v>
      </c>
      <c r="T133" t="s">
        <v>10181</v>
      </c>
      <c r="U133" s="2" t="s">
        <v>10193</v>
      </c>
      <c r="V133" s="104" t="s">
        <v>8045</v>
      </c>
    </row>
    <row r="134" spans="1:22" hidden="1" x14ac:dyDescent="0.25">
      <c r="A134" t="s">
        <v>9017</v>
      </c>
      <c r="B134" s="185" t="s">
        <v>11213</v>
      </c>
      <c r="C134" t="s">
        <v>10388</v>
      </c>
      <c r="D134" s="104" t="s">
        <v>0</v>
      </c>
      <c r="E134" s="104" t="s">
        <v>11222</v>
      </c>
      <c r="F134" s="104" t="s">
        <v>6965</v>
      </c>
      <c r="G134" s="104" t="s">
        <v>11208</v>
      </c>
      <c r="H134" s="115">
        <v>0</v>
      </c>
      <c r="I134" s="115">
        <v>0</v>
      </c>
      <c r="J134" s="115">
        <v>0</v>
      </c>
      <c r="K134" s="115">
        <v>280.11</v>
      </c>
      <c r="L134" s="115">
        <v>0</v>
      </c>
      <c r="M134" s="115">
        <v>0</v>
      </c>
      <c r="N134" s="115">
        <v>0</v>
      </c>
      <c r="O134" s="115">
        <v>36.409999999999997</v>
      </c>
      <c r="P134" s="115">
        <v>316.52</v>
      </c>
      <c r="Q134" s="115"/>
      <c r="R134" t="s">
        <v>10179</v>
      </c>
      <c r="S134" t="s">
        <v>10180</v>
      </c>
      <c r="T134" t="s">
        <v>10181</v>
      </c>
      <c r="U134" s="2" t="s">
        <v>10193</v>
      </c>
      <c r="V134" s="104" t="s">
        <v>8045</v>
      </c>
    </row>
    <row r="135" spans="1:22" hidden="1" x14ac:dyDescent="0.25">
      <c r="A135" t="s">
        <v>9017</v>
      </c>
      <c r="B135" s="185" t="s">
        <v>11186</v>
      </c>
      <c r="C135" t="s">
        <v>10388</v>
      </c>
      <c r="D135" s="104" t="s">
        <v>0</v>
      </c>
      <c r="E135" s="104" t="s">
        <v>11223</v>
      </c>
      <c r="F135" s="104" t="s">
        <v>1816</v>
      </c>
      <c r="G135" s="104" t="s">
        <v>1817</v>
      </c>
      <c r="H135" s="115">
        <v>1148.1099999999999</v>
      </c>
      <c r="I135" s="115">
        <v>0</v>
      </c>
      <c r="J135" s="115">
        <v>0</v>
      </c>
      <c r="K135" s="115">
        <v>80.760000000000005</v>
      </c>
      <c r="L135" s="115">
        <v>0</v>
      </c>
      <c r="M135" s="115">
        <v>0</v>
      </c>
      <c r="N135" s="115">
        <v>0</v>
      </c>
      <c r="O135" s="115">
        <v>10.5</v>
      </c>
      <c r="P135" s="115">
        <v>1239.3699999999999</v>
      </c>
      <c r="Q135" s="115"/>
      <c r="R135" t="s">
        <v>10179</v>
      </c>
      <c r="S135" t="s">
        <v>10180</v>
      </c>
      <c r="T135" t="s">
        <v>10181</v>
      </c>
      <c r="U135" s="2" t="s">
        <v>10193</v>
      </c>
      <c r="V135" s="104" t="s">
        <v>8045</v>
      </c>
    </row>
    <row r="136" spans="1:22" hidden="1" x14ac:dyDescent="0.25">
      <c r="A136" t="s">
        <v>9017</v>
      </c>
      <c r="B136" s="185" t="s">
        <v>11224</v>
      </c>
      <c r="C136" t="s">
        <v>10388</v>
      </c>
      <c r="D136" s="104" t="s">
        <v>0</v>
      </c>
      <c r="E136" s="104" t="s">
        <v>11225</v>
      </c>
      <c r="F136" s="104" t="s">
        <v>2404</v>
      </c>
      <c r="G136" s="104" t="s">
        <v>11221</v>
      </c>
      <c r="H136" s="115">
        <v>0</v>
      </c>
      <c r="I136" s="115">
        <v>0</v>
      </c>
      <c r="J136" s="115">
        <v>0</v>
      </c>
      <c r="K136" s="115">
        <v>93.16</v>
      </c>
      <c r="L136" s="115">
        <v>0</v>
      </c>
      <c r="M136" s="115">
        <v>0</v>
      </c>
      <c r="N136" s="115">
        <v>0</v>
      </c>
      <c r="O136" s="115">
        <v>12.11</v>
      </c>
      <c r="P136" s="115">
        <v>105.27</v>
      </c>
      <c r="Q136" s="115"/>
      <c r="R136" t="s">
        <v>10179</v>
      </c>
      <c r="S136" t="s">
        <v>10180</v>
      </c>
      <c r="T136" t="s">
        <v>10181</v>
      </c>
      <c r="U136" s="2" t="s">
        <v>10193</v>
      </c>
      <c r="V136" s="104" t="s">
        <v>8045</v>
      </c>
    </row>
    <row r="137" spans="1:22" hidden="1" x14ac:dyDescent="0.25">
      <c r="A137" t="s">
        <v>9017</v>
      </c>
      <c r="B137" s="185" t="s">
        <v>11209</v>
      </c>
      <c r="C137" t="s">
        <v>10388</v>
      </c>
      <c r="D137" s="104" t="s">
        <v>0</v>
      </c>
      <c r="E137" s="104" t="s">
        <v>11226</v>
      </c>
      <c r="F137" s="104" t="s">
        <v>2701</v>
      </c>
      <c r="G137" s="104" t="s">
        <v>11188</v>
      </c>
      <c r="H137" s="115">
        <v>0</v>
      </c>
      <c r="I137" s="115">
        <v>0</v>
      </c>
      <c r="J137" s="115">
        <v>0</v>
      </c>
      <c r="K137" s="115">
        <v>165.15</v>
      </c>
      <c r="L137" s="115">
        <v>0</v>
      </c>
      <c r="M137" s="115">
        <v>0</v>
      </c>
      <c r="N137" s="115">
        <v>0</v>
      </c>
      <c r="O137" s="115">
        <v>21.47</v>
      </c>
      <c r="P137" s="115">
        <v>186.62</v>
      </c>
      <c r="Q137" s="115"/>
      <c r="R137" t="s">
        <v>10179</v>
      </c>
      <c r="S137" t="s">
        <v>10180</v>
      </c>
      <c r="T137" t="s">
        <v>10181</v>
      </c>
      <c r="U137" s="2" t="s">
        <v>10193</v>
      </c>
      <c r="V137" s="104" t="s">
        <v>8045</v>
      </c>
    </row>
    <row r="138" spans="1:22" hidden="1" x14ac:dyDescent="0.25">
      <c r="A138" t="s">
        <v>9017</v>
      </c>
      <c r="B138" s="185" t="s">
        <v>11215</v>
      </c>
      <c r="C138" t="s">
        <v>10388</v>
      </c>
      <c r="D138" s="104" t="s">
        <v>0</v>
      </c>
      <c r="E138" s="104" t="s">
        <v>11227</v>
      </c>
      <c r="F138" s="104" t="s">
        <v>637</v>
      </c>
      <c r="G138" s="104" t="s">
        <v>2657</v>
      </c>
      <c r="H138" s="115">
        <v>0</v>
      </c>
      <c r="I138" s="115">
        <v>0</v>
      </c>
      <c r="J138" s="115">
        <v>0</v>
      </c>
      <c r="K138" s="115">
        <v>100.32</v>
      </c>
      <c r="L138" s="115">
        <v>0</v>
      </c>
      <c r="M138" s="115">
        <v>0</v>
      </c>
      <c r="N138" s="115">
        <v>0</v>
      </c>
      <c r="O138" s="115">
        <v>13.04</v>
      </c>
      <c r="P138" s="115">
        <v>113.35999999999999</v>
      </c>
      <c r="Q138" s="115"/>
      <c r="R138" t="s">
        <v>10179</v>
      </c>
      <c r="S138" t="s">
        <v>10180</v>
      </c>
      <c r="T138" t="s">
        <v>10181</v>
      </c>
      <c r="U138" s="2" t="s">
        <v>10193</v>
      </c>
      <c r="V138" s="104" t="s">
        <v>8045</v>
      </c>
    </row>
    <row r="139" spans="1:22" hidden="1" x14ac:dyDescent="0.25">
      <c r="A139" t="s">
        <v>9017</v>
      </c>
      <c r="B139" s="185" t="s">
        <v>11209</v>
      </c>
      <c r="C139" t="s">
        <v>10388</v>
      </c>
      <c r="D139" s="104" t="s">
        <v>0</v>
      </c>
      <c r="E139" s="104" t="s">
        <v>11228</v>
      </c>
      <c r="F139" s="104" t="s">
        <v>1340</v>
      </c>
      <c r="G139" s="104" t="s">
        <v>11197</v>
      </c>
      <c r="H139" s="115">
        <v>0</v>
      </c>
      <c r="I139" s="115">
        <v>0</v>
      </c>
      <c r="J139" s="115">
        <v>0</v>
      </c>
      <c r="K139" s="115">
        <v>61.96</v>
      </c>
      <c r="L139" s="115">
        <v>0</v>
      </c>
      <c r="M139" s="115">
        <v>0</v>
      </c>
      <c r="N139" s="115">
        <v>0</v>
      </c>
      <c r="O139" s="115">
        <v>8.0500000000000007</v>
      </c>
      <c r="P139" s="115">
        <v>70.010000000000005</v>
      </c>
      <c r="Q139" s="115"/>
      <c r="R139" t="s">
        <v>10179</v>
      </c>
      <c r="S139" t="s">
        <v>10180</v>
      </c>
      <c r="T139" t="s">
        <v>10181</v>
      </c>
      <c r="U139" s="2" t="s">
        <v>10193</v>
      </c>
      <c r="V139" s="104" t="s">
        <v>8045</v>
      </c>
    </row>
    <row r="140" spans="1:22" hidden="1" x14ac:dyDescent="0.25">
      <c r="A140" t="s">
        <v>9017</v>
      </c>
      <c r="B140" s="185" t="s">
        <v>11209</v>
      </c>
      <c r="C140" t="s">
        <v>10388</v>
      </c>
      <c r="D140" s="104" t="s">
        <v>0</v>
      </c>
      <c r="E140" s="104" t="s">
        <v>11229</v>
      </c>
      <c r="F140" s="104" t="s">
        <v>2701</v>
      </c>
      <c r="G140" s="104" t="s">
        <v>11188</v>
      </c>
      <c r="H140" s="115">
        <v>0</v>
      </c>
      <c r="I140" s="115">
        <v>0</v>
      </c>
      <c r="J140" s="115">
        <v>0</v>
      </c>
      <c r="K140" s="115">
        <v>174.27</v>
      </c>
      <c r="L140" s="115">
        <v>0</v>
      </c>
      <c r="M140" s="115">
        <v>0</v>
      </c>
      <c r="N140" s="115">
        <v>0</v>
      </c>
      <c r="O140" s="115">
        <v>22.66</v>
      </c>
      <c r="P140" s="115">
        <v>196.93</v>
      </c>
      <c r="Q140" s="115"/>
      <c r="R140" t="s">
        <v>10179</v>
      </c>
      <c r="S140" t="s">
        <v>10180</v>
      </c>
      <c r="T140" t="s">
        <v>10181</v>
      </c>
      <c r="U140" s="2" t="s">
        <v>10193</v>
      </c>
      <c r="V140" s="104" t="s">
        <v>8045</v>
      </c>
    </row>
    <row r="141" spans="1:22" hidden="1" x14ac:dyDescent="0.25">
      <c r="A141" t="s">
        <v>9017</v>
      </c>
      <c r="B141" s="185" t="s">
        <v>11191</v>
      </c>
      <c r="C141" t="s">
        <v>10388</v>
      </c>
      <c r="D141" s="104" t="s">
        <v>0</v>
      </c>
      <c r="E141" s="104" t="s">
        <v>11230</v>
      </c>
      <c r="F141" s="104" t="s">
        <v>2934</v>
      </c>
      <c r="G141" s="104" t="s">
        <v>2935</v>
      </c>
      <c r="H141" s="115">
        <v>0</v>
      </c>
      <c r="I141" s="115">
        <v>0</v>
      </c>
      <c r="J141" s="115">
        <v>0</v>
      </c>
      <c r="K141" s="115">
        <v>438.05</v>
      </c>
      <c r="L141" s="115">
        <v>0</v>
      </c>
      <c r="M141" s="115">
        <v>0</v>
      </c>
      <c r="N141" s="115">
        <v>0</v>
      </c>
      <c r="O141" s="115">
        <v>56.95</v>
      </c>
      <c r="P141" s="115">
        <v>495</v>
      </c>
      <c r="Q141" s="115"/>
      <c r="R141" t="s">
        <v>10179</v>
      </c>
      <c r="S141" t="s">
        <v>10180</v>
      </c>
      <c r="T141" t="s">
        <v>10181</v>
      </c>
      <c r="U141" s="2" t="s">
        <v>10193</v>
      </c>
      <c r="V141" s="104" t="s">
        <v>8045</v>
      </c>
    </row>
    <row r="142" spans="1:22" hidden="1" x14ac:dyDescent="0.25">
      <c r="A142" t="s">
        <v>9017</v>
      </c>
      <c r="B142" s="185" t="s">
        <v>11189</v>
      </c>
      <c r="C142" t="s">
        <v>10388</v>
      </c>
      <c r="D142" s="104" t="s">
        <v>0</v>
      </c>
      <c r="E142" s="104" t="s">
        <v>11231</v>
      </c>
      <c r="F142" s="104" t="s">
        <v>1340</v>
      </c>
      <c r="G142" s="104" t="s">
        <v>11197</v>
      </c>
      <c r="H142" s="115">
        <v>0</v>
      </c>
      <c r="I142" s="115">
        <v>0</v>
      </c>
      <c r="J142" s="115">
        <v>0</v>
      </c>
      <c r="K142" s="115">
        <v>35.840000000000003</v>
      </c>
      <c r="L142" s="115">
        <v>0</v>
      </c>
      <c r="M142" s="115">
        <v>0</v>
      </c>
      <c r="N142" s="115">
        <v>0</v>
      </c>
      <c r="O142" s="115">
        <v>4.66</v>
      </c>
      <c r="P142" s="115">
        <v>40.5</v>
      </c>
      <c r="Q142" s="115"/>
      <c r="R142" t="s">
        <v>10179</v>
      </c>
      <c r="S142" t="s">
        <v>10180</v>
      </c>
      <c r="T142" t="s">
        <v>10181</v>
      </c>
      <c r="U142" s="2" t="s">
        <v>10193</v>
      </c>
      <c r="V142" s="104" t="s">
        <v>8045</v>
      </c>
    </row>
    <row r="143" spans="1:22" hidden="1" x14ac:dyDescent="0.25">
      <c r="A143" t="s">
        <v>9017</v>
      </c>
      <c r="B143" s="185" t="s">
        <v>11232</v>
      </c>
      <c r="C143" t="s">
        <v>10388</v>
      </c>
      <c r="D143" s="104" t="s">
        <v>0</v>
      </c>
      <c r="E143" s="104" t="s">
        <v>11233</v>
      </c>
      <c r="F143" s="104" t="s">
        <v>2404</v>
      </c>
      <c r="G143" s="104" t="s">
        <v>11221</v>
      </c>
      <c r="H143" s="115">
        <v>0</v>
      </c>
      <c r="I143" s="115">
        <v>0</v>
      </c>
      <c r="J143" s="115">
        <v>0</v>
      </c>
      <c r="K143" s="115">
        <v>5.73</v>
      </c>
      <c r="L143" s="115">
        <v>0</v>
      </c>
      <c r="M143" s="115">
        <v>0</v>
      </c>
      <c r="N143" s="115">
        <v>0</v>
      </c>
      <c r="O143" s="115">
        <v>0.74</v>
      </c>
      <c r="P143" s="115">
        <v>6.4700000000000006</v>
      </c>
      <c r="Q143" s="115"/>
      <c r="R143" t="s">
        <v>10179</v>
      </c>
      <c r="S143" t="s">
        <v>10180</v>
      </c>
      <c r="T143" t="s">
        <v>10181</v>
      </c>
      <c r="U143" s="2" t="s">
        <v>10193</v>
      </c>
      <c r="V143" s="104" t="s">
        <v>8045</v>
      </c>
    </row>
    <row r="144" spans="1:22" hidden="1" x14ac:dyDescent="0.25">
      <c r="A144" t="s">
        <v>9017</v>
      </c>
      <c r="B144" s="185" t="s">
        <v>11217</v>
      </c>
      <c r="C144" t="s">
        <v>10388</v>
      </c>
      <c r="D144" s="104" t="s">
        <v>0</v>
      </c>
      <c r="E144" s="104" t="s">
        <v>11234</v>
      </c>
      <c r="F144" s="104" t="s">
        <v>9137</v>
      </c>
      <c r="G144" s="104" t="s">
        <v>11235</v>
      </c>
      <c r="H144" s="115">
        <v>0</v>
      </c>
      <c r="I144" s="115">
        <v>0</v>
      </c>
      <c r="J144" s="115">
        <v>0</v>
      </c>
      <c r="K144" s="115">
        <v>8.75</v>
      </c>
      <c r="L144" s="115">
        <v>0</v>
      </c>
      <c r="M144" s="115">
        <v>0</v>
      </c>
      <c r="N144" s="115">
        <v>0</v>
      </c>
      <c r="O144" s="115">
        <v>1.1399999999999999</v>
      </c>
      <c r="P144" s="115">
        <v>9.89</v>
      </c>
      <c r="Q144" s="115"/>
      <c r="R144" t="s">
        <v>10179</v>
      </c>
      <c r="S144" t="s">
        <v>10180</v>
      </c>
      <c r="T144" t="s">
        <v>10181</v>
      </c>
      <c r="U144" s="2" t="s">
        <v>10193</v>
      </c>
      <c r="V144" s="104" t="s">
        <v>8045</v>
      </c>
    </row>
    <row r="145" spans="1:22" hidden="1" x14ac:dyDescent="0.25">
      <c r="A145" t="s">
        <v>9017</v>
      </c>
      <c r="B145" s="185" t="s">
        <v>11217</v>
      </c>
      <c r="C145" t="s">
        <v>10388</v>
      </c>
      <c r="D145" s="104" t="s">
        <v>0</v>
      </c>
      <c r="E145" s="104" t="s">
        <v>11236</v>
      </c>
      <c r="F145" s="104" t="s">
        <v>9137</v>
      </c>
      <c r="G145" s="104" t="s">
        <v>11235</v>
      </c>
      <c r="H145" s="115">
        <v>0</v>
      </c>
      <c r="I145" s="115">
        <v>0</v>
      </c>
      <c r="J145" s="115">
        <v>0</v>
      </c>
      <c r="K145" s="115">
        <v>10.62</v>
      </c>
      <c r="L145" s="115">
        <v>0</v>
      </c>
      <c r="M145" s="115">
        <v>0</v>
      </c>
      <c r="N145" s="115">
        <v>0</v>
      </c>
      <c r="O145" s="115">
        <v>1.38</v>
      </c>
      <c r="P145" s="115">
        <v>12</v>
      </c>
      <c r="Q145" s="115"/>
      <c r="R145" t="s">
        <v>10179</v>
      </c>
      <c r="S145" t="s">
        <v>10180</v>
      </c>
      <c r="T145" t="s">
        <v>10181</v>
      </c>
      <c r="U145" s="2" t="s">
        <v>10193</v>
      </c>
      <c r="V145" s="104" t="s">
        <v>8045</v>
      </c>
    </row>
    <row r="146" spans="1:22" hidden="1" x14ac:dyDescent="0.25">
      <c r="A146" t="s">
        <v>9017</v>
      </c>
      <c r="B146" s="185" t="s">
        <v>11209</v>
      </c>
      <c r="C146" t="s">
        <v>10388</v>
      </c>
      <c r="D146" s="104" t="s">
        <v>0</v>
      </c>
      <c r="E146" s="104" t="s">
        <v>11237</v>
      </c>
      <c r="F146" s="104" t="s">
        <v>1340</v>
      </c>
      <c r="G146" s="104" t="s">
        <v>11197</v>
      </c>
      <c r="H146" s="115">
        <v>0</v>
      </c>
      <c r="I146" s="115">
        <v>0</v>
      </c>
      <c r="J146" s="115">
        <v>0</v>
      </c>
      <c r="K146" s="115">
        <v>79.87</v>
      </c>
      <c r="L146" s="115">
        <v>0</v>
      </c>
      <c r="M146" s="115">
        <v>0</v>
      </c>
      <c r="N146" s="115">
        <v>0</v>
      </c>
      <c r="O146" s="115">
        <v>10.38</v>
      </c>
      <c r="P146" s="115">
        <v>90.25</v>
      </c>
      <c r="Q146" s="115"/>
      <c r="R146" t="s">
        <v>10179</v>
      </c>
      <c r="S146" t="s">
        <v>10180</v>
      </c>
      <c r="T146" t="s">
        <v>10181</v>
      </c>
      <c r="U146" s="2" t="s">
        <v>10193</v>
      </c>
      <c r="V146" s="104" t="s">
        <v>8045</v>
      </c>
    </row>
    <row r="147" spans="1:22" hidden="1" x14ac:dyDescent="0.25">
      <c r="A147" t="s">
        <v>9017</v>
      </c>
      <c r="B147" s="185" t="s">
        <v>11219</v>
      </c>
      <c r="C147" t="s">
        <v>10388</v>
      </c>
      <c r="D147" s="104" t="s">
        <v>0</v>
      </c>
      <c r="E147" s="104" t="s">
        <v>11238</v>
      </c>
      <c r="F147" s="104" t="s">
        <v>1340</v>
      </c>
      <c r="G147" s="104" t="s">
        <v>11197</v>
      </c>
      <c r="H147" s="115">
        <v>0</v>
      </c>
      <c r="I147" s="115">
        <v>0</v>
      </c>
      <c r="J147" s="115">
        <v>0</v>
      </c>
      <c r="K147" s="115">
        <v>44.56</v>
      </c>
      <c r="L147" s="115">
        <v>0</v>
      </c>
      <c r="M147" s="115">
        <v>0</v>
      </c>
      <c r="N147" s="115">
        <v>0</v>
      </c>
      <c r="O147" s="115">
        <v>5.79</v>
      </c>
      <c r="P147" s="115">
        <v>50.35</v>
      </c>
      <c r="Q147" s="115"/>
      <c r="R147" t="s">
        <v>10179</v>
      </c>
      <c r="S147" t="s">
        <v>10180</v>
      </c>
      <c r="T147" t="s">
        <v>10181</v>
      </c>
      <c r="U147" s="2" t="s">
        <v>10193</v>
      </c>
      <c r="V147" s="104" t="s">
        <v>8045</v>
      </c>
    </row>
    <row r="148" spans="1:22" hidden="1" x14ac:dyDescent="0.25">
      <c r="A148" t="s">
        <v>9017</v>
      </c>
      <c r="B148" s="185" t="s">
        <v>11191</v>
      </c>
      <c r="C148" t="s">
        <v>10388</v>
      </c>
      <c r="D148" s="104" t="s">
        <v>0</v>
      </c>
      <c r="E148" s="104" t="s">
        <v>11239</v>
      </c>
      <c r="F148" s="104" t="s">
        <v>2934</v>
      </c>
      <c r="G148" s="104" t="s">
        <v>2935</v>
      </c>
      <c r="H148" s="115">
        <v>0</v>
      </c>
      <c r="I148" s="115">
        <v>0</v>
      </c>
      <c r="J148" s="115">
        <v>0</v>
      </c>
      <c r="K148" s="115">
        <v>438.05</v>
      </c>
      <c r="L148" s="115">
        <v>0</v>
      </c>
      <c r="M148" s="115">
        <v>0</v>
      </c>
      <c r="N148" s="115">
        <v>0</v>
      </c>
      <c r="O148" s="115">
        <v>56.95</v>
      </c>
      <c r="P148" s="115">
        <v>495</v>
      </c>
      <c r="Q148" s="115"/>
      <c r="R148" t="s">
        <v>10179</v>
      </c>
      <c r="S148" t="s">
        <v>10180</v>
      </c>
      <c r="T148" t="s">
        <v>10181</v>
      </c>
      <c r="U148" s="2" t="s">
        <v>10193</v>
      </c>
      <c r="V148" s="104" t="s">
        <v>8045</v>
      </c>
    </row>
    <row r="149" spans="1:22" hidden="1" x14ac:dyDescent="0.25">
      <c r="A149" t="s">
        <v>9017</v>
      </c>
      <c r="B149" s="186">
        <v>45596</v>
      </c>
      <c r="C149" s="14" t="s">
        <v>7706</v>
      </c>
      <c r="D149" t="s">
        <v>0</v>
      </c>
      <c r="E149" t="s">
        <v>11185</v>
      </c>
      <c r="F149" t="s">
        <v>9265</v>
      </c>
      <c r="G149" t="s">
        <v>9266</v>
      </c>
      <c r="H149" s="2">
        <v>0</v>
      </c>
      <c r="I149" s="2">
        <v>0</v>
      </c>
      <c r="J149" s="2">
        <v>0</v>
      </c>
      <c r="K149" s="8">
        <v>6796.46</v>
      </c>
      <c r="L149" s="2">
        <v>0</v>
      </c>
      <c r="M149" s="2">
        <v>0</v>
      </c>
      <c r="N149" s="2">
        <v>0</v>
      </c>
      <c r="O149" s="2">
        <v>883.53980000000001</v>
      </c>
      <c r="P149" s="2">
        <v>7679.9997999999996</v>
      </c>
      <c r="Q149"/>
      <c r="R149" t="s">
        <v>10179</v>
      </c>
      <c r="S149" t="s">
        <v>10180</v>
      </c>
      <c r="T149" t="s">
        <v>10181</v>
      </c>
      <c r="U149" s="2" t="s">
        <v>10193</v>
      </c>
      <c r="V149" s="104" t="s">
        <v>8045</v>
      </c>
    </row>
    <row r="150" spans="1:22" hidden="1" x14ac:dyDescent="0.25">
      <c r="A150" t="s">
        <v>9017</v>
      </c>
      <c r="B150" s="186">
        <v>45596</v>
      </c>
      <c r="C150" s="14" t="s">
        <v>7706</v>
      </c>
      <c r="D150" t="s">
        <v>0</v>
      </c>
      <c r="E150" t="s">
        <v>11184</v>
      </c>
      <c r="F150" t="s">
        <v>9556</v>
      </c>
      <c r="G150" t="s">
        <v>9557</v>
      </c>
      <c r="H150" s="2">
        <v>0</v>
      </c>
      <c r="I150" s="2">
        <v>0</v>
      </c>
      <c r="J150" s="2">
        <v>0</v>
      </c>
      <c r="K150" s="8">
        <v>354</v>
      </c>
      <c r="L150" s="2">
        <v>0</v>
      </c>
      <c r="M150" s="2">
        <v>0</v>
      </c>
      <c r="N150" s="2">
        <v>0</v>
      </c>
      <c r="O150" s="2">
        <v>46.02</v>
      </c>
      <c r="P150" s="2">
        <v>400.02</v>
      </c>
      <c r="Q150"/>
      <c r="R150" t="s">
        <v>10179</v>
      </c>
      <c r="S150" t="s">
        <v>10180</v>
      </c>
      <c r="T150" t="s">
        <v>10181</v>
      </c>
      <c r="U150" s="2" t="s">
        <v>10193</v>
      </c>
      <c r="V150" s="104" t="s">
        <v>8045</v>
      </c>
    </row>
    <row r="151" spans="1:22" hidden="1" x14ac:dyDescent="0.25">
      <c r="A151" t="s">
        <v>9017</v>
      </c>
      <c r="B151" s="186">
        <v>45596</v>
      </c>
      <c r="C151" s="14" t="s">
        <v>7706</v>
      </c>
      <c r="D151" t="s">
        <v>0</v>
      </c>
      <c r="E151" t="s">
        <v>11183</v>
      </c>
      <c r="F151" t="s">
        <v>9556</v>
      </c>
      <c r="G151" t="s">
        <v>9557</v>
      </c>
      <c r="H151" s="2">
        <v>0</v>
      </c>
      <c r="I151" s="2">
        <v>0</v>
      </c>
      <c r="J151" s="2">
        <v>0</v>
      </c>
      <c r="K151" s="8">
        <v>88.5</v>
      </c>
      <c r="L151" s="2">
        <v>0</v>
      </c>
      <c r="M151" s="2">
        <v>0</v>
      </c>
      <c r="N151" s="2">
        <v>0</v>
      </c>
      <c r="O151" s="2">
        <v>11.505000000000001</v>
      </c>
      <c r="P151" s="2">
        <v>100.005</v>
      </c>
      <c r="Q151"/>
      <c r="R151" t="s">
        <v>10179</v>
      </c>
      <c r="S151" t="s">
        <v>10180</v>
      </c>
      <c r="T151" t="s">
        <v>10181</v>
      </c>
      <c r="U151" s="2" t="s">
        <v>10193</v>
      </c>
      <c r="V151" s="104" t="s">
        <v>8045</v>
      </c>
    </row>
    <row r="152" spans="1:22" hidden="1" x14ac:dyDescent="0.25">
      <c r="A152" t="s">
        <v>9017</v>
      </c>
      <c r="B152" s="186">
        <v>45595</v>
      </c>
      <c r="C152" s="14" t="s">
        <v>7706</v>
      </c>
      <c r="D152" t="s">
        <v>0</v>
      </c>
      <c r="E152" t="s">
        <v>11182</v>
      </c>
      <c r="F152" t="s">
        <v>10379</v>
      </c>
      <c r="G152" t="s">
        <v>10380</v>
      </c>
      <c r="H152" s="2">
        <v>0</v>
      </c>
      <c r="I152" s="2">
        <v>0</v>
      </c>
      <c r="J152" s="2">
        <v>0</v>
      </c>
      <c r="K152" s="8">
        <v>897.35</v>
      </c>
      <c r="L152" s="2">
        <v>0</v>
      </c>
      <c r="M152" s="2">
        <v>0</v>
      </c>
      <c r="N152" s="2">
        <v>0</v>
      </c>
      <c r="O152" s="2">
        <v>116.6555</v>
      </c>
      <c r="P152" s="2">
        <v>1014.0055</v>
      </c>
      <c r="Q152"/>
      <c r="R152" t="s">
        <v>10179</v>
      </c>
      <c r="S152" t="s">
        <v>10180</v>
      </c>
      <c r="T152" t="s">
        <v>10181</v>
      </c>
      <c r="U152" s="2" t="s">
        <v>10193</v>
      </c>
      <c r="V152" s="104" t="s">
        <v>8045</v>
      </c>
    </row>
    <row r="153" spans="1:22" hidden="1" x14ac:dyDescent="0.25">
      <c r="A153" t="s">
        <v>9017</v>
      </c>
      <c r="B153" s="186">
        <v>45595</v>
      </c>
      <c r="C153" s="14" t="s">
        <v>7706</v>
      </c>
      <c r="D153" t="s">
        <v>0</v>
      </c>
      <c r="E153" t="s">
        <v>11181</v>
      </c>
      <c r="F153" t="s">
        <v>9094</v>
      </c>
      <c r="G153" t="s">
        <v>9095</v>
      </c>
      <c r="H153" s="2">
        <v>0</v>
      </c>
      <c r="I153" s="2">
        <v>0</v>
      </c>
      <c r="J153" s="2">
        <v>0</v>
      </c>
      <c r="K153" s="8">
        <v>1699.11</v>
      </c>
      <c r="L153" s="2">
        <v>0</v>
      </c>
      <c r="M153" s="2">
        <v>0</v>
      </c>
      <c r="N153" s="2">
        <v>0</v>
      </c>
      <c r="O153" s="2">
        <v>220.8843</v>
      </c>
      <c r="P153" s="2">
        <v>1919.9942999999998</v>
      </c>
      <c r="Q153"/>
      <c r="R153" t="s">
        <v>10179</v>
      </c>
      <c r="S153" t="s">
        <v>10180</v>
      </c>
      <c r="T153" t="s">
        <v>10181</v>
      </c>
      <c r="U153" s="2" t="s">
        <v>10193</v>
      </c>
      <c r="V153" s="104" t="s">
        <v>8045</v>
      </c>
    </row>
    <row r="154" spans="1:22" hidden="1" x14ac:dyDescent="0.25">
      <c r="A154" t="s">
        <v>9017</v>
      </c>
      <c r="B154" s="186">
        <v>45588</v>
      </c>
      <c r="C154" s="14" t="s">
        <v>7706</v>
      </c>
      <c r="D154" t="s">
        <v>0</v>
      </c>
      <c r="E154" t="s">
        <v>11180</v>
      </c>
      <c r="F154" t="s">
        <v>9556</v>
      </c>
      <c r="G154" t="s">
        <v>9557</v>
      </c>
      <c r="H154" s="2">
        <v>0</v>
      </c>
      <c r="I154" s="2">
        <v>0</v>
      </c>
      <c r="J154" s="2">
        <v>0</v>
      </c>
      <c r="K154" s="8">
        <v>442.5</v>
      </c>
      <c r="L154" s="2">
        <v>0</v>
      </c>
      <c r="M154" s="2">
        <v>0</v>
      </c>
      <c r="N154" s="2">
        <v>0</v>
      </c>
      <c r="O154" s="2">
        <v>57.524999999999999</v>
      </c>
      <c r="P154" s="2">
        <v>500.02499999999998</v>
      </c>
      <c r="Q154"/>
      <c r="R154" t="s">
        <v>10179</v>
      </c>
      <c r="S154" t="s">
        <v>10180</v>
      </c>
      <c r="T154" t="s">
        <v>10181</v>
      </c>
      <c r="U154" s="2" t="s">
        <v>10193</v>
      </c>
      <c r="V154" s="104" t="s">
        <v>8045</v>
      </c>
    </row>
    <row r="155" spans="1:22" hidden="1" x14ac:dyDescent="0.25">
      <c r="A155" t="s">
        <v>9017</v>
      </c>
      <c r="B155" s="186">
        <v>45576</v>
      </c>
      <c r="C155" s="14" t="s">
        <v>7706</v>
      </c>
      <c r="D155" t="s">
        <v>0</v>
      </c>
      <c r="E155" t="s">
        <v>11179</v>
      </c>
      <c r="F155" t="s">
        <v>9462</v>
      </c>
      <c r="G155" t="s">
        <v>9463</v>
      </c>
      <c r="H155" s="2">
        <v>0</v>
      </c>
      <c r="I155" s="2">
        <v>0</v>
      </c>
      <c r="J155" s="2">
        <v>0</v>
      </c>
      <c r="K155" s="8">
        <v>219</v>
      </c>
      <c r="L155" s="2">
        <v>0</v>
      </c>
      <c r="M155" s="2">
        <v>0</v>
      </c>
      <c r="N155" s="2">
        <v>0</v>
      </c>
      <c r="O155" s="2">
        <v>28.470000000000002</v>
      </c>
      <c r="P155" s="2">
        <v>247.47</v>
      </c>
      <c r="Q155"/>
      <c r="R155" t="s">
        <v>10179</v>
      </c>
      <c r="S155" t="s">
        <v>10180</v>
      </c>
      <c r="T155" t="s">
        <v>10181</v>
      </c>
      <c r="U155" s="2" t="s">
        <v>10193</v>
      </c>
      <c r="V155" s="104" t="s">
        <v>8045</v>
      </c>
    </row>
    <row r="156" spans="1:22" hidden="1" x14ac:dyDescent="0.25">
      <c r="A156" t="s">
        <v>9017</v>
      </c>
      <c r="B156" s="186">
        <v>45572</v>
      </c>
      <c r="C156" s="14" t="s">
        <v>7706</v>
      </c>
      <c r="D156" t="s">
        <v>0</v>
      </c>
      <c r="E156" t="s">
        <v>11178</v>
      </c>
      <c r="F156" t="s">
        <v>9462</v>
      </c>
      <c r="G156" t="s">
        <v>9463</v>
      </c>
      <c r="H156" s="2">
        <v>0</v>
      </c>
      <c r="I156" s="2">
        <v>0</v>
      </c>
      <c r="J156" s="2">
        <v>0</v>
      </c>
      <c r="K156" s="8">
        <v>167.19</v>
      </c>
      <c r="L156" s="2">
        <v>0</v>
      </c>
      <c r="M156" s="2">
        <v>0</v>
      </c>
      <c r="N156" s="2">
        <v>0</v>
      </c>
      <c r="O156" s="2">
        <v>21.7347</v>
      </c>
      <c r="P156" s="2">
        <v>188.9247</v>
      </c>
      <c r="Q156"/>
      <c r="R156" t="s">
        <v>10179</v>
      </c>
      <c r="S156" t="s">
        <v>10180</v>
      </c>
      <c r="T156" t="s">
        <v>10181</v>
      </c>
      <c r="U156" s="2" t="s">
        <v>10193</v>
      </c>
      <c r="V156" s="104" t="s">
        <v>8045</v>
      </c>
    </row>
    <row r="157" spans="1:22" hidden="1" x14ac:dyDescent="0.25">
      <c r="A157" t="s">
        <v>9017</v>
      </c>
      <c r="B157" s="186">
        <v>45572</v>
      </c>
      <c r="C157" s="14" t="s">
        <v>7706</v>
      </c>
      <c r="D157" t="s">
        <v>0</v>
      </c>
      <c r="E157" t="s">
        <v>11177</v>
      </c>
      <c r="F157" t="s">
        <v>9462</v>
      </c>
      <c r="G157" t="s">
        <v>9463</v>
      </c>
      <c r="H157" s="2">
        <v>0</v>
      </c>
      <c r="I157" s="2">
        <v>0</v>
      </c>
      <c r="J157" s="2">
        <v>0</v>
      </c>
      <c r="K157" s="8">
        <v>8.0299999999999994</v>
      </c>
      <c r="L157" s="2">
        <v>0</v>
      </c>
      <c r="M157" s="2">
        <v>0</v>
      </c>
      <c r="N157" s="2">
        <v>0</v>
      </c>
      <c r="O157" s="2">
        <v>1.0439000000000001</v>
      </c>
      <c r="P157" s="2">
        <v>9.0739000000000001</v>
      </c>
      <c r="Q157"/>
      <c r="R157" t="s">
        <v>10179</v>
      </c>
      <c r="S157" t="s">
        <v>10180</v>
      </c>
      <c r="T157" t="s">
        <v>10181</v>
      </c>
      <c r="U157" s="2" t="s">
        <v>10193</v>
      </c>
      <c r="V157" s="104" t="s">
        <v>8045</v>
      </c>
    </row>
    <row r="158" spans="1:22" hidden="1" x14ac:dyDescent="0.25">
      <c r="A158" t="s">
        <v>9016</v>
      </c>
      <c r="B158" s="186">
        <v>45545</v>
      </c>
      <c r="C158" t="s">
        <v>10388</v>
      </c>
      <c r="D158" t="s">
        <v>0</v>
      </c>
      <c r="E158" t="s">
        <v>11153</v>
      </c>
      <c r="F158" t="s">
        <v>6833</v>
      </c>
      <c r="G158" s="31" t="s">
        <v>6834</v>
      </c>
      <c r="H158" s="2">
        <v>0</v>
      </c>
      <c r="I158" s="2">
        <v>0</v>
      </c>
      <c r="J158" s="2">
        <v>0</v>
      </c>
      <c r="K158" s="8">
        <v>1188</v>
      </c>
      <c r="L158" s="2">
        <v>0</v>
      </c>
      <c r="M158" s="2">
        <v>0</v>
      </c>
      <c r="N158" s="2">
        <v>0</v>
      </c>
      <c r="O158" s="2">
        <v>154.44</v>
      </c>
      <c r="P158" s="2">
        <v>1342.44</v>
      </c>
      <c r="Q158"/>
      <c r="R158" t="s">
        <v>10179</v>
      </c>
      <c r="S158" t="s">
        <v>10180</v>
      </c>
      <c r="T158" t="s">
        <v>10181</v>
      </c>
      <c r="U158" s="2" t="s">
        <v>10193</v>
      </c>
      <c r="V158" s="104" t="s">
        <v>8045</v>
      </c>
    </row>
    <row r="159" spans="1:22" hidden="1" x14ac:dyDescent="0.25">
      <c r="A159" t="s">
        <v>9016</v>
      </c>
      <c r="B159" s="186">
        <v>45548</v>
      </c>
      <c r="C159" t="s">
        <v>10388</v>
      </c>
      <c r="D159" t="s">
        <v>0</v>
      </c>
      <c r="E159" t="s">
        <v>11152</v>
      </c>
      <c r="F159" t="s">
        <v>6833</v>
      </c>
      <c r="G159" s="31" t="s">
        <v>6834</v>
      </c>
      <c r="H159" s="2">
        <v>0</v>
      </c>
      <c r="I159" s="2">
        <v>0</v>
      </c>
      <c r="J159" s="2">
        <v>0</v>
      </c>
      <c r="K159" s="8">
        <v>2348.5</v>
      </c>
      <c r="L159" s="2">
        <v>0</v>
      </c>
      <c r="M159" s="2">
        <v>0</v>
      </c>
      <c r="N159" s="2">
        <v>0</v>
      </c>
      <c r="O159" s="2">
        <v>305.30500000000001</v>
      </c>
      <c r="P159" s="2">
        <v>2653.8049999999998</v>
      </c>
      <c r="Q159"/>
      <c r="R159" t="s">
        <v>10179</v>
      </c>
      <c r="S159" t="s">
        <v>10180</v>
      </c>
      <c r="T159" t="s">
        <v>10181</v>
      </c>
      <c r="U159" s="2" t="s">
        <v>10193</v>
      </c>
      <c r="V159" s="104" t="s">
        <v>8045</v>
      </c>
    </row>
    <row r="160" spans="1:22" hidden="1" x14ac:dyDescent="0.25">
      <c r="A160" t="s">
        <v>9016</v>
      </c>
      <c r="B160" s="186">
        <v>45556</v>
      </c>
      <c r="C160" t="s">
        <v>10388</v>
      </c>
      <c r="D160" t="s">
        <v>0</v>
      </c>
      <c r="E160" t="s">
        <v>11151</v>
      </c>
      <c r="F160" t="s">
        <v>2514</v>
      </c>
      <c r="G160" s="172" t="s">
        <v>2515</v>
      </c>
      <c r="H160" s="2">
        <v>0</v>
      </c>
      <c r="I160" s="2">
        <v>0</v>
      </c>
      <c r="J160" s="2">
        <v>0</v>
      </c>
      <c r="K160" s="8">
        <v>157.69</v>
      </c>
      <c r="L160" s="2">
        <v>0</v>
      </c>
      <c r="M160" s="2">
        <v>0</v>
      </c>
      <c r="N160" s="2">
        <v>0</v>
      </c>
      <c r="O160" s="2">
        <v>20.499700000000001</v>
      </c>
      <c r="P160" s="2">
        <v>178.18969999999999</v>
      </c>
      <c r="Q160"/>
      <c r="R160" t="s">
        <v>10179</v>
      </c>
      <c r="S160" t="s">
        <v>10180</v>
      </c>
      <c r="T160" t="s">
        <v>10181</v>
      </c>
      <c r="U160" s="2" t="s">
        <v>10193</v>
      </c>
      <c r="V160" s="104" t="s">
        <v>8045</v>
      </c>
    </row>
    <row r="161" spans="1:22" hidden="1" x14ac:dyDescent="0.25">
      <c r="A161" t="s">
        <v>9016</v>
      </c>
      <c r="B161" s="186">
        <v>45537</v>
      </c>
      <c r="C161" t="s">
        <v>10388</v>
      </c>
      <c r="D161" t="s">
        <v>0</v>
      </c>
      <c r="E161" t="s">
        <v>11150</v>
      </c>
      <c r="F161" t="s">
        <v>2124</v>
      </c>
      <c r="G161" t="s">
        <v>2125</v>
      </c>
      <c r="H161" s="2">
        <v>393.33</v>
      </c>
      <c r="I161" s="2">
        <v>0</v>
      </c>
      <c r="J161" s="2">
        <v>0</v>
      </c>
      <c r="K161" s="8">
        <v>218.3</v>
      </c>
      <c r="L161" s="2">
        <v>0</v>
      </c>
      <c r="M161" s="2">
        <v>0</v>
      </c>
      <c r="N161" s="2">
        <v>0</v>
      </c>
      <c r="O161" s="2">
        <v>28.379000000000001</v>
      </c>
      <c r="P161" s="2">
        <v>640.00900000000001</v>
      </c>
      <c r="Q161"/>
      <c r="R161" t="s">
        <v>10179</v>
      </c>
      <c r="S161" t="s">
        <v>10184</v>
      </c>
      <c r="T161" t="s">
        <v>10181</v>
      </c>
      <c r="U161" s="2" t="s">
        <v>10189</v>
      </c>
      <c r="V161" s="104" t="s">
        <v>8045</v>
      </c>
    </row>
    <row r="162" spans="1:22" hidden="1" x14ac:dyDescent="0.25">
      <c r="A162" t="s">
        <v>9016</v>
      </c>
      <c r="B162" s="186">
        <v>45556</v>
      </c>
      <c r="C162" t="s">
        <v>10388</v>
      </c>
      <c r="D162" t="s">
        <v>0</v>
      </c>
      <c r="E162" t="s">
        <v>11149</v>
      </c>
      <c r="F162" t="s">
        <v>2701</v>
      </c>
      <c r="G162" t="s">
        <v>1432</v>
      </c>
      <c r="H162" s="2">
        <v>0</v>
      </c>
      <c r="I162" s="2">
        <v>0</v>
      </c>
      <c r="J162" s="2">
        <v>0</v>
      </c>
      <c r="K162" s="8">
        <v>62.96</v>
      </c>
      <c r="L162" s="2">
        <v>0</v>
      </c>
      <c r="M162" s="2">
        <v>0</v>
      </c>
      <c r="N162" s="2">
        <v>0</v>
      </c>
      <c r="O162" s="2">
        <v>8.184800000000001</v>
      </c>
      <c r="P162" s="2">
        <v>71.144800000000004</v>
      </c>
      <c r="Q162"/>
      <c r="R162" t="s">
        <v>10179</v>
      </c>
      <c r="S162" t="s">
        <v>10180</v>
      </c>
      <c r="T162" t="s">
        <v>10181</v>
      </c>
      <c r="U162" s="2" t="s">
        <v>10193</v>
      </c>
      <c r="V162" s="104" t="s">
        <v>8045</v>
      </c>
    </row>
    <row r="163" spans="1:22" hidden="1" x14ac:dyDescent="0.25">
      <c r="A163" t="s">
        <v>9016</v>
      </c>
      <c r="B163" s="186">
        <v>45542</v>
      </c>
      <c r="C163" t="s">
        <v>10388</v>
      </c>
      <c r="D163" t="s">
        <v>0</v>
      </c>
      <c r="E163" t="s">
        <v>11148</v>
      </c>
      <c r="F163" t="s">
        <v>1317</v>
      </c>
      <c r="G163" t="s">
        <v>1318</v>
      </c>
      <c r="H163" s="2">
        <v>0</v>
      </c>
      <c r="I163" s="2">
        <v>0</v>
      </c>
      <c r="J163" s="2">
        <v>0</v>
      </c>
      <c r="K163" s="8">
        <v>72.3</v>
      </c>
      <c r="L163" s="2">
        <v>0</v>
      </c>
      <c r="M163" s="2">
        <v>0</v>
      </c>
      <c r="N163" s="2">
        <v>0</v>
      </c>
      <c r="O163" s="2">
        <v>9.3989999999999991</v>
      </c>
      <c r="P163" s="2">
        <v>81.698999999999998</v>
      </c>
      <c r="Q163"/>
      <c r="R163" t="s">
        <v>10179</v>
      </c>
      <c r="S163" t="s">
        <v>10180</v>
      </c>
      <c r="T163" t="s">
        <v>10181</v>
      </c>
      <c r="U163" s="2" t="s">
        <v>10193</v>
      </c>
      <c r="V163" s="104" t="s">
        <v>8045</v>
      </c>
    </row>
    <row r="164" spans="1:22" hidden="1" x14ac:dyDescent="0.25">
      <c r="A164" t="s">
        <v>9016</v>
      </c>
      <c r="B164" s="186">
        <v>45547</v>
      </c>
      <c r="C164" t="s">
        <v>10388</v>
      </c>
      <c r="D164" t="s">
        <v>0</v>
      </c>
      <c r="E164" t="s">
        <v>11147</v>
      </c>
      <c r="F164" t="s">
        <v>1617</v>
      </c>
      <c r="G164" t="s">
        <v>1618</v>
      </c>
      <c r="H164" s="2">
        <v>0</v>
      </c>
      <c r="I164" s="2">
        <v>0</v>
      </c>
      <c r="J164" s="2">
        <v>0</v>
      </c>
      <c r="K164" s="8">
        <v>3373.4778761061953</v>
      </c>
      <c r="L164" s="2">
        <v>0</v>
      </c>
      <c r="M164" s="2">
        <v>0</v>
      </c>
      <c r="N164" s="2">
        <v>0</v>
      </c>
      <c r="O164" s="2">
        <v>438.5521238938054</v>
      </c>
      <c r="P164" s="2">
        <v>3812.0300000000007</v>
      </c>
      <c r="Q164"/>
      <c r="R164" t="s">
        <v>10179</v>
      </c>
      <c r="S164" t="s">
        <v>10180</v>
      </c>
      <c r="T164" t="s">
        <v>10181</v>
      </c>
      <c r="U164" s="2" t="s">
        <v>10193</v>
      </c>
      <c r="V164" s="104" t="s">
        <v>8045</v>
      </c>
    </row>
    <row r="165" spans="1:22" hidden="1" x14ac:dyDescent="0.25">
      <c r="A165" t="s">
        <v>9016</v>
      </c>
      <c r="B165" s="186">
        <v>45559</v>
      </c>
      <c r="C165" t="s">
        <v>10388</v>
      </c>
      <c r="D165" t="s">
        <v>0</v>
      </c>
      <c r="E165" t="s">
        <v>11146</v>
      </c>
      <c r="F165" t="s">
        <v>1365</v>
      </c>
      <c r="G165" s="172" t="s">
        <v>1366</v>
      </c>
      <c r="H165" s="2">
        <v>0</v>
      </c>
      <c r="I165" s="2">
        <v>0</v>
      </c>
      <c r="J165" s="2">
        <v>0</v>
      </c>
      <c r="K165" s="8">
        <v>2123.88</v>
      </c>
      <c r="L165" s="2">
        <v>0</v>
      </c>
      <c r="M165" s="2">
        <v>0</v>
      </c>
      <c r="N165" s="2">
        <v>0</v>
      </c>
      <c r="O165" s="2">
        <v>276.1044</v>
      </c>
      <c r="P165" s="2">
        <v>2399.9844000000003</v>
      </c>
      <c r="Q165"/>
      <c r="R165" t="s">
        <v>10179</v>
      </c>
      <c r="S165" t="s">
        <v>10180</v>
      </c>
      <c r="T165" t="s">
        <v>10181</v>
      </c>
      <c r="U165" s="2" t="s">
        <v>10193</v>
      </c>
      <c r="V165" s="104" t="s">
        <v>8045</v>
      </c>
    </row>
    <row r="166" spans="1:22" hidden="1" x14ac:dyDescent="0.25">
      <c r="A166" t="s">
        <v>9016</v>
      </c>
      <c r="B166" s="186">
        <v>45546</v>
      </c>
      <c r="C166" t="s">
        <v>10388</v>
      </c>
      <c r="D166" t="s">
        <v>0</v>
      </c>
      <c r="E166" t="s">
        <v>11145</v>
      </c>
      <c r="F166" t="s">
        <v>1365</v>
      </c>
      <c r="G166" s="172" t="s">
        <v>1366</v>
      </c>
      <c r="H166" s="2">
        <v>0</v>
      </c>
      <c r="I166" s="2">
        <v>0</v>
      </c>
      <c r="J166" s="2">
        <v>0</v>
      </c>
      <c r="K166" s="8">
        <v>233.63</v>
      </c>
      <c r="L166" s="2">
        <v>0</v>
      </c>
      <c r="M166" s="2">
        <v>0</v>
      </c>
      <c r="N166" s="2">
        <v>0</v>
      </c>
      <c r="O166" s="2">
        <v>30.3719</v>
      </c>
      <c r="P166" s="2">
        <v>264.00189999999998</v>
      </c>
      <c r="Q166"/>
      <c r="R166" t="s">
        <v>10179</v>
      </c>
      <c r="S166" t="s">
        <v>10180</v>
      </c>
      <c r="T166" t="s">
        <v>10181</v>
      </c>
      <c r="U166" s="2" t="s">
        <v>10193</v>
      </c>
      <c r="V166" s="104" t="s">
        <v>8045</v>
      </c>
    </row>
    <row r="167" spans="1:22" hidden="1" x14ac:dyDescent="0.25">
      <c r="A167" t="s">
        <v>9016</v>
      </c>
      <c r="B167" s="186">
        <v>45517</v>
      </c>
      <c r="C167" t="s">
        <v>10388</v>
      </c>
      <c r="D167" t="s">
        <v>0</v>
      </c>
      <c r="E167" t="s">
        <v>11144</v>
      </c>
      <c r="F167" t="s">
        <v>2701</v>
      </c>
      <c r="G167" t="s">
        <v>1432</v>
      </c>
      <c r="H167" s="2">
        <v>0</v>
      </c>
      <c r="I167" s="2">
        <v>0</v>
      </c>
      <c r="J167" s="2">
        <v>0</v>
      </c>
      <c r="K167" s="8">
        <v>231.42</v>
      </c>
      <c r="L167" s="2">
        <v>0</v>
      </c>
      <c r="M167" s="2">
        <v>0</v>
      </c>
      <c r="N167" s="2">
        <v>0</v>
      </c>
      <c r="O167" s="2">
        <v>30.084599999999998</v>
      </c>
      <c r="P167" s="2">
        <v>261.50459999999998</v>
      </c>
      <c r="Q167"/>
      <c r="R167" t="s">
        <v>10179</v>
      </c>
      <c r="S167" t="s">
        <v>10180</v>
      </c>
      <c r="T167" t="s">
        <v>10181</v>
      </c>
      <c r="U167" s="2" t="s">
        <v>10193</v>
      </c>
      <c r="V167" s="104" t="s">
        <v>8045</v>
      </c>
    </row>
    <row r="168" spans="1:22" hidden="1" x14ac:dyDescent="0.25">
      <c r="A168" t="s">
        <v>9016</v>
      </c>
      <c r="B168" s="186">
        <v>45565</v>
      </c>
      <c r="C168" t="s">
        <v>10388</v>
      </c>
      <c r="D168" t="s">
        <v>0</v>
      </c>
      <c r="E168" t="s">
        <v>11143</v>
      </c>
      <c r="F168" t="s">
        <v>1952</v>
      </c>
      <c r="G168" s="170" t="s">
        <v>1953</v>
      </c>
      <c r="H168" s="2">
        <v>0</v>
      </c>
      <c r="I168" s="2">
        <v>0</v>
      </c>
      <c r="J168" s="2">
        <v>0</v>
      </c>
      <c r="K168" s="8">
        <v>830.37</v>
      </c>
      <c r="L168" s="2">
        <v>0</v>
      </c>
      <c r="M168" s="2">
        <v>0</v>
      </c>
      <c r="N168" s="2">
        <v>0</v>
      </c>
      <c r="O168" s="2">
        <v>107.94810000000001</v>
      </c>
      <c r="P168" s="2">
        <v>938.31809999999996</v>
      </c>
      <c r="Q168"/>
      <c r="R168" t="s">
        <v>10179</v>
      </c>
      <c r="S168" t="s">
        <v>10180</v>
      </c>
      <c r="T168" t="s">
        <v>10181</v>
      </c>
      <c r="U168" s="2" t="s">
        <v>10193</v>
      </c>
      <c r="V168" s="104" t="s">
        <v>8045</v>
      </c>
    </row>
    <row r="169" spans="1:22" hidden="1" x14ac:dyDescent="0.25">
      <c r="A169" t="s">
        <v>9016</v>
      </c>
      <c r="B169" s="186">
        <v>45565</v>
      </c>
      <c r="C169" t="s">
        <v>10388</v>
      </c>
      <c r="D169" t="s">
        <v>0</v>
      </c>
      <c r="E169" t="s">
        <v>11142</v>
      </c>
      <c r="F169" t="s">
        <v>1952</v>
      </c>
      <c r="G169" s="170" t="s">
        <v>1953</v>
      </c>
      <c r="H169" s="2">
        <v>0</v>
      </c>
      <c r="I169" s="2">
        <v>0</v>
      </c>
      <c r="J169" s="2">
        <v>0</v>
      </c>
      <c r="K169" s="8">
        <v>3000</v>
      </c>
      <c r="L169" s="2">
        <v>0</v>
      </c>
      <c r="M169" s="2">
        <v>0</v>
      </c>
      <c r="N169" s="2">
        <v>0</v>
      </c>
      <c r="O169" s="2">
        <v>390</v>
      </c>
      <c r="P169" s="2">
        <v>3390</v>
      </c>
      <c r="Q169"/>
      <c r="R169" t="s">
        <v>10179</v>
      </c>
      <c r="S169" t="s">
        <v>10180</v>
      </c>
      <c r="T169" t="s">
        <v>10181</v>
      </c>
      <c r="U169" s="2" t="s">
        <v>10193</v>
      </c>
      <c r="V169" s="104" t="s">
        <v>8045</v>
      </c>
    </row>
    <row r="170" spans="1:22" hidden="1" x14ac:dyDescent="0.25">
      <c r="A170" t="s">
        <v>9016</v>
      </c>
      <c r="B170" s="186">
        <v>45563</v>
      </c>
      <c r="C170" t="s">
        <v>10388</v>
      </c>
      <c r="D170" t="s">
        <v>0</v>
      </c>
      <c r="E170" t="s">
        <v>11141</v>
      </c>
      <c r="F170" t="s">
        <v>1952</v>
      </c>
      <c r="G170" s="170" t="s">
        <v>1953</v>
      </c>
      <c r="H170" s="2">
        <v>0</v>
      </c>
      <c r="I170" s="2">
        <v>0</v>
      </c>
      <c r="J170" s="2">
        <v>0</v>
      </c>
      <c r="K170" s="8">
        <v>4034.1</v>
      </c>
      <c r="L170" s="2">
        <v>0</v>
      </c>
      <c r="M170" s="2">
        <v>0</v>
      </c>
      <c r="N170" s="2">
        <v>0</v>
      </c>
      <c r="O170" s="2">
        <v>524.43299999999999</v>
      </c>
      <c r="P170" s="2">
        <v>4558.5329999999994</v>
      </c>
      <c r="Q170"/>
      <c r="R170" t="s">
        <v>10179</v>
      </c>
      <c r="S170" t="s">
        <v>10180</v>
      </c>
      <c r="T170" t="s">
        <v>10181</v>
      </c>
      <c r="U170" s="2" t="s">
        <v>10193</v>
      </c>
      <c r="V170" s="104" t="s">
        <v>8045</v>
      </c>
    </row>
    <row r="171" spans="1:22" hidden="1" x14ac:dyDescent="0.25">
      <c r="A171" t="s">
        <v>9016</v>
      </c>
      <c r="B171" s="186">
        <v>45561</v>
      </c>
      <c r="C171" t="s">
        <v>10388</v>
      </c>
      <c r="D171" t="s">
        <v>0</v>
      </c>
      <c r="E171" t="s">
        <v>11140</v>
      </c>
      <c r="F171" t="s">
        <v>1952</v>
      </c>
      <c r="G171" s="170" t="s">
        <v>1953</v>
      </c>
      <c r="H171" s="2">
        <v>0</v>
      </c>
      <c r="I171" s="2">
        <v>0</v>
      </c>
      <c r="J171" s="2">
        <v>0</v>
      </c>
      <c r="K171" s="8">
        <v>4034.1</v>
      </c>
      <c r="L171" s="2">
        <v>0</v>
      </c>
      <c r="M171" s="2">
        <v>0</v>
      </c>
      <c r="N171" s="2">
        <v>0</v>
      </c>
      <c r="O171" s="2">
        <v>524.43299999999999</v>
      </c>
      <c r="P171" s="2">
        <v>4558.5329999999994</v>
      </c>
      <c r="Q171"/>
      <c r="R171" t="s">
        <v>10179</v>
      </c>
      <c r="S171" t="s">
        <v>10180</v>
      </c>
      <c r="T171" t="s">
        <v>10181</v>
      </c>
      <c r="U171" s="2" t="s">
        <v>10193</v>
      </c>
      <c r="V171" s="104" t="s">
        <v>8045</v>
      </c>
    </row>
    <row r="172" spans="1:22" hidden="1" x14ac:dyDescent="0.25">
      <c r="A172" t="s">
        <v>9016</v>
      </c>
      <c r="B172" s="186">
        <v>45559</v>
      </c>
      <c r="C172" t="s">
        <v>10388</v>
      </c>
      <c r="D172" t="s">
        <v>0</v>
      </c>
      <c r="E172" t="s">
        <v>11139</v>
      </c>
      <c r="F172" t="s">
        <v>1952</v>
      </c>
      <c r="G172" s="170" t="s">
        <v>1953</v>
      </c>
      <c r="H172" s="2">
        <v>0</v>
      </c>
      <c r="I172" s="2">
        <v>0</v>
      </c>
      <c r="J172" s="2">
        <v>0</v>
      </c>
      <c r="K172" s="8">
        <v>4034.1</v>
      </c>
      <c r="L172" s="2">
        <v>0</v>
      </c>
      <c r="M172" s="2">
        <v>0</v>
      </c>
      <c r="N172" s="2">
        <v>0</v>
      </c>
      <c r="O172" s="2">
        <v>524.43299999999999</v>
      </c>
      <c r="P172" s="2">
        <v>4558.5329999999994</v>
      </c>
      <c r="Q172"/>
      <c r="R172" t="s">
        <v>10179</v>
      </c>
      <c r="S172" t="s">
        <v>10180</v>
      </c>
      <c r="T172" t="s">
        <v>10181</v>
      </c>
      <c r="U172" s="2" t="s">
        <v>10193</v>
      </c>
      <c r="V172" s="104" t="s">
        <v>8045</v>
      </c>
    </row>
    <row r="173" spans="1:22" hidden="1" x14ac:dyDescent="0.25">
      <c r="A173" t="s">
        <v>9016</v>
      </c>
      <c r="B173" s="186">
        <v>45555</v>
      </c>
      <c r="C173" t="s">
        <v>10388</v>
      </c>
      <c r="D173" t="s">
        <v>0</v>
      </c>
      <c r="E173" t="s">
        <v>11138</v>
      </c>
      <c r="F173" t="s">
        <v>1952</v>
      </c>
      <c r="G173" s="170" t="s">
        <v>1953</v>
      </c>
      <c r="H173" s="2">
        <v>0</v>
      </c>
      <c r="I173" s="2">
        <v>0</v>
      </c>
      <c r="J173" s="2">
        <v>0</v>
      </c>
      <c r="K173" s="8">
        <v>4034.1</v>
      </c>
      <c r="L173" s="2">
        <v>0</v>
      </c>
      <c r="M173" s="2">
        <v>0</v>
      </c>
      <c r="N173" s="2">
        <v>0</v>
      </c>
      <c r="O173" s="2">
        <v>524.43299999999999</v>
      </c>
      <c r="P173" s="2">
        <v>4558.5329999999994</v>
      </c>
      <c r="Q173"/>
      <c r="R173" t="s">
        <v>10179</v>
      </c>
      <c r="S173" t="s">
        <v>10180</v>
      </c>
      <c r="T173" t="s">
        <v>10181</v>
      </c>
      <c r="U173" s="2" t="s">
        <v>10193</v>
      </c>
      <c r="V173" s="104" t="s">
        <v>8045</v>
      </c>
    </row>
    <row r="174" spans="1:22" hidden="1" x14ac:dyDescent="0.25">
      <c r="A174" t="s">
        <v>9016</v>
      </c>
      <c r="B174" s="186">
        <v>45553</v>
      </c>
      <c r="C174" t="s">
        <v>10388</v>
      </c>
      <c r="D174" t="s">
        <v>0</v>
      </c>
      <c r="E174" t="s">
        <v>11137</v>
      </c>
      <c r="F174" t="s">
        <v>1952</v>
      </c>
      <c r="G174" s="170" t="s">
        <v>1953</v>
      </c>
      <c r="H174" s="2">
        <v>0</v>
      </c>
      <c r="I174" s="2">
        <v>0</v>
      </c>
      <c r="J174" s="2">
        <v>0</v>
      </c>
      <c r="K174" s="8">
        <v>4034.1</v>
      </c>
      <c r="L174" s="2">
        <v>0</v>
      </c>
      <c r="M174" s="2">
        <v>0</v>
      </c>
      <c r="N174" s="2">
        <v>0</v>
      </c>
      <c r="O174" s="2">
        <v>524.43299999999999</v>
      </c>
      <c r="P174" s="2">
        <v>4558.5329999999994</v>
      </c>
      <c r="Q174"/>
      <c r="R174" t="s">
        <v>10179</v>
      </c>
      <c r="S174" t="s">
        <v>10180</v>
      </c>
      <c r="T174" t="s">
        <v>10181</v>
      </c>
      <c r="U174" s="2" t="s">
        <v>10193</v>
      </c>
      <c r="V174" s="104" t="s">
        <v>8045</v>
      </c>
    </row>
    <row r="175" spans="1:22" hidden="1" x14ac:dyDescent="0.25">
      <c r="A175" t="s">
        <v>9016</v>
      </c>
      <c r="B175" s="186">
        <v>45551</v>
      </c>
      <c r="C175" t="s">
        <v>10388</v>
      </c>
      <c r="D175" t="s">
        <v>0</v>
      </c>
      <c r="E175" t="s">
        <v>11136</v>
      </c>
      <c r="F175" t="s">
        <v>1952</v>
      </c>
      <c r="G175" s="170" t="s">
        <v>1953</v>
      </c>
      <c r="H175" s="2">
        <v>0</v>
      </c>
      <c r="I175" s="2">
        <v>0</v>
      </c>
      <c r="J175" s="2">
        <v>0</v>
      </c>
      <c r="K175" s="8">
        <v>4034.1</v>
      </c>
      <c r="L175" s="2">
        <v>0</v>
      </c>
      <c r="M175" s="2">
        <v>0</v>
      </c>
      <c r="N175" s="2">
        <v>0</v>
      </c>
      <c r="O175" s="2">
        <v>524.43299999999999</v>
      </c>
      <c r="P175" s="2">
        <v>4558.5329999999994</v>
      </c>
      <c r="Q175"/>
      <c r="R175" t="s">
        <v>10179</v>
      </c>
      <c r="S175" t="s">
        <v>10180</v>
      </c>
      <c r="T175" t="s">
        <v>10181</v>
      </c>
      <c r="U175" s="2" t="s">
        <v>10193</v>
      </c>
      <c r="V175" s="104" t="s">
        <v>8045</v>
      </c>
    </row>
    <row r="176" spans="1:22" hidden="1" x14ac:dyDescent="0.25">
      <c r="A176" t="s">
        <v>9016</v>
      </c>
      <c r="B176" s="186">
        <v>45548</v>
      </c>
      <c r="C176" t="s">
        <v>10388</v>
      </c>
      <c r="D176" t="s">
        <v>0</v>
      </c>
      <c r="E176" t="s">
        <v>11135</v>
      </c>
      <c r="F176" t="s">
        <v>1952</v>
      </c>
      <c r="G176" s="170" t="s">
        <v>1953</v>
      </c>
      <c r="H176" s="2">
        <v>0</v>
      </c>
      <c r="I176" s="2">
        <v>0</v>
      </c>
      <c r="J176" s="2">
        <v>0</v>
      </c>
      <c r="K176" s="8">
        <v>4034.1</v>
      </c>
      <c r="L176" s="2">
        <v>0</v>
      </c>
      <c r="M176" s="2">
        <v>0</v>
      </c>
      <c r="N176" s="2">
        <v>0</v>
      </c>
      <c r="O176" s="2">
        <v>524.43299999999999</v>
      </c>
      <c r="P176" s="2">
        <v>4558.5329999999994</v>
      </c>
      <c r="Q176"/>
      <c r="R176" t="s">
        <v>10179</v>
      </c>
      <c r="S176" t="s">
        <v>10180</v>
      </c>
      <c r="T176" t="s">
        <v>10181</v>
      </c>
      <c r="U176" s="2" t="s">
        <v>10193</v>
      </c>
      <c r="V176" s="104" t="s">
        <v>8045</v>
      </c>
    </row>
    <row r="177" spans="1:22" hidden="1" x14ac:dyDescent="0.25">
      <c r="A177" t="s">
        <v>9016</v>
      </c>
      <c r="B177" s="186">
        <v>45546</v>
      </c>
      <c r="C177" t="s">
        <v>10388</v>
      </c>
      <c r="D177" t="s">
        <v>0</v>
      </c>
      <c r="E177" t="s">
        <v>11134</v>
      </c>
      <c r="F177" t="s">
        <v>1952</v>
      </c>
      <c r="G177" s="170" t="s">
        <v>1953</v>
      </c>
      <c r="H177" s="2">
        <v>0</v>
      </c>
      <c r="I177" s="2">
        <v>0</v>
      </c>
      <c r="J177" s="2">
        <v>0</v>
      </c>
      <c r="K177" s="8">
        <v>4034.1</v>
      </c>
      <c r="L177" s="2">
        <v>0</v>
      </c>
      <c r="M177" s="2">
        <v>0</v>
      </c>
      <c r="N177" s="2">
        <v>0</v>
      </c>
      <c r="O177" s="2">
        <v>524.43299999999999</v>
      </c>
      <c r="P177" s="2">
        <v>4558.5329999999994</v>
      </c>
      <c r="Q177"/>
      <c r="R177" t="s">
        <v>10179</v>
      </c>
      <c r="S177" t="s">
        <v>10180</v>
      </c>
      <c r="T177" t="s">
        <v>10181</v>
      </c>
      <c r="U177" s="2" t="s">
        <v>10193</v>
      </c>
      <c r="V177" s="104" t="s">
        <v>8045</v>
      </c>
    </row>
    <row r="178" spans="1:22" hidden="1" x14ac:dyDescent="0.25">
      <c r="A178" t="s">
        <v>9016</v>
      </c>
      <c r="B178" s="186">
        <v>45545</v>
      </c>
      <c r="C178" t="s">
        <v>10388</v>
      </c>
      <c r="D178" t="s">
        <v>0</v>
      </c>
      <c r="E178" t="s">
        <v>11133</v>
      </c>
      <c r="F178" t="s">
        <v>1952</v>
      </c>
      <c r="G178" s="170" t="s">
        <v>1953</v>
      </c>
      <c r="H178" s="2">
        <v>0</v>
      </c>
      <c r="I178" s="2">
        <v>0</v>
      </c>
      <c r="J178" s="2">
        <v>0</v>
      </c>
      <c r="K178" s="8">
        <v>4034.1</v>
      </c>
      <c r="L178" s="2">
        <v>0</v>
      </c>
      <c r="M178" s="2">
        <v>0</v>
      </c>
      <c r="N178" s="2">
        <v>0</v>
      </c>
      <c r="O178" s="2">
        <v>524.43299999999999</v>
      </c>
      <c r="P178" s="2">
        <v>4558.5329999999994</v>
      </c>
      <c r="Q178"/>
      <c r="R178" t="s">
        <v>10179</v>
      </c>
      <c r="S178" t="s">
        <v>10180</v>
      </c>
      <c r="T178" t="s">
        <v>10181</v>
      </c>
      <c r="U178" s="2" t="s">
        <v>10193</v>
      </c>
      <c r="V178" s="104" t="s">
        <v>8045</v>
      </c>
    </row>
    <row r="179" spans="1:22" hidden="1" x14ac:dyDescent="0.25">
      <c r="A179" t="s">
        <v>9016</v>
      </c>
      <c r="B179" s="186">
        <v>45540</v>
      </c>
      <c r="C179" t="s">
        <v>10388</v>
      </c>
      <c r="D179" t="s">
        <v>0</v>
      </c>
      <c r="E179" t="s">
        <v>11132</v>
      </c>
      <c r="F179" t="s">
        <v>1952</v>
      </c>
      <c r="G179" s="170" t="s">
        <v>1953</v>
      </c>
      <c r="H179" s="2">
        <v>0</v>
      </c>
      <c r="I179" s="2">
        <v>0</v>
      </c>
      <c r="J179" s="2">
        <v>0</v>
      </c>
      <c r="K179" s="8">
        <v>4034.1</v>
      </c>
      <c r="L179" s="2">
        <v>0</v>
      </c>
      <c r="M179" s="2">
        <v>0</v>
      </c>
      <c r="N179" s="2">
        <v>0</v>
      </c>
      <c r="O179" s="2">
        <v>524.43299999999999</v>
      </c>
      <c r="P179" s="2">
        <v>4558.5329999999994</v>
      </c>
      <c r="Q179"/>
      <c r="R179" t="s">
        <v>10179</v>
      </c>
      <c r="S179" t="s">
        <v>10180</v>
      </c>
      <c r="T179" t="s">
        <v>10181</v>
      </c>
      <c r="U179" s="2" t="s">
        <v>10193</v>
      </c>
      <c r="V179" s="104" t="s">
        <v>8045</v>
      </c>
    </row>
    <row r="180" spans="1:22" hidden="1" x14ac:dyDescent="0.25">
      <c r="A180" t="s">
        <v>9016</v>
      </c>
      <c r="B180" s="186">
        <v>45538</v>
      </c>
      <c r="C180" t="s">
        <v>10388</v>
      </c>
      <c r="D180" t="s">
        <v>0</v>
      </c>
      <c r="E180" t="s">
        <v>11131</v>
      </c>
      <c r="F180" t="s">
        <v>1952</v>
      </c>
      <c r="G180" s="170" t="s">
        <v>1953</v>
      </c>
      <c r="H180" s="2">
        <v>0</v>
      </c>
      <c r="I180" s="2">
        <v>0</v>
      </c>
      <c r="J180" s="2">
        <v>0</v>
      </c>
      <c r="K180" s="8">
        <v>4034.1</v>
      </c>
      <c r="L180" s="2">
        <v>0</v>
      </c>
      <c r="M180" s="2">
        <v>0</v>
      </c>
      <c r="N180" s="2">
        <v>0</v>
      </c>
      <c r="O180" s="2">
        <v>524.43299999999999</v>
      </c>
      <c r="P180" s="2">
        <v>4558.5329999999994</v>
      </c>
      <c r="Q180"/>
      <c r="R180" t="s">
        <v>10179</v>
      </c>
      <c r="S180" t="s">
        <v>10180</v>
      </c>
      <c r="T180" t="s">
        <v>10181</v>
      </c>
      <c r="U180" s="2" t="s">
        <v>10193</v>
      </c>
      <c r="V180" s="104" t="s">
        <v>8045</v>
      </c>
    </row>
    <row r="181" spans="1:22" hidden="1" x14ac:dyDescent="0.25">
      <c r="A181" t="s">
        <v>9016</v>
      </c>
      <c r="B181" s="186">
        <v>45538</v>
      </c>
      <c r="C181" t="s">
        <v>10388</v>
      </c>
      <c r="D181" t="s">
        <v>0</v>
      </c>
      <c r="E181" t="s">
        <v>11130</v>
      </c>
      <c r="F181" t="s">
        <v>1340</v>
      </c>
      <c r="G181" t="s">
        <v>1341</v>
      </c>
      <c r="H181" s="2">
        <v>0</v>
      </c>
      <c r="I181" s="2">
        <v>0</v>
      </c>
      <c r="J181" s="2">
        <v>0</v>
      </c>
      <c r="K181" s="8">
        <v>530.09</v>
      </c>
      <c r="L181" s="2">
        <v>0</v>
      </c>
      <c r="M181" s="2">
        <v>0</v>
      </c>
      <c r="N181" s="2">
        <v>0</v>
      </c>
      <c r="O181" s="2">
        <v>68.91170000000001</v>
      </c>
      <c r="P181" s="2">
        <v>599.00170000000003</v>
      </c>
      <c r="Q181"/>
      <c r="R181" t="s">
        <v>10179</v>
      </c>
      <c r="S181" t="s">
        <v>10180</v>
      </c>
      <c r="T181" t="s">
        <v>10181</v>
      </c>
      <c r="U181" s="2" t="s">
        <v>10193</v>
      </c>
      <c r="V181" s="104" t="s">
        <v>8045</v>
      </c>
    </row>
    <row r="182" spans="1:22" hidden="1" x14ac:dyDescent="0.25">
      <c r="A182" t="s">
        <v>9016</v>
      </c>
      <c r="B182" s="186">
        <v>45548</v>
      </c>
      <c r="C182" t="s">
        <v>10388</v>
      </c>
      <c r="D182" t="s">
        <v>0</v>
      </c>
      <c r="E182" t="s">
        <v>11129</v>
      </c>
      <c r="F182" t="s">
        <v>7310</v>
      </c>
      <c r="G182" t="s">
        <v>7311</v>
      </c>
      <c r="H182" s="2">
        <v>0</v>
      </c>
      <c r="I182" s="2">
        <v>0</v>
      </c>
      <c r="J182" s="2">
        <v>0</v>
      </c>
      <c r="K182" s="8">
        <v>6.43</v>
      </c>
      <c r="L182" s="2">
        <v>0</v>
      </c>
      <c r="M182" s="2">
        <v>0</v>
      </c>
      <c r="N182" s="2">
        <v>0</v>
      </c>
      <c r="O182" s="2">
        <v>0.83589999999999998</v>
      </c>
      <c r="P182" s="2">
        <v>7.2658999999999994</v>
      </c>
      <c r="Q182"/>
      <c r="R182" t="s">
        <v>10179</v>
      </c>
      <c r="S182" t="s">
        <v>10180</v>
      </c>
      <c r="T182" t="s">
        <v>10181</v>
      </c>
      <c r="U182" s="2" t="s">
        <v>10193</v>
      </c>
      <c r="V182" s="104" t="s">
        <v>8045</v>
      </c>
    </row>
    <row r="183" spans="1:22" hidden="1" x14ac:dyDescent="0.25">
      <c r="A183" t="s">
        <v>9016</v>
      </c>
      <c r="B183" s="186">
        <v>45551</v>
      </c>
      <c r="C183" t="s">
        <v>10388</v>
      </c>
      <c r="D183" t="s">
        <v>0</v>
      </c>
      <c r="E183" t="s">
        <v>11128</v>
      </c>
      <c r="F183" t="s">
        <v>1340</v>
      </c>
      <c r="G183" t="s">
        <v>1341</v>
      </c>
      <c r="H183" s="2">
        <v>0</v>
      </c>
      <c r="I183" s="2">
        <v>0</v>
      </c>
      <c r="J183" s="2">
        <v>0</v>
      </c>
      <c r="K183" s="8">
        <v>72.56</v>
      </c>
      <c r="L183" s="2">
        <v>0</v>
      </c>
      <c r="M183" s="2">
        <v>0</v>
      </c>
      <c r="N183" s="2">
        <v>0</v>
      </c>
      <c r="O183" s="2">
        <v>9.4328000000000003</v>
      </c>
      <c r="P183" s="2">
        <v>81.992800000000003</v>
      </c>
      <c r="Q183"/>
      <c r="R183" t="s">
        <v>10179</v>
      </c>
      <c r="S183" t="s">
        <v>10180</v>
      </c>
      <c r="T183" t="s">
        <v>10181</v>
      </c>
      <c r="U183" s="2" t="s">
        <v>10193</v>
      </c>
      <c r="V183" s="104" t="s">
        <v>8045</v>
      </c>
    </row>
    <row r="184" spans="1:22" hidden="1" x14ac:dyDescent="0.25">
      <c r="A184" t="s">
        <v>9016</v>
      </c>
      <c r="B184" s="186">
        <v>45541</v>
      </c>
      <c r="C184" t="s">
        <v>10388</v>
      </c>
      <c r="D184" t="s">
        <v>0</v>
      </c>
      <c r="E184" t="s">
        <v>11127</v>
      </c>
      <c r="F184" t="s">
        <v>1317</v>
      </c>
      <c r="G184" t="s">
        <v>1318</v>
      </c>
      <c r="H184" s="2">
        <v>0</v>
      </c>
      <c r="I184" s="2">
        <v>0</v>
      </c>
      <c r="J184" s="2">
        <v>0</v>
      </c>
      <c r="K184" s="8">
        <v>101.06</v>
      </c>
      <c r="L184" s="2">
        <v>0</v>
      </c>
      <c r="M184" s="2">
        <v>0</v>
      </c>
      <c r="N184" s="2">
        <v>0</v>
      </c>
      <c r="O184" s="2">
        <v>13.1378</v>
      </c>
      <c r="P184" s="2">
        <v>114.1978</v>
      </c>
      <c r="Q184"/>
      <c r="R184" t="s">
        <v>10179</v>
      </c>
      <c r="S184" t="s">
        <v>10180</v>
      </c>
      <c r="T184" t="s">
        <v>10181</v>
      </c>
      <c r="U184" s="2" t="s">
        <v>10193</v>
      </c>
      <c r="V184" s="104" t="s">
        <v>8045</v>
      </c>
    </row>
    <row r="185" spans="1:22" hidden="1" x14ac:dyDescent="0.25">
      <c r="A185" t="s">
        <v>9016</v>
      </c>
      <c r="B185" s="186">
        <v>45539</v>
      </c>
      <c r="C185" t="s">
        <v>10388</v>
      </c>
      <c r="D185" t="s">
        <v>0</v>
      </c>
      <c r="E185" t="s">
        <v>11126</v>
      </c>
      <c r="F185" t="s">
        <v>1816</v>
      </c>
      <c r="G185" t="s">
        <v>1817</v>
      </c>
      <c r="H185" s="2">
        <v>1152.5899999999999</v>
      </c>
      <c r="I185" s="2">
        <v>0</v>
      </c>
      <c r="J185" s="2">
        <v>0</v>
      </c>
      <c r="K185" s="8">
        <v>80.760000000000005</v>
      </c>
      <c r="L185" s="2">
        <v>0</v>
      </c>
      <c r="M185" s="2">
        <v>0</v>
      </c>
      <c r="N185" s="2">
        <v>0</v>
      </c>
      <c r="O185" s="2">
        <v>10.498800000000001</v>
      </c>
      <c r="P185" s="2">
        <v>1243.8488</v>
      </c>
      <c r="Q185"/>
      <c r="R185" t="s">
        <v>10179</v>
      </c>
      <c r="S185" t="s">
        <v>10184</v>
      </c>
      <c r="T185" t="s">
        <v>10181</v>
      </c>
      <c r="U185" s="2" t="s">
        <v>10189</v>
      </c>
      <c r="V185" s="104" t="s">
        <v>8045</v>
      </c>
    </row>
    <row r="186" spans="1:22" hidden="1" x14ac:dyDescent="0.25">
      <c r="A186" t="s">
        <v>9016</v>
      </c>
      <c r="B186" s="186">
        <v>45555</v>
      </c>
      <c r="C186" t="s">
        <v>10388</v>
      </c>
      <c r="D186" t="s">
        <v>0</v>
      </c>
      <c r="E186" t="s">
        <v>11125</v>
      </c>
      <c r="F186" t="s">
        <v>7310</v>
      </c>
      <c r="G186" t="s">
        <v>7311</v>
      </c>
      <c r="H186" s="2">
        <v>0</v>
      </c>
      <c r="I186" s="2">
        <v>0</v>
      </c>
      <c r="J186" s="2">
        <v>0</v>
      </c>
      <c r="K186" s="8">
        <v>31.61</v>
      </c>
      <c r="L186" s="2">
        <v>0</v>
      </c>
      <c r="M186" s="2">
        <v>0</v>
      </c>
      <c r="N186" s="2">
        <v>0</v>
      </c>
      <c r="O186" s="2">
        <v>4.1093000000000002</v>
      </c>
      <c r="P186" s="2">
        <v>35.719299999999997</v>
      </c>
      <c r="Q186"/>
      <c r="R186" t="s">
        <v>10179</v>
      </c>
      <c r="S186" t="s">
        <v>10180</v>
      </c>
      <c r="T186" t="s">
        <v>10181</v>
      </c>
      <c r="U186" s="2" t="s">
        <v>10193</v>
      </c>
      <c r="V186" s="104" t="s">
        <v>8045</v>
      </c>
    </row>
    <row r="187" spans="1:22" hidden="1" x14ac:dyDescent="0.25">
      <c r="A187" t="s">
        <v>9016</v>
      </c>
      <c r="B187" s="186">
        <v>45548</v>
      </c>
      <c r="C187" t="s">
        <v>10388</v>
      </c>
      <c r="D187" t="s">
        <v>0</v>
      </c>
      <c r="E187" t="s">
        <v>11124</v>
      </c>
      <c r="F187" t="s">
        <v>4585</v>
      </c>
      <c r="G187" s="174" t="s">
        <v>4586</v>
      </c>
      <c r="H187" s="2">
        <v>0</v>
      </c>
      <c r="I187" s="2">
        <v>0</v>
      </c>
      <c r="J187" s="2">
        <v>0</v>
      </c>
      <c r="K187" s="8">
        <v>43000</v>
      </c>
      <c r="L187" s="2">
        <v>0</v>
      </c>
      <c r="M187" s="2">
        <v>0</v>
      </c>
      <c r="N187" s="2">
        <v>0</v>
      </c>
      <c r="O187" s="2">
        <v>5590</v>
      </c>
      <c r="P187" s="2">
        <v>48590</v>
      </c>
      <c r="Q187"/>
      <c r="R187" t="s">
        <v>10179</v>
      </c>
      <c r="S187" t="s">
        <v>10180</v>
      </c>
      <c r="T187" t="s">
        <v>10181</v>
      </c>
      <c r="U187" s="2" t="s">
        <v>10193</v>
      </c>
      <c r="V187" s="104" t="s">
        <v>8045</v>
      </c>
    </row>
    <row r="188" spans="1:22" hidden="1" x14ac:dyDescent="0.25">
      <c r="A188" t="s">
        <v>9016</v>
      </c>
      <c r="B188" s="186">
        <v>45551</v>
      </c>
      <c r="C188" t="s">
        <v>10388</v>
      </c>
      <c r="D188" t="s">
        <v>0</v>
      </c>
      <c r="E188" t="s">
        <v>11123</v>
      </c>
      <c r="F188" t="s">
        <v>1816</v>
      </c>
      <c r="G188" t="s">
        <v>1817</v>
      </c>
      <c r="H188" s="2">
        <v>341</v>
      </c>
      <c r="I188" s="2">
        <v>0</v>
      </c>
      <c r="J188" s="2">
        <v>0</v>
      </c>
      <c r="K188" s="8">
        <v>68.03</v>
      </c>
      <c r="L188" s="2">
        <v>0</v>
      </c>
      <c r="M188" s="2">
        <v>0</v>
      </c>
      <c r="N188" s="2">
        <v>0</v>
      </c>
      <c r="O188" s="2">
        <v>8.8438999999999997</v>
      </c>
      <c r="P188" s="2">
        <v>417.87389999999999</v>
      </c>
      <c r="Q188"/>
      <c r="R188" t="s">
        <v>10179</v>
      </c>
      <c r="S188" t="s">
        <v>10184</v>
      </c>
      <c r="T188" t="s">
        <v>10181</v>
      </c>
      <c r="U188" s="2" t="s">
        <v>10189</v>
      </c>
      <c r="V188" s="104" t="s">
        <v>8045</v>
      </c>
    </row>
    <row r="189" spans="1:22" hidden="1" x14ac:dyDescent="0.25">
      <c r="A189" t="s">
        <v>9016</v>
      </c>
      <c r="B189" s="186">
        <v>45547</v>
      </c>
      <c r="C189" t="s">
        <v>10388</v>
      </c>
      <c r="D189" t="s">
        <v>0</v>
      </c>
      <c r="E189" t="s">
        <v>11122</v>
      </c>
      <c r="F189" t="s">
        <v>1340</v>
      </c>
      <c r="G189" t="s">
        <v>1341</v>
      </c>
      <c r="H189" s="2">
        <v>0</v>
      </c>
      <c r="I189" s="2">
        <v>0</v>
      </c>
      <c r="J189" s="2">
        <v>0</v>
      </c>
      <c r="K189" s="8">
        <v>423.81</v>
      </c>
      <c r="L189" s="2">
        <v>0</v>
      </c>
      <c r="M189" s="2">
        <v>0</v>
      </c>
      <c r="N189" s="2">
        <v>0</v>
      </c>
      <c r="O189" s="2">
        <v>55.095300000000002</v>
      </c>
      <c r="P189" s="2">
        <v>478.90530000000001</v>
      </c>
      <c r="Q189"/>
      <c r="R189" t="s">
        <v>10179</v>
      </c>
      <c r="S189" t="s">
        <v>10180</v>
      </c>
      <c r="T189" t="s">
        <v>10181</v>
      </c>
      <c r="U189" s="2" t="s">
        <v>10193</v>
      </c>
      <c r="V189" s="104" t="s">
        <v>8045</v>
      </c>
    </row>
    <row r="190" spans="1:22" hidden="1" x14ac:dyDescent="0.25">
      <c r="A190" t="s">
        <v>9016</v>
      </c>
      <c r="B190" s="186">
        <v>45544</v>
      </c>
      <c r="C190" t="s">
        <v>10388</v>
      </c>
      <c r="D190" t="s">
        <v>0</v>
      </c>
      <c r="E190" t="s">
        <v>11121</v>
      </c>
      <c r="F190" t="s">
        <v>6965</v>
      </c>
      <c r="G190" t="s">
        <v>6966</v>
      </c>
      <c r="H190" s="2">
        <v>0</v>
      </c>
      <c r="I190" s="2">
        <v>0</v>
      </c>
      <c r="J190" s="2">
        <v>0</v>
      </c>
      <c r="K190" s="8">
        <v>174.68</v>
      </c>
      <c r="L190" s="2">
        <v>0</v>
      </c>
      <c r="M190" s="2">
        <v>0</v>
      </c>
      <c r="N190" s="2">
        <v>0</v>
      </c>
      <c r="O190" s="2">
        <v>22.708400000000001</v>
      </c>
      <c r="P190" s="2">
        <v>197.38840000000002</v>
      </c>
      <c r="Q190"/>
      <c r="R190" t="s">
        <v>10179</v>
      </c>
      <c r="S190" t="s">
        <v>10180</v>
      </c>
      <c r="T190" t="s">
        <v>10181</v>
      </c>
      <c r="U190" s="2" t="s">
        <v>10193</v>
      </c>
      <c r="V190" s="104" t="s">
        <v>8045</v>
      </c>
    </row>
    <row r="191" spans="1:22" hidden="1" x14ac:dyDescent="0.25">
      <c r="A191" t="s">
        <v>9016</v>
      </c>
      <c r="B191" s="186">
        <v>45553</v>
      </c>
      <c r="C191" t="s">
        <v>10388</v>
      </c>
      <c r="D191" t="s">
        <v>0</v>
      </c>
      <c r="E191" t="s">
        <v>11120</v>
      </c>
      <c r="F191" t="s">
        <v>2701</v>
      </c>
      <c r="G191" t="s">
        <v>1432</v>
      </c>
      <c r="H191" s="2">
        <v>0</v>
      </c>
      <c r="I191" s="2">
        <v>0</v>
      </c>
      <c r="J191" s="2">
        <v>0</v>
      </c>
      <c r="K191" s="8">
        <v>753.87</v>
      </c>
      <c r="L191" s="2">
        <v>0</v>
      </c>
      <c r="M191" s="2">
        <v>0</v>
      </c>
      <c r="N191" s="2">
        <v>0</v>
      </c>
      <c r="O191" s="2">
        <v>98.003100000000003</v>
      </c>
      <c r="P191" s="2">
        <v>851.87310000000002</v>
      </c>
      <c r="Q191"/>
      <c r="R191" t="s">
        <v>10179</v>
      </c>
      <c r="S191" t="s">
        <v>10180</v>
      </c>
      <c r="T191" t="s">
        <v>10181</v>
      </c>
      <c r="U191" s="2" t="s">
        <v>10193</v>
      </c>
      <c r="V191" s="104" t="s">
        <v>8045</v>
      </c>
    </row>
    <row r="192" spans="1:22" hidden="1" x14ac:dyDescent="0.25">
      <c r="A192" t="s">
        <v>9016</v>
      </c>
      <c r="B192" s="186">
        <v>45553</v>
      </c>
      <c r="C192" t="s">
        <v>10388</v>
      </c>
      <c r="D192" t="s">
        <v>0</v>
      </c>
      <c r="E192" t="s">
        <v>11119</v>
      </c>
      <c r="F192" t="s">
        <v>6965</v>
      </c>
      <c r="G192" t="s">
        <v>6966</v>
      </c>
      <c r="H192" s="2">
        <v>0</v>
      </c>
      <c r="I192" s="2">
        <v>0</v>
      </c>
      <c r="J192" s="2">
        <v>0</v>
      </c>
      <c r="K192" s="8">
        <v>271.22000000000003</v>
      </c>
      <c r="L192" s="2">
        <v>0</v>
      </c>
      <c r="M192" s="2">
        <v>0</v>
      </c>
      <c r="N192" s="2">
        <v>0</v>
      </c>
      <c r="O192" s="2">
        <v>35.258600000000001</v>
      </c>
      <c r="P192" s="2">
        <v>306.47860000000003</v>
      </c>
      <c r="Q192"/>
      <c r="R192" t="s">
        <v>10179</v>
      </c>
      <c r="S192" t="s">
        <v>10180</v>
      </c>
      <c r="T192" t="s">
        <v>10181</v>
      </c>
      <c r="U192" s="2" t="s">
        <v>10193</v>
      </c>
      <c r="V192" s="104" t="s">
        <v>8045</v>
      </c>
    </row>
    <row r="193" spans="1:22" hidden="1" x14ac:dyDescent="0.25">
      <c r="A193" t="s">
        <v>9016</v>
      </c>
      <c r="B193" s="186">
        <v>45542</v>
      </c>
      <c r="C193" t="s">
        <v>10388</v>
      </c>
      <c r="D193" t="s">
        <v>0</v>
      </c>
      <c r="E193" t="s">
        <v>11118</v>
      </c>
      <c r="F193" t="s">
        <v>1340</v>
      </c>
      <c r="G193" t="s">
        <v>1341</v>
      </c>
      <c r="H193" s="2">
        <v>0</v>
      </c>
      <c r="I193" s="2">
        <v>0</v>
      </c>
      <c r="J193" s="2">
        <v>0</v>
      </c>
      <c r="K193" s="8">
        <v>118.81</v>
      </c>
      <c r="L193" s="2">
        <v>0</v>
      </c>
      <c r="M193" s="2">
        <v>0</v>
      </c>
      <c r="N193" s="2">
        <v>0</v>
      </c>
      <c r="O193" s="2">
        <v>15.445300000000001</v>
      </c>
      <c r="P193" s="2">
        <v>134.25530000000001</v>
      </c>
      <c r="Q193"/>
      <c r="R193" t="s">
        <v>10179</v>
      </c>
      <c r="S193" t="s">
        <v>10180</v>
      </c>
      <c r="T193" t="s">
        <v>10181</v>
      </c>
      <c r="U193" s="2" t="s">
        <v>10193</v>
      </c>
      <c r="V193" s="104" t="s">
        <v>8045</v>
      </c>
    </row>
    <row r="194" spans="1:22" hidden="1" x14ac:dyDescent="0.25">
      <c r="A194" t="s">
        <v>9016</v>
      </c>
      <c r="B194" s="186">
        <v>45560</v>
      </c>
      <c r="C194" t="s">
        <v>10388</v>
      </c>
      <c r="D194" t="s">
        <v>0</v>
      </c>
      <c r="E194" t="s">
        <v>11117</v>
      </c>
      <c r="F194" t="s">
        <v>1340</v>
      </c>
      <c r="G194" t="s">
        <v>1341</v>
      </c>
      <c r="H194" s="2">
        <v>0</v>
      </c>
      <c r="I194" s="2">
        <v>0</v>
      </c>
      <c r="J194" s="2">
        <v>0</v>
      </c>
      <c r="K194" s="8">
        <v>413.02</v>
      </c>
      <c r="L194" s="2">
        <v>0</v>
      </c>
      <c r="M194" s="2">
        <v>0</v>
      </c>
      <c r="N194" s="2">
        <v>0</v>
      </c>
      <c r="O194" s="2">
        <v>53.692599999999999</v>
      </c>
      <c r="P194" s="2">
        <v>466.71259999999995</v>
      </c>
      <c r="Q194"/>
      <c r="R194" t="s">
        <v>10179</v>
      </c>
      <c r="S194" t="s">
        <v>10180</v>
      </c>
      <c r="T194" t="s">
        <v>10181</v>
      </c>
      <c r="U194" s="2" t="s">
        <v>10193</v>
      </c>
      <c r="V194" s="104" t="s">
        <v>8045</v>
      </c>
    </row>
    <row r="195" spans="1:22" hidden="1" x14ac:dyDescent="0.25">
      <c r="A195" t="s">
        <v>9016</v>
      </c>
      <c r="B195" s="186">
        <v>45541</v>
      </c>
      <c r="C195" t="s">
        <v>10388</v>
      </c>
      <c r="D195" t="s">
        <v>0</v>
      </c>
      <c r="E195" t="s">
        <v>11116</v>
      </c>
      <c r="F195" t="s">
        <v>4359</v>
      </c>
      <c r="G195" t="s">
        <v>4360</v>
      </c>
      <c r="H195" s="2">
        <v>0</v>
      </c>
      <c r="I195" s="2">
        <v>0</v>
      </c>
      <c r="J195" s="2">
        <v>0</v>
      </c>
      <c r="K195" s="8">
        <v>158.83000000000001</v>
      </c>
      <c r="L195" s="2">
        <v>0</v>
      </c>
      <c r="M195" s="2">
        <v>0</v>
      </c>
      <c r="N195" s="2">
        <v>0</v>
      </c>
      <c r="O195" s="2">
        <v>20.647900000000003</v>
      </c>
      <c r="P195" s="2">
        <v>179.47790000000001</v>
      </c>
      <c r="Q195"/>
      <c r="R195" t="s">
        <v>10179</v>
      </c>
      <c r="S195" t="s">
        <v>10180</v>
      </c>
      <c r="T195" t="s">
        <v>10181</v>
      </c>
      <c r="U195" s="2" t="s">
        <v>10193</v>
      </c>
      <c r="V195" s="104" t="s">
        <v>8045</v>
      </c>
    </row>
    <row r="196" spans="1:22" hidden="1" x14ac:dyDescent="0.25">
      <c r="A196" t="s">
        <v>9016</v>
      </c>
      <c r="B196" s="186">
        <v>45551</v>
      </c>
      <c r="C196" t="s">
        <v>10388</v>
      </c>
      <c r="D196" t="s">
        <v>0</v>
      </c>
      <c r="E196" t="s">
        <v>11115</v>
      </c>
      <c r="F196" t="s">
        <v>6965</v>
      </c>
      <c r="G196" t="s">
        <v>6966</v>
      </c>
      <c r="H196" s="2">
        <v>0</v>
      </c>
      <c r="I196" s="2">
        <v>0</v>
      </c>
      <c r="J196" s="2">
        <v>0</v>
      </c>
      <c r="K196" s="8">
        <v>111.78</v>
      </c>
      <c r="L196" s="2">
        <v>0</v>
      </c>
      <c r="M196" s="2">
        <v>0</v>
      </c>
      <c r="N196" s="2">
        <v>0</v>
      </c>
      <c r="O196" s="2">
        <v>14.531400000000001</v>
      </c>
      <c r="P196" s="2">
        <v>126.31140000000001</v>
      </c>
      <c r="Q196"/>
      <c r="R196" t="s">
        <v>10179</v>
      </c>
      <c r="S196" t="s">
        <v>10180</v>
      </c>
      <c r="T196" t="s">
        <v>10181</v>
      </c>
      <c r="U196" s="2" t="s">
        <v>10193</v>
      </c>
      <c r="V196" s="104" t="s">
        <v>8045</v>
      </c>
    </row>
    <row r="197" spans="1:22" hidden="1" x14ac:dyDescent="0.25">
      <c r="A197" t="s">
        <v>9016</v>
      </c>
      <c r="B197" s="186">
        <v>45565</v>
      </c>
      <c r="C197" t="s">
        <v>7706</v>
      </c>
      <c r="D197" t="s">
        <v>0</v>
      </c>
      <c r="E197" t="s">
        <v>11114</v>
      </c>
      <c r="F197" t="s">
        <v>9265</v>
      </c>
      <c r="G197" s="127" t="s">
        <v>9266</v>
      </c>
      <c r="H197" s="2">
        <v>0</v>
      </c>
      <c r="I197" s="2">
        <v>0</v>
      </c>
      <c r="J197" s="2">
        <v>0</v>
      </c>
      <c r="K197" s="8">
        <v>6796.46</v>
      </c>
      <c r="L197" s="2">
        <v>0</v>
      </c>
      <c r="M197" s="2">
        <v>0</v>
      </c>
      <c r="N197" s="2">
        <v>0</v>
      </c>
      <c r="O197" s="2">
        <v>883.53980000000001</v>
      </c>
      <c r="P197" s="2">
        <v>7679.9997999999996</v>
      </c>
      <c r="Q197"/>
      <c r="R197" t="s">
        <v>10179</v>
      </c>
      <c r="S197" t="s">
        <v>10184</v>
      </c>
      <c r="T197" t="s">
        <v>10181</v>
      </c>
      <c r="U197" s="2" t="s">
        <v>10182</v>
      </c>
      <c r="V197" s="104" t="s">
        <v>8045</v>
      </c>
    </row>
    <row r="198" spans="1:22" hidden="1" x14ac:dyDescent="0.25">
      <c r="A198" t="s">
        <v>9016</v>
      </c>
      <c r="B198" s="186">
        <v>45565</v>
      </c>
      <c r="C198" t="s">
        <v>7706</v>
      </c>
      <c r="D198" t="s">
        <v>0</v>
      </c>
      <c r="E198" t="s">
        <v>11113</v>
      </c>
      <c r="F198" t="s">
        <v>9094</v>
      </c>
      <c r="G198" s="177" t="s">
        <v>9095</v>
      </c>
      <c r="H198" s="2">
        <v>0</v>
      </c>
      <c r="I198" s="2">
        <v>0</v>
      </c>
      <c r="J198" s="2">
        <v>0</v>
      </c>
      <c r="K198" s="8">
        <v>1699.11</v>
      </c>
      <c r="L198" s="2">
        <v>0</v>
      </c>
      <c r="M198" s="2">
        <v>0</v>
      </c>
      <c r="N198" s="2">
        <v>0</v>
      </c>
      <c r="O198" s="2">
        <v>220.8843</v>
      </c>
      <c r="P198" s="2">
        <v>1919.9942999999998</v>
      </c>
      <c r="Q198"/>
      <c r="R198" t="s">
        <v>10179</v>
      </c>
      <c r="S198" t="s">
        <v>10184</v>
      </c>
      <c r="T198" t="s">
        <v>10181</v>
      </c>
      <c r="U198" s="2" t="s">
        <v>10182</v>
      </c>
      <c r="V198" s="104" t="s">
        <v>8045</v>
      </c>
    </row>
    <row r="199" spans="1:22" hidden="1" x14ac:dyDescent="0.25">
      <c r="A199" t="s">
        <v>9016</v>
      </c>
      <c r="B199" s="186">
        <v>45565</v>
      </c>
      <c r="C199" t="s">
        <v>7706</v>
      </c>
      <c r="D199" t="s">
        <v>0</v>
      </c>
      <c r="E199" t="s">
        <v>11112</v>
      </c>
      <c r="F199" t="s">
        <v>10379</v>
      </c>
      <c r="G199" t="s">
        <v>10380</v>
      </c>
      <c r="H199" s="2">
        <v>0</v>
      </c>
      <c r="I199" s="2">
        <v>0</v>
      </c>
      <c r="J199" s="2">
        <v>0</v>
      </c>
      <c r="K199" s="8">
        <v>897.34</v>
      </c>
      <c r="L199" s="2">
        <v>0</v>
      </c>
      <c r="M199" s="2">
        <v>0</v>
      </c>
      <c r="N199" s="2">
        <v>0</v>
      </c>
      <c r="O199" s="2">
        <v>116.6542</v>
      </c>
      <c r="P199" s="2">
        <v>1013.9942000000001</v>
      </c>
      <c r="Q199"/>
      <c r="R199" t="s">
        <v>10179</v>
      </c>
      <c r="S199" t="s">
        <v>10184</v>
      </c>
      <c r="T199" t="s">
        <v>10181</v>
      </c>
      <c r="U199" s="2" t="s">
        <v>10182</v>
      </c>
      <c r="V199" s="104" t="s">
        <v>8045</v>
      </c>
    </row>
    <row r="200" spans="1:22" hidden="1" x14ac:dyDescent="0.25">
      <c r="A200" t="s">
        <v>9016</v>
      </c>
      <c r="B200" s="186">
        <v>45547</v>
      </c>
      <c r="C200" t="s">
        <v>7706</v>
      </c>
      <c r="D200" t="s">
        <v>0</v>
      </c>
      <c r="E200" t="s">
        <v>11111</v>
      </c>
      <c r="F200" t="s">
        <v>9201</v>
      </c>
      <c r="G200" t="s">
        <v>9202</v>
      </c>
      <c r="H200" s="2">
        <v>0</v>
      </c>
      <c r="I200" s="2">
        <v>0</v>
      </c>
      <c r="J200" s="2">
        <v>0</v>
      </c>
      <c r="K200" s="8">
        <v>180</v>
      </c>
      <c r="L200" s="2">
        <v>0</v>
      </c>
      <c r="M200" s="2">
        <v>0</v>
      </c>
      <c r="N200" s="2">
        <v>0</v>
      </c>
      <c r="O200" s="2">
        <v>23.400000000000002</v>
      </c>
      <c r="P200" s="2">
        <v>203.4</v>
      </c>
      <c r="Q200"/>
      <c r="R200" t="s">
        <v>10179</v>
      </c>
      <c r="S200" t="s">
        <v>10184</v>
      </c>
      <c r="T200" t="s">
        <v>10181</v>
      </c>
      <c r="U200" s="2" t="s">
        <v>10182</v>
      </c>
      <c r="V200" s="104" t="s">
        <v>8045</v>
      </c>
    </row>
    <row r="201" spans="1:22" hidden="1" x14ac:dyDescent="0.25">
      <c r="A201" t="s">
        <v>9016</v>
      </c>
      <c r="B201" s="186">
        <v>45545</v>
      </c>
      <c r="C201" t="s">
        <v>7706</v>
      </c>
      <c r="D201" t="s">
        <v>0</v>
      </c>
      <c r="E201" t="s">
        <v>11110</v>
      </c>
      <c r="F201" t="s">
        <v>9556</v>
      </c>
      <c r="G201" t="s">
        <v>9557</v>
      </c>
      <c r="H201" s="2">
        <v>0</v>
      </c>
      <c r="I201" s="2">
        <v>0</v>
      </c>
      <c r="J201" s="2">
        <v>0</v>
      </c>
      <c r="K201" s="8">
        <v>442.5</v>
      </c>
      <c r="L201" s="2">
        <v>0</v>
      </c>
      <c r="M201" s="2">
        <v>0</v>
      </c>
      <c r="N201" s="2">
        <v>0</v>
      </c>
      <c r="O201" s="2">
        <v>57.524999999999999</v>
      </c>
      <c r="P201" s="2">
        <v>500.02499999999998</v>
      </c>
      <c r="Q201"/>
      <c r="R201" t="s">
        <v>10179</v>
      </c>
      <c r="S201" t="s">
        <v>10180</v>
      </c>
      <c r="T201" t="s">
        <v>10181</v>
      </c>
      <c r="U201" s="2" t="s">
        <v>10193</v>
      </c>
      <c r="V201" s="104" t="s">
        <v>8045</v>
      </c>
    </row>
    <row r="202" spans="1:22" hidden="1" x14ac:dyDescent="0.25">
      <c r="A202" t="s">
        <v>9015</v>
      </c>
      <c r="B202" s="186" t="s">
        <v>10992</v>
      </c>
      <c r="C202" t="s">
        <v>10388</v>
      </c>
      <c r="D202" t="s">
        <v>0</v>
      </c>
      <c r="E202" t="s">
        <v>11097</v>
      </c>
      <c r="F202" t="s">
        <v>1317</v>
      </c>
      <c r="G202" t="s">
        <v>1318</v>
      </c>
      <c r="H202" s="2">
        <v>0</v>
      </c>
      <c r="I202" s="2">
        <v>0</v>
      </c>
      <c r="J202" s="2">
        <v>0</v>
      </c>
      <c r="K202" s="8">
        <v>349.91</v>
      </c>
      <c r="L202" s="2">
        <v>0</v>
      </c>
      <c r="M202" s="2">
        <v>0</v>
      </c>
      <c r="N202" s="2">
        <v>0</v>
      </c>
      <c r="O202" s="2">
        <v>45.488300000000002</v>
      </c>
      <c r="P202" s="2">
        <v>395.39830000000001</v>
      </c>
      <c r="Q202"/>
      <c r="R202" t="s">
        <v>10179</v>
      </c>
      <c r="S202" t="s">
        <v>10184</v>
      </c>
      <c r="T202" t="s">
        <v>10181</v>
      </c>
      <c r="U202" s="2" t="s">
        <v>10182</v>
      </c>
      <c r="V202" s="104" t="s">
        <v>8045</v>
      </c>
    </row>
    <row r="203" spans="1:22" hidden="1" x14ac:dyDescent="0.25">
      <c r="A203" t="s">
        <v>9015</v>
      </c>
      <c r="B203" s="186" t="s">
        <v>10978</v>
      </c>
      <c r="C203" t="s">
        <v>10388</v>
      </c>
      <c r="D203" t="s">
        <v>0</v>
      </c>
      <c r="E203" t="s">
        <v>11096</v>
      </c>
      <c r="F203" t="s">
        <v>1317</v>
      </c>
      <c r="G203" t="s">
        <v>1318</v>
      </c>
      <c r="H203" s="2">
        <v>0</v>
      </c>
      <c r="I203" s="2">
        <v>0</v>
      </c>
      <c r="J203" s="2">
        <v>0</v>
      </c>
      <c r="K203" s="8">
        <v>30.66</v>
      </c>
      <c r="L203" s="2">
        <v>0</v>
      </c>
      <c r="M203" s="2">
        <v>0</v>
      </c>
      <c r="N203" s="2">
        <v>0</v>
      </c>
      <c r="O203" s="2">
        <v>3.9858000000000002</v>
      </c>
      <c r="P203" s="2">
        <v>34.645800000000001</v>
      </c>
      <c r="Q203"/>
      <c r="R203" t="s">
        <v>10179</v>
      </c>
      <c r="S203" t="s">
        <v>10184</v>
      </c>
      <c r="T203" t="s">
        <v>10181</v>
      </c>
      <c r="U203" s="2" t="s">
        <v>10182</v>
      </c>
      <c r="V203" s="104" t="s">
        <v>8045</v>
      </c>
    </row>
    <row r="204" spans="1:22" hidden="1" x14ac:dyDescent="0.25">
      <c r="A204" t="s">
        <v>9015</v>
      </c>
      <c r="B204" s="186" t="s">
        <v>10972</v>
      </c>
      <c r="C204" t="s">
        <v>10388</v>
      </c>
      <c r="D204" t="s">
        <v>0</v>
      </c>
      <c r="E204" t="s">
        <v>11095</v>
      </c>
      <c r="F204" t="s">
        <v>5466</v>
      </c>
      <c r="G204" t="s">
        <v>5467</v>
      </c>
      <c r="H204" s="2">
        <v>0</v>
      </c>
      <c r="I204" s="2">
        <v>0</v>
      </c>
      <c r="J204" s="2">
        <v>0</v>
      </c>
      <c r="K204" s="8">
        <v>11.23</v>
      </c>
      <c r="L204" s="2">
        <v>0</v>
      </c>
      <c r="M204" s="2">
        <v>0</v>
      </c>
      <c r="N204" s="2">
        <v>0</v>
      </c>
      <c r="O204" s="2">
        <v>1.4599000000000002</v>
      </c>
      <c r="P204" s="2">
        <v>12.689900000000002</v>
      </c>
      <c r="Q204"/>
      <c r="R204" t="s">
        <v>10179</v>
      </c>
      <c r="S204" t="s">
        <v>10184</v>
      </c>
      <c r="T204" t="s">
        <v>10181</v>
      </c>
      <c r="U204" s="2" t="s">
        <v>10182</v>
      </c>
      <c r="V204" s="104" t="s">
        <v>8045</v>
      </c>
    </row>
    <row r="205" spans="1:22" hidden="1" x14ac:dyDescent="0.25">
      <c r="A205" t="s">
        <v>9015</v>
      </c>
      <c r="B205" s="186" t="s">
        <v>11093</v>
      </c>
      <c r="C205" t="s">
        <v>10388</v>
      </c>
      <c r="D205" t="s">
        <v>0</v>
      </c>
      <c r="E205" t="s">
        <v>11094</v>
      </c>
      <c r="F205" t="s">
        <v>1317</v>
      </c>
      <c r="G205" t="s">
        <v>1318</v>
      </c>
      <c r="H205" s="2">
        <v>0</v>
      </c>
      <c r="I205" s="2">
        <v>0</v>
      </c>
      <c r="J205" s="2">
        <v>0</v>
      </c>
      <c r="K205" s="8">
        <v>7.12</v>
      </c>
      <c r="L205" s="2">
        <v>0</v>
      </c>
      <c r="M205" s="2">
        <v>0</v>
      </c>
      <c r="N205" s="2">
        <v>0</v>
      </c>
      <c r="O205" s="2">
        <v>0.92560000000000009</v>
      </c>
      <c r="P205" s="2">
        <v>8.0456000000000003</v>
      </c>
      <c r="Q205"/>
      <c r="R205" t="s">
        <v>10179</v>
      </c>
      <c r="S205" t="s">
        <v>10184</v>
      </c>
      <c r="T205" t="s">
        <v>10181</v>
      </c>
      <c r="U205" s="2" t="s">
        <v>10182</v>
      </c>
      <c r="V205" s="104" t="s">
        <v>8045</v>
      </c>
    </row>
    <row r="206" spans="1:22" hidden="1" x14ac:dyDescent="0.25">
      <c r="A206" t="s">
        <v>9015</v>
      </c>
      <c r="B206" s="186" t="s">
        <v>10981</v>
      </c>
      <c r="C206" t="s">
        <v>10388</v>
      </c>
      <c r="D206" t="s">
        <v>0</v>
      </c>
      <c r="E206" t="s">
        <v>11092</v>
      </c>
      <c r="F206" t="s">
        <v>2404</v>
      </c>
      <c r="G206" t="s">
        <v>2405</v>
      </c>
      <c r="H206" s="2">
        <v>0</v>
      </c>
      <c r="I206" s="2">
        <v>0</v>
      </c>
      <c r="J206" s="2">
        <v>0</v>
      </c>
      <c r="K206" s="8">
        <v>12.6</v>
      </c>
      <c r="L206" s="2">
        <v>0</v>
      </c>
      <c r="M206" s="2">
        <v>0</v>
      </c>
      <c r="N206" s="2">
        <v>0</v>
      </c>
      <c r="O206" s="2">
        <v>1.6379999999999999</v>
      </c>
      <c r="P206" s="2">
        <v>14.238</v>
      </c>
      <c r="Q206"/>
      <c r="R206" t="s">
        <v>10179</v>
      </c>
      <c r="S206" t="s">
        <v>10184</v>
      </c>
      <c r="T206" t="s">
        <v>10181</v>
      </c>
      <c r="U206" s="2" t="s">
        <v>10182</v>
      </c>
      <c r="V206" s="104" t="s">
        <v>8045</v>
      </c>
    </row>
    <row r="207" spans="1:22" hidden="1" x14ac:dyDescent="0.25">
      <c r="A207" t="s">
        <v>9015</v>
      </c>
      <c r="B207" s="186" t="s">
        <v>10994</v>
      </c>
      <c r="C207" t="s">
        <v>10388</v>
      </c>
      <c r="D207" t="s">
        <v>0</v>
      </c>
      <c r="E207" t="s">
        <v>11091</v>
      </c>
      <c r="F207" t="s">
        <v>1340</v>
      </c>
      <c r="G207" t="s">
        <v>1341</v>
      </c>
      <c r="H207" s="2">
        <v>0</v>
      </c>
      <c r="I207" s="2">
        <v>0</v>
      </c>
      <c r="J207" s="2">
        <v>0</v>
      </c>
      <c r="K207" s="8">
        <v>134.88</v>
      </c>
      <c r="L207" s="2">
        <v>0</v>
      </c>
      <c r="M207" s="2">
        <v>0</v>
      </c>
      <c r="N207" s="2">
        <v>0</v>
      </c>
      <c r="O207" s="2">
        <v>17.534400000000002</v>
      </c>
      <c r="P207" s="2">
        <v>152.4144</v>
      </c>
      <c r="Q207"/>
      <c r="R207" t="s">
        <v>10179</v>
      </c>
      <c r="S207" t="s">
        <v>10184</v>
      </c>
      <c r="T207" t="s">
        <v>10181</v>
      </c>
      <c r="U207" s="2" t="s">
        <v>10182</v>
      </c>
      <c r="V207" s="104" t="s">
        <v>8045</v>
      </c>
    </row>
    <row r="208" spans="1:22" hidden="1" x14ac:dyDescent="0.25">
      <c r="A208" t="s">
        <v>9015</v>
      </c>
      <c r="B208" s="186" t="s">
        <v>10983</v>
      </c>
      <c r="C208" t="s">
        <v>10388</v>
      </c>
      <c r="D208" t="s">
        <v>0</v>
      </c>
      <c r="E208" t="s">
        <v>11090</v>
      </c>
      <c r="F208" t="s">
        <v>1340</v>
      </c>
      <c r="G208" t="s">
        <v>1341</v>
      </c>
      <c r="H208" s="2">
        <v>0</v>
      </c>
      <c r="I208" s="2">
        <v>0</v>
      </c>
      <c r="J208" s="2">
        <v>0</v>
      </c>
      <c r="K208" s="8">
        <v>24.94</v>
      </c>
      <c r="L208" s="2">
        <v>0</v>
      </c>
      <c r="M208" s="2">
        <v>0</v>
      </c>
      <c r="N208" s="2">
        <v>0</v>
      </c>
      <c r="O208" s="2">
        <v>3.2422000000000004</v>
      </c>
      <c r="P208" s="2">
        <v>28.182200000000002</v>
      </c>
      <c r="Q208"/>
      <c r="R208" t="s">
        <v>10179</v>
      </c>
      <c r="S208" t="s">
        <v>10184</v>
      </c>
      <c r="T208" t="s">
        <v>10181</v>
      </c>
      <c r="U208" s="2" t="s">
        <v>10182</v>
      </c>
      <c r="V208" s="104" t="s">
        <v>8045</v>
      </c>
    </row>
    <row r="209" spans="1:22" hidden="1" x14ac:dyDescent="0.25">
      <c r="A209" t="s">
        <v>9015</v>
      </c>
      <c r="B209" s="186" t="s">
        <v>10989</v>
      </c>
      <c r="C209" t="s">
        <v>10388</v>
      </c>
      <c r="D209" t="s">
        <v>0</v>
      </c>
      <c r="E209" t="s">
        <v>11089</v>
      </c>
      <c r="F209" t="s">
        <v>1340</v>
      </c>
      <c r="G209" t="s">
        <v>1341</v>
      </c>
      <c r="H209" s="2">
        <v>0</v>
      </c>
      <c r="I209" s="2">
        <v>0</v>
      </c>
      <c r="J209" s="2">
        <v>0</v>
      </c>
      <c r="K209" s="8">
        <v>49.27</v>
      </c>
      <c r="L209" s="2">
        <v>0</v>
      </c>
      <c r="M209" s="2">
        <v>0</v>
      </c>
      <c r="N209" s="2">
        <v>0</v>
      </c>
      <c r="O209" s="2">
        <v>6.4051000000000009</v>
      </c>
      <c r="P209" s="2">
        <v>55.6751</v>
      </c>
      <c r="Q209"/>
      <c r="R209" t="s">
        <v>10179</v>
      </c>
      <c r="S209" t="s">
        <v>10184</v>
      </c>
      <c r="T209" t="s">
        <v>10181</v>
      </c>
      <c r="U209" s="2" t="s">
        <v>10182</v>
      </c>
      <c r="V209" s="104" t="s">
        <v>8045</v>
      </c>
    </row>
    <row r="210" spans="1:22" hidden="1" x14ac:dyDescent="0.25">
      <c r="A210" t="s">
        <v>9015</v>
      </c>
      <c r="B210" s="186" t="s">
        <v>10983</v>
      </c>
      <c r="C210" t="s">
        <v>10388</v>
      </c>
      <c r="D210" t="s">
        <v>0</v>
      </c>
      <c r="E210" t="s">
        <v>11088</v>
      </c>
      <c r="F210" t="s">
        <v>1340</v>
      </c>
      <c r="G210" t="s">
        <v>1341</v>
      </c>
      <c r="H210" s="2">
        <v>0</v>
      </c>
      <c r="I210" s="2">
        <v>0</v>
      </c>
      <c r="J210" s="2">
        <v>0</v>
      </c>
      <c r="K210" s="8">
        <v>76.760000000000005</v>
      </c>
      <c r="L210" s="2">
        <v>0</v>
      </c>
      <c r="M210" s="2">
        <v>0</v>
      </c>
      <c r="N210" s="2">
        <v>0</v>
      </c>
      <c r="O210" s="2">
        <v>9.9788000000000014</v>
      </c>
      <c r="P210" s="2">
        <v>86.738800000000012</v>
      </c>
      <c r="Q210"/>
      <c r="R210" t="s">
        <v>10179</v>
      </c>
      <c r="S210" t="s">
        <v>10184</v>
      </c>
      <c r="T210" t="s">
        <v>10181</v>
      </c>
      <c r="U210" s="2" t="s">
        <v>10182</v>
      </c>
      <c r="V210" s="104" t="s">
        <v>8045</v>
      </c>
    </row>
    <row r="211" spans="1:22" hidden="1" x14ac:dyDescent="0.25">
      <c r="A211" t="s">
        <v>9015</v>
      </c>
      <c r="B211" s="186" t="s">
        <v>10995</v>
      </c>
      <c r="C211" t="s">
        <v>10388</v>
      </c>
      <c r="D211" t="s">
        <v>0</v>
      </c>
      <c r="E211" t="s">
        <v>11087</v>
      </c>
      <c r="F211" t="s">
        <v>1365</v>
      </c>
      <c r="G211" s="172" t="s">
        <v>1366</v>
      </c>
      <c r="H211" s="2">
        <v>0</v>
      </c>
      <c r="I211" s="2">
        <v>0</v>
      </c>
      <c r="J211" s="2">
        <v>0</v>
      </c>
      <c r="K211" s="8">
        <v>127.43</v>
      </c>
      <c r="L211" s="2">
        <v>0</v>
      </c>
      <c r="M211" s="2">
        <v>0</v>
      </c>
      <c r="N211" s="2">
        <v>0</v>
      </c>
      <c r="O211" s="2">
        <v>16.565900000000003</v>
      </c>
      <c r="P211" s="2">
        <v>143.99590000000001</v>
      </c>
      <c r="Q211"/>
      <c r="R211" t="s">
        <v>10179</v>
      </c>
      <c r="S211" t="s">
        <v>10184</v>
      </c>
      <c r="T211" t="s">
        <v>10181</v>
      </c>
      <c r="U211" s="2" t="s">
        <v>10182</v>
      </c>
      <c r="V211" s="104" t="s">
        <v>8045</v>
      </c>
    </row>
    <row r="212" spans="1:22" hidden="1" x14ac:dyDescent="0.25">
      <c r="A212" t="s">
        <v>9015</v>
      </c>
      <c r="B212" s="186" t="s">
        <v>10982</v>
      </c>
      <c r="C212" t="s">
        <v>10388</v>
      </c>
      <c r="D212" t="s">
        <v>0</v>
      </c>
      <c r="E212" t="s">
        <v>11086</v>
      </c>
      <c r="F212" t="s">
        <v>1340</v>
      </c>
      <c r="G212" t="s">
        <v>1341</v>
      </c>
      <c r="H212" s="2">
        <v>0</v>
      </c>
      <c r="I212" s="2">
        <v>0</v>
      </c>
      <c r="J212" s="2">
        <v>0</v>
      </c>
      <c r="K212" s="8">
        <v>52.81</v>
      </c>
      <c r="L212" s="2">
        <v>0</v>
      </c>
      <c r="M212" s="2">
        <v>0</v>
      </c>
      <c r="N212" s="2">
        <v>0</v>
      </c>
      <c r="O212" s="2">
        <v>6.8653000000000004</v>
      </c>
      <c r="P212" s="2">
        <v>59.6753</v>
      </c>
      <c r="Q212"/>
      <c r="R212" t="s">
        <v>10179</v>
      </c>
      <c r="S212" t="s">
        <v>10184</v>
      </c>
      <c r="T212" t="s">
        <v>10181</v>
      </c>
      <c r="U212" s="2" t="s">
        <v>10182</v>
      </c>
      <c r="V212" s="104" t="s">
        <v>8045</v>
      </c>
    </row>
    <row r="213" spans="1:22" hidden="1" x14ac:dyDescent="0.25">
      <c r="A213" t="s">
        <v>9015</v>
      </c>
      <c r="B213" s="186" t="s">
        <v>10974</v>
      </c>
      <c r="C213" t="s">
        <v>10388</v>
      </c>
      <c r="D213" t="s">
        <v>0</v>
      </c>
      <c r="E213" t="s">
        <v>11085</v>
      </c>
      <c r="F213" t="s">
        <v>1317</v>
      </c>
      <c r="G213" t="s">
        <v>1318</v>
      </c>
      <c r="H213" s="2">
        <v>0</v>
      </c>
      <c r="I213" s="2">
        <v>0</v>
      </c>
      <c r="J213" s="2">
        <v>0</v>
      </c>
      <c r="K213" s="8">
        <v>171.45</v>
      </c>
      <c r="L213" s="2">
        <v>0</v>
      </c>
      <c r="M213" s="2">
        <v>0</v>
      </c>
      <c r="N213" s="2">
        <v>0</v>
      </c>
      <c r="O213" s="2">
        <v>22.288499999999999</v>
      </c>
      <c r="P213" s="2">
        <v>193.73849999999999</v>
      </c>
      <c r="Q213"/>
      <c r="R213" t="s">
        <v>10179</v>
      </c>
      <c r="S213" t="s">
        <v>10184</v>
      </c>
      <c r="T213" t="s">
        <v>10181</v>
      </c>
      <c r="U213" s="2" t="s">
        <v>10182</v>
      </c>
      <c r="V213" s="104" t="s">
        <v>8045</v>
      </c>
    </row>
    <row r="214" spans="1:22" hidden="1" x14ac:dyDescent="0.25">
      <c r="A214" t="s">
        <v>9015</v>
      </c>
      <c r="B214" s="186" t="s">
        <v>10971</v>
      </c>
      <c r="C214" t="s">
        <v>10388</v>
      </c>
      <c r="D214" t="s">
        <v>0</v>
      </c>
      <c r="E214" t="s">
        <v>11084</v>
      </c>
      <c r="F214" t="s">
        <v>1317</v>
      </c>
      <c r="G214" t="s">
        <v>1318</v>
      </c>
      <c r="H214" s="2">
        <v>0</v>
      </c>
      <c r="I214" s="2">
        <v>0</v>
      </c>
      <c r="J214" s="2">
        <v>0</v>
      </c>
      <c r="K214" s="8">
        <v>77.900000000000006</v>
      </c>
      <c r="L214" s="2">
        <v>0</v>
      </c>
      <c r="M214" s="2">
        <v>0</v>
      </c>
      <c r="N214" s="2">
        <v>0</v>
      </c>
      <c r="O214" s="2">
        <v>10.127000000000001</v>
      </c>
      <c r="P214" s="2">
        <v>88.027000000000001</v>
      </c>
      <c r="Q214"/>
      <c r="R214" t="s">
        <v>10179</v>
      </c>
      <c r="S214" t="s">
        <v>10184</v>
      </c>
      <c r="T214" t="s">
        <v>10181</v>
      </c>
      <c r="U214" s="2" t="s">
        <v>10182</v>
      </c>
      <c r="V214" s="104" t="s">
        <v>8045</v>
      </c>
    </row>
    <row r="215" spans="1:22" hidden="1" x14ac:dyDescent="0.25">
      <c r="A215" t="s">
        <v>9015</v>
      </c>
      <c r="B215" s="186" t="s">
        <v>10981</v>
      </c>
      <c r="C215" t="s">
        <v>10388</v>
      </c>
      <c r="D215" t="s">
        <v>0</v>
      </c>
      <c r="E215" t="s">
        <v>11083</v>
      </c>
      <c r="F215" t="s">
        <v>2404</v>
      </c>
      <c r="G215" t="s">
        <v>2405</v>
      </c>
      <c r="H215" s="2">
        <v>0</v>
      </c>
      <c r="I215" s="2">
        <v>0</v>
      </c>
      <c r="J215" s="2">
        <v>0</v>
      </c>
      <c r="K215" s="8">
        <v>33.6</v>
      </c>
      <c r="L215" s="2">
        <v>0</v>
      </c>
      <c r="M215" s="2">
        <v>0</v>
      </c>
      <c r="N215" s="2">
        <v>0</v>
      </c>
      <c r="O215" s="2">
        <v>4.3680000000000003</v>
      </c>
      <c r="P215" s="2">
        <v>37.968000000000004</v>
      </c>
      <c r="Q215"/>
      <c r="R215" t="s">
        <v>10179</v>
      </c>
      <c r="S215" t="s">
        <v>10184</v>
      </c>
      <c r="T215" t="s">
        <v>10181</v>
      </c>
      <c r="U215" s="2" t="s">
        <v>10182</v>
      </c>
      <c r="V215" s="104" t="s">
        <v>8045</v>
      </c>
    </row>
    <row r="216" spans="1:22" hidden="1" x14ac:dyDescent="0.25">
      <c r="A216" t="s">
        <v>9015</v>
      </c>
      <c r="B216" s="186" t="s">
        <v>10977</v>
      </c>
      <c r="C216" t="s">
        <v>10388</v>
      </c>
      <c r="D216" t="s">
        <v>0</v>
      </c>
      <c r="E216" t="s">
        <v>11082</v>
      </c>
      <c r="F216" t="s">
        <v>1340</v>
      </c>
      <c r="G216" t="s">
        <v>1341</v>
      </c>
      <c r="H216" s="2">
        <v>0</v>
      </c>
      <c r="I216" s="2">
        <v>0</v>
      </c>
      <c r="J216" s="2">
        <v>0</v>
      </c>
      <c r="K216" s="8">
        <v>13.24</v>
      </c>
      <c r="L216" s="2">
        <v>0</v>
      </c>
      <c r="M216" s="2">
        <v>0</v>
      </c>
      <c r="N216" s="2">
        <v>0</v>
      </c>
      <c r="O216" s="2">
        <v>1.7212000000000001</v>
      </c>
      <c r="P216" s="2">
        <v>14.9612</v>
      </c>
      <c r="Q216"/>
      <c r="R216" t="s">
        <v>10179</v>
      </c>
      <c r="S216" t="s">
        <v>10184</v>
      </c>
      <c r="T216" t="s">
        <v>10181</v>
      </c>
      <c r="U216" s="2" t="s">
        <v>10182</v>
      </c>
      <c r="V216" s="104" t="s">
        <v>8045</v>
      </c>
    </row>
    <row r="217" spans="1:22" hidden="1" x14ac:dyDescent="0.25">
      <c r="A217" t="s">
        <v>9015</v>
      </c>
      <c r="B217" s="186" t="s">
        <v>10972</v>
      </c>
      <c r="C217" t="s">
        <v>10388</v>
      </c>
      <c r="D217" t="s">
        <v>0</v>
      </c>
      <c r="E217" t="s">
        <v>11081</v>
      </c>
      <c r="F217" t="s">
        <v>5466</v>
      </c>
      <c r="G217" t="s">
        <v>5467</v>
      </c>
      <c r="H217" s="2">
        <v>0</v>
      </c>
      <c r="I217" s="2">
        <v>0</v>
      </c>
      <c r="J217" s="2">
        <v>0</v>
      </c>
      <c r="K217" s="8">
        <v>336.96</v>
      </c>
      <c r="L217" s="2">
        <v>0</v>
      </c>
      <c r="M217" s="2">
        <v>0</v>
      </c>
      <c r="N217" s="2">
        <v>0</v>
      </c>
      <c r="O217" s="2">
        <v>43.8048</v>
      </c>
      <c r="P217" s="2">
        <v>380.76479999999998</v>
      </c>
      <c r="Q217"/>
      <c r="R217" t="s">
        <v>10179</v>
      </c>
      <c r="S217" t="s">
        <v>10184</v>
      </c>
      <c r="T217" t="s">
        <v>10181</v>
      </c>
      <c r="U217" s="2" t="s">
        <v>10182</v>
      </c>
      <c r="V217" s="104" t="s">
        <v>8045</v>
      </c>
    </row>
    <row r="218" spans="1:22" hidden="1" x14ac:dyDescent="0.25">
      <c r="A218" t="s">
        <v>9015</v>
      </c>
      <c r="B218" s="186" t="s">
        <v>10994</v>
      </c>
      <c r="C218" t="s">
        <v>10388</v>
      </c>
      <c r="D218" t="s">
        <v>0</v>
      </c>
      <c r="E218" t="s">
        <v>11080</v>
      </c>
      <c r="F218" t="s">
        <v>1365</v>
      </c>
      <c r="G218" s="172" t="s">
        <v>1366</v>
      </c>
      <c r="H218" s="2">
        <v>0</v>
      </c>
      <c r="I218" s="2">
        <v>0</v>
      </c>
      <c r="J218" s="2">
        <v>0</v>
      </c>
      <c r="K218" s="8">
        <v>2123.88</v>
      </c>
      <c r="L218" s="2">
        <v>0</v>
      </c>
      <c r="M218" s="2">
        <v>0</v>
      </c>
      <c r="N218" s="2">
        <v>0</v>
      </c>
      <c r="O218" s="2">
        <v>276.1044</v>
      </c>
      <c r="P218" s="2">
        <v>2399.9844000000003</v>
      </c>
      <c r="Q218"/>
      <c r="R218" t="s">
        <v>10179</v>
      </c>
      <c r="S218" t="s">
        <v>10184</v>
      </c>
      <c r="T218" t="s">
        <v>10181</v>
      </c>
      <c r="U218" s="2" t="s">
        <v>10182</v>
      </c>
      <c r="V218" s="104" t="s">
        <v>8045</v>
      </c>
    </row>
    <row r="219" spans="1:22" hidden="1" x14ac:dyDescent="0.25">
      <c r="A219" t="s">
        <v>9015</v>
      </c>
      <c r="B219" s="186" t="s">
        <v>10979</v>
      </c>
      <c r="C219" t="s">
        <v>10388</v>
      </c>
      <c r="D219" t="s">
        <v>0</v>
      </c>
      <c r="E219" t="s">
        <v>11079</v>
      </c>
      <c r="F219" t="s">
        <v>1365</v>
      </c>
      <c r="G219" s="172" t="s">
        <v>1366</v>
      </c>
      <c r="H219" s="2">
        <v>0</v>
      </c>
      <c r="I219" s="2">
        <v>0</v>
      </c>
      <c r="J219" s="2">
        <v>0</v>
      </c>
      <c r="K219" s="8">
        <v>233.63</v>
      </c>
      <c r="L219" s="2">
        <v>0</v>
      </c>
      <c r="M219" s="2">
        <v>0</v>
      </c>
      <c r="N219" s="2">
        <v>0</v>
      </c>
      <c r="O219" s="2">
        <v>30.3719</v>
      </c>
      <c r="P219" s="2">
        <v>264.00189999999998</v>
      </c>
      <c r="Q219"/>
      <c r="R219" t="s">
        <v>10179</v>
      </c>
      <c r="S219" t="s">
        <v>10184</v>
      </c>
      <c r="T219" t="s">
        <v>10181</v>
      </c>
      <c r="U219" s="2" t="s">
        <v>10182</v>
      </c>
      <c r="V219" s="104" t="s">
        <v>8045</v>
      </c>
    </row>
    <row r="220" spans="1:22" hidden="1" x14ac:dyDescent="0.25">
      <c r="A220" t="s">
        <v>9015</v>
      </c>
      <c r="B220" s="186" t="s">
        <v>10974</v>
      </c>
      <c r="C220" t="s">
        <v>10388</v>
      </c>
      <c r="D220" t="s">
        <v>0</v>
      </c>
      <c r="E220" t="s">
        <v>11078</v>
      </c>
      <c r="F220" t="s">
        <v>2934</v>
      </c>
      <c r="G220" t="s">
        <v>2935</v>
      </c>
      <c r="H220" s="2">
        <v>0</v>
      </c>
      <c r="I220" s="2">
        <v>0</v>
      </c>
      <c r="J220" s="2">
        <v>0</v>
      </c>
      <c r="K220" s="8">
        <v>657.08</v>
      </c>
      <c r="L220" s="2">
        <v>0</v>
      </c>
      <c r="M220" s="2">
        <v>0</v>
      </c>
      <c r="N220" s="2">
        <v>0</v>
      </c>
      <c r="O220" s="2">
        <v>85.420400000000015</v>
      </c>
      <c r="P220" s="2">
        <v>742.50040000000001</v>
      </c>
      <c r="Q220"/>
      <c r="R220" t="s">
        <v>10179</v>
      </c>
      <c r="S220" t="s">
        <v>10184</v>
      </c>
      <c r="T220" t="s">
        <v>10181</v>
      </c>
      <c r="U220" s="2" t="s">
        <v>10182</v>
      </c>
      <c r="V220" s="104" t="s">
        <v>8045</v>
      </c>
    </row>
    <row r="221" spans="1:22" hidden="1" x14ac:dyDescent="0.25">
      <c r="A221" t="s">
        <v>9015</v>
      </c>
      <c r="B221" s="186" t="s">
        <v>10987</v>
      </c>
      <c r="C221" t="s">
        <v>10388</v>
      </c>
      <c r="D221" t="s">
        <v>0</v>
      </c>
      <c r="E221" t="s">
        <v>11077</v>
      </c>
      <c r="F221" t="s">
        <v>2404</v>
      </c>
      <c r="G221" t="s">
        <v>2405</v>
      </c>
      <c r="H221" s="2">
        <v>0</v>
      </c>
      <c r="I221" s="2">
        <v>0</v>
      </c>
      <c r="J221" s="2">
        <v>0</v>
      </c>
      <c r="K221" s="8">
        <v>17.96</v>
      </c>
      <c r="L221" s="2">
        <v>0</v>
      </c>
      <c r="M221" s="2">
        <v>0</v>
      </c>
      <c r="N221" s="2">
        <v>0</v>
      </c>
      <c r="O221" s="2">
        <v>2.3348</v>
      </c>
      <c r="P221" s="2">
        <v>20.294800000000002</v>
      </c>
      <c r="Q221"/>
      <c r="R221" t="s">
        <v>10179</v>
      </c>
      <c r="S221" t="s">
        <v>10184</v>
      </c>
      <c r="T221" t="s">
        <v>10181</v>
      </c>
      <c r="U221" s="2" t="s">
        <v>10182</v>
      </c>
      <c r="V221" s="104" t="s">
        <v>8045</v>
      </c>
    </row>
    <row r="222" spans="1:22" hidden="1" x14ac:dyDescent="0.25">
      <c r="A222" t="s">
        <v>9015</v>
      </c>
      <c r="B222" s="186" t="s">
        <v>10981</v>
      </c>
      <c r="C222" t="s">
        <v>10388</v>
      </c>
      <c r="D222" t="s">
        <v>0</v>
      </c>
      <c r="E222" t="s">
        <v>11076</v>
      </c>
      <c r="F222" t="s">
        <v>1340</v>
      </c>
      <c r="G222" t="s">
        <v>1341</v>
      </c>
      <c r="H222" s="2">
        <v>0</v>
      </c>
      <c r="I222" s="2">
        <v>0</v>
      </c>
      <c r="J222" s="2">
        <v>0</v>
      </c>
      <c r="K222" s="8">
        <v>10.14</v>
      </c>
      <c r="L222" s="2">
        <v>0</v>
      </c>
      <c r="M222" s="2">
        <v>0</v>
      </c>
      <c r="N222" s="2">
        <v>0</v>
      </c>
      <c r="O222" s="2">
        <v>1.3182</v>
      </c>
      <c r="P222" s="2">
        <v>11.458200000000001</v>
      </c>
      <c r="Q222"/>
      <c r="R222" t="s">
        <v>10179</v>
      </c>
      <c r="S222" t="s">
        <v>10184</v>
      </c>
      <c r="T222" t="s">
        <v>10181</v>
      </c>
      <c r="U222" s="2" t="s">
        <v>10182</v>
      </c>
      <c r="V222" s="104" t="s">
        <v>8045</v>
      </c>
    </row>
    <row r="223" spans="1:22" hidden="1" x14ac:dyDescent="0.25">
      <c r="A223" t="s">
        <v>9015</v>
      </c>
      <c r="B223" s="186" t="s">
        <v>10971</v>
      </c>
      <c r="C223" t="s">
        <v>10388</v>
      </c>
      <c r="D223" t="s">
        <v>0</v>
      </c>
      <c r="E223" t="s">
        <v>11075</v>
      </c>
      <c r="F223" t="s">
        <v>637</v>
      </c>
      <c r="G223" t="s">
        <v>10716</v>
      </c>
      <c r="H223" s="2">
        <v>0</v>
      </c>
      <c r="I223" s="2">
        <v>0</v>
      </c>
      <c r="J223" s="2">
        <v>0</v>
      </c>
      <c r="K223" s="8">
        <v>279.92</v>
      </c>
      <c r="L223" s="2">
        <v>0</v>
      </c>
      <c r="M223" s="2">
        <v>0</v>
      </c>
      <c r="N223" s="2">
        <v>0</v>
      </c>
      <c r="O223" s="2">
        <v>36.389600000000002</v>
      </c>
      <c r="P223" s="2">
        <v>316.30960000000005</v>
      </c>
      <c r="Q223"/>
      <c r="R223" t="s">
        <v>10179</v>
      </c>
      <c r="S223" t="s">
        <v>10184</v>
      </c>
      <c r="T223" t="s">
        <v>10181</v>
      </c>
      <c r="U223" s="2" t="s">
        <v>10182</v>
      </c>
      <c r="V223" s="104" t="s">
        <v>8045</v>
      </c>
    </row>
    <row r="224" spans="1:22" hidden="1" x14ac:dyDescent="0.25">
      <c r="A224" t="s">
        <v>9015</v>
      </c>
      <c r="B224" s="186" t="s">
        <v>10994</v>
      </c>
      <c r="C224" t="s">
        <v>10388</v>
      </c>
      <c r="D224" t="s">
        <v>0</v>
      </c>
      <c r="E224" t="s">
        <v>11074</v>
      </c>
      <c r="F224" t="s">
        <v>1340</v>
      </c>
      <c r="G224" t="s">
        <v>1341</v>
      </c>
      <c r="H224" s="2">
        <v>0</v>
      </c>
      <c r="I224" s="2">
        <v>0</v>
      </c>
      <c r="J224" s="2">
        <v>0</v>
      </c>
      <c r="K224" s="8">
        <v>42.61</v>
      </c>
      <c r="L224" s="2">
        <v>0</v>
      </c>
      <c r="M224" s="2">
        <v>0</v>
      </c>
      <c r="N224" s="2">
        <v>0</v>
      </c>
      <c r="O224" s="2">
        <v>5.5392999999999999</v>
      </c>
      <c r="P224" s="2">
        <v>48.149299999999997</v>
      </c>
      <c r="Q224"/>
      <c r="R224" t="s">
        <v>10179</v>
      </c>
      <c r="S224" t="s">
        <v>10184</v>
      </c>
      <c r="T224" t="s">
        <v>10181</v>
      </c>
      <c r="U224" s="2" t="s">
        <v>10182</v>
      </c>
      <c r="V224" s="104" t="s">
        <v>8045</v>
      </c>
    </row>
    <row r="225" spans="1:22" hidden="1" x14ac:dyDescent="0.25">
      <c r="A225" t="s">
        <v>9015</v>
      </c>
      <c r="B225" s="186" t="s">
        <v>10971</v>
      </c>
      <c r="C225" t="s">
        <v>10388</v>
      </c>
      <c r="D225" t="s">
        <v>0</v>
      </c>
      <c r="E225" t="s">
        <v>11073</v>
      </c>
      <c r="F225" t="s">
        <v>1340</v>
      </c>
      <c r="G225" t="s">
        <v>1341</v>
      </c>
      <c r="H225" s="2">
        <v>0</v>
      </c>
      <c r="I225" s="2">
        <v>0</v>
      </c>
      <c r="J225" s="2">
        <v>0</v>
      </c>
      <c r="K225" s="8">
        <v>99.5</v>
      </c>
      <c r="L225" s="2">
        <v>0</v>
      </c>
      <c r="M225" s="2">
        <v>0</v>
      </c>
      <c r="N225" s="2">
        <v>0</v>
      </c>
      <c r="O225" s="2">
        <v>12.935</v>
      </c>
      <c r="P225" s="2">
        <v>112.435</v>
      </c>
      <c r="Q225"/>
      <c r="R225" t="s">
        <v>10179</v>
      </c>
      <c r="S225" t="s">
        <v>10184</v>
      </c>
      <c r="T225" t="s">
        <v>10181</v>
      </c>
      <c r="U225" s="2" t="s">
        <v>10182</v>
      </c>
      <c r="V225" s="104" t="s">
        <v>8045</v>
      </c>
    </row>
    <row r="226" spans="1:22" hidden="1" x14ac:dyDescent="0.25">
      <c r="A226" t="s">
        <v>9015</v>
      </c>
      <c r="B226" s="186" t="s">
        <v>10985</v>
      </c>
      <c r="C226" t="s">
        <v>10388</v>
      </c>
      <c r="D226" t="s">
        <v>0</v>
      </c>
      <c r="E226" t="s">
        <v>11072</v>
      </c>
      <c r="F226" t="s">
        <v>1340</v>
      </c>
      <c r="G226" t="s">
        <v>1341</v>
      </c>
      <c r="H226" s="2">
        <v>0</v>
      </c>
      <c r="I226" s="2">
        <v>0</v>
      </c>
      <c r="J226" s="2">
        <v>0</v>
      </c>
      <c r="K226" s="8">
        <v>73.709999999999994</v>
      </c>
      <c r="L226" s="2">
        <v>0</v>
      </c>
      <c r="M226" s="2">
        <v>0</v>
      </c>
      <c r="N226" s="2">
        <v>0</v>
      </c>
      <c r="O226" s="2">
        <v>9.5823</v>
      </c>
      <c r="P226" s="2">
        <v>83.292299999999997</v>
      </c>
      <c r="Q226"/>
      <c r="R226" t="s">
        <v>10179</v>
      </c>
      <c r="S226" t="s">
        <v>10184</v>
      </c>
      <c r="T226" t="s">
        <v>10181</v>
      </c>
      <c r="U226" s="2" t="s">
        <v>10182</v>
      </c>
      <c r="V226" s="104" t="s">
        <v>8045</v>
      </c>
    </row>
    <row r="227" spans="1:22" hidden="1" x14ac:dyDescent="0.25">
      <c r="A227" t="s">
        <v>9015</v>
      </c>
      <c r="B227" s="186" t="s">
        <v>10978</v>
      </c>
      <c r="C227" t="s">
        <v>10388</v>
      </c>
      <c r="D227" t="s">
        <v>0</v>
      </c>
      <c r="E227" t="s">
        <v>11071</v>
      </c>
      <c r="F227" t="s">
        <v>1340</v>
      </c>
      <c r="G227" t="s">
        <v>1341</v>
      </c>
      <c r="H227" s="2">
        <v>0</v>
      </c>
      <c r="I227" s="2">
        <v>0</v>
      </c>
      <c r="J227" s="2">
        <v>0</v>
      </c>
      <c r="K227" s="8">
        <v>66.849999999999994</v>
      </c>
      <c r="L227" s="2">
        <v>0</v>
      </c>
      <c r="M227" s="2">
        <v>0</v>
      </c>
      <c r="N227" s="2">
        <v>0</v>
      </c>
      <c r="O227" s="2">
        <v>8.6905000000000001</v>
      </c>
      <c r="P227" s="2">
        <v>75.540499999999994</v>
      </c>
      <c r="Q227"/>
      <c r="R227" t="s">
        <v>10179</v>
      </c>
      <c r="S227" t="s">
        <v>10184</v>
      </c>
      <c r="T227" t="s">
        <v>10181</v>
      </c>
      <c r="U227" s="2" t="s">
        <v>10182</v>
      </c>
      <c r="V227" s="104" t="s">
        <v>8045</v>
      </c>
    </row>
    <row r="228" spans="1:22" hidden="1" x14ac:dyDescent="0.25">
      <c r="A228" t="s">
        <v>9015</v>
      </c>
      <c r="B228" s="186" t="s">
        <v>10971</v>
      </c>
      <c r="C228" t="s">
        <v>10388</v>
      </c>
      <c r="D228" t="s">
        <v>0</v>
      </c>
      <c r="E228" t="s">
        <v>11070</v>
      </c>
      <c r="F228" t="s">
        <v>2404</v>
      </c>
      <c r="G228" t="s">
        <v>2405</v>
      </c>
      <c r="H228" s="2">
        <v>0</v>
      </c>
      <c r="I228" s="2">
        <v>0</v>
      </c>
      <c r="J228" s="2">
        <v>0</v>
      </c>
      <c r="K228" s="8">
        <v>32.4</v>
      </c>
      <c r="L228" s="2">
        <v>0</v>
      </c>
      <c r="M228" s="2">
        <v>0</v>
      </c>
      <c r="N228" s="2">
        <v>0</v>
      </c>
      <c r="O228" s="2">
        <v>4.2119999999999997</v>
      </c>
      <c r="P228" s="2">
        <v>36.611999999999995</v>
      </c>
      <c r="Q228"/>
      <c r="R228" t="s">
        <v>10179</v>
      </c>
      <c r="S228" t="s">
        <v>10184</v>
      </c>
      <c r="T228" t="s">
        <v>10181</v>
      </c>
      <c r="U228" s="2" t="s">
        <v>10182</v>
      </c>
      <c r="V228" s="104" t="s">
        <v>8045</v>
      </c>
    </row>
    <row r="229" spans="1:22" hidden="1" x14ac:dyDescent="0.25">
      <c r="A229" t="s">
        <v>9015</v>
      </c>
      <c r="B229" s="186" t="s">
        <v>10985</v>
      </c>
      <c r="C229" t="s">
        <v>10388</v>
      </c>
      <c r="D229" t="s">
        <v>0</v>
      </c>
      <c r="E229" t="s">
        <v>11069</v>
      </c>
      <c r="F229" t="s">
        <v>1340</v>
      </c>
      <c r="G229" t="s">
        <v>1341</v>
      </c>
      <c r="H229" s="2">
        <v>0</v>
      </c>
      <c r="I229" s="2">
        <v>0</v>
      </c>
      <c r="J229" s="2">
        <v>0</v>
      </c>
      <c r="K229" s="8">
        <v>6.04</v>
      </c>
      <c r="L229" s="2">
        <v>0</v>
      </c>
      <c r="M229" s="2">
        <v>0</v>
      </c>
      <c r="N229" s="2">
        <v>0</v>
      </c>
      <c r="O229" s="2">
        <v>0.78520000000000001</v>
      </c>
      <c r="P229" s="2">
        <v>6.8251999999999997</v>
      </c>
      <c r="Q229"/>
      <c r="R229" t="s">
        <v>10179</v>
      </c>
      <c r="S229" t="s">
        <v>10184</v>
      </c>
      <c r="T229" t="s">
        <v>10181</v>
      </c>
      <c r="U229" s="2" t="s">
        <v>10182</v>
      </c>
      <c r="V229" s="104" t="s">
        <v>8045</v>
      </c>
    </row>
    <row r="230" spans="1:22" hidden="1" x14ac:dyDescent="0.25">
      <c r="A230" t="s">
        <v>9015</v>
      </c>
      <c r="B230" s="186" t="s">
        <v>10988</v>
      </c>
      <c r="C230" t="s">
        <v>10388</v>
      </c>
      <c r="D230" t="s">
        <v>0</v>
      </c>
      <c r="E230" t="s">
        <v>11068</v>
      </c>
      <c r="F230" t="s">
        <v>1340</v>
      </c>
      <c r="G230" t="s">
        <v>1341</v>
      </c>
      <c r="H230" s="2">
        <v>0</v>
      </c>
      <c r="I230" s="2">
        <v>0</v>
      </c>
      <c r="J230" s="2">
        <v>0</v>
      </c>
      <c r="K230" s="8">
        <v>56.59</v>
      </c>
      <c r="L230" s="2">
        <v>0</v>
      </c>
      <c r="M230" s="2">
        <v>0</v>
      </c>
      <c r="N230" s="2">
        <v>0</v>
      </c>
      <c r="O230" s="2">
        <v>7.3567000000000009</v>
      </c>
      <c r="P230" s="2">
        <v>63.946700000000007</v>
      </c>
      <c r="Q230"/>
      <c r="R230" t="s">
        <v>10179</v>
      </c>
      <c r="S230" t="s">
        <v>10184</v>
      </c>
      <c r="T230" t="s">
        <v>10181</v>
      </c>
      <c r="U230" s="2" t="s">
        <v>10182</v>
      </c>
      <c r="V230" s="104" t="s">
        <v>8045</v>
      </c>
    </row>
    <row r="231" spans="1:22" hidden="1" x14ac:dyDescent="0.25">
      <c r="A231" t="s">
        <v>9015</v>
      </c>
      <c r="B231" s="186" t="s">
        <v>10983</v>
      </c>
      <c r="C231" t="s">
        <v>10388</v>
      </c>
      <c r="D231" t="s">
        <v>0</v>
      </c>
      <c r="E231" t="s">
        <v>11067</v>
      </c>
      <c r="F231" t="s">
        <v>1340</v>
      </c>
      <c r="G231" t="s">
        <v>1341</v>
      </c>
      <c r="H231" s="2">
        <v>0</v>
      </c>
      <c r="I231" s="2">
        <v>0</v>
      </c>
      <c r="J231" s="2">
        <v>0</v>
      </c>
      <c r="K231" s="8">
        <v>26.18</v>
      </c>
      <c r="L231" s="2">
        <v>0</v>
      </c>
      <c r="M231" s="2">
        <v>0</v>
      </c>
      <c r="N231" s="2">
        <v>0</v>
      </c>
      <c r="O231" s="2">
        <v>3.4034</v>
      </c>
      <c r="P231" s="2">
        <v>29.583400000000001</v>
      </c>
      <c r="Q231"/>
      <c r="R231" t="s">
        <v>10179</v>
      </c>
      <c r="S231" t="s">
        <v>10184</v>
      </c>
      <c r="T231" t="s">
        <v>10181</v>
      </c>
      <c r="U231" s="2" t="s">
        <v>10182</v>
      </c>
      <c r="V231" s="104" t="s">
        <v>8045</v>
      </c>
    </row>
    <row r="232" spans="1:22" hidden="1" x14ac:dyDescent="0.25">
      <c r="A232" t="s">
        <v>9015</v>
      </c>
      <c r="B232" s="186" t="s">
        <v>10985</v>
      </c>
      <c r="C232" t="s">
        <v>10388</v>
      </c>
      <c r="D232" t="s">
        <v>0</v>
      </c>
      <c r="E232" t="s">
        <v>11066</v>
      </c>
      <c r="F232" t="s">
        <v>1317</v>
      </c>
      <c r="G232" t="s">
        <v>1318</v>
      </c>
      <c r="H232" s="2">
        <v>0</v>
      </c>
      <c r="I232" s="2">
        <v>0</v>
      </c>
      <c r="J232" s="2">
        <v>0</v>
      </c>
      <c r="K232" s="8">
        <v>9.2899999999999991</v>
      </c>
      <c r="L232" s="2">
        <v>0</v>
      </c>
      <c r="M232" s="2">
        <v>0</v>
      </c>
      <c r="N232" s="2">
        <v>0</v>
      </c>
      <c r="O232" s="2">
        <v>1.2077</v>
      </c>
      <c r="P232" s="2">
        <v>10.497699999999998</v>
      </c>
      <c r="Q232"/>
      <c r="R232" t="s">
        <v>10179</v>
      </c>
      <c r="S232" t="s">
        <v>10184</v>
      </c>
      <c r="T232" t="s">
        <v>10181</v>
      </c>
      <c r="U232" s="2" t="s">
        <v>10182</v>
      </c>
      <c r="V232" s="104" t="s">
        <v>8045</v>
      </c>
    </row>
    <row r="233" spans="1:22" hidden="1" x14ac:dyDescent="0.25">
      <c r="A233" t="s">
        <v>9015</v>
      </c>
      <c r="B233" s="186" t="s">
        <v>10971</v>
      </c>
      <c r="C233" t="s">
        <v>10388</v>
      </c>
      <c r="D233" t="s">
        <v>0</v>
      </c>
      <c r="E233" t="s">
        <v>11065</v>
      </c>
      <c r="F233" t="s">
        <v>2124</v>
      </c>
      <c r="G233" s="172" t="s">
        <v>2125</v>
      </c>
      <c r="H233" s="2">
        <v>389.94</v>
      </c>
      <c r="I233" s="2">
        <v>0</v>
      </c>
      <c r="J233" s="2">
        <v>0</v>
      </c>
      <c r="K233" s="8">
        <v>221.3</v>
      </c>
      <c r="L233" s="2">
        <v>0</v>
      </c>
      <c r="M233" s="2">
        <v>0</v>
      </c>
      <c r="N233" s="2">
        <v>0</v>
      </c>
      <c r="O233" s="2">
        <v>28.769000000000002</v>
      </c>
      <c r="P233" s="2">
        <v>640.00900000000001</v>
      </c>
      <c r="Q233"/>
      <c r="R233" t="s">
        <v>10179</v>
      </c>
      <c r="S233" t="s">
        <v>10180</v>
      </c>
      <c r="T233" t="s">
        <v>10181</v>
      </c>
      <c r="U233" s="2" t="s">
        <v>10189</v>
      </c>
      <c r="V233" s="104" t="s">
        <v>8045</v>
      </c>
    </row>
    <row r="234" spans="1:22" hidden="1" x14ac:dyDescent="0.25">
      <c r="A234" t="s">
        <v>9015</v>
      </c>
      <c r="B234" s="186" t="s">
        <v>10972</v>
      </c>
      <c r="C234" t="s">
        <v>10388</v>
      </c>
      <c r="D234" t="s">
        <v>0</v>
      </c>
      <c r="E234" t="s">
        <v>11064</v>
      </c>
      <c r="F234" t="s">
        <v>1952</v>
      </c>
      <c r="G234" s="170" t="s">
        <v>1953</v>
      </c>
      <c r="H234" s="2">
        <v>0</v>
      </c>
      <c r="I234" s="2">
        <v>0</v>
      </c>
      <c r="J234" s="2">
        <v>0</v>
      </c>
      <c r="K234" s="8">
        <v>2000.1</v>
      </c>
      <c r="L234" s="2">
        <v>0</v>
      </c>
      <c r="M234" s="2">
        <v>0</v>
      </c>
      <c r="N234" s="2">
        <v>0</v>
      </c>
      <c r="O234" s="2">
        <v>260.01299999999998</v>
      </c>
      <c r="P234" s="2">
        <v>2260.1129999999998</v>
      </c>
      <c r="Q234"/>
      <c r="R234" t="s">
        <v>10179</v>
      </c>
      <c r="S234" t="s">
        <v>10184</v>
      </c>
      <c r="T234" t="s">
        <v>10181</v>
      </c>
      <c r="U234" s="2" t="s">
        <v>10182</v>
      </c>
      <c r="V234" s="104" t="s">
        <v>8045</v>
      </c>
    </row>
    <row r="235" spans="1:22" hidden="1" x14ac:dyDescent="0.25">
      <c r="A235" t="s">
        <v>9015</v>
      </c>
      <c r="B235" s="186" t="s">
        <v>10972</v>
      </c>
      <c r="C235" t="s">
        <v>10388</v>
      </c>
      <c r="D235" t="s">
        <v>0</v>
      </c>
      <c r="E235" t="s">
        <v>11063</v>
      </c>
      <c r="F235" t="s">
        <v>1952</v>
      </c>
      <c r="G235" s="170" t="s">
        <v>1953</v>
      </c>
      <c r="H235" s="2">
        <v>0</v>
      </c>
      <c r="I235" s="2">
        <v>0</v>
      </c>
      <c r="J235" s="2">
        <v>0</v>
      </c>
      <c r="K235" s="8">
        <v>2034</v>
      </c>
      <c r="L235" s="2">
        <v>0</v>
      </c>
      <c r="M235" s="2">
        <v>0</v>
      </c>
      <c r="N235" s="2">
        <v>0</v>
      </c>
      <c r="O235" s="2">
        <v>264.42</v>
      </c>
      <c r="P235" s="2">
        <v>2298.42</v>
      </c>
      <c r="Q235"/>
      <c r="R235" t="s">
        <v>10179</v>
      </c>
      <c r="S235" t="s">
        <v>10184</v>
      </c>
      <c r="T235" t="s">
        <v>10181</v>
      </c>
      <c r="U235" s="2" t="s">
        <v>10182</v>
      </c>
      <c r="V235" s="104" t="s">
        <v>8045</v>
      </c>
    </row>
    <row r="236" spans="1:22" hidden="1" x14ac:dyDescent="0.25">
      <c r="A236" t="s">
        <v>9015</v>
      </c>
      <c r="B236" s="186" t="s">
        <v>10975</v>
      </c>
      <c r="C236" t="s">
        <v>10388</v>
      </c>
      <c r="D236" t="s">
        <v>0</v>
      </c>
      <c r="E236" t="s">
        <v>11062</v>
      </c>
      <c r="F236" t="s">
        <v>1952</v>
      </c>
      <c r="G236" s="170" t="s">
        <v>1953</v>
      </c>
      <c r="H236" s="2">
        <v>0</v>
      </c>
      <c r="I236" s="2">
        <v>0</v>
      </c>
      <c r="J236" s="2">
        <v>0</v>
      </c>
      <c r="K236" s="8">
        <v>4034.1</v>
      </c>
      <c r="L236" s="2">
        <v>0</v>
      </c>
      <c r="M236" s="2">
        <v>0</v>
      </c>
      <c r="N236" s="2">
        <v>0</v>
      </c>
      <c r="O236" s="2">
        <v>524.43299999999999</v>
      </c>
      <c r="P236" s="2">
        <v>4558.5329999999994</v>
      </c>
      <c r="Q236"/>
      <c r="R236" t="s">
        <v>10179</v>
      </c>
      <c r="S236" t="s">
        <v>10184</v>
      </c>
      <c r="T236" t="s">
        <v>10181</v>
      </c>
      <c r="U236" s="2" t="s">
        <v>10182</v>
      </c>
      <c r="V236" s="104" t="s">
        <v>8045</v>
      </c>
    </row>
    <row r="237" spans="1:22" hidden="1" x14ac:dyDescent="0.25">
      <c r="A237" t="s">
        <v>9015</v>
      </c>
      <c r="B237" s="186" t="s">
        <v>10976</v>
      </c>
      <c r="C237" t="s">
        <v>10388</v>
      </c>
      <c r="D237" t="s">
        <v>0</v>
      </c>
      <c r="E237" t="s">
        <v>11061</v>
      </c>
      <c r="F237" t="s">
        <v>1952</v>
      </c>
      <c r="G237" s="170" t="s">
        <v>1953</v>
      </c>
      <c r="H237" s="2">
        <v>0</v>
      </c>
      <c r="I237" s="2">
        <v>0</v>
      </c>
      <c r="J237" s="2">
        <v>0</v>
      </c>
      <c r="K237" s="8">
        <v>4034.1</v>
      </c>
      <c r="L237" s="2">
        <v>0</v>
      </c>
      <c r="M237" s="2">
        <v>0</v>
      </c>
      <c r="N237" s="2">
        <v>0</v>
      </c>
      <c r="O237" s="2">
        <v>524.43299999999999</v>
      </c>
      <c r="P237" s="2">
        <v>4558.5329999999994</v>
      </c>
      <c r="Q237"/>
      <c r="R237" t="s">
        <v>10179</v>
      </c>
      <c r="S237" t="s">
        <v>10184</v>
      </c>
      <c r="T237" t="s">
        <v>10181</v>
      </c>
      <c r="U237" s="2" t="s">
        <v>10182</v>
      </c>
      <c r="V237" s="104" t="s">
        <v>8045</v>
      </c>
    </row>
    <row r="238" spans="1:22" hidden="1" x14ac:dyDescent="0.25">
      <c r="A238" t="s">
        <v>9015</v>
      </c>
      <c r="B238" s="186" t="s">
        <v>10980</v>
      </c>
      <c r="C238" t="s">
        <v>10388</v>
      </c>
      <c r="D238" t="s">
        <v>0</v>
      </c>
      <c r="E238" t="s">
        <v>11060</v>
      </c>
      <c r="F238" t="s">
        <v>1952</v>
      </c>
      <c r="G238" s="170" t="s">
        <v>1953</v>
      </c>
      <c r="H238" s="2">
        <v>0</v>
      </c>
      <c r="I238" s="2">
        <v>0</v>
      </c>
      <c r="J238" s="2">
        <v>0</v>
      </c>
      <c r="K238" s="8">
        <v>2034</v>
      </c>
      <c r="L238" s="2">
        <v>0</v>
      </c>
      <c r="M238" s="2">
        <v>0</v>
      </c>
      <c r="N238" s="2">
        <v>0</v>
      </c>
      <c r="O238" s="2">
        <v>264.42</v>
      </c>
      <c r="P238" s="2">
        <v>2298.42</v>
      </c>
      <c r="Q238"/>
      <c r="R238" t="s">
        <v>10179</v>
      </c>
      <c r="S238" t="s">
        <v>10184</v>
      </c>
      <c r="T238" t="s">
        <v>10181</v>
      </c>
      <c r="U238" s="2" t="s">
        <v>10182</v>
      </c>
      <c r="V238" s="104" t="s">
        <v>8045</v>
      </c>
    </row>
    <row r="239" spans="1:22" hidden="1" x14ac:dyDescent="0.25">
      <c r="A239" t="s">
        <v>9015</v>
      </c>
      <c r="B239" s="186" t="s">
        <v>10980</v>
      </c>
      <c r="C239" t="s">
        <v>10388</v>
      </c>
      <c r="D239" t="s">
        <v>0</v>
      </c>
      <c r="E239" t="s">
        <v>11059</v>
      </c>
      <c r="F239" t="s">
        <v>1952</v>
      </c>
      <c r="G239" s="170" t="s">
        <v>1953</v>
      </c>
      <c r="H239" s="2">
        <v>0</v>
      </c>
      <c r="I239" s="2">
        <v>0</v>
      </c>
      <c r="J239" s="2">
        <v>0</v>
      </c>
      <c r="K239" s="8">
        <v>2000.1</v>
      </c>
      <c r="L239" s="2">
        <v>0</v>
      </c>
      <c r="M239" s="2">
        <v>0</v>
      </c>
      <c r="N239" s="2">
        <v>0</v>
      </c>
      <c r="O239" s="2">
        <v>260.01299999999998</v>
      </c>
      <c r="P239" s="2">
        <v>2260.1129999999998</v>
      </c>
      <c r="Q239"/>
      <c r="R239" t="s">
        <v>10179</v>
      </c>
      <c r="S239" t="s">
        <v>10184</v>
      </c>
      <c r="T239" t="s">
        <v>10181</v>
      </c>
      <c r="U239" s="2" t="s">
        <v>10182</v>
      </c>
      <c r="V239" s="104" t="s">
        <v>8045</v>
      </c>
    </row>
    <row r="240" spans="1:22" hidden="1" x14ac:dyDescent="0.25">
      <c r="A240" t="s">
        <v>9015</v>
      </c>
      <c r="B240" s="186" t="s">
        <v>10982</v>
      </c>
      <c r="C240" t="s">
        <v>10388</v>
      </c>
      <c r="D240" t="s">
        <v>0</v>
      </c>
      <c r="E240" t="s">
        <v>11058</v>
      </c>
      <c r="F240" t="s">
        <v>1952</v>
      </c>
      <c r="G240" s="170" t="s">
        <v>1953</v>
      </c>
      <c r="H240" s="2">
        <v>0</v>
      </c>
      <c r="I240" s="2">
        <v>0</v>
      </c>
      <c r="J240" s="2">
        <v>0</v>
      </c>
      <c r="K240" s="8">
        <v>2034</v>
      </c>
      <c r="L240" s="2">
        <v>0</v>
      </c>
      <c r="M240" s="2">
        <v>0</v>
      </c>
      <c r="N240" s="2">
        <v>0</v>
      </c>
      <c r="O240" s="2">
        <v>264.42</v>
      </c>
      <c r="P240" s="2">
        <v>2298.42</v>
      </c>
      <c r="Q240"/>
      <c r="R240" t="s">
        <v>10179</v>
      </c>
      <c r="S240" t="s">
        <v>10184</v>
      </c>
      <c r="T240" t="s">
        <v>10181</v>
      </c>
      <c r="U240" s="2" t="s">
        <v>10182</v>
      </c>
      <c r="V240" s="104" t="s">
        <v>8045</v>
      </c>
    </row>
    <row r="241" spans="1:22" hidden="1" x14ac:dyDescent="0.25">
      <c r="A241" t="s">
        <v>9015</v>
      </c>
      <c r="B241" s="186" t="s">
        <v>10982</v>
      </c>
      <c r="C241" t="s">
        <v>10388</v>
      </c>
      <c r="D241" t="s">
        <v>0</v>
      </c>
      <c r="E241" t="s">
        <v>11057</v>
      </c>
      <c r="F241" t="s">
        <v>1952</v>
      </c>
      <c r="G241" s="170" t="s">
        <v>1953</v>
      </c>
      <c r="H241" s="2">
        <v>0</v>
      </c>
      <c r="I241" s="2">
        <v>0</v>
      </c>
      <c r="J241" s="2">
        <v>0</v>
      </c>
      <c r="K241" s="8">
        <v>2000.1</v>
      </c>
      <c r="L241" s="2">
        <v>0</v>
      </c>
      <c r="M241" s="2">
        <v>0</v>
      </c>
      <c r="N241" s="2">
        <v>0</v>
      </c>
      <c r="O241" s="2">
        <v>260.01299999999998</v>
      </c>
      <c r="P241" s="2">
        <v>2260.1129999999998</v>
      </c>
      <c r="Q241"/>
      <c r="R241" t="s">
        <v>10179</v>
      </c>
      <c r="S241" t="s">
        <v>10184</v>
      </c>
      <c r="T241" t="s">
        <v>10181</v>
      </c>
      <c r="U241" s="2" t="s">
        <v>10182</v>
      </c>
      <c r="V241" s="104" t="s">
        <v>8045</v>
      </c>
    </row>
    <row r="242" spans="1:22" hidden="1" x14ac:dyDescent="0.25">
      <c r="A242" t="s">
        <v>9015</v>
      </c>
      <c r="B242" s="186" t="s">
        <v>10985</v>
      </c>
      <c r="C242" t="s">
        <v>10388</v>
      </c>
      <c r="D242" t="s">
        <v>0</v>
      </c>
      <c r="E242" t="s">
        <v>11056</v>
      </c>
      <c r="F242" t="s">
        <v>1952</v>
      </c>
      <c r="G242" s="170" t="s">
        <v>1953</v>
      </c>
      <c r="H242" s="2">
        <v>0</v>
      </c>
      <c r="I242" s="2">
        <v>0</v>
      </c>
      <c r="J242" s="2">
        <v>0</v>
      </c>
      <c r="K242" s="8">
        <v>4034.1</v>
      </c>
      <c r="L242" s="2">
        <v>0</v>
      </c>
      <c r="M242" s="2">
        <v>0</v>
      </c>
      <c r="N242" s="2">
        <v>0</v>
      </c>
      <c r="O242" s="2">
        <v>524.43299999999999</v>
      </c>
      <c r="P242" s="2">
        <v>4558.5329999999994</v>
      </c>
      <c r="Q242"/>
      <c r="R242" t="s">
        <v>10179</v>
      </c>
      <c r="S242" t="s">
        <v>10184</v>
      </c>
      <c r="T242" t="s">
        <v>10181</v>
      </c>
      <c r="U242" s="2" t="s">
        <v>10182</v>
      </c>
      <c r="V242" s="104" t="s">
        <v>8045</v>
      </c>
    </row>
    <row r="243" spans="1:22" hidden="1" x14ac:dyDescent="0.25">
      <c r="A243" t="s">
        <v>9015</v>
      </c>
      <c r="B243" s="186" t="s">
        <v>10986</v>
      </c>
      <c r="C243" t="s">
        <v>10388</v>
      </c>
      <c r="D243" t="s">
        <v>0</v>
      </c>
      <c r="E243" t="s">
        <v>11055</v>
      </c>
      <c r="F243" t="s">
        <v>1952</v>
      </c>
      <c r="G243" s="170" t="s">
        <v>1953</v>
      </c>
      <c r="H243" s="2">
        <v>0</v>
      </c>
      <c r="I243" s="2">
        <v>0</v>
      </c>
      <c r="J243" s="2">
        <v>0</v>
      </c>
      <c r="K243" s="8">
        <v>2034</v>
      </c>
      <c r="L243" s="2">
        <v>0</v>
      </c>
      <c r="M243" s="2">
        <v>0</v>
      </c>
      <c r="N243" s="2">
        <v>0</v>
      </c>
      <c r="O243" s="2">
        <v>264.42</v>
      </c>
      <c r="P243" s="2">
        <v>2298.42</v>
      </c>
      <c r="Q243"/>
      <c r="R243" t="s">
        <v>10179</v>
      </c>
      <c r="S243" t="s">
        <v>10184</v>
      </c>
      <c r="T243" t="s">
        <v>10181</v>
      </c>
      <c r="U243" s="2" t="s">
        <v>10182</v>
      </c>
      <c r="V243" s="104" t="s">
        <v>8045</v>
      </c>
    </row>
    <row r="244" spans="1:22" hidden="1" x14ac:dyDescent="0.25">
      <c r="A244" t="s">
        <v>9015</v>
      </c>
      <c r="B244" s="186" t="s">
        <v>10987</v>
      </c>
      <c r="C244" t="s">
        <v>10388</v>
      </c>
      <c r="D244" t="s">
        <v>0</v>
      </c>
      <c r="E244" t="s">
        <v>11054</v>
      </c>
      <c r="F244" t="s">
        <v>1952</v>
      </c>
      <c r="G244" s="170" t="s">
        <v>1953</v>
      </c>
      <c r="H244" s="2">
        <v>0</v>
      </c>
      <c r="I244" s="2">
        <v>0</v>
      </c>
      <c r="J244" s="2">
        <v>0</v>
      </c>
      <c r="K244" s="8">
        <v>2000.1</v>
      </c>
      <c r="L244" s="2">
        <v>0</v>
      </c>
      <c r="M244" s="2">
        <v>0</v>
      </c>
      <c r="N244" s="2">
        <v>0</v>
      </c>
      <c r="O244" s="2">
        <v>260.01299999999998</v>
      </c>
      <c r="P244" s="2">
        <v>2260.1129999999998</v>
      </c>
      <c r="Q244"/>
      <c r="R244" t="s">
        <v>10179</v>
      </c>
      <c r="S244" t="s">
        <v>10184</v>
      </c>
      <c r="T244" t="s">
        <v>10181</v>
      </c>
      <c r="U244" s="2" t="s">
        <v>10182</v>
      </c>
      <c r="V244" s="104" t="s">
        <v>8045</v>
      </c>
    </row>
    <row r="245" spans="1:22" hidden="1" x14ac:dyDescent="0.25">
      <c r="A245" t="s">
        <v>9015</v>
      </c>
      <c r="B245" s="186" t="s">
        <v>10989</v>
      </c>
      <c r="C245" t="s">
        <v>10388</v>
      </c>
      <c r="D245" t="s">
        <v>0</v>
      </c>
      <c r="E245" t="s">
        <v>11053</v>
      </c>
      <c r="F245" t="s">
        <v>1952</v>
      </c>
      <c r="G245" s="170" t="s">
        <v>1953</v>
      </c>
      <c r="H245" s="2">
        <v>0</v>
      </c>
      <c r="I245" s="2">
        <v>0</v>
      </c>
      <c r="J245" s="2">
        <v>0</v>
      </c>
      <c r="K245" s="8">
        <v>4034.1</v>
      </c>
      <c r="L245" s="2">
        <v>0</v>
      </c>
      <c r="M245" s="2">
        <v>0</v>
      </c>
      <c r="N245" s="2">
        <v>0</v>
      </c>
      <c r="O245" s="2">
        <v>524.43299999999999</v>
      </c>
      <c r="P245" s="2">
        <v>4558.5329999999994</v>
      </c>
      <c r="Q245"/>
      <c r="R245" t="s">
        <v>10179</v>
      </c>
      <c r="S245" t="s">
        <v>10184</v>
      </c>
      <c r="T245" t="s">
        <v>10181</v>
      </c>
      <c r="U245" s="2" t="s">
        <v>10182</v>
      </c>
      <c r="V245" s="104" t="s">
        <v>8045</v>
      </c>
    </row>
    <row r="246" spans="1:22" hidden="1" x14ac:dyDescent="0.25">
      <c r="A246" t="s">
        <v>9015</v>
      </c>
      <c r="B246" s="186" t="s">
        <v>10991</v>
      </c>
      <c r="C246" t="s">
        <v>10388</v>
      </c>
      <c r="D246" t="s">
        <v>0</v>
      </c>
      <c r="E246" t="s">
        <v>11052</v>
      </c>
      <c r="F246" t="s">
        <v>1952</v>
      </c>
      <c r="G246" s="170" t="s">
        <v>1953</v>
      </c>
      <c r="H246" s="2">
        <v>0</v>
      </c>
      <c r="I246" s="2">
        <v>0</v>
      </c>
      <c r="J246" s="2">
        <v>0</v>
      </c>
      <c r="K246" s="8">
        <v>4034.1</v>
      </c>
      <c r="L246" s="2">
        <v>0</v>
      </c>
      <c r="M246" s="2">
        <v>0</v>
      </c>
      <c r="N246" s="2">
        <v>0</v>
      </c>
      <c r="O246" s="2">
        <v>524.43299999999999</v>
      </c>
      <c r="P246" s="2">
        <v>4558.5329999999994</v>
      </c>
      <c r="Q246"/>
      <c r="R246" t="s">
        <v>10179</v>
      </c>
      <c r="S246" t="s">
        <v>10184</v>
      </c>
      <c r="T246" t="s">
        <v>10181</v>
      </c>
      <c r="U246" s="2" t="s">
        <v>10182</v>
      </c>
      <c r="V246" s="104" t="s">
        <v>8045</v>
      </c>
    </row>
    <row r="247" spans="1:22" hidden="1" x14ac:dyDescent="0.25">
      <c r="A247" t="s">
        <v>9015</v>
      </c>
      <c r="B247" s="186" t="s">
        <v>10993</v>
      </c>
      <c r="C247" t="s">
        <v>10388</v>
      </c>
      <c r="D247" t="s">
        <v>0</v>
      </c>
      <c r="E247" t="s">
        <v>11051</v>
      </c>
      <c r="F247" t="s">
        <v>1952</v>
      </c>
      <c r="G247" s="170" t="s">
        <v>1953</v>
      </c>
      <c r="H247" s="2">
        <v>0</v>
      </c>
      <c r="I247" s="2">
        <v>0</v>
      </c>
      <c r="J247" s="2">
        <v>0</v>
      </c>
      <c r="K247" s="8">
        <v>4034.1</v>
      </c>
      <c r="L247" s="2">
        <v>0</v>
      </c>
      <c r="M247" s="2">
        <v>0</v>
      </c>
      <c r="N247" s="2">
        <v>0</v>
      </c>
      <c r="O247" s="2">
        <v>524.43299999999999</v>
      </c>
      <c r="P247" s="2">
        <v>4558.5329999999994</v>
      </c>
      <c r="Q247"/>
      <c r="R247" t="s">
        <v>10179</v>
      </c>
      <c r="S247" t="s">
        <v>10184</v>
      </c>
      <c r="T247" t="s">
        <v>10181</v>
      </c>
      <c r="U247" s="2" t="s">
        <v>10182</v>
      </c>
      <c r="V247" s="104" t="s">
        <v>8045</v>
      </c>
    </row>
    <row r="248" spans="1:22" hidden="1" x14ac:dyDescent="0.25">
      <c r="A248" t="s">
        <v>9015</v>
      </c>
      <c r="B248" s="186" t="s">
        <v>10996</v>
      </c>
      <c r="C248" t="s">
        <v>10388</v>
      </c>
      <c r="D248" t="s">
        <v>0</v>
      </c>
      <c r="E248" t="s">
        <v>11050</v>
      </c>
      <c r="F248" t="s">
        <v>1952</v>
      </c>
      <c r="G248" s="170" t="s">
        <v>1953</v>
      </c>
      <c r="H248" s="2">
        <v>0</v>
      </c>
      <c r="I248" s="2">
        <v>0</v>
      </c>
      <c r="J248" s="2">
        <v>0</v>
      </c>
      <c r="K248" s="8">
        <v>4034.1</v>
      </c>
      <c r="L248" s="2">
        <v>0</v>
      </c>
      <c r="M248" s="2">
        <v>0</v>
      </c>
      <c r="N248" s="2">
        <v>0</v>
      </c>
      <c r="O248" s="2">
        <v>524.43299999999999</v>
      </c>
      <c r="P248" s="2">
        <v>4558.5329999999994</v>
      </c>
      <c r="Q248"/>
      <c r="R248" t="s">
        <v>10179</v>
      </c>
      <c r="S248" t="s">
        <v>10184</v>
      </c>
      <c r="T248" t="s">
        <v>10181</v>
      </c>
      <c r="U248" s="2" t="s">
        <v>10182</v>
      </c>
      <c r="V248" s="104" t="s">
        <v>8045</v>
      </c>
    </row>
    <row r="249" spans="1:22" hidden="1" x14ac:dyDescent="0.25">
      <c r="A249" t="s">
        <v>9015</v>
      </c>
      <c r="B249" s="186" t="s">
        <v>10995</v>
      </c>
      <c r="C249" t="s">
        <v>10388</v>
      </c>
      <c r="D249" t="s">
        <v>0</v>
      </c>
      <c r="E249" t="s">
        <v>11049</v>
      </c>
      <c r="F249" t="s">
        <v>1952</v>
      </c>
      <c r="G249" s="170" t="s">
        <v>1953</v>
      </c>
      <c r="H249" s="2">
        <v>0</v>
      </c>
      <c r="I249" s="2">
        <v>0</v>
      </c>
      <c r="J249" s="2">
        <v>0</v>
      </c>
      <c r="K249" s="8">
        <v>830.37</v>
      </c>
      <c r="L249" s="2">
        <v>0</v>
      </c>
      <c r="M249" s="2">
        <v>0</v>
      </c>
      <c r="N249" s="2">
        <v>0</v>
      </c>
      <c r="O249" s="2">
        <v>107.94810000000001</v>
      </c>
      <c r="P249" s="2">
        <v>938.31809999999996</v>
      </c>
      <c r="Q249"/>
      <c r="R249" t="s">
        <v>10179</v>
      </c>
      <c r="S249" t="s">
        <v>10184</v>
      </c>
      <c r="T249" t="s">
        <v>10181</v>
      </c>
      <c r="U249" s="2" t="s">
        <v>10182</v>
      </c>
      <c r="V249" s="104" t="s">
        <v>8045</v>
      </c>
    </row>
    <row r="250" spans="1:22" hidden="1" x14ac:dyDescent="0.25">
      <c r="A250" t="s">
        <v>9015</v>
      </c>
      <c r="B250" s="186" t="s">
        <v>10996</v>
      </c>
      <c r="C250" t="s">
        <v>10388</v>
      </c>
      <c r="D250" t="s">
        <v>0</v>
      </c>
      <c r="E250" t="s">
        <v>11048</v>
      </c>
      <c r="F250" t="s">
        <v>1952</v>
      </c>
      <c r="G250" s="170" t="s">
        <v>1953</v>
      </c>
      <c r="H250" s="2">
        <v>0</v>
      </c>
      <c r="I250" s="2">
        <v>0</v>
      </c>
      <c r="J250" s="2">
        <v>0</v>
      </c>
      <c r="K250" s="8">
        <v>3000</v>
      </c>
      <c r="L250" s="2">
        <v>0</v>
      </c>
      <c r="M250" s="2">
        <v>0</v>
      </c>
      <c r="N250" s="2">
        <v>0</v>
      </c>
      <c r="O250" s="2">
        <v>390</v>
      </c>
      <c r="P250" s="2">
        <v>3390</v>
      </c>
      <c r="Q250"/>
      <c r="R250" t="s">
        <v>10179</v>
      </c>
      <c r="S250" t="s">
        <v>10184</v>
      </c>
      <c r="T250" t="s">
        <v>10181</v>
      </c>
      <c r="U250" s="2" t="s">
        <v>10182</v>
      </c>
      <c r="V250" s="104" t="s">
        <v>8045</v>
      </c>
    </row>
    <row r="251" spans="1:22" hidden="1" x14ac:dyDescent="0.25">
      <c r="A251" t="s">
        <v>9015</v>
      </c>
      <c r="B251" s="186" t="s">
        <v>10985</v>
      </c>
      <c r="C251" t="s">
        <v>10388</v>
      </c>
      <c r="D251" t="s">
        <v>0</v>
      </c>
      <c r="E251" t="s">
        <v>11047</v>
      </c>
      <c r="F251" t="s">
        <v>1340</v>
      </c>
      <c r="G251" t="s">
        <v>1341</v>
      </c>
      <c r="H251" s="2">
        <v>0</v>
      </c>
      <c r="I251" s="2">
        <v>0</v>
      </c>
      <c r="J251" s="2">
        <v>0</v>
      </c>
      <c r="K251" s="8">
        <v>249.56</v>
      </c>
      <c r="L251" s="2">
        <v>0</v>
      </c>
      <c r="M251" s="2">
        <v>0</v>
      </c>
      <c r="N251" s="2">
        <v>0</v>
      </c>
      <c r="O251" s="2">
        <v>32.442799999999998</v>
      </c>
      <c r="P251" s="2">
        <v>282.00279999999998</v>
      </c>
      <c r="Q251"/>
      <c r="R251" t="s">
        <v>10179</v>
      </c>
      <c r="S251" t="s">
        <v>10184</v>
      </c>
      <c r="T251" t="s">
        <v>10181</v>
      </c>
      <c r="U251" s="2" t="s">
        <v>10182</v>
      </c>
      <c r="V251" s="104" t="s">
        <v>8045</v>
      </c>
    </row>
    <row r="252" spans="1:22" hidden="1" x14ac:dyDescent="0.25">
      <c r="A252" t="s">
        <v>9015</v>
      </c>
      <c r="B252" s="186" t="s">
        <v>10992</v>
      </c>
      <c r="C252" t="s">
        <v>10388</v>
      </c>
      <c r="D252" t="s">
        <v>0</v>
      </c>
      <c r="E252" t="s">
        <v>11046</v>
      </c>
      <c r="F252" t="s">
        <v>1317</v>
      </c>
      <c r="G252" t="s">
        <v>1318</v>
      </c>
      <c r="H252" s="2">
        <v>0</v>
      </c>
      <c r="I252" s="2">
        <v>0</v>
      </c>
      <c r="J252" s="2">
        <v>0</v>
      </c>
      <c r="K252" s="8">
        <v>136.28</v>
      </c>
      <c r="L252" s="2">
        <v>0</v>
      </c>
      <c r="M252" s="2">
        <v>0</v>
      </c>
      <c r="N252" s="2">
        <v>0</v>
      </c>
      <c r="O252" s="2">
        <v>17.7164</v>
      </c>
      <c r="P252" s="2">
        <v>153.99639999999999</v>
      </c>
      <c r="Q252"/>
      <c r="R252" t="s">
        <v>10179</v>
      </c>
      <c r="S252" t="s">
        <v>10184</v>
      </c>
      <c r="T252" t="s">
        <v>10181</v>
      </c>
      <c r="U252" s="2" t="s">
        <v>10182</v>
      </c>
      <c r="V252" s="104" t="s">
        <v>8045</v>
      </c>
    </row>
    <row r="253" spans="1:22" hidden="1" x14ac:dyDescent="0.25">
      <c r="A253" t="s">
        <v>9015</v>
      </c>
      <c r="B253" s="186" t="s">
        <v>10974</v>
      </c>
      <c r="C253" t="s">
        <v>10388</v>
      </c>
      <c r="D253" t="s">
        <v>0</v>
      </c>
      <c r="E253" t="s">
        <v>11045</v>
      </c>
      <c r="F253" t="s">
        <v>1340</v>
      </c>
      <c r="G253" t="s">
        <v>1341</v>
      </c>
      <c r="H253" s="2">
        <v>0</v>
      </c>
      <c r="I253" s="2">
        <v>0</v>
      </c>
      <c r="J253" s="2">
        <v>0</v>
      </c>
      <c r="K253" s="8">
        <v>614.49</v>
      </c>
      <c r="L253" s="2">
        <v>0</v>
      </c>
      <c r="M253" s="2">
        <v>0</v>
      </c>
      <c r="N253" s="2">
        <v>0</v>
      </c>
      <c r="O253" s="2">
        <v>79.883700000000005</v>
      </c>
      <c r="P253" s="2">
        <v>694.37369999999999</v>
      </c>
      <c r="Q253"/>
      <c r="R253" t="s">
        <v>10179</v>
      </c>
      <c r="S253" t="s">
        <v>10184</v>
      </c>
      <c r="T253" t="s">
        <v>10181</v>
      </c>
      <c r="U253" s="2" t="s">
        <v>10182</v>
      </c>
      <c r="V253" s="104" t="s">
        <v>8045</v>
      </c>
    </row>
    <row r="254" spans="1:22" hidden="1" x14ac:dyDescent="0.25">
      <c r="A254" t="s">
        <v>9015</v>
      </c>
      <c r="B254" s="186" t="s">
        <v>10995</v>
      </c>
      <c r="C254" t="s">
        <v>10388</v>
      </c>
      <c r="D254" t="s">
        <v>0</v>
      </c>
      <c r="E254" t="s">
        <v>11044</v>
      </c>
      <c r="F254" t="s">
        <v>1340</v>
      </c>
      <c r="G254" t="s">
        <v>1341</v>
      </c>
      <c r="H254" s="2">
        <v>0</v>
      </c>
      <c r="I254" s="2">
        <v>0</v>
      </c>
      <c r="J254" s="2">
        <v>0</v>
      </c>
      <c r="K254" s="8">
        <v>81.319999999999993</v>
      </c>
      <c r="L254" s="2">
        <v>0</v>
      </c>
      <c r="M254" s="2">
        <v>0</v>
      </c>
      <c r="N254" s="2">
        <v>0</v>
      </c>
      <c r="O254" s="2">
        <v>10.5716</v>
      </c>
      <c r="P254" s="2">
        <v>91.891599999999997</v>
      </c>
      <c r="Q254"/>
      <c r="R254" t="s">
        <v>10179</v>
      </c>
      <c r="S254" t="s">
        <v>10184</v>
      </c>
      <c r="T254" t="s">
        <v>10181</v>
      </c>
      <c r="U254" s="2" t="s">
        <v>10182</v>
      </c>
      <c r="V254" s="104" t="s">
        <v>8045</v>
      </c>
    </row>
    <row r="255" spans="1:22" hidden="1" x14ac:dyDescent="0.25">
      <c r="A255" t="s">
        <v>9015</v>
      </c>
      <c r="B255" s="186" t="s">
        <v>10985</v>
      </c>
      <c r="C255" t="s">
        <v>10388</v>
      </c>
      <c r="D255" t="s">
        <v>0</v>
      </c>
      <c r="E255" t="s">
        <v>11043</v>
      </c>
      <c r="F255" t="s">
        <v>2404</v>
      </c>
      <c r="G255" t="s">
        <v>2405</v>
      </c>
      <c r="H255" s="2">
        <v>0</v>
      </c>
      <c r="I255" s="2">
        <v>0</v>
      </c>
      <c r="J255" s="2">
        <v>0</v>
      </c>
      <c r="K255" s="8">
        <v>140.4</v>
      </c>
      <c r="L255" s="2">
        <v>0</v>
      </c>
      <c r="M255" s="2">
        <v>0</v>
      </c>
      <c r="N255" s="2">
        <v>0</v>
      </c>
      <c r="O255" s="2">
        <v>18.252000000000002</v>
      </c>
      <c r="P255" s="2">
        <v>158.65200000000002</v>
      </c>
      <c r="Q255"/>
      <c r="R255" t="s">
        <v>10179</v>
      </c>
      <c r="S255" t="s">
        <v>10184</v>
      </c>
      <c r="T255" t="s">
        <v>10181</v>
      </c>
      <c r="U255" s="2" t="s">
        <v>10182</v>
      </c>
      <c r="V255" s="104" t="s">
        <v>8045</v>
      </c>
    </row>
    <row r="256" spans="1:22" hidden="1" x14ac:dyDescent="0.25">
      <c r="A256" t="s">
        <v>9015</v>
      </c>
      <c r="B256" s="186" t="s">
        <v>10989</v>
      </c>
      <c r="C256" t="s">
        <v>10388</v>
      </c>
      <c r="D256" t="s">
        <v>0</v>
      </c>
      <c r="E256" t="s">
        <v>11042</v>
      </c>
      <c r="F256" t="s">
        <v>637</v>
      </c>
      <c r="G256" t="s">
        <v>10716</v>
      </c>
      <c r="H256" s="2">
        <v>0</v>
      </c>
      <c r="I256" s="2">
        <v>0</v>
      </c>
      <c r="J256" s="2">
        <v>0</v>
      </c>
      <c r="K256" s="8">
        <v>11.65</v>
      </c>
      <c r="L256" s="2">
        <v>0</v>
      </c>
      <c r="M256" s="2">
        <v>0</v>
      </c>
      <c r="N256" s="2">
        <v>0</v>
      </c>
      <c r="O256" s="2">
        <v>1.5145000000000002</v>
      </c>
      <c r="P256" s="2">
        <v>13.1645</v>
      </c>
      <c r="Q256"/>
      <c r="R256" t="s">
        <v>10179</v>
      </c>
      <c r="S256" t="s">
        <v>10184</v>
      </c>
      <c r="T256" t="s">
        <v>10181</v>
      </c>
      <c r="U256" s="2" t="s">
        <v>10182</v>
      </c>
      <c r="V256" s="104" t="s">
        <v>8045</v>
      </c>
    </row>
    <row r="257" spans="1:22" hidden="1" x14ac:dyDescent="0.25">
      <c r="A257" t="s">
        <v>9015</v>
      </c>
      <c r="B257" s="186" t="s">
        <v>10971</v>
      </c>
      <c r="C257" t="s">
        <v>10388</v>
      </c>
      <c r="D257" t="s">
        <v>0</v>
      </c>
      <c r="E257" t="s">
        <v>11041</v>
      </c>
      <c r="F257" t="s">
        <v>6965</v>
      </c>
      <c r="G257" t="s">
        <v>6966</v>
      </c>
      <c r="H257" s="2">
        <v>0</v>
      </c>
      <c r="I257" s="2">
        <v>0</v>
      </c>
      <c r="J257" s="2">
        <v>0</v>
      </c>
      <c r="K257" s="8">
        <v>112</v>
      </c>
      <c r="L257" s="2">
        <v>0</v>
      </c>
      <c r="M257" s="2">
        <v>0</v>
      </c>
      <c r="N257" s="2">
        <v>0</v>
      </c>
      <c r="O257" s="2">
        <v>14.56</v>
      </c>
      <c r="P257" s="2">
        <v>126.56</v>
      </c>
      <c r="Q257"/>
      <c r="R257" t="s">
        <v>10179</v>
      </c>
      <c r="S257" t="s">
        <v>10184</v>
      </c>
      <c r="T257" t="s">
        <v>10181</v>
      </c>
      <c r="U257" s="2" t="s">
        <v>10182</v>
      </c>
      <c r="V257" s="104" t="s">
        <v>8045</v>
      </c>
    </row>
    <row r="258" spans="1:22" hidden="1" x14ac:dyDescent="0.25">
      <c r="A258" t="s">
        <v>9015</v>
      </c>
      <c r="B258" s="186" t="s">
        <v>10985</v>
      </c>
      <c r="C258" t="s">
        <v>10388</v>
      </c>
      <c r="D258" t="s">
        <v>0</v>
      </c>
      <c r="E258" t="s">
        <v>11040</v>
      </c>
      <c r="F258" t="s">
        <v>2404</v>
      </c>
      <c r="G258" t="s">
        <v>2405</v>
      </c>
      <c r="H258" s="2">
        <v>0</v>
      </c>
      <c r="I258" s="2">
        <v>0</v>
      </c>
      <c r="J258" s="2">
        <v>0</v>
      </c>
      <c r="K258" s="8">
        <v>2.04</v>
      </c>
      <c r="L258" s="2">
        <v>0</v>
      </c>
      <c r="M258" s="2">
        <v>0</v>
      </c>
      <c r="N258" s="2">
        <v>0</v>
      </c>
      <c r="O258" s="2">
        <v>0.26519999999999999</v>
      </c>
      <c r="P258" s="2">
        <v>2.3052000000000001</v>
      </c>
      <c r="Q258"/>
      <c r="R258" t="s">
        <v>10179</v>
      </c>
      <c r="S258" t="s">
        <v>10184</v>
      </c>
      <c r="T258" t="s">
        <v>10181</v>
      </c>
      <c r="U258" s="2" t="s">
        <v>10182</v>
      </c>
      <c r="V258" s="104" t="s">
        <v>8045</v>
      </c>
    </row>
    <row r="259" spans="1:22" hidden="1" x14ac:dyDescent="0.25">
      <c r="A259" t="s">
        <v>9015</v>
      </c>
      <c r="B259" s="186" t="s">
        <v>10986</v>
      </c>
      <c r="C259" t="s">
        <v>10388</v>
      </c>
      <c r="D259" t="s">
        <v>0</v>
      </c>
      <c r="E259" t="s">
        <v>11039</v>
      </c>
      <c r="F259" t="s">
        <v>5466</v>
      </c>
      <c r="G259" t="s">
        <v>5467</v>
      </c>
      <c r="H259" s="2">
        <v>0</v>
      </c>
      <c r="I259" s="2">
        <v>0</v>
      </c>
      <c r="J259" s="2">
        <v>0</v>
      </c>
      <c r="K259" s="8">
        <v>42.24</v>
      </c>
      <c r="L259" s="2">
        <v>0</v>
      </c>
      <c r="M259" s="2">
        <v>0</v>
      </c>
      <c r="N259" s="2">
        <v>0</v>
      </c>
      <c r="O259" s="2">
        <v>5.4912000000000001</v>
      </c>
      <c r="P259" s="2">
        <v>47.731200000000001</v>
      </c>
      <c r="Q259"/>
      <c r="R259" t="s">
        <v>10179</v>
      </c>
      <c r="S259" t="s">
        <v>10184</v>
      </c>
      <c r="T259" t="s">
        <v>10181</v>
      </c>
      <c r="U259" s="2" t="s">
        <v>10182</v>
      </c>
      <c r="V259" s="104" t="s">
        <v>8045</v>
      </c>
    </row>
    <row r="260" spans="1:22" hidden="1" x14ac:dyDescent="0.25">
      <c r="A260" t="s">
        <v>9015</v>
      </c>
      <c r="B260" s="186" t="s">
        <v>10974</v>
      </c>
      <c r="C260" t="s">
        <v>10388</v>
      </c>
      <c r="D260" t="s">
        <v>0</v>
      </c>
      <c r="E260" t="s">
        <v>11038</v>
      </c>
      <c r="F260" t="s">
        <v>1816</v>
      </c>
      <c r="G260" t="s">
        <v>1817</v>
      </c>
      <c r="H260" s="2">
        <v>1221.71</v>
      </c>
      <c r="I260" s="2">
        <v>0</v>
      </c>
      <c r="J260" s="2">
        <v>0</v>
      </c>
      <c r="K260" s="8">
        <v>80.760000000000005</v>
      </c>
      <c r="L260" s="2">
        <v>0</v>
      </c>
      <c r="M260" s="2">
        <v>0</v>
      </c>
      <c r="N260" s="2">
        <v>0</v>
      </c>
      <c r="O260" s="2">
        <v>10.498800000000001</v>
      </c>
      <c r="P260" s="2">
        <v>1312.9688000000001</v>
      </c>
      <c r="Q260"/>
      <c r="R260" t="s">
        <v>10179</v>
      </c>
      <c r="S260" t="s">
        <v>10184</v>
      </c>
      <c r="T260" t="s">
        <v>10181</v>
      </c>
      <c r="U260" s="2" t="s">
        <v>10189</v>
      </c>
      <c r="V260" s="104" t="s">
        <v>8045</v>
      </c>
    </row>
    <row r="261" spans="1:22" hidden="1" x14ac:dyDescent="0.25">
      <c r="A261" t="s">
        <v>9015</v>
      </c>
      <c r="B261" s="186" t="s">
        <v>10988</v>
      </c>
      <c r="C261" t="s">
        <v>10388</v>
      </c>
      <c r="D261" t="s">
        <v>10726</v>
      </c>
      <c r="E261" t="s">
        <v>11037</v>
      </c>
      <c r="F261" t="s">
        <v>1340</v>
      </c>
      <c r="G261" t="s">
        <v>1341</v>
      </c>
      <c r="H261" s="2">
        <v>0</v>
      </c>
      <c r="I261" s="2">
        <v>0</v>
      </c>
      <c r="J261" s="2">
        <v>0</v>
      </c>
      <c r="K261" s="8">
        <v>56.59</v>
      </c>
      <c r="L261" s="2">
        <v>0</v>
      </c>
      <c r="M261" s="2">
        <v>0</v>
      </c>
      <c r="N261" s="2">
        <v>0</v>
      </c>
      <c r="O261" s="2">
        <v>7.3567000000000009</v>
      </c>
      <c r="P261" s="2">
        <v>63.946700000000007</v>
      </c>
      <c r="Q261"/>
      <c r="R261" t="s">
        <v>10179</v>
      </c>
      <c r="S261" t="s">
        <v>10184</v>
      </c>
      <c r="T261" t="s">
        <v>10181</v>
      </c>
      <c r="U261" s="2" t="s">
        <v>10182</v>
      </c>
      <c r="V261" s="104" t="s">
        <v>8045</v>
      </c>
    </row>
    <row r="262" spans="1:22" hidden="1" x14ac:dyDescent="0.25">
      <c r="A262" t="s">
        <v>9015</v>
      </c>
      <c r="B262" s="186" t="s">
        <v>10981</v>
      </c>
      <c r="C262" t="s">
        <v>10388</v>
      </c>
      <c r="D262" t="s">
        <v>0</v>
      </c>
      <c r="E262" t="s">
        <v>11036</v>
      </c>
      <c r="F262" t="s">
        <v>2514</v>
      </c>
      <c r="G262" s="172" t="s">
        <v>2515</v>
      </c>
      <c r="H262" s="2">
        <v>0</v>
      </c>
      <c r="I262" s="2">
        <v>0</v>
      </c>
      <c r="J262" s="2">
        <v>0</v>
      </c>
      <c r="K262" s="8">
        <v>1175.95</v>
      </c>
      <c r="L262" s="2">
        <v>0</v>
      </c>
      <c r="M262" s="2">
        <v>0</v>
      </c>
      <c r="N262" s="2">
        <v>0</v>
      </c>
      <c r="O262" s="2">
        <v>152.87350000000001</v>
      </c>
      <c r="P262" s="2">
        <v>1328.8235</v>
      </c>
      <c r="Q262"/>
      <c r="R262" t="s">
        <v>10179</v>
      </c>
      <c r="S262" t="s">
        <v>10184</v>
      </c>
      <c r="T262" t="s">
        <v>10181</v>
      </c>
      <c r="U262" s="2" t="s">
        <v>10182</v>
      </c>
      <c r="V262" s="104" t="s">
        <v>8045</v>
      </c>
    </row>
    <row r="263" spans="1:22" hidden="1" x14ac:dyDescent="0.25">
      <c r="A263" t="s">
        <v>9015</v>
      </c>
      <c r="B263" s="186" t="s">
        <v>10973</v>
      </c>
      <c r="C263" t="s">
        <v>10388</v>
      </c>
      <c r="D263" t="s">
        <v>0</v>
      </c>
      <c r="E263" t="s">
        <v>11035</v>
      </c>
      <c r="F263" t="s">
        <v>1340</v>
      </c>
      <c r="G263" t="s">
        <v>1341</v>
      </c>
      <c r="H263" s="2">
        <v>0</v>
      </c>
      <c r="I263" s="2">
        <v>0</v>
      </c>
      <c r="J263" s="2">
        <v>0</v>
      </c>
      <c r="K263" s="8">
        <v>16.59</v>
      </c>
      <c r="L263" s="2">
        <v>0</v>
      </c>
      <c r="M263" s="2">
        <v>0</v>
      </c>
      <c r="N263" s="2">
        <v>0</v>
      </c>
      <c r="O263" s="2">
        <v>2.1566999999999998</v>
      </c>
      <c r="P263" s="2">
        <v>18.746700000000001</v>
      </c>
      <c r="Q263"/>
      <c r="R263" t="s">
        <v>10179</v>
      </c>
      <c r="S263" t="s">
        <v>10184</v>
      </c>
      <c r="T263" t="s">
        <v>10181</v>
      </c>
      <c r="U263" s="2" t="s">
        <v>10182</v>
      </c>
      <c r="V263" s="104" t="s">
        <v>8045</v>
      </c>
    </row>
    <row r="264" spans="1:22" hidden="1" x14ac:dyDescent="0.25">
      <c r="A264" t="s">
        <v>9015</v>
      </c>
      <c r="B264" s="186" t="s">
        <v>10984</v>
      </c>
      <c r="C264" t="s">
        <v>10388</v>
      </c>
      <c r="D264" t="s">
        <v>0</v>
      </c>
      <c r="E264" t="s">
        <v>11034</v>
      </c>
      <c r="F264" t="s">
        <v>6965</v>
      </c>
      <c r="G264" t="s">
        <v>6966</v>
      </c>
      <c r="H264" s="2">
        <v>0</v>
      </c>
      <c r="I264" s="2">
        <v>0</v>
      </c>
      <c r="J264" s="2">
        <v>0</v>
      </c>
      <c r="K264" s="8">
        <v>291.31</v>
      </c>
      <c r="L264" s="2">
        <v>0</v>
      </c>
      <c r="M264" s="2">
        <v>0</v>
      </c>
      <c r="N264" s="2">
        <v>0</v>
      </c>
      <c r="O264" s="2">
        <v>37.8703</v>
      </c>
      <c r="P264" s="2">
        <v>329.18029999999999</v>
      </c>
      <c r="Q264"/>
      <c r="R264" t="s">
        <v>10179</v>
      </c>
      <c r="S264" t="s">
        <v>10184</v>
      </c>
      <c r="T264" t="s">
        <v>10181</v>
      </c>
      <c r="U264" s="2" t="s">
        <v>10182</v>
      </c>
      <c r="V264" s="104" t="s">
        <v>8045</v>
      </c>
    </row>
    <row r="265" spans="1:22" hidden="1" x14ac:dyDescent="0.25">
      <c r="A265" t="s">
        <v>9015</v>
      </c>
      <c r="B265" s="186" t="s">
        <v>10982</v>
      </c>
      <c r="C265" t="s">
        <v>10388</v>
      </c>
      <c r="D265" t="s">
        <v>0</v>
      </c>
      <c r="E265" t="s">
        <v>11033</v>
      </c>
      <c r="F265" t="s">
        <v>1816</v>
      </c>
      <c r="G265" t="s">
        <v>1817</v>
      </c>
      <c r="H265" s="2">
        <v>336.66</v>
      </c>
      <c r="I265" s="2">
        <v>0</v>
      </c>
      <c r="J265" s="2">
        <v>0</v>
      </c>
      <c r="K265" s="8">
        <v>68.03</v>
      </c>
      <c r="L265" s="2">
        <v>0</v>
      </c>
      <c r="M265" s="2">
        <v>0</v>
      </c>
      <c r="N265" s="2">
        <v>0</v>
      </c>
      <c r="O265" s="2">
        <v>8.8438999999999997</v>
      </c>
      <c r="P265" s="2">
        <v>413.53390000000007</v>
      </c>
      <c r="Q265"/>
      <c r="R265" t="s">
        <v>10179</v>
      </c>
      <c r="S265" t="s">
        <v>10184</v>
      </c>
      <c r="T265" t="s">
        <v>10181</v>
      </c>
      <c r="U265" s="2" t="s">
        <v>10189</v>
      </c>
      <c r="V265" s="104" t="s">
        <v>8045</v>
      </c>
    </row>
    <row r="266" spans="1:22" hidden="1" x14ac:dyDescent="0.25">
      <c r="A266" t="s">
        <v>9015</v>
      </c>
      <c r="B266" s="186" t="s">
        <v>10986</v>
      </c>
      <c r="C266" t="s">
        <v>10388</v>
      </c>
      <c r="D266" t="s">
        <v>10726</v>
      </c>
      <c r="E266" t="s">
        <v>11032</v>
      </c>
      <c r="F266" t="s">
        <v>5466</v>
      </c>
      <c r="G266" t="s">
        <v>5467</v>
      </c>
      <c r="H266" s="2">
        <v>0</v>
      </c>
      <c r="I266" s="2">
        <v>0</v>
      </c>
      <c r="J266" s="2">
        <v>0</v>
      </c>
      <c r="K266" s="8">
        <v>42.24</v>
      </c>
      <c r="L266" s="2">
        <v>0</v>
      </c>
      <c r="M266" s="2">
        <v>0</v>
      </c>
      <c r="N266" s="2">
        <v>0</v>
      </c>
      <c r="O266" s="2">
        <v>5.4912000000000001</v>
      </c>
      <c r="P266" s="2">
        <v>47.731200000000001</v>
      </c>
      <c r="Q266"/>
      <c r="R266" t="s">
        <v>10179</v>
      </c>
      <c r="S266" t="s">
        <v>10184</v>
      </c>
      <c r="T266" t="s">
        <v>10181</v>
      </c>
      <c r="U266" s="2" t="s">
        <v>10182</v>
      </c>
      <c r="V266" s="104" t="s">
        <v>8045</v>
      </c>
    </row>
    <row r="267" spans="1:22" hidden="1" x14ac:dyDescent="0.25">
      <c r="A267" t="s">
        <v>9015</v>
      </c>
      <c r="B267" s="186" t="s">
        <v>10971</v>
      </c>
      <c r="C267" t="s">
        <v>10388</v>
      </c>
      <c r="D267" t="s">
        <v>0</v>
      </c>
      <c r="E267" t="s">
        <v>11031</v>
      </c>
      <c r="F267" t="s">
        <v>4315</v>
      </c>
      <c r="G267" t="s">
        <v>4316</v>
      </c>
      <c r="H267" s="2">
        <v>0</v>
      </c>
      <c r="I267" s="2">
        <v>0</v>
      </c>
      <c r="J267" s="2">
        <v>0</v>
      </c>
      <c r="K267" s="8">
        <v>3706</v>
      </c>
      <c r="L267" s="2">
        <v>0</v>
      </c>
      <c r="M267" s="2">
        <v>0</v>
      </c>
      <c r="N267" s="2">
        <v>0</v>
      </c>
      <c r="O267" s="2">
        <v>481.78000000000003</v>
      </c>
      <c r="P267" s="2">
        <v>4187.78</v>
      </c>
      <c r="Q267"/>
      <c r="R267" t="s">
        <v>10179</v>
      </c>
      <c r="S267" t="s">
        <v>10184</v>
      </c>
      <c r="T267" t="s">
        <v>10181</v>
      </c>
      <c r="U267" s="2" t="s">
        <v>10182</v>
      </c>
      <c r="V267" s="104" t="s">
        <v>8045</v>
      </c>
    </row>
    <row r="268" spans="1:22" hidden="1" x14ac:dyDescent="0.25">
      <c r="A268" t="s">
        <v>9015</v>
      </c>
      <c r="B268" s="186" t="s">
        <v>10996</v>
      </c>
      <c r="C268" t="s">
        <v>7706</v>
      </c>
      <c r="D268" t="s">
        <v>0</v>
      </c>
      <c r="E268" t="s">
        <v>11030</v>
      </c>
      <c r="F268" t="s">
        <v>9094</v>
      </c>
      <c r="G268" s="177" t="s">
        <v>9095</v>
      </c>
      <c r="H268" s="2">
        <v>0</v>
      </c>
      <c r="I268" s="2">
        <v>0</v>
      </c>
      <c r="J268" s="2">
        <v>0</v>
      </c>
      <c r="K268" s="8">
        <v>1699.12</v>
      </c>
      <c r="L268" s="2">
        <v>0</v>
      </c>
      <c r="M268" s="2">
        <v>0</v>
      </c>
      <c r="N268" s="2">
        <v>0</v>
      </c>
      <c r="O268" s="2">
        <v>220.88559999999998</v>
      </c>
      <c r="P268" s="2">
        <v>1920.0056</v>
      </c>
      <c r="Q268"/>
      <c r="R268" t="s">
        <v>10179</v>
      </c>
      <c r="S268" t="s">
        <v>10184</v>
      </c>
      <c r="T268" t="s">
        <v>10181</v>
      </c>
      <c r="U268" s="2" t="s">
        <v>10182</v>
      </c>
      <c r="V268" s="104" t="s">
        <v>8045</v>
      </c>
    </row>
    <row r="269" spans="1:22" hidden="1" x14ac:dyDescent="0.25">
      <c r="A269" t="s">
        <v>9015</v>
      </c>
      <c r="B269" s="186" t="s">
        <v>10995</v>
      </c>
      <c r="C269" t="s">
        <v>7706</v>
      </c>
      <c r="D269" t="s">
        <v>0</v>
      </c>
      <c r="E269" t="s">
        <v>11029</v>
      </c>
      <c r="F269" t="s">
        <v>9265</v>
      </c>
      <c r="G269" s="127" t="s">
        <v>9266</v>
      </c>
      <c r="H269" s="2">
        <v>0</v>
      </c>
      <c r="I269" s="2">
        <v>0</v>
      </c>
      <c r="J269" s="2">
        <v>0</v>
      </c>
      <c r="K269" s="8">
        <v>6796.46</v>
      </c>
      <c r="L269" s="2">
        <v>0</v>
      </c>
      <c r="M269" s="2">
        <v>0</v>
      </c>
      <c r="N269" s="2">
        <v>0</v>
      </c>
      <c r="O269" s="2">
        <v>883.53980000000001</v>
      </c>
      <c r="P269" s="2">
        <v>7679.9997999999996</v>
      </c>
      <c r="Q269"/>
      <c r="R269" t="s">
        <v>10179</v>
      </c>
      <c r="S269" t="s">
        <v>10184</v>
      </c>
      <c r="T269" t="s">
        <v>10181</v>
      </c>
      <c r="U269" s="2" t="s">
        <v>10182</v>
      </c>
      <c r="V269" s="104" t="s">
        <v>8045</v>
      </c>
    </row>
    <row r="270" spans="1:22" hidden="1" x14ac:dyDescent="0.25">
      <c r="A270" t="s">
        <v>9015</v>
      </c>
      <c r="B270" s="186" t="s">
        <v>10995</v>
      </c>
      <c r="C270" t="s">
        <v>7706</v>
      </c>
      <c r="D270" t="s">
        <v>0</v>
      </c>
      <c r="E270" t="s">
        <v>11028</v>
      </c>
      <c r="F270" t="s">
        <v>10379</v>
      </c>
      <c r="G270" t="s">
        <v>10380</v>
      </c>
      <c r="H270" s="2">
        <v>0</v>
      </c>
      <c r="I270" s="2">
        <v>0</v>
      </c>
      <c r="J270" s="2">
        <v>0</v>
      </c>
      <c r="K270" s="8">
        <v>897.35</v>
      </c>
      <c r="L270" s="2">
        <v>0</v>
      </c>
      <c r="M270" s="2">
        <v>0</v>
      </c>
      <c r="N270" s="2">
        <v>0</v>
      </c>
      <c r="O270" s="2">
        <v>116.6555</v>
      </c>
      <c r="P270" s="2">
        <v>1014.0055</v>
      </c>
      <c r="Q270"/>
      <c r="R270" t="s">
        <v>10179</v>
      </c>
      <c r="S270" t="s">
        <v>10184</v>
      </c>
      <c r="T270" t="s">
        <v>10181</v>
      </c>
      <c r="U270" s="2" t="s">
        <v>10182</v>
      </c>
      <c r="V270" s="104" t="s">
        <v>8045</v>
      </c>
    </row>
    <row r="271" spans="1:22" hidden="1" x14ac:dyDescent="0.25">
      <c r="A271" t="s">
        <v>9015</v>
      </c>
      <c r="B271" s="186" t="s">
        <v>10983</v>
      </c>
      <c r="C271" t="s">
        <v>7706</v>
      </c>
      <c r="D271" t="s">
        <v>0</v>
      </c>
      <c r="E271" t="s">
        <v>11027</v>
      </c>
      <c r="F271" t="s">
        <v>9462</v>
      </c>
      <c r="G271" t="s">
        <v>9463</v>
      </c>
      <c r="H271" s="2">
        <v>0</v>
      </c>
      <c r="I271" s="2">
        <v>0</v>
      </c>
      <c r="J271" s="2">
        <v>0</v>
      </c>
      <c r="K271" s="8">
        <v>77.31</v>
      </c>
      <c r="L271" s="2">
        <v>0</v>
      </c>
      <c r="M271" s="2">
        <v>0</v>
      </c>
      <c r="N271" s="2">
        <v>0</v>
      </c>
      <c r="O271" s="2">
        <v>10.0503</v>
      </c>
      <c r="P271" s="2">
        <v>87.360299999999995</v>
      </c>
      <c r="Q271"/>
      <c r="R271" t="s">
        <v>10179</v>
      </c>
      <c r="S271" t="s">
        <v>10184</v>
      </c>
      <c r="T271" t="s">
        <v>10181</v>
      </c>
      <c r="U271" s="2" t="s">
        <v>10182</v>
      </c>
      <c r="V271" s="104" t="s">
        <v>8045</v>
      </c>
    </row>
    <row r="272" spans="1:22" hidden="1" x14ac:dyDescent="0.25">
      <c r="A272" t="s">
        <v>9015</v>
      </c>
      <c r="B272" s="186" t="s">
        <v>10983</v>
      </c>
      <c r="C272" t="s">
        <v>7706</v>
      </c>
      <c r="D272" t="s">
        <v>0</v>
      </c>
      <c r="E272" t="s">
        <v>11026</v>
      </c>
      <c r="F272" t="s">
        <v>9462</v>
      </c>
      <c r="G272" t="s">
        <v>9463</v>
      </c>
      <c r="H272" s="2">
        <v>0</v>
      </c>
      <c r="I272" s="2">
        <v>0</v>
      </c>
      <c r="J272" s="2">
        <v>0</v>
      </c>
      <c r="K272" s="8">
        <v>13.02</v>
      </c>
      <c r="L272" s="2">
        <v>0</v>
      </c>
      <c r="M272" s="2">
        <v>0</v>
      </c>
      <c r="N272" s="2">
        <v>0</v>
      </c>
      <c r="O272" s="2">
        <v>1.6926000000000001</v>
      </c>
      <c r="P272" s="2">
        <v>14.7126</v>
      </c>
      <c r="Q272"/>
      <c r="R272" t="s">
        <v>10179</v>
      </c>
      <c r="S272" t="s">
        <v>10184</v>
      </c>
      <c r="T272" t="s">
        <v>10181</v>
      </c>
      <c r="U272" s="2" t="s">
        <v>10182</v>
      </c>
      <c r="V272" s="104" t="s">
        <v>8045</v>
      </c>
    </row>
    <row r="273" spans="1:22" hidden="1" x14ac:dyDescent="0.25">
      <c r="A273" t="s">
        <v>9015</v>
      </c>
      <c r="B273" s="186" t="s">
        <v>10983</v>
      </c>
      <c r="C273" t="s">
        <v>7706</v>
      </c>
      <c r="D273" t="s">
        <v>0</v>
      </c>
      <c r="E273" t="s">
        <v>11025</v>
      </c>
      <c r="F273" t="s">
        <v>9462</v>
      </c>
      <c r="G273" t="s">
        <v>9463</v>
      </c>
      <c r="H273" s="2">
        <v>0</v>
      </c>
      <c r="I273" s="2">
        <v>0</v>
      </c>
      <c r="J273" s="2">
        <v>0</v>
      </c>
      <c r="K273" s="8">
        <v>2.63</v>
      </c>
      <c r="L273" s="2">
        <v>0</v>
      </c>
      <c r="M273" s="2">
        <v>0</v>
      </c>
      <c r="N273" s="2">
        <v>0</v>
      </c>
      <c r="O273" s="2">
        <v>0.34189999999999998</v>
      </c>
      <c r="P273" s="2">
        <v>2.9718999999999998</v>
      </c>
      <c r="Q273"/>
      <c r="R273" t="s">
        <v>10179</v>
      </c>
      <c r="S273" t="s">
        <v>10184</v>
      </c>
      <c r="T273" t="s">
        <v>10181</v>
      </c>
      <c r="U273" s="2" t="s">
        <v>10182</v>
      </c>
      <c r="V273" s="104" t="s">
        <v>8045</v>
      </c>
    </row>
    <row r="274" spans="1:22" hidden="1" x14ac:dyDescent="0.25">
      <c r="A274" t="s">
        <v>9015</v>
      </c>
      <c r="B274" s="186" t="s">
        <v>10982</v>
      </c>
      <c r="C274" t="s">
        <v>7706</v>
      </c>
      <c r="D274" t="s">
        <v>0</v>
      </c>
      <c r="E274" t="s">
        <v>11024</v>
      </c>
      <c r="F274" t="s">
        <v>9556</v>
      </c>
      <c r="G274" t="s">
        <v>9557</v>
      </c>
      <c r="H274" s="2">
        <v>0</v>
      </c>
      <c r="I274" s="2">
        <v>0</v>
      </c>
      <c r="J274" s="2">
        <v>0</v>
      </c>
      <c r="K274" s="8">
        <v>531</v>
      </c>
      <c r="L274" s="2">
        <v>0</v>
      </c>
      <c r="M274" s="2">
        <v>0</v>
      </c>
      <c r="N274" s="2">
        <v>0</v>
      </c>
      <c r="O274" s="2">
        <v>69.03</v>
      </c>
      <c r="P274" s="2">
        <v>600.03</v>
      </c>
      <c r="Q274"/>
      <c r="R274" t="s">
        <v>10179</v>
      </c>
      <c r="S274" t="s">
        <v>10184</v>
      </c>
      <c r="T274" t="s">
        <v>10181</v>
      </c>
      <c r="U274" s="2" t="s">
        <v>10182</v>
      </c>
      <c r="V274" s="104" t="s">
        <v>8045</v>
      </c>
    </row>
    <row r="275" spans="1:22" hidden="1" x14ac:dyDescent="0.25">
      <c r="A275" t="s">
        <v>9015</v>
      </c>
      <c r="B275" s="186" t="s">
        <v>10982</v>
      </c>
      <c r="C275" t="s">
        <v>7706</v>
      </c>
      <c r="D275" t="s">
        <v>0</v>
      </c>
      <c r="E275" t="s">
        <v>11023</v>
      </c>
      <c r="F275" t="s">
        <v>9462</v>
      </c>
      <c r="G275" t="s">
        <v>9463</v>
      </c>
      <c r="H275" s="2">
        <v>0</v>
      </c>
      <c r="I275" s="2">
        <v>0</v>
      </c>
      <c r="J275" s="2">
        <v>0</v>
      </c>
      <c r="K275" s="8">
        <v>27.55</v>
      </c>
      <c r="L275" s="2">
        <v>0</v>
      </c>
      <c r="M275" s="2">
        <v>0</v>
      </c>
      <c r="N275" s="2">
        <v>0</v>
      </c>
      <c r="O275" s="2">
        <v>3.5815000000000001</v>
      </c>
      <c r="P275" s="2">
        <v>31.131500000000003</v>
      </c>
      <c r="Q275"/>
      <c r="R275" t="s">
        <v>10179</v>
      </c>
      <c r="S275" t="s">
        <v>10184</v>
      </c>
      <c r="T275" t="s">
        <v>10181</v>
      </c>
      <c r="U275" s="2" t="s">
        <v>10182</v>
      </c>
      <c r="V275" s="104" t="s">
        <v>8045</v>
      </c>
    </row>
    <row r="276" spans="1:22" hidden="1" x14ac:dyDescent="0.25">
      <c r="A276" t="s">
        <v>9015</v>
      </c>
      <c r="B276" s="186" t="s">
        <v>10972</v>
      </c>
      <c r="C276" t="s">
        <v>7706</v>
      </c>
      <c r="D276" t="s">
        <v>0</v>
      </c>
      <c r="E276" t="s">
        <v>11022</v>
      </c>
      <c r="F276" t="s">
        <v>9137</v>
      </c>
      <c r="G276" s="176" t="s">
        <v>9138</v>
      </c>
      <c r="H276" s="2">
        <v>0</v>
      </c>
      <c r="I276" s="2">
        <v>0</v>
      </c>
      <c r="J276" s="2">
        <v>0</v>
      </c>
      <c r="K276" s="8">
        <v>216.95</v>
      </c>
      <c r="L276" s="2">
        <v>0</v>
      </c>
      <c r="M276" s="2">
        <v>0</v>
      </c>
      <c r="N276" s="2">
        <v>0</v>
      </c>
      <c r="O276" s="2">
        <v>28.203499999999998</v>
      </c>
      <c r="P276" s="2">
        <v>245.15349999999998</v>
      </c>
      <c r="Q276"/>
      <c r="R276" t="s">
        <v>10179</v>
      </c>
      <c r="S276" t="s">
        <v>10184</v>
      </c>
      <c r="T276" t="s">
        <v>10181</v>
      </c>
      <c r="U276" s="2" t="s">
        <v>10182</v>
      </c>
      <c r="V276" s="104" t="s">
        <v>8045</v>
      </c>
    </row>
    <row r="277" spans="1:22" hidden="1" x14ac:dyDescent="0.25">
      <c r="A277" t="s">
        <v>9015</v>
      </c>
      <c r="B277" s="186" t="s">
        <v>10972</v>
      </c>
      <c r="C277" t="s">
        <v>7706</v>
      </c>
      <c r="D277" t="s">
        <v>0</v>
      </c>
      <c r="E277" t="s">
        <v>11021</v>
      </c>
      <c r="F277" t="s">
        <v>10896</v>
      </c>
      <c r="G277" t="s">
        <v>10897</v>
      </c>
      <c r="H277" s="2">
        <v>0</v>
      </c>
      <c r="I277" s="2">
        <v>0</v>
      </c>
      <c r="J277" s="2">
        <v>0</v>
      </c>
      <c r="K277" s="8">
        <v>280.39999999999998</v>
      </c>
      <c r="L277" s="2">
        <v>0</v>
      </c>
      <c r="M277" s="2">
        <v>0</v>
      </c>
      <c r="N277" s="2">
        <v>0</v>
      </c>
      <c r="O277" s="2">
        <v>36.451999999999998</v>
      </c>
      <c r="P277" s="2">
        <v>316.85199999999998</v>
      </c>
      <c r="Q277"/>
      <c r="R277" t="s">
        <v>10179</v>
      </c>
      <c r="S277" t="s">
        <v>10184</v>
      </c>
      <c r="T277" t="s">
        <v>10181</v>
      </c>
      <c r="U277" s="2" t="s">
        <v>10182</v>
      </c>
      <c r="V277" s="104" t="s">
        <v>8045</v>
      </c>
    </row>
    <row r="278" spans="1:22" hidden="1" x14ac:dyDescent="0.25">
      <c r="A278" t="s">
        <v>9015</v>
      </c>
      <c r="B278" s="186" t="s">
        <v>10972</v>
      </c>
      <c r="C278" t="s">
        <v>7706</v>
      </c>
      <c r="D278" t="s">
        <v>0</v>
      </c>
      <c r="E278" t="s">
        <v>11020</v>
      </c>
      <c r="F278" t="s">
        <v>9201</v>
      </c>
      <c r="G278" t="s">
        <v>9202</v>
      </c>
      <c r="H278" s="2">
        <v>0</v>
      </c>
      <c r="I278" s="2">
        <v>0</v>
      </c>
      <c r="J278" s="2">
        <v>0</v>
      </c>
      <c r="K278" s="8">
        <v>228</v>
      </c>
      <c r="L278" s="2">
        <v>0</v>
      </c>
      <c r="M278" s="2">
        <v>0</v>
      </c>
      <c r="N278" s="2">
        <v>0</v>
      </c>
      <c r="O278" s="2">
        <v>29.64</v>
      </c>
      <c r="P278" s="2">
        <v>257.64</v>
      </c>
      <c r="Q278"/>
      <c r="R278" t="s">
        <v>10179</v>
      </c>
      <c r="S278" t="s">
        <v>10184</v>
      </c>
      <c r="T278" t="s">
        <v>10181</v>
      </c>
      <c r="U278" s="2" t="s">
        <v>10182</v>
      </c>
      <c r="V278" s="104" t="s">
        <v>8045</v>
      </c>
    </row>
    <row r="279" spans="1:22" hidden="1" x14ac:dyDescent="0.25">
      <c r="A279" t="s">
        <v>9015</v>
      </c>
      <c r="B279" s="186" t="s">
        <v>10877</v>
      </c>
      <c r="C279" t="s">
        <v>7706</v>
      </c>
      <c r="D279" t="s">
        <v>0</v>
      </c>
      <c r="E279" t="s">
        <v>11019</v>
      </c>
      <c r="F279" t="s">
        <v>9094</v>
      </c>
      <c r="G279" s="177" t="s">
        <v>9095</v>
      </c>
      <c r="H279" s="2">
        <v>0</v>
      </c>
      <c r="I279" s="2">
        <v>0</v>
      </c>
      <c r="J279" s="2">
        <v>0</v>
      </c>
      <c r="K279" s="8">
        <v>2038.96</v>
      </c>
      <c r="L279" s="2">
        <v>0</v>
      </c>
      <c r="M279" s="2">
        <v>0</v>
      </c>
      <c r="N279" s="2">
        <v>0</v>
      </c>
      <c r="O279" s="2">
        <v>265.06479999999999</v>
      </c>
      <c r="P279" s="2">
        <v>2304.0248000000001</v>
      </c>
      <c r="Q279"/>
      <c r="R279" t="s">
        <v>10179</v>
      </c>
      <c r="S279" t="s">
        <v>10184</v>
      </c>
      <c r="T279" t="s">
        <v>10181</v>
      </c>
      <c r="U279" s="2" t="s">
        <v>10182</v>
      </c>
      <c r="V279" s="104" t="s">
        <v>8045</v>
      </c>
    </row>
    <row r="280" spans="1:22" hidden="1" x14ac:dyDescent="0.25">
      <c r="A280" t="s">
        <v>9014</v>
      </c>
      <c r="B280" s="186" t="s">
        <v>10875</v>
      </c>
      <c r="C280" t="s">
        <v>10388</v>
      </c>
      <c r="D280" t="s">
        <v>0</v>
      </c>
      <c r="E280" t="s">
        <v>10969</v>
      </c>
      <c r="F280" t="s">
        <v>1340</v>
      </c>
      <c r="G280" t="s">
        <v>1341</v>
      </c>
      <c r="H280" s="2">
        <v>0</v>
      </c>
      <c r="I280" s="2">
        <v>0</v>
      </c>
      <c r="J280" s="2">
        <v>0</v>
      </c>
      <c r="K280" s="8">
        <v>17.04</v>
      </c>
      <c r="L280" s="2">
        <v>0</v>
      </c>
      <c r="M280" s="2">
        <v>0</v>
      </c>
      <c r="N280" s="2">
        <v>0</v>
      </c>
      <c r="O280" s="2">
        <v>2.2151999999999998</v>
      </c>
      <c r="P280" s="2">
        <v>19.255199999999999</v>
      </c>
      <c r="Q280"/>
      <c r="R280" t="s">
        <v>10179</v>
      </c>
      <c r="S280" t="s">
        <v>10180</v>
      </c>
      <c r="T280" t="s">
        <v>10181</v>
      </c>
      <c r="U280" s="2" t="s">
        <v>10193</v>
      </c>
      <c r="V280" s="104" t="s">
        <v>8045</v>
      </c>
    </row>
    <row r="281" spans="1:22" hidden="1" x14ac:dyDescent="0.25">
      <c r="A281" t="s">
        <v>9014</v>
      </c>
      <c r="B281" s="186" t="s">
        <v>10857</v>
      </c>
      <c r="C281" t="s">
        <v>10388</v>
      </c>
      <c r="D281" t="s">
        <v>0</v>
      </c>
      <c r="E281" t="s">
        <v>10968</v>
      </c>
      <c r="F281" t="s">
        <v>2404</v>
      </c>
      <c r="G281" t="s">
        <v>2405</v>
      </c>
      <c r="H281" s="2">
        <v>0</v>
      </c>
      <c r="I281" s="2">
        <v>0</v>
      </c>
      <c r="J281" s="2">
        <v>0</v>
      </c>
      <c r="K281" s="8">
        <v>59.6</v>
      </c>
      <c r="L281" s="2">
        <v>0</v>
      </c>
      <c r="M281" s="2">
        <v>0</v>
      </c>
      <c r="N281" s="2">
        <v>0</v>
      </c>
      <c r="O281" s="2">
        <v>7.7480000000000002</v>
      </c>
      <c r="P281" s="2">
        <v>67.347999999999999</v>
      </c>
      <c r="Q281"/>
      <c r="R281" t="s">
        <v>10179</v>
      </c>
      <c r="S281" t="s">
        <v>10180</v>
      </c>
      <c r="T281" t="s">
        <v>10181</v>
      </c>
      <c r="U281" s="2" t="s">
        <v>10193</v>
      </c>
      <c r="V281" s="104" t="s">
        <v>8045</v>
      </c>
    </row>
    <row r="282" spans="1:22" hidden="1" x14ac:dyDescent="0.25">
      <c r="A282" t="s">
        <v>9014</v>
      </c>
      <c r="B282" s="186" t="s">
        <v>10859</v>
      </c>
      <c r="C282" t="s">
        <v>10388</v>
      </c>
      <c r="D282" t="s">
        <v>0</v>
      </c>
      <c r="E282" t="s">
        <v>10967</v>
      </c>
      <c r="F282" t="s">
        <v>1816</v>
      </c>
      <c r="G282" t="s">
        <v>1817</v>
      </c>
      <c r="H282" s="2">
        <v>1161.4000000000001</v>
      </c>
      <c r="I282" s="2">
        <v>0</v>
      </c>
      <c r="J282" s="2">
        <v>0</v>
      </c>
      <c r="K282" s="8">
        <v>80.760000000000005</v>
      </c>
      <c r="L282" s="2">
        <v>0</v>
      </c>
      <c r="M282" s="2">
        <v>0</v>
      </c>
      <c r="N282" s="2">
        <v>0</v>
      </c>
      <c r="O282" s="2">
        <v>10.498800000000001</v>
      </c>
      <c r="P282" s="2">
        <v>1252.6588000000002</v>
      </c>
      <c r="Q282"/>
      <c r="R282" t="s">
        <v>10179</v>
      </c>
      <c r="S282" t="s">
        <v>10184</v>
      </c>
      <c r="T282" t="s">
        <v>10181</v>
      </c>
      <c r="U282" s="2" t="s">
        <v>10189</v>
      </c>
      <c r="V282" s="104" t="s">
        <v>8045</v>
      </c>
    </row>
    <row r="283" spans="1:22" hidden="1" x14ac:dyDescent="0.25">
      <c r="A283" t="s">
        <v>9014</v>
      </c>
      <c r="B283" s="186" t="s">
        <v>10874</v>
      </c>
      <c r="C283" t="s">
        <v>10388</v>
      </c>
      <c r="D283" t="s">
        <v>0</v>
      </c>
      <c r="E283" t="s">
        <v>10966</v>
      </c>
      <c r="F283" t="s">
        <v>1340</v>
      </c>
      <c r="G283" t="s">
        <v>1341</v>
      </c>
      <c r="H283" s="2">
        <v>0</v>
      </c>
      <c r="I283" s="2">
        <v>0</v>
      </c>
      <c r="J283" s="2">
        <v>0</v>
      </c>
      <c r="K283" s="8">
        <v>15.89</v>
      </c>
      <c r="L283" s="2">
        <v>0</v>
      </c>
      <c r="M283" s="2">
        <v>0</v>
      </c>
      <c r="N283" s="2">
        <v>0</v>
      </c>
      <c r="O283" s="2">
        <v>2.0657000000000001</v>
      </c>
      <c r="P283" s="2">
        <v>17.9557</v>
      </c>
      <c r="Q283"/>
      <c r="R283" t="s">
        <v>10179</v>
      </c>
      <c r="S283" t="s">
        <v>10180</v>
      </c>
      <c r="T283" t="s">
        <v>10181</v>
      </c>
      <c r="U283" s="2" t="s">
        <v>10193</v>
      </c>
      <c r="V283" s="104" t="s">
        <v>8045</v>
      </c>
    </row>
    <row r="284" spans="1:22" hidden="1" x14ac:dyDescent="0.25">
      <c r="A284" t="s">
        <v>9014</v>
      </c>
      <c r="B284" s="186" t="s">
        <v>10859</v>
      </c>
      <c r="C284" t="s">
        <v>10388</v>
      </c>
      <c r="D284" t="s">
        <v>0</v>
      </c>
      <c r="E284" t="s">
        <v>10965</v>
      </c>
      <c r="F284" t="s">
        <v>1317</v>
      </c>
      <c r="G284" t="s">
        <v>1318</v>
      </c>
      <c r="H284" s="2">
        <v>0</v>
      </c>
      <c r="I284" s="2">
        <v>0</v>
      </c>
      <c r="J284" s="2">
        <v>0</v>
      </c>
      <c r="K284" s="8">
        <v>321.24</v>
      </c>
      <c r="L284" s="2">
        <v>0</v>
      </c>
      <c r="M284" s="2">
        <v>0</v>
      </c>
      <c r="N284" s="2">
        <v>0</v>
      </c>
      <c r="O284" s="2">
        <v>41.761200000000002</v>
      </c>
      <c r="P284" s="2">
        <v>363.00120000000004</v>
      </c>
      <c r="Q284"/>
      <c r="R284" t="s">
        <v>10179</v>
      </c>
      <c r="S284" t="s">
        <v>10180</v>
      </c>
      <c r="T284" t="s">
        <v>10181</v>
      </c>
      <c r="U284" s="2" t="s">
        <v>10193</v>
      </c>
      <c r="V284" s="104" t="s">
        <v>8045</v>
      </c>
    </row>
    <row r="285" spans="1:22" hidden="1" x14ac:dyDescent="0.25">
      <c r="A285" t="s">
        <v>9014</v>
      </c>
      <c r="B285" s="186" t="s">
        <v>10865</v>
      </c>
      <c r="C285" t="s">
        <v>10388</v>
      </c>
      <c r="D285" t="s">
        <v>0</v>
      </c>
      <c r="E285" t="s">
        <v>10964</v>
      </c>
      <c r="F285" t="s">
        <v>6833</v>
      </c>
      <c r="G285" s="31" t="s">
        <v>6834</v>
      </c>
      <c r="H285" s="2">
        <v>0</v>
      </c>
      <c r="I285" s="2">
        <v>0</v>
      </c>
      <c r="J285" s="2">
        <v>0</v>
      </c>
      <c r="K285" s="8">
        <v>1694</v>
      </c>
      <c r="L285" s="2">
        <v>0</v>
      </c>
      <c r="M285" s="2">
        <v>0</v>
      </c>
      <c r="N285" s="2">
        <v>0</v>
      </c>
      <c r="O285" s="2">
        <v>220.22</v>
      </c>
      <c r="P285" s="2">
        <v>1914.22</v>
      </c>
      <c r="Q285"/>
      <c r="R285" t="s">
        <v>10179</v>
      </c>
      <c r="S285" t="s">
        <v>10180</v>
      </c>
      <c r="T285" t="s">
        <v>10181</v>
      </c>
      <c r="U285" s="2" t="s">
        <v>10193</v>
      </c>
      <c r="V285" s="104" t="s">
        <v>8045</v>
      </c>
    </row>
    <row r="286" spans="1:22" hidden="1" x14ac:dyDescent="0.25">
      <c r="A286" t="s">
        <v>9014</v>
      </c>
      <c r="B286" s="186" t="s">
        <v>10876</v>
      </c>
      <c r="C286" t="s">
        <v>10388</v>
      </c>
      <c r="D286" t="s">
        <v>0</v>
      </c>
      <c r="E286" t="s">
        <v>10963</v>
      </c>
      <c r="F286" t="s">
        <v>4315</v>
      </c>
      <c r="G286" t="s">
        <v>4316</v>
      </c>
      <c r="H286" s="2">
        <v>0</v>
      </c>
      <c r="I286" s="2">
        <v>0</v>
      </c>
      <c r="J286" s="2">
        <v>0</v>
      </c>
      <c r="K286" s="8">
        <v>890.31</v>
      </c>
      <c r="L286" s="2">
        <v>0</v>
      </c>
      <c r="M286" s="2">
        <v>0</v>
      </c>
      <c r="N286" s="2">
        <v>0</v>
      </c>
      <c r="O286" s="2">
        <v>115.74029999999999</v>
      </c>
      <c r="P286" s="2">
        <v>1006.0502999999999</v>
      </c>
      <c r="Q286"/>
      <c r="R286" t="s">
        <v>10179</v>
      </c>
      <c r="S286" t="s">
        <v>10180</v>
      </c>
      <c r="T286" t="s">
        <v>10181</v>
      </c>
      <c r="U286" s="2" t="s">
        <v>10193</v>
      </c>
      <c r="V286" s="104" t="s">
        <v>8045</v>
      </c>
    </row>
    <row r="287" spans="1:22" hidden="1" x14ac:dyDescent="0.25">
      <c r="A287" t="s">
        <v>9014</v>
      </c>
      <c r="B287" s="186" t="s">
        <v>10876</v>
      </c>
      <c r="C287" t="s">
        <v>10388</v>
      </c>
      <c r="D287" t="s">
        <v>0</v>
      </c>
      <c r="E287" t="s">
        <v>10962</v>
      </c>
      <c r="F287" t="s">
        <v>4315</v>
      </c>
      <c r="G287" t="s">
        <v>4316</v>
      </c>
      <c r="H287" s="2">
        <v>0</v>
      </c>
      <c r="I287" s="2">
        <v>0</v>
      </c>
      <c r="J287" s="2">
        <v>0</v>
      </c>
      <c r="K287" s="8">
        <v>920.01</v>
      </c>
      <c r="L287" s="2">
        <v>0</v>
      </c>
      <c r="M287" s="2">
        <v>0</v>
      </c>
      <c r="N287" s="2">
        <v>0</v>
      </c>
      <c r="O287" s="2">
        <v>119.60130000000001</v>
      </c>
      <c r="P287" s="2">
        <v>1039.6113</v>
      </c>
      <c r="Q287"/>
      <c r="R287" t="s">
        <v>10179</v>
      </c>
      <c r="S287" t="s">
        <v>10180</v>
      </c>
      <c r="T287" t="s">
        <v>10181</v>
      </c>
      <c r="U287" s="2" t="s">
        <v>10193</v>
      </c>
      <c r="V287" s="104" t="s">
        <v>8045</v>
      </c>
    </row>
    <row r="288" spans="1:22" hidden="1" x14ac:dyDescent="0.25">
      <c r="A288" t="s">
        <v>9014</v>
      </c>
      <c r="B288" s="186" t="s">
        <v>10864</v>
      </c>
      <c r="C288" t="s">
        <v>10388</v>
      </c>
      <c r="D288" t="s">
        <v>0</v>
      </c>
      <c r="E288" t="s">
        <v>10961</v>
      </c>
      <c r="F288" t="s">
        <v>2473</v>
      </c>
      <c r="G288" t="s">
        <v>2474</v>
      </c>
      <c r="H288" s="2">
        <v>0</v>
      </c>
      <c r="I288" s="2">
        <v>0</v>
      </c>
      <c r="J288" s="2">
        <v>0</v>
      </c>
      <c r="K288" s="8">
        <v>317.86</v>
      </c>
      <c r="L288" s="2">
        <v>0</v>
      </c>
      <c r="M288" s="2">
        <v>0</v>
      </c>
      <c r="N288" s="2">
        <v>0</v>
      </c>
      <c r="O288" s="2">
        <v>41.321800000000003</v>
      </c>
      <c r="P288" s="2">
        <v>359.18180000000001</v>
      </c>
      <c r="Q288"/>
      <c r="R288" t="s">
        <v>10179</v>
      </c>
      <c r="S288" t="s">
        <v>10184</v>
      </c>
      <c r="T288" t="s">
        <v>10181</v>
      </c>
      <c r="U288" s="2" t="s">
        <v>10182</v>
      </c>
      <c r="V288" s="104" t="s">
        <v>8045</v>
      </c>
    </row>
    <row r="289" spans="1:22" hidden="1" x14ac:dyDescent="0.25">
      <c r="A289" t="s">
        <v>9014</v>
      </c>
      <c r="B289" s="186" t="s">
        <v>10869</v>
      </c>
      <c r="C289" t="s">
        <v>10388</v>
      </c>
      <c r="D289" t="s">
        <v>0</v>
      </c>
      <c r="E289" t="s">
        <v>10960</v>
      </c>
      <c r="F289" t="s">
        <v>2473</v>
      </c>
      <c r="G289" t="s">
        <v>2474</v>
      </c>
      <c r="H289" s="2">
        <v>0</v>
      </c>
      <c r="I289" s="2">
        <v>0</v>
      </c>
      <c r="J289" s="2">
        <v>0</v>
      </c>
      <c r="K289" s="8">
        <v>143.16999999999999</v>
      </c>
      <c r="L289" s="2">
        <v>0</v>
      </c>
      <c r="M289" s="2">
        <v>0</v>
      </c>
      <c r="N289" s="2">
        <v>0</v>
      </c>
      <c r="O289" s="2">
        <v>18.612099999999998</v>
      </c>
      <c r="P289" s="2">
        <v>161.78209999999999</v>
      </c>
      <c r="Q289"/>
      <c r="R289" t="s">
        <v>10179</v>
      </c>
      <c r="S289" t="s">
        <v>10184</v>
      </c>
      <c r="T289" t="s">
        <v>10181</v>
      </c>
      <c r="U289" s="2" t="s">
        <v>10182</v>
      </c>
      <c r="V289" s="104" t="s">
        <v>8045</v>
      </c>
    </row>
    <row r="290" spans="1:22" hidden="1" x14ac:dyDescent="0.25">
      <c r="A290" t="s">
        <v>9014</v>
      </c>
      <c r="B290" s="186" t="s">
        <v>10869</v>
      </c>
      <c r="C290" t="s">
        <v>10388</v>
      </c>
      <c r="D290" t="s">
        <v>0</v>
      </c>
      <c r="E290" t="s">
        <v>10959</v>
      </c>
      <c r="F290" t="s">
        <v>2473</v>
      </c>
      <c r="G290" t="s">
        <v>2474</v>
      </c>
      <c r="H290" s="2">
        <v>0</v>
      </c>
      <c r="I290" s="2">
        <v>0</v>
      </c>
      <c r="J290" s="2">
        <v>0</v>
      </c>
      <c r="K290" s="8">
        <v>1260.58</v>
      </c>
      <c r="L290" s="2">
        <v>0</v>
      </c>
      <c r="M290" s="2">
        <v>0</v>
      </c>
      <c r="N290" s="2">
        <v>0</v>
      </c>
      <c r="O290" s="2">
        <v>163.87539999999998</v>
      </c>
      <c r="P290" s="2">
        <v>1424.4553999999998</v>
      </c>
      <c r="Q290"/>
      <c r="R290" t="s">
        <v>10179</v>
      </c>
      <c r="S290" t="s">
        <v>10184</v>
      </c>
      <c r="T290" t="s">
        <v>10181</v>
      </c>
      <c r="U290" s="2" t="s">
        <v>10182</v>
      </c>
      <c r="V290" s="104" t="s">
        <v>8045</v>
      </c>
    </row>
    <row r="291" spans="1:22" hidden="1" x14ac:dyDescent="0.25">
      <c r="A291" t="s">
        <v>9014</v>
      </c>
      <c r="B291" s="186" t="s">
        <v>10870</v>
      </c>
      <c r="C291" t="s">
        <v>10388</v>
      </c>
      <c r="D291" t="s">
        <v>0</v>
      </c>
      <c r="E291" t="s">
        <v>10958</v>
      </c>
      <c r="F291" t="s">
        <v>1340</v>
      </c>
      <c r="G291" t="s">
        <v>1341</v>
      </c>
      <c r="H291" s="2">
        <v>0</v>
      </c>
      <c r="I291" s="2">
        <v>0</v>
      </c>
      <c r="J291" s="2">
        <v>0</v>
      </c>
      <c r="K291" s="8">
        <v>201.2</v>
      </c>
      <c r="L291" s="2">
        <v>0</v>
      </c>
      <c r="M291" s="2">
        <v>0</v>
      </c>
      <c r="N291" s="2">
        <v>0</v>
      </c>
      <c r="O291" s="2">
        <v>26.155999999999999</v>
      </c>
      <c r="P291" s="2">
        <v>227.35599999999999</v>
      </c>
      <c r="Q291"/>
      <c r="R291" t="s">
        <v>10179</v>
      </c>
      <c r="S291" t="s">
        <v>10180</v>
      </c>
      <c r="T291" t="s">
        <v>10181</v>
      </c>
      <c r="U291" s="2" t="s">
        <v>10193</v>
      </c>
      <c r="V291" s="104" t="s">
        <v>8045</v>
      </c>
    </row>
    <row r="292" spans="1:22" hidden="1" x14ac:dyDescent="0.25">
      <c r="A292" t="s">
        <v>9014</v>
      </c>
      <c r="B292" s="186" t="s">
        <v>10870</v>
      </c>
      <c r="C292" t="s">
        <v>10388</v>
      </c>
      <c r="D292" t="s">
        <v>0</v>
      </c>
      <c r="E292" t="s">
        <v>10957</v>
      </c>
      <c r="F292" t="s">
        <v>2404</v>
      </c>
      <c r="G292" t="s">
        <v>2405</v>
      </c>
      <c r="H292" s="2">
        <v>0</v>
      </c>
      <c r="I292" s="2">
        <v>0</v>
      </c>
      <c r="J292" s="2">
        <v>0</v>
      </c>
      <c r="K292" s="8">
        <v>3.56</v>
      </c>
      <c r="L292" s="2">
        <v>0</v>
      </c>
      <c r="M292" s="2">
        <v>0</v>
      </c>
      <c r="N292" s="2">
        <v>0</v>
      </c>
      <c r="O292" s="2">
        <v>0.46280000000000004</v>
      </c>
      <c r="P292" s="2">
        <v>4.0228000000000002</v>
      </c>
      <c r="Q292"/>
      <c r="R292" t="s">
        <v>10179</v>
      </c>
      <c r="S292" t="s">
        <v>10180</v>
      </c>
      <c r="T292" t="s">
        <v>10181</v>
      </c>
      <c r="U292" s="2" t="s">
        <v>10193</v>
      </c>
      <c r="V292" s="104" t="s">
        <v>8045</v>
      </c>
    </row>
    <row r="293" spans="1:22" hidden="1" x14ac:dyDescent="0.25">
      <c r="A293" t="s">
        <v>9014</v>
      </c>
      <c r="B293" s="186" t="s">
        <v>10857</v>
      </c>
      <c r="C293" t="s">
        <v>10388</v>
      </c>
      <c r="D293" t="s">
        <v>0</v>
      </c>
      <c r="E293" t="s">
        <v>10955</v>
      </c>
      <c r="F293" t="s">
        <v>6965</v>
      </c>
      <c r="G293" t="s">
        <v>6966</v>
      </c>
      <c r="H293" s="2">
        <v>0</v>
      </c>
      <c r="I293" s="2">
        <v>0</v>
      </c>
      <c r="J293" s="2">
        <v>0</v>
      </c>
      <c r="K293" s="8">
        <v>262.99</v>
      </c>
      <c r="L293" s="2">
        <v>0</v>
      </c>
      <c r="M293" s="2">
        <v>0</v>
      </c>
      <c r="N293" s="2">
        <v>0</v>
      </c>
      <c r="O293" s="2">
        <v>34.188700000000004</v>
      </c>
      <c r="P293" s="2">
        <v>297.17869999999999</v>
      </c>
      <c r="Q293"/>
      <c r="R293" t="s">
        <v>10179</v>
      </c>
      <c r="S293" t="s">
        <v>10180</v>
      </c>
      <c r="T293" t="s">
        <v>10181</v>
      </c>
      <c r="U293" s="2" t="s">
        <v>10193</v>
      </c>
      <c r="V293" s="104" t="s">
        <v>8045</v>
      </c>
    </row>
    <row r="294" spans="1:22" hidden="1" x14ac:dyDescent="0.25">
      <c r="A294" t="s">
        <v>9014</v>
      </c>
      <c r="B294" s="186" t="s">
        <v>10872</v>
      </c>
      <c r="C294" t="s">
        <v>10388</v>
      </c>
      <c r="D294" t="s">
        <v>0</v>
      </c>
      <c r="E294" t="s">
        <v>10954</v>
      </c>
      <c r="F294" t="s">
        <v>1340</v>
      </c>
      <c r="G294" t="s">
        <v>1341</v>
      </c>
      <c r="H294" s="2">
        <v>0</v>
      </c>
      <c r="I294" s="2">
        <v>0</v>
      </c>
      <c r="J294" s="2">
        <v>0</v>
      </c>
      <c r="K294" s="8">
        <v>121.92</v>
      </c>
      <c r="L294" s="2">
        <v>0</v>
      </c>
      <c r="M294" s="2">
        <v>0</v>
      </c>
      <c r="N294" s="2">
        <v>0</v>
      </c>
      <c r="O294" s="2">
        <v>15.849600000000001</v>
      </c>
      <c r="P294" s="2">
        <v>137.7696</v>
      </c>
      <c r="Q294"/>
      <c r="R294" t="s">
        <v>10179</v>
      </c>
      <c r="S294" t="s">
        <v>10180</v>
      </c>
      <c r="T294" t="s">
        <v>10181</v>
      </c>
      <c r="U294" s="2" t="s">
        <v>10193</v>
      </c>
      <c r="V294" s="104" t="s">
        <v>8045</v>
      </c>
    </row>
    <row r="295" spans="1:22" hidden="1" x14ac:dyDescent="0.25">
      <c r="A295" t="s">
        <v>9014</v>
      </c>
      <c r="B295" s="186" t="s">
        <v>10874</v>
      </c>
      <c r="C295" t="s">
        <v>10388</v>
      </c>
      <c r="D295" t="s">
        <v>0</v>
      </c>
      <c r="E295" t="s">
        <v>10953</v>
      </c>
      <c r="F295" t="s">
        <v>1317</v>
      </c>
      <c r="G295" t="s">
        <v>1318</v>
      </c>
      <c r="H295" s="2">
        <v>0</v>
      </c>
      <c r="I295" s="2">
        <v>0</v>
      </c>
      <c r="J295" s="2">
        <v>0</v>
      </c>
      <c r="K295" s="8">
        <v>35.090000000000003</v>
      </c>
      <c r="L295" s="2">
        <v>0</v>
      </c>
      <c r="M295" s="2">
        <v>0</v>
      </c>
      <c r="N295" s="2">
        <v>0</v>
      </c>
      <c r="O295" s="2">
        <v>4.561700000000001</v>
      </c>
      <c r="P295" s="2">
        <v>39.651700000000005</v>
      </c>
      <c r="Q295"/>
      <c r="R295" t="s">
        <v>10179</v>
      </c>
      <c r="S295" t="s">
        <v>10180</v>
      </c>
      <c r="T295" t="s">
        <v>10181</v>
      </c>
      <c r="U295" s="2" t="s">
        <v>10193</v>
      </c>
      <c r="V295" s="104" t="s">
        <v>8045</v>
      </c>
    </row>
    <row r="296" spans="1:22" hidden="1" x14ac:dyDescent="0.25">
      <c r="A296" t="s">
        <v>9014</v>
      </c>
      <c r="B296" s="186" t="s">
        <v>10866</v>
      </c>
      <c r="C296" t="s">
        <v>10388</v>
      </c>
      <c r="D296" t="s">
        <v>0</v>
      </c>
      <c r="E296" t="s">
        <v>10956</v>
      </c>
      <c r="F296" t="s">
        <v>1340</v>
      </c>
      <c r="G296" t="s">
        <v>1341</v>
      </c>
      <c r="H296" s="2">
        <v>0</v>
      </c>
      <c r="I296" s="2">
        <v>0</v>
      </c>
      <c r="J296" s="2">
        <v>0</v>
      </c>
      <c r="K296" s="8">
        <v>18.600000000000001</v>
      </c>
      <c r="L296" s="2">
        <v>0</v>
      </c>
      <c r="M296" s="2">
        <v>0</v>
      </c>
      <c r="N296" s="2">
        <v>0</v>
      </c>
      <c r="O296" s="2">
        <v>2.4180000000000001</v>
      </c>
      <c r="P296" s="2">
        <v>21.018000000000001</v>
      </c>
      <c r="Q296"/>
      <c r="R296" t="s">
        <v>10179</v>
      </c>
      <c r="S296" t="s">
        <v>10180</v>
      </c>
      <c r="T296" t="s">
        <v>10181</v>
      </c>
      <c r="U296" s="2" t="s">
        <v>10193</v>
      </c>
      <c r="V296" s="104" t="s">
        <v>8045</v>
      </c>
    </row>
    <row r="297" spans="1:22" hidden="1" x14ac:dyDescent="0.25">
      <c r="A297" t="s">
        <v>9014</v>
      </c>
      <c r="B297" s="186" t="s">
        <v>10858</v>
      </c>
      <c r="C297" t="s">
        <v>10388</v>
      </c>
      <c r="D297" t="s">
        <v>0</v>
      </c>
      <c r="E297" t="s">
        <v>10952</v>
      </c>
      <c r="F297" t="s">
        <v>1340</v>
      </c>
      <c r="G297" t="s">
        <v>1341</v>
      </c>
      <c r="H297" s="2">
        <v>0</v>
      </c>
      <c r="I297" s="2">
        <v>0</v>
      </c>
      <c r="J297" s="2">
        <v>0</v>
      </c>
      <c r="K297" s="8">
        <v>61.44</v>
      </c>
      <c r="L297" s="2">
        <v>0</v>
      </c>
      <c r="M297" s="2">
        <v>0</v>
      </c>
      <c r="N297" s="2">
        <v>0</v>
      </c>
      <c r="O297" s="2">
        <v>7.9871999999999996</v>
      </c>
      <c r="P297" s="2">
        <v>69.427199999999999</v>
      </c>
      <c r="Q297"/>
      <c r="R297" t="s">
        <v>10179</v>
      </c>
      <c r="S297" t="s">
        <v>10180</v>
      </c>
      <c r="T297" t="s">
        <v>10181</v>
      </c>
      <c r="U297" s="2" t="s">
        <v>10193</v>
      </c>
      <c r="V297" s="104" t="s">
        <v>8045</v>
      </c>
    </row>
    <row r="298" spans="1:22" hidden="1" x14ac:dyDescent="0.25">
      <c r="A298" t="s">
        <v>9014</v>
      </c>
      <c r="B298" s="186" t="s">
        <v>10871</v>
      </c>
      <c r="C298" t="s">
        <v>10388</v>
      </c>
      <c r="D298" t="s">
        <v>0</v>
      </c>
      <c r="E298" t="s">
        <v>10951</v>
      </c>
      <c r="F298" t="s">
        <v>637</v>
      </c>
      <c r="G298" t="s">
        <v>10716</v>
      </c>
      <c r="H298" s="2">
        <v>0</v>
      </c>
      <c r="I298" s="2">
        <v>0</v>
      </c>
      <c r="J298" s="2">
        <v>0</v>
      </c>
      <c r="K298" s="8">
        <v>19.399999999999999</v>
      </c>
      <c r="L298" s="2">
        <v>0</v>
      </c>
      <c r="M298" s="2">
        <v>0</v>
      </c>
      <c r="N298" s="2">
        <v>0</v>
      </c>
      <c r="O298" s="2">
        <v>2.5219999999999998</v>
      </c>
      <c r="P298" s="2">
        <v>21.921999999999997</v>
      </c>
      <c r="Q298"/>
      <c r="R298" t="s">
        <v>10179</v>
      </c>
      <c r="S298" t="s">
        <v>10180</v>
      </c>
      <c r="T298" t="s">
        <v>10181</v>
      </c>
      <c r="U298" s="2" t="s">
        <v>10193</v>
      </c>
      <c r="V298" s="104" t="s">
        <v>8045</v>
      </c>
    </row>
    <row r="299" spans="1:22" hidden="1" x14ac:dyDescent="0.25">
      <c r="A299" t="s">
        <v>9014</v>
      </c>
      <c r="B299" s="186" t="s">
        <v>10865</v>
      </c>
      <c r="C299" t="s">
        <v>10388</v>
      </c>
      <c r="D299" t="s">
        <v>0</v>
      </c>
      <c r="E299" t="s">
        <v>10950</v>
      </c>
      <c r="F299" t="s">
        <v>6965</v>
      </c>
      <c r="G299" t="s">
        <v>6966</v>
      </c>
      <c r="H299" s="2">
        <v>0</v>
      </c>
      <c r="I299" s="2">
        <v>0</v>
      </c>
      <c r="J299" s="2">
        <v>0</v>
      </c>
      <c r="K299" s="8">
        <v>83.5</v>
      </c>
      <c r="L299" s="2">
        <v>0</v>
      </c>
      <c r="M299" s="2">
        <v>0</v>
      </c>
      <c r="N299" s="2">
        <v>0</v>
      </c>
      <c r="O299" s="2">
        <v>10.855</v>
      </c>
      <c r="P299" s="2">
        <v>94.355000000000004</v>
      </c>
      <c r="Q299"/>
      <c r="R299" t="s">
        <v>10179</v>
      </c>
      <c r="S299" t="s">
        <v>10180</v>
      </c>
      <c r="T299" t="s">
        <v>10181</v>
      </c>
      <c r="U299" s="2" t="s">
        <v>10193</v>
      </c>
      <c r="V299" s="104" t="s">
        <v>8045</v>
      </c>
    </row>
    <row r="300" spans="1:22" hidden="1" x14ac:dyDescent="0.25">
      <c r="A300" t="s">
        <v>9014</v>
      </c>
      <c r="B300" s="186" t="s">
        <v>10877</v>
      </c>
      <c r="C300" t="s">
        <v>10388</v>
      </c>
      <c r="D300" t="s">
        <v>0</v>
      </c>
      <c r="E300" t="s">
        <v>10949</v>
      </c>
      <c r="F300" t="s">
        <v>1952</v>
      </c>
      <c r="G300" s="170" t="s">
        <v>1953</v>
      </c>
      <c r="H300" s="2">
        <v>0</v>
      </c>
      <c r="I300" s="2">
        <v>0</v>
      </c>
      <c r="J300" s="2">
        <v>0</v>
      </c>
      <c r="K300" s="8">
        <v>1330.37</v>
      </c>
      <c r="L300" s="2">
        <v>0</v>
      </c>
      <c r="M300" s="2">
        <v>0</v>
      </c>
      <c r="N300" s="2">
        <v>0</v>
      </c>
      <c r="O300" s="2">
        <v>172.94809999999998</v>
      </c>
      <c r="P300" s="2">
        <v>1503.3181</v>
      </c>
      <c r="Q300"/>
      <c r="R300" t="s">
        <v>10179</v>
      </c>
      <c r="S300" t="s">
        <v>10180</v>
      </c>
      <c r="T300" t="s">
        <v>10181</v>
      </c>
      <c r="U300" s="2" t="s">
        <v>10193</v>
      </c>
      <c r="V300" s="104" t="s">
        <v>8045</v>
      </c>
    </row>
    <row r="301" spans="1:22" hidden="1" x14ac:dyDescent="0.25">
      <c r="A301" t="s">
        <v>9014</v>
      </c>
      <c r="B301" s="186" t="s">
        <v>10877</v>
      </c>
      <c r="C301" t="s">
        <v>10388</v>
      </c>
      <c r="D301" t="s">
        <v>0</v>
      </c>
      <c r="E301" t="s">
        <v>10948</v>
      </c>
      <c r="F301" t="s">
        <v>1952</v>
      </c>
      <c r="G301" s="170" t="s">
        <v>1953</v>
      </c>
      <c r="H301" s="2">
        <v>0</v>
      </c>
      <c r="I301" s="2">
        <v>0</v>
      </c>
      <c r="J301" s="2">
        <v>0</v>
      </c>
      <c r="K301" s="8">
        <v>2500</v>
      </c>
      <c r="L301" s="2">
        <v>0</v>
      </c>
      <c r="M301" s="2">
        <v>0</v>
      </c>
      <c r="N301" s="2">
        <v>0</v>
      </c>
      <c r="O301" s="2">
        <v>325</v>
      </c>
      <c r="P301" s="2">
        <v>2825</v>
      </c>
      <c r="Q301"/>
      <c r="R301" t="s">
        <v>10179</v>
      </c>
      <c r="S301" t="s">
        <v>10180</v>
      </c>
      <c r="T301" t="s">
        <v>10181</v>
      </c>
      <c r="U301" s="2" t="s">
        <v>10193</v>
      </c>
      <c r="V301" s="104" t="s">
        <v>8045</v>
      </c>
    </row>
    <row r="302" spans="1:22" hidden="1" x14ac:dyDescent="0.25">
      <c r="A302" t="s">
        <v>9014</v>
      </c>
      <c r="B302" s="186" t="s">
        <v>10877</v>
      </c>
      <c r="C302" t="s">
        <v>10388</v>
      </c>
      <c r="D302" t="s">
        <v>0</v>
      </c>
      <c r="E302" t="s">
        <v>10947</v>
      </c>
      <c r="F302" t="s">
        <v>1952</v>
      </c>
      <c r="G302" s="170" t="s">
        <v>1953</v>
      </c>
      <c r="H302" s="2">
        <v>0</v>
      </c>
      <c r="I302" s="2">
        <v>0</v>
      </c>
      <c r="J302" s="2">
        <v>0</v>
      </c>
      <c r="K302" s="8">
        <v>2034</v>
      </c>
      <c r="L302" s="2">
        <v>0</v>
      </c>
      <c r="M302" s="2">
        <v>0</v>
      </c>
      <c r="N302" s="2">
        <v>0</v>
      </c>
      <c r="O302" s="2">
        <v>264.42</v>
      </c>
      <c r="P302" s="2">
        <v>2298.42</v>
      </c>
      <c r="Q302"/>
      <c r="R302" t="s">
        <v>10179</v>
      </c>
      <c r="S302" t="s">
        <v>10180</v>
      </c>
      <c r="T302" t="s">
        <v>10181</v>
      </c>
      <c r="U302" s="2" t="s">
        <v>10193</v>
      </c>
      <c r="V302" s="104" t="s">
        <v>8045</v>
      </c>
    </row>
    <row r="303" spans="1:22" hidden="1" x14ac:dyDescent="0.25">
      <c r="A303" t="s">
        <v>9014</v>
      </c>
      <c r="B303" s="186" t="s">
        <v>10877</v>
      </c>
      <c r="C303" t="s">
        <v>10388</v>
      </c>
      <c r="D303" t="s">
        <v>0</v>
      </c>
      <c r="E303" t="s">
        <v>10946</v>
      </c>
      <c r="F303" t="s">
        <v>1952</v>
      </c>
      <c r="G303" s="170" t="s">
        <v>1953</v>
      </c>
      <c r="H303" s="2">
        <v>0</v>
      </c>
      <c r="I303" s="2">
        <v>0</v>
      </c>
      <c r="J303" s="2">
        <v>0</v>
      </c>
      <c r="K303" s="8">
        <v>2000.1</v>
      </c>
      <c r="L303" s="2">
        <v>0</v>
      </c>
      <c r="M303" s="2">
        <v>0</v>
      </c>
      <c r="N303" s="2">
        <v>0</v>
      </c>
      <c r="O303" s="2">
        <v>260.01299999999998</v>
      </c>
      <c r="P303" s="2">
        <v>2260.1129999999998</v>
      </c>
      <c r="Q303"/>
      <c r="R303" t="s">
        <v>10179</v>
      </c>
      <c r="S303" t="s">
        <v>10180</v>
      </c>
      <c r="T303" t="s">
        <v>10181</v>
      </c>
      <c r="U303" s="2" t="s">
        <v>10193</v>
      </c>
      <c r="V303" s="104" t="s">
        <v>8045</v>
      </c>
    </row>
    <row r="304" spans="1:22" hidden="1" x14ac:dyDescent="0.25">
      <c r="A304" t="s">
        <v>9014</v>
      </c>
      <c r="B304" s="186" t="s">
        <v>10879</v>
      </c>
      <c r="C304" t="s">
        <v>10388</v>
      </c>
      <c r="D304" t="s">
        <v>0</v>
      </c>
      <c r="E304" t="s">
        <v>10945</v>
      </c>
      <c r="F304" t="s">
        <v>1952</v>
      </c>
      <c r="G304" s="170" t="s">
        <v>1953</v>
      </c>
      <c r="H304" s="2">
        <v>0</v>
      </c>
      <c r="I304" s="2">
        <v>0</v>
      </c>
      <c r="J304" s="2">
        <v>0</v>
      </c>
      <c r="K304" s="8">
        <v>4034.1</v>
      </c>
      <c r="L304" s="2">
        <v>0</v>
      </c>
      <c r="M304" s="2">
        <v>0</v>
      </c>
      <c r="N304" s="2">
        <v>0</v>
      </c>
      <c r="O304" s="2">
        <v>524.43299999999999</v>
      </c>
      <c r="P304" s="2">
        <v>4558.5329999999994</v>
      </c>
      <c r="Q304"/>
      <c r="R304" t="s">
        <v>10179</v>
      </c>
      <c r="S304" t="s">
        <v>10180</v>
      </c>
      <c r="T304" t="s">
        <v>10181</v>
      </c>
      <c r="U304" s="2" t="s">
        <v>10193</v>
      </c>
      <c r="V304" s="104" t="s">
        <v>8045</v>
      </c>
    </row>
    <row r="305" spans="1:22" hidden="1" x14ac:dyDescent="0.25">
      <c r="A305" t="s">
        <v>9014</v>
      </c>
      <c r="B305" s="186" t="s">
        <v>10881</v>
      </c>
      <c r="C305" t="s">
        <v>10388</v>
      </c>
      <c r="D305" t="s">
        <v>0</v>
      </c>
      <c r="E305" t="s">
        <v>10944</v>
      </c>
      <c r="F305" t="s">
        <v>1952</v>
      </c>
      <c r="G305" s="170" t="s">
        <v>1953</v>
      </c>
      <c r="H305" s="2">
        <v>0</v>
      </c>
      <c r="I305" s="2">
        <v>0</v>
      </c>
      <c r="J305" s="2">
        <v>0</v>
      </c>
      <c r="K305" s="8">
        <v>4034.1</v>
      </c>
      <c r="L305" s="2">
        <v>0</v>
      </c>
      <c r="M305" s="2">
        <v>0</v>
      </c>
      <c r="N305" s="2">
        <v>0</v>
      </c>
      <c r="O305" s="2">
        <v>524.43299999999999</v>
      </c>
      <c r="P305" s="2">
        <v>4558.5329999999994</v>
      </c>
      <c r="Q305"/>
      <c r="R305" t="s">
        <v>10179</v>
      </c>
      <c r="S305" t="s">
        <v>10180</v>
      </c>
      <c r="T305" t="s">
        <v>10181</v>
      </c>
      <c r="U305" s="2" t="s">
        <v>10193</v>
      </c>
      <c r="V305" s="104" t="s">
        <v>8045</v>
      </c>
    </row>
    <row r="306" spans="1:22" hidden="1" x14ac:dyDescent="0.25">
      <c r="A306" t="s">
        <v>9014</v>
      </c>
      <c r="B306" s="186" t="s">
        <v>10876</v>
      </c>
      <c r="C306" t="s">
        <v>10388</v>
      </c>
      <c r="D306" t="s">
        <v>0</v>
      </c>
      <c r="E306" t="s">
        <v>10943</v>
      </c>
      <c r="F306" t="s">
        <v>1952</v>
      </c>
      <c r="G306" s="170" t="s">
        <v>1953</v>
      </c>
      <c r="H306" s="2">
        <v>0</v>
      </c>
      <c r="I306" s="2">
        <v>0</v>
      </c>
      <c r="J306" s="2">
        <v>0</v>
      </c>
      <c r="K306" s="8">
        <v>4034.1</v>
      </c>
      <c r="L306" s="2">
        <v>0</v>
      </c>
      <c r="M306" s="2">
        <v>0</v>
      </c>
      <c r="N306" s="2">
        <v>0</v>
      </c>
      <c r="O306" s="2">
        <v>524.43299999999999</v>
      </c>
      <c r="P306" s="2">
        <v>4558.5329999999994</v>
      </c>
      <c r="Q306"/>
      <c r="R306" t="s">
        <v>10179</v>
      </c>
      <c r="S306" t="s">
        <v>10180</v>
      </c>
      <c r="T306" t="s">
        <v>10181</v>
      </c>
      <c r="U306" s="2" t="s">
        <v>10193</v>
      </c>
      <c r="V306" s="104" t="s">
        <v>8045</v>
      </c>
    </row>
    <row r="307" spans="1:22" hidden="1" x14ac:dyDescent="0.25">
      <c r="A307" t="s">
        <v>9014</v>
      </c>
      <c r="B307" s="186" t="s">
        <v>10875</v>
      </c>
      <c r="C307" t="s">
        <v>10388</v>
      </c>
      <c r="D307" t="s">
        <v>0</v>
      </c>
      <c r="E307" t="s">
        <v>10942</v>
      </c>
      <c r="F307" t="s">
        <v>1952</v>
      </c>
      <c r="G307" s="170" t="s">
        <v>1953</v>
      </c>
      <c r="H307" s="2">
        <v>0</v>
      </c>
      <c r="I307" s="2">
        <v>0</v>
      </c>
      <c r="J307" s="2">
        <v>0</v>
      </c>
      <c r="K307" s="8">
        <v>4034.1</v>
      </c>
      <c r="L307" s="2">
        <v>0</v>
      </c>
      <c r="M307" s="2">
        <v>0</v>
      </c>
      <c r="N307" s="2">
        <v>0</v>
      </c>
      <c r="O307" s="2">
        <v>524.43299999999999</v>
      </c>
      <c r="P307" s="2">
        <v>4558.5329999999994</v>
      </c>
      <c r="Q307"/>
      <c r="R307" t="s">
        <v>10179</v>
      </c>
      <c r="S307" t="s">
        <v>10180</v>
      </c>
      <c r="T307" t="s">
        <v>10181</v>
      </c>
      <c r="U307" s="2" t="s">
        <v>10193</v>
      </c>
      <c r="V307" s="104" t="s">
        <v>8045</v>
      </c>
    </row>
    <row r="308" spans="1:22" hidden="1" x14ac:dyDescent="0.25">
      <c r="A308" t="s">
        <v>9014</v>
      </c>
      <c r="B308" s="186" t="s">
        <v>10871</v>
      </c>
      <c r="C308" t="s">
        <v>10388</v>
      </c>
      <c r="D308" t="s">
        <v>0</v>
      </c>
      <c r="E308" t="s">
        <v>10941</v>
      </c>
      <c r="F308" t="s">
        <v>1952</v>
      </c>
      <c r="G308" s="170" t="s">
        <v>1953</v>
      </c>
      <c r="H308" s="2">
        <v>0</v>
      </c>
      <c r="I308" s="2">
        <v>0</v>
      </c>
      <c r="J308" s="2">
        <v>0</v>
      </c>
      <c r="K308" s="8">
        <v>4034.1</v>
      </c>
      <c r="L308" s="2">
        <v>0</v>
      </c>
      <c r="M308" s="2">
        <v>0</v>
      </c>
      <c r="N308" s="2">
        <v>0</v>
      </c>
      <c r="O308" s="2">
        <v>524.43299999999999</v>
      </c>
      <c r="P308" s="2">
        <v>4558.5329999999994</v>
      </c>
      <c r="Q308"/>
      <c r="R308" t="s">
        <v>10179</v>
      </c>
      <c r="S308" t="s">
        <v>10180</v>
      </c>
      <c r="T308" t="s">
        <v>10181</v>
      </c>
      <c r="U308" s="2" t="s">
        <v>10193</v>
      </c>
      <c r="V308" s="104" t="s">
        <v>8045</v>
      </c>
    </row>
    <row r="309" spans="1:22" hidden="1" x14ac:dyDescent="0.25">
      <c r="A309" t="s">
        <v>9014</v>
      </c>
      <c r="B309" s="186" t="s">
        <v>10871</v>
      </c>
      <c r="C309" t="s">
        <v>10388</v>
      </c>
      <c r="D309" t="s">
        <v>0</v>
      </c>
      <c r="E309" t="s">
        <v>10940</v>
      </c>
      <c r="F309" t="s">
        <v>1952</v>
      </c>
      <c r="G309" s="170" t="s">
        <v>1953</v>
      </c>
      <c r="H309" s="2">
        <v>0</v>
      </c>
      <c r="I309" s="2">
        <v>0</v>
      </c>
      <c r="J309" s="2">
        <v>0</v>
      </c>
      <c r="K309" s="8">
        <v>4034.1</v>
      </c>
      <c r="L309" s="2">
        <v>0</v>
      </c>
      <c r="M309" s="2">
        <v>0</v>
      </c>
      <c r="N309" s="2">
        <v>0</v>
      </c>
      <c r="O309" s="2">
        <v>524.43299999999999</v>
      </c>
      <c r="P309" s="2">
        <v>4558.5329999999994</v>
      </c>
      <c r="Q309"/>
      <c r="R309" t="s">
        <v>10179</v>
      </c>
      <c r="S309" t="s">
        <v>10180</v>
      </c>
      <c r="T309" t="s">
        <v>10181</v>
      </c>
      <c r="U309" s="2" t="s">
        <v>10193</v>
      </c>
      <c r="V309" s="104" t="s">
        <v>8045</v>
      </c>
    </row>
    <row r="310" spans="1:22" hidden="1" x14ac:dyDescent="0.25">
      <c r="A310" t="s">
        <v>9014</v>
      </c>
      <c r="B310" s="186" t="s">
        <v>10869</v>
      </c>
      <c r="C310" t="s">
        <v>10388</v>
      </c>
      <c r="D310" t="s">
        <v>0</v>
      </c>
      <c r="E310" t="s">
        <v>10939</v>
      </c>
      <c r="F310" t="s">
        <v>1952</v>
      </c>
      <c r="G310" s="170" t="s">
        <v>1953</v>
      </c>
      <c r="H310" s="2">
        <v>0</v>
      </c>
      <c r="I310" s="2">
        <v>0</v>
      </c>
      <c r="J310" s="2">
        <v>0</v>
      </c>
      <c r="K310" s="8">
        <v>4271.3999999999996</v>
      </c>
      <c r="L310" s="2">
        <v>0</v>
      </c>
      <c r="M310" s="2">
        <v>0</v>
      </c>
      <c r="N310" s="2">
        <v>0</v>
      </c>
      <c r="O310" s="2">
        <v>555.28199999999993</v>
      </c>
      <c r="P310" s="2">
        <v>4826.6819999999998</v>
      </c>
      <c r="Q310"/>
      <c r="R310" t="s">
        <v>10179</v>
      </c>
      <c r="S310" t="s">
        <v>10180</v>
      </c>
      <c r="T310" t="s">
        <v>10181</v>
      </c>
      <c r="U310" s="2" t="s">
        <v>10193</v>
      </c>
      <c r="V310" s="104" t="s">
        <v>8045</v>
      </c>
    </row>
    <row r="311" spans="1:22" hidden="1" x14ac:dyDescent="0.25">
      <c r="A311" t="s">
        <v>9014</v>
      </c>
      <c r="B311" s="186" t="s">
        <v>10869</v>
      </c>
      <c r="C311" t="s">
        <v>10388</v>
      </c>
      <c r="D311" t="s">
        <v>0</v>
      </c>
      <c r="E311" t="s">
        <v>10938</v>
      </c>
      <c r="F311" t="s">
        <v>1952</v>
      </c>
      <c r="G311" s="170" t="s">
        <v>1953</v>
      </c>
      <c r="H311" s="2">
        <v>0</v>
      </c>
      <c r="I311" s="2">
        <v>0</v>
      </c>
      <c r="J311" s="2">
        <v>0</v>
      </c>
      <c r="K311" s="8">
        <v>4271.3999999999996</v>
      </c>
      <c r="L311" s="2">
        <v>0</v>
      </c>
      <c r="M311" s="2">
        <v>0</v>
      </c>
      <c r="N311" s="2">
        <v>0</v>
      </c>
      <c r="O311" s="2">
        <v>555.28199999999993</v>
      </c>
      <c r="P311" s="2">
        <v>4826.6819999999998</v>
      </c>
      <c r="Q311"/>
      <c r="R311" t="s">
        <v>10179</v>
      </c>
      <c r="S311" t="s">
        <v>10180</v>
      </c>
      <c r="T311" t="s">
        <v>10181</v>
      </c>
      <c r="U311" s="2" t="s">
        <v>10193</v>
      </c>
      <c r="V311" s="104" t="s">
        <v>8045</v>
      </c>
    </row>
    <row r="312" spans="1:22" hidden="1" x14ac:dyDescent="0.25">
      <c r="A312" t="s">
        <v>9014</v>
      </c>
      <c r="B312" s="186" t="s">
        <v>10864</v>
      </c>
      <c r="C312" t="s">
        <v>10388</v>
      </c>
      <c r="D312" t="s">
        <v>0</v>
      </c>
      <c r="E312" t="s">
        <v>10937</v>
      </c>
      <c r="F312" t="s">
        <v>1952</v>
      </c>
      <c r="G312" s="170" t="s">
        <v>1953</v>
      </c>
      <c r="H312" s="2">
        <v>0</v>
      </c>
      <c r="I312" s="2">
        <v>0</v>
      </c>
      <c r="J312" s="2">
        <v>0</v>
      </c>
      <c r="K312" s="8">
        <v>1627.2</v>
      </c>
      <c r="L312" s="2">
        <v>0</v>
      </c>
      <c r="M312" s="2">
        <v>0</v>
      </c>
      <c r="N312" s="2">
        <v>0</v>
      </c>
      <c r="O312" s="2">
        <v>211.536</v>
      </c>
      <c r="P312" s="2">
        <v>1838.7360000000001</v>
      </c>
      <c r="Q312"/>
      <c r="R312" t="s">
        <v>10179</v>
      </c>
      <c r="S312" t="s">
        <v>10180</v>
      </c>
      <c r="T312" t="s">
        <v>10181</v>
      </c>
      <c r="U312" s="2" t="s">
        <v>10193</v>
      </c>
      <c r="V312" s="104" t="s">
        <v>8045</v>
      </c>
    </row>
    <row r="313" spans="1:22" hidden="1" x14ac:dyDescent="0.25">
      <c r="A313" t="s">
        <v>9014</v>
      </c>
      <c r="B313" s="186" t="s">
        <v>10864</v>
      </c>
      <c r="C313" t="s">
        <v>10388</v>
      </c>
      <c r="D313" t="s">
        <v>0</v>
      </c>
      <c r="E313" t="s">
        <v>10936</v>
      </c>
      <c r="F313" t="s">
        <v>1952</v>
      </c>
      <c r="G313" s="170" t="s">
        <v>1953</v>
      </c>
      <c r="H313" s="2">
        <v>0</v>
      </c>
      <c r="I313" s="2">
        <v>0</v>
      </c>
      <c r="J313" s="2">
        <v>0</v>
      </c>
      <c r="K313" s="8">
        <v>1898.4</v>
      </c>
      <c r="L313" s="2">
        <v>0</v>
      </c>
      <c r="M313" s="2">
        <v>0</v>
      </c>
      <c r="N313" s="2">
        <v>0</v>
      </c>
      <c r="O313" s="2">
        <v>246.79200000000003</v>
      </c>
      <c r="P313" s="2">
        <v>2145.192</v>
      </c>
      <c r="Q313"/>
      <c r="R313" t="s">
        <v>10179</v>
      </c>
      <c r="S313" t="s">
        <v>10180</v>
      </c>
      <c r="T313" t="s">
        <v>10181</v>
      </c>
      <c r="U313" s="2" t="s">
        <v>10193</v>
      </c>
      <c r="V313" s="104" t="s">
        <v>8045</v>
      </c>
    </row>
    <row r="314" spans="1:22" hidden="1" x14ac:dyDescent="0.25">
      <c r="A314" t="s">
        <v>9014</v>
      </c>
      <c r="B314" s="186" t="s">
        <v>10862</v>
      </c>
      <c r="C314" t="s">
        <v>10388</v>
      </c>
      <c r="D314" t="s">
        <v>0</v>
      </c>
      <c r="E314" t="s">
        <v>10935</v>
      </c>
      <c r="F314" t="s">
        <v>1952</v>
      </c>
      <c r="G314" s="170" t="s">
        <v>1953</v>
      </c>
      <c r="H314" s="2">
        <v>0</v>
      </c>
      <c r="I314" s="2">
        <v>0</v>
      </c>
      <c r="J314" s="2">
        <v>0</v>
      </c>
      <c r="K314" s="8">
        <v>4034.1</v>
      </c>
      <c r="L314" s="2">
        <v>0</v>
      </c>
      <c r="M314" s="2">
        <v>0</v>
      </c>
      <c r="N314" s="2">
        <v>0</v>
      </c>
      <c r="O314" s="2">
        <v>524.43299999999999</v>
      </c>
      <c r="P314" s="2">
        <v>4558.5329999999994</v>
      </c>
      <c r="Q314"/>
      <c r="R314" t="s">
        <v>10179</v>
      </c>
      <c r="S314" t="s">
        <v>10180</v>
      </c>
      <c r="T314" t="s">
        <v>10181</v>
      </c>
      <c r="U314" s="2" t="s">
        <v>10193</v>
      </c>
      <c r="V314" s="104" t="s">
        <v>8045</v>
      </c>
    </row>
    <row r="315" spans="1:22" hidden="1" x14ac:dyDescent="0.25">
      <c r="A315" t="s">
        <v>9014</v>
      </c>
      <c r="B315" s="186" t="s">
        <v>10860</v>
      </c>
      <c r="C315" t="s">
        <v>10388</v>
      </c>
      <c r="D315" t="s">
        <v>0</v>
      </c>
      <c r="E315" t="s">
        <v>10934</v>
      </c>
      <c r="F315" t="s">
        <v>1952</v>
      </c>
      <c r="G315" s="170" t="s">
        <v>1953</v>
      </c>
      <c r="H315" s="2">
        <v>0</v>
      </c>
      <c r="I315" s="2">
        <v>0</v>
      </c>
      <c r="J315" s="2">
        <v>0</v>
      </c>
      <c r="K315" s="8">
        <v>4034.1</v>
      </c>
      <c r="L315" s="2">
        <v>0</v>
      </c>
      <c r="M315" s="2">
        <v>0</v>
      </c>
      <c r="N315" s="2">
        <v>0</v>
      </c>
      <c r="O315" s="2">
        <v>524.43299999999999</v>
      </c>
      <c r="P315" s="2">
        <v>4558.5329999999994</v>
      </c>
      <c r="Q315"/>
      <c r="R315" t="s">
        <v>10179</v>
      </c>
      <c r="S315" t="s">
        <v>10180</v>
      </c>
      <c r="T315" t="s">
        <v>10181</v>
      </c>
      <c r="U315" s="2" t="s">
        <v>10193</v>
      </c>
      <c r="V315" s="104" t="s">
        <v>8045</v>
      </c>
    </row>
    <row r="316" spans="1:22" hidden="1" x14ac:dyDescent="0.25">
      <c r="A316" t="s">
        <v>9014</v>
      </c>
      <c r="B316" s="186" t="s">
        <v>10857</v>
      </c>
      <c r="C316" t="s">
        <v>10388</v>
      </c>
      <c r="D316" t="s">
        <v>0</v>
      </c>
      <c r="E316" t="s">
        <v>10933</v>
      </c>
      <c r="F316" t="s">
        <v>1952</v>
      </c>
      <c r="G316" s="170" t="s">
        <v>1953</v>
      </c>
      <c r="H316" s="2">
        <v>0</v>
      </c>
      <c r="I316" s="2">
        <v>0</v>
      </c>
      <c r="J316" s="2">
        <v>0</v>
      </c>
      <c r="K316" s="8">
        <v>4034.1</v>
      </c>
      <c r="L316" s="2">
        <v>0</v>
      </c>
      <c r="M316" s="2">
        <v>0</v>
      </c>
      <c r="N316" s="2">
        <v>0</v>
      </c>
      <c r="O316" s="2">
        <v>524.43299999999999</v>
      </c>
      <c r="P316" s="2">
        <v>4558.5329999999994</v>
      </c>
      <c r="Q316"/>
      <c r="R316" t="s">
        <v>10179</v>
      </c>
      <c r="S316" t="s">
        <v>10180</v>
      </c>
      <c r="T316" t="s">
        <v>10181</v>
      </c>
      <c r="U316" s="2" t="s">
        <v>10193</v>
      </c>
      <c r="V316" s="104" t="s">
        <v>8045</v>
      </c>
    </row>
    <row r="317" spans="1:22" hidden="1" x14ac:dyDescent="0.25">
      <c r="A317" t="s">
        <v>9014</v>
      </c>
      <c r="B317" s="186" t="s">
        <v>10863</v>
      </c>
      <c r="C317" t="s">
        <v>10388</v>
      </c>
      <c r="D317" t="s">
        <v>0</v>
      </c>
      <c r="E317" t="s">
        <v>10932</v>
      </c>
      <c r="F317" t="s">
        <v>2404</v>
      </c>
      <c r="G317" t="s">
        <v>2405</v>
      </c>
      <c r="H317" s="2">
        <v>0</v>
      </c>
      <c r="I317" s="2">
        <v>0</v>
      </c>
      <c r="J317" s="2">
        <v>0</v>
      </c>
      <c r="K317" s="8">
        <v>13.16</v>
      </c>
      <c r="L317" s="2">
        <v>0</v>
      </c>
      <c r="M317" s="2">
        <v>0</v>
      </c>
      <c r="N317" s="2">
        <v>0</v>
      </c>
      <c r="O317" s="2">
        <v>1.7108000000000001</v>
      </c>
      <c r="P317" s="2">
        <v>14.870800000000001</v>
      </c>
      <c r="Q317"/>
      <c r="R317" t="s">
        <v>10179</v>
      </c>
      <c r="S317" t="s">
        <v>10180</v>
      </c>
      <c r="T317" t="s">
        <v>10181</v>
      </c>
      <c r="U317" s="2" t="s">
        <v>10193</v>
      </c>
      <c r="V317" s="104" t="s">
        <v>8045</v>
      </c>
    </row>
    <row r="318" spans="1:22" hidden="1" x14ac:dyDescent="0.25">
      <c r="A318" t="s">
        <v>9014</v>
      </c>
      <c r="B318" s="186" t="s">
        <v>10873</v>
      </c>
      <c r="C318" t="s">
        <v>10388</v>
      </c>
      <c r="D318" t="s">
        <v>0</v>
      </c>
      <c r="E318" t="s">
        <v>10931</v>
      </c>
      <c r="F318" t="s">
        <v>1340</v>
      </c>
      <c r="G318" t="s">
        <v>1341</v>
      </c>
      <c r="H318" s="2">
        <v>0</v>
      </c>
      <c r="I318" s="2">
        <v>0</v>
      </c>
      <c r="J318" s="2">
        <v>0</v>
      </c>
      <c r="K318" s="8">
        <v>73.45</v>
      </c>
      <c r="L318" s="2">
        <v>0</v>
      </c>
      <c r="M318" s="2">
        <v>0</v>
      </c>
      <c r="N318" s="2">
        <v>0</v>
      </c>
      <c r="O318" s="2">
        <v>9.5485000000000007</v>
      </c>
      <c r="P318" s="2">
        <v>82.998500000000007</v>
      </c>
      <c r="Q318"/>
      <c r="R318" t="s">
        <v>10179</v>
      </c>
      <c r="S318" t="s">
        <v>10180</v>
      </c>
      <c r="T318" t="s">
        <v>10181</v>
      </c>
      <c r="U318" s="2" t="s">
        <v>10193</v>
      </c>
      <c r="V318" s="104" t="s">
        <v>8045</v>
      </c>
    </row>
    <row r="319" spans="1:22" hidden="1" x14ac:dyDescent="0.25">
      <c r="A319" t="s">
        <v>9014</v>
      </c>
      <c r="B319" s="186" t="s">
        <v>10859</v>
      </c>
      <c r="C319" t="s">
        <v>10388</v>
      </c>
      <c r="D319" t="s">
        <v>0</v>
      </c>
      <c r="E319" t="s">
        <v>10930</v>
      </c>
      <c r="F319" t="s">
        <v>637</v>
      </c>
      <c r="G319" t="s">
        <v>10716</v>
      </c>
      <c r="H319" s="2">
        <v>0</v>
      </c>
      <c r="I319" s="2">
        <v>0</v>
      </c>
      <c r="J319" s="2">
        <v>0</v>
      </c>
      <c r="K319" s="8">
        <v>11.5</v>
      </c>
      <c r="L319" s="2">
        <v>0</v>
      </c>
      <c r="M319" s="2">
        <v>0</v>
      </c>
      <c r="N319" s="2">
        <v>0</v>
      </c>
      <c r="O319" s="2">
        <v>1.4950000000000001</v>
      </c>
      <c r="P319" s="2">
        <v>12.995000000000001</v>
      </c>
      <c r="Q319"/>
      <c r="R319" t="s">
        <v>10179</v>
      </c>
      <c r="S319" t="s">
        <v>10180</v>
      </c>
      <c r="T319" t="s">
        <v>10181</v>
      </c>
      <c r="U319" s="2" t="s">
        <v>10193</v>
      </c>
      <c r="V319" s="104" t="s">
        <v>8045</v>
      </c>
    </row>
    <row r="320" spans="1:22" hidden="1" x14ac:dyDescent="0.25">
      <c r="A320" t="s">
        <v>9014</v>
      </c>
      <c r="B320" s="186" t="s">
        <v>10879</v>
      </c>
      <c r="C320" t="s">
        <v>10388</v>
      </c>
      <c r="D320" t="s">
        <v>0</v>
      </c>
      <c r="E320" t="s">
        <v>10929</v>
      </c>
      <c r="F320" t="s">
        <v>6965</v>
      </c>
      <c r="G320" t="s">
        <v>6966</v>
      </c>
      <c r="H320" s="2">
        <v>0</v>
      </c>
      <c r="I320" s="2">
        <v>0</v>
      </c>
      <c r="J320" s="2">
        <v>0</v>
      </c>
      <c r="K320" s="8">
        <v>44.8</v>
      </c>
      <c r="L320" s="2">
        <v>0</v>
      </c>
      <c r="M320" s="2">
        <v>0</v>
      </c>
      <c r="N320" s="2">
        <v>0</v>
      </c>
      <c r="O320" s="2">
        <v>5.8239999999999998</v>
      </c>
      <c r="P320" s="2">
        <v>50.623999999999995</v>
      </c>
      <c r="Q320"/>
      <c r="R320" t="s">
        <v>10179</v>
      </c>
      <c r="S320" t="s">
        <v>10180</v>
      </c>
      <c r="T320" t="s">
        <v>10181</v>
      </c>
      <c r="U320" s="2" t="s">
        <v>10193</v>
      </c>
      <c r="V320" s="104" t="s">
        <v>8045</v>
      </c>
    </row>
    <row r="321" spans="1:22" hidden="1" x14ac:dyDescent="0.25">
      <c r="A321" t="s">
        <v>9014</v>
      </c>
      <c r="B321" s="186" t="s">
        <v>10856</v>
      </c>
      <c r="C321" t="s">
        <v>10388</v>
      </c>
      <c r="D321" t="s">
        <v>0</v>
      </c>
      <c r="E321" t="s">
        <v>10928</v>
      </c>
      <c r="F321" t="s">
        <v>2124</v>
      </c>
      <c r="G321" s="172" t="s">
        <v>2125</v>
      </c>
      <c r="H321" s="2">
        <v>397.47</v>
      </c>
      <c r="I321" s="2">
        <v>0</v>
      </c>
      <c r="J321" s="2">
        <v>0</v>
      </c>
      <c r="K321" s="8">
        <v>214.64</v>
      </c>
      <c r="L321" s="2">
        <v>0</v>
      </c>
      <c r="M321" s="2">
        <v>0</v>
      </c>
      <c r="N321" s="2">
        <v>0</v>
      </c>
      <c r="O321" s="2">
        <v>27.903199999999998</v>
      </c>
      <c r="P321" s="2">
        <v>640.01319999999998</v>
      </c>
      <c r="Q321"/>
      <c r="R321" t="s">
        <v>10179</v>
      </c>
      <c r="S321" t="s">
        <v>10184</v>
      </c>
      <c r="T321" t="s">
        <v>10181</v>
      </c>
      <c r="U321" s="2" t="s">
        <v>10189</v>
      </c>
      <c r="V321" s="104" t="s">
        <v>8045</v>
      </c>
    </row>
    <row r="322" spans="1:22" hidden="1" x14ac:dyDescent="0.25">
      <c r="A322" t="s">
        <v>9014</v>
      </c>
      <c r="B322" s="186" t="s">
        <v>10876</v>
      </c>
      <c r="C322" t="s">
        <v>10388</v>
      </c>
      <c r="D322" t="s">
        <v>0</v>
      </c>
      <c r="E322" t="s">
        <v>10927</v>
      </c>
      <c r="F322" t="s">
        <v>1340</v>
      </c>
      <c r="G322" t="s">
        <v>1341</v>
      </c>
      <c r="H322" s="2">
        <v>0</v>
      </c>
      <c r="I322" s="2">
        <v>0</v>
      </c>
      <c r="J322" s="2">
        <v>0</v>
      </c>
      <c r="K322" s="8">
        <v>216.15</v>
      </c>
      <c r="L322" s="2">
        <v>0</v>
      </c>
      <c r="M322" s="2">
        <v>0</v>
      </c>
      <c r="N322" s="2">
        <v>0</v>
      </c>
      <c r="O322" s="2">
        <v>28.099500000000003</v>
      </c>
      <c r="P322" s="2">
        <v>244.24950000000001</v>
      </c>
      <c r="Q322"/>
      <c r="R322" t="s">
        <v>10179</v>
      </c>
      <c r="S322" t="s">
        <v>10180</v>
      </c>
      <c r="T322" t="s">
        <v>10181</v>
      </c>
      <c r="U322" s="2" t="s">
        <v>10193</v>
      </c>
      <c r="V322" s="104" t="s">
        <v>8045</v>
      </c>
    </row>
    <row r="323" spans="1:22" hidden="1" x14ac:dyDescent="0.25">
      <c r="A323" t="s">
        <v>9014</v>
      </c>
      <c r="B323" s="186" t="s">
        <v>10872</v>
      </c>
      <c r="C323" t="s">
        <v>10388</v>
      </c>
      <c r="D323" t="s">
        <v>0</v>
      </c>
      <c r="E323" t="s">
        <v>10926</v>
      </c>
      <c r="F323" t="s">
        <v>2404</v>
      </c>
      <c r="G323" t="s">
        <v>2405</v>
      </c>
      <c r="H323" s="2">
        <v>0</v>
      </c>
      <c r="I323" s="2">
        <v>0</v>
      </c>
      <c r="J323" s="2">
        <v>0</v>
      </c>
      <c r="K323" s="8">
        <v>97.14</v>
      </c>
      <c r="L323" s="2">
        <v>0</v>
      </c>
      <c r="M323" s="2">
        <v>0</v>
      </c>
      <c r="N323" s="2">
        <v>0</v>
      </c>
      <c r="O323" s="2">
        <v>12.6282</v>
      </c>
      <c r="P323" s="2">
        <v>109.76820000000001</v>
      </c>
      <c r="Q323"/>
      <c r="R323" t="s">
        <v>10179</v>
      </c>
      <c r="S323" t="s">
        <v>10180</v>
      </c>
      <c r="T323" t="s">
        <v>10181</v>
      </c>
      <c r="U323" s="2" t="s">
        <v>10193</v>
      </c>
      <c r="V323" s="104" t="s">
        <v>8045</v>
      </c>
    </row>
    <row r="324" spans="1:22" hidden="1" x14ac:dyDescent="0.25">
      <c r="A324" t="s">
        <v>9014</v>
      </c>
      <c r="B324" s="186" t="s">
        <v>10865</v>
      </c>
      <c r="C324" t="s">
        <v>10388</v>
      </c>
      <c r="D324" t="s">
        <v>0</v>
      </c>
      <c r="E324" t="s">
        <v>10925</v>
      </c>
      <c r="F324" t="s">
        <v>1340</v>
      </c>
      <c r="G324" t="s">
        <v>1341</v>
      </c>
      <c r="H324" s="2">
        <v>0</v>
      </c>
      <c r="I324" s="2">
        <v>0</v>
      </c>
      <c r="J324" s="2">
        <v>0</v>
      </c>
      <c r="K324" s="8">
        <v>27.4</v>
      </c>
      <c r="L324" s="2">
        <v>0</v>
      </c>
      <c r="M324" s="2">
        <v>0</v>
      </c>
      <c r="N324" s="2">
        <v>0</v>
      </c>
      <c r="O324" s="2">
        <v>3.5619999999999998</v>
      </c>
      <c r="P324" s="2">
        <v>30.962</v>
      </c>
      <c r="Q324"/>
      <c r="R324" t="s">
        <v>10179</v>
      </c>
      <c r="S324" t="s">
        <v>10180</v>
      </c>
      <c r="T324" t="s">
        <v>10181</v>
      </c>
      <c r="U324" s="2" t="s">
        <v>10193</v>
      </c>
      <c r="V324" s="104" t="s">
        <v>8045</v>
      </c>
    </row>
    <row r="325" spans="1:22" hidden="1" x14ac:dyDescent="0.25">
      <c r="A325" t="s">
        <v>9014</v>
      </c>
      <c r="B325" s="186" t="s">
        <v>10874</v>
      </c>
      <c r="C325" t="s">
        <v>10388</v>
      </c>
      <c r="D325" t="s">
        <v>0</v>
      </c>
      <c r="E325" t="s">
        <v>10924</v>
      </c>
      <c r="F325" t="s">
        <v>2404</v>
      </c>
      <c r="G325" t="s">
        <v>2405</v>
      </c>
      <c r="H325" s="2">
        <v>0</v>
      </c>
      <c r="I325" s="2">
        <v>0</v>
      </c>
      <c r="J325" s="2">
        <v>0</v>
      </c>
      <c r="K325" s="8">
        <v>23.4</v>
      </c>
      <c r="L325" s="2">
        <v>0</v>
      </c>
      <c r="M325" s="2">
        <v>0</v>
      </c>
      <c r="N325" s="2">
        <v>0</v>
      </c>
      <c r="O325" s="2">
        <v>3.0419999999999998</v>
      </c>
      <c r="P325" s="2">
        <v>26.442</v>
      </c>
      <c r="Q325"/>
      <c r="R325" t="s">
        <v>10179</v>
      </c>
      <c r="S325" t="s">
        <v>10180</v>
      </c>
      <c r="T325" t="s">
        <v>10181</v>
      </c>
      <c r="U325" s="2" t="s">
        <v>10193</v>
      </c>
      <c r="V325" s="104" t="s">
        <v>8045</v>
      </c>
    </row>
    <row r="326" spans="1:22" hidden="1" x14ac:dyDescent="0.25">
      <c r="A326" t="s">
        <v>9014</v>
      </c>
      <c r="B326" s="186" t="s">
        <v>10874</v>
      </c>
      <c r="C326" t="s">
        <v>10388</v>
      </c>
      <c r="D326" t="s">
        <v>0</v>
      </c>
      <c r="E326" t="s">
        <v>10923</v>
      </c>
      <c r="F326" t="s">
        <v>1340</v>
      </c>
      <c r="G326" t="s">
        <v>1341</v>
      </c>
      <c r="H326" s="2">
        <v>0</v>
      </c>
      <c r="I326" s="2">
        <v>0</v>
      </c>
      <c r="J326" s="2">
        <v>0</v>
      </c>
      <c r="K326" s="8">
        <v>78.63</v>
      </c>
      <c r="L326" s="2">
        <v>0</v>
      </c>
      <c r="M326" s="2">
        <v>0</v>
      </c>
      <c r="N326" s="2">
        <v>0</v>
      </c>
      <c r="O326" s="2">
        <v>10.2219</v>
      </c>
      <c r="P326" s="2">
        <v>88.851900000000001</v>
      </c>
      <c r="Q326"/>
      <c r="R326" t="s">
        <v>10179</v>
      </c>
      <c r="S326" t="s">
        <v>10180</v>
      </c>
      <c r="T326" t="s">
        <v>10181</v>
      </c>
      <c r="U326" s="2" t="s">
        <v>10193</v>
      </c>
      <c r="V326" s="104" t="s">
        <v>8045</v>
      </c>
    </row>
    <row r="327" spans="1:22" hidden="1" x14ac:dyDescent="0.25">
      <c r="A327" t="s">
        <v>9014</v>
      </c>
      <c r="B327" s="186" t="s">
        <v>10881</v>
      </c>
      <c r="C327" t="s">
        <v>10388</v>
      </c>
      <c r="D327" t="s">
        <v>0</v>
      </c>
      <c r="E327" t="s">
        <v>10922</v>
      </c>
      <c r="F327" t="s">
        <v>1340</v>
      </c>
      <c r="G327" t="s">
        <v>1341</v>
      </c>
      <c r="H327" s="2">
        <v>0</v>
      </c>
      <c r="I327" s="2">
        <v>0</v>
      </c>
      <c r="J327" s="2">
        <v>0</v>
      </c>
      <c r="K327" s="8">
        <v>6.03</v>
      </c>
      <c r="L327" s="2">
        <v>0</v>
      </c>
      <c r="M327" s="2">
        <v>0</v>
      </c>
      <c r="N327" s="2">
        <v>0</v>
      </c>
      <c r="O327" s="2">
        <v>0.78390000000000004</v>
      </c>
      <c r="P327" s="2">
        <v>6.8139000000000003</v>
      </c>
      <c r="Q327"/>
      <c r="R327" t="s">
        <v>10179</v>
      </c>
      <c r="S327" t="s">
        <v>10180</v>
      </c>
      <c r="T327" t="s">
        <v>10181</v>
      </c>
      <c r="U327" s="2" t="s">
        <v>10193</v>
      </c>
      <c r="V327" s="104" t="s">
        <v>8045</v>
      </c>
    </row>
    <row r="328" spans="1:22" hidden="1" x14ac:dyDescent="0.25">
      <c r="A328" t="s">
        <v>9014</v>
      </c>
      <c r="B328" s="186" t="s">
        <v>10863</v>
      </c>
      <c r="C328" t="s">
        <v>10388</v>
      </c>
      <c r="D328" t="s">
        <v>0</v>
      </c>
      <c r="E328" t="s">
        <v>10921</v>
      </c>
      <c r="F328" t="s">
        <v>1340</v>
      </c>
      <c r="G328" t="s">
        <v>1341</v>
      </c>
      <c r="H328" s="2">
        <v>0</v>
      </c>
      <c r="I328" s="2">
        <v>0</v>
      </c>
      <c r="J328" s="2">
        <v>0</v>
      </c>
      <c r="K328" s="8">
        <v>119.47</v>
      </c>
      <c r="L328" s="2">
        <v>0</v>
      </c>
      <c r="M328" s="2">
        <v>0</v>
      </c>
      <c r="N328" s="2">
        <v>0</v>
      </c>
      <c r="O328" s="2">
        <v>15.5311</v>
      </c>
      <c r="P328" s="2">
        <v>135.00110000000001</v>
      </c>
      <c r="Q328"/>
      <c r="R328" t="s">
        <v>10179</v>
      </c>
      <c r="S328" t="s">
        <v>10180</v>
      </c>
      <c r="T328" t="s">
        <v>10181</v>
      </c>
      <c r="U328" s="2" t="s">
        <v>10193</v>
      </c>
      <c r="V328" s="104" t="s">
        <v>8045</v>
      </c>
    </row>
    <row r="329" spans="1:22" hidden="1" x14ac:dyDescent="0.25">
      <c r="A329" t="s">
        <v>9014</v>
      </c>
      <c r="B329" s="186" t="s">
        <v>10869</v>
      </c>
      <c r="C329" t="s">
        <v>10388</v>
      </c>
      <c r="D329" t="s">
        <v>0</v>
      </c>
      <c r="E329" t="s">
        <v>10920</v>
      </c>
      <c r="F329" t="s">
        <v>1816</v>
      </c>
      <c r="G329" t="s">
        <v>1817</v>
      </c>
      <c r="H329" s="2">
        <v>332.11</v>
      </c>
      <c r="I329" s="2">
        <v>0</v>
      </c>
      <c r="J329" s="2">
        <v>0</v>
      </c>
      <c r="K329" s="8">
        <v>68.03</v>
      </c>
      <c r="L329" s="2">
        <v>0</v>
      </c>
      <c r="M329" s="2">
        <v>0</v>
      </c>
      <c r="N329" s="2">
        <v>0</v>
      </c>
      <c r="O329" s="2">
        <v>8.8438999999999997</v>
      </c>
      <c r="P329" s="2">
        <v>408.98390000000001</v>
      </c>
      <c r="Q329"/>
      <c r="R329" t="s">
        <v>10179</v>
      </c>
      <c r="S329" t="s">
        <v>10184</v>
      </c>
      <c r="T329" t="s">
        <v>10181</v>
      </c>
      <c r="U329" s="2" t="s">
        <v>10189</v>
      </c>
      <c r="V329" s="104" t="s">
        <v>8045</v>
      </c>
    </row>
    <row r="330" spans="1:22" hidden="1" x14ac:dyDescent="0.25">
      <c r="A330" t="s">
        <v>9014</v>
      </c>
      <c r="B330" s="186" t="s">
        <v>10869</v>
      </c>
      <c r="C330" t="s">
        <v>10388</v>
      </c>
      <c r="D330" t="s">
        <v>0</v>
      </c>
      <c r="E330" t="s">
        <v>10919</v>
      </c>
      <c r="F330" t="s">
        <v>7310</v>
      </c>
      <c r="G330" t="s">
        <v>7311</v>
      </c>
      <c r="H330" s="2">
        <v>0</v>
      </c>
      <c r="I330" s="2">
        <v>0</v>
      </c>
      <c r="J330" s="2">
        <v>0</v>
      </c>
      <c r="K330" s="8">
        <v>642.16</v>
      </c>
      <c r="L330" s="2">
        <v>0</v>
      </c>
      <c r="M330" s="2">
        <v>0</v>
      </c>
      <c r="N330" s="2">
        <v>0</v>
      </c>
      <c r="O330" s="2">
        <v>83.480800000000002</v>
      </c>
      <c r="P330" s="2">
        <v>725.64080000000001</v>
      </c>
      <c r="Q330"/>
      <c r="R330" t="s">
        <v>10179</v>
      </c>
      <c r="S330" t="s">
        <v>10180</v>
      </c>
      <c r="T330" t="s">
        <v>10181</v>
      </c>
      <c r="U330" s="2" t="s">
        <v>10193</v>
      </c>
      <c r="V330" s="104" t="s">
        <v>8045</v>
      </c>
    </row>
    <row r="331" spans="1:22" hidden="1" x14ac:dyDescent="0.25">
      <c r="A331" t="s">
        <v>9014</v>
      </c>
      <c r="B331" s="186" t="s">
        <v>10872</v>
      </c>
      <c r="C331" t="s">
        <v>10388</v>
      </c>
      <c r="D331" t="s">
        <v>0</v>
      </c>
      <c r="E331" t="s">
        <v>10918</v>
      </c>
      <c r="F331" t="s">
        <v>1340</v>
      </c>
      <c r="G331" t="s">
        <v>1341</v>
      </c>
      <c r="H331" s="2">
        <v>0</v>
      </c>
      <c r="I331" s="2">
        <v>0</v>
      </c>
      <c r="J331" s="2">
        <v>0</v>
      </c>
      <c r="K331" s="8">
        <v>97.79</v>
      </c>
      <c r="L331" s="2">
        <v>0</v>
      </c>
      <c r="M331" s="2">
        <v>0</v>
      </c>
      <c r="N331" s="2">
        <v>0</v>
      </c>
      <c r="O331" s="2">
        <v>12.712700000000002</v>
      </c>
      <c r="P331" s="2">
        <v>110.5027</v>
      </c>
      <c r="Q331"/>
      <c r="R331" t="s">
        <v>10179</v>
      </c>
      <c r="S331" t="s">
        <v>10180</v>
      </c>
      <c r="T331" t="s">
        <v>10181</v>
      </c>
      <c r="U331" s="2" t="s">
        <v>10193</v>
      </c>
      <c r="V331" s="104" t="s">
        <v>8045</v>
      </c>
    </row>
    <row r="332" spans="1:22" hidden="1" x14ac:dyDescent="0.25">
      <c r="A332" t="s">
        <v>9014</v>
      </c>
      <c r="B332" s="186" t="s">
        <v>10874</v>
      </c>
      <c r="C332" t="s">
        <v>10388</v>
      </c>
      <c r="D332" t="s">
        <v>0</v>
      </c>
      <c r="E332" t="s">
        <v>10917</v>
      </c>
      <c r="F332" t="s">
        <v>1340</v>
      </c>
      <c r="G332" t="s">
        <v>1341</v>
      </c>
      <c r="H332" s="2">
        <v>0</v>
      </c>
      <c r="I332" s="2">
        <v>0</v>
      </c>
      <c r="J332" s="2">
        <v>0</v>
      </c>
      <c r="K332" s="8">
        <v>6.32</v>
      </c>
      <c r="L332" s="2">
        <v>0</v>
      </c>
      <c r="M332" s="2">
        <v>0</v>
      </c>
      <c r="N332" s="2">
        <v>0</v>
      </c>
      <c r="O332" s="2">
        <v>0.82160000000000011</v>
      </c>
      <c r="P332" s="2">
        <v>7.1416000000000004</v>
      </c>
      <c r="Q332"/>
      <c r="R332" t="s">
        <v>10179</v>
      </c>
      <c r="S332" t="s">
        <v>10180</v>
      </c>
      <c r="T332" t="s">
        <v>10181</v>
      </c>
      <c r="U332" s="2" t="s">
        <v>10193</v>
      </c>
      <c r="V332" s="104" t="s">
        <v>8045</v>
      </c>
    </row>
    <row r="333" spans="1:22" hidden="1" x14ac:dyDescent="0.25">
      <c r="A333" t="s">
        <v>9014</v>
      </c>
      <c r="B333" s="186" t="s">
        <v>10874</v>
      </c>
      <c r="C333" t="s">
        <v>10388</v>
      </c>
      <c r="D333" t="s">
        <v>0</v>
      </c>
      <c r="E333" t="s">
        <v>10916</v>
      </c>
      <c r="F333" t="s">
        <v>6965</v>
      </c>
      <c r="G333" t="s">
        <v>6966</v>
      </c>
      <c r="H333" s="2">
        <v>0</v>
      </c>
      <c r="I333" s="2">
        <v>0</v>
      </c>
      <c r="J333" s="2">
        <v>0</v>
      </c>
      <c r="K333" s="8">
        <v>225.66</v>
      </c>
      <c r="L333" s="2">
        <v>0</v>
      </c>
      <c r="M333" s="2">
        <v>0</v>
      </c>
      <c r="N333" s="2">
        <v>0</v>
      </c>
      <c r="O333" s="2">
        <v>29.335799999999999</v>
      </c>
      <c r="P333" s="2">
        <v>254.9958</v>
      </c>
      <c r="Q333"/>
      <c r="R333" t="s">
        <v>10179</v>
      </c>
      <c r="S333" t="s">
        <v>10184</v>
      </c>
      <c r="T333" t="s">
        <v>10181</v>
      </c>
      <c r="U333" s="2" t="s">
        <v>10182</v>
      </c>
      <c r="V333" s="104" t="s">
        <v>8045</v>
      </c>
    </row>
    <row r="334" spans="1:22" hidden="1" x14ac:dyDescent="0.25">
      <c r="A334" t="s">
        <v>9014</v>
      </c>
      <c r="B334" s="186" t="s">
        <v>10877</v>
      </c>
      <c r="C334" s="14" t="s">
        <v>7706</v>
      </c>
      <c r="D334" t="s">
        <v>0</v>
      </c>
      <c r="E334" t="s">
        <v>10914</v>
      </c>
      <c r="F334" t="s">
        <v>9265</v>
      </c>
      <c r="G334" s="127" t="s">
        <v>9266</v>
      </c>
      <c r="H334" s="2">
        <v>0</v>
      </c>
      <c r="I334" s="2">
        <v>0</v>
      </c>
      <c r="J334" s="2">
        <v>0</v>
      </c>
      <c r="K334" s="8">
        <v>8155.75</v>
      </c>
      <c r="L334" s="2">
        <v>0</v>
      </c>
      <c r="M334" s="2">
        <v>0</v>
      </c>
      <c r="N334" s="2">
        <v>0</v>
      </c>
      <c r="O334" s="2">
        <v>1060.2474999999999</v>
      </c>
      <c r="P334" s="2">
        <v>9215.9974999999995</v>
      </c>
      <c r="Q334"/>
      <c r="R334" t="s">
        <v>10179</v>
      </c>
      <c r="S334" t="s">
        <v>10180</v>
      </c>
      <c r="T334" t="s">
        <v>10181</v>
      </c>
      <c r="U334" s="2" t="s">
        <v>10193</v>
      </c>
      <c r="V334" s="104" t="s">
        <v>8045</v>
      </c>
    </row>
    <row r="335" spans="1:22" hidden="1" x14ac:dyDescent="0.25">
      <c r="A335" t="s">
        <v>9014</v>
      </c>
      <c r="B335" s="186" t="s">
        <v>10877</v>
      </c>
      <c r="C335" s="14" t="s">
        <v>7706</v>
      </c>
      <c r="D335" t="s">
        <v>0</v>
      </c>
      <c r="E335" t="s">
        <v>10913</v>
      </c>
      <c r="F335" t="s">
        <v>10379</v>
      </c>
      <c r="G335" t="s">
        <v>10380</v>
      </c>
      <c r="H335" s="2">
        <v>0</v>
      </c>
      <c r="I335" s="2">
        <v>0</v>
      </c>
      <c r="J335" s="2">
        <v>0</v>
      </c>
      <c r="K335" s="8">
        <v>966.37</v>
      </c>
      <c r="L335" s="2">
        <v>0</v>
      </c>
      <c r="M335" s="2">
        <v>0</v>
      </c>
      <c r="N335" s="2">
        <v>0</v>
      </c>
      <c r="O335" s="2">
        <v>125.6281</v>
      </c>
      <c r="P335" s="2">
        <v>1091.9981</v>
      </c>
      <c r="Q335"/>
      <c r="R335" t="s">
        <v>10179</v>
      </c>
      <c r="S335" t="s">
        <v>10180</v>
      </c>
      <c r="T335" t="s">
        <v>10181</v>
      </c>
      <c r="U335" s="2" t="s">
        <v>10193</v>
      </c>
      <c r="V335" s="104" t="s">
        <v>8045</v>
      </c>
    </row>
    <row r="336" spans="1:22" hidden="1" x14ac:dyDescent="0.25">
      <c r="A336" t="s">
        <v>9014</v>
      </c>
      <c r="B336" s="186" t="s">
        <v>10878</v>
      </c>
      <c r="C336" s="14" t="s">
        <v>7706</v>
      </c>
      <c r="D336" t="s">
        <v>0</v>
      </c>
      <c r="E336" t="s">
        <v>10911</v>
      </c>
      <c r="F336" t="s">
        <v>10912</v>
      </c>
      <c r="G336" t="s">
        <v>10915</v>
      </c>
      <c r="H336" s="2">
        <v>0</v>
      </c>
      <c r="I336" s="2">
        <v>0</v>
      </c>
      <c r="J336" s="2">
        <v>0</v>
      </c>
      <c r="K336" s="8">
        <v>128.32</v>
      </c>
      <c r="L336" s="2">
        <v>0</v>
      </c>
      <c r="M336" s="2">
        <v>0</v>
      </c>
      <c r="N336" s="2">
        <v>0</v>
      </c>
      <c r="O336" s="2">
        <v>16.6816</v>
      </c>
      <c r="P336" s="2">
        <v>145.0016</v>
      </c>
      <c r="Q336"/>
      <c r="R336" t="s">
        <v>10179</v>
      </c>
      <c r="S336" t="s">
        <v>10184</v>
      </c>
      <c r="T336" t="s">
        <v>10181</v>
      </c>
      <c r="U336" s="2" t="s">
        <v>10182</v>
      </c>
      <c r="V336" s="104" t="s">
        <v>8045</v>
      </c>
    </row>
    <row r="337" spans="1:22" hidden="1" x14ac:dyDescent="0.25">
      <c r="A337" t="s">
        <v>9014</v>
      </c>
      <c r="B337" s="186" t="s">
        <v>10878</v>
      </c>
      <c r="C337" s="14" t="s">
        <v>7706</v>
      </c>
      <c r="D337" t="s">
        <v>0</v>
      </c>
      <c r="E337" t="s">
        <v>10910</v>
      </c>
      <c r="F337" t="s">
        <v>9556</v>
      </c>
      <c r="G337" t="s">
        <v>9557</v>
      </c>
      <c r="H337" s="2">
        <v>0</v>
      </c>
      <c r="I337" s="2">
        <v>0</v>
      </c>
      <c r="J337" s="2">
        <v>0</v>
      </c>
      <c r="K337" s="8">
        <v>265.5</v>
      </c>
      <c r="L337" s="2">
        <v>0</v>
      </c>
      <c r="M337" s="2">
        <v>0</v>
      </c>
      <c r="N337" s="2">
        <v>0</v>
      </c>
      <c r="O337" s="2">
        <v>34.515000000000001</v>
      </c>
      <c r="P337" s="2">
        <v>300.01499999999999</v>
      </c>
      <c r="Q337"/>
      <c r="R337" t="s">
        <v>10179</v>
      </c>
      <c r="S337" t="s">
        <v>10180</v>
      </c>
      <c r="T337" t="s">
        <v>10181</v>
      </c>
      <c r="U337" s="2" t="s">
        <v>10193</v>
      </c>
      <c r="V337" s="104" t="s">
        <v>8045</v>
      </c>
    </row>
    <row r="338" spans="1:22" hidden="1" x14ac:dyDescent="0.25">
      <c r="A338" t="s">
        <v>9014</v>
      </c>
      <c r="B338" s="186" t="s">
        <v>10874</v>
      </c>
      <c r="C338" s="14" t="s">
        <v>7706</v>
      </c>
      <c r="D338" t="s">
        <v>0</v>
      </c>
      <c r="E338" t="s">
        <v>10909</v>
      </c>
      <c r="F338" t="s">
        <v>9462</v>
      </c>
      <c r="G338" t="s">
        <v>9463</v>
      </c>
      <c r="H338" s="2">
        <v>0</v>
      </c>
      <c r="I338" s="2">
        <v>0</v>
      </c>
      <c r="J338" s="2">
        <v>0</v>
      </c>
      <c r="K338" s="8">
        <v>37.869999999999997</v>
      </c>
      <c r="L338" s="2">
        <v>0</v>
      </c>
      <c r="M338" s="2">
        <v>0</v>
      </c>
      <c r="N338" s="2">
        <v>0</v>
      </c>
      <c r="O338" s="2">
        <v>4.9230999999999998</v>
      </c>
      <c r="P338" s="2">
        <v>42.793099999999995</v>
      </c>
      <c r="Q338"/>
      <c r="R338" t="s">
        <v>10179</v>
      </c>
      <c r="S338" t="s">
        <v>10184</v>
      </c>
      <c r="T338" t="s">
        <v>10181</v>
      </c>
      <c r="U338" s="2" t="s">
        <v>10182</v>
      </c>
      <c r="V338" s="104" t="s">
        <v>8045</v>
      </c>
    </row>
    <row r="339" spans="1:22" hidden="1" x14ac:dyDescent="0.25">
      <c r="A339" t="s">
        <v>9014</v>
      </c>
      <c r="B339" s="186" t="s">
        <v>10874</v>
      </c>
      <c r="C339" s="14" t="s">
        <v>7706</v>
      </c>
      <c r="D339" t="s">
        <v>0</v>
      </c>
      <c r="E339" t="s">
        <v>10908</v>
      </c>
      <c r="F339" t="s">
        <v>10901</v>
      </c>
      <c r="G339" t="s">
        <v>10902</v>
      </c>
      <c r="H339" s="2">
        <v>0</v>
      </c>
      <c r="I339" s="2">
        <v>0</v>
      </c>
      <c r="J339" s="2">
        <v>0</v>
      </c>
      <c r="K339" s="8">
        <v>39</v>
      </c>
      <c r="L339" s="2">
        <v>0</v>
      </c>
      <c r="M339" s="2">
        <v>0</v>
      </c>
      <c r="N339" s="2">
        <v>0</v>
      </c>
      <c r="O339" s="2">
        <v>5.07</v>
      </c>
      <c r="P339" s="2">
        <v>44.07</v>
      </c>
      <c r="Q339"/>
      <c r="R339" t="s">
        <v>10179</v>
      </c>
      <c r="S339" t="s">
        <v>10184</v>
      </c>
      <c r="T339" t="s">
        <v>10181</v>
      </c>
      <c r="U339" s="2" t="s">
        <v>10182</v>
      </c>
      <c r="V339" s="104" t="s">
        <v>8045</v>
      </c>
    </row>
    <row r="340" spans="1:22" hidden="1" x14ac:dyDescent="0.25">
      <c r="A340" t="s">
        <v>9014</v>
      </c>
      <c r="B340" s="186" t="s">
        <v>10874</v>
      </c>
      <c r="C340" s="14" t="s">
        <v>7706</v>
      </c>
      <c r="D340" t="s">
        <v>0</v>
      </c>
      <c r="E340" t="s">
        <v>10907</v>
      </c>
      <c r="F340" t="s">
        <v>9271</v>
      </c>
      <c r="G340" t="s">
        <v>9272</v>
      </c>
      <c r="H340" s="2">
        <v>0</v>
      </c>
      <c r="I340" s="2">
        <v>0</v>
      </c>
      <c r="J340" s="2">
        <v>0</v>
      </c>
      <c r="K340" s="8">
        <v>139.82</v>
      </c>
      <c r="L340" s="2">
        <v>0</v>
      </c>
      <c r="M340" s="2">
        <v>0</v>
      </c>
      <c r="N340" s="2">
        <v>0</v>
      </c>
      <c r="O340" s="2">
        <v>18.176600000000001</v>
      </c>
      <c r="P340" s="2">
        <v>157.9966</v>
      </c>
      <c r="Q340"/>
      <c r="R340" t="s">
        <v>10179</v>
      </c>
      <c r="S340" t="s">
        <v>10180</v>
      </c>
      <c r="T340" t="s">
        <v>10181</v>
      </c>
      <c r="U340" s="2" t="s">
        <v>10193</v>
      </c>
      <c r="V340" s="104" t="s">
        <v>8045</v>
      </c>
    </row>
    <row r="341" spans="1:22" hidden="1" x14ac:dyDescent="0.25">
      <c r="A341" t="s">
        <v>9014</v>
      </c>
      <c r="B341" s="186" t="s">
        <v>10872</v>
      </c>
      <c r="C341" s="14" t="s">
        <v>7706</v>
      </c>
      <c r="D341" t="s">
        <v>0</v>
      </c>
      <c r="E341" t="s">
        <v>10906</v>
      </c>
      <c r="F341" t="s">
        <v>5713</v>
      </c>
      <c r="G341" t="s">
        <v>5714</v>
      </c>
      <c r="H341" s="2">
        <v>0</v>
      </c>
      <c r="I341" s="2">
        <v>0</v>
      </c>
      <c r="J341" s="2">
        <v>0</v>
      </c>
      <c r="K341" s="8">
        <v>70.8</v>
      </c>
      <c r="L341" s="2">
        <v>0</v>
      </c>
      <c r="M341" s="2">
        <v>0</v>
      </c>
      <c r="N341" s="2">
        <v>0</v>
      </c>
      <c r="O341" s="2">
        <v>9.2040000000000006</v>
      </c>
      <c r="P341" s="2">
        <v>80.003999999999991</v>
      </c>
      <c r="Q341"/>
      <c r="R341" t="s">
        <v>10179</v>
      </c>
      <c r="S341" t="s">
        <v>10184</v>
      </c>
      <c r="T341" t="s">
        <v>10181</v>
      </c>
      <c r="U341" s="2" t="s">
        <v>10182</v>
      </c>
      <c r="V341" s="104" t="s">
        <v>8045</v>
      </c>
    </row>
    <row r="342" spans="1:22" hidden="1" x14ac:dyDescent="0.25">
      <c r="A342" t="s">
        <v>9014</v>
      </c>
      <c r="B342" s="186" t="s">
        <v>10870</v>
      </c>
      <c r="C342" s="14" t="s">
        <v>7706</v>
      </c>
      <c r="D342" t="s">
        <v>0</v>
      </c>
      <c r="E342" t="s">
        <v>10905</v>
      </c>
      <c r="F342" t="s">
        <v>1365</v>
      </c>
      <c r="G342" s="172" t="s">
        <v>1366</v>
      </c>
      <c r="H342" s="2">
        <v>0</v>
      </c>
      <c r="I342" s="2">
        <v>0</v>
      </c>
      <c r="J342" s="2">
        <v>0</v>
      </c>
      <c r="K342" s="8">
        <v>2123.89</v>
      </c>
      <c r="L342" s="2">
        <v>0</v>
      </c>
      <c r="M342" s="2">
        <v>0</v>
      </c>
      <c r="N342" s="2">
        <v>0</v>
      </c>
      <c r="O342" s="2">
        <v>276.10570000000001</v>
      </c>
      <c r="P342" s="2">
        <v>2399.9956999999999</v>
      </c>
      <c r="Q342"/>
      <c r="R342" t="s">
        <v>10179</v>
      </c>
      <c r="S342" t="s">
        <v>10180</v>
      </c>
      <c r="T342" t="s">
        <v>10181</v>
      </c>
      <c r="U342" s="2" t="s">
        <v>10193</v>
      </c>
      <c r="V342" s="104" t="s">
        <v>8045</v>
      </c>
    </row>
    <row r="343" spans="1:22" hidden="1" x14ac:dyDescent="0.25">
      <c r="A343" t="s">
        <v>9014</v>
      </c>
      <c r="B343" s="186" t="s">
        <v>10869</v>
      </c>
      <c r="C343" s="14" t="s">
        <v>7706</v>
      </c>
      <c r="D343" t="s">
        <v>0</v>
      </c>
      <c r="E343" t="s">
        <v>10904</v>
      </c>
      <c r="F343" t="s">
        <v>9556</v>
      </c>
      <c r="G343" t="s">
        <v>9557</v>
      </c>
      <c r="H343" s="2">
        <v>0</v>
      </c>
      <c r="I343" s="2">
        <v>0</v>
      </c>
      <c r="J343" s="2">
        <v>0</v>
      </c>
      <c r="K343" s="8">
        <v>531</v>
      </c>
      <c r="L343" s="2">
        <v>0</v>
      </c>
      <c r="M343" s="2">
        <v>0</v>
      </c>
      <c r="N343" s="2">
        <v>0</v>
      </c>
      <c r="O343" s="2">
        <v>69.03</v>
      </c>
      <c r="P343" s="2">
        <v>600.03</v>
      </c>
      <c r="Q343"/>
      <c r="R343" t="s">
        <v>10179</v>
      </c>
      <c r="S343" t="s">
        <v>10180</v>
      </c>
      <c r="T343" t="s">
        <v>10181</v>
      </c>
      <c r="U343" s="2" t="s">
        <v>10193</v>
      </c>
      <c r="V343" s="104" t="s">
        <v>8045</v>
      </c>
    </row>
    <row r="344" spans="1:22" hidden="1" x14ac:dyDescent="0.25">
      <c r="A344" t="s">
        <v>9014</v>
      </c>
      <c r="B344" s="186" t="s">
        <v>10860</v>
      </c>
      <c r="C344" s="14" t="s">
        <v>7706</v>
      </c>
      <c r="D344" t="s">
        <v>0</v>
      </c>
      <c r="E344" t="s">
        <v>10903</v>
      </c>
      <c r="F344" t="s">
        <v>10901</v>
      </c>
      <c r="G344" t="s">
        <v>10902</v>
      </c>
      <c r="H344" s="2">
        <v>0</v>
      </c>
      <c r="I344" s="2">
        <v>0</v>
      </c>
      <c r="J344" s="2">
        <v>0</v>
      </c>
      <c r="K344" s="8">
        <v>16.55</v>
      </c>
      <c r="L344" s="2">
        <v>0</v>
      </c>
      <c r="M344" s="2">
        <v>0</v>
      </c>
      <c r="N344" s="2">
        <v>0</v>
      </c>
      <c r="O344" s="2">
        <v>2.1515</v>
      </c>
      <c r="P344" s="2">
        <v>18.701499999999999</v>
      </c>
      <c r="Q344"/>
      <c r="R344" t="s">
        <v>10179</v>
      </c>
      <c r="S344" t="s">
        <v>10184</v>
      </c>
      <c r="T344" t="s">
        <v>10181</v>
      </c>
      <c r="U344" s="2" t="s">
        <v>10182</v>
      </c>
      <c r="V344" s="104" t="s">
        <v>8045</v>
      </c>
    </row>
    <row r="345" spans="1:22" hidden="1" x14ac:dyDescent="0.25">
      <c r="A345" t="s">
        <v>9014</v>
      </c>
      <c r="B345" s="186" t="s">
        <v>10859</v>
      </c>
      <c r="C345" s="14" t="s">
        <v>7706</v>
      </c>
      <c r="D345" t="s">
        <v>0</v>
      </c>
      <c r="E345" t="s">
        <v>10900</v>
      </c>
      <c r="F345" t="s">
        <v>10901</v>
      </c>
      <c r="G345" t="s">
        <v>10902</v>
      </c>
      <c r="H345" s="2">
        <v>0</v>
      </c>
      <c r="I345" s="2">
        <v>0</v>
      </c>
      <c r="J345" s="2">
        <v>0</v>
      </c>
      <c r="K345" s="8">
        <v>1.55</v>
      </c>
      <c r="L345" s="2">
        <v>0</v>
      </c>
      <c r="M345" s="2">
        <v>0</v>
      </c>
      <c r="N345" s="2">
        <v>0</v>
      </c>
      <c r="O345" s="2">
        <v>0.20150000000000001</v>
      </c>
      <c r="P345" s="2">
        <v>1.7515000000000001</v>
      </c>
      <c r="Q345"/>
      <c r="R345" t="s">
        <v>10179</v>
      </c>
      <c r="S345" t="s">
        <v>10184</v>
      </c>
      <c r="T345" t="s">
        <v>10181</v>
      </c>
      <c r="U345" s="2" t="s">
        <v>10182</v>
      </c>
      <c r="V345" s="104" t="s">
        <v>8045</v>
      </c>
    </row>
    <row r="346" spans="1:22" hidden="1" x14ac:dyDescent="0.25">
      <c r="A346" t="s">
        <v>9014</v>
      </c>
      <c r="B346" s="186" t="s">
        <v>10859</v>
      </c>
      <c r="C346" s="14" t="s">
        <v>7706</v>
      </c>
      <c r="D346" t="s">
        <v>0</v>
      </c>
      <c r="E346" t="s">
        <v>10899</v>
      </c>
      <c r="F346" t="s">
        <v>9554</v>
      </c>
      <c r="G346" t="s">
        <v>9555</v>
      </c>
      <c r="H346" s="2">
        <v>0</v>
      </c>
      <c r="I346" s="2">
        <v>0</v>
      </c>
      <c r="J346" s="2">
        <v>0</v>
      </c>
      <c r="K346" s="8">
        <v>110.5</v>
      </c>
      <c r="L346" s="2">
        <v>0</v>
      </c>
      <c r="M346" s="2">
        <v>0</v>
      </c>
      <c r="N346" s="2">
        <v>0</v>
      </c>
      <c r="O346" s="2">
        <v>14.365</v>
      </c>
      <c r="P346" s="2">
        <v>124.86499999999999</v>
      </c>
      <c r="Q346"/>
      <c r="R346" t="s">
        <v>10179</v>
      </c>
      <c r="S346" t="s">
        <v>10184</v>
      </c>
      <c r="T346" t="s">
        <v>10181</v>
      </c>
      <c r="U346" s="2" t="s">
        <v>10182</v>
      </c>
      <c r="V346" s="104" t="s">
        <v>8045</v>
      </c>
    </row>
    <row r="347" spans="1:22" hidden="1" x14ac:dyDescent="0.25">
      <c r="A347" t="s">
        <v>9014</v>
      </c>
      <c r="B347" s="186" t="s">
        <v>10858</v>
      </c>
      <c r="C347" s="14" t="s">
        <v>7706</v>
      </c>
      <c r="D347" t="s">
        <v>0</v>
      </c>
      <c r="E347" t="s">
        <v>10898</v>
      </c>
      <c r="F347" t="s">
        <v>5466</v>
      </c>
      <c r="G347" t="s">
        <v>5467</v>
      </c>
      <c r="H347" s="2">
        <v>0</v>
      </c>
      <c r="I347" s="2">
        <v>0</v>
      </c>
      <c r="J347" s="2">
        <v>0</v>
      </c>
      <c r="K347" s="8">
        <v>561.39</v>
      </c>
      <c r="L347" s="2">
        <v>0</v>
      </c>
      <c r="M347" s="2">
        <v>0</v>
      </c>
      <c r="N347" s="2">
        <v>0</v>
      </c>
      <c r="O347" s="2">
        <v>72.980699999999999</v>
      </c>
      <c r="P347" s="2">
        <v>634.37069999999994</v>
      </c>
      <c r="Q347"/>
      <c r="R347" t="s">
        <v>10179</v>
      </c>
      <c r="S347" t="s">
        <v>10184</v>
      </c>
      <c r="T347" t="s">
        <v>10181</v>
      </c>
      <c r="U347" s="2" t="s">
        <v>10182</v>
      </c>
      <c r="V347" s="104" t="s">
        <v>8045</v>
      </c>
    </row>
    <row r="348" spans="1:22" hidden="1" x14ac:dyDescent="0.25">
      <c r="A348" t="s">
        <v>9014</v>
      </c>
      <c r="B348" s="186" t="s">
        <v>10789</v>
      </c>
      <c r="C348" s="14" t="s">
        <v>7706</v>
      </c>
      <c r="D348" t="s">
        <v>0</v>
      </c>
      <c r="E348" t="s">
        <v>10895</v>
      </c>
      <c r="F348" t="s">
        <v>10896</v>
      </c>
      <c r="G348" t="s">
        <v>10897</v>
      </c>
      <c r="H348" s="2">
        <v>0</v>
      </c>
      <c r="I348" s="2">
        <v>0</v>
      </c>
      <c r="J348" s="2">
        <v>0</v>
      </c>
      <c r="K348" s="8">
        <v>241.74</v>
      </c>
      <c r="L348" s="2">
        <v>0</v>
      </c>
      <c r="M348" s="2">
        <v>0</v>
      </c>
      <c r="N348" s="2">
        <v>0</v>
      </c>
      <c r="O348" s="2">
        <v>31.426200000000001</v>
      </c>
      <c r="P348" s="2">
        <v>273.1662</v>
      </c>
      <c r="Q348"/>
      <c r="R348" t="s">
        <v>10179</v>
      </c>
      <c r="S348" t="s">
        <v>10184</v>
      </c>
      <c r="T348" t="s">
        <v>10181</v>
      </c>
      <c r="U348" s="2" t="s">
        <v>10182</v>
      </c>
      <c r="V348" s="104" t="s">
        <v>8045</v>
      </c>
    </row>
    <row r="349" spans="1:22" hidden="1" x14ac:dyDescent="0.25">
      <c r="A349" t="s">
        <v>9014</v>
      </c>
      <c r="B349" s="186" t="s">
        <v>10789</v>
      </c>
      <c r="C349" s="14" t="s">
        <v>7706</v>
      </c>
      <c r="D349" t="s">
        <v>0</v>
      </c>
      <c r="E349" t="s">
        <v>10894</v>
      </c>
      <c r="F349" t="s">
        <v>9137</v>
      </c>
      <c r="G349" s="176" t="s">
        <v>9138</v>
      </c>
      <c r="H349" s="2">
        <v>0</v>
      </c>
      <c r="I349" s="2">
        <v>0</v>
      </c>
      <c r="J349" s="2">
        <v>0</v>
      </c>
      <c r="K349" s="8">
        <v>1535.15</v>
      </c>
      <c r="L349" s="2">
        <v>0</v>
      </c>
      <c r="M349" s="2">
        <v>0</v>
      </c>
      <c r="N349" s="2">
        <v>0</v>
      </c>
      <c r="O349" s="2">
        <v>199.56950000000001</v>
      </c>
      <c r="P349" s="2">
        <v>1734.7195000000002</v>
      </c>
      <c r="Q349"/>
      <c r="R349" t="s">
        <v>10179</v>
      </c>
      <c r="S349" t="s">
        <v>10180</v>
      </c>
      <c r="T349" t="s">
        <v>10181</v>
      </c>
      <c r="U349" s="2" t="s">
        <v>10193</v>
      </c>
      <c r="V349" s="104" t="s">
        <v>8045</v>
      </c>
    </row>
    <row r="350" spans="1:22" hidden="1" x14ac:dyDescent="0.25">
      <c r="A350" t="s">
        <v>9014</v>
      </c>
      <c r="B350" s="186" t="s">
        <v>10789</v>
      </c>
      <c r="C350" s="14" t="s">
        <v>7706</v>
      </c>
      <c r="D350" t="s">
        <v>0</v>
      </c>
      <c r="E350" t="s">
        <v>10893</v>
      </c>
      <c r="F350" t="s">
        <v>9137</v>
      </c>
      <c r="G350" s="176" t="s">
        <v>9138</v>
      </c>
      <c r="H350" s="2">
        <v>0</v>
      </c>
      <c r="I350" s="2">
        <v>0</v>
      </c>
      <c r="J350" s="2">
        <v>0</v>
      </c>
      <c r="K350" s="8">
        <v>412.62</v>
      </c>
      <c r="L350" s="2">
        <v>0</v>
      </c>
      <c r="M350" s="2">
        <v>0</v>
      </c>
      <c r="N350" s="2">
        <v>0</v>
      </c>
      <c r="O350" s="2">
        <v>53.640599999999999</v>
      </c>
      <c r="P350" s="2">
        <v>466.26060000000001</v>
      </c>
      <c r="Q350"/>
      <c r="R350" t="s">
        <v>10179</v>
      </c>
      <c r="S350" t="s">
        <v>10180</v>
      </c>
      <c r="T350" t="s">
        <v>10181</v>
      </c>
      <c r="U350" s="2" t="s">
        <v>10193</v>
      </c>
      <c r="V350" s="104" t="s">
        <v>8045</v>
      </c>
    </row>
    <row r="351" spans="1:22" hidden="1" x14ac:dyDescent="0.25">
      <c r="A351" t="s">
        <v>9014</v>
      </c>
      <c r="B351" s="186" t="s">
        <v>10789</v>
      </c>
      <c r="C351" s="14" t="s">
        <v>7706</v>
      </c>
      <c r="D351" t="s">
        <v>0</v>
      </c>
      <c r="E351" t="s">
        <v>10892</v>
      </c>
      <c r="F351" t="s">
        <v>9137</v>
      </c>
      <c r="G351" s="176" t="s">
        <v>9138</v>
      </c>
      <c r="H351" s="2">
        <v>0</v>
      </c>
      <c r="I351" s="2">
        <v>0</v>
      </c>
      <c r="J351" s="2">
        <v>0</v>
      </c>
      <c r="K351" s="8">
        <v>7024.13</v>
      </c>
      <c r="L351" s="2">
        <v>0</v>
      </c>
      <c r="M351" s="2">
        <v>0</v>
      </c>
      <c r="N351" s="2">
        <v>0</v>
      </c>
      <c r="O351" s="2">
        <v>913.13690000000008</v>
      </c>
      <c r="P351" s="2">
        <v>7937.2669000000005</v>
      </c>
      <c r="Q351"/>
      <c r="R351" t="s">
        <v>10179</v>
      </c>
      <c r="S351" t="s">
        <v>10180</v>
      </c>
      <c r="T351" t="s">
        <v>10181</v>
      </c>
      <c r="U351" s="2" t="s">
        <v>10193</v>
      </c>
      <c r="V351" s="104" t="s">
        <v>8045</v>
      </c>
    </row>
    <row r="352" spans="1:22" hidden="1" x14ac:dyDescent="0.25">
      <c r="A352" t="s">
        <v>9014</v>
      </c>
      <c r="B352" s="186" t="s">
        <v>10683</v>
      </c>
      <c r="C352" s="14" t="s">
        <v>7706</v>
      </c>
      <c r="D352" t="s">
        <v>0</v>
      </c>
      <c r="E352" t="s">
        <v>10891</v>
      </c>
      <c r="F352" t="s">
        <v>6833</v>
      </c>
      <c r="G352" s="31" t="s">
        <v>6834</v>
      </c>
      <c r="H352" s="2">
        <v>0</v>
      </c>
      <c r="I352" s="2">
        <v>0</v>
      </c>
      <c r="J352" s="2">
        <v>0</v>
      </c>
      <c r="K352" s="8">
        <v>1540</v>
      </c>
      <c r="L352" s="2">
        <v>0</v>
      </c>
      <c r="M352" s="2">
        <v>0</v>
      </c>
      <c r="N352" s="2">
        <v>0</v>
      </c>
      <c r="O352" s="2">
        <v>200.20000000000002</v>
      </c>
      <c r="P352" s="2">
        <v>1740.2</v>
      </c>
      <c r="Q352"/>
      <c r="R352" t="s">
        <v>10179</v>
      </c>
      <c r="S352" t="s">
        <v>10180</v>
      </c>
      <c r="T352" t="s">
        <v>10181</v>
      </c>
      <c r="U352" s="2" t="s">
        <v>10193</v>
      </c>
      <c r="V352" s="104" t="s">
        <v>8045</v>
      </c>
    </row>
    <row r="353" spans="1:22" hidden="1" x14ac:dyDescent="0.25">
      <c r="A353" t="s">
        <v>8490</v>
      </c>
      <c r="B353" s="186" t="s">
        <v>10853</v>
      </c>
      <c r="C353" t="s">
        <v>7706</v>
      </c>
      <c r="D353" t="s">
        <v>0</v>
      </c>
      <c r="E353" t="s">
        <v>10854</v>
      </c>
      <c r="F353" t="s">
        <v>9094</v>
      </c>
      <c r="G353" s="177" t="s">
        <v>9095</v>
      </c>
      <c r="H353" s="2">
        <v>0</v>
      </c>
      <c r="I353" s="2">
        <v>0</v>
      </c>
      <c r="J353" s="2">
        <v>0</v>
      </c>
      <c r="K353" s="8">
        <v>2548.67</v>
      </c>
      <c r="L353" s="2">
        <v>0</v>
      </c>
      <c r="M353" s="2">
        <v>0</v>
      </c>
      <c r="N353" s="2">
        <v>0</v>
      </c>
      <c r="O353" s="2">
        <v>331.32710000000003</v>
      </c>
      <c r="P353" s="2">
        <v>2879.9971</v>
      </c>
      <c r="Q353"/>
      <c r="R353" t="s">
        <v>10179</v>
      </c>
      <c r="S353" t="s">
        <v>10184</v>
      </c>
      <c r="T353" t="s">
        <v>10181</v>
      </c>
      <c r="U353" s="2" t="s">
        <v>10182</v>
      </c>
      <c r="V353" s="104" t="s">
        <v>8045</v>
      </c>
    </row>
    <row r="354" spans="1:22" hidden="1" x14ac:dyDescent="0.25">
      <c r="A354" t="s">
        <v>8490</v>
      </c>
      <c r="B354" s="187" t="s">
        <v>10789</v>
      </c>
      <c r="C354" t="s">
        <v>7706</v>
      </c>
      <c r="D354" t="s">
        <v>0</v>
      </c>
      <c r="E354" t="s">
        <v>10818</v>
      </c>
      <c r="F354" t="s">
        <v>9265</v>
      </c>
      <c r="G354" s="127" t="s">
        <v>9266</v>
      </c>
      <c r="H354" s="2">
        <v>0</v>
      </c>
      <c r="I354" s="2">
        <v>0</v>
      </c>
      <c r="J354" s="2">
        <v>0</v>
      </c>
      <c r="K354" s="8">
        <v>10194.69</v>
      </c>
      <c r="L354" s="2">
        <v>0</v>
      </c>
      <c r="M354" s="2">
        <v>0</v>
      </c>
      <c r="N354" s="2">
        <v>0</v>
      </c>
      <c r="O354" s="2">
        <v>1325.3097</v>
      </c>
      <c r="P354" s="2">
        <v>11519.9997</v>
      </c>
      <c r="Q354"/>
      <c r="R354" t="s">
        <v>10179</v>
      </c>
      <c r="S354" t="s">
        <v>10184</v>
      </c>
      <c r="T354" t="s">
        <v>10181</v>
      </c>
      <c r="U354" s="2" t="s">
        <v>10182</v>
      </c>
      <c r="V354" s="104" t="s">
        <v>8045</v>
      </c>
    </row>
    <row r="355" spans="1:22" hidden="1" x14ac:dyDescent="0.25">
      <c r="A355" t="s">
        <v>8490</v>
      </c>
      <c r="B355" s="187" t="s">
        <v>10789</v>
      </c>
      <c r="C355" t="s">
        <v>7706</v>
      </c>
      <c r="D355" t="s">
        <v>0</v>
      </c>
      <c r="E355" t="s">
        <v>10815</v>
      </c>
      <c r="F355" t="s">
        <v>10816</v>
      </c>
      <c r="G355" t="s">
        <v>10817</v>
      </c>
      <c r="H355" s="2">
        <v>0</v>
      </c>
      <c r="I355" s="2">
        <v>0</v>
      </c>
      <c r="J355" s="2">
        <v>0</v>
      </c>
      <c r="K355" s="8">
        <v>689.47</v>
      </c>
      <c r="L355" s="2">
        <v>0</v>
      </c>
      <c r="M355" s="2">
        <v>0</v>
      </c>
      <c r="N355" s="2">
        <v>0</v>
      </c>
      <c r="O355" s="2">
        <v>89.631100000000004</v>
      </c>
      <c r="P355" s="2">
        <v>779.10110000000009</v>
      </c>
      <c r="Q355"/>
      <c r="R355" t="s">
        <v>10179</v>
      </c>
      <c r="S355" t="s">
        <v>10184</v>
      </c>
      <c r="T355" t="s">
        <v>10181</v>
      </c>
      <c r="U355" s="2" t="s">
        <v>10182</v>
      </c>
      <c r="V355" s="104" t="s">
        <v>8045</v>
      </c>
    </row>
    <row r="356" spans="1:22" hidden="1" x14ac:dyDescent="0.25">
      <c r="A356" t="s">
        <v>8490</v>
      </c>
      <c r="B356" s="186" t="s">
        <v>10788</v>
      </c>
      <c r="C356" t="s">
        <v>10388</v>
      </c>
      <c r="D356" t="s">
        <v>0</v>
      </c>
      <c r="E356" t="s">
        <v>10827</v>
      </c>
      <c r="F356" t="s">
        <v>1952</v>
      </c>
      <c r="G356" s="170" t="s">
        <v>1953</v>
      </c>
      <c r="H356" s="2">
        <v>0</v>
      </c>
      <c r="I356" s="2">
        <v>0</v>
      </c>
      <c r="J356" s="2">
        <v>0</v>
      </c>
      <c r="K356" s="8">
        <v>3000</v>
      </c>
      <c r="L356" s="2">
        <v>0</v>
      </c>
      <c r="M356" s="2">
        <v>0</v>
      </c>
      <c r="N356" s="2">
        <v>0</v>
      </c>
      <c r="O356" s="2">
        <v>390</v>
      </c>
      <c r="P356" s="2">
        <v>3390</v>
      </c>
      <c r="Q356"/>
      <c r="R356" t="s">
        <v>10179</v>
      </c>
      <c r="S356" t="s">
        <v>10184</v>
      </c>
      <c r="T356" t="s">
        <v>10181</v>
      </c>
      <c r="U356" s="2" t="s">
        <v>10182</v>
      </c>
      <c r="V356" s="104" t="s">
        <v>8045</v>
      </c>
    </row>
    <row r="357" spans="1:22" hidden="1" x14ac:dyDescent="0.25">
      <c r="A357" t="s">
        <v>8490</v>
      </c>
      <c r="B357" s="186" t="s">
        <v>10788</v>
      </c>
      <c r="C357" t="s">
        <v>10388</v>
      </c>
      <c r="D357" t="s">
        <v>0</v>
      </c>
      <c r="E357" t="s">
        <v>10826</v>
      </c>
      <c r="F357" t="s">
        <v>1952</v>
      </c>
      <c r="G357" s="170" t="s">
        <v>1953</v>
      </c>
      <c r="H357" s="2">
        <v>0</v>
      </c>
      <c r="I357" s="2">
        <v>0</v>
      </c>
      <c r="J357" s="2">
        <v>0</v>
      </c>
      <c r="K357" s="8">
        <v>1875.02</v>
      </c>
      <c r="L357" s="2">
        <v>0</v>
      </c>
      <c r="M357" s="2">
        <v>0</v>
      </c>
      <c r="N357" s="2">
        <v>0</v>
      </c>
      <c r="O357" s="2">
        <v>243.7526</v>
      </c>
      <c r="P357" s="2">
        <v>2118.7725999999998</v>
      </c>
      <c r="Q357"/>
      <c r="R357" t="s">
        <v>10179</v>
      </c>
      <c r="S357" t="s">
        <v>10184</v>
      </c>
      <c r="T357" t="s">
        <v>10181</v>
      </c>
      <c r="U357" s="2" t="s">
        <v>10182</v>
      </c>
      <c r="V357" s="104" t="s">
        <v>8045</v>
      </c>
    </row>
    <row r="358" spans="1:22" hidden="1" x14ac:dyDescent="0.25">
      <c r="A358" t="s">
        <v>8490</v>
      </c>
      <c r="B358" s="186" t="s">
        <v>10788</v>
      </c>
      <c r="C358" t="s">
        <v>7706</v>
      </c>
      <c r="D358" t="s">
        <v>0</v>
      </c>
      <c r="E358" t="s">
        <v>10814</v>
      </c>
      <c r="F358" t="s">
        <v>10379</v>
      </c>
      <c r="G358" t="s">
        <v>10380</v>
      </c>
      <c r="H358" s="2">
        <v>0</v>
      </c>
      <c r="I358" s="2">
        <v>0</v>
      </c>
      <c r="J358" s="2">
        <v>0</v>
      </c>
      <c r="K358" s="8">
        <v>828.32</v>
      </c>
      <c r="L358" s="2">
        <v>0</v>
      </c>
      <c r="M358" s="2">
        <v>0</v>
      </c>
      <c r="N358" s="2">
        <v>0</v>
      </c>
      <c r="O358" s="2">
        <v>107.6816</v>
      </c>
      <c r="P358" s="2">
        <v>936.00160000000005</v>
      </c>
      <c r="Q358"/>
      <c r="R358" t="s">
        <v>10179</v>
      </c>
      <c r="S358" t="s">
        <v>10184</v>
      </c>
      <c r="T358" t="s">
        <v>10181</v>
      </c>
      <c r="U358" s="2" t="s">
        <v>10182</v>
      </c>
      <c r="V358" s="104" t="s">
        <v>8045</v>
      </c>
    </row>
    <row r="359" spans="1:22" hidden="1" x14ac:dyDescent="0.25">
      <c r="A359" t="s">
        <v>8490</v>
      </c>
      <c r="B359" s="186" t="s">
        <v>10787</v>
      </c>
      <c r="C359" t="s">
        <v>10388</v>
      </c>
      <c r="D359" t="s">
        <v>0</v>
      </c>
      <c r="E359" t="s">
        <v>10828</v>
      </c>
      <c r="F359" t="s">
        <v>1952</v>
      </c>
      <c r="G359" s="170" t="s">
        <v>1953</v>
      </c>
      <c r="H359" s="2">
        <v>0</v>
      </c>
      <c r="I359" s="2">
        <v>0</v>
      </c>
      <c r="J359" s="2">
        <v>0</v>
      </c>
      <c r="K359" s="8">
        <v>4034.1</v>
      </c>
      <c r="L359" s="2">
        <v>0</v>
      </c>
      <c r="M359" s="2">
        <v>0</v>
      </c>
      <c r="N359" s="2">
        <v>0</v>
      </c>
      <c r="O359" s="2">
        <v>524.43299999999999</v>
      </c>
      <c r="P359" s="2">
        <v>4558.5329999999994</v>
      </c>
      <c r="Q359"/>
      <c r="R359" t="s">
        <v>10179</v>
      </c>
      <c r="S359" t="s">
        <v>10184</v>
      </c>
      <c r="T359" t="s">
        <v>10181</v>
      </c>
      <c r="U359" s="2" t="s">
        <v>10182</v>
      </c>
      <c r="V359" s="104" t="s">
        <v>8045</v>
      </c>
    </row>
    <row r="360" spans="1:22" hidden="1" x14ac:dyDescent="0.25">
      <c r="A360" t="s">
        <v>8490</v>
      </c>
      <c r="B360" s="186" t="s">
        <v>10787</v>
      </c>
      <c r="C360" t="s">
        <v>10388</v>
      </c>
      <c r="D360" t="s">
        <v>0</v>
      </c>
      <c r="E360" t="s">
        <v>10820</v>
      </c>
      <c r="F360" t="s">
        <v>637</v>
      </c>
      <c r="G360" t="s">
        <v>10716</v>
      </c>
      <c r="H360" s="2">
        <v>0</v>
      </c>
      <c r="I360" s="2">
        <v>0</v>
      </c>
      <c r="J360" s="2">
        <v>0</v>
      </c>
      <c r="K360" s="8">
        <v>139.96</v>
      </c>
      <c r="L360" s="2">
        <v>0</v>
      </c>
      <c r="M360" s="2">
        <v>0</v>
      </c>
      <c r="N360" s="2">
        <v>0</v>
      </c>
      <c r="O360" s="2">
        <v>18.194800000000001</v>
      </c>
      <c r="P360" s="2">
        <v>158.15480000000002</v>
      </c>
      <c r="Q360"/>
      <c r="R360" t="s">
        <v>10179</v>
      </c>
      <c r="S360" t="s">
        <v>10184</v>
      </c>
      <c r="T360" t="s">
        <v>10181</v>
      </c>
      <c r="U360" s="2" t="s">
        <v>10182</v>
      </c>
      <c r="V360" s="104" t="s">
        <v>8045</v>
      </c>
    </row>
    <row r="361" spans="1:22" hidden="1" x14ac:dyDescent="0.25">
      <c r="A361" t="s">
        <v>8490</v>
      </c>
      <c r="B361" s="186" t="s">
        <v>10787</v>
      </c>
      <c r="C361" t="s">
        <v>10388</v>
      </c>
      <c r="D361" t="s">
        <v>0</v>
      </c>
      <c r="E361" t="s">
        <v>10813</v>
      </c>
      <c r="F361" t="s">
        <v>2457</v>
      </c>
      <c r="G361" s="179" t="s">
        <v>2458</v>
      </c>
      <c r="H361" s="2">
        <v>0</v>
      </c>
      <c r="I361" s="2">
        <v>0</v>
      </c>
      <c r="J361" s="2">
        <v>0</v>
      </c>
      <c r="K361" s="8">
        <v>984.7</v>
      </c>
      <c r="L361" s="2">
        <v>0</v>
      </c>
      <c r="M361" s="2">
        <v>0</v>
      </c>
      <c r="N361" s="2">
        <v>0</v>
      </c>
      <c r="O361" s="2">
        <v>128.01100000000002</v>
      </c>
      <c r="P361" s="2">
        <v>1112.711</v>
      </c>
      <c r="Q361"/>
      <c r="R361" t="s">
        <v>10179</v>
      </c>
      <c r="S361" t="s">
        <v>10184</v>
      </c>
      <c r="T361" t="s">
        <v>10181</v>
      </c>
      <c r="U361" s="2" t="s">
        <v>10182</v>
      </c>
      <c r="V361" s="104" t="s">
        <v>8045</v>
      </c>
    </row>
    <row r="362" spans="1:22" hidden="1" x14ac:dyDescent="0.25">
      <c r="A362" t="s">
        <v>8490</v>
      </c>
      <c r="B362" s="186" t="s">
        <v>10786</v>
      </c>
      <c r="C362" t="s">
        <v>10388</v>
      </c>
      <c r="D362" t="s">
        <v>0</v>
      </c>
      <c r="E362" t="s">
        <v>10847</v>
      </c>
      <c r="F362" t="s">
        <v>1340</v>
      </c>
      <c r="G362" t="s">
        <v>1341</v>
      </c>
      <c r="H362" s="2">
        <v>0</v>
      </c>
      <c r="I362" s="2">
        <v>0</v>
      </c>
      <c r="J362" s="2">
        <v>0</v>
      </c>
      <c r="K362" s="8">
        <v>43.14</v>
      </c>
      <c r="L362" s="2">
        <v>0</v>
      </c>
      <c r="M362" s="2">
        <v>0</v>
      </c>
      <c r="N362" s="2">
        <v>0</v>
      </c>
      <c r="O362" s="2">
        <v>5.6082000000000001</v>
      </c>
      <c r="P362" s="2">
        <v>48.748199999999997</v>
      </c>
      <c r="Q362"/>
      <c r="R362" t="s">
        <v>10179</v>
      </c>
      <c r="S362" t="s">
        <v>10184</v>
      </c>
      <c r="T362" t="s">
        <v>10181</v>
      </c>
      <c r="U362" s="2" t="s">
        <v>10182</v>
      </c>
      <c r="V362" s="104" t="s">
        <v>8045</v>
      </c>
    </row>
    <row r="363" spans="1:22" hidden="1" x14ac:dyDescent="0.25">
      <c r="A363" t="s">
        <v>8490</v>
      </c>
      <c r="B363" s="186" t="s">
        <v>10785</v>
      </c>
      <c r="C363" t="s">
        <v>10388</v>
      </c>
      <c r="D363" t="s">
        <v>0</v>
      </c>
      <c r="E363" t="s">
        <v>10846</v>
      </c>
      <c r="F363" t="s">
        <v>2701</v>
      </c>
      <c r="G363" t="s">
        <v>1432</v>
      </c>
      <c r="H363" s="2">
        <v>0</v>
      </c>
      <c r="I363" s="2">
        <v>0</v>
      </c>
      <c r="J363" s="2">
        <v>0</v>
      </c>
      <c r="K363" s="8">
        <v>320.23</v>
      </c>
      <c r="L363" s="2">
        <v>0</v>
      </c>
      <c r="M363" s="2">
        <v>0</v>
      </c>
      <c r="N363" s="2">
        <v>0</v>
      </c>
      <c r="O363" s="2">
        <v>41.629900000000006</v>
      </c>
      <c r="P363" s="2">
        <v>361.85990000000004</v>
      </c>
      <c r="Q363"/>
      <c r="R363" t="s">
        <v>10179</v>
      </c>
      <c r="S363" t="s">
        <v>10184</v>
      </c>
      <c r="T363" t="s">
        <v>10181</v>
      </c>
      <c r="U363" s="2" t="s">
        <v>10182</v>
      </c>
      <c r="V363" s="104" t="s">
        <v>8045</v>
      </c>
    </row>
    <row r="364" spans="1:22" hidden="1" x14ac:dyDescent="0.25">
      <c r="A364" t="s">
        <v>8490</v>
      </c>
      <c r="B364" s="186" t="s">
        <v>10785</v>
      </c>
      <c r="C364" t="s">
        <v>10388</v>
      </c>
      <c r="D364" t="s">
        <v>0</v>
      </c>
      <c r="E364" t="s">
        <v>10840</v>
      </c>
      <c r="F364" t="s">
        <v>2404</v>
      </c>
      <c r="G364" t="s">
        <v>2405</v>
      </c>
      <c r="H364" s="2">
        <v>0</v>
      </c>
      <c r="I364" s="2">
        <v>0</v>
      </c>
      <c r="J364" s="2">
        <v>0</v>
      </c>
      <c r="K364" s="8">
        <v>40.799999999999997</v>
      </c>
      <c r="L364" s="2">
        <v>0</v>
      </c>
      <c r="M364" s="2">
        <v>0</v>
      </c>
      <c r="N364" s="2">
        <v>0</v>
      </c>
      <c r="O364" s="2">
        <v>5.3039999999999994</v>
      </c>
      <c r="P364" s="2">
        <v>46.103999999999999</v>
      </c>
      <c r="Q364"/>
      <c r="R364" t="s">
        <v>10179</v>
      </c>
      <c r="S364" t="s">
        <v>10184</v>
      </c>
      <c r="T364" t="s">
        <v>10181</v>
      </c>
      <c r="U364" s="2" t="s">
        <v>10182</v>
      </c>
      <c r="V364" s="104" t="s">
        <v>8045</v>
      </c>
    </row>
    <row r="365" spans="1:22" hidden="1" x14ac:dyDescent="0.25">
      <c r="A365" t="s">
        <v>8490</v>
      </c>
      <c r="B365" s="186" t="s">
        <v>10785</v>
      </c>
      <c r="C365" t="s">
        <v>10388</v>
      </c>
      <c r="D365" t="s">
        <v>0</v>
      </c>
      <c r="E365" t="s">
        <v>10839</v>
      </c>
      <c r="F365" t="s">
        <v>1340</v>
      </c>
      <c r="G365" t="s">
        <v>1341</v>
      </c>
      <c r="H365" s="2">
        <v>0</v>
      </c>
      <c r="I365" s="2">
        <v>0</v>
      </c>
      <c r="J365" s="2">
        <v>0</v>
      </c>
      <c r="K365" s="8">
        <v>316.47000000000003</v>
      </c>
      <c r="L365" s="2">
        <v>0</v>
      </c>
      <c r="M365" s="2">
        <v>0</v>
      </c>
      <c r="N365" s="2">
        <v>0</v>
      </c>
      <c r="O365" s="2">
        <v>41.141100000000002</v>
      </c>
      <c r="P365" s="2">
        <v>357.61110000000002</v>
      </c>
      <c r="Q365"/>
      <c r="R365" t="s">
        <v>10179</v>
      </c>
      <c r="S365" t="s">
        <v>10184</v>
      </c>
      <c r="T365" t="s">
        <v>10181</v>
      </c>
      <c r="U365" s="2" t="s">
        <v>10182</v>
      </c>
      <c r="V365" s="104" t="s">
        <v>8045</v>
      </c>
    </row>
    <row r="366" spans="1:22" hidden="1" x14ac:dyDescent="0.25">
      <c r="A366" t="s">
        <v>8490</v>
      </c>
      <c r="B366" s="186" t="s">
        <v>10785</v>
      </c>
      <c r="C366" t="s">
        <v>10388</v>
      </c>
      <c r="D366" t="s">
        <v>0</v>
      </c>
      <c r="E366" t="s">
        <v>10829</v>
      </c>
      <c r="F366" t="s">
        <v>1952</v>
      </c>
      <c r="G366" s="170" t="s">
        <v>1953</v>
      </c>
      <c r="H366" s="2">
        <v>0</v>
      </c>
      <c r="I366" s="2">
        <v>0</v>
      </c>
      <c r="J366" s="2">
        <v>0</v>
      </c>
      <c r="K366" s="8">
        <v>4034.1</v>
      </c>
      <c r="L366" s="2">
        <v>0</v>
      </c>
      <c r="M366" s="2">
        <v>0</v>
      </c>
      <c r="N366" s="2">
        <v>0</v>
      </c>
      <c r="O366" s="2">
        <v>524.43299999999999</v>
      </c>
      <c r="P366" s="2">
        <v>4558.5329999999994</v>
      </c>
      <c r="Q366"/>
      <c r="R366" t="s">
        <v>10179</v>
      </c>
      <c r="S366" t="s">
        <v>10184</v>
      </c>
      <c r="T366" t="s">
        <v>10181</v>
      </c>
      <c r="U366" s="2" t="s">
        <v>10182</v>
      </c>
      <c r="V366" s="104" t="s">
        <v>8045</v>
      </c>
    </row>
    <row r="367" spans="1:22" hidden="1" x14ac:dyDescent="0.25">
      <c r="A367" t="s">
        <v>8490</v>
      </c>
      <c r="B367" s="186" t="s">
        <v>10830</v>
      </c>
      <c r="C367" t="s">
        <v>10388</v>
      </c>
      <c r="D367" t="s">
        <v>0</v>
      </c>
      <c r="E367" t="s">
        <v>10831</v>
      </c>
      <c r="F367" t="s">
        <v>1952</v>
      </c>
      <c r="G367" s="170" t="s">
        <v>1953</v>
      </c>
      <c r="H367" s="2">
        <v>0</v>
      </c>
      <c r="I367" s="2">
        <v>0</v>
      </c>
      <c r="J367" s="2">
        <v>0</v>
      </c>
      <c r="K367" s="8">
        <v>4034.1</v>
      </c>
      <c r="L367" s="2">
        <v>0</v>
      </c>
      <c r="M367" s="2">
        <v>0</v>
      </c>
      <c r="N367" s="2">
        <v>0</v>
      </c>
      <c r="O367" s="2">
        <v>524.43299999999999</v>
      </c>
      <c r="P367" s="2">
        <v>4558.5329999999994</v>
      </c>
      <c r="Q367"/>
      <c r="R367" t="s">
        <v>10179</v>
      </c>
      <c r="S367" t="s">
        <v>10184</v>
      </c>
      <c r="T367" t="s">
        <v>10181</v>
      </c>
      <c r="U367" s="2" t="s">
        <v>10182</v>
      </c>
      <c r="V367" s="104" t="s">
        <v>8045</v>
      </c>
    </row>
    <row r="368" spans="1:22" hidden="1" x14ac:dyDescent="0.25">
      <c r="A368" t="s">
        <v>8490</v>
      </c>
      <c r="B368" s="186" t="s">
        <v>10783</v>
      </c>
      <c r="C368" t="s">
        <v>10388</v>
      </c>
      <c r="D368" t="s">
        <v>0</v>
      </c>
      <c r="E368" t="s">
        <v>10850</v>
      </c>
      <c r="F368" t="s">
        <v>2404</v>
      </c>
      <c r="G368" t="s">
        <v>2405</v>
      </c>
      <c r="H368" s="2">
        <v>0</v>
      </c>
      <c r="I368" s="2">
        <v>0</v>
      </c>
      <c r="J368" s="2">
        <v>0</v>
      </c>
      <c r="K368" s="8">
        <v>90.35</v>
      </c>
      <c r="L368" s="2">
        <v>0</v>
      </c>
      <c r="M368" s="2">
        <v>0</v>
      </c>
      <c r="N368" s="2">
        <v>0</v>
      </c>
      <c r="O368" s="2">
        <v>11.7455</v>
      </c>
      <c r="P368" s="2">
        <v>102.09549999999999</v>
      </c>
      <c r="Q368"/>
      <c r="R368" t="s">
        <v>10179</v>
      </c>
      <c r="S368" t="s">
        <v>10184</v>
      </c>
      <c r="T368" t="s">
        <v>10181</v>
      </c>
      <c r="U368" s="2" t="s">
        <v>10182</v>
      </c>
      <c r="V368" s="104" t="s">
        <v>8045</v>
      </c>
    </row>
    <row r="369" spans="1:22" hidden="1" x14ac:dyDescent="0.25">
      <c r="A369" t="s">
        <v>8490</v>
      </c>
      <c r="B369" s="186" t="s">
        <v>10782</v>
      </c>
      <c r="C369" t="s">
        <v>7706</v>
      </c>
      <c r="D369" t="s">
        <v>0</v>
      </c>
      <c r="E369" t="s">
        <v>10812</v>
      </c>
      <c r="F369" t="s">
        <v>6965</v>
      </c>
      <c r="G369" t="s">
        <v>6966</v>
      </c>
      <c r="H369" s="2">
        <v>0</v>
      </c>
      <c r="I369" s="2">
        <v>0</v>
      </c>
      <c r="J369" s="2">
        <v>0</v>
      </c>
      <c r="K369" s="8">
        <v>34.07</v>
      </c>
      <c r="L369" s="2">
        <v>0</v>
      </c>
      <c r="M369" s="2">
        <v>0</v>
      </c>
      <c r="N369" s="2">
        <v>0</v>
      </c>
      <c r="O369" s="2">
        <v>4.4291</v>
      </c>
      <c r="P369" s="2">
        <v>38.499099999999999</v>
      </c>
      <c r="Q369"/>
      <c r="R369" t="s">
        <v>10179</v>
      </c>
      <c r="S369" t="s">
        <v>10184</v>
      </c>
      <c r="T369" t="s">
        <v>10181</v>
      </c>
      <c r="U369" s="2" t="s">
        <v>10182</v>
      </c>
      <c r="V369" s="104" t="s">
        <v>8045</v>
      </c>
    </row>
    <row r="370" spans="1:22" hidden="1" x14ac:dyDescent="0.25">
      <c r="A370" t="s">
        <v>8490</v>
      </c>
      <c r="B370" s="186" t="s">
        <v>10781</v>
      </c>
      <c r="C370" t="s">
        <v>10388</v>
      </c>
      <c r="D370" t="s">
        <v>0</v>
      </c>
      <c r="E370" t="s">
        <v>10851</v>
      </c>
      <c r="F370" t="s">
        <v>637</v>
      </c>
      <c r="G370" t="s">
        <v>10716</v>
      </c>
      <c r="H370" s="2">
        <v>0</v>
      </c>
      <c r="I370" s="2">
        <v>0</v>
      </c>
      <c r="J370" s="2">
        <v>0</v>
      </c>
      <c r="K370" s="8">
        <v>11.65</v>
      </c>
      <c r="L370" s="2">
        <v>0</v>
      </c>
      <c r="M370" s="2">
        <v>0</v>
      </c>
      <c r="N370" s="2">
        <v>0</v>
      </c>
      <c r="O370" s="2">
        <v>1.5145000000000002</v>
      </c>
      <c r="P370" s="2">
        <v>13.1645</v>
      </c>
      <c r="Q370"/>
      <c r="R370" t="s">
        <v>10179</v>
      </c>
      <c r="S370" t="s">
        <v>10184</v>
      </c>
      <c r="T370" t="s">
        <v>10181</v>
      </c>
      <c r="U370" s="2" t="s">
        <v>10182</v>
      </c>
      <c r="V370" s="104" t="s">
        <v>8045</v>
      </c>
    </row>
    <row r="371" spans="1:22" hidden="1" x14ac:dyDescent="0.25">
      <c r="A371" t="s">
        <v>8490</v>
      </c>
      <c r="B371" s="186" t="s">
        <v>10781</v>
      </c>
      <c r="C371" t="s">
        <v>10388</v>
      </c>
      <c r="D371" t="s">
        <v>0</v>
      </c>
      <c r="E371" t="s">
        <v>10848</v>
      </c>
      <c r="F371" t="s">
        <v>1340</v>
      </c>
      <c r="G371" t="s">
        <v>1341</v>
      </c>
      <c r="H371" s="2">
        <v>0</v>
      </c>
      <c r="I371" s="2">
        <v>0</v>
      </c>
      <c r="J371" s="2">
        <v>0</v>
      </c>
      <c r="K371" s="8">
        <v>146.71</v>
      </c>
      <c r="L371" s="2">
        <v>0</v>
      </c>
      <c r="M371" s="2">
        <v>0</v>
      </c>
      <c r="N371" s="2">
        <v>0</v>
      </c>
      <c r="O371" s="2">
        <v>19.072300000000002</v>
      </c>
      <c r="P371" s="2">
        <v>165.78230000000002</v>
      </c>
      <c r="Q371"/>
      <c r="R371" t="s">
        <v>10179</v>
      </c>
      <c r="S371" t="s">
        <v>10184</v>
      </c>
      <c r="T371" t="s">
        <v>10181</v>
      </c>
      <c r="U371" s="2" t="s">
        <v>10182</v>
      </c>
      <c r="V371" s="104" t="s">
        <v>8045</v>
      </c>
    </row>
    <row r="372" spans="1:22" hidden="1" x14ac:dyDescent="0.25">
      <c r="A372" t="s">
        <v>8490</v>
      </c>
      <c r="B372" s="186" t="s">
        <v>10781</v>
      </c>
      <c r="C372" t="s">
        <v>7706</v>
      </c>
      <c r="D372" t="s">
        <v>0</v>
      </c>
      <c r="E372" t="s">
        <v>10808</v>
      </c>
      <c r="F372" t="s">
        <v>1365</v>
      </c>
      <c r="G372" s="172" t="s">
        <v>1366</v>
      </c>
      <c r="H372" s="2">
        <v>0</v>
      </c>
      <c r="I372" s="2">
        <v>0</v>
      </c>
      <c r="J372" s="2">
        <v>0</v>
      </c>
      <c r="K372" s="8">
        <v>2123.89</v>
      </c>
      <c r="L372" s="2">
        <v>0</v>
      </c>
      <c r="M372" s="2">
        <v>0</v>
      </c>
      <c r="N372" s="2">
        <v>0</v>
      </c>
      <c r="O372" s="2">
        <v>276.10570000000001</v>
      </c>
      <c r="P372" s="2">
        <v>2399.9956999999999</v>
      </c>
      <c r="Q372"/>
      <c r="R372" t="s">
        <v>10179</v>
      </c>
      <c r="S372" t="s">
        <v>10184</v>
      </c>
      <c r="T372" t="s">
        <v>10181</v>
      </c>
      <c r="U372" s="2" t="s">
        <v>10182</v>
      </c>
      <c r="V372" s="104" t="s">
        <v>8045</v>
      </c>
    </row>
    <row r="373" spans="1:22" hidden="1" x14ac:dyDescent="0.25">
      <c r="A373" t="s">
        <v>8490</v>
      </c>
      <c r="B373" s="186" t="s">
        <v>10781</v>
      </c>
      <c r="C373" t="s">
        <v>7706</v>
      </c>
      <c r="D373" t="s">
        <v>0</v>
      </c>
      <c r="E373" t="s">
        <v>10805</v>
      </c>
      <c r="F373" t="s">
        <v>10806</v>
      </c>
      <c r="G373" t="s">
        <v>10807</v>
      </c>
      <c r="H373" s="2">
        <v>0</v>
      </c>
      <c r="I373" s="2">
        <v>0</v>
      </c>
      <c r="J373" s="2">
        <v>0</v>
      </c>
      <c r="K373" s="8">
        <v>56.64</v>
      </c>
      <c r="L373" s="2">
        <v>0</v>
      </c>
      <c r="M373" s="2">
        <v>0</v>
      </c>
      <c r="N373" s="2">
        <v>0</v>
      </c>
      <c r="O373" s="2">
        <v>7.3632</v>
      </c>
      <c r="P373" s="2">
        <v>64.003200000000007</v>
      </c>
      <c r="Q373"/>
      <c r="R373" t="s">
        <v>10179</v>
      </c>
      <c r="S373" t="s">
        <v>10184</v>
      </c>
      <c r="T373" t="s">
        <v>10181</v>
      </c>
      <c r="U373" s="2" t="s">
        <v>10182</v>
      </c>
      <c r="V373" s="104" t="s">
        <v>8045</v>
      </c>
    </row>
    <row r="374" spans="1:22" hidden="1" x14ac:dyDescent="0.25">
      <c r="A374" t="s">
        <v>8490</v>
      </c>
      <c r="B374" s="186" t="s">
        <v>10780</v>
      </c>
      <c r="C374" t="s">
        <v>10388</v>
      </c>
      <c r="D374" t="s">
        <v>0</v>
      </c>
      <c r="E374" t="s">
        <v>10845</v>
      </c>
      <c r="F374" t="s">
        <v>1340</v>
      </c>
      <c r="G374" t="s">
        <v>1341</v>
      </c>
      <c r="H374" s="2">
        <v>0</v>
      </c>
      <c r="I374" s="2">
        <v>0</v>
      </c>
      <c r="J374" s="2">
        <v>0</v>
      </c>
      <c r="K374" s="8">
        <v>247.56</v>
      </c>
      <c r="L374" s="2">
        <v>0</v>
      </c>
      <c r="M374" s="2">
        <v>0</v>
      </c>
      <c r="N374" s="2">
        <v>0</v>
      </c>
      <c r="O374" s="2">
        <v>32.1828</v>
      </c>
      <c r="P374" s="2">
        <v>279.74279999999999</v>
      </c>
      <c r="Q374"/>
      <c r="R374" t="s">
        <v>10179</v>
      </c>
      <c r="S374" t="s">
        <v>10184</v>
      </c>
      <c r="T374" t="s">
        <v>10181</v>
      </c>
      <c r="U374" s="2" t="s">
        <v>10182</v>
      </c>
      <c r="V374" s="104" t="s">
        <v>8045</v>
      </c>
    </row>
    <row r="375" spans="1:22" hidden="1" x14ac:dyDescent="0.25">
      <c r="A375" t="s">
        <v>8490</v>
      </c>
      <c r="B375" s="186" t="s">
        <v>10780</v>
      </c>
      <c r="C375" t="s">
        <v>10388</v>
      </c>
      <c r="D375" t="s">
        <v>0</v>
      </c>
      <c r="E375" t="s">
        <v>10844</v>
      </c>
      <c r="F375" t="s">
        <v>1340</v>
      </c>
      <c r="G375" t="s">
        <v>1341</v>
      </c>
      <c r="H375" s="2">
        <v>0</v>
      </c>
      <c r="I375" s="2">
        <v>0</v>
      </c>
      <c r="J375" s="2">
        <v>0</v>
      </c>
      <c r="K375" s="8">
        <v>43.15</v>
      </c>
      <c r="L375" s="2">
        <v>0</v>
      </c>
      <c r="M375" s="2">
        <v>0</v>
      </c>
      <c r="N375" s="2">
        <v>0</v>
      </c>
      <c r="O375" s="2">
        <v>5.6094999999999997</v>
      </c>
      <c r="P375" s="2">
        <v>48.759499999999996</v>
      </c>
      <c r="Q375"/>
      <c r="R375" t="s">
        <v>10179</v>
      </c>
      <c r="S375" t="s">
        <v>10184</v>
      </c>
      <c r="T375" t="s">
        <v>10181</v>
      </c>
      <c r="U375" s="2" t="s">
        <v>10182</v>
      </c>
      <c r="V375" s="104" t="s">
        <v>8045</v>
      </c>
    </row>
    <row r="376" spans="1:22" hidden="1" x14ac:dyDescent="0.25">
      <c r="A376" t="s">
        <v>8490</v>
      </c>
      <c r="B376" s="186" t="s">
        <v>10780</v>
      </c>
      <c r="C376" t="s">
        <v>10388</v>
      </c>
      <c r="D376" t="s">
        <v>0</v>
      </c>
      <c r="E376" t="s">
        <v>10832</v>
      </c>
      <c r="F376" t="s">
        <v>1952</v>
      </c>
      <c r="G376" s="170" t="s">
        <v>1953</v>
      </c>
      <c r="H376" s="2">
        <v>0</v>
      </c>
      <c r="I376" s="2">
        <v>0</v>
      </c>
      <c r="J376" s="2">
        <v>0</v>
      </c>
      <c r="K376" s="8">
        <v>4034.1</v>
      </c>
      <c r="L376" s="2">
        <v>0</v>
      </c>
      <c r="M376" s="2">
        <v>0</v>
      </c>
      <c r="N376" s="2">
        <v>0</v>
      </c>
      <c r="O376" s="2">
        <v>524.43299999999999</v>
      </c>
      <c r="P376" s="2">
        <v>4558.5329999999994</v>
      </c>
      <c r="Q376"/>
      <c r="R376" t="s">
        <v>10179</v>
      </c>
      <c r="S376" t="s">
        <v>10184</v>
      </c>
      <c r="T376" t="s">
        <v>10181</v>
      </c>
      <c r="U376" s="2" t="s">
        <v>10182</v>
      </c>
      <c r="V376" s="104" t="s">
        <v>8045</v>
      </c>
    </row>
    <row r="377" spans="1:22" hidden="1" x14ac:dyDescent="0.25">
      <c r="A377" t="s">
        <v>8490</v>
      </c>
      <c r="B377" s="186" t="s">
        <v>10780</v>
      </c>
      <c r="C377" t="s">
        <v>10388</v>
      </c>
      <c r="D377" t="s">
        <v>0</v>
      </c>
      <c r="E377" t="s">
        <v>10823</v>
      </c>
      <c r="F377" t="s">
        <v>637</v>
      </c>
      <c r="G377" t="s">
        <v>10716</v>
      </c>
      <c r="H377" s="2">
        <v>0</v>
      </c>
      <c r="I377" s="2">
        <v>0</v>
      </c>
      <c r="J377" s="2">
        <v>0</v>
      </c>
      <c r="K377" s="8">
        <v>72</v>
      </c>
      <c r="L377" s="2">
        <v>0</v>
      </c>
      <c r="M377" s="2">
        <v>0</v>
      </c>
      <c r="N377" s="2">
        <v>0</v>
      </c>
      <c r="O377" s="2">
        <v>9.36</v>
      </c>
      <c r="P377" s="2">
        <v>81.36</v>
      </c>
      <c r="Q377"/>
      <c r="R377" t="s">
        <v>10179</v>
      </c>
      <c r="S377" t="s">
        <v>10184</v>
      </c>
      <c r="T377" t="s">
        <v>10181</v>
      </c>
      <c r="U377" s="2" t="s">
        <v>10182</v>
      </c>
      <c r="V377" s="104" t="s">
        <v>8045</v>
      </c>
    </row>
    <row r="378" spans="1:22" hidden="1" x14ac:dyDescent="0.25">
      <c r="A378" t="s">
        <v>8490</v>
      </c>
      <c r="B378" s="186" t="s">
        <v>10779</v>
      </c>
      <c r="C378" t="s">
        <v>10388</v>
      </c>
      <c r="D378" t="s">
        <v>0</v>
      </c>
      <c r="E378" t="s">
        <v>10843</v>
      </c>
      <c r="F378" t="s">
        <v>637</v>
      </c>
      <c r="G378" t="s">
        <v>10716</v>
      </c>
      <c r="H378" s="2">
        <v>0</v>
      </c>
      <c r="I378" s="2">
        <v>0</v>
      </c>
      <c r="J378" s="2">
        <v>0</v>
      </c>
      <c r="K378" s="8">
        <v>72</v>
      </c>
      <c r="L378" s="2">
        <v>0</v>
      </c>
      <c r="M378" s="2">
        <v>0</v>
      </c>
      <c r="N378" s="2">
        <v>0</v>
      </c>
      <c r="O378" s="2">
        <v>9.36</v>
      </c>
      <c r="P378" s="2">
        <v>81.36</v>
      </c>
      <c r="Q378"/>
      <c r="R378" t="s">
        <v>10179</v>
      </c>
      <c r="S378" t="s">
        <v>10184</v>
      </c>
      <c r="T378" t="s">
        <v>10181</v>
      </c>
      <c r="U378" s="2" t="s">
        <v>10182</v>
      </c>
      <c r="V378" s="104" t="s">
        <v>8045</v>
      </c>
    </row>
    <row r="379" spans="1:22" hidden="1" x14ac:dyDescent="0.25">
      <c r="A379" t="s">
        <v>8490</v>
      </c>
      <c r="B379" s="186" t="s">
        <v>10779</v>
      </c>
      <c r="C379" t="s">
        <v>10388</v>
      </c>
      <c r="D379" t="s">
        <v>0</v>
      </c>
      <c r="E379" t="s">
        <v>10819</v>
      </c>
      <c r="F379" t="s">
        <v>1816</v>
      </c>
      <c r="G379" t="s">
        <v>1817</v>
      </c>
      <c r="H379" s="2">
        <v>344.34</v>
      </c>
      <c r="I379" s="2">
        <v>0</v>
      </c>
      <c r="J379" s="2">
        <v>0</v>
      </c>
      <c r="K379" s="8">
        <v>68.03</v>
      </c>
      <c r="L379" s="2">
        <v>0</v>
      </c>
      <c r="M379" s="2">
        <v>0</v>
      </c>
      <c r="N379" s="2">
        <v>0</v>
      </c>
      <c r="O379" s="2">
        <v>8.8438999999999997</v>
      </c>
      <c r="P379" s="2">
        <v>421.21390000000002</v>
      </c>
      <c r="Q379"/>
      <c r="R379" t="s">
        <v>10179</v>
      </c>
      <c r="S379" t="s">
        <v>10184</v>
      </c>
      <c r="T379" t="s">
        <v>10181</v>
      </c>
      <c r="U379" s="2" t="s">
        <v>10189</v>
      </c>
      <c r="V379" s="104" t="s">
        <v>8045</v>
      </c>
    </row>
    <row r="380" spans="1:22" hidden="1" x14ac:dyDescent="0.25">
      <c r="A380" t="s">
        <v>8490</v>
      </c>
      <c r="B380" s="186" t="s">
        <v>10778</v>
      </c>
      <c r="C380" t="s">
        <v>10388</v>
      </c>
      <c r="D380" t="s">
        <v>0</v>
      </c>
      <c r="E380" t="s">
        <v>10833</v>
      </c>
      <c r="F380" t="s">
        <v>1952</v>
      </c>
      <c r="G380" s="170" t="s">
        <v>1953</v>
      </c>
      <c r="H380" s="2">
        <v>0</v>
      </c>
      <c r="I380" s="2">
        <v>0</v>
      </c>
      <c r="J380" s="2">
        <v>0</v>
      </c>
      <c r="K380" s="8">
        <v>4034.1</v>
      </c>
      <c r="L380" s="2">
        <v>0</v>
      </c>
      <c r="M380" s="2">
        <v>0</v>
      </c>
      <c r="N380" s="2">
        <v>0</v>
      </c>
      <c r="O380" s="2">
        <v>524.43299999999999</v>
      </c>
      <c r="P380" s="2">
        <v>4558.5329999999994</v>
      </c>
      <c r="Q380"/>
      <c r="R380" t="s">
        <v>10179</v>
      </c>
      <c r="S380" t="s">
        <v>10184</v>
      </c>
      <c r="T380" t="s">
        <v>10181</v>
      </c>
      <c r="U380" s="2" t="s">
        <v>10182</v>
      </c>
      <c r="V380" s="104" t="s">
        <v>8045</v>
      </c>
    </row>
    <row r="381" spans="1:22" hidden="1" x14ac:dyDescent="0.25">
      <c r="A381" t="s">
        <v>8490</v>
      </c>
      <c r="B381" s="186" t="s">
        <v>10778</v>
      </c>
      <c r="C381" t="s">
        <v>7706</v>
      </c>
      <c r="D381" t="s">
        <v>0</v>
      </c>
      <c r="E381" t="s">
        <v>10804</v>
      </c>
      <c r="F381" t="s">
        <v>9556</v>
      </c>
      <c r="G381" t="s">
        <v>9557</v>
      </c>
      <c r="H381" s="2">
        <v>0</v>
      </c>
      <c r="I381" s="2">
        <v>0</v>
      </c>
      <c r="J381" s="2">
        <v>0</v>
      </c>
      <c r="K381" s="8">
        <v>88.5</v>
      </c>
      <c r="L381" s="2">
        <v>0</v>
      </c>
      <c r="M381" s="2">
        <v>0</v>
      </c>
      <c r="N381" s="2">
        <v>0</v>
      </c>
      <c r="O381" s="2">
        <v>11.505000000000001</v>
      </c>
      <c r="P381" s="2">
        <v>100.005</v>
      </c>
      <c r="Q381"/>
      <c r="R381" t="s">
        <v>10179</v>
      </c>
      <c r="S381" t="s">
        <v>10184</v>
      </c>
      <c r="T381" t="s">
        <v>10181</v>
      </c>
      <c r="U381" s="2" t="s">
        <v>10182</v>
      </c>
      <c r="V381" s="104" t="s">
        <v>8045</v>
      </c>
    </row>
    <row r="382" spans="1:22" hidden="1" x14ac:dyDescent="0.25">
      <c r="A382" t="s">
        <v>8490</v>
      </c>
      <c r="B382" s="186" t="s">
        <v>10778</v>
      </c>
      <c r="C382" t="s">
        <v>7706</v>
      </c>
      <c r="D382" t="s">
        <v>0</v>
      </c>
      <c r="E382" t="s">
        <v>10803</v>
      </c>
      <c r="F382" t="s">
        <v>9556</v>
      </c>
      <c r="G382" t="s">
        <v>9557</v>
      </c>
      <c r="H382" s="2">
        <v>0</v>
      </c>
      <c r="I382" s="2">
        <v>0</v>
      </c>
      <c r="J382" s="2">
        <v>0</v>
      </c>
      <c r="K382" s="8">
        <v>265.5</v>
      </c>
      <c r="L382" s="2">
        <v>0</v>
      </c>
      <c r="M382" s="2">
        <v>0</v>
      </c>
      <c r="N382" s="2">
        <v>0</v>
      </c>
      <c r="O382" s="2">
        <v>34.515000000000001</v>
      </c>
      <c r="P382" s="2">
        <v>300.01499999999999</v>
      </c>
      <c r="Q382"/>
      <c r="R382" t="s">
        <v>10179</v>
      </c>
      <c r="S382" t="s">
        <v>10184</v>
      </c>
      <c r="T382" t="s">
        <v>10181</v>
      </c>
      <c r="U382" s="2" t="s">
        <v>10182</v>
      </c>
      <c r="V382" s="104" t="s">
        <v>8045</v>
      </c>
    </row>
    <row r="383" spans="1:22" hidden="1" x14ac:dyDescent="0.25">
      <c r="A383" t="s">
        <v>8490</v>
      </c>
      <c r="B383" s="186" t="s">
        <v>10775</v>
      </c>
      <c r="C383" t="s">
        <v>10388</v>
      </c>
      <c r="D383" t="s">
        <v>0</v>
      </c>
      <c r="E383" t="s">
        <v>10834</v>
      </c>
      <c r="F383" t="s">
        <v>1952</v>
      </c>
      <c r="G383" s="170" t="s">
        <v>1953</v>
      </c>
      <c r="H383" s="2">
        <v>0</v>
      </c>
      <c r="I383" s="2">
        <v>0</v>
      </c>
      <c r="J383" s="2">
        <v>0</v>
      </c>
      <c r="K383" s="8">
        <v>4034.1</v>
      </c>
      <c r="L383" s="2">
        <v>0</v>
      </c>
      <c r="M383" s="2">
        <v>0</v>
      </c>
      <c r="N383" s="2">
        <v>0</v>
      </c>
      <c r="O383" s="2">
        <v>524.43299999999999</v>
      </c>
      <c r="P383" s="2">
        <v>4558.5329999999994</v>
      </c>
      <c r="Q383"/>
      <c r="R383" t="s">
        <v>10179</v>
      </c>
      <c r="S383" t="s">
        <v>10184</v>
      </c>
      <c r="T383" t="s">
        <v>10181</v>
      </c>
      <c r="U383" s="2" t="s">
        <v>10182</v>
      </c>
      <c r="V383" s="104" t="s">
        <v>8045</v>
      </c>
    </row>
    <row r="384" spans="1:22" hidden="1" x14ac:dyDescent="0.25">
      <c r="A384" t="s">
        <v>8490</v>
      </c>
      <c r="B384" s="186" t="s">
        <v>10775</v>
      </c>
      <c r="C384" t="s">
        <v>7706</v>
      </c>
      <c r="D384" t="s">
        <v>0</v>
      </c>
      <c r="E384" t="s">
        <v>10811</v>
      </c>
      <c r="F384" t="s">
        <v>6965</v>
      </c>
      <c r="G384" t="s">
        <v>6966</v>
      </c>
      <c r="H384" s="2">
        <v>0</v>
      </c>
      <c r="I384" s="2">
        <v>0</v>
      </c>
      <c r="J384" s="2">
        <v>0</v>
      </c>
      <c r="K384" s="8">
        <v>7.08</v>
      </c>
      <c r="L384" s="2">
        <v>0</v>
      </c>
      <c r="M384" s="2">
        <v>0</v>
      </c>
      <c r="N384" s="2">
        <v>0</v>
      </c>
      <c r="O384" s="2">
        <v>0.9204</v>
      </c>
      <c r="P384" s="2">
        <v>8.0004000000000008</v>
      </c>
      <c r="Q384"/>
      <c r="R384" t="s">
        <v>10179</v>
      </c>
      <c r="S384" t="s">
        <v>10184</v>
      </c>
      <c r="T384" t="s">
        <v>10181</v>
      </c>
      <c r="U384" s="2" t="s">
        <v>10182</v>
      </c>
      <c r="V384" s="104" t="s">
        <v>8045</v>
      </c>
    </row>
    <row r="385" spans="1:22" hidden="1" x14ac:dyDescent="0.25">
      <c r="A385" t="s">
        <v>8490</v>
      </c>
      <c r="B385" s="186" t="s">
        <v>10774</v>
      </c>
      <c r="C385" t="s">
        <v>10388</v>
      </c>
      <c r="D385" t="s">
        <v>0</v>
      </c>
      <c r="E385" t="s">
        <v>10842</v>
      </c>
      <c r="F385" t="s">
        <v>1340</v>
      </c>
      <c r="G385" t="s">
        <v>1341</v>
      </c>
      <c r="H385" s="2">
        <v>0</v>
      </c>
      <c r="I385" s="2">
        <v>0</v>
      </c>
      <c r="J385" s="2">
        <v>0</v>
      </c>
      <c r="K385" s="8">
        <v>44.24</v>
      </c>
      <c r="L385" s="2">
        <v>0</v>
      </c>
      <c r="M385" s="2">
        <v>0</v>
      </c>
      <c r="N385" s="2">
        <v>0</v>
      </c>
      <c r="O385" s="2">
        <v>5.7512000000000008</v>
      </c>
      <c r="P385" s="2">
        <v>49.991200000000006</v>
      </c>
      <c r="Q385"/>
      <c r="R385" t="s">
        <v>10179</v>
      </c>
      <c r="S385" t="s">
        <v>10184</v>
      </c>
      <c r="T385" t="s">
        <v>10181</v>
      </c>
      <c r="U385" s="2" t="s">
        <v>10182</v>
      </c>
      <c r="V385" s="104" t="s">
        <v>8045</v>
      </c>
    </row>
    <row r="386" spans="1:22" hidden="1" x14ac:dyDescent="0.25">
      <c r="A386" t="s">
        <v>8490</v>
      </c>
      <c r="B386" s="186" t="s">
        <v>10774</v>
      </c>
      <c r="C386" t="s">
        <v>7706</v>
      </c>
      <c r="D386" t="s">
        <v>0</v>
      </c>
      <c r="E386" t="s">
        <v>10810</v>
      </c>
      <c r="F386" t="s">
        <v>6965</v>
      </c>
      <c r="G386" t="s">
        <v>6966</v>
      </c>
      <c r="H386" s="2">
        <v>0</v>
      </c>
      <c r="I386" s="2">
        <v>0</v>
      </c>
      <c r="J386" s="2">
        <v>0</v>
      </c>
      <c r="K386" s="8">
        <v>3.54</v>
      </c>
      <c r="L386" s="2">
        <v>0</v>
      </c>
      <c r="M386" s="2">
        <v>0</v>
      </c>
      <c r="N386" s="2">
        <v>0</v>
      </c>
      <c r="O386" s="2">
        <v>0.4602</v>
      </c>
      <c r="P386" s="2">
        <v>4.0002000000000004</v>
      </c>
      <c r="Q386"/>
      <c r="R386" t="s">
        <v>10179</v>
      </c>
      <c r="S386" t="s">
        <v>10184</v>
      </c>
      <c r="T386" t="s">
        <v>10181</v>
      </c>
      <c r="U386" s="2" t="s">
        <v>10182</v>
      </c>
      <c r="V386" s="104" t="s">
        <v>8045</v>
      </c>
    </row>
    <row r="387" spans="1:22" hidden="1" x14ac:dyDescent="0.25">
      <c r="A387" t="s">
        <v>8490</v>
      </c>
      <c r="B387" s="186" t="s">
        <v>10773</v>
      </c>
      <c r="C387" t="s">
        <v>10388</v>
      </c>
      <c r="D387" t="s">
        <v>0</v>
      </c>
      <c r="E387" t="s">
        <v>10835</v>
      </c>
      <c r="F387" t="s">
        <v>1952</v>
      </c>
      <c r="G387" s="170" t="s">
        <v>1953</v>
      </c>
      <c r="H387" s="2">
        <v>0</v>
      </c>
      <c r="I387" s="2">
        <v>0</v>
      </c>
      <c r="J387" s="2">
        <v>0</v>
      </c>
      <c r="K387" s="8">
        <v>4034.1</v>
      </c>
      <c r="L387" s="2">
        <v>0</v>
      </c>
      <c r="M387" s="2">
        <v>0</v>
      </c>
      <c r="N387" s="2">
        <v>0</v>
      </c>
      <c r="O387" s="2">
        <v>524.43299999999999</v>
      </c>
      <c r="P387" s="2">
        <v>4558.5329999999994</v>
      </c>
      <c r="Q387"/>
      <c r="R387" t="s">
        <v>10179</v>
      </c>
      <c r="S387" t="s">
        <v>10184</v>
      </c>
      <c r="T387" t="s">
        <v>10181</v>
      </c>
      <c r="U387" s="2" t="s">
        <v>10182</v>
      </c>
      <c r="V387" s="104" t="s">
        <v>8045</v>
      </c>
    </row>
    <row r="388" spans="1:22" hidden="1" x14ac:dyDescent="0.25">
      <c r="A388" t="s">
        <v>8490</v>
      </c>
      <c r="B388" s="186" t="s">
        <v>10773</v>
      </c>
      <c r="C388" t="s">
        <v>10388</v>
      </c>
      <c r="D388" t="s">
        <v>0</v>
      </c>
      <c r="E388" t="s">
        <v>10822</v>
      </c>
      <c r="F388" t="s">
        <v>1340</v>
      </c>
      <c r="G388" t="s">
        <v>1341</v>
      </c>
      <c r="H388" s="2">
        <v>0</v>
      </c>
      <c r="I388" s="2">
        <v>0</v>
      </c>
      <c r="J388" s="2">
        <v>0</v>
      </c>
      <c r="K388" s="8">
        <v>506.55</v>
      </c>
      <c r="L388" s="2">
        <v>0</v>
      </c>
      <c r="M388" s="2">
        <v>0</v>
      </c>
      <c r="N388" s="2">
        <v>0</v>
      </c>
      <c r="O388" s="2">
        <v>65.851500000000001</v>
      </c>
      <c r="P388" s="2">
        <v>572.40150000000006</v>
      </c>
      <c r="Q388"/>
      <c r="R388" t="s">
        <v>10179</v>
      </c>
      <c r="S388" t="s">
        <v>10184</v>
      </c>
      <c r="T388" t="s">
        <v>10181</v>
      </c>
      <c r="U388" s="2" t="s">
        <v>10182</v>
      </c>
      <c r="V388" s="104" t="s">
        <v>8045</v>
      </c>
    </row>
    <row r="389" spans="1:22" hidden="1" x14ac:dyDescent="0.25">
      <c r="A389" t="s">
        <v>8490</v>
      </c>
      <c r="B389" s="186" t="s">
        <v>10772</v>
      </c>
      <c r="C389" t="s">
        <v>10388</v>
      </c>
      <c r="D389" t="s">
        <v>0</v>
      </c>
      <c r="E389" t="s">
        <v>10836</v>
      </c>
      <c r="F389" t="s">
        <v>1952</v>
      </c>
      <c r="G389" s="170" t="s">
        <v>1953</v>
      </c>
      <c r="H389" s="2">
        <v>0</v>
      </c>
      <c r="I389" s="2">
        <v>0</v>
      </c>
      <c r="J389" s="2">
        <v>0</v>
      </c>
      <c r="K389" s="8">
        <v>4034.1</v>
      </c>
      <c r="L389" s="2">
        <v>0</v>
      </c>
      <c r="M389" s="2">
        <v>0</v>
      </c>
      <c r="N389" s="2">
        <v>0</v>
      </c>
      <c r="O389" s="2">
        <v>524.43299999999999</v>
      </c>
      <c r="P389" s="2">
        <v>4558.5329999999994</v>
      </c>
      <c r="Q389"/>
      <c r="R389" t="s">
        <v>10179</v>
      </c>
      <c r="S389" t="s">
        <v>10184</v>
      </c>
      <c r="T389" t="s">
        <v>10181</v>
      </c>
      <c r="U389" s="2" t="s">
        <v>10182</v>
      </c>
      <c r="V389" s="104" t="s">
        <v>8045</v>
      </c>
    </row>
    <row r="390" spans="1:22" hidden="1" x14ac:dyDescent="0.25">
      <c r="A390" t="s">
        <v>8490</v>
      </c>
      <c r="B390" s="186" t="s">
        <v>10772</v>
      </c>
      <c r="C390" s="14" t="s">
        <v>7706</v>
      </c>
      <c r="D390" t="s">
        <v>0</v>
      </c>
      <c r="E390" t="s">
        <v>10802</v>
      </c>
      <c r="F390" t="s">
        <v>10029</v>
      </c>
      <c r="G390" s="178" t="s">
        <v>10030</v>
      </c>
      <c r="H390" s="2">
        <v>0</v>
      </c>
      <c r="I390" s="2">
        <v>0</v>
      </c>
      <c r="J390" s="2">
        <v>0</v>
      </c>
      <c r="K390" s="8">
        <v>550</v>
      </c>
      <c r="L390" s="2">
        <v>0</v>
      </c>
      <c r="M390" s="2">
        <v>0</v>
      </c>
      <c r="N390" s="2">
        <v>0</v>
      </c>
      <c r="O390" s="2">
        <v>71.5</v>
      </c>
      <c r="P390" s="2">
        <v>621.5</v>
      </c>
      <c r="Q390"/>
      <c r="R390" t="s">
        <v>10179</v>
      </c>
      <c r="S390" t="s">
        <v>10184</v>
      </c>
      <c r="T390" t="s">
        <v>10181</v>
      </c>
      <c r="U390" s="2" t="s">
        <v>10182</v>
      </c>
      <c r="V390" s="104" t="s">
        <v>8045</v>
      </c>
    </row>
    <row r="391" spans="1:22" hidden="1" x14ac:dyDescent="0.25">
      <c r="A391" t="s">
        <v>8490</v>
      </c>
      <c r="B391" s="186" t="s">
        <v>10771</v>
      </c>
      <c r="C391" s="14" t="s">
        <v>10388</v>
      </c>
      <c r="D391" t="s">
        <v>0</v>
      </c>
      <c r="E391" t="s">
        <v>10849</v>
      </c>
      <c r="F391" t="s">
        <v>1317</v>
      </c>
      <c r="G391" t="s">
        <v>1318</v>
      </c>
      <c r="H391" s="2">
        <v>0</v>
      </c>
      <c r="I391" s="2">
        <v>0</v>
      </c>
      <c r="J391" s="2">
        <v>0</v>
      </c>
      <c r="K391" s="8">
        <v>38.85</v>
      </c>
      <c r="L391" s="2">
        <v>0</v>
      </c>
      <c r="M391" s="2">
        <v>0</v>
      </c>
      <c r="N391" s="2">
        <v>0</v>
      </c>
      <c r="O391" s="2">
        <v>5.0505000000000004</v>
      </c>
      <c r="P391" s="2">
        <v>43.900500000000001</v>
      </c>
      <c r="Q391"/>
      <c r="R391" t="s">
        <v>10179</v>
      </c>
      <c r="S391" t="s">
        <v>10184</v>
      </c>
      <c r="T391" t="s">
        <v>10181</v>
      </c>
      <c r="U391" s="2" t="s">
        <v>10182</v>
      </c>
      <c r="V391" s="104" t="s">
        <v>8045</v>
      </c>
    </row>
    <row r="392" spans="1:22" hidden="1" x14ac:dyDescent="0.25">
      <c r="A392" t="s">
        <v>8490</v>
      </c>
      <c r="B392" s="186" t="s">
        <v>10771</v>
      </c>
      <c r="C392" t="s">
        <v>10388</v>
      </c>
      <c r="D392" t="s">
        <v>0</v>
      </c>
      <c r="E392" t="s">
        <v>10841</v>
      </c>
      <c r="F392" t="s">
        <v>2934</v>
      </c>
      <c r="G392" t="s">
        <v>2935</v>
      </c>
      <c r="H392" s="2">
        <v>0</v>
      </c>
      <c r="I392" s="2">
        <v>0</v>
      </c>
      <c r="J392" s="2">
        <v>0</v>
      </c>
      <c r="K392" s="8">
        <v>736.73</v>
      </c>
      <c r="L392" s="2">
        <v>0</v>
      </c>
      <c r="M392" s="2">
        <v>0</v>
      </c>
      <c r="N392" s="2">
        <v>0</v>
      </c>
      <c r="O392" s="2">
        <v>95.774900000000002</v>
      </c>
      <c r="P392" s="2">
        <v>832.50490000000002</v>
      </c>
      <c r="Q392"/>
      <c r="R392" t="s">
        <v>10179</v>
      </c>
      <c r="S392" t="s">
        <v>10184</v>
      </c>
      <c r="T392" t="s">
        <v>10181</v>
      </c>
      <c r="U392" s="2" t="s">
        <v>10182</v>
      </c>
      <c r="V392" s="104" t="s">
        <v>8045</v>
      </c>
    </row>
    <row r="393" spans="1:22" hidden="1" x14ac:dyDescent="0.25">
      <c r="A393" t="s">
        <v>8490</v>
      </c>
      <c r="B393" s="186" t="s">
        <v>10771</v>
      </c>
      <c r="C393" t="s">
        <v>10388</v>
      </c>
      <c r="D393" t="s">
        <v>0</v>
      </c>
      <c r="E393" t="s">
        <v>10837</v>
      </c>
      <c r="F393" t="s">
        <v>1952</v>
      </c>
      <c r="G393" s="170" t="s">
        <v>1953</v>
      </c>
      <c r="H393" s="2">
        <v>0</v>
      </c>
      <c r="I393" s="2">
        <v>0</v>
      </c>
      <c r="J393" s="2">
        <v>0</v>
      </c>
      <c r="K393" s="8">
        <v>4034.1</v>
      </c>
      <c r="L393" s="2">
        <v>0</v>
      </c>
      <c r="M393" s="2">
        <v>0</v>
      </c>
      <c r="N393" s="2">
        <v>0</v>
      </c>
      <c r="O393" s="2">
        <v>524.43299999999999</v>
      </c>
      <c r="P393" s="2">
        <v>4558.5329999999994</v>
      </c>
      <c r="Q393"/>
      <c r="R393" t="s">
        <v>10179</v>
      </c>
      <c r="S393" t="s">
        <v>10184</v>
      </c>
      <c r="T393" t="s">
        <v>10181</v>
      </c>
      <c r="U393" s="2" t="s">
        <v>10182</v>
      </c>
      <c r="V393" s="104" t="s">
        <v>8045</v>
      </c>
    </row>
    <row r="394" spans="1:22" hidden="1" x14ac:dyDescent="0.25">
      <c r="A394" t="s">
        <v>8490</v>
      </c>
      <c r="B394" s="186" t="s">
        <v>10771</v>
      </c>
      <c r="C394" t="s">
        <v>10388</v>
      </c>
      <c r="D394" t="s">
        <v>0</v>
      </c>
      <c r="E394" t="s">
        <v>10821</v>
      </c>
      <c r="F394" t="s">
        <v>2404</v>
      </c>
      <c r="G394" t="s">
        <v>2405</v>
      </c>
      <c r="H394" s="2">
        <v>0</v>
      </c>
      <c r="I394" s="2">
        <v>0</v>
      </c>
      <c r="J394" s="2">
        <v>0</v>
      </c>
      <c r="K394" s="8">
        <v>39.799999999999997</v>
      </c>
      <c r="L394" s="2">
        <v>0</v>
      </c>
      <c r="M394" s="2">
        <v>0</v>
      </c>
      <c r="N394" s="2">
        <v>0</v>
      </c>
      <c r="O394" s="2">
        <v>5.1739999999999995</v>
      </c>
      <c r="P394" s="2">
        <v>44.973999999999997</v>
      </c>
      <c r="Q394"/>
      <c r="R394" t="s">
        <v>10179</v>
      </c>
      <c r="S394" t="s">
        <v>10184</v>
      </c>
      <c r="T394" t="s">
        <v>10181</v>
      </c>
      <c r="U394" s="2" t="s">
        <v>10182</v>
      </c>
      <c r="V394" s="104" t="s">
        <v>8045</v>
      </c>
    </row>
    <row r="395" spans="1:22" hidden="1" x14ac:dyDescent="0.25">
      <c r="A395" t="s">
        <v>8490</v>
      </c>
      <c r="B395" s="186" t="s">
        <v>10771</v>
      </c>
      <c r="C395" s="14" t="s">
        <v>7706</v>
      </c>
      <c r="D395" t="s">
        <v>0</v>
      </c>
      <c r="E395" t="s">
        <v>10809</v>
      </c>
      <c r="F395" t="s">
        <v>6965</v>
      </c>
      <c r="G395" t="s">
        <v>6966</v>
      </c>
      <c r="H395" s="2">
        <v>0</v>
      </c>
      <c r="I395" s="2">
        <v>0</v>
      </c>
      <c r="J395" s="2">
        <v>0</v>
      </c>
      <c r="K395" s="8">
        <v>235</v>
      </c>
      <c r="L395" s="2">
        <v>0</v>
      </c>
      <c r="M395" s="2">
        <v>0</v>
      </c>
      <c r="N395" s="2">
        <v>0</v>
      </c>
      <c r="O395" s="2">
        <v>30.55</v>
      </c>
      <c r="P395" s="2">
        <v>265.55</v>
      </c>
      <c r="Q395"/>
      <c r="R395" t="s">
        <v>10179</v>
      </c>
      <c r="S395" t="s">
        <v>10184</v>
      </c>
      <c r="T395" t="s">
        <v>10181</v>
      </c>
      <c r="U395" s="2" t="s">
        <v>10182</v>
      </c>
      <c r="V395" s="104" t="s">
        <v>8045</v>
      </c>
    </row>
    <row r="396" spans="1:22" hidden="1" x14ac:dyDescent="0.25">
      <c r="A396" t="s">
        <v>8490</v>
      </c>
      <c r="B396" s="186" t="s">
        <v>10769</v>
      </c>
      <c r="C396" t="s">
        <v>10388</v>
      </c>
      <c r="D396" t="s">
        <v>0</v>
      </c>
      <c r="E396" t="s">
        <v>10852</v>
      </c>
      <c r="F396" t="s">
        <v>1340</v>
      </c>
      <c r="G396" t="s">
        <v>1341</v>
      </c>
      <c r="H396" s="2">
        <v>0</v>
      </c>
      <c r="I396" s="2">
        <v>0</v>
      </c>
      <c r="J396" s="2">
        <v>0</v>
      </c>
      <c r="K396" s="8">
        <v>55.97</v>
      </c>
      <c r="L396" s="2">
        <v>0</v>
      </c>
      <c r="M396" s="2">
        <v>0</v>
      </c>
      <c r="N396" s="2">
        <v>0</v>
      </c>
      <c r="O396" s="2">
        <v>7.2761000000000005</v>
      </c>
      <c r="P396" s="2">
        <v>63.246099999999998</v>
      </c>
      <c r="Q396"/>
      <c r="R396" t="s">
        <v>10179</v>
      </c>
      <c r="S396" t="s">
        <v>10184</v>
      </c>
      <c r="T396" t="s">
        <v>10181</v>
      </c>
      <c r="U396" s="2" t="s">
        <v>10182</v>
      </c>
      <c r="V396" s="104" t="s">
        <v>8045</v>
      </c>
    </row>
    <row r="397" spans="1:22" hidden="1" x14ac:dyDescent="0.25">
      <c r="A397" t="s">
        <v>8490</v>
      </c>
      <c r="B397" s="186" t="s">
        <v>10769</v>
      </c>
      <c r="C397" t="s">
        <v>10388</v>
      </c>
      <c r="D397" t="s">
        <v>0</v>
      </c>
      <c r="E397" t="s">
        <v>10838</v>
      </c>
      <c r="F397" t="s">
        <v>1952</v>
      </c>
      <c r="G397" s="170" t="s">
        <v>1953</v>
      </c>
      <c r="H397" s="2">
        <v>0</v>
      </c>
      <c r="I397" s="2">
        <v>0</v>
      </c>
      <c r="J397" s="2">
        <v>0</v>
      </c>
      <c r="K397" s="8">
        <v>4034.1</v>
      </c>
      <c r="L397" s="2">
        <v>0</v>
      </c>
      <c r="M397" s="2">
        <v>0</v>
      </c>
      <c r="N397" s="2">
        <v>0</v>
      </c>
      <c r="O397" s="2">
        <v>524.43299999999999</v>
      </c>
      <c r="P397" s="2">
        <v>4558.5329999999994</v>
      </c>
      <c r="Q397"/>
      <c r="R397" t="s">
        <v>10179</v>
      </c>
      <c r="S397" t="s">
        <v>10184</v>
      </c>
      <c r="T397" t="s">
        <v>10181</v>
      </c>
      <c r="U397" s="2" t="s">
        <v>10182</v>
      </c>
      <c r="V397" s="104" t="s">
        <v>8045</v>
      </c>
    </row>
    <row r="398" spans="1:22" hidden="1" x14ac:dyDescent="0.25">
      <c r="A398" t="s">
        <v>8490</v>
      </c>
      <c r="B398" s="186" t="s">
        <v>10769</v>
      </c>
      <c r="C398" t="s">
        <v>10388</v>
      </c>
      <c r="D398" t="s">
        <v>0</v>
      </c>
      <c r="E398" t="s">
        <v>10824</v>
      </c>
      <c r="F398" t="s">
        <v>1816</v>
      </c>
      <c r="G398" t="s">
        <v>1817</v>
      </c>
      <c r="H398" s="2">
        <v>1198.42</v>
      </c>
      <c r="I398" s="2">
        <v>0</v>
      </c>
      <c r="J398" s="2">
        <v>0</v>
      </c>
      <c r="K398" s="8">
        <v>80.760000000000005</v>
      </c>
      <c r="L398" s="2">
        <v>0</v>
      </c>
      <c r="M398" s="2">
        <v>0</v>
      </c>
      <c r="N398" s="2">
        <v>0</v>
      </c>
      <c r="O398" s="2">
        <v>10.498800000000001</v>
      </c>
      <c r="P398" s="2">
        <v>1289.6788000000001</v>
      </c>
      <c r="Q398"/>
      <c r="R398" t="s">
        <v>10179</v>
      </c>
      <c r="S398" t="s">
        <v>10184</v>
      </c>
      <c r="T398" t="s">
        <v>10181</v>
      </c>
      <c r="U398" s="2" t="s">
        <v>10189</v>
      </c>
      <c r="V398" s="104" t="s">
        <v>8045</v>
      </c>
    </row>
    <row r="399" spans="1:22" hidden="1" x14ac:dyDescent="0.25">
      <c r="A399" t="s">
        <v>8490</v>
      </c>
      <c r="B399" s="186" t="s">
        <v>10768</v>
      </c>
      <c r="C399" t="s">
        <v>10388</v>
      </c>
      <c r="D399" t="s">
        <v>0</v>
      </c>
      <c r="E399" t="s">
        <v>10825</v>
      </c>
      <c r="F399" t="s">
        <v>2124</v>
      </c>
      <c r="G399" s="172" t="s">
        <v>2125</v>
      </c>
      <c r="H399" s="2">
        <v>0</v>
      </c>
      <c r="I399" s="2">
        <v>0</v>
      </c>
      <c r="J399" s="2">
        <v>0</v>
      </c>
      <c r="K399" s="8">
        <v>231.47</v>
      </c>
      <c r="L399" s="2">
        <v>0</v>
      </c>
      <c r="M399" s="2">
        <v>0</v>
      </c>
      <c r="N399" s="2">
        <v>0</v>
      </c>
      <c r="O399" s="2">
        <v>30.091100000000001</v>
      </c>
      <c r="P399" s="2">
        <v>261.56110000000001</v>
      </c>
      <c r="Q399"/>
      <c r="R399" t="s">
        <v>10179</v>
      </c>
      <c r="S399" t="s">
        <v>10184</v>
      </c>
      <c r="T399" t="s">
        <v>10181</v>
      </c>
      <c r="U399" s="2" t="s">
        <v>10182</v>
      </c>
      <c r="V399" s="104" t="s">
        <v>8045</v>
      </c>
    </row>
    <row r="400" spans="1:22" hidden="1" x14ac:dyDescent="0.25">
      <c r="A400" t="s">
        <v>8490</v>
      </c>
      <c r="B400" s="186" t="s">
        <v>10768</v>
      </c>
      <c r="C400" t="s">
        <v>7706</v>
      </c>
      <c r="D400" t="s">
        <v>0</v>
      </c>
      <c r="E400" t="s">
        <v>10801</v>
      </c>
      <c r="F400" t="s">
        <v>9201</v>
      </c>
      <c r="G400" t="s">
        <v>9202</v>
      </c>
      <c r="H400" s="2">
        <v>0</v>
      </c>
      <c r="I400" s="2">
        <v>0</v>
      </c>
      <c r="J400" s="2">
        <v>0</v>
      </c>
      <c r="K400" s="8">
        <v>378</v>
      </c>
      <c r="L400" s="2">
        <v>0</v>
      </c>
      <c r="M400" s="2">
        <v>0</v>
      </c>
      <c r="N400" s="2">
        <v>0</v>
      </c>
      <c r="O400" s="2">
        <v>49.14</v>
      </c>
      <c r="P400" s="2">
        <v>427.14</v>
      </c>
      <c r="Q400"/>
      <c r="R400" t="s">
        <v>10179</v>
      </c>
      <c r="S400" t="s">
        <v>10184</v>
      </c>
      <c r="T400" t="s">
        <v>10181</v>
      </c>
      <c r="U400" s="2" t="s">
        <v>10182</v>
      </c>
      <c r="V400" s="104" t="s">
        <v>8045</v>
      </c>
    </row>
    <row r="401" spans="1:22" hidden="1" x14ac:dyDescent="0.25">
      <c r="A401" t="s">
        <v>8490</v>
      </c>
      <c r="B401" s="186" t="s">
        <v>10683</v>
      </c>
      <c r="C401" t="s">
        <v>7706</v>
      </c>
      <c r="D401" t="s">
        <v>0</v>
      </c>
      <c r="E401" t="s">
        <v>10800</v>
      </c>
      <c r="F401" t="s">
        <v>7310</v>
      </c>
      <c r="G401" t="s">
        <v>7311</v>
      </c>
      <c r="H401" s="2">
        <v>0</v>
      </c>
      <c r="I401" s="2">
        <v>0</v>
      </c>
      <c r="J401" s="2">
        <v>0</v>
      </c>
      <c r="K401" s="8">
        <v>47.35</v>
      </c>
      <c r="L401" s="2">
        <v>0</v>
      </c>
      <c r="M401" s="2">
        <v>0</v>
      </c>
      <c r="N401" s="2">
        <v>0</v>
      </c>
      <c r="O401" s="2">
        <v>6.1555</v>
      </c>
      <c r="P401" s="2">
        <v>53.505499999999998</v>
      </c>
      <c r="Q401"/>
      <c r="R401" t="s">
        <v>10179</v>
      </c>
      <c r="S401" t="s">
        <v>10184</v>
      </c>
      <c r="T401" t="s">
        <v>10181</v>
      </c>
      <c r="U401" s="2" t="s">
        <v>10182</v>
      </c>
      <c r="V401" s="104" t="s">
        <v>8045</v>
      </c>
    </row>
    <row r="402" spans="1:22" hidden="1" x14ac:dyDescent="0.25">
      <c r="A402" t="s">
        <v>8491</v>
      </c>
      <c r="B402" s="186" t="s">
        <v>10671</v>
      </c>
      <c r="C402" t="s">
        <v>7706</v>
      </c>
      <c r="D402" t="s">
        <v>0</v>
      </c>
      <c r="E402" t="s">
        <v>10767</v>
      </c>
      <c r="F402" t="s">
        <v>10379</v>
      </c>
      <c r="G402" t="s">
        <v>10380</v>
      </c>
      <c r="H402" s="2">
        <v>0</v>
      </c>
      <c r="I402" s="2">
        <v>0</v>
      </c>
      <c r="J402" s="2">
        <v>0</v>
      </c>
      <c r="K402" s="8">
        <v>966.37</v>
      </c>
      <c r="L402" s="2">
        <v>0</v>
      </c>
      <c r="M402" s="2">
        <v>0</v>
      </c>
      <c r="N402" s="2">
        <v>0</v>
      </c>
      <c r="O402" s="2">
        <v>125.6281</v>
      </c>
      <c r="P402" s="2">
        <v>1091.9981</v>
      </c>
      <c r="Q402"/>
      <c r="R402" t="s">
        <v>10179</v>
      </c>
      <c r="S402" t="s">
        <v>10180</v>
      </c>
      <c r="T402" t="s">
        <v>10181</v>
      </c>
      <c r="U402" s="2" t="s">
        <v>10192</v>
      </c>
      <c r="V402" s="104" t="s">
        <v>8045</v>
      </c>
    </row>
    <row r="403" spans="1:22" hidden="1" x14ac:dyDescent="0.25">
      <c r="A403" t="s">
        <v>8491</v>
      </c>
      <c r="B403" s="186" t="s">
        <v>10674</v>
      </c>
      <c r="C403" t="s">
        <v>0</v>
      </c>
      <c r="D403" s="14" t="s">
        <v>8048</v>
      </c>
      <c r="E403" t="s">
        <v>10724</v>
      </c>
      <c r="F403" t="s">
        <v>9900</v>
      </c>
      <c r="G403" t="s">
        <v>9901</v>
      </c>
      <c r="H403" s="2">
        <v>0</v>
      </c>
      <c r="I403" s="2">
        <v>0</v>
      </c>
      <c r="J403" s="2">
        <v>97300</v>
      </c>
      <c r="K403" s="8">
        <v>0</v>
      </c>
      <c r="L403" s="2">
        <v>0</v>
      </c>
      <c r="M403" s="2">
        <v>17250</v>
      </c>
      <c r="N403" s="2">
        <v>0</v>
      </c>
      <c r="O403" s="2">
        <v>2242.5</v>
      </c>
      <c r="P403" s="2">
        <v>116792.5</v>
      </c>
      <c r="Q403"/>
      <c r="R403" t="s">
        <v>10179</v>
      </c>
      <c r="S403" t="s">
        <v>10180</v>
      </c>
      <c r="T403" t="s">
        <v>10181</v>
      </c>
      <c r="U403" s="2" t="s">
        <v>10192</v>
      </c>
      <c r="V403" s="104" t="s">
        <v>8045</v>
      </c>
    </row>
    <row r="404" spans="1:22" hidden="1" x14ac:dyDescent="0.25">
      <c r="A404" t="s">
        <v>8491</v>
      </c>
      <c r="B404" s="186" t="s">
        <v>10714</v>
      </c>
      <c r="C404" s="14" t="s">
        <v>10388</v>
      </c>
      <c r="D404" t="s">
        <v>0</v>
      </c>
      <c r="E404" t="s">
        <v>10723</v>
      </c>
      <c r="F404" t="s">
        <v>2517</v>
      </c>
      <c r="G404" t="s">
        <v>2518</v>
      </c>
      <c r="H404" s="2">
        <v>0</v>
      </c>
      <c r="I404" s="2">
        <v>0</v>
      </c>
      <c r="J404" s="2">
        <v>0</v>
      </c>
      <c r="K404" s="8">
        <v>115.27</v>
      </c>
      <c r="L404" s="2">
        <v>0</v>
      </c>
      <c r="M404" s="2">
        <v>0</v>
      </c>
      <c r="N404" s="2">
        <v>0</v>
      </c>
      <c r="O404" s="2">
        <v>14.985099999999999</v>
      </c>
      <c r="P404" s="2">
        <v>130.2551</v>
      </c>
      <c r="Q404"/>
      <c r="R404" t="s">
        <v>10179</v>
      </c>
      <c r="S404" t="s">
        <v>10184</v>
      </c>
      <c r="T404" t="s">
        <v>10181</v>
      </c>
      <c r="U404" s="2" t="s">
        <v>10182</v>
      </c>
      <c r="V404" s="104" t="s">
        <v>8045</v>
      </c>
    </row>
    <row r="405" spans="1:22" hidden="1" x14ac:dyDescent="0.25">
      <c r="A405" t="s">
        <v>8491</v>
      </c>
      <c r="B405" s="186" t="s">
        <v>10714</v>
      </c>
      <c r="C405" s="14" t="s">
        <v>10388</v>
      </c>
      <c r="D405" t="s">
        <v>0</v>
      </c>
      <c r="E405" t="s">
        <v>10722</v>
      </c>
      <c r="F405" t="s">
        <v>1340</v>
      </c>
      <c r="G405" t="s">
        <v>1341</v>
      </c>
      <c r="H405" s="2">
        <v>0</v>
      </c>
      <c r="I405" s="2">
        <v>0</v>
      </c>
      <c r="J405" s="2">
        <v>0</v>
      </c>
      <c r="K405" s="8">
        <v>195</v>
      </c>
      <c r="L405" s="2">
        <v>0</v>
      </c>
      <c r="M405" s="2">
        <v>0</v>
      </c>
      <c r="N405" s="2">
        <v>0</v>
      </c>
      <c r="O405" s="2">
        <v>25.35</v>
      </c>
      <c r="P405" s="2">
        <v>220.35</v>
      </c>
      <c r="Q405"/>
      <c r="R405" t="s">
        <v>10179</v>
      </c>
      <c r="S405" t="s">
        <v>10184</v>
      </c>
      <c r="T405" t="s">
        <v>10181</v>
      </c>
      <c r="U405" s="2" t="s">
        <v>10182</v>
      </c>
      <c r="V405" s="104" t="s">
        <v>8045</v>
      </c>
    </row>
    <row r="406" spans="1:22" hidden="1" x14ac:dyDescent="0.25">
      <c r="A406" t="s">
        <v>8491</v>
      </c>
      <c r="B406" s="186" t="s">
        <v>10714</v>
      </c>
      <c r="C406" s="14" t="s">
        <v>10388</v>
      </c>
      <c r="D406" t="s">
        <v>0</v>
      </c>
      <c r="E406" t="s">
        <v>10721</v>
      </c>
      <c r="F406" t="s">
        <v>10385</v>
      </c>
      <c r="G406" t="s">
        <v>10518</v>
      </c>
      <c r="H406" s="2">
        <v>0</v>
      </c>
      <c r="I406" s="2">
        <v>0</v>
      </c>
      <c r="J406" s="2">
        <v>0</v>
      </c>
      <c r="K406" s="8">
        <v>36.590000000000003</v>
      </c>
      <c r="L406" s="2">
        <v>0</v>
      </c>
      <c r="M406" s="2">
        <v>0</v>
      </c>
      <c r="N406" s="2">
        <v>0</v>
      </c>
      <c r="O406" s="2">
        <v>4.7567000000000004</v>
      </c>
      <c r="P406" s="2">
        <v>41.346700000000006</v>
      </c>
      <c r="Q406"/>
      <c r="R406" t="s">
        <v>10179</v>
      </c>
      <c r="S406" t="s">
        <v>10184</v>
      </c>
      <c r="T406" t="s">
        <v>10181</v>
      </c>
      <c r="U406" s="2" t="s">
        <v>10182</v>
      </c>
      <c r="V406" s="104" t="s">
        <v>8045</v>
      </c>
    </row>
    <row r="407" spans="1:22" hidden="1" x14ac:dyDescent="0.25">
      <c r="A407" t="s">
        <v>8491</v>
      </c>
      <c r="B407" s="186" t="s">
        <v>10714</v>
      </c>
      <c r="C407" s="14" t="s">
        <v>10388</v>
      </c>
      <c r="D407" t="s">
        <v>0</v>
      </c>
      <c r="E407" t="s">
        <v>10720</v>
      </c>
      <c r="F407" t="s">
        <v>10385</v>
      </c>
      <c r="G407" t="s">
        <v>10518</v>
      </c>
      <c r="H407" s="2">
        <v>0</v>
      </c>
      <c r="I407" s="2">
        <v>0</v>
      </c>
      <c r="J407" s="2">
        <v>0</v>
      </c>
      <c r="K407" s="8">
        <v>31.91</v>
      </c>
      <c r="L407" s="2">
        <v>0</v>
      </c>
      <c r="M407" s="2">
        <v>0</v>
      </c>
      <c r="N407" s="2">
        <v>0</v>
      </c>
      <c r="O407" s="2">
        <v>4.1482999999999999</v>
      </c>
      <c r="P407" s="2">
        <v>36.058300000000003</v>
      </c>
      <c r="Q407"/>
      <c r="R407" t="s">
        <v>10179</v>
      </c>
      <c r="S407" t="s">
        <v>10184</v>
      </c>
      <c r="T407" t="s">
        <v>10181</v>
      </c>
      <c r="U407" s="2" t="s">
        <v>10182</v>
      </c>
      <c r="V407" s="104" t="s">
        <v>8045</v>
      </c>
    </row>
    <row r="408" spans="1:22" hidden="1" x14ac:dyDescent="0.25">
      <c r="A408" t="s">
        <v>8491</v>
      </c>
      <c r="B408" s="186" t="s">
        <v>10714</v>
      </c>
      <c r="C408" s="14" t="s">
        <v>10388</v>
      </c>
      <c r="D408" t="s">
        <v>0</v>
      </c>
      <c r="E408" t="s">
        <v>10719</v>
      </c>
      <c r="F408" t="s">
        <v>1340</v>
      </c>
      <c r="G408" t="s">
        <v>1341</v>
      </c>
      <c r="H408" s="2">
        <v>0</v>
      </c>
      <c r="I408" s="2">
        <v>0</v>
      </c>
      <c r="J408" s="2">
        <v>0</v>
      </c>
      <c r="K408" s="8">
        <v>108.41</v>
      </c>
      <c r="L408" s="2">
        <v>0</v>
      </c>
      <c r="M408" s="2">
        <v>0</v>
      </c>
      <c r="N408" s="2">
        <v>0</v>
      </c>
      <c r="O408" s="2">
        <v>14.093299999999999</v>
      </c>
      <c r="P408" s="2">
        <v>122.5033</v>
      </c>
      <c r="Q408"/>
      <c r="R408" t="s">
        <v>10179</v>
      </c>
      <c r="S408" t="s">
        <v>10184</v>
      </c>
      <c r="T408" t="s">
        <v>10181</v>
      </c>
      <c r="U408" s="2" t="s">
        <v>10182</v>
      </c>
      <c r="V408" s="104" t="s">
        <v>8045</v>
      </c>
    </row>
    <row r="409" spans="1:22" hidden="1" x14ac:dyDescent="0.25">
      <c r="A409" t="s">
        <v>8491</v>
      </c>
      <c r="B409" s="186" t="s">
        <v>10714</v>
      </c>
      <c r="C409" s="14" t="s">
        <v>10388</v>
      </c>
      <c r="D409" t="s">
        <v>0</v>
      </c>
      <c r="E409" t="s">
        <v>10718</v>
      </c>
      <c r="F409" t="s">
        <v>1816</v>
      </c>
      <c r="G409" t="s">
        <v>1817</v>
      </c>
      <c r="H409" s="2">
        <v>339.49</v>
      </c>
      <c r="I409" s="2">
        <v>0</v>
      </c>
      <c r="J409" s="2">
        <v>0</v>
      </c>
      <c r="K409" s="8">
        <v>68.03</v>
      </c>
      <c r="L409" s="2">
        <v>0</v>
      </c>
      <c r="M409" s="2">
        <v>0</v>
      </c>
      <c r="N409" s="2">
        <v>0</v>
      </c>
      <c r="O409" s="2">
        <v>8.8438999999999997</v>
      </c>
      <c r="P409" s="2">
        <v>416.3639</v>
      </c>
      <c r="Q409"/>
      <c r="R409" t="s">
        <v>10179</v>
      </c>
      <c r="S409" t="s">
        <v>10184</v>
      </c>
      <c r="T409" t="s">
        <v>10181</v>
      </c>
      <c r="U409" s="2" t="s">
        <v>10182</v>
      </c>
      <c r="V409" s="104" t="s">
        <v>8045</v>
      </c>
    </row>
    <row r="410" spans="1:22" hidden="1" x14ac:dyDescent="0.25">
      <c r="A410" t="s">
        <v>8491</v>
      </c>
      <c r="B410" s="186" t="s">
        <v>10714</v>
      </c>
      <c r="C410" s="14" t="s">
        <v>10388</v>
      </c>
      <c r="D410" t="s">
        <v>0</v>
      </c>
      <c r="E410" t="s">
        <v>10715</v>
      </c>
      <c r="F410" t="s">
        <v>637</v>
      </c>
      <c r="G410" t="s">
        <v>10716</v>
      </c>
      <c r="H410" s="2">
        <v>0</v>
      </c>
      <c r="I410" s="2">
        <v>0</v>
      </c>
      <c r="J410" s="2">
        <v>0</v>
      </c>
      <c r="K410" s="8">
        <v>92.11</v>
      </c>
      <c r="L410" s="2">
        <v>0</v>
      </c>
      <c r="M410" s="2">
        <v>0</v>
      </c>
      <c r="N410" s="2">
        <v>0</v>
      </c>
      <c r="O410" s="2">
        <v>11.974299999999999</v>
      </c>
      <c r="P410" s="2">
        <v>104.0843</v>
      </c>
      <c r="Q410"/>
      <c r="R410" t="s">
        <v>10179</v>
      </c>
      <c r="S410" t="s">
        <v>10184</v>
      </c>
      <c r="T410" t="s">
        <v>10181</v>
      </c>
      <c r="U410" s="2" t="s">
        <v>10182</v>
      </c>
      <c r="V410" s="104" t="s">
        <v>8045</v>
      </c>
    </row>
    <row r="411" spans="1:22" hidden="1" x14ac:dyDescent="0.25">
      <c r="A411" t="s">
        <v>8491</v>
      </c>
      <c r="B411" s="186" t="s">
        <v>10671</v>
      </c>
      <c r="C411" s="14" t="s">
        <v>10388</v>
      </c>
      <c r="D411" t="s">
        <v>0</v>
      </c>
      <c r="E411" t="s">
        <v>10713</v>
      </c>
      <c r="F411" t="s">
        <v>1952</v>
      </c>
      <c r="G411" s="170" t="s">
        <v>1953</v>
      </c>
      <c r="H411" s="2">
        <v>0</v>
      </c>
      <c r="I411" s="2">
        <v>0</v>
      </c>
      <c r="J411" s="2">
        <v>0</v>
      </c>
      <c r="K411" s="8">
        <v>1675.02</v>
      </c>
      <c r="L411" s="2">
        <v>0</v>
      </c>
      <c r="M411" s="2">
        <v>0</v>
      </c>
      <c r="N411" s="2">
        <v>0</v>
      </c>
      <c r="O411" s="2">
        <v>217.7526</v>
      </c>
      <c r="P411" s="2">
        <v>1892.7726</v>
      </c>
      <c r="Q411"/>
      <c r="R411" t="s">
        <v>10179</v>
      </c>
      <c r="S411" t="s">
        <v>10184</v>
      </c>
      <c r="T411" t="s">
        <v>10181</v>
      </c>
      <c r="U411" s="2" t="s">
        <v>10182</v>
      </c>
      <c r="V411" s="104" t="s">
        <v>8045</v>
      </c>
    </row>
    <row r="412" spans="1:22" hidden="1" x14ac:dyDescent="0.25">
      <c r="A412" t="s">
        <v>8491</v>
      </c>
      <c r="B412" s="186" t="s">
        <v>10671</v>
      </c>
      <c r="C412" s="14" t="s">
        <v>10388</v>
      </c>
      <c r="D412" t="s">
        <v>0</v>
      </c>
      <c r="E412" t="s">
        <v>10712</v>
      </c>
      <c r="F412" t="s">
        <v>1952</v>
      </c>
      <c r="G412" s="170" t="s">
        <v>1953</v>
      </c>
      <c r="H412" s="2">
        <v>0</v>
      </c>
      <c r="I412" s="2">
        <v>0</v>
      </c>
      <c r="J412" s="2">
        <v>0</v>
      </c>
      <c r="K412" s="8">
        <v>3200</v>
      </c>
      <c r="L412" s="2">
        <v>0</v>
      </c>
      <c r="M412" s="2">
        <v>0</v>
      </c>
      <c r="N412" s="2">
        <v>0</v>
      </c>
      <c r="O412" s="2">
        <v>416</v>
      </c>
      <c r="P412" s="2">
        <v>3616</v>
      </c>
      <c r="Q412"/>
      <c r="R412" t="s">
        <v>10179</v>
      </c>
      <c r="S412" t="s">
        <v>10184</v>
      </c>
      <c r="T412" t="s">
        <v>10181</v>
      </c>
      <c r="U412" s="2" t="s">
        <v>10182</v>
      </c>
      <c r="V412" s="104" t="s">
        <v>8045</v>
      </c>
    </row>
    <row r="413" spans="1:22" hidden="1" x14ac:dyDescent="0.25">
      <c r="A413" t="s">
        <v>8491</v>
      </c>
      <c r="B413" s="186" t="s">
        <v>10671</v>
      </c>
      <c r="C413" s="14" t="s">
        <v>10388</v>
      </c>
      <c r="D413" t="s">
        <v>0</v>
      </c>
      <c r="E413" t="s">
        <v>10711</v>
      </c>
      <c r="F413" t="s">
        <v>1952</v>
      </c>
      <c r="G413" s="170" t="s">
        <v>1953</v>
      </c>
      <c r="H413" s="2">
        <v>0</v>
      </c>
      <c r="I413" s="2">
        <v>0</v>
      </c>
      <c r="J413" s="2">
        <v>0</v>
      </c>
      <c r="K413" s="8">
        <v>4034.1</v>
      </c>
      <c r="L413" s="2">
        <v>0</v>
      </c>
      <c r="M413" s="2">
        <v>0</v>
      </c>
      <c r="N413" s="2">
        <v>0</v>
      </c>
      <c r="O413" s="2">
        <v>524.43299999999999</v>
      </c>
      <c r="P413" s="2">
        <v>4558.5329999999994</v>
      </c>
      <c r="Q413"/>
      <c r="R413" t="s">
        <v>10179</v>
      </c>
      <c r="S413" t="s">
        <v>10184</v>
      </c>
      <c r="T413" t="s">
        <v>10181</v>
      </c>
      <c r="U413" s="2" t="s">
        <v>10182</v>
      </c>
      <c r="V413" s="104" t="s">
        <v>8045</v>
      </c>
    </row>
    <row r="414" spans="1:22" hidden="1" x14ac:dyDescent="0.25">
      <c r="A414" t="s">
        <v>8491</v>
      </c>
      <c r="B414" s="186" t="s">
        <v>10671</v>
      </c>
      <c r="C414" s="14" t="s">
        <v>10388</v>
      </c>
      <c r="D414" t="s">
        <v>0</v>
      </c>
      <c r="E414" t="s">
        <v>10710</v>
      </c>
      <c r="F414" t="s">
        <v>1952</v>
      </c>
      <c r="G414" s="170" t="s">
        <v>1953</v>
      </c>
      <c r="H414" s="2">
        <v>0</v>
      </c>
      <c r="I414" s="2">
        <v>0</v>
      </c>
      <c r="J414" s="2">
        <v>0</v>
      </c>
      <c r="K414" s="8">
        <v>4034.1</v>
      </c>
      <c r="L414" s="2">
        <v>0</v>
      </c>
      <c r="M414" s="2">
        <v>0</v>
      </c>
      <c r="N414" s="2">
        <v>0</v>
      </c>
      <c r="O414" s="2">
        <v>524.43299999999999</v>
      </c>
      <c r="P414" s="2">
        <v>4558.5329999999994</v>
      </c>
      <c r="Q414"/>
      <c r="R414" t="s">
        <v>10179</v>
      </c>
      <c r="S414" t="s">
        <v>10184</v>
      </c>
      <c r="T414" t="s">
        <v>10181</v>
      </c>
      <c r="U414" s="2" t="s">
        <v>10182</v>
      </c>
      <c r="V414" s="104" t="s">
        <v>8045</v>
      </c>
    </row>
    <row r="415" spans="1:22" hidden="1" x14ac:dyDescent="0.25">
      <c r="A415" t="s">
        <v>8491</v>
      </c>
      <c r="B415" s="186" t="s">
        <v>10709</v>
      </c>
      <c r="C415" s="14" t="s">
        <v>10388</v>
      </c>
      <c r="D415" t="s">
        <v>0</v>
      </c>
      <c r="E415" t="s">
        <v>10708</v>
      </c>
      <c r="F415" t="s">
        <v>1952</v>
      </c>
      <c r="G415" s="170" t="s">
        <v>1953</v>
      </c>
      <c r="H415" s="2">
        <v>0</v>
      </c>
      <c r="I415" s="2">
        <v>0</v>
      </c>
      <c r="J415" s="2">
        <v>0</v>
      </c>
      <c r="K415" s="8">
        <v>4034.1</v>
      </c>
      <c r="L415" s="2">
        <v>0</v>
      </c>
      <c r="M415" s="2">
        <v>0</v>
      </c>
      <c r="N415" s="2">
        <v>0</v>
      </c>
      <c r="O415" s="2">
        <v>524.43299999999999</v>
      </c>
      <c r="P415" s="2">
        <v>4558.5329999999994</v>
      </c>
      <c r="Q415"/>
      <c r="R415" t="s">
        <v>10179</v>
      </c>
      <c r="S415" t="s">
        <v>10184</v>
      </c>
      <c r="T415" t="s">
        <v>10181</v>
      </c>
      <c r="U415" s="2" t="s">
        <v>10182</v>
      </c>
      <c r="V415" s="104" t="s">
        <v>8045</v>
      </c>
    </row>
    <row r="416" spans="1:22" hidden="1" x14ac:dyDescent="0.25">
      <c r="A416" t="s">
        <v>8491</v>
      </c>
      <c r="B416" s="186" t="s">
        <v>10673</v>
      </c>
      <c r="C416" s="14" t="s">
        <v>10388</v>
      </c>
      <c r="D416" t="s">
        <v>0</v>
      </c>
      <c r="E416" t="s">
        <v>10707</v>
      </c>
      <c r="F416" t="s">
        <v>1952</v>
      </c>
      <c r="G416" s="170" t="s">
        <v>1953</v>
      </c>
      <c r="H416" s="2">
        <v>0</v>
      </c>
      <c r="I416" s="2">
        <v>0</v>
      </c>
      <c r="J416" s="2">
        <v>0</v>
      </c>
      <c r="K416" s="8">
        <v>4034.1</v>
      </c>
      <c r="L416" s="2">
        <v>0</v>
      </c>
      <c r="M416" s="2">
        <v>0</v>
      </c>
      <c r="N416" s="2">
        <v>0</v>
      </c>
      <c r="O416" s="2">
        <v>524.43299999999999</v>
      </c>
      <c r="P416" s="2">
        <v>4558.5329999999994</v>
      </c>
      <c r="Q416"/>
      <c r="R416" t="s">
        <v>10179</v>
      </c>
      <c r="S416" t="s">
        <v>10184</v>
      </c>
      <c r="T416" t="s">
        <v>10181</v>
      </c>
      <c r="U416" s="2" t="s">
        <v>10182</v>
      </c>
      <c r="V416" s="104" t="s">
        <v>8045</v>
      </c>
    </row>
    <row r="417" spans="1:22" hidden="1" x14ac:dyDescent="0.25">
      <c r="A417" t="s">
        <v>8491</v>
      </c>
      <c r="B417" s="186" t="s">
        <v>10669</v>
      </c>
      <c r="C417" s="14" t="s">
        <v>10388</v>
      </c>
      <c r="D417" t="s">
        <v>0</v>
      </c>
      <c r="E417" t="s">
        <v>10706</v>
      </c>
      <c r="F417" t="s">
        <v>1952</v>
      </c>
      <c r="G417" s="170" t="s">
        <v>1953</v>
      </c>
      <c r="H417" s="2">
        <v>0</v>
      </c>
      <c r="I417" s="2">
        <v>0</v>
      </c>
      <c r="J417" s="2">
        <v>0</v>
      </c>
      <c r="K417" s="8">
        <v>4034.1</v>
      </c>
      <c r="L417" s="2">
        <v>0</v>
      </c>
      <c r="M417" s="2">
        <v>0</v>
      </c>
      <c r="N417" s="2">
        <v>0</v>
      </c>
      <c r="O417" s="2">
        <v>524.43299999999999</v>
      </c>
      <c r="P417" s="2">
        <v>4558.5329999999994</v>
      </c>
      <c r="Q417"/>
      <c r="R417" t="s">
        <v>10179</v>
      </c>
      <c r="S417" t="s">
        <v>10184</v>
      </c>
      <c r="T417" t="s">
        <v>10181</v>
      </c>
      <c r="U417" s="2" t="s">
        <v>10182</v>
      </c>
      <c r="V417" s="104" t="s">
        <v>8045</v>
      </c>
    </row>
    <row r="418" spans="1:22" hidden="1" x14ac:dyDescent="0.25">
      <c r="A418" t="s">
        <v>8491</v>
      </c>
      <c r="B418" s="186" t="s">
        <v>10704</v>
      </c>
      <c r="C418" s="14" t="s">
        <v>10388</v>
      </c>
      <c r="D418" t="s">
        <v>0</v>
      </c>
      <c r="E418" t="s">
        <v>10705</v>
      </c>
      <c r="F418" t="s">
        <v>1952</v>
      </c>
      <c r="G418" s="170" t="s">
        <v>1953</v>
      </c>
      <c r="H418" s="2">
        <v>0</v>
      </c>
      <c r="I418" s="2">
        <v>0</v>
      </c>
      <c r="J418" s="2">
        <v>0</v>
      </c>
      <c r="K418" s="8">
        <v>2034</v>
      </c>
      <c r="L418" s="2">
        <v>0</v>
      </c>
      <c r="M418" s="2">
        <v>0</v>
      </c>
      <c r="N418" s="2">
        <v>0</v>
      </c>
      <c r="O418" s="2">
        <v>264.42</v>
      </c>
      <c r="P418" s="2">
        <v>2298.42</v>
      </c>
      <c r="Q418"/>
      <c r="R418" t="s">
        <v>10179</v>
      </c>
      <c r="S418" t="s">
        <v>10184</v>
      </c>
      <c r="T418" t="s">
        <v>10181</v>
      </c>
      <c r="U418" s="2" t="s">
        <v>10182</v>
      </c>
      <c r="V418" s="104" t="s">
        <v>8045</v>
      </c>
    </row>
    <row r="419" spans="1:22" hidden="1" x14ac:dyDescent="0.25">
      <c r="A419" t="s">
        <v>8491</v>
      </c>
      <c r="B419" s="186" t="s">
        <v>10683</v>
      </c>
      <c r="C419" s="14" t="s">
        <v>10388</v>
      </c>
      <c r="D419" t="s">
        <v>0</v>
      </c>
      <c r="E419" t="s">
        <v>10703</v>
      </c>
      <c r="F419" t="s">
        <v>1952</v>
      </c>
      <c r="G419" s="170" t="s">
        <v>1953</v>
      </c>
      <c r="H419" s="2">
        <v>0</v>
      </c>
      <c r="I419" s="2">
        <v>0</v>
      </c>
      <c r="J419" s="2">
        <v>0</v>
      </c>
      <c r="K419" s="8">
        <v>2000.1</v>
      </c>
      <c r="L419" s="2">
        <v>0</v>
      </c>
      <c r="M419" s="2">
        <v>0</v>
      </c>
      <c r="N419" s="2">
        <v>0</v>
      </c>
      <c r="O419" s="2">
        <v>260.01299999999998</v>
      </c>
      <c r="P419" s="2">
        <v>2260.1129999999998</v>
      </c>
      <c r="Q419"/>
      <c r="R419" t="s">
        <v>10179</v>
      </c>
      <c r="S419" t="s">
        <v>10184</v>
      </c>
      <c r="T419" t="s">
        <v>10181</v>
      </c>
      <c r="U419" s="2" t="s">
        <v>10182</v>
      </c>
      <c r="V419" s="104" t="s">
        <v>8045</v>
      </c>
    </row>
    <row r="420" spans="1:22" hidden="1" x14ac:dyDescent="0.25">
      <c r="A420" t="s">
        <v>8491</v>
      </c>
      <c r="B420" s="186" t="s">
        <v>10683</v>
      </c>
      <c r="C420" s="14" t="s">
        <v>10388</v>
      </c>
      <c r="D420" t="s">
        <v>0</v>
      </c>
      <c r="E420" t="s">
        <v>10702</v>
      </c>
      <c r="F420" t="s">
        <v>1952</v>
      </c>
      <c r="G420" s="170" t="s">
        <v>1953</v>
      </c>
      <c r="H420" s="2">
        <v>0</v>
      </c>
      <c r="I420" s="2">
        <v>0</v>
      </c>
      <c r="J420" s="2">
        <v>0</v>
      </c>
      <c r="K420" s="8">
        <v>4034.1</v>
      </c>
      <c r="L420" s="2">
        <v>0</v>
      </c>
      <c r="M420" s="2">
        <v>0</v>
      </c>
      <c r="N420" s="2">
        <v>0</v>
      </c>
      <c r="O420" s="2">
        <v>524.43299999999999</v>
      </c>
      <c r="P420" s="2">
        <v>4558.5329999999994</v>
      </c>
      <c r="Q420"/>
      <c r="R420" t="s">
        <v>10179</v>
      </c>
      <c r="S420" t="s">
        <v>10184</v>
      </c>
      <c r="T420" t="s">
        <v>10181</v>
      </c>
      <c r="U420" s="2" t="s">
        <v>10182</v>
      </c>
      <c r="V420" s="104" t="s">
        <v>8045</v>
      </c>
    </row>
    <row r="421" spans="1:22" hidden="1" x14ac:dyDescent="0.25">
      <c r="A421" t="s">
        <v>8491</v>
      </c>
      <c r="B421" s="186" t="s">
        <v>10683</v>
      </c>
      <c r="C421" s="14" t="s">
        <v>10388</v>
      </c>
      <c r="D421" t="s">
        <v>0</v>
      </c>
      <c r="E421" t="s">
        <v>10701</v>
      </c>
      <c r="F421" t="s">
        <v>1952</v>
      </c>
      <c r="G421" s="170" t="s">
        <v>1953</v>
      </c>
      <c r="H421" s="2">
        <v>0</v>
      </c>
      <c r="I421" s="2">
        <v>0</v>
      </c>
      <c r="J421" s="2">
        <v>0</v>
      </c>
      <c r="K421" s="8">
        <v>4034.1</v>
      </c>
      <c r="L421" s="2">
        <v>0</v>
      </c>
      <c r="M421" s="2">
        <v>0</v>
      </c>
      <c r="N421" s="2">
        <v>0</v>
      </c>
      <c r="O421" s="2">
        <v>524.43299999999999</v>
      </c>
      <c r="P421" s="2">
        <v>4558.5329999999994</v>
      </c>
      <c r="Q421"/>
      <c r="R421" t="s">
        <v>10179</v>
      </c>
      <c r="S421" t="s">
        <v>10184</v>
      </c>
      <c r="T421" t="s">
        <v>10181</v>
      </c>
      <c r="U421" s="2" t="s">
        <v>10182</v>
      </c>
      <c r="V421" s="104" t="s">
        <v>8045</v>
      </c>
    </row>
    <row r="422" spans="1:22" hidden="1" x14ac:dyDescent="0.25">
      <c r="A422" t="s">
        <v>8491</v>
      </c>
      <c r="B422" s="186" t="s">
        <v>10672</v>
      </c>
      <c r="C422" s="14" t="s">
        <v>10388</v>
      </c>
      <c r="D422" t="s">
        <v>0</v>
      </c>
      <c r="E422" t="s">
        <v>10700</v>
      </c>
      <c r="F422" t="s">
        <v>1952</v>
      </c>
      <c r="G422" s="170" t="s">
        <v>1953</v>
      </c>
      <c r="H422" s="2">
        <v>0</v>
      </c>
      <c r="I422" s="2">
        <v>0</v>
      </c>
      <c r="J422" s="2">
        <v>0</v>
      </c>
      <c r="K422" s="8">
        <v>4034.1</v>
      </c>
      <c r="L422" s="2">
        <v>0</v>
      </c>
      <c r="M422" s="2">
        <v>0</v>
      </c>
      <c r="N422" s="2">
        <v>0</v>
      </c>
      <c r="O422" s="2">
        <v>524.43299999999999</v>
      </c>
      <c r="P422" s="2">
        <v>4558.5329999999994</v>
      </c>
      <c r="Q422"/>
      <c r="R422" t="s">
        <v>10179</v>
      </c>
      <c r="S422" t="s">
        <v>10184</v>
      </c>
      <c r="T422" t="s">
        <v>10181</v>
      </c>
      <c r="U422" s="2" t="s">
        <v>10182</v>
      </c>
      <c r="V422" s="104" t="s">
        <v>8045</v>
      </c>
    </row>
    <row r="423" spans="1:22" hidden="1" x14ac:dyDescent="0.25">
      <c r="A423" t="s">
        <v>8491</v>
      </c>
      <c r="B423" s="186" t="s">
        <v>10670</v>
      </c>
      <c r="C423" s="14" t="s">
        <v>10388</v>
      </c>
      <c r="D423" t="s">
        <v>0</v>
      </c>
      <c r="E423" t="s">
        <v>10699</v>
      </c>
      <c r="F423" t="s">
        <v>1952</v>
      </c>
      <c r="G423" s="170" t="s">
        <v>1953</v>
      </c>
      <c r="H423" s="2">
        <v>0</v>
      </c>
      <c r="I423" s="2">
        <v>0</v>
      </c>
      <c r="J423" s="2">
        <v>0</v>
      </c>
      <c r="K423" s="8">
        <v>4034.1</v>
      </c>
      <c r="L423" s="2">
        <v>0</v>
      </c>
      <c r="M423" s="2">
        <v>0</v>
      </c>
      <c r="N423" s="2">
        <v>0</v>
      </c>
      <c r="O423" s="2">
        <v>524.43299999999999</v>
      </c>
      <c r="P423" s="2">
        <v>4558.5329999999994</v>
      </c>
      <c r="Q423"/>
      <c r="R423" t="s">
        <v>10179</v>
      </c>
      <c r="S423" t="s">
        <v>10184</v>
      </c>
      <c r="T423" t="s">
        <v>10181</v>
      </c>
      <c r="U423" s="2" t="s">
        <v>10182</v>
      </c>
      <c r="V423" s="104" t="s">
        <v>8045</v>
      </c>
    </row>
    <row r="424" spans="1:22" hidden="1" x14ac:dyDescent="0.25">
      <c r="A424" t="s">
        <v>8491</v>
      </c>
      <c r="B424" s="186" t="s">
        <v>10667</v>
      </c>
      <c r="C424" s="14" t="s">
        <v>10388</v>
      </c>
      <c r="D424" t="s">
        <v>0</v>
      </c>
      <c r="E424" t="s">
        <v>10698</v>
      </c>
      <c r="F424" t="s">
        <v>1952</v>
      </c>
      <c r="G424" s="170" t="s">
        <v>1953</v>
      </c>
      <c r="H424" s="2">
        <v>0</v>
      </c>
      <c r="I424" s="2">
        <v>0</v>
      </c>
      <c r="J424" s="2">
        <v>0</v>
      </c>
      <c r="K424" s="8">
        <v>4034.1</v>
      </c>
      <c r="L424" s="2">
        <v>0</v>
      </c>
      <c r="M424" s="2">
        <v>0</v>
      </c>
      <c r="N424" s="2">
        <v>0</v>
      </c>
      <c r="O424" s="2">
        <v>524.43299999999999</v>
      </c>
      <c r="P424" s="2">
        <v>4558.5329999999994</v>
      </c>
      <c r="Q424"/>
      <c r="R424" t="s">
        <v>10179</v>
      </c>
      <c r="S424" t="s">
        <v>10184</v>
      </c>
      <c r="T424" t="s">
        <v>10181</v>
      </c>
      <c r="U424" s="2" t="s">
        <v>10182</v>
      </c>
      <c r="V424" s="104" t="s">
        <v>8045</v>
      </c>
    </row>
    <row r="425" spans="1:22" hidden="1" x14ac:dyDescent="0.25">
      <c r="A425" t="s">
        <v>8491</v>
      </c>
      <c r="B425" s="186" t="s">
        <v>10667</v>
      </c>
      <c r="C425" s="14" t="s">
        <v>10388</v>
      </c>
      <c r="D425" t="s">
        <v>0</v>
      </c>
      <c r="E425" t="s">
        <v>10697</v>
      </c>
      <c r="F425" t="s">
        <v>1952</v>
      </c>
      <c r="G425" s="170" t="s">
        <v>1953</v>
      </c>
      <c r="H425" s="2">
        <v>0</v>
      </c>
      <c r="I425" s="2">
        <v>0</v>
      </c>
      <c r="J425" s="2">
        <v>0</v>
      </c>
      <c r="K425" s="8">
        <v>4034.1</v>
      </c>
      <c r="L425" s="2">
        <v>0</v>
      </c>
      <c r="M425" s="2">
        <v>0</v>
      </c>
      <c r="N425" s="2">
        <v>0</v>
      </c>
      <c r="O425" s="2">
        <v>524.43299999999999</v>
      </c>
      <c r="P425" s="2">
        <v>4558.5329999999994</v>
      </c>
      <c r="Q425"/>
      <c r="R425" t="s">
        <v>10179</v>
      </c>
      <c r="S425" t="s">
        <v>10184</v>
      </c>
      <c r="T425" t="s">
        <v>10181</v>
      </c>
      <c r="U425" s="2" t="s">
        <v>10182</v>
      </c>
      <c r="V425" s="104" t="s">
        <v>8045</v>
      </c>
    </row>
    <row r="426" spans="1:22" hidden="1" x14ac:dyDescent="0.25">
      <c r="A426" t="s">
        <v>8491</v>
      </c>
      <c r="B426" s="186" t="s">
        <v>10695</v>
      </c>
      <c r="C426" s="14" t="s">
        <v>10388</v>
      </c>
      <c r="D426" t="s">
        <v>0</v>
      </c>
      <c r="E426" t="s">
        <v>10696</v>
      </c>
      <c r="F426" t="s">
        <v>1952</v>
      </c>
      <c r="G426" s="170" t="s">
        <v>1953</v>
      </c>
      <c r="H426" s="2">
        <v>0</v>
      </c>
      <c r="I426" s="2">
        <v>0</v>
      </c>
      <c r="J426" s="2">
        <v>0</v>
      </c>
      <c r="K426" s="8">
        <v>4034.1</v>
      </c>
      <c r="L426" s="2">
        <v>0</v>
      </c>
      <c r="M426" s="2">
        <v>0</v>
      </c>
      <c r="N426" s="2">
        <v>0</v>
      </c>
      <c r="O426" s="2">
        <v>524.43299999999999</v>
      </c>
      <c r="P426" s="2">
        <v>4558.5329999999994</v>
      </c>
      <c r="Q426"/>
      <c r="R426" t="s">
        <v>10179</v>
      </c>
      <c r="S426" t="s">
        <v>10184</v>
      </c>
      <c r="T426" t="s">
        <v>10181</v>
      </c>
      <c r="U426" s="2" t="s">
        <v>10182</v>
      </c>
      <c r="V426" s="104" t="s">
        <v>8045</v>
      </c>
    </row>
    <row r="427" spans="1:22" hidden="1" x14ac:dyDescent="0.25">
      <c r="A427" t="s">
        <v>8491</v>
      </c>
      <c r="B427" s="186" t="s">
        <v>10665</v>
      </c>
      <c r="C427" s="14" t="s">
        <v>10388</v>
      </c>
      <c r="D427" t="s">
        <v>0</v>
      </c>
      <c r="E427" t="s">
        <v>10694</v>
      </c>
      <c r="F427" t="s">
        <v>1952</v>
      </c>
      <c r="G427" s="170" t="s">
        <v>1953</v>
      </c>
      <c r="H427" s="2">
        <v>0</v>
      </c>
      <c r="I427" s="2">
        <v>0</v>
      </c>
      <c r="J427" s="2">
        <v>0</v>
      </c>
      <c r="K427" s="8">
        <v>2000.1</v>
      </c>
      <c r="L427" s="2">
        <v>0</v>
      </c>
      <c r="M427" s="2">
        <v>0</v>
      </c>
      <c r="N427" s="2">
        <v>0</v>
      </c>
      <c r="O427" s="2">
        <v>260.01299999999998</v>
      </c>
      <c r="P427" s="2">
        <v>2260.1129999999998</v>
      </c>
      <c r="Q427"/>
      <c r="R427" t="s">
        <v>10179</v>
      </c>
      <c r="S427" t="s">
        <v>10184</v>
      </c>
      <c r="T427" t="s">
        <v>10181</v>
      </c>
      <c r="U427" s="2" t="s">
        <v>10182</v>
      </c>
      <c r="V427" s="104" t="s">
        <v>8045</v>
      </c>
    </row>
    <row r="428" spans="1:22" hidden="1" x14ac:dyDescent="0.25">
      <c r="A428" t="s">
        <v>8491</v>
      </c>
      <c r="B428" s="186" t="s">
        <v>10665</v>
      </c>
      <c r="C428" s="14" t="s">
        <v>10388</v>
      </c>
      <c r="D428" t="s">
        <v>0</v>
      </c>
      <c r="E428" t="s">
        <v>10693</v>
      </c>
      <c r="F428" t="s">
        <v>1952</v>
      </c>
      <c r="G428" s="170" t="s">
        <v>1953</v>
      </c>
      <c r="H428" s="2">
        <v>0</v>
      </c>
      <c r="I428" s="2">
        <v>0</v>
      </c>
      <c r="J428" s="2">
        <v>0</v>
      </c>
      <c r="K428" s="8">
        <v>2034</v>
      </c>
      <c r="L428" s="2">
        <v>0</v>
      </c>
      <c r="M428" s="2">
        <v>0</v>
      </c>
      <c r="N428" s="2">
        <v>0</v>
      </c>
      <c r="O428" s="2">
        <v>264.42</v>
      </c>
      <c r="P428" s="2">
        <v>2298.42</v>
      </c>
      <c r="Q428"/>
      <c r="R428" t="s">
        <v>10179</v>
      </c>
      <c r="S428" t="s">
        <v>10184</v>
      </c>
      <c r="T428" t="s">
        <v>10181</v>
      </c>
      <c r="U428" s="2" t="s">
        <v>10182</v>
      </c>
      <c r="V428" s="104" t="s">
        <v>8045</v>
      </c>
    </row>
    <row r="429" spans="1:22" hidden="1" x14ac:dyDescent="0.25">
      <c r="A429" t="s">
        <v>8491</v>
      </c>
      <c r="B429" s="186" t="s">
        <v>10666</v>
      </c>
      <c r="C429" s="14" t="s">
        <v>10388</v>
      </c>
      <c r="D429" t="s">
        <v>0</v>
      </c>
      <c r="E429" t="s">
        <v>10692</v>
      </c>
      <c r="F429" t="s">
        <v>1816</v>
      </c>
      <c r="G429" t="s">
        <v>1817</v>
      </c>
      <c r="H429" s="2">
        <v>1170.18</v>
      </c>
      <c r="I429" s="2">
        <v>0</v>
      </c>
      <c r="J429" s="2">
        <v>0</v>
      </c>
      <c r="K429" s="8">
        <v>80.760000000000005</v>
      </c>
      <c r="L429" s="2">
        <v>0</v>
      </c>
      <c r="M429" s="2">
        <v>0</v>
      </c>
      <c r="N429" s="2">
        <v>0</v>
      </c>
      <c r="O429" s="2">
        <v>10.498800000000001</v>
      </c>
      <c r="P429" s="2">
        <v>1261.4388000000001</v>
      </c>
      <c r="Q429"/>
      <c r="R429" t="s">
        <v>10179</v>
      </c>
      <c r="S429" t="s">
        <v>10184</v>
      </c>
      <c r="T429" t="s">
        <v>10181</v>
      </c>
      <c r="U429" s="2" t="s">
        <v>10182</v>
      </c>
      <c r="V429" s="104" t="s">
        <v>8045</v>
      </c>
    </row>
    <row r="430" spans="1:22" hidden="1" x14ac:dyDescent="0.25">
      <c r="A430" t="s">
        <v>8491</v>
      </c>
      <c r="B430" s="186" t="s">
        <v>10666</v>
      </c>
      <c r="C430" s="14" t="s">
        <v>10388</v>
      </c>
      <c r="D430" t="s">
        <v>0</v>
      </c>
      <c r="E430" t="s">
        <v>10691</v>
      </c>
      <c r="F430" t="s">
        <v>1340</v>
      </c>
      <c r="G430" t="s">
        <v>1341</v>
      </c>
      <c r="H430" s="2">
        <v>0</v>
      </c>
      <c r="I430" s="2">
        <v>0</v>
      </c>
      <c r="J430" s="2">
        <v>0</v>
      </c>
      <c r="K430" s="8">
        <v>145.72999999999999</v>
      </c>
      <c r="L430" s="2">
        <v>0</v>
      </c>
      <c r="M430" s="2">
        <v>0</v>
      </c>
      <c r="N430" s="2">
        <v>0</v>
      </c>
      <c r="O430" s="2">
        <v>18.944900000000001</v>
      </c>
      <c r="P430" s="2">
        <v>164.67489999999998</v>
      </c>
      <c r="Q430"/>
      <c r="R430" t="s">
        <v>10179</v>
      </c>
      <c r="S430" t="s">
        <v>10184</v>
      </c>
      <c r="T430" t="s">
        <v>10181</v>
      </c>
      <c r="U430" s="2" t="s">
        <v>10182</v>
      </c>
      <c r="V430" s="104" t="s">
        <v>8045</v>
      </c>
    </row>
    <row r="431" spans="1:22" hidden="1" x14ac:dyDescent="0.25">
      <c r="A431" t="s">
        <v>8491</v>
      </c>
      <c r="B431" s="186" t="s">
        <v>10666</v>
      </c>
      <c r="C431" s="14" t="s">
        <v>10388</v>
      </c>
      <c r="D431" t="s">
        <v>0</v>
      </c>
      <c r="E431" t="s">
        <v>10690</v>
      </c>
      <c r="F431" t="s">
        <v>2404</v>
      </c>
      <c r="G431" t="s">
        <v>2405</v>
      </c>
      <c r="H431" s="2">
        <v>0</v>
      </c>
      <c r="I431" s="2">
        <v>0</v>
      </c>
      <c r="J431" s="2">
        <v>0</v>
      </c>
      <c r="K431" s="8">
        <v>30</v>
      </c>
      <c r="L431" s="2">
        <v>0</v>
      </c>
      <c r="M431" s="2">
        <v>0</v>
      </c>
      <c r="N431" s="2">
        <v>0</v>
      </c>
      <c r="O431" s="2">
        <v>3.9000000000000004</v>
      </c>
      <c r="P431" s="2">
        <v>33.9</v>
      </c>
      <c r="Q431"/>
      <c r="R431" t="s">
        <v>10179</v>
      </c>
      <c r="S431" t="s">
        <v>10184</v>
      </c>
      <c r="T431" t="s">
        <v>10181</v>
      </c>
      <c r="U431" s="2" t="s">
        <v>10182</v>
      </c>
      <c r="V431" s="104" t="s">
        <v>8045</v>
      </c>
    </row>
    <row r="432" spans="1:22" hidden="1" x14ac:dyDescent="0.25">
      <c r="A432" t="s">
        <v>8491</v>
      </c>
      <c r="B432" s="186" t="s">
        <v>10666</v>
      </c>
      <c r="C432" s="14" t="s">
        <v>10388</v>
      </c>
      <c r="D432" t="s">
        <v>0</v>
      </c>
      <c r="E432" t="s">
        <v>10689</v>
      </c>
      <c r="F432" t="s">
        <v>1340</v>
      </c>
      <c r="G432" t="s">
        <v>1341</v>
      </c>
      <c r="H432" s="2">
        <v>0</v>
      </c>
      <c r="I432" s="2">
        <v>0</v>
      </c>
      <c r="J432" s="2">
        <v>0</v>
      </c>
      <c r="K432" s="8">
        <v>104.39</v>
      </c>
      <c r="L432" s="2">
        <v>0</v>
      </c>
      <c r="M432" s="2">
        <v>0</v>
      </c>
      <c r="N432" s="2">
        <v>0</v>
      </c>
      <c r="O432" s="2">
        <v>13.5707</v>
      </c>
      <c r="P432" s="2">
        <v>117.9607</v>
      </c>
      <c r="Q432"/>
      <c r="R432" t="s">
        <v>10179</v>
      </c>
      <c r="S432" t="s">
        <v>10184</v>
      </c>
      <c r="T432" t="s">
        <v>10181</v>
      </c>
      <c r="U432" s="2" t="s">
        <v>10182</v>
      </c>
      <c r="V432" s="104" t="s">
        <v>8045</v>
      </c>
    </row>
    <row r="433" spans="1:22" hidden="1" x14ac:dyDescent="0.25">
      <c r="A433" t="s">
        <v>8491</v>
      </c>
      <c r="B433" s="186" t="s">
        <v>10675</v>
      </c>
      <c r="C433" s="14" t="s">
        <v>10388</v>
      </c>
      <c r="D433" t="s">
        <v>0</v>
      </c>
      <c r="E433" t="s">
        <v>10688</v>
      </c>
      <c r="F433" t="s">
        <v>2124</v>
      </c>
      <c r="G433" s="172" t="s">
        <v>2125</v>
      </c>
      <c r="H433" s="2">
        <v>387.32</v>
      </c>
      <c r="I433" s="2">
        <v>0</v>
      </c>
      <c r="J433" s="2">
        <v>0</v>
      </c>
      <c r="K433" s="8">
        <v>223.61</v>
      </c>
      <c r="L433" s="2">
        <v>0</v>
      </c>
      <c r="M433" s="2">
        <v>0</v>
      </c>
      <c r="N433" s="2">
        <v>0</v>
      </c>
      <c r="O433" s="2">
        <v>29.069300000000002</v>
      </c>
      <c r="P433" s="2">
        <v>639.99930000000006</v>
      </c>
      <c r="Q433"/>
      <c r="R433" t="s">
        <v>10179</v>
      </c>
      <c r="S433" t="s">
        <v>10184</v>
      </c>
      <c r="T433" t="s">
        <v>10181</v>
      </c>
      <c r="U433" s="2" t="s">
        <v>10182</v>
      </c>
      <c r="V433" s="104" t="s">
        <v>8045</v>
      </c>
    </row>
    <row r="434" spans="1:22" hidden="1" x14ac:dyDescent="0.25">
      <c r="A434" t="s">
        <v>8491</v>
      </c>
      <c r="B434" s="186" t="s">
        <v>10673</v>
      </c>
      <c r="C434" s="14" t="s">
        <v>10388</v>
      </c>
      <c r="D434" t="s">
        <v>0</v>
      </c>
      <c r="E434" t="s">
        <v>10687</v>
      </c>
      <c r="F434" t="s">
        <v>1340</v>
      </c>
      <c r="G434" t="s">
        <v>1341</v>
      </c>
      <c r="H434" s="2">
        <v>0</v>
      </c>
      <c r="I434" s="2">
        <v>0</v>
      </c>
      <c r="J434" s="2">
        <v>0</v>
      </c>
      <c r="K434" s="8">
        <v>44.16</v>
      </c>
      <c r="L434" s="2">
        <v>0</v>
      </c>
      <c r="M434" s="2">
        <v>0</v>
      </c>
      <c r="N434" s="2">
        <v>0</v>
      </c>
      <c r="O434" s="2">
        <v>5.7408000000000001</v>
      </c>
      <c r="P434" s="2">
        <v>49.900799999999997</v>
      </c>
      <c r="Q434"/>
      <c r="R434" t="s">
        <v>10179</v>
      </c>
      <c r="S434" t="s">
        <v>10184</v>
      </c>
      <c r="T434" t="s">
        <v>10181</v>
      </c>
      <c r="U434" s="2" t="s">
        <v>10182</v>
      </c>
      <c r="V434" s="104" t="s">
        <v>8045</v>
      </c>
    </row>
    <row r="435" spans="1:22" hidden="1" x14ac:dyDescent="0.25">
      <c r="A435" t="s">
        <v>8491</v>
      </c>
      <c r="B435" s="186" t="s">
        <v>10673</v>
      </c>
      <c r="C435" s="14" t="s">
        <v>10388</v>
      </c>
      <c r="D435" t="s">
        <v>0</v>
      </c>
      <c r="E435" t="s">
        <v>10686</v>
      </c>
      <c r="F435" t="s">
        <v>1340</v>
      </c>
      <c r="G435" t="s">
        <v>1341</v>
      </c>
      <c r="H435" s="2">
        <v>0</v>
      </c>
      <c r="I435" s="2">
        <v>0</v>
      </c>
      <c r="J435" s="2">
        <v>0</v>
      </c>
      <c r="K435" s="8">
        <v>10</v>
      </c>
      <c r="L435" s="2">
        <v>0</v>
      </c>
      <c r="M435" s="2">
        <v>0</v>
      </c>
      <c r="N435" s="2">
        <v>0</v>
      </c>
      <c r="O435" s="2">
        <v>1.3</v>
      </c>
      <c r="P435" s="2">
        <v>11.3</v>
      </c>
      <c r="Q435"/>
      <c r="R435" t="s">
        <v>10179</v>
      </c>
      <c r="S435" t="s">
        <v>10184</v>
      </c>
      <c r="T435" t="s">
        <v>10181</v>
      </c>
      <c r="U435" s="2" t="s">
        <v>10182</v>
      </c>
      <c r="V435" s="104" t="s">
        <v>8045</v>
      </c>
    </row>
    <row r="436" spans="1:22" hidden="1" x14ac:dyDescent="0.25">
      <c r="A436" t="s">
        <v>8491</v>
      </c>
      <c r="B436" s="186" t="s">
        <v>10670</v>
      </c>
      <c r="C436" s="14" t="s">
        <v>10388</v>
      </c>
      <c r="D436" t="s">
        <v>0</v>
      </c>
      <c r="E436" t="s">
        <v>10685</v>
      </c>
      <c r="F436" t="s">
        <v>2404</v>
      </c>
      <c r="G436" t="s">
        <v>2405</v>
      </c>
      <c r="H436" s="2">
        <v>0</v>
      </c>
      <c r="I436" s="2">
        <v>0</v>
      </c>
      <c r="J436" s="2">
        <v>0</v>
      </c>
      <c r="K436" s="8">
        <v>30.4</v>
      </c>
      <c r="L436" s="2">
        <v>0</v>
      </c>
      <c r="M436" s="2">
        <v>0</v>
      </c>
      <c r="N436" s="2">
        <v>0</v>
      </c>
      <c r="O436" s="2">
        <v>3.952</v>
      </c>
      <c r="P436" s="2">
        <v>34.351999999999997</v>
      </c>
      <c r="Q436"/>
      <c r="R436" t="s">
        <v>10179</v>
      </c>
      <c r="S436" t="s">
        <v>10184</v>
      </c>
      <c r="T436" t="s">
        <v>10181</v>
      </c>
      <c r="U436" s="2" t="s">
        <v>10182</v>
      </c>
      <c r="V436" s="104" t="s">
        <v>8045</v>
      </c>
    </row>
    <row r="437" spans="1:22" hidden="1" x14ac:dyDescent="0.25">
      <c r="A437" t="s">
        <v>8491</v>
      </c>
      <c r="B437" s="186" t="s">
        <v>10683</v>
      </c>
      <c r="C437" s="14" t="s">
        <v>10388</v>
      </c>
      <c r="D437" t="s">
        <v>0</v>
      </c>
      <c r="E437" t="s">
        <v>10684</v>
      </c>
      <c r="F437" t="s">
        <v>2404</v>
      </c>
      <c r="G437" t="s">
        <v>2405</v>
      </c>
      <c r="H437" s="2">
        <v>0</v>
      </c>
      <c r="I437" s="2">
        <v>0</v>
      </c>
      <c r="J437" s="2">
        <v>0</v>
      </c>
      <c r="K437" s="8">
        <v>30.59</v>
      </c>
      <c r="L437" s="2">
        <v>0</v>
      </c>
      <c r="M437" s="2">
        <v>0</v>
      </c>
      <c r="N437" s="2">
        <v>0</v>
      </c>
      <c r="O437" s="2">
        <v>3.9767000000000001</v>
      </c>
      <c r="P437" s="2">
        <v>34.566699999999997</v>
      </c>
      <c r="Q437"/>
      <c r="R437" t="s">
        <v>10179</v>
      </c>
      <c r="S437" t="s">
        <v>10184</v>
      </c>
      <c r="T437" t="s">
        <v>10181</v>
      </c>
      <c r="U437" s="2" t="s">
        <v>10182</v>
      </c>
      <c r="V437" s="104" t="s">
        <v>8045</v>
      </c>
    </row>
    <row r="438" spans="1:22" hidden="1" x14ac:dyDescent="0.25">
      <c r="A438" t="s">
        <v>8491</v>
      </c>
      <c r="B438" s="186" t="s">
        <v>10683</v>
      </c>
      <c r="C438" s="14" t="s">
        <v>10388</v>
      </c>
      <c r="D438" t="s">
        <v>0</v>
      </c>
      <c r="E438" t="s">
        <v>10682</v>
      </c>
      <c r="F438" t="s">
        <v>637</v>
      </c>
      <c r="G438" t="s">
        <v>10717</v>
      </c>
      <c r="H438" s="2">
        <v>0</v>
      </c>
      <c r="I438" s="2">
        <v>0</v>
      </c>
      <c r="J438" s="2">
        <v>0</v>
      </c>
      <c r="K438" s="8">
        <v>206.61</v>
      </c>
      <c r="L438" s="2">
        <v>0</v>
      </c>
      <c r="M438" s="2">
        <v>0</v>
      </c>
      <c r="N438" s="2">
        <v>0</v>
      </c>
      <c r="O438" s="2">
        <v>26.859300000000001</v>
      </c>
      <c r="P438" s="2">
        <v>233.4693</v>
      </c>
      <c r="Q438"/>
      <c r="R438" t="s">
        <v>10179</v>
      </c>
      <c r="S438" t="s">
        <v>10184</v>
      </c>
      <c r="T438" t="s">
        <v>10181</v>
      </c>
      <c r="U438" s="2" t="s">
        <v>10182</v>
      </c>
      <c r="V438" s="104" t="s">
        <v>8045</v>
      </c>
    </row>
    <row r="439" spans="1:22" hidden="1" x14ac:dyDescent="0.25">
      <c r="A439" t="s">
        <v>8491</v>
      </c>
      <c r="B439" s="186" t="s">
        <v>10665</v>
      </c>
      <c r="C439" s="14" t="s">
        <v>10388</v>
      </c>
      <c r="D439" t="s">
        <v>0</v>
      </c>
      <c r="E439" t="s">
        <v>10681</v>
      </c>
      <c r="F439" t="s">
        <v>1340</v>
      </c>
      <c r="G439" t="s">
        <v>1341</v>
      </c>
      <c r="H439" s="2">
        <v>0</v>
      </c>
      <c r="I439" s="2">
        <v>0</v>
      </c>
      <c r="J439" s="2">
        <v>0</v>
      </c>
      <c r="K439" s="8">
        <v>80.569999999999993</v>
      </c>
      <c r="L439" s="2">
        <v>0</v>
      </c>
      <c r="M439" s="2">
        <v>0</v>
      </c>
      <c r="N439" s="2">
        <v>0</v>
      </c>
      <c r="O439" s="2">
        <v>10.4741</v>
      </c>
      <c r="P439" s="2">
        <v>91.044099999999986</v>
      </c>
      <c r="Q439"/>
      <c r="R439" t="s">
        <v>10179</v>
      </c>
      <c r="S439" t="s">
        <v>10184</v>
      </c>
      <c r="T439" t="s">
        <v>10181</v>
      </c>
      <c r="U439" s="2" t="s">
        <v>10182</v>
      </c>
      <c r="V439" s="104" t="s">
        <v>8045</v>
      </c>
    </row>
    <row r="440" spans="1:22" hidden="1" x14ac:dyDescent="0.25">
      <c r="A440" t="s">
        <v>8491</v>
      </c>
      <c r="B440" s="186" t="s">
        <v>10672</v>
      </c>
      <c r="C440" s="14" t="s">
        <v>10388</v>
      </c>
      <c r="D440" t="s">
        <v>0</v>
      </c>
      <c r="E440" t="s">
        <v>10680</v>
      </c>
      <c r="F440" t="s">
        <v>1340</v>
      </c>
      <c r="G440" t="s">
        <v>1341</v>
      </c>
      <c r="H440" s="2">
        <v>0</v>
      </c>
      <c r="I440" s="2">
        <v>0</v>
      </c>
      <c r="J440" s="2">
        <v>0</v>
      </c>
      <c r="K440" s="8">
        <v>58.75</v>
      </c>
      <c r="L440" s="2">
        <v>0</v>
      </c>
      <c r="M440" s="2">
        <v>0</v>
      </c>
      <c r="N440" s="2">
        <v>0</v>
      </c>
      <c r="O440" s="2">
        <v>7.6375000000000002</v>
      </c>
      <c r="P440" s="2">
        <v>66.387500000000003</v>
      </c>
      <c r="Q440"/>
      <c r="R440" t="s">
        <v>10179</v>
      </c>
      <c r="S440" t="s">
        <v>10184</v>
      </c>
      <c r="T440" t="s">
        <v>10181</v>
      </c>
      <c r="U440" s="2" t="s">
        <v>10182</v>
      </c>
      <c r="V440" s="104" t="s">
        <v>8045</v>
      </c>
    </row>
    <row r="441" spans="1:22" hidden="1" x14ac:dyDescent="0.25">
      <c r="A441" t="s">
        <v>8491</v>
      </c>
      <c r="B441" s="186" t="s">
        <v>10672</v>
      </c>
      <c r="C441" t="s">
        <v>7706</v>
      </c>
      <c r="D441" t="s">
        <v>0</v>
      </c>
      <c r="E441">
        <v>7</v>
      </c>
      <c r="F441" t="s">
        <v>10678</v>
      </c>
      <c r="G441" t="s">
        <v>10679</v>
      </c>
      <c r="H441" s="2">
        <v>0</v>
      </c>
      <c r="I441" s="2">
        <v>0</v>
      </c>
      <c r="J441" s="2">
        <v>0</v>
      </c>
      <c r="K441" s="8">
        <v>120</v>
      </c>
      <c r="L441" s="2">
        <v>0</v>
      </c>
      <c r="M441" s="2">
        <v>0</v>
      </c>
      <c r="N441" s="2">
        <v>0</v>
      </c>
      <c r="O441" s="2">
        <v>15.600000000000001</v>
      </c>
      <c r="P441" s="2">
        <v>135.6</v>
      </c>
      <c r="Q441"/>
      <c r="R441" t="s">
        <v>10179</v>
      </c>
      <c r="S441" t="s">
        <v>10184</v>
      </c>
      <c r="T441" t="s">
        <v>10181</v>
      </c>
      <c r="U441" s="2" t="s">
        <v>10182</v>
      </c>
      <c r="V441" s="104" t="s">
        <v>8045</v>
      </c>
    </row>
    <row r="442" spans="1:22" hidden="1" x14ac:dyDescent="0.25">
      <c r="A442" t="s">
        <v>8491</v>
      </c>
      <c r="B442" s="186" t="s">
        <v>10672</v>
      </c>
      <c r="C442" t="s">
        <v>7706</v>
      </c>
      <c r="D442" t="s">
        <v>0</v>
      </c>
      <c r="E442">
        <v>684</v>
      </c>
      <c r="F442" t="s">
        <v>10676</v>
      </c>
      <c r="G442" t="s">
        <v>10677</v>
      </c>
      <c r="H442" s="2">
        <v>0</v>
      </c>
      <c r="I442" s="2">
        <v>0</v>
      </c>
      <c r="J442" s="2">
        <v>0</v>
      </c>
      <c r="K442" s="8">
        <v>450</v>
      </c>
      <c r="L442" s="2">
        <v>0</v>
      </c>
      <c r="M442" s="2">
        <v>0</v>
      </c>
      <c r="N442" s="2">
        <v>0</v>
      </c>
      <c r="O442" s="2">
        <v>58.5</v>
      </c>
      <c r="P442" s="2">
        <v>508.5</v>
      </c>
      <c r="Q442"/>
      <c r="R442" t="s">
        <v>10179</v>
      </c>
      <c r="S442" t="s">
        <v>10184</v>
      </c>
      <c r="T442" t="s">
        <v>10181</v>
      </c>
      <c r="U442" s="2" t="s">
        <v>10182</v>
      </c>
      <c r="V442" s="104" t="s">
        <v>8045</v>
      </c>
    </row>
    <row r="443" spans="1:22" hidden="1" x14ac:dyDescent="0.25">
      <c r="A443" t="s">
        <v>8491</v>
      </c>
      <c r="B443" s="186" t="s">
        <v>10675</v>
      </c>
      <c r="C443" t="s">
        <v>7706</v>
      </c>
      <c r="D443" t="s">
        <v>0</v>
      </c>
      <c r="E443">
        <v>16</v>
      </c>
      <c r="F443" t="s">
        <v>6833</v>
      </c>
      <c r="G443" s="31" t="s">
        <v>6834</v>
      </c>
      <c r="H443" s="2">
        <v>0</v>
      </c>
      <c r="I443" s="2">
        <v>0</v>
      </c>
      <c r="J443" s="2">
        <v>0</v>
      </c>
      <c r="K443" s="8">
        <v>300</v>
      </c>
      <c r="L443" s="2">
        <v>0</v>
      </c>
      <c r="M443" s="2">
        <v>0</v>
      </c>
      <c r="N443" s="2">
        <v>0</v>
      </c>
      <c r="O443" s="2">
        <v>39</v>
      </c>
      <c r="P443" s="2">
        <v>339</v>
      </c>
      <c r="Q443"/>
      <c r="R443" t="s">
        <v>10179</v>
      </c>
      <c r="S443" t="s">
        <v>10184</v>
      </c>
      <c r="T443" t="s">
        <v>10181</v>
      </c>
      <c r="U443" s="2" t="s">
        <v>10182</v>
      </c>
      <c r="V443" s="104" t="s">
        <v>8045</v>
      </c>
    </row>
    <row r="444" spans="1:22" hidden="1" x14ac:dyDescent="0.25">
      <c r="A444" t="s">
        <v>8491</v>
      </c>
      <c r="B444" s="186" t="s">
        <v>10539</v>
      </c>
      <c r="C444" t="s">
        <v>7706</v>
      </c>
      <c r="D444" t="s">
        <v>0</v>
      </c>
      <c r="E444">
        <v>359</v>
      </c>
      <c r="F444" t="s">
        <v>6833</v>
      </c>
      <c r="G444" s="31" t="s">
        <v>6834</v>
      </c>
      <c r="H444" s="2">
        <v>0</v>
      </c>
      <c r="I444" s="2">
        <v>0</v>
      </c>
      <c r="J444" s="2">
        <v>0</v>
      </c>
      <c r="K444" s="8">
        <v>1746.25</v>
      </c>
      <c r="L444" s="2">
        <v>0</v>
      </c>
      <c r="M444" s="2">
        <v>0</v>
      </c>
      <c r="N444" s="2">
        <v>0</v>
      </c>
      <c r="O444" s="2">
        <v>227.01250000000002</v>
      </c>
      <c r="P444" s="2">
        <v>1973.2625</v>
      </c>
      <c r="Q444"/>
      <c r="R444" t="s">
        <v>10179</v>
      </c>
      <c r="S444" t="s">
        <v>10184</v>
      </c>
      <c r="T444" t="s">
        <v>10181</v>
      </c>
      <c r="U444" s="2" t="s">
        <v>10182</v>
      </c>
      <c r="V444" s="104" t="s">
        <v>8045</v>
      </c>
    </row>
    <row r="445" spans="1:22" hidden="1" x14ac:dyDescent="0.25">
      <c r="A445" t="s">
        <v>8491</v>
      </c>
      <c r="B445" s="186" t="s">
        <v>10674</v>
      </c>
      <c r="C445" t="s">
        <v>7706</v>
      </c>
      <c r="D445" t="s">
        <v>0</v>
      </c>
      <c r="E445">
        <v>60437</v>
      </c>
      <c r="F445" t="s">
        <v>6965</v>
      </c>
      <c r="G445" t="s">
        <v>6966</v>
      </c>
      <c r="H445" s="2">
        <v>0</v>
      </c>
      <c r="I445" s="2">
        <v>0</v>
      </c>
      <c r="J445" s="2">
        <v>0</v>
      </c>
      <c r="K445" s="8">
        <v>156.99</v>
      </c>
      <c r="L445" s="2">
        <v>0</v>
      </c>
      <c r="M445" s="2">
        <v>0</v>
      </c>
      <c r="N445" s="2">
        <v>0</v>
      </c>
      <c r="O445" s="2">
        <v>20.408700000000003</v>
      </c>
      <c r="P445" s="2">
        <v>177.39870000000002</v>
      </c>
      <c r="Q445"/>
      <c r="R445" t="s">
        <v>10179</v>
      </c>
      <c r="S445" t="s">
        <v>10184</v>
      </c>
      <c r="T445" t="s">
        <v>10181</v>
      </c>
      <c r="U445" s="2" t="s">
        <v>10182</v>
      </c>
      <c r="V445" s="104" t="s">
        <v>8045</v>
      </c>
    </row>
    <row r="446" spans="1:22" hidden="1" x14ac:dyDescent="0.25">
      <c r="A446" t="s">
        <v>8491</v>
      </c>
      <c r="B446" s="186" t="s">
        <v>10673</v>
      </c>
      <c r="C446" t="s">
        <v>7706</v>
      </c>
      <c r="D446" t="s">
        <v>0</v>
      </c>
      <c r="E446">
        <v>60929</v>
      </c>
      <c r="F446" t="s">
        <v>6965</v>
      </c>
      <c r="G446" t="s">
        <v>6966</v>
      </c>
      <c r="H446" s="2">
        <v>0</v>
      </c>
      <c r="I446" s="2">
        <v>0</v>
      </c>
      <c r="J446" s="2">
        <v>0</v>
      </c>
      <c r="K446" s="8">
        <v>386.32</v>
      </c>
      <c r="L446" s="2">
        <v>0</v>
      </c>
      <c r="M446" s="2">
        <v>0</v>
      </c>
      <c r="N446" s="2">
        <v>0</v>
      </c>
      <c r="O446" s="2">
        <v>50.221600000000002</v>
      </c>
      <c r="P446" s="2">
        <v>436.54160000000002</v>
      </c>
      <c r="Q446"/>
      <c r="R446" t="s">
        <v>10179</v>
      </c>
      <c r="S446" t="s">
        <v>10184</v>
      </c>
      <c r="T446" t="s">
        <v>10181</v>
      </c>
      <c r="U446" s="2" t="s">
        <v>10182</v>
      </c>
      <c r="V446" s="104" t="s">
        <v>8045</v>
      </c>
    </row>
    <row r="447" spans="1:22" hidden="1" x14ac:dyDescent="0.25">
      <c r="A447" t="s">
        <v>8491</v>
      </c>
      <c r="B447" s="186" t="s">
        <v>10672</v>
      </c>
      <c r="C447" t="s">
        <v>7706</v>
      </c>
      <c r="D447" t="s">
        <v>0</v>
      </c>
      <c r="E447">
        <v>991</v>
      </c>
      <c r="F447" t="s">
        <v>10029</v>
      </c>
      <c r="G447" s="178" t="s">
        <v>10030</v>
      </c>
      <c r="H447" s="2">
        <v>0</v>
      </c>
      <c r="I447" s="2">
        <v>0</v>
      </c>
      <c r="J447" s="2">
        <v>0</v>
      </c>
      <c r="K447" s="8">
        <v>1270</v>
      </c>
      <c r="L447" s="2">
        <v>0</v>
      </c>
      <c r="M447" s="2">
        <v>0</v>
      </c>
      <c r="N447" s="2">
        <v>0</v>
      </c>
      <c r="O447" s="2">
        <v>165.1</v>
      </c>
      <c r="P447" s="2">
        <v>1435.1</v>
      </c>
      <c r="Q447"/>
      <c r="R447" t="s">
        <v>10179</v>
      </c>
      <c r="S447" t="s">
        <v>10184</v>
      </c>
      <c r="T447" t="s">
        <v>10181</v>
      </c>
      <c r="U447" s="2" t="s">
        <v>10182</v>
      </c>
      <c r="V447" s="104" t="s">
        <v>8045</v>
      </c>
    </row>
    <row r="448" spans="1:22" hidden="1" x14ac:dyDescent="0.25">
      <c r="A448" t="s">
        <v>8491</v>
      </c>
      <c r="B448" s="186" t="s">
        <v>10671</v>
      </c>
      <c r="C448" t="s">
        <v>7706</v>
      </c>
      <c r="D448" t="s">
        <v>0</v>
      </c>
      <c r="E448">
        <v>801</v>
      </c>
      <c r="F448" t="s">
        <v>9556</v>
      </c>
      <c r="G448" t="s">
        <v>9557</v>
      </c>
      <c r="H448" s="2">
        <v>0</v>
      </c>
      <c r="I448" s="2">
        <v>0</v>
      </c>
      <c r="J448" s="2">
        <v>0</v>
      </c>
      <c r="K448" s="8">
        <v>442.48</v>
      </c>
      <c r="L448" s="2">
        <v>0</v>
      </c>
      <c r="M448" s="2">
        <v>0</v>
      </c>
      <c r="N448" s="2">
        <v>0</v>
      </c>
      <c r="O448" s="2">
        <v>57.522400000000005</v>
      </c>
      <c r="P448" s="2">
        <v>500.00240000000002</v>
      </c>
      <c r="Q448"/>
      <c r="R448" t="s">
        <v>10179</v>
      </c>
      <c r="S448" t="s">
        <v>10184</v>
      </c>
      <c r="T448" t="s">
        <v>10181</v>
      </c>
      <c r="U448" s="2" t="s">
        <v>10182</v>
      </c>
      <c r="V448" s="104" t="s">
        <v>8045</v>
      </c>
    </row>
    <row r="449" spans="1:22" hidden="1" x14ac:dyDescent="0.25">
      <c r="A449" t="s">
        <v>8491</v>
      </c>
      <c r="B449" s="186" t="s">
        <v>10671</v>
      </c>
      <c r="C449" t="s">
        <v>7706</v>
      </c>
      <c r="D449" t="s">
        <v>0</v>
      </c>
      <c r="E449">
        <v>804</v>
      </c>
      <c r="F449" t="s">
        <v>9556</v>
      </c>
      <c r="G449" t="s">
        <v>9557</v>
      </c>
      <c r="H449" s="2">
        <v>0</v>
      </c>
      <c r="I449" s="2">
        <v>0</v>
      </c>
      <c r="J449" s="2">
        <v>0</v>
      </c>
      <c r="K449" s="8">
        <v>88.5</v>
      </c>
      <c r="L449" s="2">
        <v>0</v>
      </c>
      <c r="M449" s="2">
        <v>0</v>
      </c>
      <c r="N449" s="2">
        <v>0</v>
      </c>
      <c r="O449" s="2">
        <v>11.505000000000001</v>
      </c>
      <c r="P449" s="2">
        <v>100.005</v>
      </c>
      <c r="Q449"/>
      <c r="R449" t="s">
        <v>10179</v>
      </c>
      <c r="S449" t="s">
        <v>10184</v>
      </c>
      <c r="T449" t="s">
        <v>10181</v>
      </c>
      <c r="U449" s="2" t="s">
        <v>10182</v>
      </c>
      <c r="V449" s="104" t="s">
        <v>8045</v>
      </c>
    </row>
    <row r="450" spans="1:22" hidden="1" x14ac:dyDescent="0.25">
      <c r="A450" t="s">
        <v>8491</v>
      </c>
      <c r="B450" s="186" t="s">
        <v>10670</v>
      </c>
      <c r="C450" t="s">
        <v>7706</v>
      </c>
      <c r="D450" t="s">
        <v>0</v>
      </c>
      <c r="E450">
        <v>796</v>
      </c>
      <c r="F450" t="s">
        <v>9556</v>
      </c>
      <c r="G450" t="s">
        <v>9557</v>
      </c>
      <c r="H450" s="2">
        <v>0</v>
      </c>
      <c r="I450" s="2">
        <v>0</v>
      </c>
      <c r="J450" s="2">
        <v>0</v>
      </c>
      <c r="K450" s="8">
        <v>442.5</v>
      </c>
      <c r="L450" s="2">
        <v>0</v>
      </c>
      <c r="M450" s="2">
        <v>0</v>
      </c>
      <c r="N450" s="2">
        <v>0</v>
      </c>
      <c r="O450" s="2">
        <v>57.524999999999999</v>
      </c>
      <c r="P450" s="2">
        <v>500.02499999999998</v>
      </c>
      <c r="Q450"/>
      <c r="R450" t="s">
        <v>10179</v>
      </c>
      <c r="S450" t="s">
        <v>10184</v>
      </c>
      <c r="T450" t="s">
        <v>10181</v>
      </c>
      <c r="U450" s="2" t="s">
        <v>10182</v>
      </c>
      <c r="V450" s="104" t="s">
        <v>8045</v>
      </c>
    </row>
    <row r="451" spans="1:22" hidden="1" x14ac:dyDescent="0.25">
      <c r="A451" t="s">
        <v>8491</v>
      </c>
      <c r="B451" s="186" t="s">
        <v>10669</v>
      </c>
      <c r="C451" t="s">
        <v>7706</v>
      </c>
      <c r="D451" t="s">
        <v>0</v>
      </c>
      <c r="E451">
        <v>24794</v>
      </c>
      <c r="F451" t="s">
        <v>7310</v>
      </c>
      <c r="G451" t="s">
        <v>7311</v>
      </c>
      <c r="H451" s="2">
        <v>0</v>
      </c>
      <c r="I451" s="2">
        <v>0</v>
      </c>
      <c r="J451" s="2">
        <v>0</v>
      </c>
      <c r="K451" s="8">
        <v>60.8</v>
      </c>
      <c r="L451" s="2">
        <v>0</v>
      </c>
      <c r="M451" s="2">
        <v>0</v>
      </c>
      <c r="N451" s="2">
        <v>0</v>
      </c>
      <c r="O451" s="2">
        <v>7.9039999999999999</v>
      </c>
      <c r="P451" s="2">
        <v>68.703999999999994</v>
      </c>
      <c r="Q451"/>
      <c r="R451" t="s">
        <v>10179</v>
      </c>
      <c r="S451" t="s">
        <v>10184</v>
      </c>
      <c r="T451" t="s">
        <v>10181</v>
      </c>
      <c r="U451" s="2" t="s">
        <v>10182</v>
      </c>
      <c r="V451" s="104" t="s">
        <v>8045</v>
      </c>
    </row>
    <row r="452" spans="1:22" hidden="1" x14ac:dyDescent="0.25">
      <c r="A452" t="s">
        <v>8491</v>
      </c>
      <c r="B452" s="186" t="s">
        <v>10668</v>
      </c>
      <c r="C452" t="s">
        <v>7706</v>
      </c>
      <c r="D452" t="s">
        <v>0</v>
      </c>
      <c r="E452">
        <v>24720</v>
      </c>
      <c r="F452" t="s">
        <v>7310</v>
      </c>
      <c r="G452" t="s">
        <v>7311</v>
      </c>
      <c r="H452" s="2">
        <v>0</v>
      </c>
      <c r="I452" s="2">
        <v>0</v>
      </c>
      <c r="J452" s="2">
        <v>0</v>
      </c>
      <c r="K452" s="8">
        <v>22.39</v>
      </c>
      <c r="L452" s="2">
        <v>0</v>
      </c>
      <c r="M452" s="2">
        <v>0</v>
      </c>
      <c r="N452" s="2">
        <v>0</v>
      </c>
      <c r="O452" s="2">
        <v>2.9107000000000003</v>
      </c>
      <c r="P452" s="2">
        <v>25.300699999999999</v>
      </c>
      <c r="Q452"/>
      <c r="R452" t="s">
        <v>10179</v>
      </c>
      <c r="S452" t="s">
        <v>10184</v>
      </c>
      <c r="T452" t="s">
        <v>10181</v>
      </c>
      <c r="U452" s="2" t="s">
        <v>10182</v>
      </c>
      <c r="V452" s="104" t="s">
        <v>8045</v>
      </c>
    </row>
    <row r="453" spans="1:22" hidden="1" x14ac:dyDescent="0.25">
      <c r="A453" t="s">
        <v>8491</v>
      </c>
      <c r="B453" s="186" t="s">
        <v>10667</v>
      </c>
      <c r="C453" t="s">
        <v>7706</v>
      </c>
      <c r="D453" t="s">
        <v>0</v>
      </c>
      <c r="E453">
        <v>24158</v>
      </c>
      <c r="F453" t="s">
        <v>7310</v>
      </c>
      <c r="G453" t="s">
        <v>7311</v>
      </c>
      <c r="H453" s="2">
        <v>0</v>
      </c>
      <c r="I453" s="2">
        <v>0</v>
      </c>
      <c r="J453" s="2">
        <v>0</v>
      </c>
      <c r="K453" s="8">
        <v>116.75</v>
      </c>
      <c r="L453" s="2">
        <v>0</v>
      </c>
      <c r="M453" s="2">
        <v>0</v>
      </c>
      <c r="N453" s="2">
        <v>0</v>
      </c>
      <c r="O453" s="2">
        <v>15.1775</v>
      </c>
      <c r="P453" s="2">
        <v>131.92750000000001</v>
      </c>
      <c r="Q453"/>
      <c r="R453" t="s">
        <v>10179</v>
      </c>
      <c r="S453" t="s">
        <v>10184</v>
      </c>
      <c r="T453" t="s">
        <v>10181</v>
      </c>
      <c r="U453" s="2" t="s">
        <v>10182</v>
      </c>
      <c r="V453" s="104" t="s">
        <v>8045</v>
      </c>
    </row>
    <row r="454" spans="1:22" hidden="1" x14ac:dyDescent="0.25">
      <c r="A454" t="s">
        <v>8491</v>
      </c>
      <c r="B454" s="186" t="s">
        <v>10664</v>
      </c>
      <c r="C454" t="s">
        <v>7706</v>
      </c>
      <c r="D454" t="s">
        <v>0</v>
      </c>
      <c r="E454">
        <v>1653</v>
      </c>
      <c r="F454" t="s">
        <v>9127</v>
      </c>
      <c r="G454" t="s">
        <v>9128</v>
      </c>
      <c r="H454" s="2">
        <v>0</v>
      </c>
      <c r="I454" s="2">
        <v>0</v>
      </c>
      <c r="J454" s="2">
        <v>0</v>
      </c>
      <c r="K454" s="8">
        <v>662.5</v>
      </c>
      <c r="L454" s="2">
        <v>0</v>
      </c>
      <c r="M454" s="2">
        <v>0</v>
      </c>
      <c r="N454" s="2">
        <v>0</v>
      </c>
      <c r="O454" s="2">
        <v>86.125</v>
      </c>
      <c r="P454" s="2">
        <v>748.625</v>
      </c>
      <c r="Q454"/>
      <c r="R454" t="s">
        <v>10179</v>
      </c>
      <c r="S454" t="s">
        <v>10184</v>
      </c>
      <c r="T454" t="s">
        <v>10181</v>
      </c>
      <c r="U454" s="2" t="s">
        <v>10182</v>
      </c>
      <c r="V454" s="104" t="s">
        <v>8045</v>
      </c>
    </row>
    <row r="455" spans="1:22" hidden="1" x14ac:dyDescent="0.25">
      <c r="A455" t="s">
        <v>8491</v>
      </c>
      <c r="B455" s="186" t="s">
        <v>10666</v>
      </c>
      <c r="C455" t="s">
        <v>7706</v>
      </c>
      <c r="D455" t="s">
        <v>0</v>
      </c>
      <c r="E455">
        <v>4788</v>
      </c>
      <c r="F455" t="s">
        <v>1365</v>
      </c>
      <c r="G455" s="172" t="s">
        <v>1366</v>
      </c>
      <c r="H455" s="2">
        <v>0</v>
      </c>
      <c r="I455" s="2">
        <v>0</v>
      </c>
      <c r="J455" s="2">
        <v>0</v>
      </c>
      <c r="K455" s="8">
        <v>191.15</v>
      </c>
      <c r="L455" s="2">
        <v>0</v>
      </c>
      <c r="M455" s="2">
        <v>0</v>
      </c>
      <c r="N455" s="2">
        <v>0</v>
      </c>
      <c r="O455" s="2">
        <v>24.849500000000003</v>
      </c>
      <c r="P455" s="2">
        <v>215.99950000000001</v>
      </c>
      <c r="Q455"/>
      <c r="R455" t="s">
        <v>10179</v>
      </c>
      <c r="S455" t="s">
        <v>10184</v>
      </c>
      <c r="T455" t="s">
        <v>10181</v>
      </c>
      <c r="U455" s="2" t="s">
        <v>10182</v>
      </c>
      <c r="V455" s="104" t="s">
        <v>8045</v>
      </c>
    </row>
    <row r="456" spans="1:22" hidden="1" x14ac:dyDescent="0.25">
      <c r="A456" t="s">
        <v>8491</v>
      </c>
      <c r="B456" s="186" t="s">
        <v>10666</v>
      </c>
      <c r="C456" t="s">
        <v>7706</v>
      </c>
      <c r="D456" t="s">
        <v>0</v>
      </c>
      <c r="E456">
        <v>4793</v>
      </c>
      <c r="F456" t="s">
        <v>1365</v>
      </c>
      <c r="G456" s="172" t="s">
        <v>1366</v>
      </c>
      <c r="H456" s="2">
        <v>0</v>
      </c>
      <c r="I456" s="2">
        <v>0</v>
      </c>
      <c r="J456" s="2">
        <v>0</v>
      </c>
      <c r="K456" s="8">
        <v>2123.89</v>
      </c>
      <c r="L456" s="2">
        <v>0</v>
      </c>
      <c r="M456" s="2">
        <v>0</v>
      </c>
      <c r="N456" s="2">
        <v>0</v>
      </c>
      <c r="O456" s="2">
        <v>276.10570000000001</v>
      </c>
      <c r="P456" s="2">
        <v>2399.9956999999999</v>
      </c>
      <c r="Q456"/>
      <c r="R456" t="s">
        <v>10179</v>
      </c>
      <c r="S456" t="s">
        <v>10184</v>
      </c>
      <c r="T456" t="s">
        <v>10181</v>
      </c>
      <c r="U456" s="2" t="s">
        <v>10182</v>
      </c>
      <c r="V456" s="104" t="s">
        <v>8045</v>
      </c>
    </row>
    <row r="457" spans="1:22" hidden="1" x14ac:dyDescent="0.25">
      <c r="A457" t="s">
        <v>8491</v>
      </c>
      <c r="B457" s="186" t="s">
        <v>10413</v>
      </c>
      <c r="C457" t="s">
        <v>7706</v>
      </c>
      <c r="D457" t="s">
        <v>0</v>
      </c>
      <c r="E457">
        <v>4747</v>
      </c>
      <c r="F457" t="s">
        <v>1365</v>
      </c>
      <c r="G457" s="172" t="s">
        <v>1366</v>
      </c>
      <c r="H457" s="2">
        <v>0</v>
      </c>
      <c r="I457" s="2">
        <v>0</v>
      </c>
      <c r="J457" s="2">
        <v>0</v>
      </c>
      <c r="K457" s="8">
        <v>233.63</v>
      </c>
      <c r="L457" s="2">
        <v>0</v>
      </c>
      <c r="M457" s="2">
        <v>0</v>
      </c>
      <c r="N457" s="2">
        <v>0</v>
      </c>
      <c r="O457" s="2">
        <v>30.3719</v>
      </c>
      <c r="P457" s="2">
        <v>264.00189999999998</v>
      </c>
      <c r="Q457"/>
      <c r="R457" t="s">
        <v>10179</v>
      </c>
      <c r="S457" t="s">
        <v>10184</v>
      </c>
      <c r="T457" t="s">
        <v>10181</v>
      </c>
      <c r="U457" s="2" t="s">
        <v>10182</v>
      </c>
      <c r="V457" s="104" t="s">
        <v>8045</v>
      </c>
    </row>
    <row r="458" spans="1:22" hidden="1" x14ac:dyDescent="0.25">
      <c r="A458" t="s">
        <v>8491</v>
      </c>
      <c r="B458" s="186" t="s">
        <v>10416</v>
      </c>
      <c r="C458" t="s">
        <v>7706</v>
      </c>
      <c r="D458" t="s">
        <v>0</v>
      </c>
      <c r="E458">
        <v>41</v>
      </c>
      <c r="F458" t="s">
        <v>9552</v>
      </c>
      <c r="G458" t="s">
        <v>9553</v>
      </c>
      <c r="H458" s="2">
        <v>0</v>
      </c>
      <c r="I458" s="2">
        <v>0</v>
      </c>
      <c r="J458" s="2">
        <v>0</v>
      </c>
      <c r="K458" s="8">
        <v>1079.6500000000001</v>
      </c>
      <c r="L458" s="2">
        <v>0</v>
      </c>
      <c r="M458" s="2">
        <v>0</v>
      </c>
      <c r="N458" s="2">
        <v>0</v>
      </c>
      <c r="O458" s="2">
        <v>140.35450000000003</v>
      </c>
      <c r="P458" s="2">
        <v>1220.0045</v>
      </c>
      <c r="Q458"/>
      <c r="R458" t="s">
        <v>10179</v>
      </c>
      <c r="S458" t="s">
        <v>10184</v>
      </c>
      <c r="T458" t="s">
        <v>10181</v>
      </c>
      <c r="U458" s="2" t="s">
        <v>10182</v>
      </c>
      <c r="V458" s="104" t="s">
        <v>8045</v>
      </c>
    </row>
    <row r="459" spans="1:22" hidden="1" x14ac:dyDescent="0.25">
      <c r="A459" t="s">
        <v>8491</v>
      </c>
      <c r="B459" s="186" t="s">
        <v>10665</v>
      </c>
      <c r="C459" t="s">
        <v>7706</v>
      </c>
      <c r="D459" t="s">
        <v>0</v>
      </c>
      <c r="E459">
        <v>306</v>
      </c>
      <c r="F459" t="s">
        <v>9552</v>
      </c>
      <c r="G459" t="s">
        <v>9553</v>
      </c>
      <c r="H459" s="2">
        <v>0</v>
      </c>
      <c r="I459" s="2">
        <v>0</v>
      </c>
      <c r="J459" s="2">
        <v>0</v>
      </c>
      <c r="K459" s="8">
        <v>600</v>
      </c>
      <c r="L459" s="2">
        <v>0</v>
      </c>
      <c r="M459" s="2">
        <v>0</v>
      </c>
      <c r="N459" s="2">
        <v>0</v>
      </c>
      <c r="O459" s="2">
        <v>78</v>
      </c>
      <c r="P459" s="2">
        <v>678</v>
      </c>
      <c r="Q459"/>
      <c r="R459" t="s">
        <v>10179</v>
      </c>
      <c r="S459" t="s">
        <v>10184</v>
      </c>
      <c r="T459" t="s">
        <v>10181</v>
      </c>
      <c r="U459" s="2" t="s">
        <v>10182</v>
      </c>
      <c r="V459" s="104" t="s">
        <v>8045</v>
      </c>
    </row>
    <row r="460" spans="1:22" hidden="1" x14ac:dyDescent="0.25">
      <c r="A460" t="s">
        <v>8491</v>
      </c>
      <c r="B460" s="186" t="s">
        <v>10664</v>
      </c>
      <c r="C460" t="s">
        <v>7706</v>
      </c>
      <c r="D460" t="s">
        <v>0</v>
      </c>
      <c r="E460">
        <v>129</v>
      </c>
      <c r="F460" t="s">
        <v>9265</v>
      </c>
      <c r="G460" s="127" t="s">
        <v>9266</v>
      </c>
      <c r="H460" s="2">
        <v>0</v>
      </c>
      <c r="I460" s="2">
        <v>0</v>
      </c>
      <c r="J460" s="2">
        <v>0</v>
      </c>
      <c r="K460" s="8">
        <v>11553.98</v>
      </c>
      <c r="L460" s="2">
        <v>0</v>
      </c>
      <c r="M460" s="2">
        <v>0</v>
      </c>
      <c r="N460" s="2">
        <v>0</v>
      </c>
      <c r="O460" s="2">
        <v>1502.0174</v>
      </c>
      <c r="P460" s="2">
        <v>13055.9974</v>
      </c>
      <c r="Q460"/>
      <c r="R460" t="s">
        <v>10179</v>
      </c>
      <c r="S460" t="s">
        <v>10184</v>
      </c>
      <c r="T460" t="s">
        <v>10181</v>
      </c>
      <c r="U460" s="2" t="s">
        <v>10182</v>
      </c>
      <c r="V460" s="104" t="s">
        <v>8045</v>
      </c>
    </row>
    <row r="461" spans="1:22" hidden="1" x14ac:dyDescent="0.25">
      <c r="A461" t="s">
        <v>8491</v>
      </c>
      <c r="B461" s="186" t="s">
        <v>10664</v>
      </c>
      <c r="C461" t="s">
        <v>7706</v>
      </c>
      <c r="D461" t="s">
        <v>0</v>
      </c>
      <c r="E461">
        <v>99</v>
      </c>
      <c r="F461" t="s">
        <v>9094</v>
      </c>
      <c r="G461" s="177" t="s">
        <v>9095</v>
      </c>
      <c r="H461" s="2">
        <v>0</v>
      </c>
      <c r="I461" s="2">
        <v>0</v>
      </c>
      <c r="J461" s="2">
        <v>0</v>
      </c>
      <c r="K461" s="8">
        <v>2888.5</v>
      </c>
      <c r="L461" s="2">
        <v>0</v>
      </c>
      <c r="M461" s="2">
        <v>0</v>
      </c>
      <c r="N461" s="2">
        <v>0</v>
      </c>
      <c r="O461" s="2">
        <v>375.505</v>
      </c>
      <c r="P461" s="2">
        <v>3264.0050000000001</v>
      </c>
      <c r="Q461"/>
      <c r="R461" t="s">
        <v>10179</v>
      </c>
      <c r="S461" t="s">
        <v>10184</v>
      </c>
      <c r="T461" t="s">
        <v>10181</v>
      </c>
      <c r="U461" s="2" t="s">
        <v>10182</v>
      </c>
      <c r="V461" s="104" t="s">
        <v>8045</v>
      </c>
    </row>
    <row r="462" spans="1:22" hidden="1" x14ac:dyDescent="0.25">
      <c r="A462" t="s">
        <v>8489</v>
      </c>
      <c r="B462" s="186" t="s">
        <v>10545</v>
      </c>
      <c r="C462" s="14" t="s">
        <v>10388</v>
      </c>
      <c r="D462" t="s">
        <v>0</v>
      </c>
      <c r="E462" t="s">
        <v>10663</v>
      </c>
      <c r="F462" t="s">
        <v>2404</v>
      </c>
      <c r="G462" t="s">
        <v>2405</v>
      </c>
      <c r="H462" s="2">
        <v>0</v>
      </c>
      <c r="I462" s="2">
        <v>0</v>
      </c>
      <c r="J462" s="2">
        <v>0</v>
      </c>
      <c r="K462" s="8">
        <v>91.6</v>
      </c>
      <c r="L462" s="2">
        <v>0</v>
      </c>
      <c r="M462" s="2">
        <v>0</v>
      </c>
      <c r="N462" s="2">
        <v>0</v>
      </c>
      <c r="O462" s="2">
        <v>11.907999999999999</v>
      </c>
      <c r="P462" s="2">
        <v>103.508</v>
      </c>
      <c r="Q462"/>
      <c r="R462" t="s">
        <v>10179</v>
      </c>
      <c r="S462" t="s">
        <v>10184</v>
      </c>
      <c r="T462" t="s">
        <v>10181</v>
      </c>
      <c r="U462" s="2" t="s">
        <v>10182</v>
      </c>
      <c r="V462" s="104" t="s">
        <v>8045</v>
      </c>
    </row>
    <row r="463" spans="1:22" hidden="1" x14ac:dyDescent="0.25">
      <c r="A463" t="s">
        <v>8489</v>
      </c>
      <c r="B463" s="186" t="s">
        <v>10534</v>
      </c>
      <c r="C463" s="14" t="s">
        <v>10388</v>
      </c>
      <c r="D463" t="s">
        <v>0</v>
      </c>
      <c r="E463" t="s">
        <v>10662</v>
      </c>
      <c r="F463" t="s">
        <v>1317</v>
      </c>
      <c r="G463" t="s">
        <v>1318</v>
      </c>
      <c r="H463" s="2">
        <v>0</v>
      </c>
      <c r="I463" s="2">
        <v>0</v>
      </c>
      <c r="J463" s="2">
        <v>0</v>
      </c>
      <c r="K463" s="8">
        <v>3.54</v>
      </c>
      <c r="L463" s="2">
        <v>0</v>
      </c>
      <c r="M463" s="2">
        <v>0</v>
      </c>
      <c r="N463" s="2">
        <v>0</v>
      </c>
      <c r="O463" s="2">
        <v>0.4602</v>
      </c>
      <c r="P463" s="2">
        <v>4.0002000000000004</v>
      </c>
      <c r="Q463"/>
      <c r="R463" t="s">
        <v>10179</v>
      </c>
      <c r="S463" t="s">
        <v>10184</v>
      </c>
      <c r="T463" t="s">
        <v>10181</v>
      </c>
      <c r="U463" s="2" t="s">
        <v>10182</v>
      </c>
      <c r="V463" s="104" t="s">
        <v>8045</v>
      </c>
    </row>
    <row r="464" spans="1:22" hidden="1" x14ac:dyDescent="0.25">
      <c r="A464" t="s">
        <v>8489</v>
      </c>
      <c r="B464" s="186" t="s">
        <v>10530</v>
      </c>
      <c r="C464" s="14" t="s">
        <v>10388</v>
      </c>
      <c r="D464" t="s">
        <v>0</v>
      </c>
      <c r="E464" t="s">
        <v>10661</v>
      </c>
      <c r="F464" t="s">
        <v>2934</v>
      </c>
      <c r="G464" t="s">
        <v>2935</v>
      </c>
      <c r="H464" s="2">
        <v>0</v>
      </c>
      <c r="I464" s="2">
        <v>0</v>
      </c>
      <c r="J464" s="2">
        <v>0</v>
      </c>
      <c r="K464" s="8">
        <v>498.05</v>
      </c>
      <c r="L464" s="2">
        <v>0</v>
      </c>
      <c r="M464" s="2">
        <v>0</v>
      </c>
      <c r="N464" s="2">
        <v>0</v>
      </c>
      <c r="O464" s="2">
        <v>64.746499999999997</v>
      </c>
      <c r="P464" s="2">
        <v>562.79650000000004</v>
      </c>
      <c r="Q464"/>
      <c r="R464" t="s">
        <v>10179</v>
      </c>
      <c r="S464" t="s">
        <v>10184</v>
      </c>
      <c r="T464" t="s">
        <v>10181</v>
      </c>
      <c r="U464" s="2" t="s">
        <v>10182</v>
      </c>
      <c r="V464" s="104" t="s">
        <v>8045</v>
      </c>
    </row>
    <row r="465" spans="1:22" hidden="1" x14ac:dyDescent="0.25">
      <c r="A465" t="s">
        <v>8489</v>
      </c>
      <c r="B465" s="186" t="s">
        <v>10529</v>
      </c>
      <c r="C465" s="14" t="s">
        <v>10388</v>
      </c>
      <c r="D465" t="s">
        <v>0</v>
      </c>
      <c r="E465" t="s">
        <v>10660</v>
      </c>
      <c r="F465" t="s">
        <v>1816</v>
      </c>
      <c r="G465" t="s">
        <v>1817</v>
      </c>
      <c r="H465" s="2">
        <v>1207.46</v>
      </c>
      <c r="I465" s="2">
        <v>0</v>
      </c>
      <c r="J465" s="2">
        <v>0</v>
      </c>
      <c r="K465" s="8">
        <v>80.760000000000005</v>
      </c>
      <c r="L465" s="2">
        <v>0</v>
      </c>
      <c r="M465" s="2">
        <v>0</v>
      </c>
      <c r="N465" s="2">
        <v>0</v>
      </c>
      <c r="O465" s="2">
        <v>10.498800000000001</v>
      </c>
      <c r="P465" s="2">
        <v>1298.7188000000001</v>
      </c>
      <c r="Q465"/>
      <c r="R465" t="s">
        <v>10179</v>
      </c>
      <c r="S465" t="s">
        <v>10184</v>
      </c>
      <c r="T465" t="s">
        <v>10181</v>
      </c>
      <c r="U465" s="2" t="s">
        <v>10189</v>
      </c>
      <c r="V465" s="104" t="s">
        <v>8045</v>
      </c>
    </row>
    <row r="466" spans="1:22" hidden="1" x14ac:dyDescent="0.25">
      <c r="A466" t="s">
        <v>8489</v>
      </c>
      <c r="B466" s="186" t="s">
        <v>10539</v>
      </c>
      <c r="C466" s="14" t="s">
        <v>10388</v>
      </c>
      <c r="D466" t="s">
        <v>0</v>
      </c>
      <c r="E466" t="s">
        <v>10659</v>
      </c>
      <c r="F466" t="s">
        <v>1317</v>
      </c>
      <c r="G466" t="s">
        <v>1318</v>
      </c>
      <c r="H466" s="2">
        <v>0</v>
      </c>
      <c r="I466" s="2">
        <v>0</v>
      </c>
      <c r="J466" s="2">
        <v>0</v>
      </c>
      <c r="K466" s="8">
        <v>1.42</v>
      </c>
      <c r="L466" s="2">
        <v>0</v>
      </c>
      <c r="M466" s="2">
        <v>0</v>
      </c>
      <c r="N466" s="2">
        <v>0</v>
      </c>
      <c r="O466" s="2">
        <v>0.18459999999999999</v>
      </c>
      <c r="P466" s="2">
        <v>1.6046</v>
      </c>
      <c r="Q466"/>
      <c r="R466" t="s">
        <v>10179</v>
      </c>
      <c r="S466" t="s">
        <v>10184</v>
      </c>
      <c r="T466" t="s">
        <v>10181</v>
      </c>
      <c r="U466" s="2" t="s">
        <v>10182</v>
      </c>
      <c r="V466" s="104" t="s">
        <v>8045</v>
      </c>
    </row>
    <row r="467" spans="1:22" hidden="1" x14ac:dyDescent="0.25">
      <c r="A467" t="s">
        <v>8489</v>
      </c>
      <c r="B467" s="186" t="s">
        <v>10526</v>
      </c>
      <c r="C467" s="14" t="s">
        <v>10388</v>
      </c>
      <c r="D467" t="s">
        <v>0</v>
      </c>
      <c r="E467" t="s">
        <v>10658</v>
      </c>
      <c r="F467" t="s">
        <v>1340</v>
      </c>
      <c r="G467" t="s">
        <v>1341</v>
      </c>
      <c r="H467" s="2">
        <v>0</v>
      </c>
      <c r="I467" s="2">
        <v>0</v>
      </c>
      <c r="J467" s="2">
        <v>0</v>
      </c>
      <c r="K467" s="8">
        <v>214.7</v>
      </c>
      <c r="L467" s="2">
        <v>0</v>
      </c>
      <c r="M467" s="2">
        <v>0</v>
      </c>
      <c r="N467" s="2">
        <v>0</v>
      </c>
      <c r="O467" s="2">
        <v>27.910999999999998</v>
      </c>
      <c r="P467" s="2">
        <v>242.61099999999999</v>
      </c>
      <c r="Q467"/>
      <c r="R467" t="s">
        <v>10179</v>
      </c>
      <c r="S467" t="s">
        <v>10184</v>
      </c>
      <c r="T467" t="s">
        <v>10181</v>
      </c>
      <c r="U467" s="2" t="s">
        <v>10182</v>
      </c>
      <c r="V467" s="104" t="s">
        <v>8045</v>
      </c>
    </row>
    <row r="468" spans="1:22" hidden="1" x14ac:dyDescent="0.25">
      <c r="A468" t="s">
        <v>8489</v>
      </c>
      <c r="B468" s="186" t="s">
        <v>10539</v>
      </c>
      <c r="C468" s="14" t="s">
        <v>10388</v>
      </c>
      <c r="D468" t="s">
        <v>0</v>
      </c>
      <c r="E468" t="s">
        <v>10657</v>
      </c>
      <c r="F468" t="s">
        <v>1317</v>
      </c>
      <c r="G468" t="s">
        <v>1318</v>
      </c>
      <c r="H468" s="2">
        <v>0</v>
      </c>
      <c r="I468" s="2">
        <v>0</v>
      </c>
      <c r="J468" s="2">
        <v>0</v>
      </c>
      <c r="K468" s="8">
        <v>3.1</v>
      </c>
      <c r="L468" s="2">
        <v>0</v>
      </c>
      <c r="M468" s="2">
        <v>0</v>
      </c>
      <c r="N468" s="2">
        <v>0</v>
      </c>
      <c r="O468" s="2">
        <v>0.40300000000000002</v>
      </c>
      <c r="P468" s="2">
        <v>3.5030000000000001</v>
      </c>
      <c r="Q468"/>
      <c r="R468" t="s">
        <v>10179</v>
      </c>
      <c r="S468" t="s">
        <v>10184</v>
      </c>
      <c r="T468" t="s">
        <v>10181</v>
      </c>
      <c r="U468" s="2" t="s">
        <v>10182</v>
      </c>
      <c r="V468" s="104" t="s">
        <v>8045</v>
      </c>
    </row>
    <row r="469" spans="1:22" hidden="1" x14ac:dyDescent="0.25">
      <c r="A469" t="s">
        <v>8489</v>
      </c>
      <c r="B469" s="186" t="s">
        <v>10547</v>
      </c>
      <c r="C469" s="14" t="s">
        <v>10388</v>
      </c>
      <c r="D469" t="s">
        <v>0</v>
      </c>
      <c r="E469" t="s">
        <v>10656</v>
      </c>
      <c r="F469" t="s">
        <v>1340</v>
      </c>
      <c r="G469" t="s">
        <v>1341</v>
      </c>
      <c r="H469" s="2">
        <v>0</v>
      </c>
      <c r="I469" s="2">
        <v>0</v>
      </c>
      <c r="J469" s="2">
        <v>0</v>
      </c>
      <c r="K469" s="8">
        <v>91.54</v>
      </c>
      <c r="L469" s="2">
        <v>0</v>
      </c>
      <c r="M469" s="2">
        <v>0</v>
      </c>
      <c r="N469" s="2">
        <v>0</v>
      </c>
      <c r="O469" s="2">
        <v>11.900200000000002</v>
      </c>
      <c r="P469" s="2">
        <v>103.4402</v>
      </c>
      <c r="Q469"/>
      <c r="R469" t="s">
        <v>10179</v>
      </c>
      <c r="S469" t="s">
        <v>10184</v>
      </c>
      <c r="T469" t="s">
        <v>10181</v>
      </c>
      <c r="U469" s="2" t="s">
        <v>10182</v>
      </c>
      <c r="V469" s="104" t="s">
        <v>8045</v>
      </c>
    </row>
    <row r="470" spans="1:22" hidden="1" x14ac:dyDescent="0.25">
      <c r="A470" t="s">
        <v>8489</v>
      </c>
      <c r="B470" s="186" t="s">
        <v>10550</v>
      </c>
      <c r="C470" s="14" t="s">
        <v>10388</v>
      </c>
      <c r="D470" t="s">
        <v>0</v>
      </c>
      <c r="E470" t="s">
        <v>10653</v>
      </c>
      <c r="F470" t="s">
        <v>10654</v>
      </c>
      <c r="G470" t="s">
        <v>10655</v>
      </c>
      <c r="H470" s="2">
        <v>0</v>
      </c>
      <c r="I470" s="2">
        <v>0</v>
      </c>
      <c r="J470" s="2">
        <v>0</v>
      </c>
      <c r="K470" s="8">
        <v>583.51</v>
      </c>
      <c r="L470" s="2">
        <v>0</v>
      </c>
      <c r="M470" s="2">
        <v>0</v>
      </c>
      <c r="N470" s="2">
        <v>0</v>
      </c>
      <c r="O470" s="2">
        <v>75.856300000000005</v>
      </c>
      <c r="P470" s="2">
        <v>659.36630000000002</v>
      </c>
      <c r="Q470"/>
      <c r="R470" t="s">
        <v>10179</v>
      </c>
      <c r="S470" t="s">
        <v>10184</v>
      </c>
      <c r="T470" t="s">
        <v>10181</v>
      </c>
      <c r="U470" s="2" t="s">
        <v>10182</v>
      </c>
      <c r="V470" s="104" t="s">
        <v>8045</v>
      </c>
    </row>
    <row r="471" spans="1:22" hidden="1" x14ac:dyDescent="0.25">
      <c r="A471" t="s">
        <v>8489</v>
      </c>
      <c r="B471" s="186" t="s">
        <v>10540</v>
      </c>
      <c r="C471" s="14" t="s">
        <v>10388</v>
      </c>
      <c r="D471" t="s">
        <v>0</v>
      </c>
      <c r="E471" t="s">
        <v>10652</v>
      </c>
      <c r="F471" t="s">
        <v>2934</v>
      </c>
      <c r="G471" t="s">
        <v>2935</v>
      </c>
      <c r="H471" s="2">
        <v>0</v>
      </c>
      <c r="I471" s="2">
        <v>0</v>
      </c>
      <c r="J471" s="2">
        <v>0</v>
      </c>
      <c r="K471" s="8">
        <v>109.38</v>
      </c>
      <c r="L471" s="2">
        <v>0</v>
      </c>
      <c r="M471" s="2">
        <v>0</v>
      </c>
      <c r="N471" s="2">
        <v>0</v>
      </c>
      <c r="O471" s="2">
        <v>14.2194</v>
      </c>
      <c r="P471" s="2">
        <v>123.5994</v>
      </c>
      <c r="Q471"/>
      <c r="R471" t="s">
        <v>10179</v>
      </c>
      <c r="S471" t="s">
        <v>10184</v>
      </c>
      <c r="T471" t="s">
        <v>10181</v>
      </c>
      <c r="U471" s="2" t="s">
        <v>10182</v>
      </c>
      <c r="V471" s="104" t="s">
        <v>8045</v>
      </c>
    </row>
    <row r="472" spans="1:22" hidden="1" x14ac:dyDescent="0.25">
      <c r="A472" t="s">
        <v>8489</v>
      </c>
      <c r="B472" s="186" t="s">
        <v>10536</v>
      </c>
      <c r="C472" s="14" t="s">
        <v>10388</v>
      </c>
      <c r="D472" t="s">
        <v>0</v>
      </c>
      <c r="E472" t="s">
        <v>10651</v>
      </c>
      <c r="F472" t="s">
        <v>1317</v>
      </c>
      <c r="G472" t="s">
        <v>1318</v>
      </c>
      <c r="H472" s="2">
        <v>0</v>
      </c>
      <c r="I472" s="2">
        <v>0</v>
      </c>
      <c r="J472" s="2">
        <v>0</v>
      </c>
      <c r="K472" s="8">
        <v>48.67</v>
      </c>
      <c r="L472" s="2">
        <v>0</v>
      </c>
      <c r="M472" s="2">
        <v>0</v>
      </c>
      <c r="N472" s="2">
        <v>0</v>
      </c>
      <c r="O472" s="2">
        <v>6.3271000000000006</v>
      </c>
      <c r="P472" s="2">
        <v>54.997100000000003</v>
      </c>
      <c r="Q472"/>
      <c r="R472" t="s">
        <v>10179</v>
      </c>
      <c r="S472" t="s">
        <v>10184</v>
      </c>
      <c r="T472" t="s">
        <v>10181</v>
      </c>
      <c r="U472" s="2" t="s">
        <v>10182</v>
      </c>
      <c r="V472" s="104" t="s">
        <v>8045</v>
      </c>
    </row>
    <row r="473" spans="1:22" hidden="1" x14ac:dyDescent="0.25">
      <c r="A473" t="s">
        <v>8489</v>
      </c>
      <c r="B473" s="186" t="s">
        <v>10534</v>
      </c>
      <c r="C473" s="14" t="s">
        <v>10388</v>
      </c>
      <c r="D473" t="s">
        <v>0</v>
      </c>
      <c r="E473" t="s">
        <v>10650</v>
      </c>
      <c r="F473" t="s">
        <v>1317</v>
      </c>
      <c r="G473" t="s">
        <v>1318</v>
      </c>
      <c r="H473" s="2">
        <v>0</v>
      </c>
      <c r="I473" s="2">
        <v>0</v>
      </c>
      <c r="J473" s="2">
        <v>0</v>
      </c>
      <c r="K473" s="8">
        <v>205.58</v>
      </c>
      <c r="L473" s="2">
        <v>0</v>
      </c>
      <c r="M473" s="2">
        <v>0</v>
      </c>
      <c r="N473" s="2">
        <v>0</v>
      </c>
      <c r="O473" s="2">
        <v>26.725400000000004</v>
      </c>
      <c r="P473" s="2">
        <v>232.30540000000002</v>
      </c>
      <c r="Q473"/>
      <c r="R473" t="s">
        <v>10179</v>
      </c>
      <c r="S473" t="s">
        <v>10184</v>
      </c>
      <c r="T473" t="s">
        <v>10181</v>
      </c>
      <c r="U473" s="2" t="s">
        <v>10182</v>
      </c>
      <c r="V473" s="104" t="s">
        <v>8045</v>
      </c>
    </row>
    <row r="474" spans="1:22" hidden="1" x14ac:dyDescent="0.25">
      <c r="A474" t="s">
        <v>8489</v>
      </c>
      <c r="B474" s="186" t="s">
        <v>10529</v>
      </c>
      <c r="C474" s="14" t="s">
        <v>10388</v>
      </c>
      <c r="D474" t="s">
        <v>0</v>
      </c>
      <c r="E474" t="s">
        <v>10649</v>
      </c>
      <c r="F474" t="s">
        <v>1317</v>
      </c>
      <c r="G474" t="s">
        <v>1318</v>
      </c>
      <c r="H474" s="2">
        <v>0</v>
      </c>
      <c r="I474" s="2">
        <v>0</v>
      </c>
      <c r="J474" s="2">
        <v>0</v>
      </c>
      <c r="K474" s="8">
        <v>80.62</v>
      </c>
      <c r="L474" s="2">
        <v>0</v>
      </c>
      <c r="M474" s="2">
        <v>0</v>
      </c>
      <c r="N474" s="2">
        <v>0</v>
      </c>
      <c r="O474" s="2">
        <v>10.480600000000001</v>
      </c>
      <c r="P474" s="2">
        <v>91.1006</v>
      </c>
      <c r="Q474"/>
      <c r="R474" t="s">
        <v>10179</v>
      </c>
      <c r="S474" t="s">
        <v>10184</v>
      </c>
      <c r="T474" t="s">
        <v>10181</v>
      </c>
      <c r="U474" s="2" t="s">
        <v>10182</v>
      </c>
      <c r="V474" s="104" t="s">
        <v>8045</v>
      </c>
    </row>
    <row r="475" spans="1:22" hidden="1" x14ac:dyDescent="0.25">
      <c r="A475" t="s">
        <v>8489</v>
      </c>
      <c r="B475" s="186" t="s">
        <v>10551</v>
      </c>
      <c r="C475" s="14" t="s">
        <v>10388</v>
      </c>
      <c r="D475" t="s">
        <v>0</v>
      </c>
      <c r="E475" t="s">
        <v>10648</v>
      </c>
      <c r="F475" t="s">
        <v>1317</v>
      </c>
      <c r="G475" t="s">
        <v>1318</v>
      </c>
      <c r="H475" s="2">
        <v>0</v>
      </c>
      <c r="I475" s="2">
        <v>0</v>
      </c>
      <c r="J475" s="2">
        <v>0</v>
      </c>
      <c r="K475" s="8">
        <v>153.76</v>
      </c>
      <c r="L475" s="2">
        <v>0</v>
      </c>
      <c r="M475" s="2">
        <v>0</v>
      </c>
      <c r="N475" s="2">
        <v>0</v>
      </c>
      <c r="O475" s="2">
        <v>19.988800000000001</v>
      </c>
      <c r="P475" s="2">
        <v>173.74879999999999</v>
      </c>
      <c r="Q475"/>
      <c r="R475" t="s">
        <v>10179</v>
      </c>
      <c r="S475" t="s">
        <v>10184</v>
      </c>
      <c r="T475" t="s">
        <v>10181</v>
      </c>
      <c r="U475" s="2" t="s">
        <v>10182</v>
      </c>
      <c r="V475" s="104" t="s">
        <v>8045</v>
      </c>
    </row>
    <row r="476" spans="1:22" hidden="1" x14ac:dyDescent="0.25">
      <c r="A476" t="s">
        <v>8489</v>
      </c>
      <c r="B476" s="186" t="s">
        <v>10532</v>
      </c>
      <c r="C476" s="14" t="s">
        <v>10388</v>
      </c>
      <c r="D476" t="s">
        <v>0</v>
      </c>
      <c r="E476" t="s">
        <v>10647</v>
      </c>
      <c r="F476" t="s">
        <v>2457</v>
      </c>
      <c r="G476" s="179" t="s">
        <v>2458</v>
      </c>
      <c r="H476" s="2">
        <v>0</v>
      </c>
      <c r="I476" s="2">
        <v>0</v>
      </c>
      <c r="J476" s="2">
        <v>0</v>
      </c>
      <c r="K476" s="8">
        <v>1202.8900000000001</v>
      </c>
      <c r="L476" s="2">
        <v>0</v>
      </c>
      <c r="M476" s="2">
        <v>0</v>
      </c>
      <c r="N476" s="2">
        <v>0</v>
      </c>
      <c r="O476" s="2">
        <v>156.37570000000002</v>
      </c>
      <c r="P476" s="2">
        <v>1359.2657000000002</v>
      </c>
      <c r="Q476"/>
      <c r="R476" t="s">
        <v>10179</v>
      </c>
      <c r="S476" t="s">
        <v>10184</v>
      </c>
      <c r="T476" t="s">
        <v>10181</v>
      </c>
      <c r="U476" s="2" t="s">
        <v>10182</v>
      </c>
      <c r="V476" s="104" t="s">
        <v>8045</v>
      </c>
    </row>
    <row r="477" spans="1:22" hidden="1" x14ac:dyDescent="0.25">
      <c r="A477" t="s">
        <v>8489</v>
      </c>
      <c r="B477" s="186" t="s">
        <v>10529</v>
      </c>
      <c r="C477" s="14" t="s">
        <v>10388</v>
      </c>
      <c r="D477" t="s">
        <v>0</v>
      </c>
      <c r="E477" t="s">
        <v>10646</v>
      </c>
      <c r="F477" t="s">
        <v>2934</v>
      </c>
      <c r="G477" t="s">
        <v>2935</v>
      </c>
      <c r="H477" s="2">
        <v>0</v>
      </c>
      <c r="I477" s="2">
        <v>0</v>
      </c>
      <c r="J477" s="2">
        <v>0</v>
      </c>
      <c r="K477" s="8">
        <v>736.73</v>
      </c>
      <c r="L477" s="2">
        <v>0</v>
      </c>
      <c r="M477" s="2">
        <v>0</v>
      </c>
      <c r="N477" s="2">
        <v>0</v>
      </c>
      <c r="O477" s="2">
        <v>95.774900000000002</v>
      </c>
      <c r="P477" s="2">
        <v>832.50490000000002</v>
      </c>
      <c r="Q477"/>
      <c r="R477" t="s">
        <v>10179</v>
      </c>
      <c r="S477" t="s">
        <v>10184</v>
      </c>
      <c r="T477" t="s">
        <v>10181</v>
      </c>
      <c r="U477" s="2" t="s">
        <v>10182</v>
      </c>
      <c r="V477" s="104" t="s">
        <v>8045</v>
      </c>
    </row>
    <row r="478" spans="1:22" hidden="1" x14ac:dyDescent="0.25">
      <c r="A478" t="s">
        <v>8489</v>
      </c>
      <c r="B478" s="186" t="s">
        <v>10527</v>
      </c>
      <c r="C478" s="14" t="s">
        <v>10388</v>
      </c>
      <c r="D478" t="s">
        <v>0</v>
      </c>
      <c r="E478" t="s">
        <v>10645</v>
      </c>
      <c r="F478" t="s">
        <v>1952</v>
      </c>
      <c r="G478" s="170" t="s">
        <v>1953</v>
      </c>
      <c r="H478" s="2">
        <v>0</v>
      </c>
      <c r="I478" s="2">
        <v>0</v>
      </c>
      <c r="J478" s="2">
        <v>0</v>
      </c>
      <c r="K478" s="8">
        <v>2000.1</v>
      </c>
      <c r="L478" s="2">
        <v>0</v>
      </c>
      <c r="M478" s="2">
        <v>0</v>
      </c>
      <c r="N478" s="2">
        <v>0</v>
      </c>
      <c r="O478" s="2">
        <v>260.01299999999998</v>
      </c>
      <c r="P478" s="2">
        <v>2260.1129999999998</v>
      </c>
      <c r="Q478"/>
      <c r="R478" t="s">
        <v>10179</v>
      </c>
      <c r="S478" t="s">
        <v>10184</v>
      </c>
      <c r="T478" t="s">
        <v>10181</v>
      </c>
      <c r="U478" s="2" t="s">
        <v>10182</v>
      </c>
      <c r="V478" s="104" t="s">
        <v>8045</v>
      </c>
    </row>
    <row r="479" spans="1:22" hidden="1" x14ac:dyDescent="0.25">
      <c r="A479" t="s">
        <v>8489</v>
      </c>
      <c r="B479" s="186" t="s">
        <v>10527</v>
      </c>
      <c r="C479" s="14" t="s">
        <v>10388</v>
      </c>
      <c r="D479" t="s">
        <v>0</v>
      </c>
      <c r="E479" t="s">
        <v>10644</v>
      </c>
      <c r="F479" t="s">
        <v>1952</v>
      </c>
      <c r="G479" s="170" t="s">
        <v>1953</v>
      </c>
      <c r="H479" s="2">
        <v>0</v>
      </c>
      <c r="I479" s="2">
        <v>0</v>
      </c>
      <c r="J479" s="2">
        <v>0</v>
      </c>
      <c r="K479" s="8">
        <v>2034</v>
      </c>
      <c r="L479" s="2">
        <v>0</v>
      </c>
      <c r="M479" s="2">
        <v>0</v>
      </c>
      <c r="N479" s="2">
        <v>0</v>
      </c>
      <c r="O479" s="2">
        <v>264.42</v>
      </c>
      <c r="P479" s="2">
        <v>2298.42</v>
      </c>
      <c r="Q479"/>
      <c r="R479" t="s">
        <v>10179</v>
      </c>
      <c r="S479" t="s">
        <v>10184</v>
      </c>
      <c r="T479" t="s">
        <v>10181</v>
      </c>
      <c r="U479" s="2" t="s">
        <v>10182</v>
      </c>
      <c r="V479" s="104" t="s">
        <v>8045</v>
      </c>
    </row>
    <row r="480" spans="1:22" hidden="1" x14ac:dyDescent="0.25">
      <c r="A480" t="s">
        <v>8489</v>
      </c>
      <c r="B480" s="186" t="s">
        <v>10533</v>
      </c>
      <c r="C480" s="14" t="s">
        <v>10388</v>
      </c>
      <c r="D480" t="s">
        <v>0</v>
      </c>
      <c r="E480" t="s">
        <v>10643</v>
      </c>
      <c r="F480" t="s">
        <v>1952</v>
      </c>
      <c r="G480" s="170" t="s">
        <v>1953</v>
      </c>
      <c r="H480" s="2">
        <v>0</v>
      </c>
      <c r="I480" s="2">
        <v>0</v>
      </c>
      <c r="J480" s="2">
        <v>0</v>
      </c>
      <c r="K480" s="8">
        <v>4034.1</v>
      </c>
      <c r="L480" s="2">
        <v>0</v>
      </c>
      <c r="M480" s="2">
        <v>0</v>
      </c>
      <c r="N480" s="2">
        <v>0</v>
      </c>
      <c r="O480" s="2">
        <v>524.43299999999999</v>
      </c>
      <c r="P480" s="2">
        <v>4558.5329999999994</v>
      </c>
      <c r="Q480"/>
      <c r="R480" t="s">
        <v>10179</v>
      </c>
      <c r="S480" t="s">
        <v>10184</v>
      </c>
      <c r="T480" t="s">
        <v>10181</v>
      </c>
      <c r="U480" s="2" t="s">
        <v>10182</v>
      </c>
      <c r="V480" s="104" t="s">
        <v>8045</v>
      </c>
    </row>
    <row r="481" spans="1:22" hidden="1" x14ac:dyDescent="0.25">
      <c r="A481" t="s">
        <v>8489</v>
      </c>
      <c r="B481" s="186" t="s">
        <v>10533</v>
      </c>
      <c r="C481" s="14" t="s">
        <v>10388</v>
      </c>
      <c r="D481" t="s">
        <v>0</v>
      </c>
      <c r="E481" t="s">
        <v>10642</v>
      </c>
      <c r="F481" t="s">
        <v>1952</v>
      </c>
      <c r="G481" s="170" t="s">
        <v>1953</v>
      </c>
      <c r="H481" s="2">
        <v>0</v>
      </c>
      <c r="I481" s="2">
        <v>0</v>
      </c>
      <c r="J481" s="2">
        <v>0</v>
      </c>
      <c r="K481" s="8">
        <v>4034.1</v>
      </c>
      <c r="L481" s="2">
        <v>0</v>
      </c>
      <c r="M481" s="2">
        <v>0</v>
      </c>
      <c r="N481" s="2">
        <v>0</v>
      </c>
      <c r="O481" s="2">
        <v>524.43299999999999</v>
      </c>
      <c r="P481" s="2">
        <v>4558.5329999999994</v>
      </c>
      <c r="Q481"/>
      <c r="R481" t="s">
        <v>10179</v>
      </c>
      <c r="S481" t="s">
        <v>10184</v>
      </c>
      <c r="T481" t="s">
        <v>10181</v>
      </c>
      <c r="U481" s="2" t="s">
        <v>10182</v>
      </c>
      <c r="V481" s="104" t="s">
        <v>8045</v>
      </c>
    </row>
    <row r="482" spans="1:22" hidden="1" x14ac:dyDescent="0.25">
      <c r="A482" t="s">
        <v>8489</v>
      </c>
      <c r="B482" s="186" t="s">
        <v>10533</v>
      </c>
      <c r="C482" s="14" t="s">
        <v>10388</v>
      </c>
      <c r="D482" t="s">
        <v>0</v>
      </c>
      <c r="E482" t="s">
        <v>10641</v>
      </c>
      <c r="F482" t="s">
        <v>1952</v>
      </c>
      <c r="G482" s="170" t="s">
        <v>1953</v>
      </c>
      <c r="H482" s="2">
        <v>0</v>
      </c>
      <c r="I482" s="2">
        <v>0</v>
      </c>
      <c r="J482" s="2">
        <v>0</v>
      </c>
      <c r="K482" s="8">
        <v>4034.1</v>
      </c>
      <c r="L482" s="2">
        <v>0</v>
      </c>
      <c r="M482" s="2">
        <v>0</v>
      </c>
      <c r="N482" s="2">
        <v>0</v>
      </c>
      <c r="O482" s="2">
        <v>524.43299999999999</v>
      </c>
      <c r="P482" s="2">
        <v>4558.5329999999994</v>
      </c>
      <c r="Q482"/>
      <c r="R482" t="s">
        <v>10179</v>
      </c>
      <c r="S482" t="s">
        <v>10184</v>
      </c>
      <c r="T482" t="s">
        <v>10181</v>
      </c>
      <c r="U482" s="2" t="s">
        <v>10182</v>
      </c>
      <c r="V482" s="104" t="s">
        <v>8045</v>
      </c>
    </row>
    <row r="483" spans="1:22" hidden="1" x14ac:dyDescent="0.25">
      <c r="A483" t="s">
        <v>8489</v>
      </c>
      <c r="B483" s="186" t="s">
        <v>10536</v>
      </c>
      <c r="C483" s="14" t="s">
        <v>10388</v>
      </c>
      <c r="D483" t="s">
        <v>0</v>
      </c>
      <c r="E483" t="s">
        <v>10640</v>
      </c>
      <c r="F483" t="s">
        <v>1952</v>
      </c>
      <c r="G483" s="170" t="s">
        <v>1953</v>
      </c>
      <c r="H483" s="2">
        <v>0</v>
      </c>
      <c r="I483" s="2">
        <v>0</v>
      </c>
      <c r="J483" s="2">
        <v>0</v>
      </c>
      <c r="K483" s="8">
        <v>4034.1</v>
      </c>
      <c r="L483" s="2">
        <v>0</v>
      </c>
      <c r="M483" s="2">
        <v>0</v>
      </c>
      <c r="N483" s="2">
        <v>0</v>
      </c>
      <c r="O483" s="2">
        <v>524.43299999999999</v>
      </c>
      <c r="P483" s="2">
        <v>4558.5329999999994</v>
      </c>
      <c r="Q483"/>
      <c r="R483" t="s">
        <v>10179</v>
      </c>
      <c r="S483" t="s">
        <v>10184</v>
      </c>
      <c r="T483" t="s">
        <v>10181</v>
      </c>
      <c r="U483" s="2" t="s">
        <v>10182</v>
      </c>
      <c r="V483" s="104" t="s">
        <v>8045</v>
      </c>
    </row>
    <row r="484" spans="1:22" hidden="1" x14ac:dyDescent="0.25">
      <c r="A484" t="s">
        <v>8489</v>
      </c>
      <c r="B484" s="186" t="s">
        <v>10537</v>
      </c>
      <c r="C484" s="14" t="s">
        <v>10388</v>
      </c>
      <c r="D484" t="s">
        <v>0</v>
      </c>
      <c r="E484" t="s">
        <v>10639</v>
      </c>
      <c r="F484" t="s">
        <v>1952</v>
      </c>
      <c r="G484" s="170" t="s">
        <v>1953</v>
      </c>
      <c r="H484" s="2">
        <v>0</v>
      </c>
      <c r="I484" s="2">
        <v>0</v>
      </c>
      <c r="J484" s="2">
        <v>0</v>
      </c>
      <c r="K484" s="8">
        <v>4034.1</v>
      </c>
      <c r="L484" s="2">
        <v>0</v>
      </c>
      <c r="M484" s="2">
        <v>0</v>
      </c>
      <c r="N484" s="2">
        <v>0</v>
      </c>
      <c r="O484" s="2">
        <v>524.43299999999999</v>
      </c>
      <c r="P484" s="2">
        <v>4558.5329999999994</v>
      </c>
      <c r="Q484"/>
      <c r="R484" t="s">
        <v>10179</v>
      </c>
      <c r="S484" t="s">
        <v>10184</v>
      </c>
      <c r="T484" t="s">
        <v>10181</v>
      </c>
      <c r="U484" s="2" t="s">
        <v>10182</v>
      </c>
      <c r="V484" s="104" t="s">
        <v>8045</v>
      </c>
    </row>
    <row r="485" spans="1:22" hidden="1" x14ac:dyDescent="0.25">
      <c r="A485" t="s">
        <v>8489</v>
      </c>
      <c r="B485" s="186" t="s">
        <v>10538</v>
      </c>
      <c r="C485" s="14" t="s">
        <v>10388</v>
      </c>
      <c r="D485" t="s">
        <v>0</v>
      </c>
      <c r="E485" t="s">
        <v>10638</v>
      </c>
      <c r="F485" t="s">
        <v>1952</v>
      </c>
      <c r="G485" s="170" t="s">
        <v>1953</v>
      </c>
      <c r="H485" s="2">
        <v>0</v>
      </c>
      <c r="I485" s="2">
        <v>0</v>
      </c>
      <c r="J485" s="2">
        <v>0</v>
      </c>
      <c r="K485" s="8">
        <v>4034.1</v>
      </c>
      <c r="L485" s="2">
        <v>0</v>
      </c>
      <c r="M485" s="2">
        <v>0</v>
      </c>
      <c r="N485" s="2">
        <v>0</v>
      </c>
      <c r="O485" s="2">
        <v>524.43299999999999</v>
      </c>
      <c r="P485" s="2">
        <v>4558.5329999999994</v>
      </c>
      <c r="Q485"/>
      <c r="R485" t="s">
        <v>10179</v>
      </c>
      <c r="S485" t="s">
        <v>10184</v>
      </c>
      <c r="T485" t="s">
        <v>10181</v>
      </c>
      <c r="U485" s="2" t="s">
        <v>10182</v>
      </c>
      <c r="V485" s="104" t="s">
        <v>8045</v>
      </c>
    </row>
    <row r="486" spans="1:22" hidden="1" x14ac:dyDescent="0.25">
      <c r="A486" t="s">
        <v>8489</v>
      </c>
      <c r="B486" s="186" t="s">
        <v>10541</v>
      </c>
      <c r="C486" s="14" t="s">
        <v>10388</v>
      </c>
      <c r="D486" t="s">
        <v>0</v>
      </c>
      <c r="E486" t="s">
        <v>10637</v>
      </c>
      <c r="F486" t="s">
        <v>1952</v>
      </c>
      <c r="G486" s="170" t="s">
        <v>1953</v>
      </c>
      <c r="H486" s="2">
        <v>0</v>
      </c>
      <c r="I486" s="2">
        <v>0</v>
      </c>
      <c r="J486" s="2">
        <v>0</v>
      </c>
      <c r="K486" s="8">
        <v>4034.1</v>
      </c>
      <c r="L486" s="2">
        <v>0</v>
      </c>
      <c r="M486" s="2">
        <v>0</v>
      </c>
      <c r="N486" s="2">
        <v>0</v>
      </c>
      <c r="O486" s="2">
        <v>524.43299999999999</v>
      </c>
      <c r="P486" s="2">
        <v>4558.5329999999994</v>
      </c>
      <c r="Q486"/>
      <c r="R486" t="s">
        <v>10179</v>
      </c>
      <c r="S486" t="s">
        <v>10184</v>
      </c>
      <c r="T486" t="s">
        <v>10181</v>
      </c>
      <c r="U486" s="2" t="s">
        <v>10182</v>
      </c>
      <c r="V486" s="104" t="s">
        <v>8045</v>
      </c>
    </row>
    <row r="487" spans="1:22" hidden="1" x14ac:dyDescent="0.25">
      <c r="A487" t="s">
        <v>8489</v>
      </c>
      <c r="B487" s="186" t="s">
        <v>10542</v>
      </c>
      <c r="C487" s="14" t="s">
        <v>10388</v>
      </c>
      <c r="D487" t="s">
        <v>0</v>
      </c>
      <c r="E487" t="s">
        <v>10636</v>
      </c>
      <c r="F487" t="s">
        <v>1952</v>
      </c>
      <c r="G487" s="170" t="s">
        <v>1953</v>
      </c>
      <c r="H487" s="2">
        <v>0</v>
      </c>
      <c r="I487" s="2">
        <v>0</v>
      </c>
      <c r="J487" s="2">
        <v>0</v>
      </c>
      <c r="K487" s="8">
        <v>4034.1</v>
      </c>
      <c r="L487" s="2">
        <v>0</v>
      </c>
      <c r="M487" s="2">
        <v>0</v>
      </c>
      <c r="N487" s="2">
        <v>0</v>
      </c>
      <c r="O487" s="2">
        <v>524.43299999999999</v>
      </c>
      <c r="P487" s="2">
        <v>4558.5329999999994</v>
      </c>
      <c r="Q487"/>
      <c r="R487" t="s">
        <v>10179</v>
      </c>
      <c r="S487" t="s">
        <v>10184</v>
      </c>
      <c r="T487" t="s">
        <v>10181</v>
      </c>
      <c r="U487" s="2" t="s">
        <v>10182</v>
      </c>
      <c r="V487" s="104" t="s">
        <v>8045</v>
      </c>
    </row>
    <row r="488" spans="1:22" hidden="1" x14ac:dyDescent="0.25">
      <c r="A488" t="s">
        <v>8489</v>
      </c>
      <c r="B488" s="186" t="s">
        <v>10544</v>
      </c>
      <c r="C488" s="14" t="s">
        <v>10388</v>
      </c>
      <c r="D488" t="s">
        <v>0</v>
      </c>
      <c r="E488" t="s">
        <v>10635</v>
      </c>
      <c r="F488" t="s">
        <v>1952</v>
      </c>
      <c r="G488" s="170" t="s">
        <v>1953</v>
      </c>
      <c r="H488" s="2">
        <v>0</v>
      </c>
      <c r="I488" s="2">
        <v>0</v>
      </c>
      <c r="J488" s="2">
        <v>0</v>
      </c>
      <c r="K488" s="8">
        <v>2000.1</v>
      </c>
      <c r="L488" s="2">
        <v>0</v>
      </c>
      <c r="M488" s="2">
        <v>0</v>
      </c>
      <c r="N488" s="2">
        <v>0</v>
      </c>
      <c r="O488" s="2">
        <v>260.01299999999998</v>
      </c>
      <c r="P488" s="2">
        <v>2260.1129999999998</v>
      </c>
      <c r="Q488"/>
      <c r="R488" t="s">
        <v>10179</v>
      </c>
      <c r="S488" t="s">
        <v>10184</v>
      </c>
      <c r="T488" t="s">
        <v>10181</v>
      </c>
      <c r="U488" s="2" t="s">
        <v>10182</v>
      </c>
      <c r="V488" s="104" t="s">
        <v>8045</v>
      </c>
    </row>
    <row r="489" spans="1:22" hidden="1" x14ac:dyDescent="0.25">
      <c r="A489" t="s">
        <v>8489</v>
      </c>
      <c r="B489" s="186" t="s">
        <v>10544</v>
      </c>
      <c r="C489" s="14" t="s">
        <v>10388</v>
      </c>
      <c r="D489" t="s">
        <v>0</v>
      </c>
      <c r="E489" t="s">
        <v>10634</v>
      </c>
      <c r="F489" t="s">
        <v>1952</v>
      </c>
      <c r="G489" s="170" t="s">
        <v>1953</v>
      </c>
      <c r="H489" s="2">
        <v>0</v>
      </c>
      <c r="I489" s="2">
        <v>0</v>
      </c>
      <c r="J489" s="2">
        <v>0</v>
      </c>
      <c r="K489" s="8">
        <v>2034</v>
      </c>
      <c r="L489" s="2">
        <v>0</v>
      </c>
      <c r="M489" s="2">
        <v>0</v>
      </c>
      <c r="N489" s="2">
        <v>0</v>
      </c>
      <c r="O489" s="2">
        <v>264.42</v>
      </c>
      <c r="P489" s="2">
        <v>2298.42</v>
      </c>
      <c r="Q489"/>
      <c r="R489" t="s">
        <v>10179</v>
      </c>
      <c r="S489" t="s">
        <v>10184</v>
      </c>
      <c r="T489" t="s">
        <v>10181</v>
      </c>
      <c r="U489" s="2" t="s">
        <v>10182</v>
      </c>
      <c r="V489" s="104" t="s">
        <v>8045</v>
      </c>
    </row>
    <row r="490" spans="1:22" hidden="1" x14ac:dyDescent="0.25">
      <c r="A490" t="s">
        <v>8489</v>
      </c>
      <c r="B490" s="186" t="s">
        <v>10546</v>
      </c>
      <c r="C490" s="14" t="s">
        <v>10388</v>
      </c>
      <c r="D490" t="s">
        <v>0</v>
      </c>
      <c r="E490" t="s">
        <v>10633</v>
      </c>
      <c r="F490" t="s">
        <v>1952</v>
      </c>
      <c r="G490" s="170" t="s">
        <v>1953</v>
      </c>
      <c r="H490" s="2">
        <v>0</v>
      </c>
      <c r="I490" s="2">
        <v>0</v>
      </c>
      <c r="J490" s="2">
        <v>0</v>
      </c>
      <c r="K490" s="8">
        <v>2000.1</v>
      </c>
      <c r="L490" s="2">
        <v>0</v>
      </c>
      <c r="M490" s="2">
        <v>0</v>
      </c>
      <c r="N490" s="2">
        <v>0</v>
      </c>
      <c r="O490" s="2">
        <v>260.01299999999998</v>
      </c>
      <c r="P490" s="2">
        <v>2260.1129999999998</v>
      </c>
      <c r="Q490"/>
      <c r="R490" t="s">
        <v>10179</v>
      </c>
      <c r="S490" t="s">
        <v>10184</v>
      </c>
      <c r="T490" t="s">
        <v>10181</v>
      </c>
      <c r="U490" s="2" t="s">
        <v>10182</v>
      </c>
      <c r="V490" s="104" t="s">
        <v>8045</v>
      </c>
    </row>
    <row r="491" spans="1:22" hidden="1" x14ac:dyDescent="0.25">
      <c r="A491" t="s">
        <v>8489</v>
      </c>
      <c r="B491" s="186" t="s">
        <v>10546</v>
      </c>
      <c r="C491" s="14" t="s">
        <v>10388</v>
      </c>
      <c r="D491" t="s">
        <v>0</v>
      </c>
      <c r="E491" t="s">
        <v>10632</v>
      </c>
      <c r="F491" t="s">
        <v>1952</v>
      </c>
      <c r="G491" s="170" t="s">
        <v>1953</v>
      </c>
      <c r="H491" s="2">
        <v>0</v>
      </c>
      <c r="I491" s="2">
        <v>0</v>
      </c>
      <c r="J491" s="2">
        <v>0</v>
      </c>
      <c r="K491" s="8">
        <v>2034</v>
      </c>
      <c r="L491" s="2">
        <v>0</v>
      </c>
      <c r="M491" s="2">
        <v>0</v>
      </c>
      <c r="N491" s="2">
        <v>0</v>
      </c>
      <c r="O491" s="2">
        <v>264.42</v>
      </c>
      <c r="P491" s="2">
        <v>2298.42</v>
      </c>
      <c r="Q491"/>
      <c r="R491" t="s">
        <v>10179</v>
      </c>
      <c r="S491" t="s">
        <v>10184</v>
      </c>
      <c r="T491" t="s">
        <v>10181</v>
      </c>
      <c r="U491" s="2" t="s">
        <v>10182</v>
      </c>
      <c r="V491" s="104" t="s">
        <v>8045</v>
      </c>
    </row>
    <row r="492" spans="1:22" hidden="1" x14ac:dyDescent="0.25">
      <c r="A492" t="s">
        <v>8489</v>
      </c>
      <c r="B492" s="186" t="s">
        <v>10550</v>
      </c>
      <c r="C492" s="14" t="s">
        <v>10388</v>
      </c>
      <c r="D492" t="s">
        <v>0</v>
      </c>
      <c r="E492" t="s">
        <v>10631</v>
      </c>
      <c r="F492" t="s">
        <v>1952</v>
      </c>
      <c r="G492" s="170" t="s">
        <v>1953</v>
      </c>
      <c r="H492" s="2">
        <v>0</v>
      </c>
      <c r="I492" s="2">
        <v>0</v>
      </c>
      <c r="J492" s="2">
        <v>0</v>
      </c>
      <c r="K492" s="8">
        <v>4034.1</v>
      </c>
      <c r="L492" s="2">
        <v>0</v>
      </c>
      <c r="M492" s="2">
        <v>0</v>
      </c>
      <c r="N492" s="2">
        <v>0</v>
      </c>
      <c r="O492" s="2">
        <v>524.43299999999999</v>
      </c>
      <c r="P492" s="2">
        <v>4558.5329999999994</v>
      </c>
      <c r="Q492"/>
      <c r="R492" t="s">
        <v>10179</v>
      </c>
      <c r="S492" t="s">
        <v>10184</v>
      </c>
      <c r="T492" t="s">
        <v>10181</v>
      </c>
      <c r="U492" s="2" t="s">
        <v>10182</v>
      </c>
      <c r="V492" s="104" t="s">
        <v>8045</v>
      </c>
    </row>
    <row r="493" spans="1:22" hidden="1" x14ac:dyDescent="0.25">
      <c r="A493" t="s">
        <v>8489</v>
      </c>
      <c r="B493" s="186" t="s">
        <v>10550</v>
      </c>
      <c r="C493" s="14" t="s">
        <v>10388</v>
      </c>
      <c r="D493" t="s">
        <v>0</v>
      </c>
      <c r="E493" t="s">
        <v>10630</v>
      </c>
      <c r="F493" t="s">
        <v>1952</v>
      </c>
      <c r="G493" s="170" t="s">
        <v>1953</v>
      </c>
      <c r="H493" s="2">
        <v>0</v>
      </c>
      <c r="I493" s="2">
        <v>0</v>
      </c>
      <c r="J493" s="2">
        <v>0</v>
      </c>
      <c r="K493" s="8">
        <v>4034.1</v>
      </c>
      <c r="L493" s="2">
        <v>0</v>
      </c>
      <c r="M493" s="2">
        <v>0</v>
      </c>
      <c r="N493" s="2">
        <v>0</v>
      </c>
      <c r="O493" s="2">
        <v>524.43299999999999</v>
      </c>
      <c r="P493" s="2">
        <v>4558.5329999999994</v>
      </c>
      <c r="Q493"/>
      <c r="R493" t="s">
        <v>10179</v>
      </c>
      <c r="S493" t="s">
        <v>10184</v>
      </c>
      <c r="T493" t="s">
        <v>10181</v>
      </c>
      <c r="U493" s="2" t="s">
        <v>10182</v>
      </c>
      <c r="V493" s="104" t="s">
        <v>8045</v>
      </c>
    </row>
    <row r="494" spans="1:22" hidden="1" x14ac:dyDescent="0.25">
      <c r="A494" t="s">
        <v>8489</v>
      </c>
      <c r="B494" s="186" t="s">
        <v>10551</v>
      </c>
      <c r="C494" s="14" t="s">
        <v>10388</v>
      </c>
      <c r="D494" t="s">
        <v>0</v>
      </c>
      <c r="E494" t="s">
        <v>10629</v>
      </c>
      <c r="F494" t="s">
        <v>1952</v>
      </c>
      <c r="G494" s="170" t="s">
        <v>1953</v>
      </c>
      <c r="H494" s="2">
        <v>0</v>
      </c>
      <c r="I494" s="2">
        <v>0</v>
      </c>
      <c r="J494" s="2">
        <v>0</v>
      </c>
      <c r="K494" s="8">
        <v>4034.1</v>
      </c>
      <c r="L494" s="2">
        <v>0</v>
      </c>
      <c r="M494" s="2">
        <v>0</v>
      </c>
      <c r="N494" s="2">
        <v>0</v>
      </c>
      <c r="O494" s="2">
        <v>524.43299999999999</v>
      </c>
      <c r="P494" s="2">
        <v>4558.5329999999994</v>
      </c>
      <c r="Q494"/>
      <c r="R494" t="s">
        <v>10179</v>
      </c>
      <c r="S494" t="s">
        <v>10184</v>
      </c>
      <c r="T494" t="s">
        <v>10181</v>
      </c>
      <c r="U494" s="2" t="s">
        <v>10182</v>
      </c>
      <c r="V494" s="104" t="s">
        <v>8045</v>
      </c>
    </row>
    <row r="495" spans="1:22" hidden="1" x14ac:dyDescent="0.25">
      <c r="A495" t="s">
        <v>8489</v>
      </c>
      <c r="B495" s="186" t="s">
        <v>10551</v>
      </c>
      <c r="C495" s="14" t="s">
        <v>10388</v>
      </c>
      <c r="D495" t="s">
        <v>0</v>
      </c>
      <c r="E495" t="s">
        <v>10628</v>
      </c>
      <c r="F495" t="s">
        <v>1952</v>
      </c>
      <c r="G495" s="170" t="s">
        <v>1953</v>
      </c>
      <c r="H495" s="2">
        <v>0</v>
      </c>
      <c r="I495" s="2">
        <v>0</v>
      </c>
      <c r="J495" s="2">
        <v>0</v>
      </c>
      <c r="K495" s="8">
        <v>1700</v>
      </c>
      <c r="L495" s="2">
        <v>0</v>
      </c>
      <c r="M495" s="2">
        <v>0</v>
      </c>
      <c r="N495" s="2">
        <v>0</v>
      </c>
      <c r="O495" s="2">
        <v>221</v>
      </c>
      <c r="P495" s="2">
        <v>1921</v>
      </c>
      <c r="Q495"/>
      <c r="R495" t="s">
        <v>10179</v>
      </c>
      <c r="S495" t="s">
        <v>10184</v>
      </c>
      <c r="T495" t="s">
        <v>10181</v>
      </c>
      <c r="U495" s="2" t="s">
        <v>10182</v>
      </c>
      <c r="V495" s="104" t="s">
        <v>8045</v>
      </c>
    </row>
    <row r="496" spans="1:22" hidden="1" x14ac:dyDescent="0.25">
      <c r="A496" t="s">
        <v>8489</v>
      </c>
      <c r="B496" s="186" t="s">
        <v>10551</v>
      </c>
      <c r="C496" s="14" t="s">
        <v>10388</v>
      </c>
      <c r="D496" t="s">
        <v>0</v>
      </c>
      <c r="E496" t="s">
        <v>10627</v>
      </c>
      <c r="F496" t="s">
        <v>1952</v>
      </c>
      <c r="G496" s="170" t="s">
        <v>1953</v>
      </c>
      <c r="H496" s="2">
        <v>0</v>
      </c>
      <c r="I496" s="2">
        <v>0</v>
      </c>
      <c r="J496" s="2">
        <v>0</v>
      </c>
      <c r="K496" s="8">
        <v>1700</v>
      </c>
      <c r="L496" s="2">
        <v>0</v>
      </c>
      <c r="M496" s="2">
        <v>0</v>
      </c>
      <c r="N496" s="2">
        <v>0</v>
      </c>
      <c r="O496" s="2">
        <v>221</v>
      </c>
      <c r="P496" s="2">
        <v>1921</v>
      </c>
      <c r="Q496"/>
      <c r="R496" t="s">
        <v>10179</v>
      </c>
      <c r="S496" t="s">
        <v>10184</v>
      </c>
      <c r="T496" t="s">
        <v>10181</v>
      </c>
      <c r="U496" s="2" t="s">
        <v>10182</v>
      </c>
      <c r="V496" s="104" t="s">
        <v>8045</v>
      </c>
    </row>
    <row r="497" spans="1:22" hidden="1" x14ac:dyDescent="0.25">
      <c r="A497" t="s">
        <v>8489</v>
      </c>
      <c r="B497" s="186" t="s">
        <v>10545</v>
      </c>
      <c r="C497" s="14" t="s">
        <v>10388</v>
      </c>
      <c r="D497" t="s">
        <v>0</v>
      </c>
      <c r="E497" t="s">
        <v>10626</v>
      </c>
      <c r="F497" t="s">
        <v>1317</v>
      </c>
      <c r="G497" t="s">
        <v>1318</v>
      </c>
      <c r="H497" s="2">
        <v>0</v>
      </c>
      <c r="I497" s="2">
        <v>0</v>
      </c>
      <c r="J497" s="2">
        <v>0</v>
      </c>
      <c r="K497" s="8">
        <v>24.73</v>
      </c>
      <c r="L497" s="2">
        <v>0</v>
      </c>
      <c r="M497" s="2">
        <v>0</v>
      </c>
      <c r="N497" s="2">
        <v>0</v>
      </c>
      <c r="O497" s="2">
        <v>3.2149000000000001</v>
      </c>
      <c r="P497" s="2">
        <v>27.944900000000001</v>
      </c>
      <c r="Q497"/>
      <c r="R497" t="s">
        <v>10179</v>
      </c>
      <c r="S497" t="s">
        <v>10184</v>
      </c>
      <c r="T497" t="s">
        <v>10181</v>
      </c>
      <c r="U497" s="2" t="s">
        <v>10182</v>
      </c>
      <c r="V497" s="104" t="s">
        <v>8045</v>
      </c>
    </row>
    <row r="498" spans="1:22" hidden="1" x14ac:dyDescent="0.25">
      <c r="A498" t="s">
        <v>8489</v>
      </c>
      <c r="B498" s="186" t="s">
        <v>10550</v>
      </c>
      <c r="C498" s="14" t="s">
        <v>10388</v>
      </c>
      <c r="D498" t="s">
        <v>0</v>
      </c>
      <c r="E498" t="s">
        <v>10625</v>
      </c>
      <c r="F498" t="s">
        <v>2457</v>
      </c>
      <c r="G498" s="179" t="s">
        <v>2458</v>
      </c>
      <c r="H498" s="2">
        <v>0</v>
      </c>
      <c r="I498" s="2">
        <v>0</v>
      </c>
      <c r="J498" s="2">
        <v>0</v>
      </c>
      <c r="K498" s="8">
        <v>481.57</v>
      </c>
      <c r="L498" s="2">
        <v>0</v>
      </c>
      <c r="M498" s="2">
        <v>0</v>
      </c>
      <c r="N498" s="2">
        <v>0</v>
      </c>
      <c r="O498" s="2">
        <v>62.604100000000003</v>
      </c>
      <c r="P498" s="2">
        <v>544.17409999999995</v>
      </c>
      <c r="Q498"/>
      <c r="R498" t="s">
        <v>10179</v>
      </c>
      <c r="S498" t="s">
        <v>10184</v>
      </c>
      <c r="T498" t="s">
        <v>10181</v>
      </c>
      <c r="U498" s="2" t="s">
        <v>10182</v>
      </c>
      <c r="V498" s="104" t="s">
        <v>8045</v>
      </c>
    </row>
    <row r="499" spans="1:22" hidden="1" x14ac:dyDescent="0.25">
      <c r="A499" t="s">
        <v>8489</v>
      </c>
      <c r="B499" s="186" t="s">
        <v>10526</v>
      </c>
      <c r="C499" s="14" t="s">
        <v>10388</v>
      </c>
      <c r="D499" t="s">
        <v>0</v>
      </c>
      <c r="E499" t="s">
        <v>10624</v>
      </c>
      <c r="F499" t="s">
        <v>2124</v>
      </c>
      <c r="G499" s="172" t="s">
        <v>2125</v>
      </c>
      <c r="H499" s="2">
        <v>376.65</v>
      </c>
      <c r="I499" s="2">
        <v>0</v>
      </c>
      <c r="J499" s="2">
        <v>0</v>
      </c>
      <c r="K499" s="8">
        <v>233.06</v>
      </c>
      <c r="L499" s="2">
        <v>0</v>
      </c>
      <c r="M499" s="2">
        <v>0</v>
      </c>
      <c r="N499" s="2">
        <v>0</v>
      </c>
      <c r="O499" s="2">
        <v>30.297800000000002</v>
      </c>
      <c r="P499" s="2">
        <v>640.00780000000009</v>
      </c>
      <c r="Q499"/>
      <c r="R499" t="s">
        <v>10179</v>
      </c>
      <c r="S499" t="s">
        <v>10184</v>
      </c>
      <c r="T499" t="s">
        <v>10181</v>
      </c>
      <c r="U499" s="2" t="s">
        <v>10189</v>
      </c>
      <c r="V499" s="104" t="s">
        <v>8045</v>
      </c>
    </row>
    <row r="500" spans="1:22" hidden="1" x14ac:dyDescent="0.25">
      <c r="A500" t="s">
        <v>8489</v>
      </c>
      <c r="B500" s="186" t="s">
        <v>10534</v>
      </c>
      <c r="C500" s="14" t="s">
        <v>10388</v>
      </c>
      <c r="D500" t="s">
        <v>0</v>
      </c>
      <c r="E500" t="s">
        <v>10623</v>
      </c>
      <c r="F500" t="s">
        <v>1317</v>
      </c>
      <c r="G500" t="s">
        <v>1318</v>
      </c>
      <c r="H500" s="2">
        <v>0</v>
      </c>
      <c r="I500" s="2">
        <v>0</v>
      </c>
      <c r="J500" s="2">
        <v>0</v>
      </c>
      <c r="K500" s="8">
        <v>3.36</v>
      </c>
      <c r="L500" s="2">
        <v>0</v>
      </c>
      <c r="M500" s="2">
        <v>0</v>
      </c>
      <c r="N500" s="2">
        <v>0</v>
      </c>
      <c r="O500" s="2">
        <v>0.43680000000000002</v>
      </c>
      <c r="P500" s="2">
        <v>3.7967999999999997</v>
      </c>
      <c r="Q500"/>
      <c r="R500" t="s">
        <v>10179</v>
      </c>
      <c r="S500" t="s">
        <v>10184</v>
      </c>
      <c r="T500" t="s">
        <v>10181</v>
      </c>
      <c r="U500" s="2" t="s">
        <v>10182</v>
      </c>
      <c r="V500" s="104" t="s">
        <v>8045</v>
      </c>
    </row>
    <row r="501" spans="1:22" hidden="1" x14ac:dyDescent="0.25">
      <c r="A501" t="s">
        <v>8489</v>
      </c>
      <c r="B501" s="186" t="s">
        <v>10533</v>
      </c>
      <c r="C501" s="14" t="s">
        <v>10388</v>
      </c>
      <c r="D501" t="s">
        <v>0</v>
      </c>
      <c r="E501" t="s">
        <v>10622</v>
      </c>
      <c r="F501" t="s">
        <v>2204</v>
      </c>
      <c r="G501" t="s">
        <v>2205</v>
      </c>
      <c r="H501" s="2">
        <v>0</v>
      </c>
      <c r="I501" s="2">
        <v>0</v>
      </c>
      <c r="J501" s="2">
        <v>0</v>
      </c>
      <c r="K501" s="8">
        <v>184.78</v>
      </c>
      <c r="L501" s="2">
        <v>0</v>
      </c>
      <c r="M501" s="2">
        <v>0</v>
      </c>
      <c r="N501" s="2">
        <v>0</v>
      </c>
      <c r="O501" s="2">
        <v>24.0214</v>
      </c>
      <c r="P501" s="2">
        <v>208.8014</v>
      </c>
      <c r="Q501"/>
      <c r="R501" t="s">
        <v>10179</v>
      </c>
      <c r="S501" t="s">
        <v>10184</v>
      </c>
      <c r="T501" t="s">
        <v>10181</v>
      </c>
      <c r="U501" s="2" t="s">
        <v>10182</v>
      </c>
      <c r="V501" s="104" t="s">
        <v>8045</v>
      </c>
    </row>
    <row r="502" spans="1:22" hidden="1" x14ac:dyDescent="0.25">
      <c r="A502" t="s">
        <v>8489</v>
      </c>
      <c r="B502" s="186" t="s">
        <v>10621</v>
      </c>
      <c r="C502" s="14" t="s">
        <v>10388</v>
      </c>
      <c r="D502" t="s">
        <v>0</v>
      </c>
      <c r="E502" t="s">
        <v>10620</v>
      </c>
      <c r="F502" t="s">
        <v>3075</v>
      </c>
      <c r="G502" t="s">
        <v>3076</v>
      </c>
      <c r="H502" s="2">
        <v>0</v>
      </c>
      <c r="I502" s="2">
        <v>0</v>
      </c>
      <c r="J502" s="2">
        <v>0</v>
      </c>
      <c r="K502" s="8">
        <v>88.48</v>
      </c>
      <c r="L502" s="2">
        <v>0</v>
      </c>
      <c r="M502" s="2">
        <v>0</v>
      </c>
      <c r="N502" s="2">
        <v>0</v>
      </c>
      <c r="O502" s="2">
        <v>11.502400000000002</v>
      </c>
      <c r="P502" s="2">
        <v>99.982400000000013</v>
      </c>
      <c r="Q502"/>
      <c r="R502" t="s">
        <v>10179</v>
      </c>
      <c r="S502" t="s">
        <v>10184</v>
      </c>
      <c r="T502" t="s">
        <v>10181</v>
      </c>
      <c r="U502" s="2" t="s">
        <v>10182</v>
      </c>
      <c r="V502" s="104" t="s">
        <v>8045</v>
      </c>
    </row>
    <row r="503" spans="1:22" hidden="1" x14ac:dyDescent="0.25">
      <c r="A503" t="s">
        <v>8489</v>
      </c>
      <c r="B503" s="186" t="s">
        <v>10533</v>
      </c>
      <c r="C503" s="14" t="s">
        <v>10388</v>
      </c>
      <c r="D503" t="s">
        <v>0</v>
      </c>
      <c r="E503" t="s">
        <v>10619</v>
      </c>
      <c r="F503" t="s">
        <v>2204</v>
      </c>
      <c r="G503" t="s">
        <v>2205</v>
      </c>
      <c r="H503" s="2">
        <v>0</v>
      </c>
      <c r="I503" s="2">
        <v>0</v>
      </c>
      <c r="J503" s="2">
        <v>0</v>
      </c>
      <c r="K503" s="8">
        <v>136.55000000000001</v>
      </c>
      <c r="L503" s="2">
        <v>0</v>
      </c>
      <c r="M503" s="2">
        <v>0</v>
      </c>
      <c r="N503" s="2">
        <v>0</v>
      </c>
      <c r="O503" s="2">
        <v>17.751500000000004</v>
      </c>
      <c r="P503" s="2">
        <v>154.3015</v>
      </c>
      <c r="Q503"/>
      <c r="R503" t="s">
        <v>10179</v>
      </c>
      <c r="S503" t="s">
        <v>10184</v>
      </c>
      <c r="T503" t="s">
        <v>10181</v>
      </c>
      <c r="U503" s="2" t="s">
        <v>10182</v>
      </c>
      <c r="V503" s="104" t="s">
        <v>8045</v>
      </c>
    </row>
    <row r="504" spans="1:22" hidden="1" x14ac:dyDescent="0.25">
      <c r="A504" t="s">
        <v>8489</v>
      </c>
      <c r="B504" s="186" t="s">
        <v>10545</v>
      </c>
      <c r="C504" s="14" t="s">
        <v>10388</v>
      </c>
      <c r="D504" t="s">
        <v>0</v>
      </c>
      <c r="E504" t="s">
        <v>10618</v>
      </c>
      <c r="F504" t="s">
        <v>2514</v>
      </c>
      <c r="G504" s="172" t="s">
        <v>2515</v>
      </c>
      <c r="H504" s="2">
        <v>0</v>
      </c>
      <c r="I504" s="2">
        <v>0</v>
      </c>
      <c r="J504" s="2">
        <v>0</v>
      </c>
      <c r="K504" s="8">
        <v>319.95</v>
      </c>
      <c r="L504" s="2">
        <v>0</v>
      </c>
      <c r="M504" s="2">
        <v>0</v>
      </c>
      <c r="N504" s="2">
        <v>0</v>
      </c>
      <c r="O504" s="2">
        <v>41.593499999999999</v>
      </c>
      <c r="P504" s="2">
        <v>361.54349999999999</v>
      </c>
      <c r="Q504"/>
      <c r="R504" t="s">
        <v>10179</v>
      </c>
      <c r="S504" t="s">
        <v>10184</v>
      </c>
      <c r="T504" t="s">
        <v>10181</v>
      </c>
      <c r="U504" s="2" t="s">
        <v>10182</v>
      </c>
      <c r="V504" s="104" t="s">
        <v>8045</v>
      </c>
    </row>
    <row r="505" spans="1:22" hidden="1" x14ac:dyDescent="0.25">
      <c r="A505" t="s">
        <v>8489</v>
      </c>
      <c r="B505" s="186" t="s">
        <v>10550</v>
      </c>
      <c r="C505" s="14" t="s">
        <v>10388</v>
      </c>
      <c r="D505" t="s">
        <v>0</v>
      </c>
      <c r="E505" t="s">
        <v>10617</v>
      </c>
      <c r="F505" t="s">
        <v>2514</v>
      </c>
      <c r="G505" s="172" t="s">
        <v>2515</v>
      </c>
      <c r="H505" s="2">
        <v>0</v>
      </c>
      <c r="I505" s="2">
        <v>0</v>
      </c>
      <c r="J505" s="2">
        <v>0</v>
      </c>
      <c r="K505" s="8">
        <v>230.98</v>
      </c>
      <c r="L505" s="2">
        <v>0</v>
      </c>
      <c r="M505" s="2">
        <v>0</v>
      </c>
      <c r="N505" s="2">
        <v>0</v>
      </c>
      <c r="O505" s="2">
        <v>30.0274</v>
      </c>
      <c r="P505" s="2">
        <v>261.00739999999996</v>
      </c>
      <c r="Q505"/>
      <c r="R505" t="s">
        <v>10179</v>
      </c>
      <c r="S505" t="s">
        <v>10184</v>
      </c>
      <c r="T505" t="s">
        <v>10181</v>
      </c>
      <c r="U505" s="2" t="s">
        <v>10182</v>
      </c>
      <c r="V505" s="104" t="s">
        <v>8045</v>
      </c>
    </row>
    <row r="506" spans="1:22" hidden="1" x14ac:dyDescent="0.25">
      <c r="A506" t="s">
        <v>8489</v>
      </c>
      <c r="B506" s="186" t="s">
        <v>10539</v>
      </c>
      <c r="C506" s="14" t="s">
        <v>10388</v>
      </c>
      <c r="D506" t="s">
        <v>0</v>
      </c>
      <c r="E506" t="s">
        <v>10616</v>
      </c>
      <c r="F506" t="s">
        <v>2473</v>
      </c>
      <c r="G506" t="s">
        <v>2474</v>
      </c>
      <c r="H506" s="2">
        <v>0</v>
      </c>
      <c r="I506" s="2">
        <v>0</v>
      </c>
      <c r="J506" s="2">
        <v>0</v>
      </c>
      <c r="K506" s="8">
        <v>794.08</v>
      </c>
      <c r="L506" s="2">
        <v>0</v>
      </c>
      <c r="M506" s="2">
        <v>0</v>
      </c>
      <c r="N506" s="2">
        <v>0</v>
      </c>
      <c r="O506" s="2">
        <v>103.2304</v>
      </c>
      <c r="P506" s="2">
        <v>897.31040000000007</v>
      </c>
      <c r="Q506"/>
      <c r="R506" t="s">
        <v>10179</v>
      </c>
      <c r="S506" t="s">
        <v>10184</v>
      </c>
      <c r="T506" t="s">
        <v>10181</v>
      </c>
      <c r="U506" s="2" t="s">
        <v>10182</v>
      </c>
      <c r="V506" s="104" t="s">
        <v>8045</v>
      </c>
    </row>
    <row r="507" spans="1:22" hidden="1" x14ac:dyDescent="0.25">
      <c r="A507" t="s">
        <v>8489</v>
      </c>
      <c r="B507" s="186" t="s">
        <v>10530</v>
      </c>
      <c r="C507" s="14" t="s">
        <v>10388</v>
      </c>
      <c r="D507" t="s">
        <v>0</v>
      </c>
      <c r="E507" t="s">
        <v>10615</v>
      </c>
      <c r="F507" t="s">
        <v>3382</v>
      </c>
      <c r="G507" t="s">
        <v>3383</v>
      </c>
      <c r="H507" s="2">
        <v>0</v>
      </c>
      <c r="I507" s="2">
        <v>0</v>
      </c>
      <c r="J507" s="2">
        <v>0</v>
      </c>
      <c r="K507" s="8">
        <v>88.05</v>
      </c>
      <c r="L507" s="2">
        <v>0</v>
      </c>
      <c r="M507" s="2">
        <v>0</v>
      </c>
      <c r="N507" s="2">
        <v>0</v>
      </c>
      <c r="O507" s="2">
        <v>11.4465</v>
      </c>
      <c r="P507" s="2">
        <v>99.496499999999997</v>
      </c>
      <c r="Q507"/>
      <c r="R507" t="s">
        <v>10179</v>
      </c>
      <c r="S507" t="s">
        <v>10184</v>
      </c>
      <c r="T507" t="s">
        <v>10181</v>
      </c>
      <c r="U507" s="2" t="s">
        <v>10182</v>
      </c>
      <c r="V507" s="104" t="s">
        <v>8045</v>
      </c>
    </row>
    <row r="508" spans="1:22" hidden="1" x14ac:dyDescent="0.25">
      <c r="A508" t="s">
        <v>8489</v>
      </c>
      <c r="B508" s="186" t="s">
        <v>10530</v>
      </c>
      <c r="C508" s="14" t="s">
        <v>10388</v>
      </c>
      <c r="D508" t="s">
        <v>0</v>
      </c>
      <c r="E508" t="s">
        <v>10614</v>
      </c>
      <c r="F508" t="s">
        <v>3382</v>
      </c>
      <c r="G508" t="s">
        <v>3383</v>
      </c>
      <c r="H508" s="2">
        <v>0</v>
      </c>
      <c r="I508" s="2">
        <v>0</v>
      </c>
      <c r="J508" s="2">
        <v>0</v>
      </c>
      <c r="K508" s="8">
        <v>97.79</v>
      </c>
      <c r="L508" s="2">
        <v>0</v>
      </c>
      <c r="M508" s="2">
        <v>0</v>
      </c>
      <c r="N508" s="2">
        <v>0</v>
      </c>
      <c r="O508" s="2">
        <v>12.712700000000002</v>
      </c>
      <c r="P508" s="2">
        <v>110.5027</v>
      </c>
      <c r="Q508"/>
      <c r="R508" t="s">
        <v>10179</v>
      </c>
      <c r="S508" t="s">
        <v>10180</v>
      </c>
      <c r="T508" t="s">
        <v>10181</v>
      </c>
      <c r="U508" s="2" t="s">
        <v>10182</v>
      </c>
      <c r="V508" s="104" t="s">
        <v>8045</v>
      </c>
    </row>
    <row r="509" spans="1:22" hidden="1" x14ac:dyDescent="0.25">
      <c r="A509" t="s">
        <v>8489</v>
      </c>
      <c r="B509" s="186" t="s">
        <v>10530</v>
      </c>
      <c r="C509" s="14" t="s">
        <v>10388</v>
      </c>
      <c r="D509" t="s">
        <v>0</v>
      </c>
      <c r="E509" t="s">
        <v>10613</v>
      </c>
      <c r="F509" t="s">
        <v>3382</v>
      </c>
      <c r="G509" t="s">
        <v>3383</v>
      </c>
      <c r="H509" s="2">
        <v>0</v>
      </c>
      <c r="I509" s="2">
        <v>0</v>
      </c>
      <c r="J509" s="2">
        <v>0</v>
      </c>
      <c r="K509" s="8">
        <v>88.05</v>
      </c>
      <c r="L509" s="2">
        <v>0</v>
      </c>
      <c r="M509" s="2">
        <v>0</v>
      </c>
      <c r="N509" s="2">
        <v>0</v>
      </c>
      <c r="O509" s="2">
        <v>11.4465</v>
      </c>
      <c r="P509" s="2">
        <v>99.496499999999997</v>
      </c>
      <c r="Q509"/>
      <c r="R509" t="s">
        <v>10179</v>
      </c>
      <c r="S509" t="s">
        <v>10184</v>
      </c>
      <c r="T509" t="s">
        <v>10181</v>
      </c>
      <c r="U509" s="2" t="s">
        <v>10182</v>
      </c>
      <c r="V509" s="104" t="s">
        <v>8045</v>
      </c>
    </row>
    <row r="510" spans="1:22" hidden="1" x14ac:dyDescent="0.25">
      <c r="A510" t="s">
        <v>8489</v>
      </c>
      <c r="B510" s="186" t="s">
        <v>10538</v>
      </c>
      <c r="C510" s="14" t="s">
        <v>10388</v>
      </c>
      <c r="D510" t="s">
        <v>0</v>
      </c>
      <c r="E510" t="s">
        <v>10612</v>
      </c>
      <c r="F510" t="s">
        <v>10385</v>
      </c>
      <c r="G510" t="s">
        <v>10518</v>
      </c>
      <c r="H510" s="2">
        <v>0</v>
      </c>
      <c r="I510" s="2">
        <v>0</v>
      </c>
      <c r="J510" s="2">
        <v>0</v>
      </c>
      <c r="K510" s="8">
        <v>38.049999999999997</v>
      </c>
      <c r="L510" s="2">
        <v>0</v>
      </c>
      <c r="M510" s="2">
        <v>0</v>
      </c>
      <c r="N510" s="2">
        <v>0</v>
      </c>
      <c r="O510" s="2">
        <v>4.9464999999999995</v>
      </c>
      <c r="P510" s="2">
        <v>42.996499999999997</v>
      </c>
      <c r="Q510"/>
      <c r="R510" t="s">
        <v>10179</v>
      </c>
      <c r="S510" t="s">
        <v>10184</v>
      </c>
      <c r="T510" t="s">
        <v>10181</v>
      </c>
      <c r="U510" s="2" t="s">
        <v>10182</v>
      </c>
      <c r="V510" s="104" t="s">
        <v>8045</v>
      </c>
    </row>
    <row r="511" spans="1:22" hidden="1" x14ac:dyDescent="0.25">
      <c r="A511" t="s">
        <v>8489</v>
      </c>
      <c r="B511" s="186" t="s">
        <v>10539</v>
      </c>
      <c r="C511" s="14" t="s">
        <v>10388</v>
      </c>
      <c r="D511" t="s">
        <v>0</v>
      </c>
      <c r="E511" t="s">
        <v>10611</v>
      </c>
      <c r="F511" t="s">
        <v>1317</v>
      </c>
      <c r="G511" t="s">
        <v>1318</v>
      </c>
      <c r="H511" s="2">
        <v>0</v>
      </c>
      <c r="I511" s="2">
        <v>0</v>
      </c>
      <c r="J511" s="2">
        <v>0</v>
      </c>
      <c r="K511" s="8">
        <v>17.739999999999998</v>
      </c>
      <c r="L511" s="2">
        <v>0</v>
      </c>
      <c r="M511" s="2">
        <v>0</v>
      </c>
      <c r="N511" s="2">
        <v>0</v>
      </c>
      <c r="O511" s="2">
        <v>2.3062</v>
      </c>
      <c r="P511" s="2">
        <v>20.046199999999999</v>
      </c>
      <c r="Q511"/>
      <c r="R511" t="s">
        <v>10179</v>
      </c>
      <c r="S511" t="s">
        <v>10184</v>
      </c>
      <c r="T511" t="s">
        <v>10181</v>
      </c>
      <c r="U511" s="2" t="s">
        <v>10182</v>
      </c>
      <c r="V511" s="104" t="s">
        <v>8045</v>
      </c>
    </row>
    <row r="512" spans="1:22" hidden="1" x14ac:dyDescent="0.25">
      <c r="A512" t="s">
        <v>8489</v>
      </c>
      <c r="B512" s="186" t="s">
        <v>10535</v>
      </c>
      <c r="C512" s="14" t="s">
        <v>10388</v>
      </c>
      <c r="D512" t="s">
        <v>0</v>
      </c>
      <c r="E512" t="s">
        <v>10610</v>
      </c>
      <c r="F512" t="s">
        <v>2517</v>
      </c>
      <c r="G512" t="s">
        <v>2518</v>
      </c>
      <c r="H512" s="2">
        <v>0</v>
      </c>
      <c r="I512" s="2">
        <v>0</v>
      </c>
      <c r="J512" s="2">
        <v>0</v>
      </c>
      <c r="K512" s="8">
        <v>418.58</v>
      </c>
      <c r="L512" s="2">
        <v>0</v>
      </c>
      <c r="M512" s="2">
        <v>0</v>
      </c>
      <c r="N512" s="2">
        <v>0</v>
      </c>
      <c r="O512" s="2">
        <v>54.415399999999998</v>
      </c>
      <c r="P512" s="2">
        <v>472.99539999999996</v>
      </c>
      <c r="Q512"/>
      <c r="R512" t="s">
        <v>10179</v>
      </c>
      <c r="S512" t="s">
        <v>10184</v>
      </c>
      <c r="T512" t="s">
        <v>10181</v>
      </c>
      <c r="U512" s="2" t="s">
        <v>10182</v>
      </c>
      <c r="V512" s="104" t="s">
        <v>8045</v>
      </c>
    </row>
    <row r="513" spans="1:22" hidden="1" x14ac:dyDescent="0.25">
      <c r="A513" t="s">
        <v>8489</v>
      </c>
      <c r="B513" s="186" t="s">
        <v>10526</v>
      </c>
      <c r="C513" s="14" t="s">
        <v>10388</v>
      </c>
      <c r="D513" t="s">
        <v>0</v>
      </c>
      <c r="E513" t="s">
        <v>10609</v>
      </c>
      <c r="F513" t="s">
        <v>2517</v>
      </c>
      <c r="G513" t="s">
        <v>2518</v>
      </c>
      <c r="H513" s="2">
        <v>0</v>
      </c>
      <c r="I513" s="2">
        <v>0</v>
      </c>
      <c r="J513" s="2">
        <v>0</v>
      </c>
      <c r="K513" s="8">
        <v>437.29</v>
      </c>
      <c r="L513" s="2">
        <v>0</v>
      </c>
      <c r="M513" s="2">
        <v>0</v>
      </c>
      <c r="N513" s="2">
        <v>0</v>
      </c>
      <c r="O513" s="2">
        <v>56.847700000000003</v>
      </c>
      <c r="P513" s="2">
        <v>494.1377</v>
      </c>
      <c r="Q513"/>
      <c r="R513" t="s">
        <v>10179</v>
      </c>
      <c r="S513" t="s">
        <v>10184</v>
      </c>
      <c r="T513" t="s">
        <v>10181</v>
      </c>
      <c r="U513" s="2" t="s">
        <v>10182</v>
      </c>
      <c r="V513" s="104" t="s">
        <v>8045</v>
      </c>
    </row>
    <row r="514" spans="1:22" hidden="1" x14ac:dyDescent="0.25">
      <c r="A514" t="s">
        <v>8489</v>
      </c>
      <c r="B514" s="186" t="s">
        <v>10542</v>
      </c>
      <c r="C514" s="14" t="s">
        <v>10388</v>
      </c>
      <c r="D514" t="s">
        <v>0</v>
      </c>
      <c r="E514" t="s">
        <v>10608</v>
      </c>
      <c r="F514" t="s">
        <v>2517</v>
      </c>
      <c r="G514" t="s">
        <v>2518</v>
      </c>
      <c r="H514" s="2">
        <v>0</v>
      </c>
      <c r="I514" s="2">
        <v>0</v>
      </c>
      <c r="J514" s="2">
        <v>0</v>
      </c>
      <c r="K514" s="8">
        <v>230.97</v>
      </c>
      <c r="L514" s="2">
        <v>0</v>
      </c>
      <c r="M514" s="2">
        <v>0</v>
      </c>
      <c r="N514" s="2">
        <v>0</v>
      </c>
      <c r="O514" s="2">
        <v>30.0261</v>
      </c>
      <c r="P514" s="2">
        <v>260.99610000000001</v>
      </c>
      <c r="Q514"/>
      <c r="R514" t="s">
        <v>10179</v>
      </c>
      <c r="S514" t="s">
        <v>10184</v>
      </c>
      <c r="T514" t="s">
        <v>10181</v>
      </c>
      <c r="U514" s="2" t="s">
        <v>10182</v>
      </c>
      <c r="V514" s="104" t="s">
        <v>8045</v>
      </c>
    </row>
    <row r="515" spans="1:22" hidden="1" x14ac:dyDescent="0.25">
      <c r="A515" t="s">
        <v>8489</v>
      </c>
      <c r="B515" s="186" t="s">
        <v>10530</v>
      </c>
      <c r="C515" s="14" t="s">
        <v>10388</v>
      </c>
      <c r="D515" t="s">
        <v>0</v>
      </c>
      <c r="E515" t="s">
        <v>10607</v>
      </c>
      <c r="F515" t="s">
        <v>2517</v>
      </c>
      <c r="G515" t="s">
        <v>2518</v>
      </c>
      <c r="H515" s="2">
        <v>0</v>
      </c>
      <c r="I515" s="2">
        <v>0</v>
      </c>
      <c r="J515" s="2">
        <v>0</v>
      </c>
      <c r="K515" s="8">
        <v>52.57</v>
      </c>
      <c r="L515" s="2">
        <v>0</v>
      </c>
      <c r="M515" s="2">
        <v>0</v>
      </c>
      <c r="N515" s="2">
        <v>0</v>
      </c>
      <c r="O515" s="2">
        <v>6.8341000000000003</v>
      </c>
      <c r="P515" s="2">
        <v>59.4041</v>
      </c>
      <c r="Q515"/>
      <c r="R515" t="s">
        <v>10179</v>
      </c>
      <c r="S515" t="s">
        <v>10184</v>
      </c>
      <c r="T515" t="s">
        <v>10181</v>
      </c>
      <c r="U515" s="2" t="s">
        <v>10182</v>
      </c>
      <c r="V515" s="104" t="s">
        <v>8045</v>
      </c>
    </row>
    <row r="516" spans="1:22" hidden="1" x14ac:dyDescent="0.25">
      <c r="A516" t="s">
        <v>8489</v>
      </c>
      <c r="B516" s="186" t="s">
        <v>10540</v>
      </c>
      <c r="C516" s="14" t="s">
        <v>10388</v>
      </c>
      <c r="D516" t="s">
        <v>0</v>
      </c>
      <c r="E516" t="s">
        <v>10606</v>
      </c>
      <c r="F516" t="s">
        <v>3529</v>
      </c>
      <c r="G516" t="s">
        <v>3530</v>
      </c>
      <c r="H516" s="2">
        <v>0</v>
      </c>
      <c r="I516" s="2">
        <v>0</v>
      </c>
      <c r="J516" s="2">
        <v>0</v>
      </c>
      <c r="K516" s="8">
        <v>785.18</v>
      </c>
      <c r="L516" s="2">
        <v>0</v>
      </c>
      <c r="M516" s="2">
        <v>0</v>
      </c>
      <c r="N516" s="2">
        <v>0</v>
      </c>
      <c r="O516" s="2">
        <v>102.07339999999999</v>
      </c>
      <c r="P516" s="2">
        <v>887.25339999999994</v>
      </c>
      <c r="Q516"/>
      <c r="R516" t="s">
        <v>10179</v>
      </c>
      <c r="S516" t="s">
        <v>10184</v>
      </c>
      <c r="T516" t="s">
        <v>10181</v>
      </c>
      <c r="U516" s="2" t="s">
        <v>10182</v>
      </c>
      <c r="V516" s="104" t="s">
        <v>8045</v>
      </c>
    </row>
    <row r="517" spans="1:22" hidden="1" x14ac:dyDescent="0.25">
      <c r="A517" t="s">
        <v>8489</v>
      </c>
      <c r="B517" s="186" t="s">
        <v>10546</v>
      </c>
      <c r="C517" s="14" t="s">
        <v>10388</v>
      </c>
      <c r="D517" t="s">
        <v>0</v>
      </c>
      <c r="E517" t="s">
        <v>10605</v>
      </c>
      <c r="F517" t="s">
        <v>1340</v>
      </c>
      <c r="G517" t="s">
        <v>1341</v>
      </c>
      <c r="H517" s="2">
        <v>0</v>
      </c>
      <c r="I517" s="2">
        <v>0</v>
      </c>
      <c r="J517" s="2">
        <v>0</v>
      </c>
      <c r="K517" s="8">
        <v>19.91</v>
      </c>
      <c r="L517" s="2">
        <v>0</v>
      </c>
      <c r="M517" s="2">
        <v>0</v>
      </c>
      <c r="N517" s="2">
        <v>0</v>
      </c>
      <c r="O517" s="2">
        <v>2.5883000000000003</v>
      </c>
      <c r="P517" s="2">
        <v>22.4983</v>
      </c>
      <c r="Q517"/>
      <c r="R517" t="s">
        <v>10179</v>
      </c>
      <c r="S517" t="s">
        <v>10184</v>
      </c>
      <c r="T517" t="s">
        <v>10181</v>
      </c>
      <c r="U517" s="2" t="s">
        <v>10182</v>
      </c>
      <c r="V517" s="104" t="s">
        <v>8045</v>
      </c>
    </row>
    <row r="518" spans="1:22" hidden="1" x14ac:dyDescent="0.25">
      <c r="A518" t="s">
        <v>8489</v>
      </c>
      <c r="B518" s="186" t="s">
        <v>10533</v>
      </c>
      <c r="C518" s="14" t="s">
        <v>10388</v>
      </c>
      <c r="D518" t="s">
        <v>0</v>
      </c>
      <c r="E518" t="s">
        <v>10604</v>
      </c>
      <c r="F518" t="s">
        <v>2204</v>
      </c>
      <c r="G518" t="s">
        <v>2205</v>
      </c>
      <c r="H518" s="2">
        <v>0</v>
      </c>
      <c r="I518" s="2">
        <v>0</v>
      </c>
      <c r="J518" s="2">
        <v>0</v>
      </c>
      <c r="K518" s="8">
        <v>136.55000000000001</v>
      </c>
      <c r="L518" s="2">
        <v>0</v>
      </c>
      <c r="M518" s="2">
        <v>0</v>
      </c>
      <c r="N518" s="2">
        <v>0</v>
      </c>
      <c r="O518" s="2">
        <v>17.751500000000004</v>
      </c>
      <c r="P518" s="2">
        <v>154.3015</v>
      </c>
      <c r="Q518"/>
      <c r="R518" t="s">
        <v>10179</v>
      </c>
      <c r="S518" t="s">
        <v>10184</v>
      </c>
      <c r="T518" t="s">
        <v>10181</v>
      </c>
      <c r="U518" s="2" t="s">
        <v>10182</v>
      </c>
      <c r="V518" s="104" t="s">
        <v>8045</v>
      </c>
    </row>
    <row r="519" spans="1:22" hidden="1" x14ac:dyDescent="0.25">
      <c r="A519" t="s">
        <v>8489</v>
      </c>
      <c r="B519" s="186" t="s">
        <v>10551</v>
      </c>
      <c r="C519" t="s">
        <v>7706</v>
      </c>
      <c r="D519" t="s">
        <v>0</v>
      </c>
      <c r="E519">
        <v>4529</v>
      </c>
      <c r="F519" t="s">
        <v>1365</v>
      </c>
      <c r="G519" s="172" t="s">
        <v>1366</v>
      </c>
      <c r="H519" s="2">
        <v>0</v>
      </c>
      <c r="I519" s="2">
        <v>0</v>
      </c>
      <c r="J519" s="2">
        <v>0</v>
      </c>
      <c r="K519" s="8">
        <v>233.63</v>
      </c>
      <c r="L519" s="2">
        <v>0</v>
      </c>
      <c r="M519" s="2">
        <v>0</v>
      </c>
      <c r="N519" s="2">
        <v>0</v>
      </c>
      <c r="O519" s="2">
        <v>30.3719</v>
      </c>
      <c r="P519" s="2">
        <v>264.00189999999998</v>
      </c>
      <c r="Q519"/>
      <c r="R519" t="s">
        <v>10179</v>
      </c>
      <c r="S519" t="s">
        <v>10184</v>
      </c>
      <c r="T519" t="s">
        <v>10181</v>
      </c>
      <c r="U519" s="2" t="s">
        <v>10182</v>
      </c>
      <c r="V519" s="104" t="s">
        <v>8045</v>
      </c>
    </row>
    <row r="520" spans="1:22" hidden="1" x14ac:dyDescent="0.25">
      <c r="A520" t="s">
        <v>8489</v>
      </c>
      <c r="B520" s="186" t="s">
        <v>10547</v>
      </c>
      <c r="C520" t="s">
        <v>7706</v>
      </c>
      <c r="D520" t="s">
        <v>0</v>
      </c>
      <c r="E520">
        <v>4494</v>
      </c>
      <c r="F520" t="s">
        <v>1365</v>
      </c>
      <c r="G520" s="172" t="s">
        <v>1366</v>
      </c>
      <c r="H520" s="2">
        <v>0</v>
      </c>
      <c r="I520" s="2">
        <v>0</v>
      </c>
      <c r="J520" s="2">
        <v>0</v>
      </c>
      <c r="K520" s="8">
        <v>2123.89</v>
      </c>
      <c r="L520" s="2">
        <v>0</v>
      </c>
      <c r="M520" s="2">
        <v>0</v>
      </c>
      <c r="N520" s="2">
        <v>0</v>
      </c>
      <c r="O520" s="2">
        <v>276.10570000000001</v>
      </c>
      <c r="P520" s="2">
        <v>2399.9956999999999</v>
      </c>
      <c r="Q520"/>
      <c r="R520" t="s">
        <v>10179</v>
      </c>
      <c r="S520" t="s">
        <v>10184</v>
      </c>
      <c r="T520" t="s">
        <v>10181</v>
      </c>
      <c r="U520" s="2" t="s">
        <v>10182</v>
      </c>
      <c r="V520" s="104" t="s">
        <v>8045</v>
      </c>
    </row>
    <row r="521" spans="1:22" hidden="1" x14ac:dyDescent="0.25">
      <c r="A521" t="s">
        <v>8489</v>
      </c>
      <c r="B521" s="186" t="s">
        <v>10551</v>
      </c>
      <c r="C521" t="s">
        <v>7706</v>
      </c>
      <c r="D521" t="s">
        <v>0</v>
      </c>
      <c r="E521">
        <v>95</v>
      </c>
      <c r="F521" t="s">
        <v>9094</v>
      </c>
      <c r="G521" s="177" t="s">
        <v>9095</v>
      </c>
      <c r="H521" s="2">
        <v>0</v>
      </c>
      <c r="I521" s="2">
        <v>0</v>
      </c>
      <c r="J521" s="2">
        <v>0</v>
      </c>
      <c r="K521" s="8">
        <v>2888.5</v>
      </c>
      <c r="L521" s="2">
        <v>0</v>
      </c>
      <c r="M521" s="2">
        <v>0</v>
      </c>
      <c r="N521" s="2">
        <v>0</v>
      </c>
      <c r="O521" s="2">
        <v>375.505</v>
      </c>
      <c r="P521" s="2">
        <v>3264.0050000000001</v>
      </c>
      <c r="Q521"/>
      <c r="R521" t="s">
        <v>10179</v>
      </c>
      <c r="S521" t="s">
        <v>10184</v>
      </c>
      <c r="T521" t="s">
        <v>10181</v>
      </c>
      <c r="U521" s="2" t="s">
        <v>10182</v>
      </c>
      <c r="V521" s="104" t="s">
        <v>8045</v>
      </c>
    </row>
    <row r="522" spans="1:22" hidden="1" x14ac:dyDescent="0.25">
      <c r="A522" t="s">
        <v>8489</v>
      </c>
      <c r="B522" s="186" t="s">
        <v>10551</v>
      </c>
      <c r="C522" t="s">
        <v>7706</v>
      </c>
      <c r="D522" t="s">
        <v>0</v>
      </c>
      <c r="E522">
        <v>30</v>
      </c>
      <c r="F522" t="s">
        <v>10379</v>
      </c>
      <c r="G522" t="s">
        <v>10380</v>
      </c>
      <c r="H522" s="2"/>
      <c r="I522" s="2">
        <v>0</v>
      </c>
      <c r="J522" s="2">
        <v>0</v>
      </c>
      <c r="K522" s="8">
        <v>966.37</v>
      </c>
      <c r="L522" s="2">
        <v>0</v>
      </c>
      <c r="M522" s="2">
        <v>0</v>
      </c>
      <c r="N522" s="2">
        <v>0</v>
      </c>
      <c r="O522" s="2">
        <v>125.6281</v>
      </c>
      <c r="P522" s="2">
        <v>1091.9981</v>
      </c>
      <c r="Q522"/>
      <c r="R522" t="s">
        <v>10179</v>
      </c>
      <c r="S522" t="s">
        <v>10184</v>
      </c>
      <c r="T522" t="s">
        <v>10181</v>
      </c>
      <c r="U522" s="2" t="s">
        <v>10182</v>
      </c>
      <c r="V522" s="104" t="s">
        <v>8045</v>
      </c>
    </row>
    <row r="523" spans="1:22" hidden="1" x14ac:dyDescent="0.25">
      <c r="A523" t="s">
        <v>8489</v>
      </c>
      <c r="B523" s="186" t="s">
        <v>10550</v>
      </c>
      <c r="C523" t="s">
        <v>7706</v>
      </c>
      <c r="D523" t="s">
        <v>0</v>
      </c>
      <c r="E523">
        <v>128</v>
      </c>
      <c r="F523" t="s">
        <v>9265</v>
      </c>
      <c r="G523" s="127" t="s">
        <v>9266</v>
      </c>
      <c r="H523" s="2">
        <v>0</v>
      </c>
      <c r="I523" s="2">
        <v>0</v>
      </c>
      <c r="J523" s="2">
        <v>0</v>
      </c>
      <c r="K523" s="8">
        <v>11553.98</v>
      </c>
      <c r="L523" s="2">
        <v>0</v>
      </c>
      <c r="M523" s="2">
        <v>0</v>
      </c>
      <c r="N523" s="2">
        <v>0</v>
      </c>
      <c r="O523" s="2">
        <v>1502.0174</v>
      </c>
      <c r="P523" s="2">
        <v>13055.9974</v>
      </c>
      <c r="Q523"/>
      <c r="R523" t="s">
        <v>10179</v>
      </c>
      <c r="S523" t="s">
        <v>10184</v>
      </c>
      <c r="T523" t="s">
        <v>10181</v>
      </c>
      <c r="U523" s="2" t="s">
        <v>10182</v>
      </c>
      <c r="V523" s="104" t="s">
        <v>8045</v>
      </c>
    </row>
    <row r="524" spans="1:22" hidden="1" x14ac:dyDescent="0.25">
      <c r="A524" t="s">
        <v>8489</v>
      </c>
      <c r="B524" s="186" t="s">
        <v>10549</v>
      </c>
      <c r="C524" t="s">
        <v>7706</v>
      </c>
      <c r="D524" t="s">
        <v>0</v>
      </c>
      <c r="E524">
        <v>1525</v>
      </c>
      <c r="F524" t="s">
        <v>10602</v>
      </c>
      <c r="G524" t="s">
        <v>10603</v>
      </c>
      <c r="H524" s="2">
        <v>0</v>
      </c>
      <c r="I524" s="2">
        <v>0</v>
      </c>
      <c r="J524" s="2">
        <v>0</v>
      </c>
      <c r="K524" s="8">
        <v>175.22</v>
      </c>
      <c r="L524" s="2">
        <v>0</v>
      </c>
      <c r="M524" s="2">
        <v>0</v>
      </c>
      <c r="N524" s="2">
        <v>0</v>
      </c>
      <c r="O524" s="2">
        <v>22.778600000000001</v>
      </c>
      <c r="P524" s="2">
        <v>197.99860000000001</v>
      </c>
      <c r="Q524"/>
      <c r="R524" t="s">
        <v>10179</v>
      </c>
      <c r="S524" t="s">
        <v>10184</v>
      </c>
      <c r="T524" t="s">
        <v>10181</v>
      </c>
      <c r="U524" s="2" t="s">
        <v>10182</v>
      </c>
      <c r="V524" s="104" t="s">
        <v>8045</v>
      </c>
    </row>
    <row r="525" spans="1:22" hidden="1" x14ac:dyDescent="0.25">
      <c r="A525" t="s">
        <v>8489</v>
      </c>
      <c r="B525" s="186" t="s">
        <v>10548</v>
      </c>
      <c r="C525" t="s">
        <v>7706</v>
      </c>
      <c r="D525" t="s">
        <v>0</v>
      </c>
      <c r="E525">
        <v>35</v>
      </c>
      <c r="F525" t="s">
        <v>10057</v>
      </c>
      <c r="G525" t="s">
        <v>10058</v>
      </c>
      <c r="H525" s="2">
        <v>0</v>
      </c>
      <c r="I525" s="2">
        <v>0</v>
      </c>
      <c r="J525" s="2">
        <v>0</v>
      </c>
      <c r="K525" s="8">
        <v>1079.6500000000001</v>
      </c>
      <c r="L525" s="2">
        <v>0</v>
      </c>
      <c r="M525" s="2">
        <v>0</v>
      </c>
      <c r="N525" s="2">
        <v>0</v>
      </c>
      <c r="O525" s="2">
        <v>140.35450000000003</v>
      </c>
      <c r="P525" s="2">
        <v>1220.0045</v>
      </c>
      <c r="Q525"/>
      <c r="R525" t="s">
        <v>10179</v>
      </c>
      <c r="S525" t="s">
        <v>10184</v>
      </c>
      <c r="T525" t="s">
        <v>10181</v>
      </c>
      <c r="U525" s="2" t="s">
        <v>10182</v>
      </c>
      <c r="V525" s="104" t="s">
        <v>8045</v>
      </c>
    </row>
    <row r="526" spans="1:22" hidden="1" x14ac:dyDescent="0.25">
      <c r="A526" t="s">
        <v>8489</v>
      </c>
      <c r="B526" s="186" t="s">
        <v>10546</v>
      </c>
      <c r="C526" t="s">
        <v>7706</v>
      </c>
      <c r="D526" t="s">
        <v>0</v>
      </c>
      <c r="E526">
        <v>60089</v>
      </c>
      <c r="F526" t="s">
        <v>6965</v>
      </c>
      <c r="G526" t="s">
        <v>6966</v>
      </c>
      <c r="H526" s="2">
        <v>0</v>
      </c>
      <c r="I526" s="2">
        <v>0</v>
      </c>
      <c r="J526" s="2">
        <v>0</v>
      </c>
      <c r="K526" s="8">
        <v>354.2</v>
      </c>
      <c r="L526" s="2">
        <v>0</v>
      </c>
      <c r="M526" s="2">
        <v>0</v>
      </c>
      <c r="N526" s="2">
        <v>0</v>
      </c>
      <c r="O526" s="2">
        <v>46.045999999999999</v>
      </c>
      <c r="P526" s="2">
        <v>400.24599999999998</v>
      </c>
      <c r="Q526"/>
      <c r="R526" t="s">
        <v>10179</v>
      </c>
      <c r="S526" t="s">
        <v>10184</v>
      </c>
      <c r="T526" t="s">
        <v>10181</v>
      </c>
      <c r="U526" s="2" t="s">
        <v>10182</v>
      </c>
      <c r="V526" s="104" t="s">
        <v>8045</v>
      </c>
    </row>
    <row r="527" spans="1:22" hidden="1" x14ac:dyDescent="0.25">
      <c r="A527" t="s">
        <v>8489</v>
      </c>
      <c r="B527" s="186" t="s">
        <v>10535</v>
      </c>
      <c r="C527" t="s">
        <v>7706</v>
      </c>
      <c r="D527" t="s">
        <v>0</v>
      </c>
      <c r="E527">
        <v>51764</v>
      </c>
      <c r="F527" t="s">
        <v>6965</v>
      </c>
      <c r="G527" t="s">
        <v>6966</v>
      </c>
      <c r="H527" s="2">
        <v>0</v>
      </c>
      <c r="I527" s="2">
        <v>0</v>
      </c>
      <c r="J527" s="2">
        <v>0</v>
      </c>
      <c r="K527" s="8">
        <v>282.42</v>
      </c>
      <c r="L527" s="2">
        <v>0</v>
      </c>
      <c r="M527" s="2">
        <v>0</v>
      </c>
      <c r="N527" s="2">
        <v>0</v>
      </c>
      <c r="O527" s="2">
        <v>36.714600000000004</v>
      </c>
      <c r="P527" s="2">
        <v>319.13460000000003</v>
      </c>
      <c r="Q527"/>
      <c r="R527" t="s">
        <v>10179</v>
      </c>
      <c r="S527" t="s">
        <v>10184</v>
      </c>
      <c r="T527" t="s">
        <v>10181</v>
      </c>
      <c r="U527" s="2" t="s">
        <v>10182</v>
      </c>
      <c r="V527" s="104" t="s">
        <v>8045</v>
      </c>
    </row>
    <row r="528" spans="1:22" hidden="1" x14ac:dyDescent="0.25">
      <c r="A528" t="s">
        <v>8489</v>
      </c>
      <c r="B528" s="186" t="s">
        <v>10546</v>
      </c>
      <c r="C528" t="s">
        <v>7706</v>
      </c>
      <c r="D528" t="s">
        <v>0</v>
      </c>
      <c r="E528">
        <v>789</v>
      </c>
      <c r="F528" t="s">
        <v>9556</v>
      </c>
      <c r="G528" t="s">
        <v>9557</v>
      </c>
      <c r="H528" s="2">
        <v>0</v>
      </c>
      <c r="I528" s="2">
        <v>0</v>
      </c>
      <c r="J528" s="2">
        <v>0</v>
      </c>
      <c r="K528" s="8">
        <v>88.5</v>
      </c>
      <c r="L528" s="2">
        <v>0</v>
      </c>
      <c r="M528" s="2">
        <v>0</v>
      </c>
      <c r="N528" s="2">
        <v>0</v>
      </c>
      <c r="O528" s="2">
        <v>11.505000000000001</v>
      </c>
      <c r="P528" s="2">
        <v>100.005</v>
      </c>
      <c r="Q528"/>
      <c r="R528" t="s">
        <v>10179</v>
      </c>
      <c r="S528" t="s">
        <v>10184</v>
      </c>
      <c r="T528" t="s">
        <v>10181</v>
      </c>
      <c r="U528" s="2" t="s">
        <v>10182</v>
      </c>
      <c r="V528" s="104" t="s">
        <v>8045</v>
      </c>
    </row>
    <row r="529" spans="1:22" hidden="1" x14ac:dyDescent="0.25">
      <c r="A529" t="s">
        <v>8489</v>
      </c>
      <c r="B529" s="186" t="s">
        <v>10546</v>
      </c>
      <c r="C529" t="s">
        <v>7706</v>
      </c>
      <c r="D529" t="s">
        <v>0</v>
      </c>
      <c r="E529">
        <v>787</v>
      </c>
      <c r="F529" t="s">
        <v>9556</v>
      </c>
      <c r="G529" t="s">
        <v>9557</v>
      </c>
      <c r="H529" s="2">
        <v>0</v>
      </c>
      <c r="I529" s="2">
        <v>0</v>
      </c>
      <c r="J529" s="2">
        <v>0</v>
      </c>
      <c r="K529" s="8">
        <v>442.5</v>
      </c>
      <c r="L529" s="2">
        <v>0</v>
      </c>
      <c r="M529" s="2">
        <v>0</v>
      </c>
      <c r="N529" s="2">
        <v>0</v>
      </c>
      <c r="O529" s="2">
        <v>57.524999999999999</v>
      </c>
      <c r="P529" s="2">
        <v>500.02499999999998</v>
      </c>
      <c r="Q529"/>
      <c r="R529" t="s">
        <v>10179</v>
      </c>
      <c r="S529" t="s">
        <v>10184</v>
      </c>
      <c r="T529" t="s">
        <v>10181</v>
      </c>
      <c r="U529" s="2" t="s">
        <v>10182</v>
      </c>
      <c r="V529" s="104" t="s">
        <v>8045</v>
      </c>
    </row>
    <row r="530" spans="1:22" hidden="1" x14ac:dyDescent="0.25">
      <c r="A530" t="s">
        <v>8489</v>
      </c>
      <c r="B530" s="186" t="s">
        <v>10530</v>
      </c>
      <c r="C530" t="s">
        <v>7706</v>
      </c>
      <c r="D530" t="s">
        <v>0</v>
      </c>
      <c r="E530">
        <v>781</v>
      </c>
      <c r="F530" t="s">
        <v>9556</v>
      </c>
      <c r="G530" t="s">
        <v>9557</v>
      </c>
      <c r="H530" s="2">
        <v>0</v>
      </c>
      <c r="I530" s="2">
        <v>0</v>
      </c>
      <c r="J530" s="2">
        <v>0</v>
      </c>
      <c r="K530" s="8">
        <v>265.5</v>
      </c>
      <c r="L530" s="2">
        <v>0</v>
      </c>
      <c r="M530" s="2">
        <v>0</v>
      </c>
      <c r="N530" s="2">
        <v>0</v>
      </c>
      <c r="O530" s="2">
        <v>34.515000000000001</v>
      </c>
      <c r="P530" s="2">
        <v>300.01499999999999</v>
      </c>
      <c r="Q530"/>
      <c r="R530" t="s">
        <v>10179</v>
      </c>
      <c r="S530" t="s">
        <v>10184</v>
      </c>
      <c r="T530" t="s">
        <v>10181</v>
      </c>
      <c r="U530" s="2" t="s">
        <v>10182</v>
      </c>
      <c r="V530" s="104" t="s">
        <v>8045</v>
      </c>
    </row>
    <row r="531" spans="1:22" hidden="1" x14ac:dyDescent="0.25">
      <c r="A531" t="s">
        <v>8489</v>
      </c>
      <c r="B531" s="186" t="s">
        <v>10535</v>
      </c>
      <c r="C531" t="s">
        <v>7706</v>
      </c>
      <c r="D531" t="s">
        <v>0</v>
      </c>
      <c r="E531">
        <v>9704</v>
      </c>
      <c r="F531" t="s">
        <v>9085</v>
      </c>
      <c r="G531" t="s">
        <v>9086</v>
      </c>
      <c r="H531" s="2">
        <v>0</v>
      </c>
      <c r="I531" s="2">
        <v>0</v>
      </c>
      <c r="J531" s="2">
        <v>0</v>
      </c>
      <c r="K531" s="8">
        <v>211.88</v>
      </c>
      <c r="L531" s="2">
        <v>0</v>
      </c>
      <c r="M531" s="2">
        <v>0</v>
      </c>
      <c r="N531" s="2">
        <v>0</v>
      </c>
      <c r="O531" s="2">
        <v>27.5444</v>
      </c>
      <c r="P531" s="2">
        <v>239.42439999999999</v>
      </c>
      <c r="Q531"/>
      <c r="R531" t="s">
        <v>10179</v>
      </c>
      <c r="S531" t="s">
        <v>10184</v>
      </c>
      <c r="T531" t="s">
        <v>10181</v>
      </c>
      <c r="U531" s="2" t="s">
        <v>10182</v>
      </c>
      <c r="V531" s="104" t="s">
        <v>8045</v>
      </c>
    </row>
    <row r="532" spans="1:22" hidden="1" x14ac:dyDescent="0.25">
      <c r="A532" t="s">
        <v>8489</v>
      </c>
      <c r="B532" s="186" t="s">
        <v>10528</v>
      </c>
      <c r="C532" t="s">
        <v>7706</v>
      </c>
      <c r="D532" t="s">
        <v>0</v>
      </c>
      <c r="E532">
        <v>100276</v>
      </c>
      <c r="F532" t="s">
        <v>10474</v>
      </c>
      <c r="G532" t="s">
        <v>10475</v>
      </c>
      <c r="H532" s="2">
        <v>15.73</v>
      </c>
      <c r="I532" s="2">
        <v>0</v>
      </c>
      <c r="J532" s="2">
        <v>0</v>
      </c>
      <c r="K532" s="8">
        <v>161.04</v>
      </c>
      <c r="L532" s="2">
        <v>0</v>
      </c>
      <c r="M532" s="2">
        <v>0</v>
      </c>
      <c r="N532" s="2">
        <v>0</v>
      </c>
      <c r="O532" s="2">
        <v>20.935199999999998</v>
      </c>
      <c r="P532" s="2">
        <v>197.70519999999999</v>
      </c>
      <c r="Q532"/>
      <c r="R532" t="s">
        <v>10179</v>
      </c>
      <c r="S532" t="s">
        <v>10184</v>
      </c>
      <c r="T532" t="s">
        <v>10181</v>
      </c>
      <c r="U532" s="2" t="s">
        <v>10182</v>
      </c>
      <c r="V532" s="104" t="s">
        <v>8045</v>
      </c>
    </row>
    <row r="533" spans="1:22" hidden="1" x14ac:dyDescent="0.25">
      <c r="A533" t="s">
        <v>8489</v>
      </c>
      <c r="B533" s="186" t="s">
        <v>10527</v>
      </c>
      <c r="C533" t="s">
        <v>7706</v>
      </c>
      <c r="D533" t="s">
        <v>0</v>
      </c>
      <c r="E533">
        <v>241</v>
      </c>
      <c r="F533" t="s">
        <v>4365</v>
      </c>
      <c r="G533" t="s">
        <v>4366</v>
      </c>
      <c r="H533" s="2">
        <v>0</v>
      </c>
      <c r="I533" s="2">
        <v>0</v>
      </c>
      <c r="J533" s="2">
        <v>0</v>
      </c>
      <c r="K533" s="8">
        <v>987.46</v>
      </c>
      <c r="L533" s="2">
        <v>0</v>
      </c>
      <c r="M533" s="2">
        <v>0</v>
      </c>
      <c r="N533" s="2">
        <v>0</v>
      </c>
      <c r="O533" s="2">
        <v>128.3698</v>
      </c>
      <c r="P533" s="2">
        <v>1115.8298</v>
      </c>
      <c r="Q533"/>
      <c r="R533" t="s">
        <v>10179</v>
      </c>
      <c r="S533" t="s">
        <v>10184</v>
      </c>
      <c r="T533" t="s">
        <v>10181</v>
      </c>
      <c r="U533" s="2" t="s">
        <v>10182</v>
      </c>
      <c r="V533" s="104" t="s">
        <v>8045</v>
      </c>
    </row>
    <row r="534" spans="1:22" hidden="1" x14ac:dyDescent="0.25">
      <c r="A534" t="s">
        <v>8489</v>
      </c>
      <c r="B534" s="186" t="s">
        <v>10526</v>
      </c>
      <c r="C534" t="s">
        <v>7706</v>
      </c>
      <c r="D534" t="s">
        <v>0</v>
      </c>
      <c r="E534">
        <v>4266</v>
      </c>
      <c r="F534" t="s">
        <v>10600</v>
      </c>
      <c r="G534" s="172" t="s">
        <v>10601</v>
      </c>
      <c r="H534" s="2">
        <v>0</v>
      </c>
      <c r="I534" s="2">
        <v>0</v>
      </c>
      <c r="J534" s="2">
        <v>0</v>
      </c>
      <c r="K534" s="8">
        <v>2123.89</v>
      </c>
      <c r="L534" s="2">
        <v>0</v>
      </c>
      <c r="M534" s="2">
        <v>0</v>
      </c>
      <c r="N534" s="2">
        <v>0</v>
      </c>
      <c r="O534" s="2">
        <v>276.10570000000001</v>
      </c>
      <c r="P534" s="2">
        <v>2399.9956999999999</v>
      </c>
      <c r="Q534"/>
      <c r="R534" t="s">
        <v>10179</v>
      </c>
      <c r="S534" t="s">
        <v>10184</v>
      </c>
      <c r="T534" t="s">
        <v>10181</v>
      </c>
      <c r="U534" s="2" t="s">
        <v>10182</v>
      </c>
      <c r="V534" s="104" t="s">
        <v>8045</v>
      </c>
    </row>
    <row r="535" spans="1:22" hidden="1" x14ac:dyDescent="0.25">
      <c r="A535" t="s">
        <v>8488</v>
      </c>
      <c r="B535" s="186" t="s">
        <v>10411</v>
      </c>
      <c r="C535" s="14" t="s">
        <v>10388</v>
      </c>
      <c r="D535" t="s">
        <v>0</v>
      </c>
      <c r="E535" t="s">
        <v>10522</v>
      </c>
      <c r="F535" t="s">
        <v>2796</v>
      </c>
      <c r="G535" t="s">
        <v>2797</v>
      </c>
      <c r="H535" s="2">
        <v>0</v>
      </c>
      <c r="I535" s="2">
        <v>0</v>
      </c>
      <c r="J535" s="2">
        <v>0</v>
      </c>
      <c r="K535" s="8">
        <v>106.19</v>
      </c>
      <c r="L535" s="2">
        <v>0</v>
      </c>
      <c r="M535" s="2">
        <v>0</v>
      </c>
      <c r="N535" s="2">
        <v>0</v>
      </c>
      <c r="O535" s="2">
        <v>13.8047</v>
      </c>
      <c r="P535" s="2">
        <v>119.99469999999999</v>
      </c>
      <c r="Q535"/>
      <c r="R535" t="s">
        <v>10179</v>
      </c>
      <c r="S535" t="s">
        <v>10184</v>
      </c>
      <c r="T535" t="s">
        <v>10181</v>
      </c>
      <c r="U535" s="2" t="s">
        <v>10182</v>
      </c>
      <c r="V535" s="104" t="s">
        <v>8045</v>
      </c>
    </row>
    <row r="536" spans="1:22" hidden="1" x14ac:dyDescent="0.25">
      <c r="A536" t="s">
        <v>8488</v>
      </c>
      <c r="B536" s="186" t="s">
        <v>10290</v>
      </c>
      <c r="C536" s="14" t="s">
        <v>10388</v>
      </c>
      <c r="D536" t="s">
        <v>0</v>
      </c>
      <c r="E536" t="s">
        <v>10521</v>
      </c>
      <c r="F536" t="s">
        <v>2796</v>
      </c>
      <c r="G536" t="s">
        <v>2797</v>
      </c>
      <c r="H536" s="2">
        <v>0</v>
      </c>
      <c r="I536" s="2">
        <v>0</v>
      </c>
      <c r="J536" s="2">
        <v>0</v>
      </c>
      <c r="K536" s="8">
        <v>265.5</v>
      </c>
      <c r="L536" s="2">
        <v>0</v>
      </c>
      <c r="M536" s="2">
        <v>0</v>
      </c>
      <c r="N536" s="2">
        <v>0</v>
      </c>
      <c r="O536" s="2">
        <v>34.515000000000001</v>
      </c>
      <c r="P536" s="2">
        <v>300.01499999999999</v>
      </c>
      <c r="Q536"/>
      <c r="R536" t="s">
        <v>10179</v>
      </c>
      <c r="S536" t="s">
        <v>10184</v>
      </c>
      <c r="T536" t="s">
        <v>10181</v>
      </c>
      <c r="U536" s="2" t="s">
        <v>10182</v>
      </c>
      <c r="V536" s="104" t="s">
        <v>8045</v>
      </c>
    </row>
    <row r="537" spans="1:22" hidden="1" x14ac:dyDescent="0.25">
      <c r="A537" t="s">
        <v>8488</v>
      </c>
      <c r="B537" s="186" t="s">
        <v>10290</v>
      </c>
      <c r="C537" s="14" t="s">
        <v>10388</v>
      </c>
      <c r="D537" t="s">
        <v>0</v>
      </c>
      <c r="E537" t="s">
        <v>10520</v>
      </c>
      <c r="F537" t="s">
        <v>2517</v>
      </c>
      <c r="G537" t="s">
        <v>2518</v>
      </c>
      <c r="H537" s="2">
        <v>0</v>
      </c>
      <c r="I537" s="2">
        <v>0</v>
      </c>
      <c r="J537" s="2">
        <v>0</v>
      </c>
      <c r="K537" s="8">
        <v>188.32</v>
      </c>
      <c r="L537" s="2">
        <v>0</v>
      </c>
      <c r="M537" s="2">
        <v>0</v>
      </c>
      <c r="N537" s="2">
        <v>0</v>
      </c>
      <c r="O537" s="2">
        <v>24.4816</v>
      </c>
      <c r="P537" s="2">
        <v>212.80160000000001</v>
      </c>
      <c r="Q537"/>
      <c r="R537" t="s">
        <v>10179</v>
      </c>
      <c r="S537" t="s">
        <v>10180</v>
      </c>
      <c r="T537" t="s">
        <v>10181</v>
      </c>
      <c r="U537" s="2" t="s">
        <v>10193</v>
      </c>
      <c r="V537" s="104" t="s">
        <v>8045</v>
      </c>
    </row>
    <row r="538" spans="1:22" hidden="1" x14ac:dyDescent="0.25">
      <c r="A538" t="s">
        <v>8488</v>
      </c>
      <c r="B538" s="186" t="s">
        <v>10415</v>
      </c>
      <c r="C538" s="14" t="s">
        <v>10388</v>
      </c>
      <c r="D538" t="s">
        <v>0</v>
      </c>
      <c r="E538" t="s">
        <v>10519</v>
      </c>
      <c r="F538" t="s">
        <v>1317</v>
      </c>
      <c r="G538" t="s">
        <v>1318</v>
      </c>
      <c r="H538" s="2">
        <v>0</v>
      </c>
      <c r="I538" s="2">
        <v>0</v>
      </c>
      <c r="J538" s="2">
        <v>0</v>
      </c>
      <c r="K538" s="8">
        <v>493.69</v>
      </c>
      <c r="L538" s="2">
        <v>0</v>
      </c>
      <c r="M538" s="2">
        <v>0</v>
      </c>
      <c r="N538" s="2">
        <v>0</v>
      </c>
      <c r="O538" s="2">
        <v>64.179699999999997</v>
      </c>
      <c r="P538" s="2">
        <v>557.86969999999997</v>
      </c>
      <c r="Q538"/>
      <c r="R538" t="s">
        <v>10179</v>
      </c>
      <c r="S538" t="s">
        <v>10180</v>
      </c>
      <c r="T538" t="s">
        <v>10181</v>
      </c>
      <c r="U538" s="2" t="s">
        <v>10193</v>
      </c>
      <c r="V538" s="104" t="s">
        <v>8045</v>
      </c>
    </row>
    <row r="539" spans="1:22" hidden="1" x14ac:dyDescent="0.25">
      <c r="A539" t="s">
        <v>8488</v>
      </c>
      <c r="B539" s="186" t="s">
        <v>10403</v>
      </c>
      <c r="C539" s="14" t="s">
        <v>10388</v>
      </c>
      <c r="D539" t="s">
        <v>0</v>
      </c>
      <c r="E539" t="s">
        <v>10517</v>
      </c>
      <c r="F539" t="s">
        <v>10385</v>
      </c>
      <c r="G539" t="s">
        <v>10518</v>
      </c>
      <c r="H539" s="2">
        <v>0</v>
      </c>
      <c r="I539" s="2">
        <v>0</v>
      </c>
      <c r="J539" s="2">
        <v>0</v>
      </c>
      <c r="K539" s="8">
        <v>105.61</v>
      </c>
      <c r="L539" s="2">
        <v>0</v>
      </c>
      <c r="M539" s="2">
        <v>0</v>
      </c>
      <c r="N539" s="2">
        <v>0</v>
      </c>
      <c r="O539" s="2">
        <v>13.7293</v>
      </c>
      <c r="P539" s="2">
        <v>119.33929999999999</v>
      </c>
      <c r="Q539"/>
      <c r="R539" t="s">
        <v>10179</v>
      </c>
      <c r="S539" t="s">
        <v>10184</v>
      </c>
      <c r="T539" t="s">
        <v>10181</v>
      </c>
      <c r="U539" s="2" t="s">
        <v>10182</v>
      </c>
      <c r="V539" s="104" t="s">
        <v>8045</v>
      </c>
    </row>
    <row r="540" spans="1:22" hidden="1" x14ac:dyDescent="0.25">
      <c r="A540" t="s">
        <v>8488</v>
      </c>
      <c r="B540" s="186" t="s">
        <v>10403</v>
      </c>
      <c r="C540" s="14" t="s">
        <v>10388</v>
      </c>
      <c r="D540" t="s">
        <v>0</v>
      </c>
      <c r="E540" t="s">
        <v>10516</v>
      </c>
      <c r="F540" t="s">
        <v>3529</v>
      </c>
      <c r="G540" t="s">
        <v>3530</v>
      </c>
      <c r="H540" s="2">
        <v>0</v>
      </c>
      <c r="I540" s="2">
        <v>0</v>
      </c>
      <c r="J540" s="2">
        <v>0</v>
      </c>
      <c r="K540" s="8">
        <v>526.04999999999995</v>
      </c>
      <c r="L540" s="2">
        <v>0</v>
      </c>
      <c r="M540" s="2">
        <v>0</v>
      </c>
      <c r="N540" s="2">
        <v>0</v>
      </c>
      <c r="O540" s="2">
        <v>68.386499999999998</v>
      </c>
      <c r="P540" s="2">
        <v>594.43649999999991</v>
      </c>
      <c r="Q540"/>
      <c r="R540" t="s">
        <v>10179</v>
      </c>
      <c r="S540" t="s">
        <v>10184</v>
      </c>
      <c r="T540" t="s">
        <v>10181</v>
      </c>
      <c r="U540" s="2" t="s">
        <v>10182</v>
      </c>
      <c r="V540" s="104" t="s">
        <v>8045</v>
      </c>
    </row>
    <row r="541" spans="1:22" hidden="1" x14ac:dyDescent="0.25">
      <c r="A541" t="s">
        <v>8488</v>
      </c>
      <c r="B541" s="186" t="s">
        <v>10408</v>
      </c>
      <c r="C541" s="14" t="s">
        <v>10388</v>
      </c>
      <c r="D541" t="s">
        <v>0</v>
      </c>
      <c r="E541" t="s">
        <v>10515</v>
      </c>
      <c r="F541" t="s">
        <v>2404</v>
      </c>
      <c r="G541" t="s">
        <v>2405</v>
      </c>
      <c r="H541" s="2">
        <v>0</v>
      </c>
      <c r="I541" s="2">
        <v>0</v>
      </c>
      <c r="J541" s="2">
        <v>0</v>
      </c>
      <c r="K541" s="8">
        <v>2.88</v>
      </c>
      <c r="L541" s="2">
        <v>0</v>
      </c>
      <c r="M541" s="2">
        <v>0</v>
      </c>
      <c r="N541" s="2">
        <v>0</v>
      </c>
      <c r="O541" s="2">
        <v>0.37440000000000001</v>
      </c>
      <c r="P541" s="2">
        <v>3.2544</v>
      </c>
      <c r="Q541"/>
      <c r="R541" t="s">
        <v>10179</v>
      </c>
      <c r="S541" t="s">
        <v>10180</v>
      </c>
      <c r="T541" t="s">
        <v>10181</v>
      </c>
      <c r="U541" s="2" t="s">
        <v>10193</v>
      </c>
      <c r="V541" s="104" t="s">
        <v>8045</v>
      </c>
    </row>
    <row r="542" spans="1:22" hidden="1" x14ac:dyDescent="0.25">
      <c r="A542" t="s">
        <v>8488</v>
      </c>
      <c r="B542" s="186" t="s">
        <v>10408</v>
      </c>
      <c r="C542" s="14" t="s">
        <v>10388</v>
      </c>
      <c r="D542" t="s">
        <v>0</v>
      </c>
      <c r="E542" t="s">
        <v>10514</v>
      </c>
      <c r="F542" t="s">
        <v>1317</v>
      </c>
      <c r="G542" t="s">
        <v>1318</v>
      </c>
      <c r="H542" s="2">
        <v>0</v>
      </c>
      <c r="I542" s="2">
        <v>0</v>
      </c>
      <c r="J542" s="2">
        <v>0</v>
      </c>
      <c r="K542" s="8">
        <v>6.24</v>
      </c>
      <c r="L542" s="2">
        <v>0</v>
      </c>
      <c r="M542" s="2">
        <v>0</v>
      </c>
      <c r="N542" s="2">
        <v>0</v>
      </c>
      <c r="O542" s="2">
        <v>0.81120000000000003</v>
      </c>
      <c r="P542" s="2">
        <v>7.0512000000000006</v>
      </c>
      <c r="Q542"/>
      <c r="R542" t="s">
        <v>10179</v>
      </c>
      <c r="S542" t="s">
        <v>10180</v>
      </c>
      <c r="T542" t="s">
        <v>10181</v>
      </c>
      <c r="U542" s="2" t="s">
        <v>10193</v>
      </c>
      <c r="V542" s="104" t="s">
        <v>8045</v>
      </c>
    </row>
    <row r="543" spans="1:22" hidden="1" x14ac:dyDescent="0.25">
      <c r="A543" t="s">
        <v>8488</v>
      </c>
      <c r="B543" s="186" t="s">
        <v>10408</v>
      </c>
      <c r="C543" s="14" t="s">
        <v>10388</v>
      </c>
      <c r="D543" t="s">
        <v>0</v>
      </c>
      <c r="E543" t="s">
        <v>10513</v>
      </c>
      <c r="F543" t="s">
        <v>1317</v>
      </c>
      <c r="G543" t="s">
        <v>1318</v>
      </c>
      <c r="H543" s="2">
        <v>0</v>
      </c>
      <c r="I543" s="2">
        <v>0</v>
      </c>
      <c r="J543" s="2">
        <v>0</v>
      </c>
      <c r="K543" s="8">
        <v>225.93</v>
      </c>
      <c r="L543" s="2">
        <v>0</v>
      </c>
      <c r="M543" s="2">
        <v>0</v>
      </c>
      <c r="N543" s="2">
        <v>0</v>
      </c>
      <c r="O543" s="2">
        <v>29.370900000000002</v>
      </c>
      <c r="P543" s="2">
        <v>255.30090000000001</v>
      </c>
      <c r="Q543"/>
      <c r="R543" t="s">
        <v>10179</v>
      </c>
      <c r="S543" t="s">
        <v>10180</v>
      </c>
      <c r="T543" t="s">
        <v>10181</v>
      </c>
      <c r="U543" s="2" t="s">
        <v>10193</v>
      </c>
      <c r="V543" s="104" t="s">
        <v>8045</v>
      </c>
    </row>
    <row r="544" spans="1:22" hidden="1" x14ac:dyDescent="0.25">
      <c r="A544" t="s">
        <v>8488</v>
      </c>
      <c r="B544" s="186" t="s">
        <v>10397</v>
      </c>
      <c r="C544" s="14" t="s">
        <v>10388</v>
      </c>
      <c r="D544" t="s">
        <v>0</v>
      </c>
      <c r="E544" t="s">
        <v>10512</v>
      </c>
      <c r="F544" t="s">
        <v>1317</v>
      </c>
      <c r="G544" t="s">
        <v>1318</v>
      </c>
      <c r="H544" s="2">
        <v>0</v>
      </c>
      <c r="I544" s="2">
        <v>0</v>
      </c>
      <c r="J544" s="2">
        <v>0</v>
      </c>
      <c r="K544" s="8">
        <v>27.29</v>
      </c>
      <c r="L544" s="2">
        <v>0</v>
      </c>
      <c r="M544" s="2">
        <v>0</v>
      </c>
      <c r="N544" s="2">
        <v>0</v>
      </c>
      <c r="O544" s="2">
        <v>3.5476999999999999</v>
      </c>
      <c r="P544" s="2">
        <v>30.837699999999998</v>
      </c>
      <c r="Q544"/>
      <c r="R544" t="s">
        <v>10179</v>
      </c>
      <c r="S544" t="s">
        <v>10180</v>
      </c>
      <c r="T544" t="s">
        <v>10181</v>
      </c>
      <c r="U544" s="2" t="s">
        <v>10193</v>
      </c>
      <c r="V544" s="104" t="s">
        <v>8045</v>
      </c>
    </row>
    <row r="545" spans="1:22" hidden="1" x14ac:dyDescent="0.25">
      <c r="A545" t="s">
        <v>8488</v>
      </c>
      <c r="B545" s="186" t="s">
        <v>10397</v>
      </c>
      <c r="C545" s="14" t="s">
        <v>10388</v>
      </c>
      <c r="D545" t="s">
        <v>0</v>
      </c>
      <c r="E545" t="s">
        <v>10511</v>
      </c>
      <c r="F545" t="s">
        <v>1340</v>
      </c>
      <c r="G545" t="s">
        <v>1341</v>
      </c>
      <c r="H545" s="2">
        <v>0</v>
      </c>
      <c r="I545" s="2">
        <v>0</v>
      </c>
      <c r="J545" s="2">
        <v>0</v>
      </c>
      <c r="K545" s="8">
        <v>426</v>
      </c>
      <c r="L545" s="2">
        <v>0</v>
      </c>
      <c r="M545" s="2">
        <v>0</v>
      </c>
      <c r="N545" s="2">
        <v>0</v>
      </c>
      <c r="O545" s="2">
        <v>55.38</v>
      </c>
      <c r="P545" s="2">
        <v>481.38</v>
      </c>
      <c r="Q545"/>
      <c r="R545" t="s">
        <v>10179</v>
      </c>
      <c r="S545" t="s">
        <v>10180</v>
      </c>
      <c r="T545" t="s">
        <v>10181</v>
      </c>
      <c r="U545" s="2" t="s">
        <v>10193</v>
      </c>
      <c r="V545" s="104" t="s">
        <v>8045</v>
      </c>
    </row>
    <row r="546" spans="1:22" hidden="1" x14ac:dyDescent="0.25">
      <c r="A546" t="s">
        <v>8488</v>
      </c>
      <c r="B546" s="186" t="s">
        <v>10402</v>
      </c>
      <c r="C546" s="14" t="s">
        <v>10388</v>
      </c>
      <c r="D546" t="s">
        <v>0</v>
      </c>
      <c r="E546" t="s">
        <v>10505</v>
      </c>
      <c r="F546" t="s">
        <v>1952</v>
      </c>
      <c r="G546" s="170" t="s">
        <v>1953</v>
      </c>
      <c r="H546" s="2">
        <v>0</v>
      </c>
      <c r="I546" s="2">
        <v>0</v>
      </c>
      <c r="J546" s="2">
        <v>0</v>
      </c>
      <c r="K546" s="8">
        <v>1803.84</v>
      </c>
      <c r="L546" s="2">
        <v>0</v>
      </c>
      <c r="M546" s="2">
        <v>0</v>
      </c>
      <c r="N546" s="2">
        <v>0</v>
      </c>
      <c r="O546" s="2">
        <v>234.4992</v>
      </c>
      <c r="P546" s="2">
        <v>2038.3391999999999</v>
      </c>
      <c r="Q546"/>
      <c r="R546" t="s">
        <v>10179</v>
      </c>
      <c r="S546" t="s">
        <v>10180</v>
      </c>
      <c r="T546" t="s">
        <v>10181</v>
      </c>
      <c r="U546" s="2" t="s">
        <v>10193</v>
      </c>
      <c r="V546" s="104" t="s">
        <v>8045</v>
      </c>
    </row>
    <row r="547" spans="1:22" hidden="1" x14ac:dyDescent="0.25">
      <c r="A547" t="s">
        <v>8488</v>
      </c>
      <c r="B547" s="186" t="s">
        <v>10408</v>
      </c>
      <c r="C547" s="14" t="s">
        <v>10388</v>
      </c>
      <c r="D547" t="s">
        <v>0</v>
      </c>
      <c r="E547" t="s">
        <v>10510</v>
      </c>
      <c r="F547" t="s">
        <v>1952</v>
      </c>
      <c r="G547" s="170" t="s">
        <v>1953</v>
      </c>
      <c r="H547" s="2">
        <v>0</v>
      </c>
      <c r="I547" s="2">
        <v>0</v>
      </c>
      <c r="J547" s="2">
        <v>0</v>
      </c>
      <c r="K547" s="8">
        <v>4034.1</v>
      </c>
      <c r="L547" s="2">
        <v>0</v>
      </c>
      <c r="M547" s="2">
        <v>0</v>
      </c>
      <c r="N547" s="2">
        <v>0</v>
      </c>
      <c r="O547" s="2">
        <v>524.43299999999999</v>
      </c>
      <c r="P547" s="2">
        <v>4558.5329999999994</v>
      </c>
      <c r="Q547"/>
      <c r="R547" t="s">
        <v>10179</v>
      </c>
      <c r="S547" t="s">
        <v>10180</v>
      </c>
      <c r="T547" t="s">
        <v>10181</v>
      </c>
      <c r="U547" s="2" t="s">
        <v>10193</v>
      </c>
      <c r="V547" s="104" t="s">
        <v>8045</v>
      </c>
    </row>
    <row r="548" spans="1:22" hidden="1" x14ac:dyDescent="0.25">
      <c r="A548" t="s">
        <v>8488</v>
      </c>
      <c r="B548" s="186" t="s">
        <v>10408</v>
      </c>
      <c r="C548" s="14" t="s">
        <v>10388</v>
      </c>
      <c r="D548" t="s">
        <v>0</v>
      </c>
      <c r="E548" t="s">
        <v>10509</v>
      </c>
      <c r="F548" t="s">
        <v>1317</v>
      </c>
      <c r="G548" t="s">
        <v>1318</v>
      </c>
      <c r="H548" s="2">
        <v>0</v>
      </c>
      <c r="I548" s="2">
        <v>0</v>
      </c>
      <c r="J548" s="2">
        <v>0</v>
      </c>
      <c r="K548" s="8">
        <v>115.37</v>
      </c>
      <c r="L548" s="2">
        <v>0</v>
      </c>
      <c r="M548" s="2">
        <v>0</v>
      </c>
      <c r="N548" s="2">
        <v>0</v>
      </c>
      <c r="O548" s="2">
        <v>14.998100000000001</v>
      </c>
      <c r="P548" s="2">
        <v>130.3681</v>
      </c>
      <c r="Q548"/>
      <c r="R548" t="s">
        <v>10179</v>
      </c>
      <c r="S548" t="s">
        <v>10180</v>
      </c>
      <c r="T548" t="s">
        <v>10181</v>
      </c>
      <c r="U548" s="2" t="s">
        <v>10193</v>
      </c>
      <c r="V548" s="104" t="s">
        <v>8045</v>
      </c>
    </row>
    <row r="549" spans="1:22" hidden="1" x14ac:dyDescent="0.25">
      <c r="A549" t="s">
        <v>8488</v>
      </c>
      <c r="B549" s="186" t="s">
        <v>10414</v>
      </c>
      <c r="C549" s="14" t="s">
        <v>10388</v>
      </c>
      <c r="D549" t="s">
        <v>0</v>
      </c>
      <c r="E549" t="s">
        <v>10508</v>
      </c>
      <c r="F549" t="s">
        <v>1317</v>
      </c>
      <c r="G549" t="s">
        <v>1318</v>
      </c>
      <c r="H549" s="2">
        <v>0</v>
      </c>
      <c r="I549" s="2">
        <v>0</v>
      </c>
      <c r="J549" s="2">
        <v>0</v>
      </c>
      <c r="K549" s="8">
        <v>691.55</v>
      </c>
      <c r="L549" s="2">
        <v>0</v>
      </c>
      <c r="M549" s="2">
        <v>0</v>
      </c>
      <c r="N549" s="2">
        <v>0</v>
      </c>
      <c r="O549" s="2">
        <v>89.901499999999999</v>
      </c>
      <c r="P549" s="2">
        <v>781.4514999999999</v>
      </c>
      <c r="Q549"/>
      <c r="R549" t="s">
        <v>10179</v>
      </c>
      <c r="S549" t="s">
        <v>10180</v>
      </c>
      <c r="T549" t="s">
        <v>10181</v>
      </c>
      <c r="U549" s="2" t="s">
        <v>10193</v>
      </c>
      <c r="V549" s="104" t="s">
        <v>8045</v>
      </c>
    </row>
    <row r="550" spans="1:22" hidden="1" x14ac:dyDescent="0.25">
      <c r="A550" t="s">
        <v>8488</v>
      </c>
      <c r="B550" s="186" t="s">
        <v>10414</v>
      </c>
      <c r="C550" s="14" t="s">
        <v>10388</v>
      </c>
      <c r="D550" t="s">
        <v>0</v>
      </c>
      <c r="E550" t="s">
        <v>10507</v>
      </c>
      <c r="F550" t="s">
        <v>1317</v>
      </c>
      <c r="G550" t="s">
        <v>1318</v>
      </c>
      <c r="H550" s="2">
        <v>0</v>
      </c>
      <c r="I550" s="2">
        <v>0</v>
      </c>
      <c r="J550" s="2">
        <v>0</v>
      </c>
      <c r="K550" s="8">
        <v>5.65</v>
      </c>
      <c r="L550" s="2">
        <v>0</v>
      </c>
      <c r="M550" s="2">
        <v>0</v>
      </c>
      <c r="N550" s="2">
        <v>0</v>
      </c>
      <c r="O550" s="2">
        <v>0.73450000000000004</v>
      </c>
      <c r="P550" s="2">
        <v>6.3845000000000001</v>
      </c>
      <c r="Q550"/>
      <c r="R550" t="s">
        <v>10179</v>
      </c>
      <c r="S550" t="s">
        <v>10180</v>
      </c>
      <c r="T550" t="s">
        <v>10181</v>
      </c>
      <c r="U550" s="2" t="s">
        <v>10193</v>
      </c>
      <c r="V550" s="104" t="s">
        <v>8045</v>
      </c>
    </row>
    <row r="551" spans="1:22" hidden="1" x14ac:dyDescent="0.25">
      <c r="A551" t="s">
        <v>8488</v>
      </c>
      <c r="B551" s="186" t="s">
        <v>10414</v>
      </c>
      <c r="C551" s="14" t="s">
        <v>10388</v>
      </c>
      <c r="D551" t="s">
        <v>0</v>
      </c>
      <c r="E551" t="s">
        <v>10506</v>
      </c>
      <c r="F551" t="s">
        <v>2934</v>
      </c>
      <c r="G551" t="s">
        <v>2935</v>
      </c>
      <c r="H551" s="2">
        <v>0</v>
      </c>
      <c r="I551" s="2">
        <v>0</v>
      </c>
      <c r="J551" s="2">
        <v>0</v>
      </c>
      <c r="K551" s="8">
        <v>71.150000000000006</v>
      </c>
      <c r="L551" s="2">
        <v>0</v>
      </c>
      <c r="M551" s="2">
        <v>0</v>
      </c>
      <c r="N551" s="2">
        <v>0</v>
      </c>
      <c r="O551" s="2">
        <v>9.2495000000000012</v>
      </c>
      <c r="P551" s="2">
        <v>80.399500000000003</v>
      </c>
      <c r="Q551"/>
      <c r="R551" t="s">
        <v>10179</v>
      </c>
      <c r="S551" t="s">
        <v>10180</v>
      </c>
      <c r="T551" t="s">
        <v>10181</v>
      </c>
      <c r="U551" s="2" t="s">
        <v>10193</v>
      </c>
      <c r="V551" s="104" t="s">
        <v>8045</v>
      </c>
    </row>
    <row r="552" spans="1:22" hidden="1" x14ac:dyDescent="0.25">
      <c r="A552" t="s">
        <v>8488</v>
      </c>
      <c r="B552" s="186" t="s">
        <v>10414</v>
      </c>
      <c r="C552" s="14" t="s">
        <v>10388</v>
      </c>
      <c r="D552" t="s">
        <v>0</v>
      </c>
      <c r="E552" t="s">
        <v>10504</v>
      </c>
      <c r="F552" t="s">
        <v>1952</v>
      </c>
      <c r="G552" s="170" t="s">
        <v>1953</v>
      </c>
      <c r="H552" s="2">
        <v>0</v>
      </c>
      <c r="I552" s="2">
        <v>0</v>
      </c>
      <c r="J552" s="2">
        <v>0</v>
      </c>
      <c r="K552" s="8">
        <v>4034.1</v>
      </c>
      <c r="L552" s="2">
        <v>0</v>
      </c>
      <c r="M552" s="2">
        <v>0</v>
      </c>
      <c r="N552" s="2">
        <v>0</v>
      </c>
      <c r="O552" s="2">
        <v>524.43299999999999</v>
      </c>
      <c r="P552" s="2">
        <v>4558.5329999999994</v>
      </c>
      <c r="Q552"/>
      <c r="R552" t="s">
        <v>10179</v>
      </c>
      <c r="S552" t="s">
        <v>10180</v>
      </c>
      <c r="T552" t="s">
        <v>10181</v>
      </c>
      <c r="U552" s="2" t="s">
        <v>10193</v>
      </c>
      <c r="V552" s="104" t="s">
        <v>8045</v>
      </c>
    </row>
    <row r="553" spans="1:22" hidden="1" x14ac:dyDescent="0.25">
      <c r="A553" t="s">
        <v>8488</v>
      </c>
      <c r="B553" s="186" t="s">
        <v>10412</v>
      </c>
      <c r="C553" s="14" t="s">
        <v>10388</v>
      </c>
      <c r="D553" t="s">
        <v>0</v>
      </c>
      <c r="E553" t="s">
        <v>10503</v>
      </c>
      <c r="F553" t="s">
        <v>1952</v>
      </c>
      <c r="G553" s="170" t="s">
        <v>1953</v>
      </c>
      <c r="H553" s="2">
        <v>0</v>
      </c>
      <c r="I553" s="2">
        <v>0</v>
      </c>
      <c r="J553" s="2">
        <v>0</v>
      </c>
      <c r="K553" s="8">
        <v>4034.1</v>
      </c>
      <c r="L553" s="2">
        <v>0</v>
      </c>
      <c r="M553" s="2">
        <v>0</v>
      </c>
      <c r="N553" s="2">
        <v>0</v>
      </c>
      <c r="O553" s="2">
        <v>524.43299999999999</v>
      </c>
      <c r="P553" s="2">
        <v>4558.5329999999994</v>
      </c>
      <c r="Q553"/>
      <c r="R553" t="s">
        <v>10179</v>
      </c>
      <c r="S553" t="s">
        <v>10180</v>
      </c>
      <c r="T553" t="s">
        <v>10181</v>
      </c>
      <c r="U553" s="2" t="s">
        <v>10193</v>
      </c>
      <c r="V553" s="104" t="s">
        <v>8045</v>
      </c>
    </row>
    <row r="554" spans="1:22" hidden="1" x14ac:dyDescent="0.25">
      <c r="A554" t="s">
        <v>8488</v>
      </c>
      <c r="B554" s="186" t="s">
        <v>10410</v>
      </c>
      <c r="C554" s="14" t="s">
        <v>10388</v>
      </c>
      <c r="D554" t="s">
        <v>0</v>
      </c>
      <c r="E554" t="s">
        <v>10502</v>
      </c>
      <c r="F554" t="s">
        <v>1952</v>
      </c>
      <c r="G554" s="170" t="s">
        <v>1953</v>
      </c>
      <c r="H554" s="2">
        <v>0</v>
      </c>
      <c r="I554" s="2">
        <v>0</v>
      </c>
      <c r="J554" s="2">
        <v>0</v>
      </c>
      <c r="K554" s="8">
        <v>2034</v>
      </c>
      <c r="L554" s="2">
        <v>0</v>
      </c>
      <c r="M554" s="2">
        <v>0</v>
      </c>
      <c r="N554" s="2">
        <v>0</v>
      </c>
      <c r="O554" s="2">
        <v>264.42</v>
      </c>
      <c r="P554" s="2">
        <v>2298.42</v>
      </c>
      <c r="Q554"/>
      <c r="R554" t="s">
        <v>10179</v>
      </c>
      <c r="S554" t="s">
        <v>10180</v>
      </c>
      <c r="T554" t="s">
        <v>10181</v>
      </c>
      <c r="U554" s="2" t="s">
        <v>10193</v>
      </c>
      <c r="V554" s="104" t="s">
        <v>8045</v>
      </c>
    </row>
    <row r="555" spans="1:22" hidden="1" x14ac:dyDescent="0.25">
      <c r="A555" t="s">
        <v>8488</v>
      </c>
      <c r="B555" s="186" t="s">
        <v>10410</v>
      </c>
      <c r="C555" s="14" t="s">
        <v>10388</v>
      </c>
      <c r="D555" t="s">
        <v>0</v>
      </c>
      <c r="E555" t="s">
        <v>10501</v>
      </c>
      <c r="F555" t="s">
        <v>1952</v>
      </c>
      <c r="G555" s="170" t="s">
        <v>1953</v>
      </c>
      <c r="H555" s="2">
        <v>0</v>
      </c>
      <c r="I555" s="2">
        <v>0</v>
      </c>
      <c r="J555" s="2">
        <v>0</v>
      </c>
      <c r="K555" s="8">
        <v>2000.1</v>
      </c>
      <c r="L555" s="2">
        <v>0</v>
      </c>
      <c r="M555" s="2">
        <v>0</v>
      </c>
      <c r="N555" s="2">
        <v>0</v>
      </c>
      <c r="O555" s="2">
        <v>260.01299999999998</v>
      </c>
      <c r="P555" s="2">
        <v>2260.1129999999998</v>
      </c>
      <c r="Q555"/>
      <c r="R555" t="s">
        <v>10179</v>
      </c>
      <c r="S555" t="s">
        <v>10180</v>
      </c>
      <c r="T555" t="s">
        <v>10181</v>
      </c>
      <c r="U555" s="2" t="s">
        <v>10193</v>
      </c>
      <c r="V555" s="104" t="s">
        <v>8045</v>
      </c>
    </row>
    <row r="556" spans="1:22" hidden="1" x14ac:dyDescent="0.25">
      <c r="A556" t="s">
        <v>8488</v>
      </c>
      <c r="B556" s="186" t="s">
        <v>10410</v>
      </c>
      <c r="C556" s="14" t="s">
        <v>10388</v>
      </c>
      <c r="D556" t="s">
        <v>0</v>
      </c>
      <c r="E556" t="s">
        <v>10500</v>
      </c>
      <c r="F556" t="s">
        <v>1952</v>
      </c>
      <c r="G556" s="170" t="s">
        <v>1953</v>
      </c>
      <c r="H556" s="2">
        <v>0</v>
      </c>
      <c r="I556" s="2">
        <v>0</v>
      </c>
      <c r="J556" s="2">
        <v>0</v>
      </c>
      <c r="K556" s="8">
        <v>4034.1</v>
      </c>
      <c r="L556" s="2">
        <v>0</v>
      </c>
      <c r="M556" s="2">
        <v>0</v>
      </c>
      <c r="N556" s="2">
        <v>0</v>
      </c>
      <c r="O556" s="2">
        <v>524.43299999999999</v>
      </c>
      <c r="P556" s="2">
        <v>4558.5329999999994</v>
      </c>
      <c r="Q556"/>
      <c r="R556" t="s">
        <v>10179</v>
      </c>
      <c r="S556" t="s">
        <v>10180</v>
      </c>
      <c r="T556" t="s">
        <v>10181</v>
      </c>
      <c r="U556" s="2" t="s">
        <v>10193</v>
      </c>
      <c r="V556" s="104" t="s">
        <v>8045</v>
      </c>
    </row>
    <row r="557" spans="1:22" hidden="1" x14ac:dyDescent="0.25">
      <c r="A557" t="s">
        <v>8488</v>
      </c>
      <c r="B557" s="186" t="s">
        <v>10408</v>
      </c>
      <c r="C557" s="14" t="s">
        <v>10388</v>
      </c>
      <c r="D557" t="s">
        <v>0</v>
      </c>
      <c r="E557" t="s">
        <v>10499</v>
      </c>
      <c r="F557" t="s">
        <v>1952</v>
      </c>
      <c r="G557" s="170" t="s">
        <v>1953</v>
      </c>
      <c r="H557" s="2">
        <v>0</v>
      </c>
      <c r="I557" s="2">
        <v>0</v>
      </c>
      <c r="J557" s="2">
        <v>0</v>
      </c>
      <c r="K557" s="8">
        <v>4034.1</v>
      </c>
      <c r="L557" s="2">
        <v>0</v>
      </c>
      <c r="M557" s="2">
        <v>0</v>
      </c>
      <c r="N557" s="2">
        <v>0</v>
      </c>
      <c r="O557" s="2">
        <v>524.43299999999999</v>
      </c>
      <c r="P557" s="2">
        <v>4558.5329999999994</v>
      </c>
      <c r="Q557"/>
      <c r="R557" t="s">
        <v>10179</v>
      </c>
      <c r="S557" t="s">
        <v>10180</v>
      </c>
      <c r="T557" t="s">
        <v>10181</v>
      </c>
      <c r="U557" s="2" t="s">
        <v>10193</v>
      </c>
      <c r="V557" s="104" t="s">
        <v>8045</v>
      </c>
    </row>
    <row r="558" spans="1:22" hidden="1" x14ac:dyDescent="0.25">
      <c r="A558" t="s">
        <v>8488</v>
      </c>
      <c r="B558" s="186" t="s">
        <v>10405</v>
      </c>
      <c r="C558" s="14" t="s">
        <v>10388</v>
      </c>
      <c r="D558" t="s">
        <v>0</v>
      </c>
      <c r="E558" t="s">
        <v>10498</v>
      </c>
      <c r="F558" t="s">
        <v>1952</v>
      </c>
      <c r="G558" s="170" t="s">
        <v>1953</v>
      </c>
      <c r="H558" s="2">
        <v>0</v>
      </c>
      <c r="I558" s="2">
        <v>0</v>
      </c>
      <c r="J558" s="2">
        <v>0</v>
      </c>
      <c r="K558" s="8">
        <v>4034.1</v>
      </c>
      <c r="L558" s="2">
        <v>0</v>
      </c>
      <c r="M558" s="2">
        <v>0</v>
      </c>
      <c r="N558" s="2">
        <v>0</v>
      </c>
      <c r="O558" s="2">
        <v>524.43299999999999</v>
      </c>
      <c r="P558" s="2">
        <v>4558.5329999999994</v>
      </c>
      <c r="Q558"/>
      <c r="R558" t="s">
        <v>10179</v>
      </c>
      <c r="S558" t="s">
        <v>10180</v>
      </c>
      <c r="T558" t="s">
        <v>10181</v>
      </c>
      <c r="U558" s="2" t="s">
        <v>10193</v>
      </c>
      <c r="V558" s="104" t="s">
        <v>8045</v>
      </c>
    </row>
    <row r="559" spans="1:22" hidden="1" x14ac:dyDescent="0.25">
      <c r="A559" t="s">
        <v>8488</v>
      </c>
      <c r="B559" s="186" t="s">
        <v>10404</v>
      </c>
      <c r="C559" s="14" t="s">
        <v>10388</v>
      </c>
      <c r="D559" t="s">
        <v>0</v>
      </c>
      <c r="E559" t="s">
        <v>10497</v>
      </c>
      <c r="F559" t="s">
        <v>1952</v>
      </c>
      <c r="G559" s="170" t="s">
        <v>1953</v>
      </c>
      <c r="H559" s="2">
        <v>0</v>
      </c>
      <c r="I559" s="2">
        <v>0</v>
      </c>
      <c r="J559" s="2">
        <v>0</v>
      </c>
      <c r="K559" s="8">
        <v>4034.1</v>
      </c>
      <c r="L559" s="2">
        <v>0</v>
      </c>
      <c r="M559" s="2">
        <v>0</v>
      </c>
      <c r="N559" s="2">
        <v>0</v>
      </c>
      <c r="O559" s="2">
        <v>524.43299999999999</v>
      </c>
      <c r="P559" s="2">
        <v>4558.5329999999994</v>
      </c>
      <c r="Q559"/>
      <c r="R559" t="s">
        <v>10179</v>
      </c>
      <c r="S559" t="s">
        <v>10180</v>
      </c>
      <c r="T559" t="s">
        <v>10181</v>
      </c>
      <c r="U559" s="2" t="s">
        <v>10193</v>
      </c>
      <c r="V559" s="104" t="s">
        <v>8045</v>
      </c>
    </row>
    <row r="560" spans="1:22" hidden="1" x14ac:dyDescent="0.25">
      <c r="A560" t="s">
        <v>8488</v>
      </c>
      <c r="B560" s="186" t="s">
        <v>10404</v>
      </c>
      <c r="C560" s="14" t="s">
        <v>10388</v>
      </c>
      <c r="D560" t="s">
        <v>0</v>
      </c>
      <c r="E560" t="s">
        <v>10496</v>
      </c>
      <c r="F560" t="s">
        <v>1952</v>
      </c>
      <c r="G560" s="170" t="s">
        <v>1953</v>
      </c>
      <c r="H560" s="2">
        <v>0</v>
      </c>
      <c r="I560" s="2">
        <v>0</v>
      </c>
      <c r="J560" s="2">
        <v>0</v>
      </c>
      <c r="K560" s="8">
        <v>4034.1</v>
      </c>
      <c r="L560" s="2">
        <v>0</v>
      </c>
      <c r="M560" s="2">
        <v>0</v>
      </c>
      <c r="N560" s="2">
        <v>0</v>
      </c>
      <c r="O560" s="2">
        <v>524.43299999999999</v>
      </c>
      <c r="P560" s="2">
        <v>4558.5329999999994</v>
      </c>
      <c r="Q560"/>
      <c r="R560" t="s">
        <v>10179</v>
      </c>
      <c r="S560" t="s">
        <v>10180</v>
      </c>
      <c r="T560" t="s">
        <v>10181</v>
      </c>
      <c r="U560" s="2" t="s">
        <v>10193</v>
      </c>
      <c r="V560" s="104" t="s">
        <v>8045</v>
      </c>
    </row>
    <row r="561" spans="1:22" hidden="1" x14ac:dyDescent="0.25">
      <c r="A561" t="s">
        <v>8488</v>
      </c>
      <c r="B561" s="187" t="s">
        <v>10525</v>
      </c>
      <c r="C561" s="14" t="s">
        <v>10388</v>
      </c>
      <c r="D561" t="s">
        <v>0</v>
      </c>
      <c r="E561" t="s">
        <v>10495</v>
      </c>
      <c r="F561" t="s">
        <v>1952</v>
      </c>
      <c r="G561" s="170" t="s">
        <v>1953</v>
      </c>
      <c r="H561" s="2">
        <v>0</v>
      </c>
      <c r="I561" s="2">
        <v>0</v>
      </c>
      <c r="J561" s="2">
        <v>0</v>
      </c>
      <c r="K561" s="8">
        <v>2034</v>
      </c>
      <c r="L561" s="2">
        <v>0</v>
      </c>
      <c r="M561" s="2">
        <v>0</v>
      </c>
      <c r="N561" s="2">
        <v>0</v>
      </c>
      <c r="O561" s="2">
        <v>264.42</v>
      </c>
      <c r="P561" s="2">
        <v>2298.42</v>
      </c>
      <c r="Q561"/>
      <c r="R561" t="s">
        <v>10179</v>
      </c>
      <c r="S561" t="s">
        <v>10180</v>
      </c>
      <c r="T561" t="s">
        <v>10181</v>
      </c>
      <c r="U561" s="2" t="s">
        <v>10193</v>
      </c>
      <c r="V561" s="104" t="s">
        <v>8045</v>
      </c>
    </row>
    <row r="562" spans="1:22" hidden="1" x14ac:dyDescent="0.25">
      <c r="A562" t="s">
        <v>8488</v>
      </c>
      <c r="B562" s="187" t="s">
        <v>10525</v>
      </c>
      <c r="C562" s="14" t="s">
        <v>10388</v>
      </c>
      <c r="D562" t="s">
        <v>0</v>
      </c>
      <c r="E562" t="s">
        <v>10494</v>
      </c>
      <c r="F562" t="s">
        <v>1952</v>
      </c>
      <c r="G562" s="170" t="s">
        <v>1953</v>
      </c>
      <c r="H562" s="2">
        <v>0</v>
      </c>
      <c r="I562" s="2">
        <v>0</v>
      </c>
      <c r="J562" s="2">
        <v>0</v>
      </c>
      <c r="K562" s="8">
        <v>2000.1</v>
      </c>
      <c r="L562" s="2">
        <v>0</v>
      </c>
      <c r="M562" s="2">
        <v>0</v>
      </c>
      <c r="N562" s="2">
        <v>0</v>
      </c>
      <c r="O562" s="2">
        <v>260.01299999999998</v>
      </c>
      <c r="P562" s="2">
        <v>2260.1129999999998</v>
      </c>
      <c r="Q562"/>
      <c r="R562" t="s">
        <v>10179</v>
      </c>
      <c r="S562" t="s">
        <v>10180</v>
      </c>
      <c r="T562" t="s">
        <v>10181</v>
      </c>
      <c r="U562" s="2" t="s">
        <v>10193</v>
      </c>
      <c r="V562" s="104" t="s">
        <v>8045</v>
      </c>
    </row>
    <row r="563" spans="1:22" hidden="1" x14ac:dyDescent="0.25">
      <c r="A563" t="s">
        <v>8488</v>
      </c>
      <c r="B563" s="187" t="s">
        <v>10525</v>
      </c>
      <c r="C563" s="14" t="s">
        <v>10388</v>
      </c>
      <c r="D563" t="s">
        <v>0</v>
      </c>
      <c r="E563" t="s">
        <v>10493</v>
      </c>
      <c r="F563" t="s">
        <v>1952</v>
      </c>
      <c r="G563" s="170" t="s">
        <v>1953</v>
      </c>
      <c r="H563" s="2">
        <v>0</v>
      </c>
      <c r="I563" s="2">
        <v>0</v>
      </c>
      <c r="J563" s="2">
        <v>0</v>
      </c>
      <c r="K563" s="8">
        <v>4034.1</v>
      </c>
      <c r="L563" s="2">
        <v>0</v>
      </c>
      <c r="M563" s="2">
        <v>0</v>
      </c>
      <c r="N563" s="2">
        <v>0</v>
      </c>
      <c r="O563" s="2">
        <v>524.43299999999999</v>
      </c>
      <c r="P563" s="2">
        <v>4558.5329999999994</v>
      </c>
      <c r="Q563"/>
      <c r="R563" t="s">
        <v>10179</v>
      </c>
      <c r="S563" t="s">
        <v>10180</v>
      </c>
      <c r="T563" t="s">
        <v>10181</v>
      </c>
      <c r="U563" s="2" t="s">
        <v>10193</v>
      </c>
      <c r="V563" s="104" t="s">
        <v>8045</v>
      </c>
    </row>
    <row r="564" spans="1:22" hidden="1" x14ac:dyDescent="0.25">
      <c r="A564" t="s">
        <v>8488</v>
      </c>
      <c r="B564" s="187" t="s">
        <v>10411</v>
      </c>
      <c r="C564" s="14" t="s">
        <v>10388</v>
      </c>
      <c r="D564" t="s">
        <v>0</v>
      </c>
      <c r="E564" t="s">
        <v>10492</v>
      </c>
      <c r="F564" t="s">
        <v>1952</v>
      </c>
      <c r="G564" s="170" t="s">
        <v>1953</v>
      </c>
      <c r="H564" s="2">
        <v>0</v>
      </c>
      <c r="I564" s="2">
        <v>0</v>
      </c>
      <c r="J564" s="2">
        <v>0</v>
      </c>
      <c r="K564" s="8">
        <v>2000.1</v>
      </c>
      <c r="L564" s="2">
        <v>0</v>
      </c>
      <c r="M564" s="2">
        <v>0</v>
      </c>
      <c r="N564" s="2">
        <v>0</v>
      </c>
      <c r="O564" s="2">
        <v>260.01299999999998</v>
      </c>
      <c r="P564" s="2">
        <v>2260.1129999999998</v>
      </c>
      <c r="Q564"/>
      <c r="R564" t="s">
        <v>10179</v>
      </c>
      <c r="S564" t="s">
        <v>10180</v>
      </c>
      <c r="T564" t="s">
        <v>10181</v>
      </c>
      <c r="U564" s="2" t="s">
        <v>10193</v>
      </c>
      <c r="V564" s="104" t="s">
        <v>8045</v>
      </c>
    </row>
    <row r="565" spans="1:22" hidden="1" x14ac:dyDescent="0.25">
      <c r="A565" t="s">
        <v>8488</v>
      </c>
      <c r="B565" s="187" t="s">
        <v>10411</v>
      </c>
      <c r="C565" s="14" t="s">
        <v>10388</v>
      </c>
      <c r="D565" t="s">
        <v>0</v>
      </c>
      <c r="E565" t="s">
        <v>10491</v>
      </c>
      <c r="F565" t="s">
        <v>1317</v>
      </c>
      <c r="G565" t="s">
        <v>1318</v>
      </c>
      <c r="H565" s="2">
        <v>0</v>
      </c>
      <c r="I565" s="2">
        <v>0</v>
      </c>
      <c r="J565" s="2">
        <v>0</v>
      </c>
      <c r="K565" s="8">
        <v>115.49</v>
      </c>
      <c r="L565" s="2">
        <v>0</v>
      </c>
      <c r="M565" s="2">
        <v>0</v>
      </c>
      <c r="N565" s="2">
        <v>0</v>
      </c>
      <c r="O565" s="2">
        <v>15.0137</v>
      </c>
      <c r="P565" s="2">
        <v>130.50369999999998</v>
      </c>
      <c r="Q565"/>
      <c r="R565" t="s">
        <v>10179</v>
      </c>
      <c r="S565" t="s">
        <v>10180</v>
      </c>
      <c r="T565" t="s">
        <v>10181</v>
      </c>
      <c r="U565" s="2" t="s">
        <v>10193</v>
      </c>
      <c r="V565" s="104" t="s">
        <v>8045</v>
      </c>
    </row>
    <row r="566" spans="1:22" hidden="1" x14ac:dyDescent="0.25">
      <c r="A566" t="s">
        <v>8488</v>
      </c>
      <c r="B566" s="186" t="s">
        <v>10403</v>
      </c>
      <c r="C566" s="14" t="s">
        <v>10388</v>
      </c>
      <c r="D566" t="s">
        <v>0</v>
      </c>
      <c r="E566" t="s">
        <v>10490</v>
      </c>
      <c r="F566" t="s">
        <v>1340</v>
      </c>
      <c r="G566" t="s">
        <v>1341</v>
      </c>
      <c r="H566" s="2">
        <v>0</v>
      </c>
      <c r="I566" s="2">
        <v>0</v>
      </c>
      <c r="J566" s="2">
        <v>0</v>
      </c>
      <c r="K566" s="8">
        <v>257.57</v>
      </c>
      <c r="L566" s="2">
        <v>0</v>
      </c>
      <c r="M566" s="2">
        <v>0</v>
      </c>
      <c r="N566" s="2">
        <v>0</v>
      </c>
      <c r="O566" s="2">
        <v>33.484099999999998</v>
      </c>
      <c r="P566" s="2">
        <v>291.05410000000001</v>
      </c>
      <c r="Q566"/>
      <c r="R566" t="s">
        <v>10179</v>
      </c>
      <c r="S566" t="s">
        <v>10180</v>
      </c>
      <c r="T566" t="s">
        <v>10181</v>
      </c>
      <c r="U566" s="2" t="s">
        <v>10193</v>
      </c>
      <c r="V566" s="104" t="s">
        <v>8045</v>
      </c>
    </row>
    <row r="567" spans="1:22" hidden="1" x14ac:dyDescent="0.25">
      <c r="A567" t="s">
        <v>8488</v>
      </c>
      <c r="B567" s="186" t="s">
        <v>10399</v>
      </c>
      <c r="C567" s="14" t="s">
        <v>10388</v>
      </c>
      <c r="D567" t="s">
        <v>0</v>
      </c>
      <c r="E567" t="s">
        <v>10489</v>
      </c>
      <c r="F567" t="s">
        <v>2934</v>
      </c>
      <c r="G567" t="s">
        <v>2935</v>
      </c>
      <c r="H567" s="2">
        <v>0</v>
      </c>
      <c r="I567" s="2">
        <v>0</v>
      </c>
      <c r="J567" s="2">
        <v>0</v>
      </c>
      <c r="K567" s="8">
        <v>1423.01</v>
      </c>
      <c r="L567" s="2">
        <v>0</v>
      </c>
      <c r="M567" s="2">
        <v>0</v>
      </c>
      <c r="N567" s="2">
        <v>0</v>
      </c>
      <c r="O567" s="2">
        <v>184.9913</v>
      </c>
      <c r="P567" s="2">
        <v>1608.0012999999999</v>
      </c>
      <c r="Q567"/>
      <c r="R567" t="s">
        <v>10179</v>
      </c>
      <c r="S567" t="s">
        <v>10180</v>
      </c>
      <c r="T567" t="s">
        <v>10181</v>
      </c>
      <c r="U567" s="2" t="s">
        <v>10193</v>
      </c>
      <c r="V567" s="104" t="s">
        <v>8045</v>
      </c>
    </row>
    <row r="568" spans="1:22" hidden="1" x14ac:dyDescent="0.25">
      <c r="A568" t="s">
        <v>8488</v>
      </c>
      <c r="B568" s="186" t="s">
        <v>10396</v>
      </c>
      <c r="C568" s="14" t="s">
        <v>10388</v>
      </c>
      <c r="D568" t="s">
        <v>0</v>
      </c>
      <c r="E568" t="s">
        <v>10488</v>
      </c>
      <c r="F568" t="s">
        <v>1816</v>
      </c>
      <c r="G568" t="s">
        <v>1817</v>
      </c>
      <c r="H568" s="2">
        <v>1112.9100000000001</v>
      </c>
      <c r="I568" s="2">
        <v>0</v>
      </c>
      <c r="J568" s="2">
        <v>0</v>
      </c>
      <c r="K568" s="8">
        <v>80.760000000000005</v>
      </c>
      <c r="L568" s="2">
        <v>0</v>
      </c>
      <c r="M568" s="2">
        <v>0</v>
      </c>
      <c r="N568" s="2">
        <v>0</v>
      </c>
      <c r="O568" s="2">
        <v>10.498800000000001</v>
      </c>
      <c r="P568" s="2">
        <v>1204.1688000000001</v>
      </c>
      <c r="Q568"/>
      <c r="R568" t="s">
        <v>10179</v>
      </c>
      <c r="S568" t="s">
        <v>10184</v>
      </c>
      <c r="T568" t="s">
        <v>10181</v>
      </c>
      <c r="U568" s="2" t="s">
        <v>10189</v>
      </c>
      <c r="V568" s="104" t="s">
        <v>8045</v>
      </c>
    </row>
    <row r="569" spans="1:22" hidden="1" x14ac:dyDescent="0.25">
      <c r="A569" t="s">
        <v>8488</v>
      </c>
      <c r="B569" s="186" t="s">
        <v>10415</v>
      </c>
      <c r="C569" s="14" t="s">
        <v>10388</v>
      </c>
      <c r="D569" t="s">
        <v>0</v>
      </c>
      <c r="E569" t="s">
        <v>10486</v>
      </c>
      <c r="F569" t="s">
        <v>10487</v>
      </c>
      <c r="G569" t="s">
        <v>1318</v>
      </c>
      <c r="H569" s="2">
        <v>0</v>
      </c>
      <c r="I569" s="2">
        <v>0</v>
      </c>
      <c r="J569" s="2">
        <v>0</v>
      </c>
      <c r="K569" s="8">
        <v>107.48</v>
      </c>
      <c r="L569" s="2">
        <v>0</v>
      </c>
      <c r="M569" s="2">
        <v>0</v>
      </c>
      <c r="N569" s="2">
        <v>0</v>
      </c>
      <c r="O569" s="2">
        <v>13.9724</v>
      </c>
      <c r="P569" s="2">
        <v>121.45240000000001</v>
      </c>
      <c r="Q569"/>
      <c r="R569" t="s">
        <v>10179</v>
      </c>
      <c r="S569" t="s">
        <v>10180</v>
      </c>
      <c r="T569" t="s">
        <v>10181</v>
      </c>
      <c r="U569" s="2" t="s">
        <v>10193</v>
      </c>
      <c r="V569" s="104" t="s">
        <v>8045</v>
      </c>
    </row>
    <row r="570" spans="1:22" hidden="1" x14ac:dyDescent="0.25">
      <c r="A570" t="s">
        <v>8488</v>
      </c>
      <c r="B570" s="186" t="s">
        <v>10407</v>
      </c>
      <c r="C570" s="14" t="s">
        <v>10388</v>
      </c>
      <c r="D570" t="s">
        <v>0</v>
      </c>
      <c r="E570" t="s">
        <v>10485</v>
      </c>
      <c r="F570" t="s">
        <v>2404</v>
      </c>
      <c r="G570" t="s">
        <v>2405</v>
      </c>
      <c r="H570" s="2">
        <v>0</v>
      </c>
      <c r="I570" s="2">
        <v>0</v>
      </c>
      <c r="J570" s="2">
        <v>0</v>
      </c>
      <c r="K570" s="8">
        <v>93.55</v>
      </c>
      <c r="L570" s="2">
        <v>0</v>
      </c>
      <c r="M570" s="2">
        <v>0</v>
      </c>
      <c r="N570" s="2">
        <v>0</v>
      </c>
      <c r="O570" s="2">
        <v>12.1615</v>
      </c>
      <c r="P570" s="2">
        <v>105.7115</v>
      </c>
      <c r="Q570"/>
      <c r="R570" t="s">
        <v>10179</v>
      </c>
      <c r="S570" t="s">
        <v>10180</v>
      </c>
      <c r="T570" t="s">
        <v>10181</v>
      </c>
      <c r="U570" s="2" t="s">
        <v>10193</v>
      </c>
      <c r="V570" s="104" t="s">
        <v>8045</v>
      </c>
    </row>
    <row r="571" spans="1:22" hidden="1" x14ac:dyDescent="0.25">
      <c r="A571" t="s">
        <v>8488</v>
      </c>
      <c r="B571" s="186" t="s">
        <v>10407</v>
      </c>
      <c r="C571" s="14" t="s">
        <v>10388</v>
      </c>
      <c r="D571" t="s">
        <v>0</v>
      </c>
      <c r="E571" t="s">
        <v>10484</v>
      </c>
      <c r="F571" t="s">
        <v>1340</v>
      </c>
      <c r="G571" t="s">
        <v>1341</v>
      </c>
      <c r="H571" s="2">
        <v>0</v>
      </c>
      <c r="I571" s="2">
        <v>0</v>
      </c>
      <c r="J571" s="2">
        <v>0</v>
      </c>
      <c r="K571" s="8">
        <v>87.34</v>
      </c>
      <c r="L571" s="2">
        <v>0</v>
      </c>
      <c r="M571" s="2">
        <v>0</v>
      </c>
      <c r="N571" s="2">
        <v>0</v>
      </c>
      <c r="O571" s="2">
        <v>11.354200000000001</v>
      </c>
      <c r="P571" s="2">
        <v>98.694200000000009</v>
      </c>
      <c r="Q571"/>
      <c r="R571" t="s">
        <v>10179</v>
      </c>
      <c r="S571" t="s">
        <v>10180</v>
      </c>
      <c r="T571" t="s">
        <v>10181</v>
      </c>
      <c r="U571" s="2" t="s">
        <v>10193</v>
      </c>
      <c r="V571" s="104" t="s">
        <v>8045</v>
      </c>
    </row>
    <row r="572" spans="1:22" hidden="1" x14ac:dyDescent="0.25">
      <c r="A572" t="s">
        <v>8488</v>
      </c>
      <c r="B572" s="186" t="s">
        <v>10400</v>
      </c>
      <c r="C572" s="14" t="s">
        <v>10388</v>
      </c>
      <c r="D572" t="s">
        <v>0</v>
      </c>
      <c r="E572" t="s">
        <v>10483</v>
      </c>
      <c r="F572" t="s">
        <v>1340</v>
      </c>
      <c r="G572" t="s">
        <v>1341</v>
      </c>
      <c r="H572" s="2">
        <v>0</v>
      </c>
      <c r="I572" s="2">
        <v>0</v>
      </c>
      <c r="J572" s="2">
        <v>0</v>
      </c>
      <c r="K572" s="8">
        <v>99.5</v>
      </c>
      <c r="L572" s="2">
        <v>0</v>
      </c>
      <c r="M572" s="2">
        <v>0</v>
      </c>
      <c r="N572" s="2">
        <v>0</v>
      </c>
      <c r="O572" s="2">
        <v>12.935</v>
      </c>
      <c r="P572" s="2">
        <v>112.435</v>
      </c>
      <c r="Q572"/>
      <c r="R572" t="s">
        <v>10179</v>
      </c>
      <c r="S572" t="s">
        <v>10180</v>
      </c>
      <c r="T572" t="s">
        <v>10181</v>
      </c>
      <c r="U572" s="2" t="s">
        <v>10193</v>
      </c>
      <c r="V572" s="104" t="s">
        <v>8045</v>
      </c>
    </row>
    <row r="573" spans="1:22" hidden="1" x14ac:dyDescent="0.25">
      <c r="A573" t="s">
        <v>8488</v>
      </c>
      <c r="B573" s="186" t="s">
        <v>10409</v>
      </c>
      <c r="C573" s="14" t="s">
        <v>10388</v>
      </c>
      <c r="D573" t="s">
        <v>0</v>
      </c>
      <c r="E573" t="s">
        <v>10482</v>
      </c>
      <c r="F573" t="s">
        <v>637</v>
      </c>
      <c r="G573" t="s">
        <v>638</v>
      </c>
      <c r="H573" s="2">
        <v>0</v>
      </c>
      <c r="I573" s="2">
        <v>0</v>
      </c>
      <c r="J573" s="2">
        <v>0</v>
      </c>
      <c r="K573" s="8">
        <v>164.77</v>
      </c>
      <c r="L573" s="2">
        <v>0</v>
      </c>
      <c r="M573" s="2">
        <v>0</v>
      </c>
      <c r="N573" s="2">
        <v>0</v>
      </c>
      <c r="O573" s="2">
        <v>21.420100000000001</v>
      </c>
      <c r="P573" s="2">
        <v>186.1901</v>
      </c>
      <c r="Q573"/>
      <c r="R573" t="s">
        <v>10179</v>
      </c>
      <c r="S573" t="s">
        <v>10180</v>
      </c>
      <c r="T573" t="s">
        <v>10181</v>
      </c>
      <c r="U573" s="2" t="s">
        <v>10193</v>
      </c>
      <c r="V573" s="104" t="s">
        <v>8045</v>
      </c>
    </row>
    <row r="574" spans="1:22" hidden="1" x14ac:dyDescent="0.25">
      <c r="A574" t="s">
        <v>8488</v>
      </c>
      <c r="B574" s="186" t="s">
        <v>10409</v>
      </c>
      <c r="C574" s="14" t="s">
        <v>10388</v>
      </c>
      <c r="D574" t="s">
        <v>0</v>
      </c>
      <c r="E574" t="s">
        <v>10481</v>
      </c>
      <c r="F574" t="s">
        <v>2404</v>
      </c>
      <c r="G574" t="s">
        <v>2405</v>
      </c>
      <c r="H574" s="2">
        <v>0</v>
      </c>
      <c r="I574" s="2">
        <v>0</v>
      </c>
      <c r="J574" s="2">
        <v>0</v>
      </c>
      <c r="K574" s="8">
        <v>10</v>
      </c>
      <c r="L574" s="2">
        <v>0</v>
      </c>
      <c r="M574" s="2">
        <v>0</v>
      </c>
      <c r="N574" s="2">
        <v>0</v>
      </c>
      <c r="O574" s="2">
        <v>1.3</v>
      </c>
      <c r="P574" s="2">
        <v>11.3</v>
      </c>
      <c r="Q574"/>
      <c r="R574" t="s">
        <v>10179</v>
      </c>
      <c r="S574" t="s">
        <v>10180</v>
      </c>
      <c r="T574" t="s">
        <v>10181</v>
      </c>
      <c r="U574" s="2" t="s">
        <v>10193</v>
      </c>
      <c r="V574" s="104" t="s">
        <v>8045</v>
      </c>
    </row>
    <row r="575" spans="1:22" hidden="1" x14ac:dyDescent="0.25">
      <c r="A575" t="s">
        <v>8488</v>
      </c>
      <c r="B575" s="186" t="s">
        <v>10414</v>
      </c>
      <c r="C575" s="14" t="s">
        <v>10388</v>
      </c>
      <c r="D575" t="s">
        <v>0</v>
      </c>
      <c r="E575" t="s">
        <v>10480</v>
      </c>
      <c r="F575" t="s">
        <v>1317</v>
      </c>
      <c r="G575" t="s">
        <v>1318</v>
      </c>
      <c r="H575" s="2">
        <v>0</v>
      </c>
      <c r="I575" s="2">
        <v>0</v>
      </c>
      <c r="J575" s="2">
        <v>0</v>
      </c>
      <c r="K575" s="8">
        <v>812.84</v>
      </c>
      <c r="L575" s="2">
        <v>0</v>
      </c>
      <c r="M575" s="2">
        <v>0</v>
      </c>
      <c r="N575" s="2">
        <v>0</v>
      </c>
      <c r="O575" s="2">
        <v>105.6692</v>
      </c>
      <c r="P575" s="2">
        <v>918.50920000000008</v>
      </c>
      <c r="Q575"/>
      <c r="R575" t="s">
        <v>10179</v>
      </c>
      <c r="S575" t="s">
        <v>10180</v>
      </c>
      <c r="T575" t="s">
        <v>10181</v>
      </c>
      <c r="U575" s="2" t="s">
        <v>10193</v>
      </c>
      <c r="V575" s="104" t="s">
        <v>8045</v>
      </c>
    </row>
    <row r="576" spans="1:22" hidden="1" x14ac:dyDescent="0.25">
      <c r="A576" t="s">
        <v>8488</v>
      </c>
      <c r="B576" s="186" t="s">
        <v>10406</v>
      </c>
      <c r="C576" s="14" t="s">
        <v>10388</v>
      </c>
      <c r="D576" t="s">
        <v>0</v>
      </c>
      <c r="E576" t="s">
        <v>10479</v>
      </c>
      <c r="F576" t="s">
        <v>2934</v>
      </c>
      <c r="G576" t="s">
        <v>2935</v>
      </c>
      <c r="H576" s="2">
        <v>0</v>
      </c>
      <c r="I576" s="2">
        <v>0</v>
      </c>
      <c r="J576" s="2">
        <v>0</v>
      </c>
      <c r="K576" s="8">
        <v>328.14</v>
      </c>
      <c r="L576" s="2">
        <v>0</v>
      </c>
      <c r="M576" s="2">
        <v>0</v>
      </c>
      <c r="N576" s="2">
        <v>0</v>
      </c>
      <c r="O576" s="2">
        <v>42.658200000000001</v>
      </c>
      <c r="P576" s="2">
        <v>370.79820000000001</v>
      </c>
      <c r="Q576"/>
      <c r="R576" t="s">
        <v>10179</v>
      </c>
      <c r="S576" t="s">
        <v>10180</v>
      </c>
      <c r="T576" t="s">
        <v>10181</v>
      </c>
      <c r="U576" s="2" t="s">
        <v>10193</v>
      </c>
      <c r="V576" s="104" t="s">
        <v>8045</v>
      </c>
    </row>
    <row r="577" spans="1:22" hidden="1" x14ac:dyDescent="0.25">
      <c r="A577" t="s">
        <v>8488</v>
      </c>
      <c r="B577" s="186" t="s">
        <v>10406</v>
      </c>
      <c r="C577" s="14" t="s">
        <v>10388</v>
      </c>
      <c r="D577" t="s">
        <v>0</v>
      </c>
      <c r="E577" t="s">
        <v>10478</v>
      </c>
      <c r="F577" t="s">
        <v>2124</v>
      </c>
      <c r="G577" s="172" t="s">
        <v>2125</v>
      </c>
      <c r="H577" s="2">
        <v>388.63</v>
      </c>
      <c r="I577" s="2">
        <v>0</v>
      </c>
      <c r="J577" s="2">
        <v>0</v>
      </c>
      <c r="K577" s="8">
        <v>222.45</v>
      </c>
      <c r="L577" s="2">
        <v>0</v>
      </c>
      <c r="M577" s="2">
        <v>0</v>
      </c>
      <c r="N577" s="2">
        <v>0</v>
      </c>
      <c r="O577" s="2">
        <v>28.918499999999998</v>
      </c>
      <c r="P577" s="2">
        <v>639.99849999999992</v>
      </c>
      <c r="Q577"/>
      <c r="R577" t="s">
        <v>10179</v>
      </c>
      <c r="S577" t="s">
        <v>10180</v>
      </c>
      <c r="T577" t="s">
        <v>10181</v>
      </c>
      <c r="U577" s="2" t="s">
        <v>10193</v>
      </c>
      <c r="V577" s="104" t="s">
        <v>8045</v>
      </c>
    </row>
    <row r="578" spans="1:22" hidden="1" x14ac:dyDescent="0.25">
      <c r="A578" t="s">
        <v>8488</v>
      </c>
      <c r="B578" s="186" t="s">
        <v>10406</v>
      </c>
      <c r="C578" s="14" t="s">
        <v>10388</v>
      </c>
      <c r="D578" t="s">
        <v>0</v>
      </c>
      <c r="E578" t="s">
        <v>10477</v>
      </c>
      <c r="F578" t="s">
        <v>1816</v>
      </c>
      <c r="G578" t="s">
        <v>1817</v>
      </c>
      <c r="H578" s="2">
        <v>337.9</v>
      </c>
      <c r="I578" s="2">
        <v>0</v>
      </c>
      <c r="J578" s="2">
        <v>0</v>
      </c>
      <c r="K578" s="8">
        <v>68.03</v>
      </c>
      <c r="L578" s="2">
        <v>0</v>
      </c>
      <c r="M578" s="2">
        <v>0</v>
      </c>
      <c r="N578" s="2">
        <v>0</v>
      </c>
      <c r="O578" s="2">
        <v>8.8438999999999997</v>
      </c>
      <c r="P578" s="2">
        <v>414.77389999999997</v>
      </c>
      <c r="Q578"/>
      <c r="R578" t="s">
        <v>10179</v>
      </c>
      <c r="S578" t="s">
        <v>10184</v>
      </c>
      <c r="T578" t="s">
        <v>10181</v>
      </c>
      <c r="U578" s="2" t="s">
        <v>10189</v>
      </c>
      <c r="V578" s="104" t="s">
        <v>8045</v>
      </c>
    </row>
    <row r="579" spans="1:22" hidden="1" x14ac:dyDescent="0.25">
      <c r="A579" t="s">
        <v>8488</v>
      </c>
      <c r="B579" s="186" t="s">
        <v>10412</v>
      </c>
      <c r="C579" t="s">
        <v>7706</v>
      </c>
      <c r="D579" t="s">
        <v>0</v>
      </c>
      <c r="E579">
        <v>201</v>
      </c>
      <c r="F579" t="s">
        <v>4365</v>
      </c>
      <c r="G579" t="s">
        <v>4366</v>
      </c>
      <c r="H579" s="2">
        <v>0</v>
      </c>
      <c r="I579" s="2">
        <v>0</v>
      </c>
      <c r="J579" s="2">
        <v>0</v>
      </c>
      <c r="K579" s="8">
        <v>929.2</v>
      </c>
      <c r="L579" s="2">
        <v>0</v>
      </c>
      <c r="M579" s="2">
        <v>0</v>
      </c>
      <c r="N579" s="2">
        <v>0</v>
      </c>
      <c r="O579" s="2">
        <v>120.79600000000001</v>
      </c>
      <c r="P579" s="2">
        <v>1049.9960000000001</v>
      </c>
      <c r="Q579"/>
      <c r="R579" t="s">
        <v>10179</v>
      </c>
      <c r="S579" t="s">
        <v>10180</v>
      </c>
      <c r="T579" t="s">
        <v>10181</v>
      </c>
      <c r="U579" s="2" t="s">
        <v>10193</v>
      </c>
      <c r="V579" s="104" t="s">
        <v>8045</v>
      </c>
    </row>
    <row r="580" spans="1:22" hidden="1" x14ac:dyDescent="0.25">
      <c r="A580" t="s">
        <v>8488</v>
      </c>
      <c r="B580" s="186" t="s">
        <v>10416</v>
      </c>
      <c r="C580" t="s">
        <v>7706</v>
      </c>
      <c r="D580" t="s">
        <v>0</v>
      </c>
      <c r="E580">
        <v>28</v>
      </c>
      <c r="F580" t="s">
        <v>10057</v>
      </c>
      <c r="G580" t="s">
        <v>10058</v>
      </c>
      <c r="H580" s="2">
        <v>0</v>
      </c>
      <c r="I580" s="2">
        <v>0</v>
      </c>
      <c r="J580" s="2">
        <v>0</v>
      </c>
      <c r="K580" s="8">
        <v>1079.6500000000001</v>
      </c>
      <c r="L580" s="2">
        <v>0</v>
      </c>
      <c r="M580" s="2">
        <v>0</v>
      </c>
      <c r="N580" s="2">
        <v>0</v>
      </c>
      <c r="O580" s="2">
        <v>140.35450000000003</v>
      </c>
      <c r="P580" s="2">
        <v>1220.0045</v>
      </c>
      <c r="Q580"/>
      <c r="R580" t="s">
        <v>10179</v>
      </c>
      <c r="S580" t="s">
        <v>10180</v>
      </c>
      <c r="T580" t="s">
        <v>10181</v>
      </c>
      <c r="U580" s="2" t="s">
        <v>10193</v>
      </c>
      <c r="V580" s="104" t="s">
        <v>8045</v>
      </c>
    </row>
    <row r="581" spans="1:22" hidden="1" x14ac:dyDescent="0.25">
      <c r="A581" t="s">
        <v>8488</v>
      </c>
      <c r="B581" s="186" t="s">
        <v>10404</v>
      </c>
      <c r="C581" s="14" t="s">
        <v>10388</v>
      </c>
      <c r="D581" t="s">
        <v>0</v>
      </c>
      <c r="E581" t="s">
        <v>10476</v>
      </c>
      <c r="F581" t="s">
        <v>2457</v>
      </c>
      <c r="G581" s="179" t="s">
        <v>2458</v>
      </c>
      <c r="H581" s="2">
        <v>0</v>
      </c>
      <c r="I581" s="2">
        <v>0</v>
      </c>
      <c r="J581" s="2">
        <v>0</v>
      </c>
      <c r="K581" s="8">
        <v>3701.75</v>
      </c>
      <c r="L581" s="2">
        <v>0</v>
      </c>
      <c r="M581" s="2">
        <v>0</v>
      </c>
      <c r="N581" s="2">
        <v>0</v>
      </c>
      <c r="O581" s="2">
        <v>481.22750000000002</v>
      </c>
      <c r="P581" s="2">
        <v>4182.9775</v>
      </c>
      <c r="Q581"/>
      <c r="R581" t="s">
        <v>10179</v>
      </c>
      <c r="S581" t="s">
        <v>10180</v>
      </c>
      <c r="T581" t="s">
        <v>10181</v>
      </c>
      <c r="U581" s="2" t="s">
        <v>10193</v>
      </c>
      <c r="V581" s="104" t="s">
        <v>8045</v>
      </c>
    </row>
    <row r="582" spans="1:22" hidden="1" x14ac:dyDescent="0.25">
      <c r="A582" t="s">
        <v>8488</v>
      </c>
      <c r="B582" s="186" t="s">
        <v>10404</v>
      </c>
      <c r="C582" t="s">
        <v>7706</v>
      </c>
      <c r="D582" t="s">
        <v>0</v>
      </c>
      <c r="E582">
        <v>771</v>
      </c>
      <c r="F582" t="s">
        <v>9556</v>
      </c>
      <c r="G582" t="s">
        <v>9557</v>
      </c>
      <c r="H582" s="2">
        <v>0</v>
      </c>
      <c r="I582" s="2">
        <v>0</v>
      </c>
      <c r="J582" s="2">
        <v>0</v>
      </c>
      <c r="K582" s="8">
        <v>177</v>
      </c>
      <c r="L582" s="2">
        <v>0</v>
      </c>
      <c r="M582" s="2">
        <v>0</v>
      </c>
      <c r="N582" s="2">
        <v>0</v>
      </c>
      <c r="O582" s="2">
        <v>23.01</v>
      </c>
      <c r="P582" s="2">
        <v>200.01</v>
      </c>
      <c r="Q582"/>
      <c r="R582" t="s">
        <v>10179</v>
      </c>
      <c r="S582" t="s">
        <v>10180</v>
      </c>
      <c r="T582" t="s">
        <v>10181</v>
      </c>
      <c r="U582" s="2" t="s">
        <v>10193</v>
      </c>
      <c r="V582" s="104" t="s">
        <v>8045</v>
      </c>
    </row>
    <row r="583" spans="1:22" hidden="1" x14ac:dyDescent="0.25">
      <c r="A583" t="s">
        <v>8488</v>
      </c>
      <c r="B583" s="186" t="s">
        <v>10404</v>
      </c>
      <c r="C583" t="s">
        <v>7706</v>
      </c>
      <c r="D583" t="s">
        <v>0</v>
      </c>
      <c r="E583">
        <v>773</v>
      </c>
      <c r="F583" t="s">
        <v>9556</v>
      </c>
      <c r="G583" t="s">
        <v>9557</v>
      </c>
      <c r="H583" s="2">
        <v>0</v>
      </c>
      <c r="I583" s="2">
        <v>0</v>
      </c>
      <c r="J583" s="2">
        <v>0</v>
      </c>
      <c r="K583" s="8">
        <v>88.5</v>
      </c>
      <c r="L583" s="2">
        <v>0</v>
      </c>
      <c r="M583" s="2">
        <v>0</v>
      </c>
      <c r="N583" s="2">
        <v>0</v>
      </c>
      <c r="O583" s="2">
        <v>11.505000000000001</v>
      </c>
      <c r="P583" s="2">
        <v>100.005</v>
      </c>
      <c r="Q583"/>
      <c r="R583" t="s">
        <v>10179</v>
      </c>
      <c r="S583" t="s">
        <v>10180</v>
      </c>
      <c r="T583" t="s">
        <v>10181</v>
      </c>
      <c r="U583" s="2" t="s">
        <v>10193</v>
      </c>
      <c r="V583" s="104" t="s">
        <v>8045</v>
      </c>
    </row>
    <row r="584" spans="1:22" hidden="1" x14ac:dyDescent="0.25">
      <c r="A584" t="s">
        <v>8488</v>
      </c>
      <c r="B584" s="186" t="s">
        <v>10400</v>
      </c>
      <c r="C584" t="s">
        <v>7706</v>
      </c>
      <c r="D584" t="s">
        <v>0</v>
      </c>
      <c r="E584">
        <v>22110</v>
      </c>
      <c r="F584" t="s">
        <v>7310</v>
      </c>
      <c r="G584" t="s">
        <v>7311</v>
      </c>
      <c r="H584" s="2">
        <v>0</v>
      </c>
      <c r="I584" s="2">
        <v>0</v>
      </c>
      <c r="J584" s="2">
        <v>0</v>
      </c>
      <c r="K584" s="8">
        <v>3.98</v>
      </c>
      <c r="L584" s="2">
        <v>0</v>
      </c>
      <c r="M584" s="2">
        <v>0</v>
      </c>
      <c r="N584" s="2">
        <v>0</v>
      </c>
      <c r="O584" s="2">
        <v>0.51739999999999997</v>
      </c>
      <c r="P584" s="2">
        <v>4.4973999999999998</v>
      </c>
      <c r="Q584"/>
      <c r="R584" t="s">
        <v>10179</v>
      </c>
      <c r="S584" t="s">
        <v>10180</v>
      </c>
      <c r="T584" t="s">
        <v>10181</v>
      </c>
      <c r="U584" s="2" t="s">
        <v>10193</v>
      </c>
      <c r="V584" s="104" t="s">
        <v>8045</v>
      </c>
    </row>
    <row r="585" spans="1:22" hidden="1" x14ac:dyDescent="0.25">
      <c r="A585" t="s">
        <v>8488</v>
      </c>
      <c r="B585" s="186" t="s">
        <v>10400</v>
      </c>
      <c r="C585" t="s">
        <v>7706</v>
      </c>
      <c r="D585" t="s">
        <v>0</v>
      </c>
      <c r="E585">
        <v>22127</v>
      </c>
      <c r="F585" t="s">
        <v>7310</v>
      </c>
      <c r="G585" t="s">
        <v>7311</v>
      </c>
      <c r="H585" s="2">
        <v>0</v>
      </c>
      <c r="I585" s="2">
        <v>0</v>
      </c>
      <c r="J585" s="2">
        <v>0</v>
      </c>
      <c r="K585" s="8">
        <v>431.52</v>
      </c>
      <c r="L585" s="2">
        <v>0</v>
      </c>
      <c r="M585" s="2">
        <v>0</v>
      </c>
      <c r="N585" s="2">
        <v>0</v>
      </c>
      <c r="O585" s="2">
        <v>56.0976</v>
      </c>
      <c r="P585" s="2">
        <v>487.61759999999998</v>
      </c>
      <c r="Q585"/>
      <c r="R585" t="s">
        <v>10179</v>
      </c>
      <c r="S585" t="s">
        <v>10180</v>
      </c>
      <c r="T585" t="s">
        <v>10181</v>
      </c>
      <c r="U585" s="2" t="s">
        <v>10193</v>
      </c>
      <c r="V585" s="104" t="s">
        <v>8045</v>
      </c>
    </row>
    <row r="586" spans="1:22" hidden="1" x14ac:dyDescent="0.25">
      <c r="A586" t="s">
        <v>8488</v>
      </c>
      <c r="B586" s="186" t="s">
        <v>10405</v>
      </c>
      <c r="C586" t="s">
        <v>7706</v>
      </c>
      <c r="D586" t="s">
        <v>0</v>
      </c>
      <c r="E586">
        <v>413</v>
      </c>
      <c r="F586" t="s">
        <v>9201</v>
      </c>
      <c r="G586" t="s">
        <v>9202</v>
      </c>
      <c r="H586" s="2">
        <v>0</v>
      </c>
      <c r="I586" s="2">
        <v>0</v>
      </c>
      <c r="J586" s="2">
        <v>0</v>
      </c>
      <c r="K586" s="8">
        <v>150</v>
      </c>
      <c r="L586" s="2">
        <v>0</v>
      </c>
      <c r="M586" s="2">
        <v>0</v>
      </c>
      <c r="N586" s="2">
        <v>0</v>
      </c>
      <c r="O586" s="2">
        <v>19.5</v>
      </c>
      <c r="P586" s="2">
        <v>169.5</v>
      </c>
      <c r="Q586"/>
      <c r="R586" t="s">
        <v>10179</v>
      </c>
      <c r="S586" t="s">
        <v>10180</v>
      </c>
      <c r="T586" t="s">
        <v>10181</v>
      </c>
      <c r="U586" s="2" t="s">
        <v>10193</v>
      </c>
      <c r="V586" s="104" t="s">
        <v>8045</v>
      </c>
    </row>
    <row r="587" spans="1:22" hidden="1" x14ac:dyDescent="0.25">
      <c r="A587" t="s">
        <v>8488</v>
      </c>
      <c r="B587" s="186" t="s">
        <v>10406</v>
      </c>
      <c r="C587" t="s">
        <v>7706</v>
      </c>
      <c r="D587" t="s">
        <v>0</v>
      </c>
      <c r="E587">
        <v>45180</v>
      </c>
      <c r="F587" t="s">
        <v>1403</v>
      </c>
      <c r="G587" t="s">
        <v>1404</v>
      </c>
      <c r="H587" s="2">
        <v>16.899999999999999</v>
      </c>
      <c r="I587" s="2">
        <v>0</v>
      </c>
      <c r="J587" s="2">
        <v>0</v>
      </c>
      <c r="K587" s="8">
        <v>187.98</v>
      </c>
      <c r="L587" s="2">
        <v>0</v>
      </c>
      <c r="M587" s="2">
        <v>0</v>
      </c>
      <c r="N587" s="2">
        <v>0</v>
      </c>
      <c r="O587" s="2">
        <v>24.4374</v>
      </c>
      <c r="P587" s="2">
        <v>229.31739999999999</v>
      </c>
      <c r="Q587"/>
      <c r="R587" t="s">
        <v>10179</v>
      </c>
      <c r="S587" t="s">
        <v>10180</v>
      </c>
      <c r="T587" t="s">
        <v>10181</v>
      </c>
      <c r="U587" s="2" t="s">
        <v>10193</v>
      </c>
      <c r="V587" s="104" t="s">
        <v>8045</v>
      </c>
    </row>
    <row r="588" spans="1:22" hidden="1" x14ac:dyDescent="0.25">
      <c r="A588" t="s">
        <v>8488</v>
      </c>
      <c r="B588" s="186" t="s">
        <v>10409</v>
      </c>
      <c r="C588" t="s">
        <v>7706</v>
      </c>
      <c r="D588" t="s">
        <v>0</v>
      </c>
      <c r="E588">
        <v>51116</v>
      </c>
      <c r="F588" t="s">
        <v>6965</v>
      </c>
      <c r="G588" t="s">
        <v>6966</v>
      </c>
      <c r="H588" s="2">
        <v>0</v>
      </c>
      <c r="I588" s="2">
        <v>0</v>
      </c>
      <c r="J588" s="2">
        <v>0</v>
      </c>
      <c r="K588" s="8">
        <v>330.19</v>
      </c>
      <c r="L588" s="2">
        <v>0</v>
      </c>
      <c r="M588" s="2">
        <v>0</v>
      </c>
      <c r="N588" s="2">
        <v>0</v>
      </c>
      <c r="O588" s="2">
        <v>42.924700000000001</v>
      </c>
      <c r="P588" s="2">
        <v>373.11469999999997</v>
      </c>
      <c r="Q588"/>
      <c r="R588" t="s">
        <v>10179</v>
      </c>
      <c r="S588" t="s">
        <v>10180</v>
      </c>
      <c r="T588" t="s">
        <v>10181</v>
      </c>
      <c r="U588" s="2" t="s">
        <v>10193</v>
      </c>
      <c r="V588" s="104" t="s">
        <v>8045</v>
      </c>
    </row>
    <row r="589" spans="1:22" hidden="1" x14ac:dyDescent="0.25">
      <c r="A589" t="s">
        <v>8488</v>
      </c>
      <c r="B589" s="186" t="s">
        <v>10412</v>
      </c>
      <c r="C589" t="s">
        <v>7706</v>
      </c>
      <c r="D589" t="s">
        <v>0</v>
      </c>
      <c r="E589">
        <v>1296</v>
      </c>
      <c r="F589" t="s">
        <v>9271</v>
      </c>
      <c r="G589" t="s">
        <v>9272</v>
      </c>
      <c r="H589" s="2">
        <v>0</v>
      </c>
      <c r="I589" s="2">
        <v>0</v>
      </c>
      <c r="J589" s="2">
        <v>0</v>
      </c>
      <c r="K589" s="8">
        <v>492.81</v>
      </c>
      <c r="L589" s="2">
        <v>0</v>
      </c>
      <c r="M589" s="2">
        <v>0</v>
      </c>
      <c r="N589" s="2">
        <v>0</v>
      </c>
      <c r="O589" s="2">
        <v>64.065300000000008</v>
      </c>
      <c r="P589" s="2">
        <v>556.87530000000004</v>
      </c>
      <c r="Q589"/>
      <c r="R589" t="s">
        <v>10179</v>
      </c>
      <c r="S589" t="s">
        <v>10180</v>
      </c>
      <c r="T589" t="s">
        <v>10181</v>
      </c>
      <c r="U589" s="2" t="s">
        <v>10193</v>
      </c>
      <c r="V589" s="104" t="s">
        <v>8045</v>
      </c>
    </row>
    <row r="590" spans="1:22" hidden="1" x14ac:dyDescent="0.25">
      <c r="A590" t="s">
        <v>8488</v>
      </c>
      <c r="B590" s="186" t="s">
        <v>10415</v>
      </c>
      <c r="C590" t="s">
        <v>7706</v>
      </c>
      <c r="D590" t="s">
        <v>0</v>
      </c>
      <c r="E590">
        <v>435</v>
      </c>
      <c r="F590" t="s">
        <v>9201</v>
      </c>
      <c r="G590" t="s">
        <v>9202</v>
      </c>
      <c r="H590" s="2">
        <v>0</v>
      </c>
      <c r="I590" s="2">
        <v>0</v>
      </c>
      <c r="J590" s="2">
        <v>0</v>
      </c>
      <c r="K590" s="8">
        <v>300</v>
      </c>
      <c r="L590" s="2">
        <v>0</v>
      </c>
      <c r="M590" s="2">
        <v>0</v>
      </c>
      <c r="N590" s="2">
        <v>0</v>
      </c>
      <c r="O590" s="2">
        <v>39</v>
      </c>
      <c r="P590" s="2">
        <v>339</v>
      </c>
      <c r="Q590"/>
      <c r="R590" t="s">
        <v>10179</v>
      </c>
      <c r="S590" t="s">
        <v>10180</v>
      </c>
      <c r="T590" t="s">
        <v>10181</v>
      </c>
      <c r="U590" s="2" t="s">
        <v>10193</v>
      </c>
      <c r="V590" s="104" t="s">
        <v>8045</v>
      </c>
    </row>
    <row r="591" spans="1:22" hidden="1" x14ac:dyDescent="0.25">
      <c r="A591" t="s">
        <v>8488</v>
      </c>
      <c r="B591" s="186" t="s">
        <v>10396</v>
      </c>
      <c r="C591" t="s">
        <v>7706</v>
      </c>
      <c r="D591" t="s">
        <v>0</v>
      </c>
      <c r="E591">
        <v>50724</v>
      </c>
      <c r="F591" t="s">
        <v>6965</v>
      </c>
      <c r="G591" t="s">
        <v>6966</v>
      </c>
      <c r="H591" s="2">
        <v>0</v>
      </c>
      <c r="I591" s="2">
        <v>0</v>
      </c>
      <c r="J591" s="2">
        <v>0</v>
      </c>
      <c r="K591" s="8">
        <v>261.16000000000003</v>
      </c>
      <c r="L591" s="2">
        <v>0</v>
      </c>
      <c r="M591" s="2">
        <v>0</v>
      </c>
      <c r="N591" s="2">
        <v>0</v>
      </c>
      <c r="O591" s="2">
        <v>33.950800000000001</v>
      </c>
      <c r="P591" s="2">
        <v>295.11080000000004</v>
      </c>
      <c r="Q591"/>
      <c r="R591" t="s">
        <v>10179</v>
      </c>
      <c r="S591" t="s">
        <v>10180</v>
      </c>
      <c r="T591" t="s">
        <v>10181</v>
      </c>
      <c r="U591" s="2" t="s">
        <v>10193</v>
      </c>
      <c r="V591" s="104" t="s">
        <v>8045</v>
      </c>
    </row>
    <row r="592" spans="1:22" hidden="1" x14ac:dyDescent="0.25">
      <c r="A592" t="s">
        <v>8488</v>
      </c>
      <c r="B592" s="186" t="s">
        <v>10413</v>
      </c>
      <c r="C592" t="s">
        <v>7706</v>
      </c>
      <c r="D592" t="s">
        <v>0</v>
      </c>
      <c r="E592">
        <v>22752</v>
      </c>
      <c r="F592" t="s">
        <v>7310</v>
      </c>
      <c r="G592" t="s">
        <v>7311</v>
      </c>
      <c r="H592" s="2">
        <v>0</v>
      </c>
      <c r="I592" s="2">
        <v>0</v>
      </c>
      <c r="J592" s="2">
        <v>0</v>
      </c>
      <c r="K592" s="8">
        <v>28.75</v>
      </c>
      <c r="L592" s="2">
        <v>0</v>
      </c>
      <c r="M592" s="2">
        <v>0</v>
      </c>
      <c r="N592" s="2">
        <v>0</v>
      </c>
      <c r="O592" s="2">
        <v>3.7375000000000003</v>
      </c>
      <c r="P592" s="2">
        <v>32.487499999999997</v>
      </c>
      <c r="Q592"/>
      <c r="R592" t="s">
        <v>10179</v>
      </c>
      <c r="S592" t="s">
        <v>10180</v>
      </c>
      <c r="T592" t="s">
        <v>10181</v>
      </c>
      <c r="U592" s="2" t="s">
        <v>10193</v>
      </c>
      <c r="V592" s="104" t="s">
        <v>8045</v>
      </c>
    </row>
    <row r="593" spans="1:25" hidden="1" x14ac:dyDescent="0.25">
      <c r="A593" t="s">
        <v>8488</v>
      </c>
      <c r="B593" s="186" t="s">
        <v>10415</v>
      </c>
      <c r="C593" t="s">
        <v>7706</v>
      </c>
      <c r="D593" t="s">
        <v>0</v>
      </c>
      <c r="E593">
        <v>4216</v>
      </c>
      <c r="F593" t="s">
        <v>1365</v>
      </c>
      <c r="G593" s="172" t="s">
        <v>1366</v>
      </c>
      <c r="H593" s="2">
        <v>0</v>
      </c>
      <c r="I593" s="2">
        <v>0</v>
      </c>
      <c r="J593" s="2">
        <v>0</v>
      </c>
      <c r="K593" s="8">
        <v>191.15</v>
      </c>
      <c r="L593" s="2">
        <v>0</v>
      </c>
      <c r="M593" s="2">
        <v>0</v>
      </c>
      <c r="N593" s="2">
        <v>0</v>
      </c>
      <c r="O593" s="2">
        <v>24.849500000000003</v>
      </c>
      <c r="P593" s="2">
        <v>215.99950000000001</v>
      </c>
      <c r="Q593"/>
      <c r="R593" t="s">
        <v>10179</v>
      </c>
      <c r="S593" t="s">
        <v>10180</v>
      </c>
      <c r="T593" t="s">
        <v>10181</v>
      </c>
      <c r="U593" s="2" t="s">
        <v>10193</v>
      </c>
      <c r="V593" s="104" t="s">
        <v>8045</v>
      </c>
    </row>
    <row r="594" spans="1:25" hidden="1" x14ac:dyDescent="0.25">
      <c r="A594" t="s">
        <v>8488</v>
      </c>
      <c r="B594" s="186" t="s">
        <v>10413</v>
      </c>
      <c r="C594" t="s">
        <v>7706</v>
      </c>
      <c r="D594" t="s">
        <v>0</v>
      </c>
      <c r="E594">
        <v>51253</v>
      </c>
      <c r="F594" t="s">
        <v>6965</v>
      </c>
      <c r="G594" t="s">
        <v>6966</v>
      </c>
      <c r="H594" s="2">
        <v>0</v>
      </c>
      <c r="I594" s="2">
        <v>0</v>
      </c>
      <c r="J594" s="2">
        <v>0</v>
      </c>
      <c r="K594" s="8">
        <v>162.30000000000001</v>
      </c>
      <c r="L594" s="2">
        <v>0</v>
      </c>
      <c r="M594" s="2">
        <v>0</v>
      </c>
      <c r="N594" s="2">
        <v>0</v>
      </c>
      <c r="O594" s="2">
        <v>21.099000000000004</v>
      </c>
      <c r="P594" s="2">
        <v>183.399</v>
      </c>
      <c r="Q594"/>
      <c r="R594" t="s">
        <v>10179</v>
      </c>
      <c r="S594" t="s">
        <v>10180</v>
      </c>
      <c r="T594" t="s">
        <v>10181</v>
      </c>
      <c r="U594" s="2" t="s">
        <v>10193</v>
      </c>
      <c r="V594" s="104" t="s">
        <v>8045</v>
      </c>
    </row>
    <row r="595" spans="1:25" hidden="1" x14ac:dyDescent="0.25">
      <c r="A595" t="s">
        <v>8488</v>
      </c>
      <c r="B595" s="186" t="s">
        <v>10408</v>
      </c>
      <c r="C595" t="s">
        <v>7706</v>
      </c>
      <c r="D595" t="s">
        <v>0</v>
      </c>
      <c r="E595">
        <v>4158</v>
      </c>
      <c r="F595" t="s">
        <v>1365</v>
      </c>
      <c r="G595" s="172" t="s">
        <v>1366</v>
      </c>
      <c r="H595" s="2">
        <v>0</v>
      </c>
      <c r="I595" s="2">
        <v>0</v>
      </c>
      <c r="J595" s="2">
        <v>0</v>
      </c>
      <c r="K595" s="8">
        <v>244.25</v>
      </c>
      <c r="L595" s="2">
        <v>0</v>
      </c>
      <c r="M595" s="2">
        <v>0</v>
      </c>
      <c r="N595" s="2">
        <v>0</v>
      </c>
      <c r="O595" s="2">
        <v>31.752500000000001</v>
      </c>
      <c r="P595" s="2">
        <v>276.0025</v>
      </c>
      <c r="Q595"/>
      <c r="R595" t="s">
        <v>10179</v>
      </c>
      <c r="S595" t="s">
        <v>10180</v>
      </c>
      <c r="T595" t="s">
        <v>10181</v>
      </c>
      <c r="U595" s="2" t="s">
        <v>10193</v>
      </c>
      <c r="V595" s="104" t="s">
        <v>8045</v>
      </c>
    </row>
    <row r="596" spans="1:25" hidden="1" x14ac:dyDescent="0.25">
      <c r="A596" t="s">
        <v>8488</v>
      </c>
      <c r="B596" s="186" t="s">
        <v>10416</v>
      </c>
      <c r="C596" t="s">
        <v>7706</v>
      </c>
      <c r="D596" t="s">
        <v>0</v>
      </c>
      <c r="E596">
        <v>27</v>
      </c>
      <c r="F596" t="s">
        <v>10379</v>
      </c>
      <c r="G596" t="s">
        <v>10380</v>
      </c>
      <c r="H596" s="2">
        <v>0</v>
      </c>
      <c r="I596" s="2">
        <v>0</v>
      </c>
      <c r="J596" s="2">
        <v>0</v>
      </c>
      <c r="K596" s="8">
        <v>966.37</v>
      </c>
      <c r="L596" s="2">
        <v>0</v>
      </c>
      <c r="M596" s="2">
        <v>0</v>
      </c>
      <c r="N596" s="2">
        <v>0</v>
      </c>
      <c r="O596" s="2">
        <v>125.6281</v>
      </c>
      <c r="P596" s="2">
        <v>1091.9981</v>
      </c>
      <c r="Q596"/>
      <c r="R596" t="s">
        <v>10179</v>
      </c>
      <c r="S596" t="s">
        <v>10180</v>
      </c>
      <c r="T596" t="s">
        <v>10181</v>
      </c>
      <c r="U596" s="2" t="s">
        <v>10193</v>
      </c>
      <c r="V596" s="104" t="s">
        <v>8045</v>
      </c>
    </row>
    <row r="597" spans="1:25" hidden="1" x14ac:dyDescent="0.25">
      <c r="A597" t="s">
        <v>8488</v>
      </c>
      <c r="B597" s="186" t="s">
        <v>10411</v>
      </c>
      <c r="C597" t="s">
        <v>7706</v>
      </c>
      <c r="D597" t="s">
        <v>0</v>
      </c>
      <c r="E597">
        <v>93845</v>
      </c>
      <c r="F597"/>
      <c r="G597" t="s">
        <v>10475</v>
      </c>
      <c r="H597" s="2">
        <v>16.830000000000002</v>
      </c>
      <c r="I597" s="2">
        <v>0</v>
      </c>
      <c r="J597" s="2">
        <v>0</v>
      </c>
      <c r="K597" s="8">
        <v>171.83</v>
      </c>
      <c r="L597" s="2">
        <v>0</v>
      </c>
      <c r="M597" s="2">
        <v>0</v>
      </c>
      <c r="N597" s="2">
        <v>0</v>
      </c>
      <c r="O597" s="2">
        <v>22.337900000000001</v>
      </c>
      <c r="P597" s="2">
        <v>210.99790000000002</v>
      </c>
      <c r="Q597" t="s">
        <v>10474</v>
      </c>
      <c r="R597" t="s">
        <v>10179</v>
      </c>
      <c r="S597" t="s">
        <v>10180</v>
      </c>
      <c r="T597" t="s">
        <v>10181</v>
      </c>
      <c r="U597" s="2" t="s">
        <v>10193</v>
      </c>
      <c r="V597" s="104" t="s">
        <v>8045</v>
      </c>
    </row>
    <row r="598" spans="1:25" hidden="1" x14ac:dyDescent="0.25">
      <c r="A598" t="s">
        <v>8488</v>
      </c>
      <c r="B598" s="186" t="s">
        <v>10421</v>
      </c>
      <c r="C598" t="s">
        <v>7706</v>
      </c>
      <c r="D598" t="s">
        <v>0</v>
      </c>
      <c r="E598">
        <v>85822</v>
      </c>
      <c r="F598"/>
      <c r="G598" t="s">
        <v>10475</v>
      </c>
      <c r="H598" s="2">
        <v>17.82</v>
      </c>
      <c r="I598" s="2">
        <v>0</v>
      </c>
      <c r="J598" s="2">
        <v>0</v>
      </c>
      <c r="K598" s="8">
        <v>196.14</v>
      </c>
      <c r="L598" s="2">
        <v>0</v>
      </c>
      <c r="M598" s="2">
        <v>0</v>
      </c>
      <c r="N598" s="2">
        <v>0</v>
      </c>
      <c r="O598" s="2">
        <v>25.498200000000001</v>
      </c>
      <c r="P598" s="2">
        <v>239.45819999999998</v>
      </c>
      <c r="Q598" t="s">
        <v>10474</v>
      </c>
      <c r="R598" t="s">
        <v>10179</v>
      </c>
      <c r="S598" t="s">
        <v>10180</v>
      </c>
      <c r="T598" t="s">
        <v>10181</v>
      </c>
      <c r="U598" s="2" t="s">
        <v>10193</v>
      </c>
      <c r="V598" s="104" t="s">
        <v>8045</v>
      </c>
    </row>
    <row r="599" spans="1:25" hidden="1" x14ac:dyDescent="0.25">
      <c r="A599" t="s">
        <v>8488</v>
      </c>
      <c r="B599" s="186" t="s">
        <v>10421</v>
      </c>
      <c r="C599" t="s">
        <v>7706</v>
      </c>
      <c r="D599" t="s">
        <v>0</v>
      </c>
      <c r="E599">
        <v>83946</v>
      </c>
      <c r="F599"/>
      <c r="G599" t="s">
        <v>10475</v>
      </c>
      <c r="H599" s="2">
        <v>4.1899999999999995</v>
      </c>
      <c r="I599" s="2">
        <v>0</v>
      </c>
      <c r="J599" s="2">
        <v>0</v>
      </c>
      <c r="K599" s="8">
        <v>45.85</v>
      </c>
      <c r="L599" s="2">
        <v>0</v>
      </c>
      <c r="M599" s="2">
        <v>0</v>
      </c>
      <c r="N599" s="2">
        <v>0</v>
      </c>
      <c r="O599" s="2">
        <v>5.9605000000000006</v>
      </c>
      <c r="P599" s="2">
        <v>56.000500000000002</v>
      </c>
      <c r="Q599" t="s">
        <v>10474</v>
      </c>
      <c r="R599" t="s">
        <v>10179</v>
      </c>
      <c r="S599" t="s">
        <v>10180</v>
      </c>
      <c r="T599" t="s">
        <v>10181</v>
      </c>
      <c r="U599" s="2" t="s">
        <v>10193</v>
      </c>
      <c r="V599" s="104" t="s">
        <v>8045</v>
      </c>
    </row>
    <row r="600" spans="1:25" hidden="1" x14ac:dyDescent="0.25">
      <c r="A600" t="s">
        <v>8488</v>
      </c>
      <c r="B600" s="186" t="s">
        <v>10416</v>
      </c>
      <c r="C600" t="s">
        <v>7706</v>
      </c>
      <c r="D600" t="s">
        <v>0</v>
      </c>
      <c r="E600">
        <v>127</v>
      </c>
      <c r="F600" t="s">
        <v>9094</v>
      </c>
      <c r="G600" s="177" t="s">
        <v>9095</v>
      </c>
      <c r="H600" s="2">
        <v>0</v>
      </c>
      <c r="I600" s="2">
        <v>0</v>
      </c>
      <c r="J600" s="2">
        <v>0</v>
      </c>
      <c r="K600" s="8">
        <v>10194.69</v>
      </c>
      <c r="L600" s="2">
        <v>0</v>
      </c>
      <c r="M600" s="2">
        <v>0</v>
      </c>
      <c r="N600" s="2">
        <v>0</v>
      </c>
      <c r="O600" s="2">
        <v>1325.3097</v>
      </c>
      <c r="P600" s="2">
        <v>11519.9997</v>
      </c>
      <c r="Q600"/>
      <c r="R600" t="s">
        <v>10179</v>
      </c>
      <c r="S600" t="s">
        <v>10180</v>
      </c>
      <c r="T600" t="s">
        <v>10181</v>
      </c>
      <c r="U600" s="2" t="s">
        <v>10193</v>
      </c>
      <c r="V600" s="104" t="s">
        <v>8045</v>
      </c>
    </row>
    <row r="601" spans="1:25" hidden="1" x14ac:dyDescent="0.25">
      <c r="A601" t="s">
        <v>8488</v>
      </c>
      <c r="B601" s="186" t="s">
        <v>10473</v>
      </c>
      <c r="C601" t="s">
        <v>7706</v>
      </c>
      <c r="D601" t="s">
        <v>0</v>
      </c>
      <c r="E601">
        <v>94</v>
      </c>
      <c r="F601" t="s">
        <v>9094</v>
      </c>
      <c r="G601" s="177" t="s">
        <v>9095</v>
      </c>
      <c r="H601" s="2">
        <v>0</v>
      </c>
      <c r="I601" s="2">
        <v>0</v>
      </c>
      <c r="J601" s="2">
        <v>0</v>
      </c>
      <c r="K601" s="8">
        <v>3398.23</v>
      </c>
      <c r="L601" s="2">
        <v>0</v>
      </c>
      <c r="M601" s="2">
        <v>0</v>
      </c>
      <c r="N601" s="2">
        <v>0</v>
      </c>
      <c r="O601" s="2">
        <v>441.76990000000001</v>
      </c>
      <c r="P601" s="2">
        <v>3839.9998999999998</v>
      </c>
      <c r="Q601"/>
      <c r="R601" t="s">
        <v>10179</v>
      </c>
      <c r="S601" t="s">
        <v>10180</v>
      </c>
      <c r="T601" t="s">
        <v>10181</v>
      </c>
      <c r="U601" s="2" t="s">
        <v>10193</v>
      </c>
      <c r="V601" s="104" t="s">
        <v>8045</v>
      </c>
    </row>
    <row r="602" spans="1:25" hidden="1" x14ac:dyDescent="0.25">
      <c r="A602" s="104" t="s">
        <v>8487</v>
      </c>
      <c r="B602" s="185" t="s">
        <v>10318</v>
      </c>
      <c r="C602" s="104" t="s">
        <v>7706</v>
      </c>
      <c r="D602" s="104" t="s">
        <v>0</v>
      </c>
      <c r="E602" s="104">
        <v>9120</v>
      </c>
      <c r="F602" s="104" t="s">
        <v>6833</v>
      </c>
      <c r="G602" s="122" t="s">
        <v>6834</v>
      </c>
      <c r="H602" s="114">
        <v>0</v>
      </c>
      <c r="I602" s="114">
        <v>0</v>
      </c>
      <c r="J602" s="114">
        <v>0</v>
      </c>
      <c r="K602" s="119">
        <v>1100</v>
      </c>
      <c r="L602" s="114">
        <v>0</v>
      </c>
      <c r="M602" s="114">
        <v>0</v>
      </c>
      <c r="N602" s="114">
        <v>0</v>
      </c>
      <c r="O602" s="114">
        <v>143</v>
      </c>
      <c r="P602" s="114">
        <v>1243</v>
      </c>
      <c r="Q602" s="104"/>
      <c r="R602" s="104" t="s">
        <v>10179</v>
      </c>
      <c r="S602" s="104" t="s">
        <v>10180</v>
      </c>
      <c r="T602" s="104" t="s">
        <v>10181</v>
      </c>
      <c r="U602" s="114" t="s">
        <v>10193</v>
      </c>
      <c r="V602" s="104" t="s">
        <v>8045</v>
      </c>
    </row>
    <row r="603" spans="1:25" hidden="1" x14ac:dyDescent="0.25">
      <c r="A603" s="104" t="s">
        <v>8487</v>
      </c>
      <c r="B603" s="185" t="s">
        <v>10244</v>
      </c>
      <c r="C603" s="120" t="s">
        <v>10388</v>
      </c>
      <c r="D603" s="104" t="s">
        <v>0</v>
      </c>
      <c r="E603" s="104" t="s">
        <v>10333</v>
      </c>
      <c r="F603" s="104" t="s">
        <v>1317</v>
      </c>
      <c r="G603" s="104" t="s">
        <v>1318</v>
      </c>
      <c r="H603" s="114">
        <v>0</v>
      </c>
      <c r="I603" s="114">
        <v>0</v>
      </c>
      <c r="J603" s="114">
        <v>0</v>
      </c>
      <c r="K603" s="119">
        <v>216.64</v>
      </c>
      <c r="L603" s="114">
        <v>0</v>
      </c>
      <c r="M603" s="114">
        <v>0</v>
      </c>
      <c r="N603" s="114">
        <v>0</v>
      </c>
      <c r="O603" s="114">
        <v>28.1632</v>
      </c>
      <c r="P603" s="114">
        <v>244.80319999999998</v>
      </c>
      <c r="Q603" s="104"/>
      <c r="R603" s="104" t="s">
        <v>10179</v>
      </c>
      <c r="S603" s="104" t="s">
        <v>10184</v>
      </c>
      <c r="T603" s="104" t="s">
        <v>10181</v>
      </c>
      <c r="U603" s="114" t="s">
        <v>10182</v>
      </c>
      <c r="V603" s="104">
        <v>3</v>
      </c>
    </row>
    <row r="604" spans="1:25" hidden="1" x14ac:dyDescent="0.25">
      <c r="A604" s="104" t="s">
        <v>8487</v>
      </c>
      <c r="B604" s="185" t="s">
        <v>10244</v>
      </c>
      <c r="C604" s="120" t="s">
        <v>10388</v>
      </c>
      <c r="D604" s="104" t="s">
        <v>0</v>
      </c>
      <c r="E604" s="104" t="s">
        <v>10334</v>
      </c>
      <c r="F604" s="104" t="s">
        <v>2404</v>
      </c>
      <c r="G604" s="104" t="s">
        <v>2405</v>
      </c>
      <c r="H604" s="114">
        <v>0</v>
      </c>
      <c r="I604" s="114">
        <v>0</v>
      </c>
      <c r="J604" s="114">
        <v>0</v>
      </c>
      <c r="K604" s="119">
        <v>5.7</v>
      </c>
      <c r="L604" s="114">
        <v>0</v>
      </c>
      <c r="M604" s="114">
        <v>0</v>
      </c>
      <c r="N604" s="114">
        <v>0</v>
      </c>
      <c r="O604" s="114">
        <v>0.7410000000000001</v>
      </c>
      <c r="P604" s="114">
        <v>6.4410000000000007</v>
      </c>
      <c r="Q604" s="104"/>
      <c r="R604" s="104" t="s">
        <v>10179</v>
      </c>
      <c r="S604" s="104" t="s">
        <v>10184</v>
      </c>
      <c r="T604" s="104" t="s">
        <v>10181</v>
      </c>
      <c r="U604" s="114" t="s">
        <v>10182</v>
      </c>
      <c r="V604" s="104">
        <v>3</v>
      </c>
    </row>
    <row r="605" spans="1:25" hidden="1" x14ac:dyDescent="0.25">
      <c r="A605" s="104" t="s">
        <v>8487</v>
      </c>
      <c r="B605" s="185" t="s">
        <v>10319</v>
      </c>
      <c r="C605" s="120" t="s">
        <v>10388</v>
      </c>
      <c r="D605" s="104" t="s">
        <v>0</v>
      </c>
      <c r="E605" s="104" t="s">
        <v>10335</v>
      </c>
      <c r="F605" s="104" t="s">
        <v>2204</v>
      </c>
      <c r="G605" s="104" t="s">
        <v>2205</v>
      </c>
      <c r="H605" s="114">
        <v>0</v>
      </c>
      <c r="I605" s="114">
        <v>0</v>
      </c>
      <c r="J605" s="114">
        <v>0</v>
      </c>
      <c r="K605" s="119">
        <v>244.69</v>
      </c>
      <c r="L605" s="114">
        <v>0</v>
      </c>
      <c r="M605" s="114">
        <v>0</v>
      </c>
      <c r="N605" s="114">
        <v>0</v>
      </c>
      <c r="O605" s="114">
        <v>31.809699999999999</v>
      </c>
      <c r="P605" s="114">
        <v>276.49970000000002</v>
      </c>
      <c r="Q605" s="104"/>
      <c r="R605" s="104" t="s">
        <v>10179</v>
      </c>
      <c r="S605" s="104" t="s">
        <v>10184</v>
      </c>
      <c r="T605" s="104" t="s">
        <v>10181</v>
      </c>
      <c r="U605" s="114" t="s">
        <v>10182</v>
      </c>
      <c r="V605" s="104">
        <v>3</v>
      </c>
    </row>
    <row r="606" spans="1:25" hidden="1" x14ac:dyDescent="0.25">
      <c r="A606" s="104" t="s">
        <v>8487</v>
      </c>
      <c r="B606" s="185" t="s">
        <v>10232</v>
      </c>
      <c r="C606" s="120" t="s">
        <v>10388</v>
      </c>
      <c r="D606" s="104" t="s">
        <v>0</v>
      </c>
      <c r="E606" s="104" t="s">
        <v>10336</v>
      </c>
      <c r="F606" s="104" t="s">
        <v>2204</v>
      </c>
      <c r="G606" s="104" t="s">
        <v>2205</v>
      </c>
      <c r="H606" s="114">
        <v>0</v>
      </c>
      <c r="I606" s="114">
        <v>0</v>
      </c>
      <c r="J606" s="114">
        <v>0</v>
      </c>
      <c r="K606" s="119">
        <v>73.89</v>
      </c>
      <c r="L606" s="114">
        <v>0</v>
      </c>
      <c r="M606" s="114">
        <v>0</v>
      </c>
      <c r="N606" s="114">
        <v>0</v>
      </c>
      <c r="O606" s="114">
        <v>9.6057000000000006</v>
      </c>
      <c r="P606" s="114">
        <v>83.495699999999999</v>
      </c>
      <c r="Q606" s="104"/>
      <c r="R606" s="104" t="s">
        <v>10179</v>
      </c>
      <c r="S606" s="104" t="s">
        <v>10184</v>
      </c>
      <c r="T606" s="104" t="s">
        <v>10181</v>
      </c>
      <c r="U606" s="114" t="s">
        <v>10182</v>
      </c>
      <c r="V606" s="104">
        <v>3</v>
      </c>
    </row>
    <row r="607" spans="1:25" hidden="1" x14ac:dyDescent="0.25">
      <c r="A607" s="104" t="s">
        <v>8487</v>
      </c>
      <c r="B607" s="185" t="s">
        <v>10225</v>
      </c>
      <c r="C607" s="120" t="s">
        <v>10388</v>
      </c>
      <c r="D607" s="104" t="s">
        <v>0</v>
      </c>
      <c r="E607" s="104" t="s">
        <v>10337</v>
      </c>
      <c r="F607" s="104" t="s">
        <v>1340</v>
      </c>
      <c r="G607" s="104" t="s">
        <v>1341</v>
      </c>
      <c r="H607" s="114">
        <v>0</v>
      </c>
      <c r="I607" s="114">
        <v>0</v>
      </c>
      <c r="J607" s="114">
        <v>0</v>
      </c>
      <c r="K607" s="119">
        <v>37.119999999999997</v>
      </c>
      <c r="L607" s="114">
        <v>0</v>
      </c>
      <c r="M607" s="114">
        <v>0</v>
      </c>
      <c r="N607" s="114">
        <v>0</v>
      </c>
      <c r="O607" s="114">
        <v>4.8255999999999997</v>
      </c>
      <c r="P607" s="114">
        <v>41.945599999999999</v>
      </c>
      <c r="Q607" s="104"/>
      <c r="R607" s="104" t="s">
        <v>10179</v>
      </c>
      <c r="S607" s="104" t="s">
        <v>10184</v>
      </c>
      <c r="T607" s="104" t="s">
        <v>10181</v>
      </c>
      <c r="U607" s="114" t="s">
        <v>10182</v>
      </c>
      <c r="V607" s="104">
        <v>3</v>
      </c>
      <c r="Y607" s="114"/>
    </row>
    <row r="608" spans="1:25" hidden="1" x14ac:dyDescent="0.25">
      <c r="A608" s="104" t="s">
        <v>8487</v>
      </c>
      <c r="B608" s="185" t="s">
        <v>10319</v>
      </c>
      <c r="C608" s="120" t="s">
        <v>10388</v>
      </c>
      <c r="D608" s="104" t="s">
        <v>0</v>
      </c>
      <c r="E608" s="104" t="s">
        <v>10338</v>
      </c>
      <c r="F608" s="104" t="s">
        <v>1340</v>
      </c>
      <c r="G608" s="104" t="s">
        <v>1341</v>
      </c>
      <c r="H608" s="114">
        <v>0</v>
      </c>
      <c r="I608" s="114">
        <v>0</v>
      </c>
      <c r="J608" s="114">
        <v>0</v>
      </c>
      <c r="K608" s="119">
        <v>76.02</v>
      </c>
      <c r="L608" s="114">
        <v>0</v>
      </c>
      <c r="M608" s="114">
        <v>0</v>
      </c>
      <c r="N608" s="114">
        <v>0</v>
      </c>
      <c r="O608" s="114">
        <v>9.8826000000000001</v>
      </c>
      <c r="P608" s="114">
        <v>85.902599999999993</v>
      </c>
      <c r="Q608" s="104"/>
      <c r="R608" s="104" t="s">
        <v>10179</v>
      </c>
      <c r="S608" s="104" t="s">
        <v>10184</v>
      </c>
      <c r="T608" s="104" t="s">
        <v>10181</v>
      </c>
      <c r="U608" s="114" t="s">
        <v>10182</v>
      </c>
      <c r="V608" s="104">
        <v>3</v>
      </c>
      <c r="Y608" s="114"/>
    </row>
    <row r="609" spans="1:25" hidden="1" x14ac:dyDescent="0.25">
      <c r="A609" s="104" t="s">
        <v>8487</v>
      </c>
      <c r="B609" s="185" t="s">
        <v>10267</v>
      </c>
      <c r="C609" s="120" t="s">
        <v>10388</v>
      </c>
      <c r="D609" s="104" t="s">
        <v>0</v>
      </c>
      <c r="E609" s="104" t="s">
        <v>10339</v>
      </c>
      <c r="F609" s="104" t="s">
        <v>1340</v>
      </c>
      <c r="G609" s="104" t="s">
        <v>1341</v>
      </c>
      <c r="H609" s="114">
        <v>0</v>
      </c>
      <c r="I609" s="114">
        <v>0</v>
      </c>
      <c r="J609" s="114">
        <v>0</v>
      </c>
      <c r="K609" s="119">
        <v>437.17</v>
      </c>
      <c r="L609" s="114">
        <v>0</v>
      </c>
      <c r="M609" s="114">
        <v>0</v>
      </c>
      <c r="N609" s="114">
        <v>0</v>
      </c>
      <c r="O609" s="114">
        <v>56.832100000000004</v>
      </c>
      <c r="P609" s="114">
        <v>494.00210000000004</v>
      </c>
      <c r="Q609" s="104"/>
      <c r="R609" s="104" t="s">
        <v>10179</v>
      </c>
      <c r="S609" s="104" t="s">
        <v>10184</v>
      </c>
      <c r="T609" s="104" t="s">
        <v>10181</v>
      </c>
      <c r="U609" s="114" t="s">
        <v>10182</v>
      </c>
      <c r="V609" s="104">
        <v>3</v>
      </c>
      <c r="Y609" s="114"/>
    </row>
    <row r="610" spans="1:25" hidden="1" x14ac:dyDescent="0.25">
      <c r="A610" s="104" t="s">
        <v>8487</v>
      </c>
      <c r="B610" s="185" t="s">
        <v>10237</v>
      </c>
      <c r="C610" s="120" t="s">
        <v>10388</v>
      </c>
      <c r="D610" s="104" t="s">
        <v>0</v>
      </c>
      <c r="E610" s="104" t="s">
        <v>10340</v>
      </c>
      <c r="F610" s="104" t="s">
        <v>1816</v>
      </c>
      <c r="G610" s="104" t="s">
        <v>1817</v>
      </c>
      <c r="H610" s="114">
        <v>1249.8599999999999</v>
      </c>
      <c r="I610" s="114">
        <v>0</v>
      </c>
      <c r="J610" s="114">
        <v>0</v>
      </c>
      <c r="K610" s="119">
        <v>80.760000000000005</v>
      </c>
      <c r="L610" s="114">
        <v>0</v>
      </c>
      <c r="M610" s="114">
        <v>0</v>
      </c>
      <c r="N610" s="114">
        <v>0</v>
      </c>
      <c r="O610" s="114">
        <v>10.498800000000001</v>
      </c>
      <c r="P610" s="114">
        <v>1341.1188</v>
      </c>
      <c r="Q610" s="104"/>
      <c r="R610" s="104" t="s">
        <v>10179</v>
      </c>
      <c r="S610" s="104" t="s">
        <v>10184</v>
      </c>
      <c r="T610" s="104" t="s">
        <v>10181</v>
      </c>
      <c r="U610" s="114" t="s">
        <v>10186</v>
      </c>
      <c r="V610" s="104">
        <v>3</v>
      </c>
      <c r="Y610" s="114"/>
    </row>
    <row r="611" spans="1:25" hidden="1" x14ac:dyDescent="0.25">
      <c r="A611" s="104" t="s">
        <v>8487</v>
      </c>
      <c r="B611" s="185" t="s">
        <v>10271</v>
      </c>
      <c r="C611" s="120" t="s">
        <v>10388</v>
      </c>
      <c r="D611" s="104" t="s">
        <v>0</v>
      </c>
      <c r="E611" s="104" t="s">
        <v>10341</v>
      </c>
      <c r="F611" s="104" t="s">
        <v>637</v>
      </c>
      <c r="G611" s="104" t="s">
        <v>638</v>
      </c>
      <c r="H611" s="114">
        <v>0</v>
      </c>
      <c r="I611" s="114">
        <v>0</v>
      </c>
      <c r="J611" s="114">
        <v>0</v>
      </c>
      <c r="K611" s="119">
        <v>19.399999999999999</v>
      </c>
      <c r="L611" s="114">
        <v>0</v>
      </c>
      <c r="M611" s="114">
        <v>0</v>
      </c>
      <c r="N611" s="114">
        <v>0</v>
      </c>
      <c r="O611" s="114">
        <v>2.5219999999999998</v>
      </c>
      <c r="P611" s="114">
        <v>21.921999999999997</v>
      </c>
      <c r="Q611" s="104"/>
      <c r="R611" s="104" t="s">
        <v>10179</v>
      </c>
      <c r="S611" s="104" t="s">
        <v>10180</v>
      </c>
      <c r="T611" s="104" t="s">
        <v>10181</v>
      </c>
      <c r="U611" s="114" t="s">
        <v>10193</v>
      </c>
      <c r="V611" s="104">
        <v>3</v>
      </c>
      <c r="Y611" s="114"/>
    </row>
    <row r="612" spans="1:25" hidden="1" x14ac:dyDescent="0.25">
      <c r="A612" s="104" t="s">
        <v>8487</v>
      </c>
      <c r="B612" s="185" t="s">
        <v>10328</v>
      </c>
      <c r="C612" s="120" t="s">
        <v>10388</v>
      </c>
      <c r="D612" s="104" t="s">
        <v>0</v>
      </c>
      <c r="E612" s="104" t="s">
        <v>10342</v>
      </c>
      <c r="F612" s="104" t="s">
        <v>2404</v>
      </c>
      <c r="G612" s="104" t="s">
        <v>2405</v>
      </c>
      <c r="H612" s="114">
        <v>0</v>
      </c>
      <c r="I612" s="114">
        <v>0</v>
      </c>
      <c r="J612" s="114">
        <v>0</v>
      </c>
      <c r="K612" s="119">
        <v>123</v>
      </c>
      <c r="L612" s="114">
        <v>0</v>
      </c>
      <c r="M612" s="114">
        <v>0</v>
      </c>
      <c r="N612" s="114">
        <v>0</v>
      </c>
      <c r="O612" s="114">
        <v>15.99</v>
      </c>
      <c r="P612" s="114">
        <v>138.99</v>
      </c>
      <c r="Q612" s="104"/>
      <c r="R612" s="104" t="s">
        <v>10179</v>
      </c>
      <c r="S612" s="104" t="s">
        <v>10180</v>
      </c>
      <c r="T612" s="104" t="s">
        <v>10181</v>
      </c>
      <c r="U612" s="114" t="s">
        <v>10193</v>
      </c>
      <c r="V612" s="104">
        <v>3</v>
      </c>
      <c r="Y612" s="114"/>
    </row>
    <row r="613" spans="1:25" hidden="1" x14ac:dyDescent="0.25">
      <c r="A613" s="104" t="s">
        <v>8487</v>
      </c>
      <c r="B613" s="185" t="s">
        <v>10307</v>
      </c>
      <c r="C613" s="120" t="s">
        <v>10388</v>
      </c>
      <c r="D613" s="104" t="s">
        <v>0</v>
      </c>
      <c r="E613" s="104" t="s">
        <v>10343</v>
      </c>
      <c r="F613" s="104" t="s">
        <v>1340</v>
      </c>
      <c r="G613" s="104" t="s">
        <v>1341</v>
      </c>
      <c r="H613" s="114">
        <v>0</v>
      </c>
      <c r="I613" s="114">
        <v>0</v>
      </c>
      <c r="J613" s="114">
        <v>0</v>
      </c>
      <c r="K613" s="119">
        <v>79.650000000000006</v>
      </c>
      <c r="L613" s="114">
        <v>0</v>
      </c>
      <c r="M613" s="114">
        <v>0</v>
      </c>
      <c r="N613" s="114">
        <v>0</v>
      </c>
      <c r="O613" s="114">
        <v>10.354500000000002</v>
      </c>
      <c r="P613" s="114">
        <v>90.004500000000007</v>
      </c>
      <c r="Q613" s="104"/>
      <c r="R613" s="104" t="s">
        <v>10179</v>
      </c>
      <c r="S613" s="104" t="s">
        <v>10180</v>
      </c>
      <c r="T613" s="104" t="s">
        <v>10181</v>
      </c>
      <c r="U613" s="114" t="s">
        <v>10193</v>
      </c>
      <c r="V613" s="104">
        <v>3</v>
      </c>
      <c r="Y613" s="114"/>
    </row>
    <row r="614" spans="1:25" hidden="1" x14ac:dyDescent="0.25">
      <c r="A614" s="104" t="s">
        <v>8487</v>
      </c>
      <c r="B614" s="185" t="s">
        <v>10319</v>
      </c>
      <c r="C614" s="120" t="s">
        <v>10388</v>
      </c>
      <c r="D614" s="104" t="s">
        <v>0</v>
      </c>
      <c r="E614" s="104" t="s">
        <v>10344</v>
      </c>
      <c r="F614" s="104" t="s">
        <v>1340</v>
      </c>
      <c r="G614" s="104" t="s">
        <v>1341</v>
      </c>
      <c r="H614" s="114">
        <v>0</v>
      </c>
      <c r="I614" s="114">
        <v>0</v>
      </c>
      <c r="J614" s="114">
        <v>0</v>
      </c>
      <c r="K614" s="119">
        <v>27.96</v>
      </c>
      <c r="L614" s="114">
        <v>0</v>
      </c>
      <c r="M614" s="114">
        <v>0</v>
      </c>
      <c r="N614" s="114">
        <v>0</v>
      </c>
      <c r="O614" s="114">
        <v>3.6348000000000003</v>
      </c>
      <c r="P614" s="114">
        <v>31.594799999999999</v>
      </c>
      <c r="Q614" s="104"/>
      <c r="R614" s="104" t="s">
        <v>10179</v>
      </c>
      <c r="S614" s="104" t="s">
        <v>10180</v>
      </c>
      <c r="T614" s="104" t="s">
        <v>10181</v>
      </c>
      <c r="U614" s="114" t="s">
        <v>10193</v>
      </c>
      <c r="V614" s="104">
        <v>3</v>
      </c>
      <c r="Y614" s="114"/>
    </row>
    <row r="615" spans="1:25" hidden="1" x14ac:dyDescent="0.25">
      <c r="A615" s="104" t="s">
        <v>8487</v>
      </c>
      <c r="B615" s="185" t="s">
        <v>10267</v>
      </c>
      <c r="C615" s="120" t="s">
        <v>10388</v>
      </c>
      <c r="D615" s="104" t="s">
        <v>0</v>
      </c>
      <c r="E615" s="104" t="s">
        <v>10345</v>
      </c>
      <c r="F615" s="104" t="s">
        <v>1317</v>
      </c>
      <c r="G615" s="104" t="s">
        <v>1318</v>
      </c>
      <c r="H615" s="114">
        <v>0</v>
      </c>
      <c r="I615" s="114">
        <v>0</v>
      </c>
      <c r="J615" s="114">
        <v>0</v>
      </c>
      <c r="K615" s="119">
        <v>19.38</v>
      </c>
      <c r="L615" s="114">
        <v>0</v>
      </c>
      <c r="M615" s="114">
        <v>0</v>
      </c>
      <c r="N615" s="114">
        <v>0</v>
      </c>
      <c r="O615" s="114">
        <v>2.5194000000000001</v>
      </c>
      <c r="P615" s="114">
        <v>21.8994</v>
      </c>
      <c r="Q615" s="104"/>
      <c r="R615" s="104" t="s">
        <v>10179</v>
      </c>
      <c r="S615" s="104" t="s">
        <v>10184</v>
      </c>
      <c r="T615" s="104" t="s">
        <v>10181</v>
      </c>
      <c r="U615" s="114" t="s">
        <v>10182</v>
      </c>
      <c r="V615" s="104">
        <v>3</v>
      </c>
      <c r="Y615" s="114"/>
    </row>
    <row r="616" spans="1:25" hidden="1" x14ac:dyDescent="0.25">
      <c r="A616" s="104" t="s">
        <v>8487</v>
      </c>
      <c r="B616" s="185" t="s">
        <v>10267</v>
      </c>
      <c r="C616" s="120" t="s">
        <v>10388</v>
      </c>
      <c r="D616" s="104" t="s">
        <v>0</v>
      </c>
      <c r="E616" s="104" t="s">
        <v>10346</v>
      </c>
      <c r="F616" s="104" t="s">
        <v>637</v>
      </c>
      <c r="G616" s="104" t="s">
        <v>638</v>
      </c>
      <c r="H616" s="114">
        <v>0</v>
      </c>
      <c r="I616" s="114">
        <v>0</v>
      </c>
      <c r="J616" s="114">
        <v>0</v>
      </c>
      <c r="K616" s="119">
        <v>166.88</v>
      </c>
      <c r="L616" s="114">
        <v>0</v>
      </c>
      <c r="M616" s="114">
        <v>0</v>
      </c>
      <c r="N616" s="114">
        <v>0</v>
      </c>
      <c r="O616" s="114">
        <v>21.694400000000002</v>
      </c>
      <c r="P616" s="114">
        <v>188.5744</v>
      </c>
      <c r="Q616" s="104"/>
      <c r="R616" s="104" t="s">
        <v>10179</v>
      </c>
      <c r="S616" s="104" t="s">
        <v>10184</v>
      </c>
      <c r="T616" s="104" t="s">
        <v>10181</v>
      </c>
      <c r="U616" s="114" t="s">
        <v>10182</v>
      </c>
      <c r="V616" s="104">
        <v>3</v>
      </c>
      <c r="Y616" s="114"/>
    </row>
    <row r="617" spans="1:25" hidden="1" x14ac:dyDescent="0.25">
      <c r="A617" s="104" t="s">
        <v>8487</v>
      </c>
      <c r="B617" s="185" t="s">
        <v>10237</v>
      </c>
      <c r="C617" s="120" t="s">
        <v>10388</v>
      </c>
      <c r="D617" s="104" t="s">
        <v>0</v>
      </c>
      <c r="E617" s="104" t="s">
        <v>10347</v>
      </c>
      <c r="F617" s="104" t="s">
        <v>1952</v>
      </c>
      <c r="G617" s="171" t="s">
        <v>1953</v>
      </c>
      <c r="H617" s="114">
        <v>0</v>
      </c>
      <c r="I617" s="114">
        <v>0</v>
      </c>
      <c r="J617" s="114">
        <v>0</v>
      </c>
      <c r="K617" s="119">
        <v>4034.1</v>
      </c>
      <c r="L617" s="114">
        <v>0</v>
      </c>
      <c r="M617" s="114">
        <v>0</v>
      </c>
      <c r="N617" s="114">
        <v>0</v>
      </c>
      <c r="O617" s="114">
        <v>524.43299999999999</v>
      </c>
      <c r="P617" s="114">
        <v>4558.5329999999994</v>
      </c>
      <c r="Q617" s="104"/>
      <c r="R617" s="104" t="s">
        <v>10179</v>
      </c>
      <c r="S617" s="104" t="s">
        <v>10180</v>
      </c>
      <c r="T617" s="104" t="s">
        <v>10181</v>
      </c>
      <c r="U617" s="114" t="s">
        <v>10193</v>
      </c>
      <c r="V617" s="104">
        <v>3</v>
      </c>
      <c r="Y617" s="114"/>
    </row>
    <row r="618" spans="1:25" hidden="1" x14ac:dyDescent="0.25">
      <c r="A618" s="104" t="s">
        <v>8487</v>
      </c>
      <c r="B618" s="185" t="s">
        <v>10244</v>
      </c>
      <c r="C618" s="120" t="s">
        <v>10388</v>
      </c>
      <c r="D618" s="104" t="s">
        <v>0</v>
      </c>
      <c r="E618" s="104" t="s">
        <v>10348</v>
      </c>
      <c r="F618" s="104" t="s">
        <v>1952</v>
      </c>
      <c r="G618" s="171" t="s">
        <v>1953</v>
      </c>
      <c r="H618" s="114">
        <v>0</v>
      </c>
      <c r="I618" s="114">
        <v>0</v>
      </c>
      <c r="J618" s="114">
        <v>0</v>
      </c>
      <c r="K618" s="119">
        <v>4034.1</v>
      </c>
      <c r="L618" s="114">
        <v>0</v>
      </c>
      <c r="M618" s="114">
        <v>0</v>
      </c>
      <c r="N618" s="114">
        <v>0</v>
      </c>
      <c r="O618" s="114">
        <v>524.43299999999999</v>
      </c>
      <c r="P618" s="114">
        <v>4558.5329999999994</v>
      </c>
      <c r="Q618" s="104"/>
      <c r="R618" s="104" t="s">
        <v>10179</v>
      </c>
      <c r="S618" s="104" t="s">
        <v>10180</v>
      </c>
      <c r="T618" s="104" t="s">
        <v>10181</v>
      </c>
      <c r="U618" s="114" t="s">
        <v>10193</v>
      </c>
      <c r="V618" s="104">
        <v>3</v>
      </c>
      <c r="Y618" s="114"/>
    </row>
    <row r="619" spans="1:25" hidden="1" x14ac:dyDescent="0.25">
      <c r="A619" s="104" t="s">
        <v>8487</v>
      </c>
      <c r="B619" s="185" t="s">
        <v>10255</v>
      </c>
      <c r="C619" s="120" t="s">
        <v>10388</v>
      </c>
      <c r="D619" s="104" t="s">
        <v>0</v>
      </c>
      <c r="E619" s="104" t="s">
        <v>10349</v>
      </c>
      <c r="F619" s="104" t="s">
        <v>1952</v>
      </c>
      <c r="G619" s="171" t="s">
        <v>1953</v>
      </c>
      <c r="H619" s="114">
        <v>0</v>
      </c>
      <c r="I619" s="114">
        <v>0</v>
      </c>
      <c r="J619" s="114">
        <v>0</v>
      </c>
      <c r="K619" s="119">
        <v>2034</v>
      </c>
      <c r="L619" s="114">
        <v>0</v>
      </c>
      <c r="M619" s="114">
        <v>0</v>
      </c>
      <c r="N619" s="114">
        <v>0</v>
      </c>
      <c r="O619" s="114">
        <v>264.42</v>
      </c>
      <c r="P619" s="114">
        <v>2298.42</v>
      </c>
      <c r="Q619" s="104"/>
      <c r="R619" s="104" t="s">
        <v>10179</v>
      </c>
      <c r="S619" s="104" t="s">
        <v>10180</v>
      </c>
      <c r="T619" s="104" t="s">
        <v>10181</v>
      </c>
      <c r="U619" s="114" t="s">
        <v>10193</v>
      </c>
      <c r="V619" s="104">
        <v>3</v>
      </c>
      <c r="Y619" s="114"/>
    </row>
    <row r="620" spans="1:25" hidden="1" x14ac:dyDescent="0.25">
      <c r="A620" s="104" t="s">
        <v>8487</v>
      </c>
      <c r="B620" s="185" t="s">
        <v>10255</v>
      </c>
      <c r="C620" s="120" t="s">
        <v>10388</v>
      </c>
      <c r="D620" s="104" t="s">
        <v>0</v>
      </c>
      <c r="E620" s="104" t="s">
        <v>10350</v>
      </c>
      <c r="F620" s="104" t="s">
        <v>1952</v>
      </c>
      <c r="G620" s="171" t="s">
        <v>1953</v>
      </c>
      <c r="H620" s="114">
        <v>0</v>
      </c>
      <c r="I620" s="114">
        <v>0</v>
      </c>
      <c r="J620" s="114">
        <v>0</v>
      </c>
      <c r="K620" s="119">
        <v>2000.1</v>
      </c>
      <c r="L620" s="114">
        <v>0</v>
      </c>
      <c r="M620" s="114">
        <v>0</v>
      </c>
      <c r="N620" s="114">
        <v>0</v>
      </c>
      <c r="O620" s="114">
        <v>260.01299999999998</v>
      </c>
      <c r="P620" s="114">
        <v>2260.1129999999998</v>
      </c>
      <c r="Q620" s="104"/>
      <c r="R620" s="104" t="s">
        <v>10179</v>
      </c>
      <c r="S620" s="104" t="s">
        <v>10180</v>
      </c>
      <c r="T620" s="104" t="s">
        <v>10181</v>
      </c>
      <c r="U620" s="114" t="s">
        <v>10193</v>
      </c>
      <c r="V620" s="104">
        <v>3</v>
      </c>
      <c r="Y620" s="114"/>
    </row>
    <row r="621" spans="1:25" hidden="1" x14ac:dyDescent="0.25">
      <c r="A621" s="104" t="s">
        <v>8487</v>
      </c>
      <c r="B621" s="185" t="s">
        <v>10267</v>
      </c>
      <c r="C621" s="120" t="s">
        <v>10388</v>
      </c>
      <c r="D621" s="104" t="s">
        <v>0</v>
      </c>
      <c r="E621" s="104" t="s">
        <v>10351</v>
      </c>
      <c r="F621" s="104" t="s">
        <v>1952</v>
      </c>
      <c r="G621" s="171" t="s">
        <v>1953</v>
      </c>
      <c r="H621" s="114">
        <v>0</v>
      </c>
      <c r="I621" s="114">
        <v>0</v>
      </c>
      <c r="J621" s="114">
        <v>0</v>
      </c>
      <c r="K621" s="119">
        <v>2034</v>
      </c>
      <c r="L621" s="114">
        <v>0</v>
      </c>
      <c r="M621" s="114">
        <v>0</v>
      </c>
      <c r="N621" s="114">
        <v>0</v>
      </c>
      <c r="O621" s="114">
        <v>264.42</v>
      </c>
      <c r="P621" s="114">
        <v>2298.42</v>
      </c>
      <c r="Q621" s="104"/>
      <c r="R621" s="104" t="s">
        <v>10179</v>
      </c>
      <c r="S621" s="104" t="s">
        <v>10180</v>
      </c>
      <c r="T621" s="104" t="s">
        <v>10181</v>
      </c>
      <c r="U621" s="114" t="s">
        <v>10193</v>
      </c>
      <c r="V621" s="104">
        <v>3</v>
      </c>
      <c r="Y621" s="114"/>
    </row>
    <row r="622" spans="1:25" hidden="1" x14ac:dyDescent="0.25">
      <c r="A622" s="104" t="s">
        <v>8487</v>
      </c>
      <c r="B622" s="185" t="s">
        <v>10267</v>
      </c>
      <c r="C622" s="120" t="s">
        <v>10388</v>
      </c>
      <c r="D622" s="104" t="s">
        <v>0</v>
      </c>
      <c r="E622" s="104" t="s">
        <v>10352</v>
      </c>
      <c r="F622" s="104" t="s">
        <v>1952</v>
      </c>
      <c r="G622" s="171" t="s">
        <v>1953</v>
      </c>
      <c r="H622" s="114">
        <v>0</v>
      </c>
      <c r="I622" s="114">
        <v>0</v>
      </c>
      <c r="J622" s="114">
        <v>0</v>
      </c>
      <c r="K622" s="119">
        <v>2000.1</v>
      </c>
      <c r="L622" s="114">
        <v>0</v>
      </c>
      <c r="M622" s="114">
        <v>0</v>
      </c>
      <c r="N622" s="114">
        <v>0</v>
      </c>
      <c r="O622" s="114">
        <v>260.01299999999998</v>
      </c>
      <c r="P622" s="114">
        <v>2260.1129999999998</v>
      </c>
      <c r="Q622" s="104"/>
      <c r="R622" s="104" t="s">
        <v>10179</v>
      </c>
      <c r="S622" s="104" t="s">
        <v>10180</v>
      </c>
      <c r="T622" s="104" t="s">
        <v>10181</v>
      </c>
      <c r="U622" s="114" t="s">
        <v>10193</v>
      </c>
      <c r="V622" s="104">
        <v>3</v>
      </c>
      <c r="Y622" s="114"/>
    </row>
    <row r="623" spans="1:25" hidden="1" x14ac:dyDescent="0.25">
      <c r="A623" s="104" t="s">
        <v>8487</v>
      </c>
      <c r="B623" s="185" t="s">
        <v>10271</v>
      </c>
      <c r="C623" s="120" t="s">
        <v>10388</v>
      </c>
      <c r="D623" s="104" t="s">
        <v>0</v>
      </c>
      <c r="E623" s="104" t="s">
        <v>10353</v>
      </c>
      <c r="F623" s="104" t="s">
        <v>1952</v>
      </c>
      <c r="G623" s="171" t="s">
        <v>1953</v>
      </c>
      <c r="H623" s="114">
        <v>0</v>
      </c>
      <c r="I623" s="114">
        <v>0</v>
      </c>
      <c r="J623" s="114">
        <v>0</v>
      </c>
      <c r="K623" s="119">
        <v>2034</v>
      </c>
      <c r="L623" s="114">
        <v>0</v>
      </c>
      <c r="M623" s="114">
        <v>0</v>
      </c>
      <c r="N623" s="114">
        <v>0</v>
      </c>
      <c r="O623" s="114">
        <v>264.42</v>
      </c>
      <c r="P623" s="114">
        <v>2298.42</v>
      </c>
      <c r="Q623" s="104"/>
      <c r="R623" s="104" t="s">
        <v>10179</v>
      </c>
      <c r="S623" s="104" t="s">
        <v>10180</v>
      </c>
      <c r="T623" s="104" t="s">
        <v>10181</v>
      </c>
      <c r="U623" s="114" t="s">
        <v>10193</v>
      </c>
      <c r="V623" s="104">
        <v>3</v>
      </c>
      <c r="Y623" s="114"/>
    </row>
    <row r="624" spans="1:25" hidden="1" x14ac:dyDescent="0.25">
      <c r="A624" s="104" t="s">
        <v>8487</v>
      </c>
      <c r="B624" s="185" t="s">
        <v>10271</v>
      </c>
      <c r="C624" s="120" t="s">
        <v>10388</v>
      </c>
      <c r="D624" s="104" t="s">
        <v>0</v>
      </c>
      <c r="E624" s="104" t="s">
        <v>10354</v>
      </c>
      <c r="F624" s="104" t="s">
        <v>1952</v>
      </c>
      <c r="G624" s="171" t="s">
        <v>1953</v>
      </c>
      <c r="H624" s="114">
        <v>0</v>
      </c>
      <c r="I624" s="114">
        <v>0</v>
      </c>
      <c r="J624" s="114">
        <v>0</v>
      </c>
      <c r="K624" s="119">
        <v>2000.1</v>
      </c>
      <c r="L624" s="114">
        <v>0</v>
      </c>
      <c r="M624" s="114">
        <v>0</v>
      </c>
      <c r="N624" s="114">
        <v>0</v>
      </c>
      <c r="O624" s="114">
        <v>260.01299999999998</v>
      </c>
      <c r="P624" s="114">
        <v>2260.1129999999998</v>
      </c>
      <c r="Q624" s="104"/>
      <c r="R624" s="104" t="s">
        <v>10179</v>
      </c>
      <c r="S624" s="104" t="s">
        <v>10180</v>
      </c>
      <c r="T624" s="104" t="s">
        <v>10181</v>
      </c>
      <c r="U624" s="114" t="s">
        <v>10193</v>
      </c>
      <c r="V624" s="104">
        <v>3</v>
      </c>
      <c r="Y624" s="114"/>
    </row>
    <row r="625" spans="1:25" hidden="1" x14ac:dyDescent="0.25">
      <c r="A625" s="104" t="s">
        <v>8487</v>
      </c>
      <c r="B625" s="185" t="s">
        <v>10278</v>
      </c>
      <c r="C625" s="120" t="s">
        <v>10388</v>
      </c>
      <c r="D625" s="104" t="s">
        <v>0</v>
      </c>
      <c r="E625" s="104" t="s">
        <v>10355</v>
      </c>
      <c r="F625" s="104" t="s">
        <v>1952</v>
      </c>
      <c r="G625" s="171" t="s">
        <v>1953</v>
      </c>
      <c r="H625" s="114">
        <v>0</v>
      </c>
      <c r="I625" s="114">
        <v>0</v>
      </c>
      <c r="J625" s="114">
        <v>0</v>
      </c>
      <c r="K625" s="119">
        <v>2034</v>
      </c>
      <c r="L625" s="114">
        <v>0</v>
      </c>
      <c r="M625" s="114">
        <v>0</v>
      </c>
      <c r="N625" s="114">
        <v>0</v>
      </c>
      <c r="O625" s="114">
        <v>264.42</v>
      </c>
      <c r="P625" s="114">
        <v>2298.42</v>
      </c>
      <c r="Q625" s="104"/>
      <c r="R625" s="104" t="s">
        <v>10179</v>
      </c>
      <c r="S625" s="104" t="s">
        <v>10180</v>
      </c>
      <c r="T625" s="104" t="s">
        <v>10181</v>
      </c>
      <c r="U625" s="114" t="s">
        <v>10193</v>
      </c>
      <c r="V625" s="104">
        <v>3</v>
      </c>
      <c r="Y625" s="114"/>
    </row>
    <row r="626" spans="1:25" hidden="1" x14ac:dyDescent="0.25">
      <c r="A626" s="104" t="s">
        <v>8487</v>
      </c>
      <c r="B626" s="185" t="s">
        <v>10278</v>
      </c>
      <c r="C626" s="120" t="s">
        <v>10388</v>
      </c>
      <c r="D626" s="104" t="s">
        <v>0</v>
      </c>
      <c r="E626" s="104" t="s">
        <v>10356</v>
      </c>
      <c r="F626" s="104" t="s">
        <v>1952</v>
      </c>
      <c r="G626" s="171" t="s">
        <v>1953</v>
      </c>
      <c r="H626" s="114">
        <v>0</v>
      </c>
      <c r="I626" s="114">
        <v>0</v>
      </c>
      <c r="J626" s="114">
        <v>0</v>
      </c>
      <c r="K626" s="119">
        <v>2000.1</v>
      </c>
      <c r="L626" s="114">
        <v>0</v>
      </c>
      <c r="M626" s="114">
        <v>0</v>
      </c>
      <c r="N626" s="114">
        <v>0</v>
      </c>
      <c r="O626" s="114">
        <v>260.01299999999998</v>
      </c>
      <c r="P626" s="114">
        <v>2260.1129999999998</v>
      </c>
      <c r="Q626" s="104"/>
      <c r="R626" s="104" t="s">
        <v>10179</v>
      </c>
      <c r="S626" s="104" t="s">
        <v>10180</v>
      </c>
      <c r="T626" s="104" t="s">
        <v>10181</v>
      </c>
      <c r="U626" s="114" t="s">
        <v>10193</v>
      </c>
      <c r="V626" s="104">
        <v>3</v>
      </c>
      <c r="Y626" s="114"/>
    </row>
    <row r="627" spans="1:25" hidden="1" x14ac:dyDescent="0.25">
      <c r="A627" s="104" t="s">
        <v>8487</v>
      </c>
      <c r="B627" s="185" t="s">
        <v>10290</v>
      </c>
      <c r="C627" s="120" t="s">
        <v>10388</v>
      </c>
      <c r="D627" s="104" t="s">
        <v>0</v>
      </c>
      <c r="E627" s="104" t="s">
        <v>10357</v>
      </c>
      <c r="F627" s="104" t="s">
        <v>1952</v>
      </c>
      <c r="G627" s="171" t="s">
        <v>1953</v>
      </c>
      <c r="H627" s="114">
        <v>0</v>
      </c>
      <c r="I627" s="114">
        <v>0</v>
      </c>
      <c r="J627" s="114">
        <v>0</v>
      </c>
      <c r="K627" s="119">
        <v>2034</v>
      </c>
      <c r="L627" s="114">
        <v>0</v>
      </c>
      <c r="M627" s="114">
        <v>0</v>
      </c>
      <c r="N627" s="114">
        <v>0</v>
      </c>
      <c r="O627" s="114">
        <v>264.42</v>
      </c>
      <c r="P627" s="114">
        <v>2298.42</v>
      </c>
      <c r="Q627" s="104"/>
      <c r="R627" s="104" t="s">
        <v>10179</v>
      </c>
      <c r="S627" s="104" t="s">
        <v>10180</v>
      </c>
      <c r="T627" s="104" t="s">
        <v>10181</v>
      </c>
      <c r="U627" s="114" t="s">
        <v>10193</v>
      </c>
      <c r="V627" s="104">
        <v>3</v>
      </c>
      <c r="Y627" s="114"/>
    </row>
    <row r="628" spans="1:25" hidden="1" x14ac:dyDescent="0.25">
      <c r="A628" s="104" t="s">
        <v>8487</v>
      </c>
      <c r="B628" s="185" t="s">
        <v>10314</v>
      </c>
      <c r="C628" s="120" t="s">
        <v>10388</v>
      </c>
      <c r="D628" s="104" t="s">
        <v>0</v>
      </c>
      <c r="E628" s="104" t="s">
        <v>10358</v>
      </c>
      <c r="F628" s="104" t="s">
        <v>1952</v>
      </c>
      <c r="G628" s="171" t="s">
        <v>1953</v>
      </c>
      <c r="H628" s="114">
        <v>0</v>
      </c>
      <c r="I628" s="114">
        <v>0</v>
      </c>
      <c r="J628" s="114">
        <v>0</v>
      </c>
      <c r="K628" s="119">
        <v>4034.1</v>
      </c>
      <c r="L628" s="114">
        <v>0</v>
      </c>
      <c r="M628" s="114">
        <v>0</v>
      </c>
      <c r="N628" s="114">
        <v>0</v>
      </c>
      <c r="O628" s="114">
        <v>524.43299999999999</v>
      </c>
      <c r="P628" s="114">
        <v>4558.5329999999994</v>
      </c>
      <c r="Q628" s="104"/>
      <c r="R628" s="104" t="s">
        <v>10179</v>
      </c>
      <c r="S628" s="104" t="s">
        <v>10180</v>
      </c>
      <c r="T628" s="104" t="s">
        <v>10181</v>
      </c>
      <c r="U628" s="114" t="s">
        <v>10193</v>
      </c>
      <c r="V628" s="104">
        <v>3</v>
      </c>
      <c r="Y628" s="114"/>
    </row>
    <row r="629" spans="1:25" hidden="1" x14ac:dyDescent="0.25">
      <c r="A629" s="104" t="s">
        <v>8487</v>
      </c>
      <c r="B629" s="185" t="s">
        <v>10317</v>
      </c>
      <c r="C629" s="120" t="s">
        <v>10388</v>
      </c>
      <c r="D629" s="104" t="s">
        <v>0</v>
      </c>
      <c r="E629" s="104" t="s">
        <v>10359</v>
      </c>
      <c r="F629" s="104" t="s">
        <v>1952</v>
      </c>
      <c r="G629" s="171" t="s">
        <v>1953</v>
      </c>
      <c r="H629" s="114">
        <v>0</v>
      </c>
      <c r="I629" s="114">
        <v>0</v>
      </c>
      <c r="J629" s="114">
        <v>0</v>
      </c>
      <c r="K629" s="119">
        <v>4034.1</v>
      </c>
      <c r="L629" s="114">
        <v>0</v>
      </c>
      <c r="M629" s="114">
        <v>0</v>
      </c>
      <c r="N629" s="114">
        <v>0</v>
      </c>
      <c r="O629" s="114">
        <v>524.43299999999999</v>
      </c>
      <c r="P629" s="114">
        <v>4558.5329999999994</v>
      </c>
      <c r="Q629" s="104"/>
      <c r="R629" s="104" t="s">
        <v>10179</v>
      </c>
      <c r="S629" s="104" t="s">
        <v>10180</v>
      </c>
      <c r="T629" s="104" t="s">
        <v>10181</v>
      </c>
      <c r="U629" s="114" t="s">
        <v>10193</v>
      </c>
      <c r="V629" s="104">
        <v>3</v>
      </c>
      <c r="Y629" s="114"/>
    </row>
    <row r="630" spans="1:25" hidden="1" x14ac:dyDescent="0.25">
      <c r="A630" s="104" t="s">
        <v>8487</v>
      </c>
      <c r="B630" s="185" t="s">
        <v>10318</v>
      </c>
      <c r="C630" s="120" t="s">
        <v>10388</v>
      </c>
      <c r="D630" s="104" t="s">
        <v>0</v>
      </c>
      <c r="E630" s="104" t="s">
        <v>10360</v>
      </c>
      <c r="F630" s="104" t="s">
        <v>1952</v>
      </c>
      <c r="G630" s="171" t="s">
        <v>1953</v>
      </c>
      <c r="H630" s="114">
        <v>0</v>
      </c>
      <c r="I630" s="114">
        <v>0</v>
      </c>
      <c r="J630" s="114">
        <v>0</v>
      </c>
      <c r="K630" s="119">
        <v>4034.1</v>
      </c>
      <c r="L630" s="114">
        <v>0</v>
      </c>
      <c r="M630" s="114">
        <v>0</v>
      </c>
      <c r="N630" s="114">
        <v>0</v>
      </c>
      <c r="O630" s="114">
        <v>524.43299999999999</v>
      </c>
      <c r="P630" s="114">
        <v>4558.5329999999994</v>
      </c>
      <c r="Q630" s="104"/>
      <c r="R630" s="104" t="s">
        <v>10179</v>
      </c>
      <c r="S630" s="104" t="s">
        <v>10180</v>
      </c>
      <c r="T630" s="104" t="s">
        <v>10181</v>
      </c>
      <c r="U630" s="114" t="s">
        <v>10193</v>
      </c>
      <c r="V630" s="104">
        <v>3</v>
      </c>
      <c r="Y630" s="114"/>
    </row>
    <row r="631" spans="1:25" hidden="1" x14ac:dyDescent="0.25">
      <c r="A631" s="104" t="s">
        <v>8487</v>
      </c>
      <c r="B631" s="185" t="s">
        <v>10328</v>
      </c>
      <c r="C631" s="120" t="s">
        <v>10388</v>
      </c>
      <c r="D631" s="104" t="s">
        <v>0</v>
      </c>
      <c r="E631" s="104" t="s">
        <v>10361</v>
      </c>
      <c r="F631" s="104" t="s">
        <v>1952</v>
      </c>
      <c r="G631" s="171" t="s">
        <v>1953</v>
      </c>
      <c r="H631" s="114">
        <v>0</v>
      </c>
      <c r="I631" s="114">
        <v>0</v>
      </c>
      <c r="J631" s="114">
        <v>0</v>
      </c>
      <c r="K631" s="119">
        <v>4034.1</v>
      </c>
      <c r="L631" s="114">
        <v>0</v>
      </c>
      <c r="M631" s="114">
        <v>0</v>
      </c>
      <c r="N631" s="114">
        <v>0</v>
      </c>
      <c r="O631" s="114">
        <v>524.43299999999999</v>
      </c>
      <c r="P631" s="114">
        <v>4558.5329999999994</v>
      </c>
      <c r="Q631" s="104"/>
      <c r="R631" s="104" t="s">
        <v>10179</v>
      </c>
      <c r="S631" s="104" t="s">
        <v>10180</v>
      </c>
      <c r="T631" s="104" t="s">
        <v>10181</v>
      </c>
      <c r="U631" s="114" t="s">
        <v>10193</v>
      </c>
      <c r="V631" s="104">
        <v>3</v>
      </c>
      <c r="Y631" s="114"/>
    </row>
    <row r="632" spans="1:25" hidden="1" x14ac:dyDescent="0.25">
      <c r="A632" s="104" t="s">
        <v>8487</v>
      </c>
      <c r="B632" s="185" t="s">
        <v>10307</v>
      </c>
      <c r="C632" s="120" t="s">
        <v>10388</v>
      </c>
      <c r="D632" s="104" t="s">
        <v>0</v>
      </c>
      <c r="E632" s="104" t="s">
        <v>10362</v>
      </c>
      <c r="F632" s="104" t="s">
        <v>1952</v>
      </c>
      <c r="G632" s="171" t="s">
        <v>1953</v>
      </c>
      <c r="H632" s="114">
        <v>0</v>
      </c>
      <c r="I632" s="114">
        <v>0</v>
      </c>
      <c r="J632" s="114">
        <v>0</v>
      </c>
      <c r="K632" s="119">
        <v>2131.81</v>
      </c>
      <c r="L632" s="114">
        <v>0</v>
      </c>
      <c r="M632" s="114">
        <v>0</v>
      </c>
      <c r="N632" s="114">
        <v>0</v>
      </c>
      <c r="O632" s="114">
        <v>277.13530000000003</v>
      </c>
      <c r="P632" s="114">
        <v>2408.9452999999999</v>
      </c>
      <c r="Q632" s="104"/>
      <c r="R632" s="104" t="s">
        <v>10179</v>
      </c>
      <c r="S632" s="104" t="s">
        <v>10180</v>
      </c>
      <c r="T632" s="104" t="s">
        <v>10181</v>
      </c>
      <c r="U632" s="114" t="s">
        <v>10193</v>
      </c>
      <c r="V632" s="104">
        <v>3</v>
      </c>
      <c r="Y632" s="114"/>
    </row>
    <row r="633" spans="1:25" hidden="1" x14ac:dyDescent="0.25">
      <c r="A633" s="104" t="s">
        <v>8487</v>
      </c>
      <c r="B633" s="185" t="s">
        <v>10271</v>
      </c>
      <c r="C633" s="120" t="s">
        <v>10388</v>
      </c>
      <c r="D633" s="104" t="s">
        <v>0</v>
      </c>
      <c r="E633" s="104" t="s">
        <v>10363</v>
      </c>
      <c r="F633" s="104" t="s">
        <v>1952</v>
      </c>
      <c r="G633" s="171" t="s">
        <v>1953</v>
      </c>
      <c r="H633" s="114">
        <v>0</v>
      </c>
      <c r="I633" s="114">
        <v>0</v>
      </c>
      <c r="J633" s="114">
        <v>0</v>
      </c>
      <c r="K633" s="119">
        <v>2000.1</v>
      </c>
      <c r="L633" s="114">
        <v>0</v>
      </c>
      <c r="M633" s="114">
        <v>0</v>
      </c>
      <c r="N633" s="114">
        <v>0</v>
      </c>
      <c r="O633" s="114">
        <v>260.01299999999998</v>
      </c>
      <c r="P633" s="114">
        <v>2260.1129999999998</v>
      </c>
      <c r="Q633" s="104"/>
      <c r="R633" s="104" t="s">
        <v>10179</v>
      </c>
      <c r="S633" s="104" t="s">
        <v>10180</v>
      </c>
      <c r="T633" s="104" t="s">
        <v>10181</v>
      </c>
      <c r="U633" s="114" t="s">
        <v>10193</v>
      </c>
      <c r="V633" s="104">
        <v>3</v>
      </c>
      <c r="Y633" s="114"/>
    </row>
    <row r="634" spans="1:25" hidden="1" x14ac:dyDescent="0.25">
      <c r="A634" s="104" t="s">
        <v>8487</v>
      </c>
      <c r="B634" s="185" t="s">
        <v>10285</v>
      </c>
      <c r="C634" s="120" t="s">
        <v>10388</v>
      </c>
      <c r="D634" s="104" t="s">
        <v>0</v>
      </c>
      <c r="E634" s="104" t="s">
        <v>10364</v>
      </c>
      <c r="F634" s="104" t="s">
        <v>1816</v>
      </c>
      <c r="G634" s="104" t="s">
        <v>1817</v>
      </c>
      <c r="H634" s="114">
        <v>359.46</v>
      </c>
      <c r="I634" s="114">
        <v>0</v>
      </c>
      <c r="J634" s="114">
        <v>0</v>
      </c>
      <c r="K634" s="119">
        <v>68.03</v>
      </c>
      <c r="L634" s="114">
        <v>0</v>
      </c>
      <c r="M634" s="114">
        <v>0</v>
      </c>
      <c r="N634" s="114">
        <v>0</v>
      </c>
      <c r="O634" s="114">
        <v>8.8438999999999997</v>
      </c>
      <c r="P634" s="114">
        <v>436.33390000000003</v>
      </c>
      <c r="Q634" s="104"/>
      <c r="R634" s="104" t="s">
        <v>10179</v>
      </c>
      <c r="S634" s="104" t="s">
        <v>10184</v>
      </c>
      <c r="T634" s="104" t="s">
        <v>10181</v>
      </c>
      <c r="U634" s="114" t="s">
        <v>10186</v>
      </c>
      <c r="V634" s="104">
        <v>3</v>
      </c>
      <c r="Y634" s="114"/>
    </row>
    <row r="635" spans="1:25" hidden="1" x14ac:dyDescent="0.25">
      <c r="A635" s="104" t="s">
        <v>8487</v>
      </c>
      <c r="B635" s="185" t="s">
        <v>10268</v>
      </c>
      <c r="C635" s="120" t="s">
        <v>10388</v>
      </c>
      <c r="D635" s="104" t="s">
        <v>0</v>
      </c>
      <c r="E635" s="104" t="s">
        <v>10365</v>
      </c>
      <c r="F635" s="104" t="s">
        <v>1340</v>
      </c>
      <c r="G635" s="104" t="s">
        <v>1341</v>
      </c>
      <c r="H635" s="114">
        <v>0</v>
      </c>
      <c r="I635" s="114">
        <v>0</v>
      </c>
      <c r="J635" s="114">
        <v>0</v>
      </c>
      <c r="K635" s="119">
        <v>120.71</v>
      </c>
      <c r="L635" s="114">
        <v>0</v>
      </c>
      <c r="M635" s="114">
        <v>0</v>
      </c>
      <c r="N635" s="114">
        <v>0</v>
      </c>
      <c r="O635" s="114">
        <v>15.692299999999999</v>
      </c>
      <c r="P635" s="114">
        <v>136.4023</v>
      </c>
      <c r="Q635" s="104"/>
      <c r="R635" s="104" t="s">
        <v>10179</v>
      </c>
      <c r="S635" s="104" t="s">
        <v>10184</v>
      </c>
      <c r="T635" s="104" t="s">
        <v>10181</v>
      </c>
      <c r="U635" s="114" t="s">
        <v>10182</v>
      </c>
      <c r="V635" s="104">
        <v>3</v>
      </c>
      <c r="Y635" s="114"/>
    </row>
    <row r="636" spans="1:25" hidden="1" x14ac:dyDescent="0.25">
      <c r="A636" s="104" t="s">
        <v>8487</v>
      </c>
      <c r="B636" s="185" t="s">
        <v>10244</v>
      </c>
      <c r="C636" s="120" t="s">
        <v>10388</v>
      </c>
      <c r="D636" s="104" t="s">
        <v>0</v>
      </c>
      <c r="E636" s="104" t="s">
        <v>10366</v>
      </c>
      <c r="F636" s="104" t="s">
        <v>2473</v>
      </c>
      <c r="G636" s="104" t="s">
        <v>2474</v>
      </c>
      <c r="H636" s="114">
        <v>0</v>
      </c>
      <c r="I636" s="114">
        <v>0</v>
      </c>
      <c r="J636" s="114">
        <v>0</v>
      </c>
      <c r="K636" s="119">
        <v>208.83</v>
      </c>
      <c r="L636" s="114">
        <v>0</v>
      </c>
      <c r="M636" s="114">
        <v>0</v>
      </c>
      <c r="N636" s="114">
        <v>0</v>
      </c>
      <c r="O636" s="114">
        <v>27.147900000000003</v>
      </c>
      <c r="P636" s="114">
        <v>235.97790000000001</v>
      </c>
      <c r="Q636" s="104"/>
      <c r="R636" s="104" t="s">
        <v>10179</v>
      </c>
      <c r="S636" s="104" t="s">
        <v>10184</v>
      </c>
      <c r="T636" s="104" t="s">
        <v>10181</v>
      </c>
      <c r="U636" s="114" t="s">
        <v>10182</v>
      </c>
      <c r="V636" s="104">
        <v>3</v>
      </c>
      <c r="Y636" s="114"/>
    </row>
    <row r="637" spans="1:25" hidden="1" x14ac:dyDescent="0.25">
      <c r="A637" s="104" t="s">
        <v>8487</v>
      </c>
      <c r="B637" s="185" t="s">
        <v>10225</v>
      </c>
      <c r="C637" s="120" t="s">
        <v>10388</v>
      </c>
      <c r="D637" s="104" t="s">
        <v>0</v>
      </c>
      <c r="E637" s="104" t="s">
        <v>10367</v>
      </c>
      <c r="F637" s="104" t="s">
        <v>2473</v>
      </c>
      <c r="G637" s="104" t="s">
        <v>2474</v>
      </c>
      <c r="H637" s="114">
        <v>0</v>
      </c>
      <c r="I637" s="114">
        <v>0</v>
      </c>
      <c r="J637" s="114">
        <v>0</v>
      </c>
      <c r="K637" s="119">
        <v>497.35</v>
      </c>
      <c r="L637" s="114">
        <v>0</v>
      </c>
      <c r="M637" s="114">
        <v>0</v>
      </c>
      <c r="N637" s="114">
        <v>0</v>
      </c>
      <c r="O637" s="114">
        <v>64.655500000000004</v>
      </c>
      <c r="P637" s="114">
        <v>562.00549999999998</v>
      </c>
      <c r="Q637" s="104"/>
      <c r="R637" s="104" t="s">
        <v>10179</v>
      </c>
      <c r="S637" s="104" t="s">
        <v>10184</v>
      </c>
      <c r="T637" s="104" t="s">
        <v>10181</v>
      </c>
      <c r="U637" s="114" t="s">
        <v>10182</v>
      </c>
      <c r="V637" s="104">
        <v>3</v>
      </c>
      <c r="Y637" s="114"/>
    </row>
    <row r="638" spans="1:25" hidden="1" x14ac:dyDescent="0.25">
      <c r="A638" s="104" t="s">
        <v>8487</v>
      </c>
      <c r="B638" s="185" t="s">
        <v>10237</v>
      </c>
      <c r="C638" s="120" t="s">
        <v>10388</v>
      </c>
      <c r="D638" s="104" t="s">
        <v>0</v>
      </c>
      <c r="E638" s="104" t="s">
        <v>10368</v>
      </c>
      <c r="F638" s="104" t="s">
        <v>2934</v>
      </c>
      <c r="G638" s="104" t="s">
        <v>2935</v>
      </c>
      <c r="H638" s="114">
        <v>0</v>
      </c>
      <c r="I638" s="114">
        <v>0</v>
      </c>
      <c r="J638" s="114">
        <v>0</v>
      </c>
      <c r="K638" s="119">
        <v>736.73</v>
      </c>
      <c r="L638" s="114">
        <v>0</v>
      </c>
      <c r="M638" s="114">
        <v>0</v>
      </c>
      <c r="N638" s="114">
        <v>0</v>
      </c>
      <c r="O638" s="114">
        <v>95.774900000000002</v>
      </c>
      <c r="P638" s="114">
        <v>832.50490000000002</v>
      </c>
      <c r="Q638" s="104"/>
      <c r="R638" s="104" t="s">
        <v>10179</v>
      </c>
      <c r="S638" s="104" t="s">
        <v>10184</v>
      </c>
      <c r="T638" s="104" t="s">
        <v>10181</v>
      </c>
      <c r="U638" s="114" t="s">
        <v>10182</v>
      </c>
      <c r="V638" s="104">
        <v>3</v>
      </c>
      <c r="Y638" s="114"/>
    </row>
    <row r="639" spans="1:25" hidden="1" x14ac:dyDescent="0.25">
      <c r="A639" s="104" t="s">
        <v>8487</v>
      </c>
      <c r="B639" s="185" t="s">
        <v>10267</v>
      </c>
      <c r="C639" s="120" t="s">
        <v>10388</v>
      </c>
      <c r="D639" s="104" t="s">
        <v>0</v>
      </c>
      <c r="E639" s="104" t="s">
        <v>10369</v>
      </c>
      <c r="F639" s="104" t="s">
        <v>1340</v>
      </c>
      <c r="G639" s="104" t="s">
        <v>1341</v>
      </c>
      <c r="H639" s="114">
        <v>0</v>
      </c>
      <c r="I639" s="114">
        <v>0</v>
      </c>
      <c r="J639" s="114">
        <v>0</v>
      </c>
      <c r="K639" s="119">
        <v>15.66</v>
      </c>
      <c r="L639" s="114">
        <v>0</v>
      </c>
      <c r="M639" s="114">
        <v>0</v>
      </c>
      <c r="N639" s="114">
        <v>0</v>
      </c>
      <c r="O639" s="114">
        <v>2.0358000000000001</v>
      </c>
      <c r="P639" s="114">
        <v>17.695799999999998</v>
      </c>
      <c r="Q639" s="104"/>
      <c r="R639" s="104" t="s">
        <v>10179</v>
      </c>
      <c r="S639" s="104" t="s">
        <v>10180</v>
      </c>
      <c r="T639" s="104" t="s">
        <v>10181</v>
      </c>
      <c r="U639" s="114" t="s">
        <v>10193</v>
      </c>
      <c r="V639" s="104">
        <v>3</v>
      </c>
      <c r="Y639" s="114"/>
    </row>
    <row r="640" spans="1:25" hidden="1" x14ac:dyDescent="0.25">
      <c r="A640" s="104" t="s">
        <v>8487</v>
      </c>
      <c r="B640" s="185" t="s">
        <v>10274</v>
      </c>
      <c r="C640" s="120" t="s">
        <v>10388</v>
      </c>
      <c r="D640" s="104" t="s">
        <v>0</v>
      </c>
      <c r="E640" s="104" t="s">
        <v>10370</v>
      </c>
      <c r="F640" s="104" t="s">
        <v>2701</v>
      </c>
      <c r="G640" s="104" t="s">
        <v>1432</v>
      </c>
      <c r="H640" s="114">
        <v>0</v>
      </c>
      <c r="I640" s="114">
        <v>0</v>
      </c>
      <c r="J640" s="114">
        <v>0</v>
      </c>
      <c r="K640" s="119">
        <v>82.79</v>
      </c>
      <c r="L640" s="114">
        <v>0</v>
      </c>
      <c r="M640" s="114">
        <v>0</v>
      </c>
      <c r="N640" s="114">
        <v>0</v>
      </c>
      <c r="O640" s="114">
        <v>10.762700000000001</v>
      </c>
      <c r="P640" s="114">
        <v>93.552700000000002</v>
      </c>
      <c r="Q640" s="104"/>
      <c r="R640" s="104" t="s">
        <v>10179</v>
      </c>
      <c r="S640" s="104" t="s">
        <v>10184</v>
      </c>
      <c r="T640" s="104" t="s">
        <v>10181</v>
      </c>
      <c r="U640" s="114" t="s">
        <v>10182</v>
      </c>
      <c r="V640" s="104">
        <v>3</v>
      </c>
      <c r="Y640" s="114"/>
    </row>
    <row r="641" spans="1:25" hidden="1" x14ac:dyDescent="0.25">
      <c r="A641" s="104" t="s">
        <v>8487</v>
      </c>
      <c r="B641" s="185" t="s">
        <v>10208</v>
      </c>
      <c r="C641" s="120" t="s">
        <v>10388</v>
      </c>
      <c r="D641" s="104" t="s">
        <v>0</v>
      </c>
      <c r="E641" s="104" t="s">
        <v>10371</v>
      </c>
      <c r="F641" s="104" t="s">
        <v>2124</v>
      </c>
      <c r="G641" s="173" t="s">
        <v>2125</v>
      </c>
      <c r="H641" s="114">
        <v>370.08</v>
      </c>
      <c r="I641" s="114">
        <v>0</v>
      </c>
      <c r="J641" s="114">
        <v>0</v>
      </c>
      <c r="K641" s="119">
        <v>238.87</v>
      </c>
      <c r="L641" s="114">
        <v>0</v>
      </c>
      <c r="M641" s="114">
        <v>0</v>
      </c>
      <c r="N641" s="114">
        <v>0</v>
      </c>
      <c r="O641" s="114">
        <v>31.053100000000001</v>
      </c>
      <c r="P641" s="114">
        <v>640.00310000000002</v>
      </c>
      <c r="Q641" s="104"/>
      <c r="R641" s="104" t="s">
        <v>10179</v>
      </c>
      <c r="S641" s="104" t="s">
        <v>10184</v>
      </c>
      <c r="T641" s="104" t="s">
        <v>10181</v>
      </c>
      <c r="U641" s="114" t="s">
        <v>10182</v>
      </c>
      <c r="V641" s="104">
        <v>3</v>
      </c>
      <c r="Y641" s="115"/>
    </row>
    <row r="642" spans="1:25" hidden="1" x14ac:dyDescent="0.25">
      <c r="A642" s="104" t="s">
        <v>8487</v>
      </c>
      <c r="B642" s="185" t="s">
        <v>10319</v>
      </c>
      <c r="C642" s="120" t="s">
        <v>10388</v>
      </c>
      <c r="D642" s="104" t="s">
        <v>0</v>
      </c>
      <c r="E642" s="104" t="s">
        <v>10372</v>
      </c>
      <c r="F642" s="104" t="s">
        <v>1317</v>
      </c>
      <c r="G642" s="104" t="s">
        <v>1318</v>
      </c>
      <c r="H642" s="114">
        <v>0</v>
      </c>
      <c r="I642" s="114">
        <v>0</v>
      </c>
      <c r="J642" s="114">
        <v>0</v>
      </c>
      <c r="K642" s="119">
        <v>40.49</v>
      </c>
      <c r="L642" s="114">
        <v>0</v>
      </c>
      <c r="M642" s="114">
        <v>0</v>
      </c>
      <c r="N642" s="114">
        <v>0</v>
      </c>
      <c r="O642" s="114">
        <v>5.2637</v>
      </c>
      <c r="P642" s="114">
        <v>45.753700000000002</v>
      </c>
      <c r="Q642" s="104"/>
      <c r="R642" s="104" t="s">
        <v>10179</v>
      </c>
      <c r="S642" s="104" t="s">
        <v>10184</v>
      </c>
      <c r="T642" s="104" t="s">
        <v>10181</v>
      </c>
      <c r="U642" s="114" t="s">
        <v>10182</v>
      </c>
      <c r="V642" s="104">
        <v>3</v>
      </c>
      <c r="Y642" s="115"/>
    </row>
    <row r="643" spans="1:25" hidden="1" x14ac:dyDescent="0.25">
      <c r="A643" s="104" t="s">
        <v>8487</v>
      </c>
      <c r="B643" s="185" t="s">
        <v>10255</v>
      </c>
      <c r="C643" s="120" t="s">
        <v>10388</v>
      </c>
      <c r="D643" s="104" t="s">
        <v>0</v>
      </c>
      <c r="E643" s="104" t="s">
        <v>10373</v>
      </c>
      <c r="F643" s="104" t="s">
        <v>2517</v>
      </c>
      <c r="G643" s="104" t="s">
        <v>2518</v>
      </c>
      <c r="H643" s="114">
        <v>0</v>
      </c>
      <c r="I643" s="114">
        <v>0</v>
      </c>
      <c r="J643" s="114">
        <v>0</v>
      </c>
      <c r="K643" s="119">
        <v>194.34</v>
      </c>
      <c r="L643" s="114">
        <v>0</v>
      </c>
      <c r="M643" s="114">
        <v>0</v>
      </c>
      <c r="N643" s="114">
        <v>0</v>
      </c>
      <c r="O643" s="114">
        <v>25.264200000000002</v>
      </c>
      <c r="P643" s="114">
        <v>219.60419999999999</v>
      </c>
      <c r="Q643" s="104"/>
      <c r="R643" s="104" t="s">
        <v>10179</v>
      </c>
      <c r="S643" s="104" t="s">
        <v>10184</v>
      </c>
      <c r="T643" s="104" t="s">
        <v>10181</v>
      </c>
      <c r="U643" s="114" t="s">
        <v>10182</v>
      </c>
      <c r="V643" s="104">
        <v>3</v>
      </c>
      <c r="Y643" s="114"/>
    </row>
    <row r="644" spans="1:25" hidden="1" x14ac:dyDescent="0.25">
      <c r="A644" s="104" t="s">
        <v>8487</v>
      </c>
      <c r="B644" s="185" t="s">
        <v>10225</v>
      </c>
      <c r="C644" s="120" t="s">
        <v>10388</v>
      </c>
      <c r="D644" s="104" t="s">
        <v>0</v>
      </c>
      <c r="E644" s="104" t="s">
        <v>10374</v>
      </c>
      <c r="F644" s="104" t="s">
        <v>2517</v>
      </c>
      <c r="G644" s="104" t="s">
        <v>2518</v>
      </c>
      <c r="H644" s="114">
        <v>0</v>
      </c>
      <c r="I644" s="114">
        <v>0</v>
      </c>
      <c r="J644" s="114">
        <v>0</v>
      </c>
      <c r="K644" s="119">
        <v>1393.19</v>
      </c>
      <c r="L644" s="114">
        <v>0</v>
      </c>
      <c r="M644" s="114">
        <v>0</v>
      </c>
      <c r="N644" s="114">
        <v>0</v>
      </c>
      <c r="O644" s="114">
        <v>181.1147</v>
      </c>
      <c r="P644" s="114">
        <v>1574.3047000000001</v>
      </c>
      <c r="Q644" s="104"/>
      <c r="R644" s="104" t="s">
        <v>10179</v>
      </c>
      <c r="S644" s="104" t="s">
        <v>10184</v>
      </c>
      <c r="T644" s="104" t="s">
        <v>10181</v>
      </c>
      <c r="U644" s="114" t="s">
        <v>10182</v>
      </c>
      <c r="V644" s="104">
        <v>3</v>
      </c>
      <c r="Y644" s="114"/>
    </row>
    <row r="645" spans="1:25" hidden="1" x14ac:dyDescent="0.25">
      <c r="A645" s="104" t="s">
        <v>8487</v>
      </c>
      <c r="B645" s="185" t="s">
        <v>10244</v>
      </c>
      <c r="C645" s="120" t="s">
        <v>10388</v>
      </c>
      <c r="D645" s="104" t="s">
        <v>0</v>
      </c>
      <c r="E645" s="104" t="s">
        <v>10375</v>
      </c>
      <c r="F645" s="104" t="s">
        <v>2517</v>
      </c>
      <c r="G645" s="104" t="s">
        <v>2518</v>
      </c>
      <c r="H645" s="114">
        <v>0</v>
      </c>
      <c r="I645" s="114">
        <v>0</v>
      </c>
      <c r="J645" s="114">
        <v>0</v>
      </c>
      <c r="K645" s="119">
        <v>842.7</v>
      </c>
      <c r="L645" s="114">
        <v>0</v>
      </c>
      <c r="M645" s="114">
        <v>0</v>
      </c>
      <c r="N645" s="114">
        <v>0</v>
      </c>
      <c r="O645" s="114">
        <v>109.55100000000002</v>
      </c>
      <c r="P645" s="114">
        <v>952.25100000000009</v>
      </c>
      <c r="Q645" s="104"/>
      <c r="R645" s="104" t="s">
        <v>10179</v>
      </c>
      <c r="S645" s="104" t="s">
        <v>10180</v>
      </c>
      <c r="T645" s="104" t="s">
        <v>10181</v>
      </c>
      <c r="U645" s="114" t="s">
        <v>10193</v>
      </c>
      <c r="V645" s="104">
        <v>3</v>
      </c>
      <c r="Y645" s="114"/>
    </row>
    <row r="646" spans="1:25" hidden="1" x14ac:dyDescent="0.25">
      <c r="A646" s="104" t="s">
        <v>8487</v>
      </c>
      <c r="B646" s="185" t="s">
        <v>10244</v>
      </c>
      <c r="C646" s="120" t="s">
        <v>10388</v>
      </c>
      <c r="D646" s="104" t="s">
        <v>0</v>
      </c>
      <c r="E646" s="104" t="s">
        <v>10376</v>
      </c>
      <c r="F646" s="104" t="s">
        <v>2404</v>
      </c>
      <c r="G646" s="104" t="s">
        <v>2405</v>
      </c>
      <c r="H646" s="114">
        <v>0</v>
      </c>
      <c r="I646" s="114">
        <v>0</v>
      </c>
      <c r="J646" s="114">
        <v>0</v>
      </c>
      <c r="K646" s="119">
        <v>9.6</v>
      </c>
      <c r="L646" s="114">
        <v>0</v>
      </c>
      <c r="M646" s="114">
        <v>0</v>
      </c>
      <c r="N646" s="114">
        <v>0</v>
      </c>
      <c r="O646" s="114">
        <v>1.248</v>
      </c>
      <c r="P646" s="114">
        <v>10.847999999999999</v>
      </c>
      <c r="Q646" s="104"/>
      <c r="R646" s="104" t="s">
        <v>10179</v>
      </c>
      <c r="S646" s="104" t="s">
        <v>10184</v>
      </c>
      <c r="T646" s="104" t="s">
        <v>10181</v>
      </c>
      <c r="U646" s="114" t="s">
        <v>10182</v>
      </c>
      <c r="V646" s="104">
        <v>3</v>
      </c>
      <c r="Y646" s="114"/>
    </row>
    <row r="647" spans="1:25" hidden="1" x14ac:dyDescent="0.25">
      <c r="A647" s="104" t="s">
        <v>8487</v>
      </c>
      <c r="B647" s="185" t="s">
        <v>10237</v>
      </c>
      <c r="C647" s="120" t="s">
        <v>10388</v>
      </c>
      <c r="D647" s="104" t="s">
        <v>0</v>
      </c>
      <c r="E647" s="104" t="s">
        <v>10377</v>
      </c>
      <c r="F647" s="104" t="s">
        <v>1340</v>
      </c>
      <c r="G647" s="104" t="s">
        <v>1341</v>
      </c>
      <c r="H647" s="114">
        <v>0</v>
      </c>
      <c r="I647" s="114">
        <v>0</v>
      </c>
      <c r="J647" s="114">
        <v>0</v>
      </c>
      <c r="K647" s="119">
        <v>164.79</v>
      </c>
      <c r="L647" s="114">
        <v>0</v>
      </c>
      <c r="M647" s="114">
        <v>0</v>
      </c>
      <c r="N647" s="114">
        <v>0</v>
      </c>
      <c r="O647" s="114">
        <v>21.422699999999999</v>
      </c>
      <c r="P647" s="114">
        <v>186.21269999999998</v>
      </c>
      <c r="Q647" s="104"/>
      <c r="R647" s="104" t="s">
        <v>10179</v>
      </c>
      <c r="S647" s="104" t="s">
        <v>10184</v>
      </c>
      <c r="T647" s="104" t="s">
        <v>10181</v>
      </c>
      <c r="U647" s="114" t="s">
        <v>10182</v>
      </c>
      <c r="V647" s="104">
        <v>3</v>
      </c>
      <c r="Y647" s="114"/>
    </row>
    <row r="648" spans="1:25" hidden="1" x14ac:dyDescent="0.25">
      <c r="A648" s="104" t="s">
        <v>8487</v>
      </c>
      <c r="B648" s="185" t="s">
        <v>10322</v>
      </c>
      <c r="C648" s="120" t="s">
        <v>10388</v>
      </c>
      <c r="D648" s="104" t="s">
        <v>0</v>
      </c>
      <c r="E648" s="104" t="s">
        <v>10378</v>
      </c>
      <c r="F648" s="104" t="s">
        <v>2204</v>
      </c>
      <c r="G648" s="104" t="s">
        <v>2205</v>
      </c>
      <c r="H648" s="114">
        <v>0</v>
      </c>
      <c r="I648" s="114">
        <v>0</v>
      </c>
      <c r="J648" s="114">
        <v>0</v>
      </c>
      <c r="K648" s="119">
        <v>20</v>
      </c>
      <c r="L648" s="114">
        <v>0</v>
      </c>
      <c r="M648" s="114">
        <v>0</v>
      </c>
      <c r="N648" s="114">
        <v>0</v>
      </c>
      <c r="O648" s="114">
        <v>2.6</v>
      </c>
      <c r="P648" s="114">
        <v>22.6</v>
      </c>
      <c r="Q648" s="104"/>
      <c r="R648" s="104" t="s">
        <v>10179</v>
      </c>
      <c r="S648" s="104" t="s">
        <v>10184</v>
      </c>
      <c r="T648" s="104" t="s">
        <v>10181</v>
      </c>
      <c r="U648" s="114" t="s">
        <v>10182</v>
      </c>
      <c r="V648" s="104">
        <v>3</v>
      </c>
      <c r="Y648" s="114"/>
    </row>
    <row r="649" spans="1:25" hidden="1" x14ac:dyDescent="0.25">
      <c r="A649" s="104" t="s">
        <v>8487</v>
      </c>
      <c r="B649" s="185" t="s">
        <v>10319</v>
      </c>
      <c r="C649" s="104" t="s">
        <v>7706</v>
      </c>
      <c r="D649" s="104" t="s">
        <v>0</v>
      </c>
      <c r="E649" s="104">
        <v>21</v>
      </c>
      <c r="F649" s="104" t="s">
        <v>10379</v>
      </c>
      <c r="G649" s="104" t="s">
        <v>10380</v>
      </c>
      <c r="H649" s="114">
        <v>0</v>
      </c>
      <c r="I649" s="114">
        <v>0</v>
      </c>
      <c r="J649" s="114">
        <v>0</v>
      </c>
      <c r="K649" s="119">
        <v>1035.4000000000001</v>
      </c>
      <c r="L649" s="114">
        <v>0</v>
      </c>
      <c r="M649" s="114">
        <v>0</v>
      </c>
      <c r="N649" s="114">
        <v>0</v>
      </c>
      <c r="O649" s="114">
        <v>134.602</v>
      </c>
      <c r="P649" s="114">
        <v>1170.0020000000002</v>
      </c>
      <c r="Q649" s="104"/>
      <c r="R649" s="104" t="s">
        <v>10179</v>
      </c>
      <c r="S649" s="104" t="s">
        <v>10180</v>
      </c>
      <c r="T649" s="104" t="s">
        <v>10181</v>
      </c>
      <c r="U649" s="114" t="s">
        <v>10193</v>
      </c>
      <c r="V649" s="104">
        <v>3</v>
      </c>
      <c r="Y649" s="114"/>
    </row>
    <row r="650" spans="1:25" hidden="1" x14ac:dyDescent="0.25">
      <c r="A650" s="104" t="s">
        <v>8487</v>
      </c>
      <c r="B650" s="185" t="s">
        <v>10319</v>
      </c>
      <c r="C650" s="104" t="s">
        <v>7706</v>
      </c>
      <c r="D650" s="104" t="s">
        <v>0</v>
      </c>
      <c r="E650" s="104">
        <v>21675</v>
      </c>
      <c r="F650" s="104" t="s">
        <v>7310</v>
      </c>
      <c r="G650" s="104" t="s">
        <v>7311</v>
      </c>
      <c r="H650" s="114">
        <v>0</v>
      </c>
      <c r="I650" s="114">
        <v>0</v>
      </c>
      <c r="J650" s="114">
        <v>0</v>
      </c>
      <c r="K650" s="119">
        <v>92.95</v>
      </c>
      <c r="L650" s="114">
        <v>0</v>
      </c>
      <c r="M650" s="114">
        <v>0</v>
      </c>
      <c r="N650" s="114">
        <v>0</v>
      </c>
      <c r="O650" s="114">
        <v>12.083500000000001</v>
      </c>
      <c r="P650" s="114">
        <v>105.0335</v>
      </c>
      <c r="Q650" s="104"/>
      <c r="R650" s="104" t="s">
        <v>10179</v>
      </c>
      <c r="S650" s="104" t="s">
        <v>10184</v>
      </c>
      <c r="T650" s="104" t="s">
        <v>10181</v>
      </c>
      <c r="U650" s="114" t="s">
        <v>10182</v>
      </c>
      <c r="V650" s="104">
        <v>3</v>
      </c>
      <c r="Y650" s="114"/>
    </row>
    <row r="651" spans="1:25" hidden="1" x14ac:dyDescent="0.25">
      <c r="A651" s="104" t="s">
        <v>8487</v>
      </c>
      <c r="B651" s="185" t="s">
        <v>10319</v>
      </c>
      <c r="C651" s="104" t="s">
        <v>7706</v>
      </c>
      <c r="D651" s="104" t="s">
        <v>0</v>
      </c>
      <c r="E651" s="104">
        <v>19</v>
      </c>
      <c r="F651" s="104" t="s">
        <v>10057</v>
      </c>
      <c r="G651" s="104" t="s">
        <v>10058</v>
      </c>
      <c r="H651" s="114">
        <v>0</v>
      </c>
      <c r="I651" s="114">
        <v>0</v>
      </c>
      <c r="J651" s="114">
        <v>0</v>
      </c>
      <c r="K651" s="119">
        <v>1079.6500000000001</v>
      </c>
      <c r="L651" s="114">
        <v>0</v>
      </c>
      <c r="M651" s="114">
        <v>0</v>
      </c>
      <c r="N651" s="114">
        <v>0</v>
      </c>
      <c r="O651" s="114">
        <v>140.35450000000003</v>
      </c>
      <c r="P651" s="114">
        <v>1220.0045</v>
      </c>
      <c r="Q651" s="104"/>
      <c r="R651" s="104" t="s">
        <v>10179</v>
      </c>
      <c r="S651" s="104" t="s">
        <v>10180</v>
      </c>
      <c r="T651" s="104" t="s">
        <v>10181</v>
      </c>
      <c r="U651" s="114" t="s">
        <v>10193</v>
      </c>
      <c r="V651" s="104">
        <v>3</v>
      </c>
      <c r="Y651" s="114"/>
    </row>
    <row r="652" spans="1:25" hidden="1" x14ac:dyDescent="0.25">
      <c r="A652" s="104" t="s">
        <v>8487</v>
      </c>
      <c r="B652" s="185" t="s">
        <v>10381</v>
      </c>
      <c r="C652" s="104" t="s">
        <v>7706</v>
      </c>
      <c r="D652" s="104" t="s">
        <v>0</v>
      </c>
      <c r="E652" s="104">
        <v>126</v>
      </c>
      <c r="F652" s="104" t="s">
        <v>9265</v>
      </c>
      <c r="G652" s="175" t="s">
        <v>9266</v>
      </c>
      <c r="H652" s="114">
        <v>0</v>
      </c>
      <c r="I652" s="114">
        <v>0</v>
      </c>
      <c r="J652" s="114">
        <v>0</v>
      </c>
      <c r="K652" s="119">
        <v>10194.69</v>
      </c>
      <c r="L652" s="114">
        <v>0</v>
      </c>
      <c r="M652" s="114">
        <v>0</v>
      </c>
      <c r="N652" s="114">
        <v>0</v>
      </c>
      <c r="O652" s="114">
        <v>1325.3097</v>
      </c>
      <c r="P652" s="114">
        <v>11519.9997</v>
      </c>
      <c r="Q652" s="104"/>
      <c r="R652" s="104" t="s">
        <v>10179</v>
      </c>
      <c r="S652" s="104" t="s">
        <v>10180</v>
      </c>
      <c r="T652" s="104" t="s">
        <v>10181</v>
      </c>
      <c r="U652" s="114" t="s">
        <v>10193</v>
      </c>
      <c r="V652" s="104">
        <v>3</v>
      </c>
      <c r="Y652" s="114"/>
    </row>
    <row r="653" spans="1:25" hidden="1" x14ac:dyDescent="0.25">
      <c r="A653" s="104" t="s">
        <v>8487</v>
      </c>
      <c r="B653" s="185" t="s">
        <v>10317</v>
      </c>
      <c r="C653" s="104" t="s">
        <v>7706</v>
      </c>
      <c r="D653" s="104" t="s">
        <v>0</v>
      </c>
      <c r="E653" s="104">
        <v>3414</v>
      </c>
      <c r="F653" s="104" t="s">
        <v>10059</v>
      </c>
      <c r="G653" s="104" t="s">
        <v>10060</v>
      </c>
      <c r="H653" s="114">
        <v>0</v>
      </c>
      <c r="I653" s="114">
        <v>0</v>
      </c>
      <c r="J653" s="114">
        <v>0</v>
      </c>
      <c r="K653" s="119">
        <v>210.18</v>
      </c>
      <c r="L653" s="114">
        <v>0</v>
      </c>
      <c r="M653" s="114">
        <v>0</v>
      </c>
      <c r="N653" s="114">
        <v>0</v>
      </c>
      <c r="O653" s="114">
        <v>27.323400000000003</v>
      </c>
      <c r="P653" s="114">
        <v>237.5034</v>
      </c>
      <c r="Q653" s="104"/>
      <c r="R653" s="104" t="s">
        <v>10179</v>
      </c>
      <c r="S653" s="104" t="s">
        <v>10184</v>
      </c>
      <c r="T653" s="104" t="s">
        <v>10181</v>
      </c>
      <c r="U653" s="114" t="s">
        <v>10182</v>
      </c>
      <c r="V653" s="104">
        <v>3</v>
      </c>
      <c r="Y653" s="114"/>
    </row>
    <row r="654" spans="1:25" hidden="1" x14ac:dyDescent="0.25">
      <c r="A654" s="104" t="s">
        <v>8487</v>
      </c>
      <c r="B654" s="185" t="s">
        <v>10317</v>
      </c>
      <c r="C654" s="104" t="s">
        <v>7706</v>
      </c>
      <c r="D654" s="104" t="s">
        <v>0</v>
      </c>
      <c r="E654" s="104">
        <v>4435</v>
      </c>
      <c r="F654" s="104" t="s">
        <v>4359</v>
      </c>
      <c r="G654" s="104" t="s">
        <v>4360</v>
      </c>
      <c r="H654" s="114">
        <v>0</v>
      </c>
      <c r="I654" s="114">
        <v>0</v>
      </c>
      <c r="J654" s="114">
        <v>0</v>
      </c>
      <c r="K654" s="119">
        <v>180</v>
      </c>
      <c r="L654" s="114">
        <v>0</v>
      </c>
      <c r="M654" s="114">
        <v>0</v>
      </c>
      <c r="N654" s="114">
        <v>0</v>
      </c>
      <c r="O654" s="114">
        <v>23.400000000000002</v>
      </c>
      <c r="P654" s="114">
        <v>203.4</v>
      </c>
      <c r="Q654" s="104"/>
      <c r="R654" s="104" t="s">
        <v>10179</v>
      </c>
      <c r="S654" s="104" t="s">
        <v>10180</v>
      </c>
      <c r="T654" s="104" t="s">
        <v>10181</v>
      </c>
      <c r="U654" s="114" t="s">
        <v>10193</v>
      </c>
      <c r="V654" s="104">
        <v>3</v>
      </c>
      <c r="Y654" s="114"/>
    </row>
    <row r="655" spans="1:25" hidden="1" x14ac:dyDescent="0.25">
      <c r="A655" s="104" t="s">
        <v>8487</v>
      </c>
      <c r="B655" s="185" t="s">
        <v>10308</v>
      </c>
      <c r="C655" s="104" t="s">
        <v>7706</v>
      </c>
      <c r="D655" s="104" t="s">
        <v>0</v>
      </c>
      <c r="E655" s="104">
        <v>4424</v>
      </c>
      <c r="F655" s="104" t="s">
        <v>4359</v>
      </c>
      <c r="G655" s="104" t="s">
        <v>4360</v>
      </c>
      <c r="H655" s="114">
        <v>0</v>
      </c>
      <c r="I655" s="114">
        <v>0</v>
      </c>
      <c r="J655" s="114">
        <v>0</v>
      </c>
      <c r="K655" s="119">
        <v>924</v>
      </c>
      <c r="L655" s="114">
        <v>0</v>
      </c>
      <c r="M655" s="114">
        <v>0</v>
      </c>
      <c r="N655" s="114">
        <v>0</v>
      </c>
      <c r="O655" s="114">
        <v>120.12</v>
      </c>
      <c r="P655" s="114">
        <v>1044.1199999999999</v>
      </c>
      <c r="Q655" s="104"/>
      <c r="R655" s="104" t="s">
        <v>10179</v>
      </c>
      <c r="S655" s="104" t="s">
        <v>10180</v>
      </c>
      <c r="T655" s="104" t="s">
        <v>10181</v>
      </c>
      <c r="U655" s="114" t="s">
        <v>10193</v>
      </c>
      <c r="V655" s="104">
        <v>3</v>
      </c>
      <c r="Y655" s="114"/>
    </row>
    <row r="656" spans="1:25" hidden="1" x14ac:dyDescent="0.25">
      <c r="A656" s="104" t="s">
        <v>8487</v>
      </c>
      <c r="B656" s="185" t="s">
        <v>10308</v>
      </c>
      <c r="C656" s="104" t="s">
        <v>7706</v>
      </c>
      <c r="D656" s="104" t="s">
        <v>0</v>
      </c>
      <c r="E656" s="104">
        <v>759</v>
      </c>
      <c r="F656" s="104" t="s">
        <v>9556</v>
      </c>
      <c r="G656" s="104" t="s">
        <v>9557</v>
      </c>
      <c r="H656" s="114">
        <v>0</v>
      </c>
      <c r="I656" s="114">
        <v>0</v>
      </c>
      <c r="J656" s="114">
        <v>0</v>
      </c>
      <c r="K656" s="119">
        <v>88.5</v>
      </c>
      <c r="L656" s="114">
        <v>0</v>
      </c>
      <c r="M656" s="114">
        <v>0</v>
      </c>
      <c r="N656" s="114">
        <v>0</v>
      </c>
      <c r="O656" s="114">
        <v>11.505000000000001</v>
      </c>
      <c r="P656" s="114">
        <v>100.005</v>
      </c>
      <c r="Q656" s="104"/>
      <c r="R656" s="104" t="s">
        <v>10179</v>
      </c>
      <c r="S656" s="104" t="s">
        <v>10180</v>
      </c>
      <c r="T656" s="104" t="s">
        <v>10181</v>
      </c>
      <c r="U656" s="114" t="s">
        <v>10193</v>
      </c>
      <c r="V656" s="104">
        <v>3</v>
      </c>
      <c r="Y656" s="114"/>
    </row>
    <row r="657" spans="1:25" hidden="1" x14ac:dyDescent="0.25">
      <c r="A657" s="104" t="s">
        <v>8487</v>
      </c>
      <c r="B657" s="185" t="s">
        <v>10308</v>
      </c>
      <c r="C657" s="104" t="s">
        <v>7706</v>
      </c>
      <c r="D657" s="104" t="s">
        <v>0</v>
      </c>
      <c r="E657" s="104">
        <v>764</v>
      </c>
      <c r="F657" s="104" t="s">
        <v>9556</v>
      </c>
      <c r="G657" s="104" t="s">
        <v>9557</v>
      </c>
      <c r="H657" s="114">
        <v>0</v>
      </c>
      <c r="I657" s="114">
        <v>0</v>
      </c>
      <c r="J657" s="114">
        <v>0</v>
      </c>
      <c r="K657" s="119">
        <v>177</v>
      </c>
      <c r="L657" s="114">
        <v>0</v>
      </c>
      <c r="M657" s="114">
        <v>0</v>
      </c>
      <c r="N657" s="114">
        <v>0</v>
      </c>
      <c r="O657" s="114">
        <v>23.01</v>
      </c>
      <c r="P657" s="114">
        <v>200.01</v>
      </c>
      <c r="Q657" s="104"/>
      <c r="R657" s="104" t="s">
        <v>10179</v>
      </c>
      <c r="S657" s="104" t="s">
        <v>10180</v>
      </c>
      <c r="T657" s="104" t="s">
        <v>10181</v>
      </c>
      <c r="U657" s="114" t="s">
        <v>10193</v>
      </c>
      <c r="V657" s="104">
        <v>3</v>
      </c>
      <c r="Y657" s="114"/>
    </row>
    <row r="658" spans="1:25" hidden="1" x14ac:dyDescent="0.25">
      <c r="A658" s="104" t="s">
        <v>8487</v>
      </c>
      <c r="B658" s="185" t="s">
        <v>10307</v>
      </c>
      <c r="C658" s="104" t="s">
        <v>7706</v>
      </c>
      <c r="D658" s="104" t="s">
        <v>0</v>
      </c>
      <c r="E658" s="104">
        <v>3948</v>
      </c>
      <c r="F658" s="104" t="s">
        <v>1365</v>
      </c>
      <c r="G658" s="173" t="s">
        <v>1366</v>
      </c>
      <c r="H658" s="114">
        <v>0</v>
      </c>
      <c r="I658" s="114">
        <v>0</v>
      </c>
      <c r="J658" s="114">
        <v>0</v>
      </c>
      <c r="K658" s="119">
        <v>2123.89</v>
      </c>
      <c r="L658" s="114">
        <v>0</v>
      </c>
      <c r="M658" s="114">
        <v>0</v>
      </c>
      <c r="N658" s="114">
        <v>0</v>
      </c>
      <c r="O658" s="114">
        <v>276.10570000000001</v>
      </c>
      <c r="P658" s="114">
        <v>2399.9956999999999</v>
      </c>
      <c r="Q658" s="104"/>
      <c r="R658" s="104" t="s">
        <v>10179</v>
      </c>
      <c r="S658" s="104" t="s">
        <v>10180</v>
      </c>
      <c r="T658" s="104" t="s">
        <v>10181</v>
      </c>
      <c r="U658" s="114" t="s">
        <v>10193</v>
      </c>
      <c r="V658" s="104">
        <v>3</v>
      </c>
      <c r="Y658" s="114"/>
    </row>
    <row r="659" spans="1:25" hidden="1" x14ac:dyDescent="0.25">
      <c r="A659" s="104" t="s">
        <v>8487</v>
      </c>
      <c r="B659" s="185" t="s">
        <v>10307</v>
      </c>
      <c r="C659" s="120" t="s">
        <v>10388</v>
      </c>
      <c r="D659" s="104" t="s">
        <v>0</v>
      </c>
      <c r="E659" s="104" t="s">
        <v>10382</v>
      </c>
      <c r="F659" s="104" t="s">
        <v>2404</v>
      </c>
      <c r="G659" s="104" t="s">
        <v>2405</v>
      </c>
      <c r="H659" s="114">
        <v>0</v>
      </c>
      <c r="I659" s="114">
        <v>0</v>
      </c>
      <c r="J659" s="114">
        <v>0</v>
      </c>
      <c r="K659" s="119">
        <v>152.72</v>
      </c>
      <c r="L659" s="114">
        <v>0</v>
      </c>
      <c r="M659" s="114">
        <v>0</v>
      </c>
      <c r="N659" s="114">
        <v>0</v>
      </c>
      <c r="O659" s="114">
        <v>19.8536</v>
      </c>
      <c r="P659" s="114">
        <v>172.5736</v>
      </c>
      <c r="Q659" s="104"/>
      <c r="R659" s="104" t="s">
        <v>10179</v>
      </c>
      <c r="S659" s="104" t="s">
        <v>10184</v>
      </c>
      <c r="T659" s="104" t="s">
        <v>10181</v>
      </c>
      <c r="U659" s="114" t="s">
        <v>10182</v>
      </c>
      <c r="V659" s="104">
        <v>3</v>
      </c>
      <c r="Y659" s="114"/>
    </row>
    <row r="660" spans="1:25" hidden="1" x14ac:dyDescent="0.25">
      <c r="A660" s="104" t="s">
        <v>8487</v>
      </c>
      <c r="B660" s="185" t="s">
        <v>10302</v>
      </c>
      <c r="C660" s="104" t="s">
        <v>7706</v>
      </c>
      <c r="D660" s="104" t="s">
        <v>0</v>
      </c>
      <c r="E660" s="104">
        <v>100004058</v>
      </c>
      <c r="F660" s="104" t="s">
        <v>10383</v>
      </c>
      <c r="G660" s="180" t="s">
        <v>10384</v>
      </c>
      <c r="H660" s="114">
        <v>0</v>
      </c>
      <c r="I660" s="114">
        <v>0</v>
      </c>
      <c r="J660" s="114">
        <v>0</v>
      </c>
      <c r="K660" s="119">
        <v>1806</v>
      </c>
      <c r="L660" s="114">
        <v>0</v>
      </c>
      <c r="M660" s="114">
        <v>0</v>
      </c>
      <c r="N660" s="114">
        <v>0</v>
      </c>
      <c r="O660" s="114">
        <v>234.78</v>
      </c>
      <c r="P660" s="114">
        <v>2040.78</v>
      </c>
      <c r="Q660" s="104"/>
      <c r="R660" s="104" t="s">
        <v>10179</v>
      </c>
      <c r="S660" s="104" t="s">
        <v>10180</v>
      </c>
      <c r="T660" s="104" t="s">
        <v>10181</v>
      </c>
      <c r="U660" s="114" t="s">
        <v>10193</v>
      </c>
      <c r="V660" s="104">
        <v>3</v>
      </c>
      <c r="Y660" s="114"/>
    </row>
    <row r="661" spans="1:25" hidden="1" x14ac:dyDescent="0.25">
      <c r="A661" s="104" t="s">
        <v>8487</v>
      </c>
      <c r="B661" s="185" t="s">
        <v>10302</v>
      </c>
      <c r="C661" s="104" t="s">
        <v>7706</v>
      </c>
      <c r="D661" s="104" t="s">
        <v>0</v>
      </c>
      <c r="E661" s="104">
        <v>100004101</v>
      </c>
      <c r="F661" s="104" t="s">
        <v>9201</v>
      </c>
      <c r="G661" s="104" t="s">
        <v>9202</v>
      </c>
      <c r="H661" s="114">
        <v>0</v>
      </c>
      <c r="I661" s="114">
        <v>0</v>
      </c>
      <c r="J661" s="114">
        <v>0</v>
      </c>
      <c r="K661" s="119">
        <v>1806</v>
      </c>
      <c r="L661" s="114">
        <v>0</v>
      </c>
      <c r="M661" s="114">
        <v>0</v>
      </c>
      <c r="N661" s="114">
        <v>0</v>
      </c>
      <c r="O661" s="114">
        <v>234.78</v>
      </c>
      <c r="P661" s="114">
        <v>2040.78</v>
      </c>
      <c r="Q661" s="104"/>
      <c r="R661" s="104" t="s">
        <v>10179</v>
      </c>
      <c r="S661" s="104" t="s">
        <v>10180</v>
      </c>
      <c r="T661" s="104" t="s">
        <v>10181</v>
      </c>
      <c r="U661" s="114" t="s">
        <v>10193</v>
      </c>
      <c r="V661" s="104">
        <v>3</v>
      </c>
      <c r="Y661" s="114"/>
    </row>
    <row r="662" spans="1:25" hidden="1" x14ac:dyDescent="0.25">
      <c r="A662" s="104" t="s">
        <v>8487</v>
      </c>
      <c r="B662" s="185" t="s">
        <v>10290</v>
      </c>
      <c r="C662" s="104" t="s">
        <v>7706</v>
      </c>
      <c r="D662" s="104" t="s">
        <v>0</v>
      </c>
      <c r="E662" s="104">
        <v>342</v>
      </c>
      <c r="F662" s="104" t="s">
        <v>9201</v>
      </c>
      <c r="G662" s="104" t="s">
        <v>9202</v>
      </c>
      <c r="H662" s="114">
        <v>0</v>
      </c>
      <c r="I662" s="114">
        <v>0</v>
      </c>
      <c r="J662" s="114">
        <v>0</v>
      </c>
      <c r="K662" s="119">
        <v>258</v>
      </c>
      <c r="L662" s="114">
        <v>0</v>
      </c>
      <c r="M662" s="114">
        <v>0</v>
      </c>
      <c r="N662" s="114">
        <v>0</v>
      </c>
      <c r="O662" s="114">
        <v>33.54</v>
      </c>
      <c r="P662" s="114">
        <v>291.54000000000002</v>
      </c>
      <c r="Q662" s="104"/>
      <c r="R662" s="104" t="s">
        <v>10179</v>
      </c>
      <c r="S662" s="104" t="s">
        <v>10180</v>
      </c>
      <c r="T662" s="104" t="s">
        <v>10181</v>
      </c>
      <c r="U662" s="114" t="s">
        <v>10193</v>
      </c>
      <c r="V662" s="104">
        <v>3</v>
      </c>
      <c r="Y662" s="114"/>
    </row>
    <row r="663" spans="1:25" hidden="1" x14ac:dyDescent="0.25">
      <c r="A663" s="104" t="s">
        <v>8487</v>
      </c>
      <c r="B663" s="185" t="s">
        <v>10285</v>
      </c>
      <c r="C663" s="104" t="s">
        <v>7706</v>
      </c>
      <c r="D663" s="104" t="s">
        <v>0</v>
      </c>
      <c r="E663" s="104">
        <v>3111</v>
      </c>
      <c r="F663" s="104" t="s">
        <v>10385</v>
      </c>
      <c r="G663" s="104" t="s">
        <v>10386</v>
      </c>
      <c r="H663" s="114">
        <v>0</v>
      </c>
      <c r="I663" s="114">
        <v>0</v>
      </c>
      <c r="J663" s="114">
        <v>0</v>
      </c>
      <c r="K663" s="119">
        <v>35.4</v>
      </c>
      <c r="L663" s="114">
        <v>0</v>
      </c>
      <c r="M663" s="114">
        <v>0</v>
      </c>
      <c r="N663" s="114">
        <v>0</v>
      </c>
      <c r="O663" s="114">
        <v>4.6020000000000003</v>
      </c>
      <c r="P663" s="114">
        <v>40.001999999999995</v>
      </c>
      <c r="Q663" s="104"/>
      <c r="R663" s="104" t="s">
        <v>10179</v>
      </c>
      <c r="S663" s="104" t="s">
        <v>10184</v>
      </c>
      <c r="T663" s="104" t="s">
        <v>10181</v>
      </c>
      <c r="U663" s="114" t="s">
        <v>10182</v>
      </c>
      <c r="V663" s="104">
        <v>3</v>
      </c>
      <c r="Y663" s="114"/>
    </row>
    <row r="664" spans="1:25" hidden="1" x14ac:dyDescent="0.25">
      <c r="A664" s="104" t="s">
        <v>8487</v>
      </c>
      <c r="B664" s="185" t="s">
        <v>10274</v>
      </c>
      <c r="C664" s="104" t="s">
        <v>7706</v>
      </c>
      <c r="D664" s="104" t="s">
        <v>0</v>
      </c>
      <c r="E664" s="104">
        <v>3085</v>
      </c>
      <c r="F664" s="104" t="s">
        <v>10385</v>
      </c>
      <c r="G664" s="104" t="s">
        <v>10386</v>
      </c>
      <c r="H664" s="114">
        <v>0</v>
      </c>
      <c r="I664" s="114">
        <v>0</v>
      </c>
      <c r="J664" s="114">
        <v>0</v>
      </c>
      <c r="K664" s="119">
        <v>51.99</v>
      </c>
      <c r="L664" s="114">
        <v>0</v>
      </c>
      <c r="M664" s="114">
        <v>0</v>
      </c>
      <c r="N664" s="114">
        <v>0</v>
      </c>
      <c r="O664" s="114">
        <v>6.7587000000000002</v>
      </c>
      <c r="P664" s="114">
        <v>58.748699999999999</v>
      </c>
      <c r="Q664" s="104"/>
      <c r="R664" s="104" t="s">
        <v>10179</v>
      </c>
      <c r="S664" s="104" t="s">
        <v>10184</v>
      </c>
      <c r="T664" s="104" t="s">
        <v>10181</v>
      </c>
      <c r="U664" s="114" t="s">
        <v>10182</v>
      </c>
      <c r="V664" s="104">
        <v>3</v>
      </c>
      <c r="Y664" s="114"/>
    </row>
    <row r="665" spans="1:25" hidden="1" x14ac:dyDescent="0.25">
      <c r="A665" s="104" t="s">
        <v>8487</v>
      </c>
      <c r="B665" s="185" t="s">
        <v>10244</v>
      </c>
      <c r="C665" s="104" t="s">
        <v>7706</v>
      </c>
      <c r="D665" s="104" t="s">
        <v>0</v>
      </c>
      <c r="E665" s="104">
        <v>753</v>
      </c>
      <c r="F665" s="104" t="s">
        <v>9556</v>
      </c>
      <c r="G665" s="104" t="s">
        <v>9557</v>
      </c>
      <c r="H665" s="114">
        <v>0</v>
      </c>
      <c r="I665" s="114">
        <v>0</v>
      </c>
      <c r="J665" s="114">
        <v>0</v>
      </c>
      <c r="K665" s="119">
        <v>88.5</v>
      </c>
      <c r="L665" s="114">
        <v>0</v>
      </c>
      <c r="M665" s="114">
        <v>0</v>
      </c>
      <c r="N665" s="114">
        <v>0</v>
      </c>
      <c r="O665" s="114">
        <v>11.505000000000001</v>
      </c>
      <c r="P665" s="114">
        <v>100.005</v>
      </c>
      <c r="Q665" s="104"/>
      <c r="R665" s="104" t="s">
        <v>10179</v>
      </c>
      <c r="S665" s="104" t="s">
        <v>10180</v>
      </c>
      <c r="T665" s="104" t="s">
        <v>10181</v>
      </c>
      <c r="U665" s="114" t="s">
        <v>10193</v>
      </c>
      <c r="V665" s="104">
        <v>3</v>
      </c>
      <c r="Y665" s="114"/>
    </row>
    <row r="666" spans="1:25" hidden="1" x14ac:dyDescent="0.25">
      <c r="A666" s="104" t="s">
        <v>8487</v>
      </c>
      <c r="B666" s="185" t="s">
        <v>10244</v>
      </c>
      <c r="C666" s="104" t="s">
        <v>7706</v>
      </c>
      <c r="D666" s="104" t="s">
        <v>0</v>
      </c>
      <c r="E666" s="104">
        <v>749</v>
      </c>
      <c r="F666" s="104" t="s">
        <v>9556</v>
      </c>
      <c r="G666" s="104" t="s">
        <v>9557</v>
      </c>
      <c r="H666" s="114">
        <v>0</v>
      </c>
      <c r="I666" s="114">
        <v>0</v>
      </c>
      <c r="J666" s="114">
        <v>0</v>
      </c>
      <c r="K666" s="119">
        <v>442.5</v>
      </c>
      <c r="L666" s="114">
        <v>0</v>
      </c>
      <c r="M666" s="114">
        <v>0</v>
      </c>
      <c r="N666" s="114">
        <v>0</v>
      </c>
      <c r="O666" s="114">
        <v>57.524999999999999</v>
      </c>
      <c r="P666" s="114">
        <v>500.02499999999998</v>
      </c>
      <c r="Q666" s="104"/>
      <c r="R666" s="104" t="s">
        <v>10179</v>
      </c>
      <c r="S666" s="104" t="s">
        <v>10180</v>
      </c>
      <c r="T666" s="104" t="s">
        <v>10181</v>
      </c>
      <c r="U666" s="114" t="s">
        <v>10193</v>
      </c>
      <c r="V666" s="104">
        <v>3</v>
      </c>
      <c r="Y666" s="114"/>
    </row>
    <row r="667" spans="1:25" hidden="1" x14ac:dyDescent="0.25">
      <c r="A667" s="104" t="s">
        <v>8487</v>
      </c>
      <c r="B667" s="185" t="s">
        <v>10237</v>
      </c>
      <c r="C667" s="104" t="s">
        <v>7706</v>
      </c>
      <c r="D667" s="104" t="s">
        <v>0</v>
      </c>
      <c r="E667" s="104">
        <v>8582</v>
      </c>
      <c r="F667" s="104" t="s">
        <v>6833</v>
      </c>
      <c r="G667" s="122" t="s">
        <v>6834</v>
      </c>
      <c r="H667" s="114">
        <v>0</v>
      </c>
      <c r="I667" s="114">
        <v>0</v>
      </c>
      <c r="J667" s="114">
        <v>0</v>
      </c>
      <c r="K667" s="119">
        <v>1732.5</v>
      </c>
      <c r="L667" s="114">
        <v>0</v>
      </c>
      <c r="M667" s="114">
        <v>0</v>
      </c>
      <c r="N667" s="114">
        <v>0</v>
      </c>
      <c r="O667" s="114">
        <v>225.22499999999999</v>
      </c>
      <c r="P667" s="114">
        <v>1957.7249999999999</v>
      </c>
      <c r="Q667" s="104"/>
      <c r="R667" s="104" t="s">
        <v>10179</v>
      </c>
      <c r="S667" s="104" t="s">
        <v>10180</v>
      </c>
      <c r="T667" s="104" t="s">
        <v>10181</v>
      </c>
      <c r="U667" s="114" t="s">
        <v>10193</v>
      </c>
      <c r="V667" s="104">
        <v>3</v>
      </c>
      <c r="Y667" s="114"/>
    </row>
    <row r="668" spans="1:25" hidden="1" x14ac:dyDescent="0.25">
      <c r="A668" s="104" t="s">
        <v>8487</v>
      </c>
      <c r="B668" s="185" t="s">
        <v>10208</v>
      </c>
      <c r="C668" s="104" t="s">
        <v>7706</v>
      </c>
      <c r="D668" s="104" t="s">
        <v>0</v>
      </c>
      <c r="E668" s="104">
        <v>31900</v>
      </c>
      <c r="F668" s="104" t="s">
        <v>6965</v>
      </c>
      <c r="G668" s="104" t="s">
        <v>6966</v>
      </c>
      <c r="H668" s="114">
        <v>0</v>
      </c>
      <c r="I668" s="114">
        <v>0</v>
      </c>
      <c r="J668" s="114">
        <v>0</v>
      </c>
      <c r="K668" s="119">
        <v>35.31</v>
      </c>
      <c r="L668" s="114">
        <v>0</v>
      </c>
      <c r="M668" s="114">
        <v>0</v>
      </c>
      <c r="N668" s="114">
        <v>0</v>
      </c>
      <c r="O668" s="114">
        <v>4.5903</v>
      </c>
      <c r="P668" s="114">
        <v>39.900300000000001</v>
      </c>
      <c r="Q668" s="104"/>
      <c r="R668" s="104" t="s">
        <v>10179</v>
      </c>
      <c r="S668" s="104" t="s">
        <v>10180</v>
      </c>
      <c r="T668" s="104" t="s">
        <v>10181</v>
      </c>
      <c r="U668" s="114" t="s">
        <v>10193</v>
      </c>
      <c r="V668" s="104">
        <v>3</v>
      </c>
      <c r="Y668" s="114"/>
    </row>
    <row r="669" spans="1:25" hidden="1" x14ac:dyDescent="0.25">
      <c r="A669" s="104" t="s">
        <v>8487</v>
      </c>
      <c r="B669" s="185" t="s">
        <v>10208</v>
      </c>
      <c r="C669" s="104" t="s">
        <v>7706</v>
      </c>
      <c r="D669" s="104" t="s">
        <v>0</v>
      </c>
      <c r="E669" s="104">
        <v>20606</v>
      </c>
      <c r="F669" s="104" t="s">
        <v>7310</v>
      </c>
      <c r="G669" s="104" t="s">
        <v>7311</v>
      </c>
      <c r="H669" s="114">
        <v>0</v>
      </c>
      <c r="I669" s="114">
        <v>0</v>
      </c>
      <c r="J669" s="114">
        <v>0</v>
      </c>
      <c r="K669" s="119">
        <v>10.97</v>
      </c>
      <c r="L669" s="114">
        <v>0</v>
      </c>
      <c r="M669" s="114">
        <v>0</v>
      </c>
      <c r="N669" s="114">
        <v>0</v>
      </c>
      <c r="O669" s="114">
        <v>1.4261000000000001</v>
      </c>
      <c r="P669" s="114">
        <v>12.396100000000001</v>
      </c>
      <c r="Q669" s="104"/>
      <c r="R669" s="104" t="s">
        <v>10179</v>
      </c>
      <c r="S669" s="104" t="s">
        <v>10180</v>
      </c>
      <c r="T669" s="104" t="s">
        <v>10181</v>
      </c>
      <c r="U669" s="114" t="s">
        <v>10193</v>
      </c>
      <c r="V669" s="104">
        <v>3</v>
      </c>
      <c r="Y669" s="114"/>
    </row>
    <row r="670" spans="1:25" hidden="1" x14ac:dyDescent="0.25">
      <c r="A670" s="104" t="s">
        <v>8487</v>
      </c>
      <c r="B670" s="185" t="s">
        <v>10387</v>
      </c>
      <c r="C670" s="104" t="s">
        <v>7706</v>
      </c>
      <c r="D670" s="104" t="s">
        <v>0</v>
      </c>
      <c r="E670" s="104">
        <v>1106</v>
      </c>
      <c r="F670" s="104" t="s">
        <v>9271</v>
      </c>
      <c r="G670" s="104" t="s">
        <v>9272</v>
      </c>
      <c r="H670" s="114">
        <v>0</v>
      </c>
      <c r="I670" s="114">
        <v>0</v>
      </c>
      <c r="J670" s="114">
        <v>0</v>
      </c>
      <c r="K670" s="119">
        <v>744.6</v>
      </c>
      <c r="L670" s="114">
        <v>0</v>
      </c>
      <c r="M670" s="114">
        <v>0</v>
      </c>
      <c r="N670" s="114">
        <v>0</v>
      </c>
      <c r="O670" s="114">
        <v>96.798000000000002</v>
      </c>
      <c r="P670" s="114">
        <v>841.39800000000002</v>
      </c>
      <c r="Q670" s="104"/>
      <c r="R670" s="104" t="s">
        <v>10179</v>
      </c>
      <c r="S670" s="104" t="s">
        <v>10180</v>
      </c>
      <c r="T670" s="104" t="s">
        <v>10181</v>
      </c>
      <c r="U670" s="114" t="s">
        <v>10193</v>
      </c>
      <c r="V670" s="104">
        <v>3</v>
      </c>
      <c r="Y670" s="114"/>
    </row>
    <row r="671" spans="1:25" hidden="1" x14ac:dyDescent="0.25">
      <c r="A671" s="104" t="s">
        <v>8487</v>
      </c>
      <c r="B671" s="185" t="s">
        <v>10332</v>
      </c>
      <c r="C671" s="104" t="s">
        <v>7706</v>
      </c>
      <c r="D671" s="104" t="s">
        <v>0</v>
      </c>
      <c r="E671" s="104">
        <v>7675</v>
      </c>
      <c r="F671" s="104" t="s">
        <v>6833</v>
      </c>
      <c r="G671" s="122" t="s">
        <v>6834</v>
      </c>
      <c r="H671" s="114">
        <v>0</v>
      </c>
      <c r="I671" s="114">
        <v>0</v>
      </c>
      <c r="J671" s="114">
        <v>0</v>
      </c>
      <c r="K671" s="119">
        <v>1401.75</v>
      </c>
      <c r="L671" s="114">
        <v>0</v>
      </c>
      <c r="M671" s="114">
        <v>0</v>
      </c>
      <c r="N671" s="114">
        <v>0</v>
      </c>
      <c r="O671" s="114">
        <v>182.22749999999999</v>
      </c>
      <c r="P671" s="114">
        <v>1583.9775</v>
      </c>
      <c r="Q671" s="104"/>
      <c r="R671" s="104" t="s">
        <v>10179</v>
      </c>
      <c r="S671" s="104" t="s">
        <v>10180</v>
      </c>
      <c r="T671" s="104" t="s">
        <v>10181</v>
      </c>
      <c r="U671" s="114" t="s">
        <v>10193</v>
      </c>
      <c r="V671" s="104">
        <v>3</v>
      </c>
      <c r="Y671" s="114"/>
    </row>
    <row r="672" spans="1:25" ht="15.75" hidden="1" thickBot="1" x14ac:dyDescent="0.3">
      <c r="X672" s="114"/>
      <c r="Y672" s="114"/>
    </row>
    <row r="673" spans="1:25" ht="15.75" thickBot="1" x14ac:dyDescent="0.3">
      <c r="A673" s="190" t="s">
        <v>71</v>
      </c>
      <c r="B673" s="191"/>
      <c r="C673" s="191"/>
      <c r="D673" s="191"/>
      <c r="E673" s="191"/>
      <c r="F673" s="191"/>
      <c r="G673" s="192"/>
      <c r="H673" s="121">
        <f>+SUBTOTAL(9,Tabla1[C. EXENTAS])</f>
        <v>1870.6899999999998</v>
      </c>
      <c r="I673" s="121">
        <f>+SUBTOTAL(9,Tabla1[I. EXENTAS])</f>
        <v>0</v>
      </c>
      <c r="J673" s="121">
        <f>+SUBTOTAL(9,Tabla1[IMPOR EX])</f>
        <v>0</v>
      </c>
      <c r="K673" s="121">
        <f>+SUBTOTAL(9,Tabla1[C. GRAVADA])</f>
        <v>68136.00999999998</v>
      </c>
      <c r="L673" s="121">
        <f>+SUBTOTAL(9,Tabla1[INTER GRAVA])</f>
        <v>0</v>
      </c>
      <c r="M673" s="121">
        <f>+SUBTOTAL(9,Tabla1[IMPOR BIENES])</f>
        <v>0</v>
      </c>
      <c r="N673" s="121">
        <f>+SUBTOTAL(9,Tabla1[IMPOR SERV])</f>
        <v>0</v>
      </c>
      <c r="O673" s="121">
        <f>+SUBTOTAL(9,Tabla1[IVA])</f>
        <v>8857.6813000000002</v>
      </c>
      <c r="P673" s="121">
        <f>+SUBTOTAL(9,Tabla1[TOTAL C.])</f>
        <v>78864.381299999979</v>
      </c>
      <c r="Q673" s="121"/>
      <c r="R673" s="121"/>
      <c r="S673" s="121"/>
      <c r="T673" s="121"/>
      <c r="U673" s="121"/>
      <c r="V673" s="121">
        <f>+SUBTOTAL(9,Tabla1[ANEXO 3])</f>
        <v>0</v>
      </c>
      <c r="W673" s="121"/>
      <c r="X673" s="121">
        <f>+SUBTOTAL(9,Tabla1[PERCEPCIONES])</f>
        <v>0</v>
      </c>
      <c r="Y673" s="114"/>
    </row>
    <row r="674" spans="1:25" x14ac:dyDescent="0.25">
      <c r="Y674" s="114"/>
    </row>
    <row r="675" spans="1:25" x14ac:dyDescent="0.25">
      <c r="Y675" s="114"/>
    </row>
    <row r="676" spans="1:25" x14ac:dyDescent="0.25">
      <c r="Y676" s="114"/>
    </row>
    <row r="677" spans="1:25" x14ac:dyDescent="0.25">
      <c r="Y677" s="114"/>
    </row>
    <row r="678" spans="1:25" x14ac:dyDescent="0.25">
      <c r="Y678" s="114"/>
    </row>
    <row r="679" spans="1:25" x14ac:dyDescent="0.25">
      <c r="Y679" s="114"/>
    </row>
    <row r="680" spans="1:25" x14ac:dyDescent="0.25">
      <c r="Y680" s="114"/>
    </row>
    <row r="681" spans="1:25" x14ac:dyDescent="0.25">
      <c r="Y681" s="114"/>
    </row>
    <row r="682" spans="1:25" x14ac:dyDescent="0.25">
      <c r="Y682" s="114"/>
    </row>
    <row r="683" spans="1:25" x14ac:dyDescent="0.25">
      <c r="Y683" s="114"/>
    </row>
    <row r="684" spans="1:25" x14ac:dyDescent="0.25">
      <c r="Y684" s="114"/>
    </row>
    <row r="685" spans="1:25" x14ac:dyDescent="0.25">
      <c r="Y685" s="114"/>
    </row>
    <row r="686" spans="1:25" x14ac:dyDescent="0.25">
      <c r="Y686" s="114"/>
    </row>
    <row r="687" spans="1:25" x14ac:dyDescent="0.25">
      <c r="Y687" s="114"/>
    </row>
    <row r="688" spans="1:25" x14ac:dyDescent="0.25">
      <c r="Y688" s="114"/>
    </row>
    <row r="689" spans="25:25" x14ac:dyDescent="0.25">
      <c r="Y689" s="114"/>
    </row>
    <row r="690" spans="25:25" x14ac:dyDescent="0.25">
      <c r="Y690" s="114"/>
    </row>
    <row r="691" spans="25:25" x14ac:dyDescent="0.25">
      <c r="Y691" s="114"/>
    </row>
    <row r="692" spans="25:25" x14ac:dyDescent="0.25">
      <c r="Y692" s="114"/>
    </row>
    <row r="693" spans="25:25" x14ac:dyDescent="0.25">
      <c r="Y693" s="114"/>
    </row>
    <row r="694" spans="25:25" x14ac:dyDescent="0.25">
      <c r="Y694" s="114"/>
    </row>
    <row r="695" spans="25:25" x14ac:dyDescent="0.25">
      <c r="Y695" s="114"/>
    </row>
    <row r="696" spans="25:25" x14ac:dyDescent="0.25">
      <c r="Y696" s="114"/>
    </row>
    <row r="697" spans="25:25" x14ac:dyDescent="0.25">
      <c r="Y697" s="114"/>
    </row>
    <row r="698" spans="25:25" x14ac:dyDescent="0.25">
      <c r="Y698" s="114"/>
    </row>
    <row r="699" spans="25:25" x14ac:dyDescent="0.25">
      <c r="Y699" s="114"/>
    </row>
    <row r="700" spans="25:25" x14ac:dyDescent="0.25">
      <c r="Y700" s="114"/>
    </row>
    <row r="701" spans="25:25" x14ac:dyDescent="0.25">
      <c r="Y701" s="114"/>
    </row>
    <row r="702" spans="25:25" x14ac:dyDescent="0.25">
      <c r="Y702" s="114"/>
    </row>
    <row r="703" spans="25:25" x14ac:dyDescent="0.25">
      <c r="Y703" s="114"/>
    </row>
    <row r="704" spans="25:25" x14ac:dyDescent="0.25">
      <c r="Y704" s="114"/>
    </row>
    <row r="705" spans="25:25" x14ac:dyDescent="0.25">
      <c r="Y705" s="114"/>
    </row>
    <row r="706" spans="25:25" x14ac:dyDescent="0.25">
      <c r="Y706" s="114"/>
    </row>
    <row r="707" spans="25:25" x14ac:dyDescent="0.25">
      <c r="Y707" s="114"/>
    </row>
    <row r="708" spans="25:25" x14ac:dyDescent="0.25">
      <c r="Y708" s="114"/>
    </row>
    <row r="709" spans="25:25" x14ac:dyDescent="0.25">
      <c r="Y709" s="114"/>
    </row>
    <row r="710" spans="25:25" x14ac:dyDescent="0.25">
      <c r="Y710" s="114"/>
    </row>
    <row r="711" spans="25:25" x14ac:dyDescent="0.25">
      <c r="Y711" s="114"/>
    </row>
    <row r="712" spans="25:25" x14ac:dyDescent="0.25">
      <c r="Y712" s="114"/>
    </row>
    <row r="713" spans="25:25" x14ac:dyDescent="0.25">
      <c r="Y713" s="114"/>
    </row>
    <row r="714" spans="25:25" x14ac:dyDescent="0.25">
      <c r="Y714" s="114"/>
    </row>
    <row r="715" spans="25:25" x14ac:dyDescent="0.25">
      <c r="Y715" s="114"/>
    </row>
    <row r="716" spans="25:25" x14ac:dyDescent="0.25">
      <c r="Y716" s="114"/>
    </row>
    <row r="717" spans="25:25" x14ac:dyDescent="0.25">
      <c r="Y717" s="114"/>
    </row>
    <row r="718" spans="25:25" x14ac:dyDescent="0.25">
      <c r="Y718" s="114"/>
    </row>
    <row r="719" spans="25:25" x14ac:dyDescent="0.25">
      <c r="Y719" s="114"/>
    </row>
    <row r="720" spans="25:25" x14ac:dyDescent="0.25">
      <c r="Y720" s="114"/>
    </row>
    <row r="721" spans="25:25" x14ac:dyDescent="0.25">
      <c r="Y721" s="114"/>
    </row>
    <row r="722" spans="25:25" x14ac:dyDescent="0.25">
      <c r="Y722" s="114"/>
    </row>
    <row r="723" spans="25:25" x14ac:dyDescent="0.25">
      <c r="Y723" s="114"/>
    </row>
    <row r="724" spans="25:25" x14ac:dyDescent="0.25">
      <c r="Y724" s="114"/>
    </row>
    <row r="725" spans="25:25" x14ac:dyDescent="0.25">
      <c r="Y725" s="114"/>
    </row>
    <row r="726" spans="25:25" x14ac:dyDescent="0.25">
      <c r="Y726" s="114"/>
    </row>
    <row r="727" spans="25:25" x14ac:dyDescent="0.25">
      <c r="Y727" s="114"/>
    </row>
    <row r="728" spans="25:25" x14ac:dyDescent="0.25">
      <c r="Y728" s="114"/>
    </row>
    <row r="729" spans="25:25" x14ac:dyDescent="0.25">
      <c r="Y729" s="114"/>
    </row>
    <row r="730" spans="25:25" x14ac:dyDescent="0.25">
      <c r="Y730" s="114"/>
    </row>
    <row r="731" spans="25:25" x14ac:dyDescent="0.25">
      <c r="Y731" s="114"/>
    </row>
    <row r="732" spans="25:25" x14ac:dyDescent="0.25">
      <c r="Y732" s="114"/>
    </row>
    <row r="733" spans="25:25" x14ac:dyDescent="0.25">
      <c r="Y733" s="114"/>
    </row>
    <row r="734" spans="25:25" x14ac:dyDescent="0.25">
      <c r="Y734" s="114"/>
    </row>
    <row r="735" spans="25:25" x14ac:dyDescent="0.25">
      <c r="Y735" s="114"/>
    </row>
    <row r="736" spans="25:25" x14ac:dyDescent="0.25">
      <c r="Y736" s="114"/>
    </row>
    <row r="737" spans="25:25" x14ac:dyDescent="0.25">
      <c r="Y737" s="114"/>
    </row>
    <row r="738" spans="25:25" x14ac:dyDescent="0.25">
      <c r="Y738" s="114"/>
    </row>
    <row r="739" spans="25:25" x14ac:dyDescent="0.25">
      <c r="Y739" s="114"/>
    </row>
    <row r="740" spans="25:25" x14ac:dyDescent="0.25">
      <c r="Y740" s="114"/>
    </row>
    <row r="741" spans="25:25" x14ac:dyDescent="0.25">
      <c r="Y741" s="114"/>
    </row>
    <row r="742" spans="25:25" x14ac:dyDescent="0.25">
      <c r="Y742" s="114"/>
    </row>
    <row r="743" spans="25:25" x14ac:dyDescent="0.25">
      <c r="Y743" s="114"/>
    </row>
    <row r="744" spans="25:25" x14ac:dyDescent="0.25">
      <c r="Y744" s="114"/>
    </row>
    <row r="745" spans="25:25" x14ac:dyDescent="0.25">
      <c r="Y745" s="114"/>
    </row>
    <row r="746" spans="25:25" x14ac:dyDescent="0.25">
      <c r="Y746" s="114"/>
    </row>
    <row r="747" spans="25:25" x14ac:dyDescent="0.25">
      <c r="Y747" s="114"/>
    </row>
    <row r="748" spans="25:25" x14ac:dyDescent="0.25">
      <c r="Y748" s="114"/>
    </row>
    <row r="749" spans="25:25" x14ac:dyDescent="0.25">
      <c r="Y749" s="114"/>
    </row>
    <row r="750" spans="25:25" x14ac:dyDescent="0.25">
      <c r="Y750" s="114"/>
    </row>
    <row r="751" spans="25:25" x14ac:dyDescent="0.25">
      <c r="Y751" s="114"/>
    </row>
    <row r="752" spans="25:25" x14ac:dyDescent="0.25">
      <c r="Y752" s="114"/>
    </row>
    <row r="753" spans="25:25" x14ac:dyDescent="0.25">
      <c r="Y753" s="114"/>
    </row>
    <row r="754" spans="25:25" x14ac:dyDescent="0.25">
      <c r="Y754" s="114"/>
    </row>
    <row r="755" spans="25:25" x14ac:dyDescent="0.25">
      <c r="Y755" s="114"/>
    </row>
    <row r="756" spans="25:25" x14ac:dyDescent="0.25">
      <c r="Y756" s="114"/>
    </row>
    <row r="757" spans="25:25" x14ac:dyDescent="0.25">
      <c r="Y757" s="114"/>
    </row>
    <row r="758" spans="25:25" x14ac:dyDescent="0.25">
      <c r="Y758" s="114"/>
    </row>
    <row r="759" spans="25:25" x14ac:dyDescent="0.25">
      <c r="Y759" s="114"/>
    </row>
    <row r="760" spans="25:25" x14ac:dyDescent="0.25">
      <c r="Y760" s="114"/>
    </row>
    <row r="761" spans="25:25" x14ac:dyDescent="0.25">
      <c r="Y761" s="114"/>
    </row>
    <row r="762" spans="25:25" x14ac:dyDescent="0.25">
      <c r="Y762" s="114"/>
    </row>
    <row r="763" spans="25:25" x14ac:dyDescent="0.25">
      <c r="Y763" s="114"/>
    </row>
    <row r="764" spans="25:25" x14ac:dyDescent="0.25">
      <c r="Y764" s="114"/>
    </row>
    <row r="765" spans="25:25" x14ac:dyDescent="0.25">
      <c r="Y765" s="114"/>
    </row>
    <row r="766" spans="25:25" x14ac:dyDescent="0.25">
      <c r="Y766" s="114"/>
    </row>
    <row r="767" spans="25:25" x14ac:dyDescent="0.25">
      <c r="Y767" s="114"/>
    </row>
    <row r="768" spans="25:25" x14ac:dyDescent="0.25">
      <c r="Y768" s="114"/>
    </row>
    <row r="769" spans="25:25" x14ac:dyDescent="0.25">
      <c r="Y769" s="114"/>
    </row>
    <row r="770" spans="25:25" x14ac:dyDescent="0.25">
      <c r="Y770" s="114"/>
    </row>
    <row r="771" spans="25:25" x14ac:dyDescent="0.25">
      <c r="Y771" s="114"/>
    </row>
    <row r="772" spans="25:25" x14ac:dyDescent="0.25">
      <c r="Y772" s="114"/>
    </row>
    <row r="773" spans="25:25" x14ac:dyDescent="0.25">
      <c r="Y773" s="114"/>
    </row>
    <row r="774" spans="25:25" x14ac:dyDescent="0.25">
      <c r="Y774" s="114"/>
    </row>
    <row r="775" spans="25:25" x14ac:dyDescent="0.25">
      <c r="Y775" s="114"/>
    </row>
    <row r="776" spans="25:25" x14ac:dyDescent="0.25">
      <c r="Y776" s="114"/>
    </row>
    <row r="777" spans="25:25" x14ac:dyDescent="0.25">
      <c r="Y777" s="114"/>
    </row>
    <row r="778" spans="25:25" x14ac:dyDescent="0.25">
      <c r="Y778" s="114"/>
    </row>
    <row r="779" spans="25:25" x14ac:dyDescent="0.25">
      <c r="Y779" s="114"/>
    </row>
    <row r="780" spans="25:25" x14ac:dyDescent="0.25">
      <c r="Y780" s="114"/>
    </row>
    <row r="781" spans="25:25" x14ac:dyDescent="0.25">
      <c r="Y781" s="114"/>
    </row>
    <row r="782" spans="25:25" x14ac:dyDescent="0.25">
      <c r="Y782" s="114"/>
    </row>
    <row r="783" spans="25:25" x14ac:dyDescent="0.25">
      <c r="Y783" s="114"/>
    </row>
    <row r="784" spans="25:25" x14ac:dyDescent="0.25">
      <c r="Y784" s="114"/>
    </row>
    <row r="785" spans="25:25" x14ac:dyDescent="0.25">
      <c r="Y785" s="114"/>
    </row>
    <row r="786" spans="25:25" x14ac:dyDescent="0.25">
      <c r="Y786" s="114"/>
    </row>
    <row r="787" spans="25:25" x14ac:dyDescent="0.25">
      <c r="Y787" s="114"/>
    </row>
    <row r="788" spans="25:25" x14ac:dyDescent="0.25">
      <c r="Y788" s="114"/>
    </row>
    <row r="789" spans="25:25" x14ac:dyDescent="0.25">
      <c r="Y789" s="114"/>
    </row>
    <row r="790" spans="25:25" x14ac:dyDescent="0.25">
      <c r="Y790" s="114"/>
    </row>
    <row r="791" spans="25:25" x14ac:dyDescent="0.25">
      <c r="Y791" s="114"/>
    </row>
    <row r="792" spans="25:25" x14ac:dyDescent="0.25">
      <c r="Y792" s="114"/>
    </row>
    <row r="793" spans="25:25" x14ac:dyDescent="0.25">
      <c r="Y793" s="114"/>
    </row>
    <row r="794" spans="25:25" x14ac:dyDescent="0.25">
      <c r="Y794" s="114"/>
    </row>
    <row r="795" spans="25:25" x14ac:dyDescent="0.25">
      <c r="Y795" s="114"/>
    </row>
    <row r="796" spans="25:25" x14ac:dyDescent="0.25">
      <c r="Y796" s="114"/>
    </row>
    <row r="797" spans="25:25" x14ac:dyDescent="0.25">
      <c r="Y797" s="114"/>
    </row>
    <row r="798" spans="25:25" x14ac:dyDescent="0.25">
      <c r="Y798" s="114"/>
    </row>
    <row r="799" spans="25:25" x14ac:dyDescent="0.25">
      <c r="Y799" s="114"/>
    </row>
    <row r="800" spans="25:25" x14ac:dyDescent="0.25">
      <c r="Y800" s="114"/>
    </row>
    <row r="801" spans="25:25" x14ac:dyDescent="0.25">
      <c r="Y801" s="114"/>
    </row>
    <row r="802" spans="25:25" x14ac:dyDescent="0.25">
      <c r="Y802" s="114"/>
    </row>
    <row r="803" spans="25:25" x14ac:dyDescent="0.25">
      <c r="Y803" s="114"/>
    </row>
    <row r="804" spans="25:25" x14ac:dyDescent="0.25">
      <c r="Y804" s="114"/>
    </row>
    <row r="805" spans="25:25" x14ac:dyDescent="0.25">
      <c r="Y805" s="114"/>
    </row>
    <row r="806" spans="25:25" x14ac:dyDescent="0.25">
      <c r="Y806" s="114"/>
    </row>
    <row r="807" spans="25:25" x14ac:dyDescent="0.25">
      <c r="Y807" s="114"/>
    </row>
    <row r="808" spans="25:25" x14ac:dyDescent="0.25">
      <c r="Y808" s="114"/>
    </row>
    <row r="809" spans="25:25" x14ac:dyDescent="0.25">
      <c r="Y809" s="114"/>
    </row>
    <row r="810" spans="25:25" x14ac:dyDescent="0.25">
      <c r="Y810" s="114"/>
    </row>
    <row r="811" spans="25:25" x14ac:dyDescent="0.25">
      <c r="Y811" s="114"/>
    </row>
    <row r="812" spans="25:25" x14ac:dyDescent="0.25">
      <c r="Y812" s="114"/>
    </row>
    <row r="813" spans="25:25" x14ac:dyDescent="0.25">
      <c r="Y813" s="114"/>
    </row>
    <row r="814" spans="25:25" x14ac:dyDescent="0.25">
      <c r="Y814" s="114"/>
    </row>
    <row r="815" spans="25:25" x14ac:dyDescent="0.25">
      <c r="Y815" s="114"/>
    </row>
    <row r="816" spans="25:25" x14ac:dyDescent="0.25">
      <c r="Y816" s="114"/>
    </row>
    <row r="817" spans="25:25" x14ac:dyDescent="0.25">
      <c r="Y817" s="114"/>
    </row>
    <row r="818" spans="25:25" x14ac:dyDescent="0.25">
      <c r="Y818" s="114"/>
    </row>
    <row r="819" spans="25:25" x14ac:dyDescent="0.25">
      <c r="Y819" s="114"/>
    </row>
    <row r="820" spans="25:25" x14ac:dyDescent="0.25">
      <c r="Y820" s="114"/>
    </row>
    <row r="821" spans="25:25" x14ac:dyDescent="0.25">
      <c r="Y821" s="114"/>
    </row>
    <row r="822" spans="25:25" x14ac:dyDescent="0.25">
      <c r="Y822" s="114"/>
    </row>
    <row r="823" spans="25:25" x14ac:dyDescent="0.25">
      <c r="Y823" s="114"/>
    </row>
    <row r="824" spans="25:25" x14ac:dyDescent="0.25">
      <c r="Y824" s="114"/>
    </row>
    <row r="825" spans="25:25" x14ac:dyDescent="0.25">
      <c r="Y825" s="114"/>
    </row>
    <row r="826" spans="25:25" x14ac:dyDescent="0.25">
      <c r="Y826" s="114"/>
    </row>
    <row r="827" spans="25:25" x14ac:dyDescent="0.25">
      <c r="Y827" s="114"/>
    </row>
    <row r="828" spans="25:25" x14ac:dyDescent="0.25">
      <c r="Y828" s="114"/>
    </row>
    <row r="829" spans="25:25" x14ac:dyDescent="0.25">
      <c r="Y829" s="114"/>
    </row>
    <row r="830" spans="25:25" x14ac:dyDescent="0.25">
      <c r="Y830" s="114"/>
    </row>
    <row r="831" spans="25:25" x14ac:dyDescent="0.25">
      <c r="Y831" s="114"/>
    </row>
    <row r="832" spans="25:25" x14ac:dyDescent="0.25">
      <c r="Y832" s="114"/>
    </row>
    <row r="833" spans="25:25" x14ac:dyDescent="0.25">
      <c r="Y833" s="114"/>
    </row>
    <row r="834" spans="25:25" x14ac:dyDescent="0.25">
      <c r="Y834" s="114"/>
    </row>
    <row r="835" spans="25:25" x14ac:dyDescent="0.25">
      <c r="Y835" s="114"/>
    </row>
    <row r="836" spans="25:25" x14ac:dyDescent="0.25">
      <c r="Y836" s="114"/>
    </row>
    <row r="837" spans="25:25" x14ac:dyDescent="0.25">
      <c r="Y837" s="114"/>
    </row>
    <row r="838" spans="25:25" x14ac:dyDescent="0.25">
      <c r="Y838" s="114"/>
    </row>
    <row r="839" spans="25:25" x14ac:dyDescent="0.25">
      <c r="Y839" s="114"/>
    </row>
    <row r="840" spans="25:25" x14ac:dyDescent="0.25">
      <c r="Y840" s="114"/>
    </row>
    <row r="841" spans="25:25" x14ac:dyDescent="0.25">
      <c r="Y841" s="114"/>
    </row>
    <row r="842" spans="25:25" x14ac:dyDescent="0.25">
      <c r="Y842" s="114"/>
    </row>
    <row r="843" spans="25:25" x14ac:dyDescent="0.25">
      <c r="Y843" s="114"/>
    </row>
    <row r="844" spans="25:25" x14ac:dyDescent="0.25">
      <c r="Y844" s="114"/>
    </row>
    <row r="845" spans="25:25" x14ac:dyDescent="0.25">
      <c r="Y845" s="114"/>
    </row>
    <row r="846" spans="25:25" x14ac:dyDescent="0.25">
      <c r="Y846" s="114"/>
    </row>
    <row r="847" spans="25:25" x14ac:dyDescent="0.25">
      <c r="Y847" s="114"/>
    </row>
    <row r="848" spans="25:25" x14ac:dyDescent="0.25">
      <c r="Y848" s="114"/>
    </row>
    <row r="849" spans="25:25" x14ac:dyDescent="0.25">
      <c r="Y849" s="114"/>
    </row>
    <row r="850" spans="25:25" x14ac:dyDescent="0.25">
      <c r="Y850" s="114"/>
    </row>
    <row r="851" spans="25:25" x14ac:dyDescent="0.25">
      <c r="Y851" s="114"/>
    </row>
    <row r="852" spans="25:25" x14ac:dyDescent="0.25">
      <c r="Y852" s="114"/>
    </row>
    <row r="853" spans="25:25" x14ac:dyDescent="0.25">
      <c r="Y853" s="114"/>
    </row>
    <row r="854" spans="25:25" x14ac:dyDescent="0.25">
      <c r="Y854" s="114"/>
    </row>
    <row r="855" spans="25:25" x14ac:dyDescent="0.25">
      <c r="Y855" s="114"/>
    </row>
    <row r="856" spans="25:25" x14ac:dyDescent="0.25">
      <c r="Y856" s="114"/>
    </row>
    <row r="857" spans="25:25" x14ac:dyDescent="0.25">
      <c r="Y857" s="114"/>
    </row>
    <row r="858" spans="25:25" x14ac:dyDescent="0.25">
      <c r="Y858" s="114"/>
    </row>
    <row r="859" spans="25:25" x14ac:dyDescent="0.25">
      <c r="Y859" s="114"/>
    </row>
    <row r="860" spans="25:25" x14ac:dyDescent="0.25">
      <c r="Y860" s="114"/>
    </row>
    <row r="861" spans="25:25" x14ac:dyDescent="0.25">
      <c r="Y861" s="114"/>
    </row>
    <row r="862" spans="25:25" x14ac:dyDescent="0.25">
      <c r="Y862" s="114"/>
    </row>
    <row r="863" spans="25:25" x14ac:dyDescent="0.25">
      <c r="Y863" s="114"/>
    </row>
    <row r="864" spans="25:25" x14ac:dyDescent="0.25">
      <c r="Y864" s="114"/>
    </row>
    <row r="865" spans="25:25" x14ac:dyDescent="0.25">
      <c r="Y865" s="114"/>
    </row>
    <row r="866" spans="25:25" x14ac:dyDescent="0.25">
      <c r="Y866" s="114"/>
    </row>
    <row r="867" spans="25:25" x14ac:dyDescent="0.25">
      <c r="Y867" s="114"/>
    </row>
    <row r="868" spans="25:25" x14ac:dyDescent="0.25">
      <c r="Y868" s="114"/>
    </row>
    <row r="869" spans="25:25" x14ac:dyDescent="0.25">
      <c r="Y869" s="114"/>
    </row>
    <row r="870" spans="25:25" x14ac:dyDescent="0.25">
      <c r="Y870" s="114"/>
    </row>
    <row r="871" spans="25:25" x14ac:dyDescent="0.25">
      <c r="Y871" s="114"/>
    </row>
    <row r="872" spans="25:25" x14ac:dyDescent="0.25">
      <c r="Y872" s="114"/>
    </row>
    <row r="873" spans="25:25" x14ac:dyDescent="0.25">
      <c r="Y873" s="114"/>
    </row>
    <row r="874" spans="25:25" x14ac:dyDescent="0.25">
      <c r="Y874" s="114"/>
    </row>
    <row r="875" spans="25:25" x14ac:dyDescent="0.25">
      <c r="Y875" s="114"/>
    </row>
    <row r="876" spans="25:25" x14ac:dyDescent="0.25">
      <c r="Y876" s="114"/>
    </row>
    <row r="877" spans="25:25" x14ac:dyDescent="0.25">
      <c r="Y877" s="114"/>
    </row>
    <row r="878" spans="25:25" x14ac:dyDescent="0.25">
      <c r="Y878" s="114"/>
    </row>
    <row r="879" spans="25:25" x14ac:dyDescent="0.25">
      <c r="Y879" s="114"/>
    </row>
    <row r="880" spans="25:25" x14ac:dyDescent="0.25">
      <c r="Y880" s="114"/>
    </row>
    <row r="881" spans="25:25" x14ac:dyDescent="0.25">
      <c r="Y881" s="114"/>
    </row>
    <row r="882" spans="25:25" x14ac:dyDescent="0.25">
      <c r="Y882" s="114"/>
    </row>
    <row r="883" spans="25:25" x14ac:dyDescent="0.25">
      <c r="Y883" s="114"/>
    </row>
    <row r="884" spans="25:25" x14ac:dyDescent="0.25">
      <c r="Y884" s="114"/>
    </row>
    <row r="885" spans="25:25" x14ac:dyDescent="0.25">
      <c r="Y885" s="114"/>
    </row>
    <row r="886" spans="25:25" x14ac:dyDescent="0.25">
      <c r="Y886" s="114"/>
    </row>
    <row r="887" spans="25:25" x14ac:dyDescent="0.25">
      <c r="Y887" s="114"/>
    </row>
    <row r="888" spans="25:25" x14ac:dyDescent="0.25">
      <c r="Y888" s="114"/>
    </row>
    <row r="889" spans="25:25" x14ac:dyDescent="0.25">
      <c r="Y889" s="114"/>
    </row>
    <row r="890" spans="25:25" x14ac:dyDescent="0.25">
      <c r="Y890" s="114"/>
    </row>
    <row r="891" spans="25:25" x14ac:dyDescent="0.25">
      <c r="Y891" s="114"/>
    </row>
    <row r="892" spans="25:25" x14ac:dyDescent="0.25">
      <c r="Y892" s="114"/>
    </row>
    <row r="893" spans="25:25" x14ac:dyDescent="0.25">
      <c r="Y893" s="114"/>
    </row>
    <row r="894" spans="25:25" x14ac:dyDescent="0.25">
      <c r="Y894" s="114"/>
    </row>
    <row r="895" spans="25:25" x14ac:dyDescent="0.25">
      <c r="Y895" s="114"/>
    </row>
    <row r="896" spans="25:25" x14ac:dyDescent="0.25">
      <c r="Y896" s="114"/>
    </row>
    <row r="897" spans="25:25" x14ac:dyDescent="0.25">
      <c r="Y897" s="114"/>
    </row>
    <row r="898" spans="25:25" x14ac:dyDescent="0.25">
      <c r="Y898" s="114"/>
    </row>
    <row r="899" spans="25:25" x14ac:dyDescent="0.25">
      <c r="Y899" s="114"/>
    </row>
    <row r="900" spans="25:25" x14ac:dyDescent="0.25">
      <c r="Y900" s="114"/>
    </row>
    <row r="901" spans="25:25" x14ac:dyDescent="0.25">
      <c r="Y901" s="114"/>
    </row>
    <row r="902" spans="25:25" x14ac:dyDescent="0.25">
      <c r="Y902" s="114"/>
    </row>
    <row r="903" spans="25:25" x14ac:dyDescent="0.25">
      <c r="Y903" s="114"/>
    </row>
    <row r="904" spans="25:25" x14ac:dyDescent="0.25">
      <c r="Y904" s="114"/>
    </row>
    <row r="905" spans="25:25" x14ac:dyDescent="0.25">
      <c r="Y905" s="114"/>
    </row>
    <row r="906" spans="25:25" x14ac:dyDescent="0.25">
      <c r="Y906" s="114"/>
    </row>
    <row r="907" spans="25:25" x14ac:dyDescent="0.25">
      <c r="Y907" s="114"/>
    </row>
    <row r="908" spans="25:25" x14ac:dyDescent="0.25">
      <c r="Y908" s="114"/>
    </row>
    <row r="909" spans="25:25" x14ac:dyDescent="0.25">
      <c r="Y909" s="114"/>
    </row>
    <row r="910" spans="25:25" x14ac:dyDescent="0.25">
      <c r="Y910" s="114"/>
    </row>
    <row r="911" spans="25:25" x14ac:dyDescent="0.25">
      <c r="Y911" s="114"/>
    </row>
    <row r="912" spans="25:25" x14ac:dyDescent="0.25">
      <c r="Y912" s="114"/>
    </row>
    <row r="913" spans="25:25" x14ac:dyDescent="0.25">
      <c r="Y913" s="114"/>
    </row>
    <row r="914" spans="25:25" x14ac:dyDescent="0.25">
      <c r="Y914" s="114"/>
    </row>
    <row r="915" spans="25:25" x14ac:dyDescent="0.25">
      <c r="Y915" s="114"/>
    </row>
    <row r="916" spans="25:25" x14ac:dyDescent="0.25">
      <c r="Y916" s="114"/>
    </row>
    <row r="917" spans="25:25" x14ac:dyDescent="0.25">
      <c r="Y917" s="114"/>
    </row>
    <row r="918" spans="25:25" x14ac:dyDescent="0.25">
      <c r="Y918" s="114"/>
    </row>
    <row r="919" spans="25:25" x14ac:dyDescent="0.25">
      <c r="Y919" s="114"/>
    </row>
    <row r="920" spans="25:25" x14ac:dyDescent="0.25">
      <c r="Y920" s="114"/>
    </row>
    <row r="921" spans="25:25" x14ac:dyDescent="0.25">
      <c r="Y921" s="114"/>
    </row>
    <row r="922" spans="25:25" x14ac:dyDescent="0.25">
      <c r="Y922" s="114"/>
    </row>
    <row r="923" spans="25:25" x14ac:dyDescent="0.25">
      <c r="Y923" s="114"/>
    </row>
    <row r="924" spans="25:25" x14ac:dyDescent="0.25">
      <c r="Y924" s="114"/>
    </row>
    <row r="925" spans="25:25" x14ac:dyDescent="0.25">
      <c r="Y925" s="114"/>
    </row>
    <row r="926" spans="25:25" x14ac:dyDescent="0.25">
      <c r="Y926" s="114"/>
    </row>
    <row r="927" spans="25:25" x14ac:dyDescent="0.25">
      <c r="Y927" s="114"/>
    </row>
    <row r="928" spans="25:25" x14ac:dyDescent="0.25">
      <c r="Y928" s="114"/>
    </row>
    <row r="929" spans="25:25" x14ac:dyDescent="0.25">
      <c r="Y929" s="114"/>
    </row>
    <row r="930" spans="25:25" x14ac:dyDescent="0.25">
      <c r="Y930" s="114"/>
    </row>
    <row r="931" spans="25:25" x14ac:dyDescent="0.25">
      <c r="Y931" s="114"/>
    </row>
    <row r="932" spans="25:25" x14ac:dyDescent="0.25">
      <c r="Y932" s="114"/>
    </row>
    <row r="933" spans="25:25" x14ac:dyDescent="0.25">
      <c r="Y933" s="114"/>
    </row>
    <row r="934" spans="25:25" x14ac:dyDescent="0.25">
      <c r="Y934" s="114"/>
    </row>
    <row r="935" spans="25:25" x14ac:dyDescent="0.25">
      <c r="Y935" s="114"/>
    </row>
    <row r="936" spans="25:25" x14ac:dyDescent="0.25">
      <c r="Y936" s="114"/>
    </row>
    <row r="937" spans="25:25" x14ac:dyDescent="0.25">
      <c r="Y937" s="114"/>
    </row>
    <row r="938" spans="25:25" x14ac:dyDescent="0.25">
      <c r="Y938" s="114"/>
    </row>
    <row r="939" spans="25:25" x14ac:dyDescent="0.25">
      <c r="Y939" s="114"/>
    </row>
    <row r="940" spans="25:25" x14ac:dyDescent="0.25">
      <c r="Y940" s="114"/>
    </row>
    <row r="941" spans="25:25" x14ac:dyDescent="0.25">
      <c r="Y941" s="114"/>
    </row>
    <row r="942" spans="25:25" x14ac:dyDescent="0.25">
      <c r="Y942" s="114"/>
    </row>
    <row r="943" spans="25:25" x14ac:dyDescent="0.25">
      <c r="Y943" s="114"/>
    </row>
    <row r="944" spans="25:25" x14ac:dyDescent="0.25">
      <c r="Y944" s="114"/>
    </row>
    <row r="945" spans="25:25" x14ac:dyDescent="0.25">
      <c r="Y945" s="114"/>
    </row>
    <row r="946" spans="25:25" x14ac:dyDescent="0.25">
      <c r="Y946" s="114"/>
    </row>
    <row r="947" spans="25:25" x14ac:dyDescent="0.25">
      <c r="Y947" s="114"/>
    </row>
    <row r="948" spans="25:25" x14ac:dyDescent="0.25">
      <c r="Y948" s="114"/>
    </row>
    <row r="949" spans="25:25" x14ac:dyDescent="0.25">
      <c r="Y949" s="114"/>
    </row>
    <row r="950" spans="25:25" x14ac:dyDescent="0.25">
      <c r="Y950" s="114"/>
    </row>
    <row r="951" spans="25:25" x14ac:dyDescent="0.25">
      <c r="Y951" s="114"/>
    </row>
    <row r="952" spans="25:25" x14ac:dyDescent="0.25">
      <c r="Y952" s="114"/>
    </row>
    <row r="953" spans="25:25" x14ac:dyDescent="0.25">
      <c r="Y953" s="114"/>
    </row>
    <row r="954" spans="25:25" x14ac:dyDescent="0.25">
      <c r="Y954" s="114"/>
    </row>
    <row r="955" spans="25:25" x14ac:dyDescent="0.25">
      <c r="Y955" s="114"/>
    </row>
    <row r="956" spans="25:25" x14ac:dyDescent="0.25">
      <c r="Y956" s="114"/>
    </row>
    <row r="957" spans="25:25" x14ac:dyDescent="0.25">
      <c r="Y957" s="114"/>
    </row>
    <row r="958" spans="25:25" x14ac:dyDescent="0.25">
      <c r="Y958" s="114"/>
    </row>
    <row r="959" spans="25:25" x14ac:dyDescent="0.25">
      <c r="Y959" s="114"/>
    </row>
    <row r="960" spans="25:25" x14ac:dyDescent="0.25">
      <c r="Y960" s="114"/>
    </row>
    <row r="961" spans="25:25" x14ac:dyDescent="0.25">
      <c r="Y961" s="114"/>
    </row>
    <row r="962" spans="25:25" x14ac:dyDescent="0.25">
      <c r="Y962" s="114"/>
    </row>
    <row r="963" spans="25:25" x14ac:dyDescent="0.25">
      <c r="Y963" s="114"/>
    </row>
    <row r="964" spans="25:25" x14ac:dyDescent="0.25">
      <c r="Y964" s="114"/>
    </row>
    <row r="965" spans="25:25" x14ac:dyDescent="0.25">
      <c r="Y965" s="114"/>
    </row>
    <row r="966" spans="25:25" x14ac:dyDescent="0.25">
      <c r="Y966" s="114"/>
    </row>
    <row r="967" spans="25:25" x14ac:dyDescent="0.25">
      <c r="Y967" s="114"/>
    </row>
    <row r="968" spans="25:25" x14ac:dyDescent="0.25">
      <c r="Y968" s="114"/>
    </row>
    <row r="969" spans="25:25" x14ac:dyDescent="0.25">
      <c r="Y969" s="114"/>
    </row>
    <row r="970" spans="25:25" x14ac:dyDescent="0.25">
      <c r="Y970" s="114"/>
    </row>
    <row r="971" spans="25:25" x14ac:dyDescent="0.25">
      <c r="Y971" s="114"/>
    </row>
    <row r="972" spans="25:25" x14ac:dyDescent="0.25">
      <c r="Y972" s="114"/>
    </row>
    <row r="973" spans="25:25" x14ac:dyDescent="0.25">
      <c r="Y973" s="114"/>
    </row>
    <row r="974" spans="25:25" x14ac:dyDescent="0.25">
      <c r="Y974" s="114"/>
    </row>
    <row r="975" spans="25:25" x14ac:dyDescent="0.25">
      <c r="Y975" s="114"/>
    </row>
    <row r="976" spans="25:25" x14ac:dyDescent="0.25">
      <c r="Y976" s="114"/>
    </row>
    <row r="977" spans="25:25" x14ac:dyDescent="0.25">
      <c r="Y977" s="114"/>
    </row>
    <row r="978" spans="25:25" x14ac:dyDescent="0.25">
      <c r="Y978" s="114"/>
    </row>
    <row r="979" spans="25:25" x14ac:dyDescent="0.25">
      <c r="Y979" s="114"/>
    </row>
    <row r="980" spans="25:25" x14ac:dyDescent="0.25">
      <c r="Y980" s="114"/>
    </row>
    <row r="981" spans="25:25" x14ac:dyDescent="0.25">
      <c r="Y981" s="114"/>
    </row>
    <row r="982" spans="25:25" x14ac:dyDescent="0.25">
      <c r="Y982" s="114"/>
    </row>
    <row r="983" spans="25:25" x14ac:dyDescent="0.25">
      <c r="Y983" s="114"/>
    </row>
    <row r="984" spans="25:25" x14ac:dyDescent="0.25">
      <c r="Y984" s="114"/>
    </row>
    <row r="985" spans="25:25" x14ac:dyDescent="0.25">
      <c r="Y985" s="114"/>
    </row>
    <row r="986" spans="25:25" x14ac:dyDescent="0.25">
      <c r="Y986" s="114"/>
    </row>
    <row r="987" spans="25:25" x14ac:dyDescent="0.25">
      <c r="Y987" s="114"/>
    </row>
    <row r="988" spans="25:25" x14ac:dyDescent="0.25">
      <c r="Y988" s="114"/>
    </row>
    <row r="989" spans="25:25" x14ac:dyDescent="0.25">
      <c r="Y989" s="114"/>
    </row>
    <row r="990" spans="25:25" x14ac:dyDescent="0.25">
      <c r="Y990" s="114"/>
    </row>
    <row r="991" spans="25:25" x14ac:dyDescent="0.25">
      <c r="Y991" s="114"/>
    </row>
    <row r="992" spans="25:25" x14ac:dyDescent="0.25">
      <c r="Y992" s="114"/>
    </row>
    <row r="993" spans="25:25" x14ac:dyDescent="0.25">
      <c r="Y993" s="114"/>
    </row>
    <row r="994" spans="25:25" x14ac:dyDescent="0.25">
      <c r="Y994" s="114"/>
    </row>
    <row r="995" spans="25:25" x14ac:dyDescent="0.25">
      <c r="Y995" s="114"/>
    </row>
    <row r="996" spans="25:25" x14ac:dyDescent="0.25">
      <c r="Y996" s="114"/>
    </row>
    <row r="997" spans="25:25" x14ac:dyDescent="0.25">
      <c r="Y997" s="114"/>
    </row>
    <row r="998" spans="25:25" x14ac:dyDescent="0.25">
      <c r="Y998" s="114"/>
    </row>
    <row r="999" spans="25:25" x14ac:dyDescent="0.25">
      <c r="Y999" s="114"/>
    </row>
    <row r="1000" spans="25:25" x14ac:dyDescent="0.25">
      <c r="Y1000" s="114"/>
    </row>
    <row r="1001" spans="25:25" x14ac:dyDescent="0.25">
      <c r="Y1001" s="114"/>
    </row>
    <row r="1002" spans="25:25" x14ac:dyDescent="0.25">
      <c r="Y1002" s="114"/>
    </row>
    <row r="1003" spans="25:25" x14ac:dyDescent="0.25">
      <c r="Y1003" s="114"/>
    </row>
    <row r="1004" spans="25:25" x14ac:dyDescent="0.25">
      <c r="Y1004" s="114"/>
    </row>
    <row r="1005" spans="25:25" x14ac:dyDescent="0.25">
      <c r="Y1005" s="114"/>
    </row>
    <row r="1006" spans="25:25" x14ac:dyDescent="0.25">
      <c r="Y1006" s="114"/>
    </row>
    <row r="1007" spans="25:25" x14ac:dyDescent="0.25">
      <c r="Y1007" s="114"/>
    </row>
    <row r="1008" spans="25:25" x14ac:dyDescent="0.25">
      <c r="Y1008" s="114"/>
    </row>
    <row r="1009" spans="25:25" x14ac:dyDescent="0.25">
      <c r="Y1009" s="114"/>
    </row>
    <row r="1010" spans="25:25" x14ac:dyDescent="0.25">
      <c r="Y1010" s="114"/>
    </row>
    <row r="1011" spans="25:25" x14ac:dyDescent="0.25">
      <c r="Y1011" s="114"/>
    </row>
    <row r="1012" spans="25:25" x14ac:dyDescent="0.25">
      <c r="Y1012" s="114"/>
    </row>
    <row r="1013" spans="25:25" x14ac:dyDescent="0.25">
      <c r="Y1013" s="114"/>
    </row>
    <row r="1014" spans="25:25" x14ac:dyDescent="0.25">
      <c r="Y1014" s="114"/>
    </row>
    <row r="1015" spans="25:25" x14ac:dyDescent="0.25">
      <c r="Y1015" s="114"/>
    </row>
    <row r="1016" spans="25:25" x14ac:dyDescent="0.25">
      <c r="Y1016" s="114"/>
    </row>
    <row r="1017" spans="25:25" x14ac:dyDescent="0.25">
      <c r="Y1017" s="114"/>
    </row>
    <row r="1018" spans="25:25" x14ac:dyDescent="0.25">
      <c r="Y1018" s="114"/>
    </row>
    <row r="1019" spans="25:25" x14ac:dyDescent="0.25">
      <c r="Y1019" s="114"/>
    </row>
    <row r="1020" spans="25:25" x14ac:dyDescent="0.25">
      <c r="Y1020" s="114"/>
    </row>
    <row r="1021" spans="25:25" x14ac:dyDescent="0.25">
      <c r="Y1021" s="114"/>
    </row>
    <row r="1022" spans="25:25" x14ac:dyDescent="0.25">
      <c r="Y1022" s="114"/>
    </row>
    <row r="1023" spans="25:25" x14ac:dyDescent="0.25">
      <c r="Y1023" s="114"/>
    </row>
    <row r="1024" spans="25:25" x14ac:dyDescent="0.25">
      <c r="Y1024" s="114"/>
    </row>
    <row r="1025" spans="25:25" x14ac:dyDescent="0.25">
      <c r="Y1025" s="114"/>
    </row>
    <row r="1026" spans="25:25" x14ac:dyDescent="0.25">
      <c r="Y1026" s="114"/>
    </row>
    <row r="1027" spans="25:25" x14ac:dyDescent="0.25">
      <c r="Y1027" s="114"/>
    </row>
    <row r="1028" spans="25:25" x14ac:dyDescent="0.25">
      <c r="Y1028" s="114"/>
    </row>
    <row r="1029" spans="25:25" x14ac:dyDescent="0.25">
      <c r="Y1029" s="114"/>
    </row>
    <row r="1030" spans="25:25" x14ac:dyDescent="0.25">
      <c r="Y1030" s="114"/>
    </row>
    <row r="1031" spans="25:25" x14ac:dyDescent="0.25">
      <c r="Y1031" s="114"/>
    </row>
    <row r="1032" spans="25:25" x14ac:dyDescent="0.25">
      <c r="Y1032" s="114"/>
    </row>
    <row r="1033" spans="25:25" x14ac:dyDescent="0.25">
      <c r="Y1033" s="114"/>
    </row>
    <row r="1034" spans="25:25" x14ac:dyDescent="0.25">
      <c r="Y1034" s="114"/>
    </row>
    <row r="1035" spans="25:25" x14ac:dyDescent="0.25">
      <c r="Y1035" s="114"/>
    </row>
    <row r="1036" spans="25:25" x14ac:dyDescent="0.25">
      <c r="Y1036" s="114"/>
    </row>
    <row r="1037" spans="25:25" x14ac:dyDescent="0.25">
      <c r="Y1037" s="114"/>
    </row>
    <row r="1038" spans="25:25" x14ac:dyDescent="0.25">
      <c r="Y1038" s="114"/>
    </row>
    <row r="1039" spans="25:25" x14ac:dyDescent="0.25">
      <c r="Y1039" s="114"/>
    </row>
    <row r="1040" spans="25:25" x14ac:dyDescent="0.25">
      <c r="Y1040" s="114"/>
    </row>
    <row r="1041" spans="25:25" x14ac:dyDescent="0.25">
      <c r="Y1041" s="114"/>
    </row>
    <row r="1042" spans="25:25" x14ac:dyDescent="0.25">
      <c r="Y1042" s="114"/>
    </row>
    <row r="1043" spans="25:25" x14ac:dyDescent="0.25">
      <c r="Y1043" s="114"/>
    </row>
    <row r="1044" spans="25:25" x14ac:dyDescent="0.25">
      <c r="Y1044" s="114"/>
    </row>
    <row r="1045" spans="25:25" x14ac:dyDescent="0.25">
      <c r="Y1045" s="114"/>
    </row>
    <row r="1046" spans="25:25" x14ac:dyDescent="0.25">
      <c r="Y1046" s="114"/>
    </row>
    <row r="1047" spans="25:25" x14ac:dyDescent="0.25">
      <c r="Y1047" s="114"/>
    </row>
    <row r="1048" spans="25:25" x14ac:dyDescent="0.25">
      <c r="Y1048" s="114"/>
    </row>
    <row r="1049" spans="25:25" x14ac:dyDescent="0.25">
      <c r="Y1049" s="114"/>
    </row>
    <row r="1050" spans="25:25" x14ac:dyDescent="0.25">
      <c r="Y1050" s="114"/>
    </row>
    <row r="1051" spans="25:25" x14ac:dyDescent="0.25">
      <c r="Y1051" s="114"/>
    </row>
    <row r="1052" spans="25:25" x14ac:dyDescent="0.25">
      <c r="Y1052" s="114"/>
    </row>
    <row r="1053" spans="25:25" x14ac:dyDescent="0.25">
      <c r="Y1053" s="114"/>
    </row>
    <row r="1054" spans="25:25" x14ac:dyDescent="0.25">
      <c r="Y1054" s="114"/>
    </row>
    <row r="1055" spans="25:25" x14ac:dyDescent="0.25">
      <c r="Y1055" s="114"/>
    </row>
    <row r="1056" spans="25:25" x14ac:dyDescent="0.25">
      <c r="Y1056" s="114"/>
    </row>
    <row r="1057" spans="25:25" x14ac:dyDescent="0.25">
      <c r="Y1057" s="114"/>
    </row>
    <row r="1058" spans="25:25" x14ac:dyDescent="0.25">
      <c r="Y1058" s="114"/>
    </row>
    <row r="1059" spans="25:25" x14ac:dyDescent="0.25">
      <c r="Y1059" s="114"/>
    </row>
    <row r="1060" spans="25:25" x14ac:dyDescent="0.25">
      <c r="Y1060" s="114"/>
    </row>
    <row r="1061" spans="25:25" x14ac:dyDescent="0.25">
      <c r="Y1061" s="114"/>
    </row>
    <row r="1062" spans="25:25" x14ac:dyDescent="0.25">
      <c r="Y1062" s="114"/>
    </row>
    <row r="1063" spans="25:25" x14ac:dyDescent="0.25">
      <c r="Y1063" s="114"/>
    </row>
    <row r="1064" spans="25:25" x14ac:dyDescent="0.25">
      <c r="Y1064" s="114"/>
    </row>
    <row r="1065" spans="25:25" x14ac:dyDescent="0.25">
      <c r="Y1065" s="114"/>
    </row>
    <row r="1066" spans="25:25" x14ac:dyDescent="0.25">
      <c r="Y1066" s="114"/>
    </row>
    <row r="1067" spans="25:25" x14ac:dyDescent="0.25">
      <c r="Y1067" s="114"/>
    </row>
    <row r="1068" spans="25:25" x14ac:dyDescent="0.25">
      <c r="Y1068" s="114"/>
    </row>
    <row r="1069" spans="25:25" x14ac:dyDescent="0.25">
      <c r="Y1069" s="114"/>
    </row>
    <row r="1070" spans="25:25" x14ac:dyDescent="0.25">
      <c r="Y1070" s="114"/>
    </row>
    <row r="1071" spans="25:25" x14ac:dyDescent="0.25">
      <c r="Y1071" s="114"/>
    </row>
    <row r="1072" spans="25:25" x14ac:dyDescent="0.25">
      <c r="Y1072" s="114"/>
    </row>
    <row r="1073" spans="25:25" x14ac:dyDescent="0.25">
      <c r="Y1073" s="114"/>
    </row>
    <row r="1074" spans="25:25" x14ac:dyDescent="0.25">
      <c r="Y1074" s="114"/>
    </row>
    <row r="1075" spans="25:25" x14ac:dyDescent="0.25">
      <c r="Y1075" s="114"/>
    </row>
    <row r="1153" spans="25:25" x14ac:dyDescent="0.25">
      <c r="Y1153" s="114"/>
    </row>
    <row r="1154" spans="25:25" x14ac:dyDescent="0.25">
      <c r="Y1154" s="114"/>
    </row>
    <row r="1155" spans="25:25" x14ac:dyDescent="0.25">
      <c r="Y1155" s="114"/>
    </row>
    <row r="1156" spans="25:25" x14ac:dyDescent="0.25">
      <c r="Y1156" s="114"/>
    </row>
    <row r="1157" spans="25:25" x14ac:dyDescent="0.25">
      <c r="Y1157" s="114"/>
    </row>
    <row r="1158" spans="25:25" x14ac:dyDescent="0.25">
      <c r="Y1158" s="114"/>
    </row>
    <row r="1159" spans="25:25" x14ac:dyDescent="0.25">
      <c r="Y1159" s="114"/>
    </row>
    <row r="1160" spans="25:25" x14ac:dyDescent="0.25">
      <c r="Y1160" s="114"/>
    </row>
    <row r="1161" spans="25:25" x14ac:dyDescent="0.25">
      <c r="Y1161" s="114"/>
    </row>
    <row r="1162" spans="25:25" x14ac:dyDescent="0.25">
      <c r="Y1162" s="114"/>
    </row>
    <row r="1163" spans="25:25" x14ac:dyDescent="0.25">
      <c r="Y1163" s="114"/>
    </row>
    <row r="1164" spans="25:25" x14ac:dyDescent="0.25">
      <c r="Y1164" s="114"/>
    </row>
    <row r="1165" spans="25:25" x14ac:dyDescent="0.25">
      <c r="Y1165" s="114"/>
    </row>
    <row r="1166" spans="25:25" x14ac:dyDescent="0.25">
      <c r="Y1166" s="114"/>
    </row>
    <row r="1167" spans="25:25" x14ac:dyDescent="0.25">
      <c r="Y1167" s="114"/>
    </row>
    <row r="1168" spans="25:25" x14ac:dyDescent="0.25">
      <c r="Y1168" s="114"/>
    </row>
    <row r="1169" spans="25:25" x14ac:dyDescent="0.25">
      <c r="Y1169" s="114"/>
    </row>
    <row r="1170" spans="25:25" x14ac:dyDescent="0.25">
      <c r="Y1170" s="114"/>
    </row>
    <row r="1171" spans="25:25" x14ac:dyDescent="0.25">
      <c r="Y1171" s="114"/>
    </row>
    <row r="1172" spans="25:25" x14ac:dyDescent="0.25">
      <c r="Y1172" s="114"/>
    </row>
    <row r="1173" spans="25:25" x14ac:dyDescent="0.25">
      <c r="Y1173" s="114"/>
    </row>
    <row r="1174" spans="25:25" x14ac:dyDescent="0.25">
      <c r="Y1174" s="114"/>
    </row>
    <row r="1175" spans="25:25" x14ac:dyDescent="0.25">
      <c r="Y1175" s="114"/>
    </row>
    <row r="1176" spans="25:25" x14ac:dyDescent="0.25">
      <c r="Y1176" s="114"/>
    </row>
    <row r="1177" spans="25:25" x14ac:dyDescent="0.25">
      <c r="Y1177" s="114"/>
    </row>
    <row r="1178" spans="25:25" x14ac:dyDescent="0.25">
      <c r="Y1178" s="114"/>
    </row>
    <row r="1179" spans="25:25" x14ac:dyDescent="0.25">
      <c r="Y1179" s="114"/>
    </row>
    <row r="1180" spans="25:25" x14ac:dyDescent="0.25">
      <c r="Y1180" s="114"/>
    </row>
    <row r="1181" spans="25:25" x14ac:dyDescent="0.25">
      <c r="Y1181" s="114"/>
    </row>
    <row r="1182" spans="25:25" x14ac:dyDescent="0.25">
      <c r="Y1182" s="114"/>
    </row>
    <row r="1183" spans="25:25" x14ac:dyDescent="0.25">
      <c r="Y1183" s="114"/>
    </row>
    <row r="1184" spans="25:25" x14ac:dyDescent="0.25">
      <c r="Y1184" s="114"/>
    </row>
    <row r="1185" spans="25:25" x14ac:dyDescent="0.25">
      <c r="Y1185" s="114"/>
    </row>
    <row r="1186" spans="25:25" x14ac:dyDescent="0.25">
      <c r="Y1186" s="114"/>
    </row>
    <row r="1187" spans="25:25" x14ac:dyDescent="0.25">
      <c r="Y1187" s="114"/>
    </row>
    <row r="1188" spans="25:25" x14ac:dyDescent="0.25">
      <c r="Y1188" s="114"/>
    </row>
    <row r="1189" spans="25:25" x14ac:dyDescent="0.25">
      <c r="Y1189" s="114"/>
    </row>
    <row r="1190" spans="25:25" x14ac:dyDescent="0.25">
      <c r="Y1190" s="114"/>
    </row>
    <row r="1191" spans="25:25" x14ac:dyDescent="0.25">
      <c r="Y1191" s="114"/>
    </row>
    <row r="1192" spans="25:25" x14ac:dyDescent="0.25">
      <c r="Y1192" s="114"/>
    </row>
    <row r="1193" spans="25:25" x14ac:dyDescent="0.25">
      <c r="Y1193" s="114"/>
    </row>
    <row r="1194" spans="25:25" x14ac:dyDescent="0.25">
      <c r="Y1194" s="114"/>
    </row>
    <row r="1195" spans="25:25" x14ac:dyDescent="0.25">
      <c r="Y1195" s="114"/>
    </row>
    <row r="1196" spans="25:25" x14ac:dyDescent="0.25">
      <c r="Y1196" s="114"/>
    </row>
    <row r="1197" spans="25:25" x14ac:dyDescent="0.25">
      <c r="Y1197" s="114"/>
    </row>
    <row r="1198" spans="25:25" x14ac:dyDescent="0.25">
      <c r="Y1198" s="114"/>
    </row>
    <row r="1199" spans="25:25" x14ac:dyDescent="0.25">
      <c r="Y1199" s="114"/>
    </row>
    <row r="1200" spans="25:25" x14ac:dyDescent="0.25">
      <c r="Y1200" s="114"/>
    </row>
    <row r="1201" spans="25:25" x14ac:dyDescent="0.25">
      <c r="Y1201" s="114"/>
    </row>
    <row r="1202" spans="25:25" x14ac:dyDescent="0.25">
      <c r="Y1202" s="114"/>
    </row>
    <row r="1203" spans="25:25" x14ac:dyDescent="0.25">
      <c r="Y1203" s="114"/>
    </row>
    <row r="1204" spans="25:25" x14ac:dyDescent="0.25">
      <c r="Y1204" s="114"/>
    </row>
    <row r="1205" spans="25:25" x14ac:dyDescent="0.25">
      <c r="Y1205" s="114"/>
    </row>
    <row r="1206" spans="25:25" x14ac:dyDescent="0.25">
      <c r="Y1206" s="114"/>
    </row>
    <row r="1207" spans="25:25" x14ac:dyDescent="0.25">
      <c r="Y1207" s="114"/>
    </row>
    <row r="1208" spans="25:25" x14ac:dyDescent="0.25">
      <c r="Y1208" s="114"/>
    </row>
    <row r="1209" spans="25:25" x14ac:dyDescent="0.25">
      <c r="Y1209" s="114"/>
    </row>
    <row r="1210" spans="25:25" x14ac:dyDescent="0.25">
      <c r="Y1210" s="114"/>
    </row>
    <row r="1211" spans="25:25" x14ac:dyDescent="0.25">
      <c r="Y1211" s="114"/>
    </row>
    <row r="1212" spans="25:25" x14ac:dyDescent="0.25">
      <c r="Y1212" s="114"/>
    </row>
    <row r="1213" spans="25:25" x14ac:dyDescent="0.25">
      <c r="Y1213" s="114"/>
    </row>
    <row r="1214" spans="25:25" x14ac:dyDescent="0.25">
      <c r="Y1214" s="114"/>
    </row>
    <row r="1215" spans="25:25" x14ac:dyDescent="0.25">
      <c r="Y1215" s="114"/>
    </row>
    <row r="1216" spans="25:25" x14ac:dyDescent="0.25">
      <c r="Y1216" s="114"/>
    </row>
    <row r="1217" spans="25:25" x14ac:dyDescent="0.25">
      <c r="Y1217" s="114"/>
    </row>
    <row r="1218" spans="25:25" x14ac:dyDescent="0.25">
      <c r="Y1218" s="114"/>
    </row>
    <row r="1219" spans="25:25" x14ac:dyDescent="0.25">
      <c r="Y1219" s="114"/>
    </row>
    <row r="1220" spans="25:25" x14ac:dyDescent="0.25">
      <c r="Y1220" s="114"/>
    </row>
    <row r="1221" spans="25:25" x14ac:dyDescent="0.25">
      <c r="Y1221" s="114"/>
    </row>
    <row r="1222" spans="25:25" x14ac:dyDescent="0.25">
      <c r="Y1222" s="114"/>
    </row>
    <row r="1223" spans="25:25" x14ac:dyDescent="0.25">
      <c r="Y1223" s="114"/>
    </row>
    <row r="1224" spans="25:25" x14ac:dyDescent="0.25">
      <c r="Y1224" s="114"/>
    </row>
    <row r="1225" spans="25:25" x14ac:dyDescent="0.25">
      <c r="Y1225" s="114"/>
    </row>
    <row r="1226" spans="25:25" x14ac:dyDescent="0.25">
      <c r="Y1226" s="114"/>
    </row>
    <row r="1227" spans="25:25" x14ac:dyDescent="0.25">
      <c r="Y1227" s="114"/>
    </row>
    <row r="1228" spans="25:25" x14ac:dyDescent="0.25">
      <c r="Y1228" s="114"/>
    </row>
    <row r="1229" spans="25:25" x14ac:dyDescent="0.25">
      <c r="Y1229" s="114"/>
    </row>
    <row r="1230" spans="25:25" x14ac:dyDescent="0.25">
      <c r="Y1230" s="114"/>
    </row>
    <row r="1231" spans="25:25" x14ac:dyDescent="0.25">
      <c r="Y1231" s="114"/>
    </row>
    <row r="1232" spans="25:25" x14ac:dyDescent="0.25">
      <c r="Y1232" s="114"/>
    </row>
    <row r="1233" spans="25:25" x14ac:dyDescent="0.25">
      <c r="Y1233" s="114"/>
    </row>
    <row r="1234" spans="25:25" x14ac:dyDescent="0.25">
      <c r="Y1234" s="114"/>
    </row>
    <row r="1235" spans="25:25" x14ac:dyDescent="0.25">
      <c r="Y1235" s="114"/>
    </row>
    <row r="1236" spans="25:25" x14ac:dyDescent="0.25">
      <c r="Y1236" s="114"/>
    </row>
    <row r="1237" spans="25:25" x14ac:dyDescent="0.25">
      <c r="Y1237" s="114"/>
    </row>
    <row r="1238" spans="25:25" x14ac:dyDescent="0.25">
      <c r="Y1238" s="114"/>
    </row>
    <row r="1239" spans="25:25" x14ac:dyDescent="0.25">
      <c r="Y1239" s="114"/>
    </row>
    <row r="1240" spans="25:25" x14ac:dyDescent="0.25">
      <c r="Y1240" s="114"/>
    </row>
    <row r="1241" spans="25:25" x14ac:dyDescent="0.25">
      <c r="Y1241" s="114"/>
    </row>
    <row r="1242" spans="25:25" x14ac:dyDescent="0.25">
      <c r="Y1242" s="114"/>
    </row>
    <row r="1243" spans="25:25" x14ac:dyDescent="0.25">
      <c r="Y1243" s="114"/>
    </row>
    <row r="1244" spans="25:25" x14ac:dyDescent="0.25">
      <c r="Y1244" s="114"/>
    </row>
    <row r="1245" spans="25:25" x14ac:dyDescent="0.25">
      <c r="Y1245" s="114"/>
    </row>
    <row r="1246" spans="25:25" x14ac:dyDescent="0.25">
      <c r="Y1246" s="114"/>
    </row>
    <row r="1247" spans="25:25" x14ac:dyDescent="0.25">
      <c r="Y1247" s="114"/>
    </row>
    <row r="1248" spans="25:25" x14ac:dyDescent="0.25">
      <c r="Y1248" s="114"/>
    </row>
    <row r="1249" spans="25:25" x14ac:dyDescent="0.25">
      <c r="Y1249" s="114"/>
    </row>
    <row r="1250" spans="25:25" x14ac:dyDescent="0.25">
      <c r="Y1250" s="114"/>
    </row>
    <row r="1251" spans="25:25" x14ac:dyDescent="0.25">
      <c r="Y1251" s="114"/>
    </row>
    <row r="1252" spans="25:25" x14ac:dyDescent="0.25">
      <c r="Y1252" s="114"/>
    </row>
    <row r="1253" spans="25:25" x14ac:dyDescent="0.25">
      <c r="Y1253" s="114"/>
    </row>
    <row r="1254" spans="25:25" x14ac:dyDescent="0.25">
      <c r="Y1254" s="114"/>
    </row>
    <row r="1255" spans="25:25" x14ac:dyDescent="0.25">
      <c r="Y1255" s="114"/>
    </row>
    <row r="1256" spans="25:25" x14ac:dyDescent="0.25">
      <c r="Y1256" s="114"/>
    </row>
    <row r="1257" spans="25:25" x14ac:dyDescent="0.25">
      <c r="Y1257" s="114"/>
    </row>
    <row r="1623" spans="1:24" s="122" customFormat="1" x14ac:dyDescent="0.25">
      <c r="A1623" s="104"/>
      <c r="B1623" s="185"/>
      <c r="C1623" s="104"/>
      <c r="D1623" s="104"/>
      <c r="E1623" s="104"/>
      <c r="F1623" s="104"/>
      <c r="G1623" s="104"/>
      <c r="H1623" s="114"/>
      <c r="I1623" s="114"/>
      <c r="J1623" s="114"/>
      <c r="K1623" s="114"/>
      <c r="L1623" s="114"/>
      <c r="M1623" s="114"/>
      <c r="N1623" s="114"/>
      <c r="O1623" s="114"/>
      <c r="P1623" s="114"/>
      <c r="Q1623" s="114"/>
      <c r="R1623" s="114"/>
      <c r="S1623" s="114"/>
      <c r="T1623" s="114"/>
      <c r="U1623" s="114"/>
      <c r="V1623" s="104"/>
      <c r="W1623" s="104"/>
      <c r="X1623" s="104"/>
    </row>
  </sheetData>
  <dataConsolidate/>
  <mergeCells count="1">
    <mergeCell ref="A673:G673"/>
  </mergeCells>
  <phoneticPr fontId="8" type="noConversion"/>
  <conditionalFormatting sqref="E672:E1048576 E1:E366 E396:E602">
    <cfRule type="duplicateValues" dxfId="146" priority="25"/>
    <cfRule type="duplicateValues" dxfId="145" priority="26"/>
  </conditionalFormatting>
  <conditionalFormatting sqref="E603:E671">
    <cfRule type="duplicateValues" dxfId="144" priority="2"/>
    <cfRule type="duplicateValues" dxfId="143" priority="3"/>
    <cfRule type="duplicateValues" dxfId="142" priority="4"/>
  </conditionalFormatting>
  <conditionalFormatting sqref="E396:E1048576 E1:E366">
    <cfRule type="duplicateValues" dxfId="141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10" sqref="D10"/>
    </sheetView>
  </sheetViews>
  <sheetFormatPr baseColWidth="10" defaultColWidth="11.42578125" defaultRowHeight="15" x14ac:dyDescent="0.25"/>
  <cols>
    <col min="1" max="1" width="16.28515625" customWidth="1"/>
    <col min="2" max="2" width="19.140625" bestFit="1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1" max="16383" width="11.42578125" style="102"/>
    <col min="16384" max="16384" width="11.42578125" style="128"/>
  </cols>
  <sheetData>
    <row r="1" spans="1:9 16382:16384" ht="90" customHeight="1" thickBot="1" x14ac:dyDescent="0.3">
      <c r="A1">
        <v>0</v>
      </c>
    </row>
    <row r="2" spans="1:9 16382:16384" x14ac:dyDescent="0.25">
      <c r="B2" s="16" t="s">
        <v>17</v>
      </c>
      <c r="D2" s="143" t="s">
        <v>9019</v>
      </c>
      <c r="F2" s="26"/>
      <c r="G2" s="108" t="str">
        <f>VLOOKUP(D2,XFC2:XFD13,2,FALSE)</f>
        <v>12</v>
      </c>
      <c r="H2" s="109" t="s">
        <v>10222</v>
      </c>
      <c r="I2" s="1" t="str">
        <f>CONCATENATE(E3,"/",G2,"/",H2)</f>
        <v>31/12/2024</v>
      </c>
      <c r="XFB2" s="102">
        <v>2024</v>
      </c>
      <c r="XFC2" s="102" t="s">
        <v>8492</v>
      </c>
      <c r="XFD2" s="128" t="s">
        <v>7706</v>
      </c>
    </row>
    <row r="3" spans="1:9 16382:16384" x14ac:dyDescent="0.25">
      <c r="B3" s="16" t="s">
        <v>2</v>
      </c>
      <c r="D3" s="183">
        <v>45657</v>
      </c>
      <c r="E3" s="155" t="s">
        <v>10890</v>
      </c>
      <c r="F3" s="182"/>
      <c r="XFB3" s="102">
        <v>2024</v>
      </c>
      <c r="XFC3" s="102" t="s">
        <v>8487</v>
      </c>
      <c r="XFD3" s="128" t="s">
        <v>10725</v>
      </c>
    </row>
    <row r="4" spans="1:9 16382:16384" hidden="1" x14ac:dyDescent="0.25">
      <c r="B4" s="16" t="s">
        <v>3</v>
      </c>
      <c r="D4" s="144" t="s">
        <v>1</v>
      </c>
      <c r="F4" s="2"/>
      <c r="XFB4" s="102">
        <v>2024</v>
      </c>
      <c r="XFC4" s="102" t="s">
        <v>8488</v>
      </c>
      <c r="XFD4" s="128" t="s">
        <v>0</v>
      </c>
    </row>
    <row r="5" spans="1:9 16382:16384" hidden="1" x14ac:dyDescent="0.25">
      <c r="B5" s="16" t="s">
        <v>4</v>
      </c>
      <c r="D5" s="144" t="s">
        <v>0</v>
      </c>
      <c r="F5" s="2"/>
      <c r="XFB5" s="102">
        <v>2024</v>
      </c>
      <c r="XFC5" s="102" t="s">
        <v>8489</v>
      </c>
      <c r="XFD5" s="128" t="s">
        <v>10388</v>
      </c>
    </row>
    <row r="6" spans="1:9 16382:16384" hidden="1" x14ac:dyDescent="0.25">
      <c r="B6" s="17" t="s">
        <v>28</v>
      </c>
      <c r="D6" s="145" t="s">
        <v>10329</v>
      </c>
      <c r="F6" s="2"/>
      <c r="XFB6" s="102">
        <v>2024</v>
      </c>
      <c r="XFC6" s="102" t="s">
        <v>8491</v>
      </c>
      <c r="XFD6" s="128" t="s">
        <v>10726</v>
      </c>
    </row>
    <row r="7" spans="1:9 16382:16384" hidden="1" x14ac:dyDescent="0.25">
      <c r="B7" s="16" t="s">
        <v>27</v>
      </c>
      <c r="D7" s="145" t="s">
        <v>10331</v>
      </c>
      <c r="F7" s="2"/>
      <c r="XFB7" s="102">
        <v>2024</v>
      </c>
      <c r="XFC7" s="102" t="s">
        <v>8490</v>
      </c>
      <c r="XFD7" s="128" t="s">
        <v>10727</v>
      </c>
    </row>
    <row r="8" spans="1:9 16382:16384" ht="16.5" customHeight="1" x14ac:dyDescent="0.25">
      <c r="B8" s="16" t="s">
        <v>26</v>
      </c>
      <c r="D8" s="146"/>
      <c r="E8" s="127">
        <f t="array" ref="E8">INDEX(Tabla2[N° DOC],MATCH(FALSE,ISBLANK(Tabla2[N° DOC]),0))</f>
        <v>2415</v>
      </c>
      <c r="F8" s="25"/>
      <c r="XFB8" s="102">
        <v>2024</v>
      </c>
      <c r="XFC8" s="102" t="s">
        <v>9014</v>
      </c>
      <c r="XFD8" s="128" t="s">
        <v>10728</v>
      </c>
    </row>
    <row r="9" spans="1:9 16382:16384" ht="16.5" hidden="1" customHeight="1" x14ac:dyDescent="0.25">
      <c r="B9" s="16" t="s">
        <v>25</v>
      </c>
      <c r="D9" s="147">
        <f>+D8</f>
        <v>0</v>
      </c>
      <c r="F9" s="29"/>
      <c r="XFB9" s="102">
        <v>2024</v>
      </c>
      <c r="XFC9" s="102" t="s">
        <v>9015</v>
      </c>
      <c r="XFD9" s="128" t="s">
        <v>10729</v>
      </c>
    </row>
    <row r="10" spans="1:9 16382:16384" ht="16.5" customHeight="1" x14ac:dyDescent="0.25">
      <c r="B10" s="16" t="s">
        <v>24</v>
      </c>
      <c r="D10" s="148"/>
      <c r="F10" s="30"/>
      <c r="XFB10" s="102">
        <v>2024</v>
      </c>
      <c r="XFC10" s="102" t="s">
        <v>9016</v>
      </c>
      <c r="XFD10" s="128" t="s">
        <v>10730</v>
      </c>
    </row>
    <row r="11" spans="1:9 16382:16384" ht="16.5" customHeight="1" x14ac:dyDescent="0.25">
      <c r="B11" s="17" t="s">
        <v>72</v>
      </c>
      <c r="D11" s="81">
        <f>IFERROR(IF(D10&lt;&gt;"",VLOOKUP(D10,Tabla4[#All],2,0),IF(D19&lt;&gt;0,VLOOKUP(D19,Tabla4[#All],2,0),0)),"")</f>
        <v>0</v>
      </c>
      <c r="F11" s="24"/>
      <c r="H11" s="1"/>
      <c r="I11" s="1"/>
      <c r="XFB11" s="102">
        <v>2024</v>
      </c>
      <c r="XFC11" s="102" t="s">
        <v>9017</v>
      </c>
      <c r="XFD11" s="128" t="s">
        <v>10731</v>
      </c>
    </row>
    <row r="12" spans="1:9 16382:16384" ht="16.5" customHeight="1" x14ac:dyDescent="0.25">
      <c r="B12" s="17" t="s">
        <v>74</v>
      </c>
      <c r="D12" s="149">
        <v>0</v>
      </c>
      <c r="F12" s="2"/>
      <c r="XFB12" s="102">
        <v>2024</v>
      </c>
      <c r="XFC12" s="102" t="s">
        <v>9018</v>
      </c>
      <c r="XFD12" s="128" t="s">
        <v>10732</v>
      </c>
    </row>
    <row r="13" spans="1:9 16382:16384" ht="12" customHeight="1" x14ac:dyDescent="0.25">
      <c r="B13" s="17" t="s">
        <v>73</v>
      </c>
      <c r="D13" s="150">
        <v>0</v>
      </c>
      <c r="F13" s="2"/>
      <c r="XFB13" s="102">
        <v>2024</v>
      </c>
      <c r="XFC13" s="102" t="s">
        <v>9019</v>
      </c>
      <c r="XFD13" s="128" t="s">
        <v>8048</v>
      </c>
    </row>
    <row r="14" spans="1:9 16382:16384" x14ac:dyDescent="0.25">
      <c r="B14" s="16" t="s">
        <v>23</v>
      </c>
      <c r="D14" s="151">
        <v>0</v>
      </c>
      <c r="F14" s="24"/>
    </row>
    <row r="15" spans="1:9 16382:16384" x14ac:dyDescent="0.25">
      <c r="B15" s="16" t="s">
        <v>22</v>
      </c>
      <c r="D15" s="152">
        <f>D14*0.13</f>
        <v>0</v>
      </c>
      <c r="F15" s="2"/>
    </row>
    <row r="16" spans="1:9 16382:16384" x14ac:dyDescent="0.25">
      <c r="B16" s="16" t="s">
        <v>21</v>
      </c>
      <c r="D16" s="153">
        <v>0</v>
      </c>
      <c r="F16" s="2"/>
    </row>
    <row r="17" spans="2:8" x14ac:dyDescent="0.25">
      <c r="B17" s="16" t="s">
        <v>20</v>
      </c>
      <c r="D17" s="153">
        <v>0</v>
      </c>
      <c r="F17" s="2"/>
    </row>
    <row r="18" spans="2:8" ht="15" customHeight="1" x14ac:dyDescent="0.25">
      <c r="B18" s="16" t="s">
        <v>75</v>
      </c>
      <c r="D18" s="153">
        <f>+(D12+D13+D14+D15+D16+D17)</f>
        <v>0</v>
      </c>
      <c r="F18" s="24"/>
    </row>
    <row r="19" spans="2:8" x14ac:dyDescent="0.25">
      <c r="B19" s="16" t="s">
        <v>7943</v>
      </c>
      <c r="D19" s="154"/>
      <c r="F19" s="2"/>
    </row>
    <row r="20" spans="2:8" x14ac:dyDescent="0.25">
      <c r="B20" s="16" t="s">
        <v>18</v>
      </c>
      <c r="D20" s="125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89"/>
      <c r="C30" s="189"/>
      <c r="D30" s="189"/>
    </row>
    <row r="31" spans="2:8" x14ac:dyDescent="0.25">
      <c r="B31" s="106" t="str">
        <f>D10&amp;D19</f>
        <v/>
      </c>
      <c r="C31" s="122"/>
      <c r="D31" s="100"/>
      <c r="E31" s="105">
        <f>LEN(B31)</f>
        <v>0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7"/>
  <sheetViews>
    <sheetView topLeftCell="A53" zoomScale="85" zoomScaleNormal="85" workbookViewId="0">
      <selection activeCell="J86" sqref="J86"/>
    </sheetView>
  </sheetViews>
  <sheetFormatPr baseColWidth="10" defaultColWidth="11.42578125" defaultRowHeight="15" x14ac:dyDescent="0.25"/>
  <cols>
    <col min="2" max="2" width="11.42578125" style="6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6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>
        <f t="array" ref="V2">INDEX(Tabla2[N° DOC],MATCH(FALSE,ISBLANK(Tabla2[N° DOC]),0))</f>
        <v>2415</v>
      </c>
    </row>
    <row r="3" spans="1:22" x14ac:dyDescent="0.25">
      <c r="A3" s="26" t="s">
        <v>9019</v>
      </c>
      <c r="B3" s="182">
        <v>45657</v>
      </c>
      <c r="C3" s="2" t="s">
        <v>1</v>
      </c>
      <c r="D3" s="2" t="s">
        <v>0</v>
      </c>
      <c r="E3" s="2" t="s">
        <v>10329</v>
      </c>
      <c r="F3" s="2" t="s">
        <v>10331</v>
      </c>
      <c r="G3" s="25">
        <v>2415</v>
      </c>
      <c r="H3" s="29">
        <v>2415</v>
      </c>
      <c r="I3" s="30"/>
      <c r="J3" s="24" t="s">
        <v>10463</v>
      </c>
      <c r="K3" s="2">
        <v>0</v>
      </c>
      <c r="L3" s="2">
        <v>0</v>
      </c>
      <c r="M3" s="24">
        <v>47.79</v>
      </c>
      <c r="N3" s="2">
        <v>6.2126999999999999</v>
      </c>
      <c r="O3" s="2">
        <v>0</v>
      </c>
      <c r="P3" s="2">
        <v>0</v>
      </c>
      <c r="Q3" s="24">
        <v>54.002699999999997</v>
      </c>
      <c r="R3" s="2" t="s">
        <v>10272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2" x14ac:dyDescent="0.25">
      <c r="A4" s="26" t="s">
        <v>9019</v>
      </c>
      <c r="B4" s="182">
        <v>45657</v>
      </c>
      <c r="C4" s="2" t="s">
        <v>1</v>
      </c>
      <c r="D4" s="2" t="s">
        <v>0</v>
      </c>
      <c r="E4" s="2" t="s">
        <v>10329</v>
      </c>
      <c r="F4" s="2" t="s">
        <v>10331</v>
      </c>
      <c r="G4" s="25">
        <v>2414</v>
      </c>
      <c r="H4" s="29">
        <v>2414</v>
      </c>
      <c r="I4" s="30"/>
      <c r="J4" s="24" t="s">
        <v>10460</v>
      </c>
      <c r="K4" s="2">
        <v>0</v>
      </c>
      <c r="L4" s="2">
        <v>0</v>
      </c>
      <c r="M4" s="24">
        <v>426.99</v>
      </c>
      <c r="N4" s="2">
        <v>55.508700000000005</v>
      </c>
      <c r="O4" s="2">
        <v>0</v>
      </c>
      <c r="P4" s="2">
        <v>0</v>
      </c>
      <c r="Q4" s="24">
        <v>482.49869999999999</v>
      </c>
      <c r="R4" s="2" t="s">
        <v>10206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26" t="s">
        <v>9019</v>
      </c>
      <c r="B5" s="182">
        <v>45656</v>
      </c>
      <c r="C5" s="2" t="s">
        <v>1</v>
      </c>
      <c r="D5" s="2" t="s">
        <v>0</v>
      </c>
      <c r="E5" s="2" t="s">
        <v>10329</v>
      </c>
      <c r="F5" s="2" t="s">
        <v>10331</v>
      </c>
      <c r="G5" s="25">
        <v>2413</v>
      </c>
      <c r="H5" s="29">
        <v>2413</v>
      </c>
      <c r="I5" s="30"/>
      <c r="J5" s="24" t="s">
        <v>10266</v>
      </c>
      <c r="K5" s="2">
        <v>0</v>
      </c>
      <c r="L5" s="2">
        <v>0</v>
      </c>
      <c r="M5" s="24">
        <v>475.22</v>
      </c>
      <c r="N5" s="2">
        <v>61.778600000000004</v>
      </c>
      <c r="O5" s="2">
        <v>0</v>
      </c>
      <c r="P5" s="2">
        <v>0</v>
      </c>
      <c r="Q5" s="24">
        <v>536.99860000000001</v>
      </c>
      <c r="R5" s="2" t="s">
        <v>10265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26" t="s">
        <v>9019</v>
      </c>
      <c r="B6" s="182">
        <v>45656</v>
      </c>
      <c r="C6" s="2" t="s">
        <v>1</v>
      </c>
      <c r="D6" s="2" t="s">
        <v>0</v>
      </c>
      <c r="E6" s="2" t="s">
        <v>10329</v>
      </c>
      <c r="F6" s="2" t="s">
        <v>10331</v>
      </c>
      <c r="G6" s="25">
        <v>2412</v>
      </c>
      <c r="H6" s="29">
        <v>2412</v>
      </c>
      <c r="I6" s="30"/>
      <c r="J6" s="24" t="s">
        <v>10231</v>
      </c>
      <c r="K6" s="2">
        <v>0</v>
      </c>
      <c r="L6" s="2">
        <v>0</v>
      </c>
      <c r="M6" s="24">
        <v>404.43</v>
      </c>
      <c r="N6" s="2">
        <v>52.575900000000004</v>
      </c>
      <c r="O6" s="2">
        <v>0</v>
      </c>
      <c r="P6" s="2">
        <v>0</v>
      </c>
      <c r="Q6" s="24">
        <v>457.0059</v>
      </c>
      <c r="R6" s="2" t="s">
        <v>10230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x14ac:dyDescent="0.25">
      <c r="A7" s="26" t="s">
        <v>9019</v>
      </c>
      <c r="B7" s="182">
        <v>45656</v>
      </c>
      <c r="C7" s="2" t="s">
        <v>1</v>
      </c>
      <c r="D7" s="2" t="s">
        <v>0</v>
      </c>
      <c r="E7" s="2" t="s">
        <v>10329</v>
      </c>
      <c r="F7" s="2" t="s">
        <v>10331</v>
      </c>
      <c r="G7" s="25">
        <v>2411</v>
      </c>
      <c r="H7" s="29">
        <v>2411</v>
      </c>
      <c r="I7" s="30"/>
      <c r="J7" s="24" t="s">
        <v>10460</v>
      </c>
      <c r="K7" s="2">
        <v>0</v>
      </c>
      <c r="L7" s="2">
        <v>0</v>
      </c>
      <c r="M7" s="24">
        <v>464.6</v>
      </c>
      <c r="N7" s="2">
        <v>60.398000000000003</v>
      </c>
      <c r="O7" s="2">
        <v>0</v>
      </c>
      <c r="P7" s="2">
        <v>0</v>
      </c>
      <c r="Q7" s="24">
        <v>524.99800000000005</v>
      </c>
      <c r="R7" s="2" t="s">
        <v>10206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x14ac:dyDescent="0.25">
      <c r="A8" s="26" t="s">
        <v>9019</v>
      </c>
      <c r="B8" s="182">
        <v>45656</v>
      </c>
      <c r="C8" s="2" t="s">
        <v>1</v>
      </c>
      <c r="D8" s="2" t="s">
        <v>0</v>
      </c>
      <c r="E8" s="2" t="s">
        <v>10329</v>
      </c>
      <c r="F8" s="2" t="s">
        <v>10331</v>
      </c>
      <c r="G8" s="25">
        <v>2410</v>
      </c>
      <c r="H8" s="29">
        <v>2410</v>
      </c>
      <c r="I8" s="30"/>
      <c r="J8" s="24" t="s">
        <v>10231</v>
      </c>
      <c r="K8" s="2">
        <v>0</v>
      </c>
      <c r="L8" s="2">
        <v>0</v>
      </c>
      <c r="M8" s="24">
        <v>199.12</v>
      </c>
      <c r="N8" s="2">
        <v>25.8856</v>
      </c>
      <c r="O8" s="2">
        <v>0</v>
      </c>
      <c r="P8" s="2">
        <v>0</v>
      </c>
      <c r="Q8" s="24">
        <v>225.00560000000002</v>
      </c>
      <c r="R8" s="2" t="s">
        <v>10230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x14ac:dyDescent="0.25">
      <c r="A9" s="26" t="s">
        <v>9019</v>
      </c>
      <c r="B9" s="182">
        <v>45654</v>
      </c>
      <c r="C9" s="2" t="s">
        <v>1</v>
      </c>
      <c r="D9" s="2" t="s">
        <v>0</v>
      </c>
      <c r="E9" s="2" t="s">
        <v>10329</v>
      </c>
      <c r="F9" s="2" t="s">
        <v>10331</v>
      </c>
      <c r="G9" s="25">
        <v>2409</v>
      </c>
      <c r="H9" s="29">
        <v>2409</v>
      </c>
      <c r="I9" s="30"/>
      <c r="J9" s="24" t="s">
        <v>10791</v>
      </c>
      <c r="K9" s="2">
        <v>0</v>
      </c>
      <c r="L9" s="2">
        <v>0</v>
      </c>
      <c r="M9" s="24">
        <v>267.7</v>
      </c>
      <c r="N9" s="2">
        <v>34.801000000000002</v>
      </c>
      <c r="O9" s="2">
        <v>0</v>
      </c>
      <c r="P9" s="2">
        <v>0</v>
      </c>
      <c r="Q9" s="24">
        <v>302.50099999999998</v>
      </c>
      <c r="R9" s="2" t="s">
        <v>10790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x14ac:dyDescent="0.25">
      <c r="A10" s="26" t="s">
        <v>9019</v>
      </c>
      <c r="B10" s="182">
        <v>45654</v>
      </c>
      <c r="C10" s="2" t="s">
        <v>1</v>
      </c>
      <c r="D10" s="2" t="s">
        <v>0</v>
      </c>
      <c r="E10" s="2" t="s">
        <v>10329</v>
      </c>
      <c r="F10" s="2" t="s">
        <v>10331</v>
      </c>
      <c r="G10" s="25">
        <v>2408</v>
      </c>
      <c r="H10" s="29">
        <v>2408</v>
      </c>
      <c r="I10" s="30"/>
      <c r="J10" s="24" t="s">
        <v>10436</v>
      </c>
      <c r="K10" s="2">
        <v>0</v>
      </c>
      <c r="L10" s="2">
        <v>0</v>
      </c>
      <c r="M10" s="24">
        <v>371.68</v>
      </c>
      <c r="N10" s="2">
        <v>48.318400000000004</v>
      </c>
      <c r="O10" s="2">
        <v>0</v>
      </c>
      <c r="P10" s="2">
        <v>0</v>
      </c>
      <c r="Q10" s="24">
        <v>419.9984</v>
      </c>
      <c r="R10" s="2" t="s">
        <v>10435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x14ac:dyDescent="0.25">
      <c r="A11" s="26" t="s">
        <v>9019</v>
      </c>
      <c r="B11" s="182">
        <v>45653</v>
      </c>
      <c r="C11" s="2" t="s">
        <v>1</v>
      </c>
      <c r="D11" s="2" t="s">
        <v>0</v>
      </c>
      <c r="E11" s="2" t="s">
        <v>10329</v>
      </c>
      <c r="F11" s="2" t="s">
        <v>10331</v>
      </c>
      <c r="G11" s="25">
        <v>2407</v>
      </c>
      <c r="H11" s="29">
        <v>2407</v>
      </c>
      <c r="I11" s="30"/>
      <c r="J11" s="24" t="s">
        <v>10231</v>
      </c>
      <c r="K11" s="2">
        <v>0</v>
      </c>
      <c r="L11" s="2">
        <v>0</v>
      </c>
      <c r="M11" s="24">
        <v>408.85</v>
      </c>
      <c r="N11" s="2">
        <v>53.150500000000008</v>
      </c>
      <c r="O11" s="2">
        <v>0</v>
      </c>
      <c r="P11" s="2">
        <v>0</v>
      </c>
      <c r="Q11" s="24">
        <v>462.00050000000005</v>
      </c>
      <c r="R11" s="2" t="s">
        <v>10230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x14ac:dyDescent="0.25">
      <c r="A12" s="26" t="s">
        <v>9019</v>
      </c>
      <c r="B12" s="182">
        <v>45653</v>
      </c>
      <c r="C12" s="2" t="s">
        <v>1</v>
      </c>
      <c r="D12" s="2" t="s">
        <v>0</v>
      </c>
      <c r="E12" s="2" t="s">
        <v>10329</v>
      </c>
      <c r="F12" s="2" t="s">
        <v>10331</v>
      </c>
      <c r="G12" s="25">
        <v>2406</v>
      </c>
      <c r="H12" s="29">
        <v>2406</v>
      </c>
      <c r="I12" s="30"/>
      <c r="J12" s="24" t="s">
        <v>10203</v>
      </c>
      <c r="K12" s="2">
        <v>0</v>
      </c>
      <c r="L12" s="2">
        <v>0</v>
      </c>
      <c r="M12" s="24">
        <v>564.57000000000005</v>
      </c>
      <c r="N12" s="2">
        <v>73.394100000000009</v>
      </c>
      <c r="O12" s="2">
        <v>0</v>
      </c>
      <c r="P12" s="2">
        <v>0</v>
      </c>
      <c r="Q12" s="24">
        <v>637.96410000000003</v>
      </c>
      <c r="R12" s="2" t="s">
        <v>10202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x14ac:dyDescent="0.25">
      <c r="A13" s="26" t="s">
        <v>9019</v>
      </c>
      <c r="B13" s="182">
        <v>45653</v>
      </c>
      <c r="C13" s="2" t="s">
        <v>1</v>
      </c>
      <c r="D13" s="2" t="s">
        <v>0</v>
      </c>
      <c r="E13" s="2" t="s">
        <v>10329</v>
      </c>
      <c r="F13" s="2" t="s">
        <v>10331</v>
      </c>
      <c r="G13" s="25">
        <v>2405</v>
      </c>
      <c r="H13" s="29">
        <v>2405</v>
      </c>
      <c r="I13" s="30"/>
      <c r="J13" s="24" t="s">
        <v>11168</v>
      </c>
      <c r="K13" s="2">
        <v>0</v>
      </c>
      <c r="L13" s="2">
        <v>0</v>
      </c>
      <c r="M13" s="24">
        <v>132.66</v>
      </c>
      <c r="N13" s="2">
        <v>17.245799999999999</v>
      </c>
      <c r="O13" s="2">
        <v>0</v>
      </c>
      <c r="P13" s="2">
        <v>0</v>
      </c>
      <c r="Q13" s="24">
        <v>149.9058</v>
      </c>
      <c r="R13" s="2" t="s">
        <v>11161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x14ac:dyDescent="0.25">
      <c r="A14" s="26" t="s">
        <v>9019</v>
      </c>
      <c r="B14" s="182">
        <v>45653</v>
      </c>
      <c r="C14" s="2" t="s">
        <v>1</v>
      </c>
      <c r="D14" s="2" t="s">
        <v>0</v>
      </c>
      <c r="E14" s="2" t="s">
        <v>10329</v>
      </c>
      <c r="F14" s="2" t="s">
        <v>10331</v>
      </c>
      <c r="G14" s="25">
        <v>2404</v>
      </c>
      <c r="H14" s="29">
        <v>2404</v>
      </c>
      <c r="I14" s="30"/>
      <c r="J14" s="24" t="s">
        <v>10231</v>
      </c>
      <c r="K14" s="2">
        <v>0</v>
      </c>
      <c r="L14" s="2">
        <v>0</v>
      </c>
      <c r="M14" s="24">
        <v>278.76</v>
      </c>
      <c r="N14" s="2">
        <v>36.238799999999998</v>
      </c>
      <c r="O14" s="2">
        <v>0</v>
      </c>
      <c r="P14" s="2">
        <v>0</v>
      </c>
      <c r="Q14" s="24">
        <v>314.99879999999996</v>
      </c>
      <c r="R14" s="2" t="s">
        <v>10230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x14ac:dyDescent="0.25">
      <c r="A15" s="26" t="s">
        <v>9019</v>
      </c>
      <c r="B15" s="182">
        <v>45653</v>
      </c>
      <c r="C15" s="2" t="s">
        <v>1</v>
      </c>
      <c r="D15" s="2" t="s">
        <v>0</v>
      </c>
      <c r="E15" s="2" t="s">
        <v>10329</v>
      </c>
      <c r="F15" s="2" t="s">
        <v>10331</v>
      </c>
      <c r="G15" s="25">
        <v>2403</v>
      </c>
      <c r="H15" s="29">
        <v>2403</v>
      </c>
      <c r="I15" s="30"/>
      <c r="J15" s="24" t="s">
        <v>11155</v>
      </c>
      <c r="K15" s="2">
        <v>0</v>
      </c>
      <c r="L15" s="2">
        <v>0</v>
      </c>
      <c r="M15" s="24">
        <v>458.41</v>
      </c>
      <c r="N15" s="2">
        <v>59.593300000000006</v>
      </c>
      <c r="O15" s="2">
        <v>0</v>
      </c>
      <c r="P15" s="2">
        <v>0</v>
      </c>
      <c r="Q15" s="24">
        <v>518.00330000000008</v>
      </c>
      <c r="R15" s="2" t="s">
        <v>11158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x14ac:dyDescent="0.25">
      <c r="A16" s="26" t="s">
        <v>9019</v>
      </c>
      <c r="B16" s="182">
        <v>45652</v>
      </c>
      <c r="C16" s="2" t="s">
        <v>1</v>
      </c>
      <c r="D16" s="2" t="s">
        <v>0</v>
      </c>
      <c r="E16" s="2" t="s">
        <v>10329</v>
      </c>
      <c r="F16" s="2" t="s">
        <v>10331</v>
      </c>
      <c r="G16" s="25">
        <v>2402</v>
      </c>
      <c r="H16" s="29">
        <v>2402</v>
      </c>
      <c r="I16" s="30" t="s">
        <v>11366</v>
      </c>
      <c r="J16" s="24" t="s">
        <v>11367</v>
      </c>
      <c r="K16" s="2">
        <v>0</v>
      </c>
      <c r="L16" s="2">
        <v>0</v>
      </c>
      <c r="M16" s="24">
        <v>97.35</v>
      </c>
      <c r="N16" s="2">
        <v>12.6555</v>
      </c>
      <c r="O16" s="2">
        <v>0</v>
      </c>
      <c r="P16" s="2">
        <v>0</v>
      </c>
      <c r="Q16" s="24">
        <v>110.0055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26" t="s">
        <v>9019</v>
      </c>
      <c r="B17" s="182">
        <v>45652</v>
      </c>
      <c r="C17" s="2" t="s">
        <v>1</v>
      </c>
      <c r="D17" s="2" t="s">
        <v>0</v>
      </c>
      <c r="E17" s="2" t="s">
        <v>10329</v>
      </c>
      <c r="F17" s="2" t="s">
        <v>10331</v>
      </c>
      <c r="G17" s="25">
        <v>2401</v>
      </c>
      <c r="H17" s="29">
        <v>2401</v>
      </c>
      <c r="I17" s="30"/>
      <c r="J17" s="24" t="s">
        <v>10436</v>
      </c>
      <c r="K17" s="2">
        <v>0</v>
      </c>
      <c r="L17" s="2">
        <v>0</v>
      </c>
      <c r="M17" s="24">
        <v>192.04</v>
      </c>
      <c r="N17" s="2">
        <v>24.965199999999999</v>
      </c>
      <c r="O17" s="2">
        <v>0</v>
      </c>
      <c r="P17" s="2">
        <v>0</v>
      </c>
      <c r="Q17" s="24">
        <v>217.0052</v>
      </c>
      <c r="R17" s="2" t="s">
        <v>10435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26" t="s">
        <v>9019</v>
      </c>
      <c r="B18" s="182">
        <v>45652</v>
      </c>
      <c r="C18" s="2" t="s">
        <v>1</v>
      </c>
      <c r="D18" s="2" t="s">
        <v>0</v>
      </c>
      <c r="E18" s="2" t="s">
        <v>10329</v>
      </c>
      <c r="F18" s="2" t="s">
        <v>10331</v>
      </c>
      <c r="G18" s="25">
        <v>2400</v>
      </c>
      <c r="H18" s="29">
        <v>2400</v>
      </c>
      <c r="I18" s="30"/>
      <c r="J18" s="24" t="s">
        <v>10231</v>
      </c>
      <c r="K18" s="2">
        <v>0</v>
      </c>
      <c r="L18" s="2">
        <v>0</v>
      </c>
      <c r="M18" s="24">
        <v>372.56</v>
      </c>
      <c r="N18" s="2">
        <v>48.4328</v>
      </c>
      <c r="O18" s="2">
        <v>0</v>
      </c>
      <c r="P18" s="2">
        <v>0</v>
      </c>
      <c r="Q18" s="24">
        <v>420.99279999999999</v>
      </c>
      <c r="R18" s="2" t="s">
        <v>10230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x14ac:dyDescent="0.25">
      <c r="A19" s="26" t="s">
        <v>9019</v>
      </c>
      <c r="B19" s="182">
        <v>45650</v>
      </c>
      <c r="C19" s="2" t="s">
        <v>1</v>
      </c>
      <c r="D19" s="2" t="s">
        <v>0</v>
      </c>
      <c r="E19" s="2" t="s">
        <v>10329</v>
      </c>
      <c r="F19" s="2" t="s">
        <v>10331</v>
      </c>
      <c r="G19" s="25">
        <v>2399</v>
      </c>
      <c r="H19" s="29">
        <v>2399</v>
      </c>
      <c r="I19" s="30"/>
      <c r="J19" s="24" t="s">
        <v>10231</v>
      </c>
      <c r="K19" s="2">
        <v>0</v>
      </c>
      <c r="L19" s="2">
        <v>0</v>
      </c>
      <c r="M19" s="24">
        <v>382.31</v>
      </c>
      <c r="N19" s="2">
        <v>49.700299999999999</v>
      </c>
      <c r="O19" s="2">
        <v>0</v>
      </c>
      <c r="P19" s="2">
        <v>0</v>
      </c>
      <c r="Q19" s="24">
        <v>432.01030000000003</v>
      </c>
      <c r="R19" s="2" t="s">
        <v>10230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x14ac:dyDescent="0.25">
      <c r="A20" s="26" t="s">
        <v>9019</v>
      </c>
      <c r="B20" s="182">
        <v>45650</v>
      </c>
      <c r="C20" s="2" t="s">
        <v>1</v>
      </c>
      <c r="D20" s="2" t="s">
        <v>0</v>
      </c>
      <c r="E20" s="2" t="s">
        <v>10329</v>
      </c>
      <c r="F20" s="2" t="s">
        <v>10331</v>
      </c>
      <c r="G20" s="25">
        <v>2398</v>
      </c>
      <c r="H20" s="29">
        <v>2398</v>
      </c>
      <c r="I20" s="30"/>
      <c r="J20" s="24" t="s">
        <v>10257</v>
      </c>
      <c r="K20" s="2">
        <v>0</v>
      </c>
      <c r="L20" s="2">
        <v>0</v>
      </c>
      <c r="M20" s="24">
        <v>278.76</v>
      </c>
      <c r="N20" s="2">
        <v>36.238799999999998</v>
      </c>
      <c r="O20" s="2">
        <v>0</v>
      </c>
      <c r="P20" s="2">
        <v>0</v>
      </c>
      <c r="Q20" s="24">
        <v>314.99879999999996</v>
      </c>
      <c r="R20" s="2" t="s">
        <v>10256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x14ac:dyDescent="0.25">
      <c r="A21" s="26" t="s">
        <v>9019</v>
      </c>
      <c r="B21" s="182">
        <v>45649</v>
      </c>
      <c r="C21" s="2" t="s">
        <v>1</v>
      </c>
      <c r="D21" s="2" t="s">
        <v>0</v>
      </c>
      <c r="E21" s="2" t="s">
        <v>10329</v>
      </c>
      <c r="F21" s="2" t="s">
        <v>10331</v>
      </c>
      <c r="G21" s="25">
        <v>2397</v>
      </c>
      <c r="H21" s="29">
        <v>2397</v>
      </c>
      <c r="I21" s="30"/>
      <c r="J21" s="24" t="s">
        <v>10277</v>
      </c>
      <c r="K21" s="2">
        <v>0</v>
      </c>
      <c r="L21" s="2">
        <v>0</v>
      </c>
      <c r="M21" s="24">
        <v>435.84</v>
      </c>
      <c r="N21" s="2">
        <v>56.659199999999998</v>
      </c>
      <c r="O21" s="2">
        <v>0</v>
      </c>
      <c r="P21" s="2">
        <v>0</v>
      </c>
      <c r="Q21" s="24">
        <v>492.49919999999997</v>
      </c>
      <c r="R21" s="2" t="s">
        <v>10276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x14ac:dyDescent="0.25">
      <c r="A22" s="26" t="s">
        <v>9019</v>
      </c>
      <c r="B22" s="182">
        <v>45649</v>
      </c>
      <c r="C22" s="2" t="s">
        <v>1</v>
      </c>
      <c r="D22" s="2" t="s">
        <v>0</v>
      </c>
      <c r="E22" s="2" t="s">
        <v>10329</v>
      </c>
      <c r="F22" s="2" t="s">
        <v>10331</v>
      </c>
      <c r="G22" s="25">
        <v>2396</v>
      </c>
      <c r="H22" s="29">
        <v>2396</v>
      </c>
      <c r="I22" s="30"/>
      <c r="J22" s="24" t="s">
        <v>10462</v>
      </c>
      <c r="K22" s="2">
        <v>0</v>
      </c>
      <c r="L22" s="2">
        <v>0</v>
      </c>
      <c r="M22" s="24">
        <v>493.03</v>
      </c>
      <c r="N22" s="2">
        <v>64.093900000000005</v>
      </c>
      <c r="O22" s="2">
        <v>0</v>
      </c>
      <c r="P22" s="2">
        <v>0</v>
      </c>
      <c r="Q22" s="24">
        <v>557.12389999999994</v>
      </c>
      <c r="R22" s="2" t="s">
        <v>10211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x14ac:dyDescent="0.25">
      <c r="A23" s="26" t="s">
        <v>9019</v>
      </c>
      <c r="B23" s="182">
        <v>45649</v>
      </c>
      <c r="C23" s="2" t="s">
        <v>1</v>
      </c>
      <c r="D23" s="2" t="s">
        <v>0</v>
      </c>
      <c r="E23" s="2" t="s">
        <v>10329</v>
      </c>
      <c r="F23" s="2" t="s">
        <v>10331</v>
      </c>
      <c r="G23" s="25">
        <v>2395</v>
      </c>
      <c r="H23" s="29">
        <v>2395</v>
      </c>
      <c r="I23" s="30"/>
      <c r="J23" s="24" t="s">
        <v>10231</v>
      </c>
      <c r="K23" s="2">
        <v>0</v>
      </c>
      <c r="L23" s="2">
        <v>0</v>
      </c>
      <c r="M23" s="24">
        <v>405.31</v>
      </c>
      <c r="N23" s="2">
        <v>52.690300000000001</v>
      </c>
      <c r="O23" s="2">
        <v>0</v>
      </c>
      <c r="P23" s="2">
        <v>0</v>
      </c>
      <c r="Q23" s="24">
        <v>458.00029999999998</v>
      </c>
      <c r="R23" s="2" t="s">
        <v>10230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x14ac:dyDescent="0.25">
      <c r="A24" s="26" t="s">
        <v>9019</v>
      </c>
      <c r="B24" s="182">
        <v>45649</v>
      </c>
      <c r="C24" s="2" t="s">
        <v>1</v>
      </c>
      <c r="D24" s="2" t="s">
        <v>0</v>
      </c>
      <c r="E24" s="2" t="s">
        <v>10329</v>
      </c>
      <c r="F24" s="2" t="s">
        <v>10331</v>
      </c>
      <c r="G24" s="25">
        <v>2394</v>
      </c>
      <c r="H24" s="29">
        <v>2394</v>
      </c>
      <c r="I24" s="30"/>
      <c r="J24" s="24" t="s">
        <v>10460</v>
      </c>
      <c r="K24" s="2">
        <v>0</v>
      </c>
      <c r="L24" s="2">
        <v>0</v>
      </c>
      <c r="M24" s="24">
        <v>441.06</v>
      </c>
      <c r="N24" s="2">
        <v>57.337800000000001</v>
      </c>
      <c r="O24" s="2">
        <v>0</v>
      </c>
      <c r="P24" s="2">
        <v>0</v>
      </c>
      <c r="Q24" s="24">
        <v>498.39780000000002</v>
      </c>
      <c r="R24" s="2" t="s">
        <v>10206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x14ac:dyDescent="0.25">
      <c r="A25" s="26" t="s">
        <v>9019</v>
      </c>
      <c r="B25" s="182">
        <v>45647</v>
      </c>
      <c r="C25" s="2" t="s">
        <v>1</v>
      </c>
      <c r="D25" s="2" t="s">
        <v>0</v>
      </c>
      <c r="E25" s="2" t="s">
        <v>10329</v>
      </c>
      <c r="F25" s="2" t="s">
        <v>10331</v>
      </c>
      <c r="G25" s="25">
        <v>2393</v>
      </c>
      <c r="H25" s="29">
        <v>2393</v>
      </c>
      <c r="I25" s="30"/>
      <c r="J25" s="24" t="s">
        <v>10239</v>
      </c>
      <c r="K25" s="2">
        <v>0</v>
      </c>
      <c r="L25" s="2">
        <v>0</v>
      </c>
      <c r="M25" s="24">
        <v>21.56</v>
      </c>
      <c r="N25" s="2">
        <v>2.8028</v>
      </c>
      <c r="O25" s="2">
        <v>0</v>
      </c>
      <c r="P25" s="2">
        <v>0</v>
      </c>
      <c r="Q25" s="24">
        <v>24.3628</v>
      </c>
      <c r="R25" s="2" t="s">
        <v>10238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x14ac:dyDescent="0.25">
      <c r="A26" s="26" t="s">
        <v>9019</v>
      </c>
      <c r="B26" s="182">
        <v>45647</v>
      </c>
      <c r="C26" s="2" t="s">
        <v>1</v>
      </c>
      <c r="D26" s="2" t="s">
        <v>0</v>
      </c>
      <c r="E26" s="2" t="s">
        <v>10329</v>
      </c>
      <c r="F26" s="2" t="s">
        <v>10331</v>
      </c>
      <c r="G26" s="25">
        <v>2392</v>
      </c>
      <c r="H26" s="29">
        <v>2392</v>
      </c>
      <c r="I26" s="30"/>
      <c r="J26" s="24" t="s">
        <v>10266</v>
      </c>
      <c r="K26" s="2">
        <v>0</v>
      </c>
      <c r="L26" s="2">
        <v>0</v>
      </c>
      <c r="M26" s="24">
        <v>478.76</v>
      </c>
      <c r="N26" s="2">
        <v>62.238799999999998</v>
      </c>
      <c r="O26" s="2">
        <v>0</v>
      </c>
      <c r="P26" s="2">
        <v>0</v>
      </c>
      <c r="Q26" s="24">
        <v>540.99879999999996</v>
      </c>
      <c r="R26" s="2" t="s">
        <v>10265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x14ac:dyDescent="0.25">
      <c r="A27" s="26" t="s">
        <v>9019</v>
      </c>
      <c r="B27" s="182">
        <v>45646</v>
      </c>
      <c r="C27" s="2" t="s">
        <v>1</v>
      </c>
      <c r="D27" s="2" t="s">
        <v>0</v>
      </c>
      <c r="E27" s="2" t="s">
        <v>10329</v>
      </c>
      <c r="F27" s="2" t="s">
        <v>10331</v>
      </c>
      <c r="G27" s="25">
        <v>2391</v>
      </c>
      <c r="H27" s="29">
        <v>2391</v>
      </c>
      <c r="I27" s="30"/>
      <c r="J27" s="24" t="s">
        <v>10217</v>
      </c>
      <c r="K27" s="2">
        <v>0</v>
      </c>
      <c r="L27" s="2">
        <v>0</v>
      </c>
      <c r="M27" s="24">
        <v>12.65</v>
      </c>
      <c r="N27" s="2">
        <v>1.6445000000000001</v>
      </c>
      <c r="O27" s="2">
        <v>0</v>
      </c>
      <c r="P27" s="2">
        <v>0</v>
      </c>
      <c r="Q27" s="24">
        <v>14.294500000000001</v>
      </c>
      <c r="R27" s="2" t="s">
        <v>10216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x14ac:dyDescent="0.25">
      <c r="A28" s="26" t="s">
        <v>9019</v>
      </c>
      <c r="B28" s="182">
        <v>45646</v>
      </c>
      <c r="C28" s="2" t="s">
        <v>1</v>
      </c>
      <c r="D28" s="2" t="s">
        <v>0</v>
      </c>
      <c r="E28" s="2" t="s">
        <v>10329</v>
      </c>
      <c r="F28" s="2" t="s">
        <v>10331</v>
      </c>
      <c r="G28" s="25">
        <v>2390</v>
      </c>
      <c r="H28" s="29">
        <v>2390</v>
      </c>
      <c r="I28" s="30"/>
      <c r="J28" s="24" t="s">
        <v>11155</v>
      </c>
      <c r="K28" s="2">
        <v>0</v>
      </c>
      <c r="L28" s="2">
        <v>0</v>
      </c>
      <c r="M28" s="24">
        <v>442.48</v>
      </c>
      <c r="N28" s="2">
        <v>57.522400000000005</v>
      </c>
      <c r="O28" s="2">
        <v>0</v>
      </c>
      <c r="P28" s="2">
        <v>0</v>
      </c>
      <c r="Q28" s="24">
        <v>500.00240000000002</v>
      </c>
      <c r="R28" s="2" t="s">
        <v>11158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x14ac:dyDescent="0.25">
      <c r="A29" s="26" t="s">
        <v>9019</v>
      </c>
      <c r="B29" s="182">
        <v>45646</v>
      </c>
      <c r="C29" s="2" t="s">
        <v>1</v>
      </c>
      <c r="D29" s="2" t="s">
        <v>0</v>
      </c>
      <c r="E29" s="2" t="s">
        <v>10329</v>
      </c>
      <c r="F29" s="2" t="s">
        <v>10331</v>
      </c>
      <c r="G29" s="25">
        <v>2389</v>
      </c>
      <c r="H29" s="29">
        <v>2389</v>
      </c>
      <c r="I29" s="30"/>
      <c r="J29" s="24" t="s">
        <v>10460</v>
      </c>
      <c r="K29" s="2">
        <v>0</v>
      </c>
      <c r="L29" s="2">
        <v>0</v>
      </c>
      <c r="M29" s="24">
        <v>432.74</v>
      </c>
      <c r="N29" s="2">
        <v>56.2562</v>
      </c>
      <c r="O29" s="2">
        <v>0</v>
      </c>
      <c r="P29" s="2">
        <v>0</v>
      </c>
      <c r="Q29" s="24">
        <v>488.99619999999999</v>
      </c>
      <c r="R29" s="2" t="s">
        <v>10206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x14ac:dyDescent="0.25">
      <c r="A30" s="26" t="s">
        <v>9019</v>
      </c>
      <c r="B30" s="182">
        <v>45645</v>
      </c>
      <c r="C30" s="2" t="s">
        <v>1</v>
      </c>
      <c r="D30" s="2" t="s">
        <v>0</v>
      </c>
      <c r="E30" s="2" t="s">
        <v>10329</v>
      </c>
      <c r="F30" s="2" t="s">
        <v>10331</v>
      </c>
      <c r="G30" s="25">
        <v>2388</v>
      </c>
      <c r="H30" s="29">
        <v>2388</v>
      </c>
      <c r="I30" s="30" t="s">
        <v>11366</v>
      </c>
      <c r="J30" s="24" t="s">
        <v>11367</v>
      </c>
      <c r="K30" s="2">
        <v>0</v>
      </c>
      <c r="L30" s="2">
        <v>0</v>
      </c>
      <c r="M30" s="24">
        <v>939.83</v>
      </c>
      <c r="N30" s="2">
        <v>122.17790000000001</v>
      </c>
      <c r="O30" s="2">
        <v>0</v>
      </c>
      <c r="P30" s="2">
        <v>0</v>
      </c>
      <c r="Q30" s="24">
        <v>1062.0079000000001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x14ac:dyDescent="0.25">
      <c r="A31" s="26" t="s">
        <v>9019</v>
      </c>
      <c r="B31" s="182">
        <v>45645</v>
      </c>
      <c r="C31" s="2" t="s">
        <v>1</v>
      </c>
      <c r="D31" s="2" t="s">
        <v>0</v>
      </c>
      <c r="E31" s="2" t="s">
        <v>10329</v>
      </c>
      <c r="F31" s="2" t="s">
        <v>10331</v>
      </c>
      <c r="G31" s="25">
        <v>2387</v>
      </c>
      <c r="H31" s="29">
        <v>2387</v>
      </c>
      <c r="I31" s="30"/>
      <c r="J31" s="24" t="s">
        <v>10231</v>
      </c>
      <c r="K31" s="2">
        <v>0</v>
      </c>
      <c r="L31" s="2">
        <v>0</v>
      </c>
      <c r="M31" s="24">
        <v>410.61</v>
      </c>
      <c r="N31" s="2">
        <v>53.379300000000001</v>
      </c>
      <c r="O31" s="2">
        <v>0</v>
      </c>
      <c r="P31" s="2">
        <v>0</v>
      </c>
      <c r="Q31" s="24">
        <v>463.98930000000001</v>
      </c>
      <c r="R31" s="2" t="s">
        <v>10230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x14ac:dyDescent="0.25">
      <c r="A32" s="26" t="s">
        <v>9019</v>
      </c>
      <c r="B32" s="182">
        <v>45645</v>
      </c>
      <c r="C32" s="2" t="s">
        <v>1</v>
      </c>
      <c r="D32" s="2" t="s">
        <v>0</v>
      </c>
      <c r="E32" s="2" t="s">
        <v>10329</v>
      </c>
      <c r="F32" s="2" t="s">
        <v>10331</v>
      </c>
      <c r="G32" s="25">
        <v>2386</v>
      </c>
      <c r="H32" s="29">
        <v>2386</v>
      </c>
      <c r="I32" s="30"/>
      <c r="J32" s="24" t="s">
        <v>10460</v>
      </c>
      <c r="K32" s="2">
        <v>0</v>
      </c>
      <c r="L32" s="2">
        <v>0</v>
      </c>
      <c r="M32" s="24">
        <v>449.56</v>
      </c>
      <c r="N32" s="2">
        <v>58.442800000000005</v>
      </c>
      <c r="O32" s="2">
        <v>0</v>
      </c>
      <c r="P32" s="2">
        <v>0</v>
      </c>
      <c r="Q32" s="24">
        <v>508.00279999999998</v>
      </c>
      <c r="R32" s="2" t="s">
        <v>10206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x14ac:dyDescent="0.25">
      <c r="A33" s="26" t="s">
        <v>9019</v>
      </c>
      <c r="B33" s="182">
        <v>45645</v>
      </c>
      <c r="C33" s="2" t="s">
        <v>1</v>
      </c>
      <c r="D33" s="2" t="s">
        <v>0</v>
      </c>
      <c r="E33" s="2" t="s">
        <v>10329</v>
      </c>
      <c r="F33" s="2" t="s">
        <v>10331</v>
      </c>
      <c r="G33" s="25">
        <v>2385</v>
      </c>
      <c r="H33" s="29">
        <v>2385</v>
      </c>
      <c r="I33" s="30"/>
      <c r="J33" s="24" t="s">
        <v>11168</v>
      </c>
      <c r="K33" s="2">
        <v>0</v>
      </c>
      <c r="L33" s="2">
        <v>0</v>
      </c>
      <c r="M33" s="24">
        <v>243.36</v>
      </c>
      <c r="N33" s="2">
        <v>31.636800000000004</v>
      </c>
      <c r="O33" s="2">
        <v>0</v>
      </c>
      <c r="P33" s="2">
        <v>0</v>
      </c>
      <c r="Q33" s="24">
        <v>274.99680000000001</v>
      </c>
      <c r="R33" s="2" t="s">
        <v>11161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x14ac:dyDescent="0.25">
      <c r="A34" s="26" t="s">
        <v>9019</v>
      </c>
      <c r="B34" s="182">
        <v>45645</v>
      </c>
      <c r="C34" s="2" t="s">
        <v>1</v>
      </c>
      <c r="D34" s="2" t="s">
        <v>0</v>
      </c>
      <c r="E34" s="2" t="s">
        <v>10329</v>
      </c>
      <c r="F34" s="2" t="s">
        <v>10331</v>
      </c>
      <c r="G34" s="25">
        <v>2384</v>
      </c>
      <c r="H34" s="29">
        <v>2384</v>
      </c>
      <c r="I34" s="30"/>
      <c r="J34" s="24" t="s">
        <v>11155</v>
      </c>
      <c r="K34" s="2">
        <v>0</v>
      </c>
      <c r="L34" s="2">
        <v>0</v>
      </c>
      <c r="M34" s="24">
        <v>267.26</v>
      </c>
      <c r="N34" s="2">
        <v>34.7438</v>
      </c>
      <c r="O34" s="2">
        <v>0</v>
      </c>
      <c r="P34" s="2">
        <v>0</v>
      </c>
      <c r="Q34" s="24">
        <v>302.00380000000001</v>
      </c>
      <c r="R34" s="2" t="s">
        <v>11158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x14ac:dyDescent="0.25">
      <c r="A35" s="26" t="s">
        <v>9019</v>
      </c>
      <c r="B35" s="182">
        <v>45645</v>
      </c>
      <c r="C35" s="2" t="s">
        <v>1</v>
      </c>
      <c r="D35" s="2" t="s">
        <v>0</v>
      </c>
      <c r="E35" s="2" t="s">
        <v>10329</v>
      </c>
      <c r="F35" s="2" t="s">
        <v>10331</v>
      </c>
      <c r="G35" s="25">
        <v>2383</v>
      </c>
      <c r="H35" s="29">
        <v>2383</v>
      </c>
      <c r="I35" s="30"/>
      <c r="J35" s="24" t="s">
        <v>10246</v>
      </c>
      <c r="K35" s="2">
        <v>0</v>
      </c>
      <c r="L35" s="2">
        <v>0</v>
      </c>
      <c r="M35" s="24">
        <v>133.66999999999999</v>
      </c>
      <c r="N35" s="2">
        <v>17.377099999999999</v>
      </c>
      <c r="O35" s="2">
        <v>0</v>
      </c>
      <c r="P35" s="2">
        <v>0</v>
      </c>
      <c r="Q35" s="24">
        <v>151.0471</v>
      </c>
      <c r="R35" s="2" t="s">
        <v>10245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x14ac:dyDescent="0.25">
      <c r="A36" s="26" t="s">
        <v>9019</v>
      </c>
      <c r="B36" s="182">
        <v>45645</v>
      </c>
      <c r="C36" s="2" t="s">
        <v>1</v>
      </c>
      <c r="D36" s="2" t="s">
        <v>0</v>
      </c>
      <c r="E36" s="2" t="s">
        <v>10329</v>
      </c>
      <c r="F36" s="2" t="s">
        <v>10331</v>
      </c>
      <c r="G36" s="25">
        <v>2382</v>
      </c>
      <c r="H36" s="29">
        <v>2382</v>
      </c>
      <c r="I36" s="30"/>
      <c r="J36" s="24" t="s">
        <v>10203</v>
      </c>
      <c r="K36" s="2">
        <v>0</v>
      </c>
      <c r="L36" s="2">
        <v>0</v>
      </c>
      <c r="M36" s="24">
        <v>419.3</v>
      </c>
      <c r="N36" s="2">
        <v>54.509</v>
      </c>
      <c r="O36" s="2">
        <v>0</v>
      </c>
      <c r="P36" s="2">
        <v>0</v>
      </c>
      <c r="Q36" s="24">
        <v>473.80900000000003</v>
      </c>
      <c r="R36" s="2" t="s">
        <v>10202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x14ac:dyDescent="0.25">
      <c r="A37" s="26" t="s">
        <v>9019</v>
      </c>
      <c r="B37" s="182">
        <v>45645</v>
      </c>
      <c r="C37" s="2" t="s">
        <v>1</v>
      </c>
      <c r="D37" s="2" t="s">
        <v>0</v>
      </c>
      <c r="E37" s="2" t="s">
        <v>10329</v>
      </c>
      <c r="F37" s="2" t="s">
        <v>10331</v>
      </c>
      <c r="G37" s="25">
        <v>2381</v>
      </c>
      <c r="H37" s="29">
        <v>2381</v>
      </c>
      <c r="I37" s="30"/>
      <c r="J37" s="24" t="s">
        <v>10460</v>
      </c>
      <c r="K37" s="2">
        <v>0</v>
      </c>
      <c r="L37" s="2">
        <v>0</v>
      </c>
      <c r="M37" s="24">
        <v>443.81</v>
      </c>
      <c r="N37" s="2">
        <v>57.695300000000003</v>
      </c>
      <c r="O37" s="2">
        <v>0</v>
      </c>
      <c r="P37" s="2">
        <v>0</v>
      </c>
      <c r="Q37" s="24">
        <v>501.50530000000003</v>
      </c>
      <c r="R37" s="2" t="s">
        <v>10206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x14ac:dyDescent="0.25">
      <c r="A38" s="26" t="s">
        <v>9019</v>
      </c>
      <c r="B38" s="182">
        <v>45645</v>
      </c>
      <c r="C38" s="2" t="s">
        <v>1</v>
      </c>
      <c r="D38" s="2" t="s">
        <v>0</v>
      </c>
      <c r="E38" s="2" t="s">
        <v>10329</v>
      </c>
      <c r="F38" s="2" t="s">
        <v>10331</v>
      </c>
      <c r="G38" s="25">
        <v>2380</v>
      </c>
      <c r="H38" s="29">
        <v>2380</v>
      </c>
      <c r="I38" s="30"/>
      <c r="J38" s="24" t="s">
        <v>11155</v>
      </c>
      <c r="K38" s="2">
        <v>0</v>
      </c>
      <c r="L38" s="2">
        <v>0</v>
      </c>
      <c r="M38" s="24">
        <v>238.94</v>
      </c>
      <c r="N38" s="2">
        <v>31.062200000000001</v>
      </c>
      <c r="O38" s="2">
        <v>0</v>
      </c>
      <c r="P38" s="2">
        <v>0</v>
      </c>
      <c r="Q38" s="24">
        <v>270.00220000000002</v>
      </c>
      <c r="R38" s="2" t="s">
        <v>11158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x14ac:dyDescent="0.25">
      <c r="A39" s="26" t="s">
        <v>9019</v>
      </c>
      <c r="B39" s="182">
        <v>45645</v>
      </c>
      <c r="C39" s="2" t="s">
        <v>1</v>
      </c>
      <c r="D39" s="2" t="s">
        <v>0</v>
      </c>
      <c r="E39" s="2" t="s">
        <v>10329</v>
      </c>
      <c r="F39" s="2" t="s">
        <v>10331</v>
      </c>
      <c r="G39" s="25">
        <v>2379</v>
      </c>
      <c r="H39" s="29">
        <v>2379</v>
      </c>
      <c r="I39" s="30"/>
      <c r="J39" s="24" t="s">
        <v>11155</v>
      </c>
      <c r="K39" s="2">
        <v>0</v>
      </c>
      <c r="L39" s="2">
        <v>0</v>
      </c>
      <c r="M39" s="24">
        <v>472.34</v>
      </c>
      <c r="N39" s="2">
        <v>61.404199999999996</v>
      </c>
      <c r="O39" s="2">
        <v>0</v>
      </c>
      <c r="P39" s="2">
        <v>0</v>
      </c>
      <c r="Q39" s="24">
        <v>533.74419999999998</v>
      </c>
      <c r="R39" s="2" t="s">
        <v>11158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x14ac:dyDescent="0.25">
      <c r="A40" s="26" t="s">
        <v>9019</v>
      </c>
      <c r="B40" s="182">
        <v>45644</v>
      </c>
      <c r="C40" s="2" t="s">
        <v>1</v>
      </c>
      <c r="D40" s="2" t="s">
        <v>0</v>
      </c>
      <c r="E40" s="2" t="s">
        <v>10329</v>
      </c>
      <c r="F40" s="2" t="s">
        <v>10331</v>
      </c>
      <c r="G40" s="25">
        <v>2378</v>
      </c>
      <c r="H40" s="29">
        <v>2378</v>
      </c>
      <c r="I40" s="30"/>
      <c r="J40" s="24" t="s">
        <v>11260</v>
      </c>
      <c r="K40" s="2">
        <v>0</v>
      </c>
      <c r="L40" s="2">
        <v>0</v>
      </c>
      <c r="M40" s="24">
        <v>146.01</v>
      </c>
      <c r="N40" s="2">
        <v>18.981300000000001</v>
      </c>
      <c r="O40" s="2">
        <v>0</v>
      </c>
      <c r="P40" s="2">
        <v>0</v>
      </c>
      <c r="Q40" s="24">
        <v>164.9913</v>
      </c>
      <c r="R40" s="2" t="s">
        <v>11259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x14ac:dyDescent="0.25">
      <c r="A41" s="26" t="s">
        <v>9019</v>
      </c>
      <c r="B41" s="182">
        <v>45643</v>
      </c>
      <c r="C41" s="2" t="s">
        <v>1</v>
      </c>
      <c r="D41" s="2" t="s">
        <v>0</v>
      </c>
      <c r="E41" s="2" t="s">
        <v>10329</v>
      </c>
      <c r="F41" s="2" t="s">
        <v>10331</v>
      </c>
      <c r="G41" s="25">
        <v>2377</v>
      </c>
      <c r="H41" s="29">
        <v>2377</v>
      </c>
      <c r="I41" s="30"/>
      <c r="J41" s="24" t="s">
        <v>11155</v>
      </c>
      <c r="K41" s="2">
        <v>0</v>
      </c>
      <c r="L41" s="2">
        <v>0</v>
      </c>
      <c r="M41" s="24">
        <v>380.53</v>
      </c>
      <c r="N41" s="2">
        <v>49.468899999999998</v>
      </c>
      <c r="O41" s="2">
        <v>0</v>
      </c>
      <c r="P41" s="2">
        <v>0</v>
      </c>
      <c r="Q41" s="24">
        <v>429.99889999999999</v>
      </c>
      <c r="R41" s="2" t="s">
        <v>11158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x14ac:dyDescent="0.25">
      <c r="A42" s="26" t="s">
        <v>9019</v>
      </c>
      <c r="B42" s="182">
        <v>45643</v>
      </c>
      <c r="C42" s="2" t="s">
        <v>1</v>
      </c>
      <c r="D42" s="2" t="s">
        <v>0</v>
      </c>
      <c r="E42" s="2" t="s">
        <v>10329</v>
      </c>
      <c r="F42" s="2" t="s">
        <v>10331</v>
      </c>
      <c r="G42" s="25">
        <v>2376</v>
      </c>
      <c r="H42" s="29">
        <v>2376</v>
      </c>
      <c r="I42" s="30"/>
      <c r="J42" s="24" t="s">
        <v>11365</v>
      </c>
      <c r="K42" s="2">
        <v>0</v>
      </c>
      <c r="L42" s="2">
        <v>0</v>
      </c>
      <c r="M42" s="24">
        <v>408.17</v>
      </c>
      <c r="N42" s="2">
        <v>53.062100000000001</v>
      </c>
      <c r="O42" s="2">
        <v>0</v>
      </c>
      <c r="P42" s="2">
        <v>0</v>
      </c>
      <c r="Q42" s="24">
        <v>461.2321</v>
      </c>
      <c r="R42" s="2" t="s">
        <v>11364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x14ac:dyDescent="0.25">
      <c r="A43" s="26" t="s">
        <v>9019</v>
      </c>
      <c r="B43" s="182">
        <v>45643</v>
      </c>
      <c r="C43" s="2" t="s">
        <v>1</v>
      </c>
      <c r="D43" s="2" t="s">
        <v>0</v>
      </c>
      <c r="E43" s="2" t="s">
        <v>10329</v>
      </c>
      <c r="F43" s="2" t="s">
        <v>10331</v>
      </c>
      <c r="G43" s="25">
        <v>2375</v>
      </c>
      <c r="H43" s="29">
        <v>2375</v>
      </c>
      <c r="I43" s="30"/>
      <c r="J43" s="24" t="s">
        <v>10266</v>
      </c>
      <c r="K43" s="2">
        <v>0</v>
      </c>
      <c r="L43" s="2">
        <v>0</v>
      </c>
      <c r="M43" s="24">
        <v>403.99</v>
      </c>
      <c r="N43" s="2">
        <v>52.518700000000003</v>
      </c>
      <c r="O43" s="2">
        <v>0</v>
      </c>
      <c r="P43" s="2">
        <v>0</v>
      </c>
      <c r="Q43" s="24">
        <v>456.50870000000003</v>
      </c>
      <c r="R43" s="2" t="s">
        <v>10265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x14ac:dyDescent="0.25">
      <c r="A44" s="26" t="s">
        <v>9019</v>
      </c>
      <c r="B44" s="182">
        <v>45643</v>
      </c>
      <c r="C44" s="2" t="s">
        <v>1</v>
      </c>
      <c r="D44" s="2" t="s">
        <v>0</v>
      </c>
      <c r="E44" s="2" t="s">
        <v>10329</v>
      </c>
      <c r="F44" s="2" t="s">
        <v>10331</v>
      </c>
      <c r="G44" s="25">
        <v>2374</v>
      </c>
      <c r="H44" s="29">
        <v>2374</v>
      </c>
      <c r="I44" s="30"/>
      <c r="J44" s="24" t="s">
        <v>10292</v>
      </c>
      <c r="K44" s="2">
        <v>0</v>
      </c>
      <c r="L44" s="2">
        <v>0</v>
      </c>
      <c r="M44" s="24">
        <v>554.46</v>
      </c>
      <c r="N44" s="2">
        <v>72.079800000000006</v>
      </c>
      <c r="O44" s="2">
        <v>0</v>
      </c>
      <c r="P44" s="2">
        <v>0</v>
      </c>
      <c r="Q44" s="24">
        <v>626.53980000000001</v>
      </c>
      <c r="R44" s="2" t="s">
        <v>10291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x14ac:dyDescent="0.25">
      <c r="A45" s="26" t="s">
        <v>9019</v>
      </c>
      <c r="B45" s="182">
        <v>45643</v>
      </c>
      <c r="C45" s="2" t="s">
        <v>1</v>
      </c>
      <c r="D45" s="2" t="s">
        <v>0</v>
      </c>
      <c r="E45" s="2" t="s">
        <v>10329</v>
      </c>
      <c r="F45" s="2" t="s">
        <v>10331</v>
      </c>
      <c r="G45" s="25">
        <v>2373</v>
      </c>
      <c r="H45" s="29">
        <v>2373</v>
      </c>
      <c r="I45" s="30"/>
      <c r="J45" s="24" t="s">
        <v>10292</v>
      </c>
      <c r="K45" s="2">
        <v>0</v>
      </c>
      <c r="L45" s="2">
        <v>0</v>
      </c>
      <c r="M45" s="24">
        <v>483.19</v>
      </c>
      <c r="N45" s="2">
        <v>62.814700000000002</v>
      </c>
      <c r="O45" s="2">
        <v>0</v>
      </c>
      <c r="P45" s="2">
        <v>0</v>
      </c>
      <c r="Q45" s="24">
        <v>546.00469999999996</v>
      </c>
      <c r="R45" s="2" t="s">
        <v>10291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x14ac:dyDescent="0.25">
      <c r="A46" s="26" t="s">
        <v>9019</v>
      </c>
      <c r="B46" s="182">
        <v>45642</v>
      </c>
      <c r="C46" s="2" t="s">
        <v>1</v>
      </c>
      <c r="D46" s="2" t="s">
        <v>0</v>
      </c>
      <c r="E46" s="2" t="s">
        <v>10329</v>
      </c>
      <c r="F46" s="2" t="s">
        <v>10331</v>
      </c>
      <c r="G46" s="25">
        <v>2372</v>
      </c>
      <c r="H46" s="29">
        <v>2372</v>
      </c>
      <c r="I46" s="30"/>
      <c r="J46" s="24" t="s">
        <v>11155</v>
      </c>
      <c r="K46" s="2">
        <v>0</v>
      </c>
      <c r="L46" s="2">
        <v>0</v>
      </c>
      <c r="M46" s="24">
        <v>446.91</v>
      </c>
      <c r="N46" s="2">
        <v>58.098300000000002</v>
      </c>
      <c r="O46" s="2">
        <v>0</v>
      </c>
      <c r="P46" s="2">
        <v>0</v>
      </c>
      <c r="Q46" s="24">
        <v>505.00830000000002</v>
      </c>
      <c r="R46" s="2" t="s">
        <v>11158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x14ac:dyDescent="0.25">
      <c r="A47" s="26" t="s">
        <v>9019</v>
      </c>
      <c r="B47" s="182">
        <v>45642</v>
      </c>
      <c r="C47" s="2" t="s">
        <v>1</v>
      </c>
      <c r="D47" s="2" t="s">
        <v>0</v>
      </c>
      <c r="E47" s="2" t="s">
        <v>10329</v>
      </c>
      <c r="F47" s="2" t="s">
        <v>10331</v>
      </c>
      <c r="G47" s="25">
        <v>2371</v>
      </c>
      <c r="H47" s="29">
        <v>2371</v>
      </c>
      <c r="I47" s="30"/>
      <c r="J47" s="24" t="s">
        <v>10231</v>
      </c>
      <c r="K47" s="2">
        <v>0</v>
      </c>
      <c r="L47" s="2">
        <v>0</v>
      </c>
      <c r="M47" s="24">
        <v>398.23</v>
      </c>
      <c r="N47" s="2">
        <v>51.769900000000007</v>
      </c>
      <c r="O47" s="2">
        <v>0</v>
      </c>
      <c r="P47" s="2">
        <v>0</v>
      </c>
      <c r="Q47" s="24">
        <v>449.99990000000003</v>
      </c>
      <c r="R47" s="2" t="s">
        <v>10230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x14ac:dyDescent="0.25">
      <c r="A48" s="26" t="s">
        <v>9019</v>
      </c>
      <c r="B48" s="182">
        <v>45642</v>
      </c>
      <c r="C48" s="2" t="s">
        <v>1</v>
      </c>
      <c r="D48" s="2" t="s">
        <v>0</v>
      </c>
      <c r="E48" s="2" t="s">
        <v>10329</v>
      </c>
      <c r="F48" s="2" t="s">
        <v>10331</v>
      </c>
      <c r="G48" s="25">
        <v>2370</v>
      </c>
      <c r="H48" s="29">
        <v>2370</v>
      </c>
      <c r="I48" s="30"/>
      <c r="J48" s="24" t="s">
        <v>11365</v>
      </c>
      <c r="K48" s="2">
        <v>0</v>
      </c>
      <c r="L48" s="2">
        <v>0</v>
      </c>
      <c r="M48" s="24">
        <v>851.06</v>
      </c>
      <c r="N48" s="2">
        <v>110.6378</v>
      </c>
      <c r="O48" s="2">
        <v>0</v>
      </c>
      <c r="P48" s="2">
        <v>0</v>
      </c>
      <c r="Q48" s="24">
        <v>961.69779999999992</v>
      </c>
      <c r="R48" s="2" t="s">
        <v>11364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x14ac:dyDescent="0.25">
      <c r="A49" s="26" t="s">
        <v>9019</v>
      </c>
      <c r="B49" s="182">
        <v>45642</v>
      </c>
      <c r="C49" s="2" t="s">
        <v>1</v>
      </c>
      <c r="D49" s="2" t="s">
        <v>0</v>
      </c>
      <c r="E49" s="2" t="s">
        <v>10329</v>
      </c>
      <c r="F49" s="2" t="s">
        <v>10331</v>
      </c>
      <c r="G49" s="25">
        <v>2369</v>
      </c>
      <c r="H49" s="29">
        <v>2369</v>
      </c>
      <c r="I49" s="30"/>
      <c r="J49" s="24" t="s">
        <v>11260</v>
      </c>
      <c r="K49" s="2">
        <v>0</v>
      </c>
      <c r="L49" s="2">
        <v>0</v>
      </c>
      <c r="M49" s="24">
        <v>211.51</v>
      </c>
      <c r="N49" s="2">
        <v>27.496300000000002</v>
      </c>
      <c r="O49" s="2">
        <v>0</v>
      </c>
      <c r="P49" s="2">
        <v>0</v>
      </c>
      <c r="Q49" s="24">
        <v>239.00629999999998</v>
      </c>
      <c r="R49" s="2" t="s">
        <v>11259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idden="1" x14ac:dyDescent="0.25">
      <c r="A50" s="26" t="s">
        <v>9019</v>
      </c>
      <c r="B50" s="182">
        <v>45642</v>
      </c>
      <c r="C50" s="2" t="s">
        <v>1</v>
      </c>
      <c r="D50" s="2" t="s">
        <v>0</v>
      </c>
      <c r="E50" s="2" t="s">
        <v>10329</v>
      </c>
      <c r="F50" s="2" t="s">
        <v>10331</v>
      </c>
      <c r="G50" s="25">
        <v>2368</v>
      </c>
      <c r="H50" s="29">
        <v>2368</v>
      </c>
      <c r="I50" s="30" t="s">
        <v>7676</v>
      </c>
      <c r="J50" s="24" t="s">
        <v>7675</v>
      </c>
      <c r="K50" s="2">
        <v>0</v>
      </c>
      <c r="L50" s="2">
        <v>0</v>
      </c>
      <c r="M50" s="24">
        <v>0</v>
      </c>
      <c r="N50" s="2">
        <v>0</v>
      </c>
      <c r="O50" s="2">
        <v>0</v>
      </c>
      <c r="P50" s="2">
        <v>0</v>
      </c>
      <c r="Q50" s="24">
        <v>0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x14ac:dyDescent="0.25">
      <c r="A51" s="26" t="s">
        <v>9019</v>
      </c>
      <c r="B51" s="182">
        <v>45642</v>
      </c>
      <c r="C51" s="2" t="s">
        <v>1</v>
      </c>
      <c r="D51" s="2" t="s">
        <v>0</v>
      </c>
      <c r="E51" s="2" t="s">
        <v>10329</v>
      </c>
      <c r="F51" s="2" t="s">
        <v>10331</v>
      </c>
      <c r="G51" s="25">
        <v>2367</v>
      </c>
      <c r="H51" s="29">
        <v>2367</v>
      </c>
      <c r="I51" s="30"/>
      <c r="J51" s="24" t="s">
        <v>10203</v>
      </c>
      <c r="K51" s="2">
        <v>0</v>
      </c>
      <c r="L51" s="2">
        <v>0</v>
      </c>
      <c r="M51" s="24">
        <v>471.91</v>
      </c>
      <c r="N51" s="2">
        <v>61.348300000000002</v>
      </c>
      <c r="O51" s="2">
        <v>0</v>
      </c>
      <c r="P51" s="2">
        <v>0</v>
      </c>
      <c r="Q51" s="24">
        <v>533.25830000000008</v>
      </c>
      <c r="R51" s="2" t="s">
        <v>10202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x14ac:dyDescent="0.25">
      <c r="A52" s="26" t="s">
        <v>9019</v>
      </c>
      <c r="B52" s="182">
        <v>45642</v>
      </c>
      <c r="C52" s="2" t="s">
        <v>1</v>
      </c>
      <c r="D52" s="2" t="s">
        <v>0</v>
      </c>
      <c r="E52" s="2" t="s">
        <v>10329</v>
      </c>
      <c r="F52" s="2" t="s">
        <v>10331</v>
      </c>
      <c r="G52" s="25">
        <v>2366</v>
      </c>
      <c r="H52" s="29">
        <v>2366</v>
      </c>
      <c r="I52" s="30" t="s">
        <v>10233</v>
      </c>
      <c r="J52" s="24" t="s">
        <v>10234</v>
      </c>
      <c r="K52" s="2">
        <v>0</v>
      </c>
      <c r="L52" s="2">
        <v>0</v>
      </c>
      <c r="M52" s="24">
        <v>115.04</v>
      </c>
      <c r="N52" s="2">
        <v>14.955200000000001</v>
      </c>
      <c r="O52" s="2">
        <v>0</v>
      </c>
      <c r="P52" s="2">
        <v>0</v>
      </c>
      <c r="Q52" s="24">
        <v>129.99520000000001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x14ac:dyDescent="0.25">
      <c r="A53" s="26" t="s">
        <v>9019</v>
      </c>
      <c r="B53" s="182">
        <v>45639</v>
      </c>
      <c r="C53" s="2" t="s">
        <v>1</v>
      </c>
      <c r="D53" s="2" t="s">
        <v>0</v>
      </c>
      <c r="E53" s="2" t="s">
        <v>10329</v>
      </c>
      <c r="F53" s="2" t="s">
        <v>10331</v>
      </c>
      <c r="G53" s="25">
        <v>2365</v>
      </c>
      <c r="H53" s="29">
        <v>2365</v>
      </c>
      <c r="I53" s="30"/>
      <c r="J53" s="24" t="s">
        <v>10461</v>
      </c>
      <c r="K53" s="2">
        <v>0</v>
      </c>
      <c r="L53" s="2">
        <v>0</v>
      </c>
      <c r="M53" s="24">
        <v>505.31</v>
      </c>
      <c r="N53" s="2">
        <v>65.690300000000008</v>
      </c>
      <c r="O53" s="2">
        <v>0</v>
      </c>
      <c r="P53" s="2">
        <v>0</v>
      </c>
      <c r="Q53" s="24">
        <v>571.00030000000004</v>
      </c>
      <c r="R53" s="2" t="s">
        <v>10253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x14ac:dyDescent="0.25">
      <c r="A54" s="26" t="s">
        <v>9019</v>
      </c>
      <c r="B54" s="182">
        <v>45639</v>
      </c>
      <c r="C54" s="2" t="s">
        <v>1</v>
      </c>
      <c r="D54" s="2" t="s">
        <v>0</v>
      </c>
      <c r="E54" s="2" t="s">
        <v>10329</v>
      </c>
      <c r="F54" s="2" t="s">
        <v>10331</v>
      </c>
      <c r="G54" s="25">
        <v>2364</v>
      </c>
      <c r="H54" s="29">
        <v>2364</v>
      </c>
      <c r="I54" s="30"/>
      <c r="J54" s="24" t="s">
        <v>10217</v>
      </c>
      <c r="K54" s="2">
        <v>0</v>
      </c>
      <c r="L54" s="2">
        <v>0</v>
      </c>
      <c r="M54" s="24">
        <v>16.46</v>
      </c>
      <c r="N54" s="2">
        <v>2.1398000000000001</v>
      </c>
      <c r="O54" s="2">
        <v>0</v>
      </c>
      <c r="P54" s="2">
        <v>0</v>
      </c>
      <c r="Q54" s="24">
        <v>18.599800000000002</v>
      </c>
      <c r="R54" s="2" t="s">
        <v>10216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x14ac:dyDescent="0.25">
      <c r="A55" s="26" t="s">
        <v>9019</v>
      </c>
      <c r="B55" s="182">
        <v>45639</v>
      </c>
      <c r="C55" s="2" t="s">
        <v>1</v>
      </c>
      <c r="D55" s="2" t="s">
        <v>0</v>
      </c>
      <c r="E55" s="2" t="s">
        <v>10329</v>
      </c>
      <c r="F55" s="2" t="s">
        <v>10331</v>
      </c>
      <c r="G55" s="25">
        <v>2363</v>
      </c>
      <c r="H55" s="29">
        <v>2363</v>
      </c>
      <c r="I55" s="30"/>
      <c r="J55" s="24" t="s">
        <v>10266</v>
      </c>
      <c r="K55" s="2">
        <v>0</v>
      </c>
      <c r="L55" s="2">
        <v>0</v>
      </c>
      <c r="M55" s="24">
        <v>403.99</v>
      </c>
      <c r="N55" s="2">
        <v>52.518700000000003</v>
      </c>
      <c r="O55" s="2">
        <v>0</v>
      </c>
      <c r="P55" s="2">
        <v>0</v>
      </c>
      <c r="Q55" s="24">
        <v>456.50870000000003</v>
      </c>
      <c r="R55" s="2" t="s">
        <v>10265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x14ac:dyDescent="0.25">
      <c r="A56" s="26" t="s">
        <v>9019</v>
      </c>
      <c r="B56" s="182">
        <v>45639</v>
      </c>
      <c r="C56" s="2" t="s">
        <v>1</v>
      </c>
      <c r="D56" s="2" t="s">
        <v>0</v>
      </c>
      <c r="E56" s="2" t="s">
        <v>10329</v>
      </c>
      <c r="F56" s="2" t="s">
        <v>10331</v>
      </c>
      <c r="G56" s="25">
        <v>2362</v>
      </c>
      <c r="H56" s="29">
        <v>2362</v>
      </c>
      <c r="I56" s="30"/>
      <c r="J56" s="24" t="s">
        <v>10277</v>
      </c>
      <c r="K56" s="2">
        <v>0</v>
      </c>
      <c r="L56" s="2">
        <v>0</v>
      </c>
      <c r="M56" s="24">
        <v>465.13</v>
      </c>
      <c r="N56" s="2">
        <v>60.466900000000003</v>
      </c>
      <c r="O56" s="2">
        <v>0</v>
      </c>
      <c r="P56" s="2">
        <v>0</v>
      </c>
      <c r="Q56" s="24">
        <v>525.59690000000001</v>
      </c>
      <c r="R56" s="2" t="s">
        <v>10276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x14ac:dyDescent="0.25">
      <c r="A57" s="26" t="s">
        <v>9019</v>
      </c>
      <c r="B57" s="182">
        <v>45639</v>
      </c>
      <c r="C57" s="2" t="s">
        <v>1</v>
      </c>
      <c r="D57" s="2" t="s">
        <v>0</v>
      </c>
      <c r="E57" s="2" t="s">
        <v>10329</v>
      </c>
      <c r="F57" s="2" t="s">
        <v>10331</v>
      </c>
      <c r="G57" s="25">
        <v>2361</v>
      </c>
      <c r="H57" s="29">
        <v>2361</v>
      </c>
      <c r="I57" s="30"/>
      <c r="J57" s="24" t="s">
        <v>10436</v>
      </c>
      <c r="K57" s="2">
        <v>0</v>
      </c>
      <c r="L57" s="2">
        <v>0</v>
      </c>
      <c r="M57" s="24">
        <v>442.48</v>
      </c>
      <c r="N57" s="2">
        <v>57.522400000000005</v>
      </c>
      <c r="O57" s="2">
        <v>0</v>
      </c>
      <c r="P57" s="2">
        <v>0</v>
      </c>
      <c r="Q57" s="24">
        <v>500.00240000000002</v>
      </c>
      <c r="R57" s="2" t="s">
        <v>10435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x14ac:dyDescent="0.25">
      <c r="A58" s="26" t="s">
        <v>9019</v>
      </c>
      <c r="B58" s="182">
        <v>45639</v>
      </c>
      <c r="C58" s="2" t="s">
        <v>1</v>
      </c>
      <c r="D58" s="2" t="s">
        <v>0</v>
      </c>
      <c r="E58" s="2" t="s">
        <v>10329</v>
      </c>
      <c r="F58" s="2" t="s">
        <v>10331</v>
      </c>
      <c r="G58" s="25">
        <v>2360</v>
      </c>
      <c r="H58" s="29">
        <v>2360</v>
      </c>
      <c r="I58" s="30"/>
      <c r="J58" s="24" t="s">
        <v>10224</v>
      </c>
      <c r="K58" s="2">
        <v>0</v>
      </c>
      <c r="L58" s="2">
        <v>0</v>
      </c>
      <c r="M58" s="24">
        <v>327.43</v>
      </c>
      <c r="N58" s="2">
        <v>42.565899999999999</v>
      </c>
      <c r="O58" s="2">
        <v>0</v>
      </c>
      <c r="P58" s="2">
        <v>0</v>
      </c>
      <c r="Q58" s="24">
        <v>369.99590000000001</v>
      </c>
      <c r="R58" s="2" t="s">
        <v>10223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x14ac:dyDescent="0.25">
      <c r="A59" s="26" t="s">
        <v>9019</v>
      </c>
      <c r="B59" s="182">
        <v>45639</v>
      </c>
      <c r="C59" s="2" t="s">
        <v>1</v>
      </c>
      <c r="D59" s="2" t="s">
        <v>0</v>
      </c>
      <c r="E59" s="2" t="s">
        <v>10329</v>
      </c>
      <c r="F59" s="2" t="s">
        <v>10331</v>
      </c>
      <c r="G59" s="25">
        <v>2359</v>
      </c>
      <c r="H59" s="29">
        <v>2359</v>
      </c>
      <c r="I59" s="30"/>
      <c r="J59" s="24" t="s">
        <v>10299</v>
      </c>
      <c r="K59" s="2">
        <v>0</v>
      </c>
      <c r="L59" s="2">
        <v>0</v>
      </c>
      <c r="M59" s="24">
        <v>48.19</v>
      </c>
      <c r="N59" s="2">
        <v>6.2646999999999995</v>
      </c>
      <c r="O59" s="2">
        <v>0</v>
      </c>
      <c r="P59" s="2">
        <v>0</v>
      </c>
      <c r="Q59" s="24">
        <v>54.454699999999995</v>
      </c>
      <c r="R59" s="2" t="s">
        <v>10298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idden="1" x14ac:dyDescent="0.25">
      <c r="A60" s="26" t="s">
        <v>9019</v>
      </c>
      <c r="B60" s="182">
        <v>45639</v>
      </c>
      <c r="C60" s="2" t="s">
        <v>1</v>
      </c>
      <c r="D60" s="2" t="s">
        <v>0</v>
      </c>
      <c r="E60" s="2" t="s">
        <v>10329</v>
      </c>
      <c r="F60" s="2" t="s">
        <v>10331</v>
      </c>
      <c r="G60" s="25">
        <v>2358</v>
      </c>
      <c r="H60" s="29">
        <v>2358</v>
      </c>
      <c r="I60" s="30" t="s">
        <v>7676</v>
      </c>
      <c r="J60" s="24" t="s">
        <v>7675</v>
      </c>
      <c r="K60" s="2">
        <v>0</v>
      </c>
      <c r="L60" s="2">
        <v>0</v>
      </c>
      <c r="M60" s="24">
        <v>0</v>
      </c>
      <c r="N60" s="2">
        <v>0</v>
      </c>
      <c r="O60" s="2">
        <v>0</v>
      </c>
      <c r="P60" s="2">
        <v>0</v>
      </c>
      <c r="Q60" s="24">
        <v>0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x14ac:dyDescent="0.25">
      <c r="A61" s="26" t="s">
        <v>9019</v>
      </c>
      <c r="B61" s="182">
        <v>45638</v>
      </c>
      <c r="C61" s="2" t="s">
        <v>1</v>
      </c>
      <c r="D61" s="2" t="s">
        <v>0</v>
      </c>
      <c r="E61" s="2" t="s">
        <v>10329</v>
      </c>
      <c r="F61" s="2" t="s">
        <v>10331</v>
      </c>
      <c r="G61" s="25">
        <v>2357</v>
      </c>
      <c r="H61" s="29">
        <v>2357</v>
      </c>
      <c r="I61" s="30"/>
      <c r="J61" s="24" t="s">
        <v>10266</v>
      </c>
      <c r="K61" s="2">
        <v>0</v>
      </c>
      <c r="L61" s="2">
        <v>0</v>
      </c>
      <c r="M61" s="24">
        <v>478.53</v>
      </c>
      <c r="N61" s="2">
        <v>62.2089</v>
      </c>
      <c r="O61" s="2">
        <v>0</v>
      </c>
      <c r="P61" s="2">
        <v>0</v>
      </c>
      <c r="Q61" s="24">
        <v>540.73889999999994</v>
      </c>
      <c r="R61" s="2" t="s">
        <v>10265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x14ac:dyDescent="0.25">
      <c r="A62" s="26" t="s">
        <v>9019</v>
      </c>
      <c r="B62" s="182">
        <v>45638</v>
      </c>
      <c r="C62" s="2" t="s">
        <v>1</v>
      </c>
      <c r="D62" s="2" t="s">
        <v>0</v>
      </c>
      <c r="E62" s="2" t="s">
        <v>10329</v>
      </c>
      <c r="F62" s="2" t="s">
        <v>10331</v>
      </c>
      <c r="G62" s="25">
        <v>2356</v>
      </c>
      <c r="H62" s="29">
        <v>2356</v>
      </c>
      <c r="I62" s="30"/>
      <c r="J62" s="24" t="s">
        <v>11168</v>
      </c>
      <c r="K62" s="2">
        <v>0</v>
      </c>
      <c r="L62" s="2">
        <v>0</v>
      </c>
      <c r="M62" s="24">
        <v>164.6</v>
      </c>
      <c r="N62" s="2">
        <v>21.398</v>
      </c>
      <c r="O62" s="2">
        <v>0</v>
      </c>
      <c r="P62" s="2">
        <v>0</v>
      </c>
      <c r="Q62" s="24">
        <v>185.99799999999999</v>
      </c>
      <c r="R62" s="2" t="s">
        <v>11161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x14ac:dyDescent="0.25">
      <c r="A63" s="26" t="s">
        <v>9019</v>
      </c>
      <c r="B63" s="182">
        <v>45638</v>
      </c>
      <c r="C63" s="2" t="s">
        <v>1</v>
      </c>
      <c r="D63" s="2" t="s">
        <v>0</v>
      </c>
      <c r="E63" s="2" t="s">
        <v>10329</v>
      </c>
      <c r="F63" s="2" t="s">
        <v>10331</v>
      </c>
      <c r="G63" s="25">
        <v>2355</v>
      </c>
      <c r="H63" s="29">
        <v>2355</v>
      </c>
      <c r="I63" s="30"/>
      <c r="J63" s="24" t="s">
        <v>11155</v>
      </c>
      <c r="K63" s="2">
        <v>0</v>
      </c>
      <c r="L63" s="2">
        <v>0</v>
      </c>
      <c r="M63" s="24">
        <v>258.85000000000002</v>
      </c>
      <c r="N63" s="2">
        <v>33.650500000000001</v>
      </c>
      <c r="O63" s="2">
        <v>0</v>
      </c>
      <c r="P63" s="2">
        <v>0</v>
      </c>
      <c r="Q63" s="24">
        <v>292.50050000000005</v>
      </c>
      <c r="R63" s="2" t="s">
        <v>11158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x14ac:dyDescent="0.25">
      <c r="A64" s="26" t="s">
        <v>9019</v>
      </c>
      <c r="B64" s="182">
        <v>45638</v>
      </c>
      <c r="C64" s="2" t="s">
        <v>1</v>
      </c>
      <c r="D64" s="2" t="s">
        <v>0</v>
      </c>
      <c r="E64" s="2" t="s">
        <v>10329</v>
      </c>
      <c r="F64" s="2" t="s">
        <v>10331</v>
      </c>
      <c r="G64" s="25">
        <v>2354</v>
      </c>
      <c r="H64" s="29">
        <v>2354</v>
      </c>
      <c r="I64" s="30"/>
      <c r="J64" s="24" t="s">
        <v>11168</v>
      </c>
      <c r="K64" s="2">
        <v>0</v>
      </c>
      <c r="L64" s="2">
        <v>0</v>
      </c>
      <c r="M64" s="24">
        <v>250.66</v>
      </c>
      <c r="N64" s="2">
        <v>32.585799999999999</v>
      </c>
      <c r="O64" s="2">
        <v>0</v>
      </c>
      <c r="P64" s="2">
        <v>0</v>
      </c>
      <c r="Q64" s="24">
        <v>283.24579999999997</v>
      </c>
      <c r="R64" s="2" t="s">
        <v>11161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x14ac:dyDescent="0.25">
      <c r="A65" s="26" t="s">
        <v>9019</v>
      </c>
      <c r="B65" s="182">
        <v>45638</v>
      </c>
      <c r="C65" s="2" t="s">
        <v>1</v>
      </c>
      <c r="D65" s="2" t="s">
        <v>0</v>
      </c>
      <c r="E65" s="2" t="s">
        <v>10329</v>
      </c>
      <c r="F65" s="2" t="s">
        <v>10331</v>
      </c>
      <c r="G65" s="25">
        <v>2353</v>
      </c>
      <c r="H65" s="29">
        <v>2353</v>
      </c>
      <c r="I65" s="30"/>
      <c r="J65" s="24" t="s">
        <v>11155</v>
      </c>
      <c r="K65" s="2">
        <v>0</v>
      </c>
      <c r="L65" s="2">
        <v>0</v>
      </c>
      <c r="M65" s="24">
        <v>492.04</v>
      </c>
      <c r="N65" s="2">
        <v>63.965200000000003</v>
      </c>
      <c r="O65" s="2">
        <v>0</v>
      </c>
      <c r="P65" s="2">
        <v>0</v>
      </c>
      <c r="Q65" s="24">
        <v>556.00520000000006</v>
      </c>
      <c r="R65" s="2" t="s">
        <v>11158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idden="1" x14ac:dyDescent="0.25">
      <c r="A66" s="26" t="s">
        <v>9019</v>
      </c>
      <c r="B66" s="182">
        <v>45638</v>
      </c>
      <c r="C66" s="2" t="s">
        <v>1</v>
      </c>
      <c r="D66" s="2" t="s">
        <v>0</v>
      </c>
      <c r="E66" s="2" t="s">
        <v>10329</v>
      </c>
      <c r="F66" s="2" t="s">
        <v>10331</v>
      </c>
      <c r="G66" s="25">
        <v>2352</v>
      </c>
      <c r="H66" s="29">
        <v>2352</v>
      </c>
      <c r="I66" s="30" t="s">
        <v>7676</v>
      </c>
      <c r="J66" s="24" t="s">
        <v>7675</v>
      </c>
      <c r="K66" s="2">
        <v>0</v>
      </c>
      <c r="L66" s="2">
        <v>0</v>
      </c>
      <c r="M66" s="24">
        <v>0</v>
      </c>
      <c r="N66" s="2">
        <v>0</v>
      </c>
      <c r="O66" s="2">
        <v>0</v>
      </c>
      <c r="P66" s="2">
        <v>0</v>
      </c>
      <c r="Q66" s="24">
        <v>0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x14ac:dyDescent="0.25">
      <c r="A67" s="26" t="s">
        <v>9019</v>
      </c>
      <c r="B67" s="182">
        <v>45638</v>
      </c>
      <c r="C67" s="2" t="s">
        <v>1</v>
      </c>
      <c r="D67" s="2" t="s">
        <v>0</v>
      </c>
      <c r="E67" s="2" t="s">
        <v>10329</v>
      </c>
      <c r="F67" s="2" t="s">
        <v>10331</v>
      </c>
      <c r="G67" s="25">
        <v>2351</v>
      </c>
      <c r="H67" s="29">
        <v>2351</v>
      </c>
      <c r="I67" s="30"/>
      <c r="J67" s="24" t="s">
        <v>10292</v>
      </c>
      <c r="K67" s="2">
        <v>0</v>
      </c>
      <c r="L67" s="2">
        <v>0</v>
      </c>
      <c r="M67" s="24">
        <v>472.12</v>
      </c>
      <c r="N67" s="2">
        <v>61.375600000000006</v>
      </c>
      <c r="O67" s="2">
        <v>0</v>
      </c>
      <c r="P67" s="2">
        <v>0</v>
      </c>
      <c r="Q67" s="24">
        <v>533.49559999999997</v>
      </c>
      <c r="R67" s="2" t="s">
        <v>10291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x14ac:dyDescent="0.25">
      <c r="A68" s="26" t="s">
        <v>9019</v>
      </c>
      <c r="B68" s="182">
        <v>45637</v>
      </c>
      <c r="C68" s="2" t="s">
        <v>1</v>
      </c>
      <c r="D68" s="2" t="s">
        <v>0</v>
      </c>
      <c r="E68" s="2" t="s">
        <v>10329</v>
      </c>
      <c r="F68" s="2" t="s">
        <v>10331</v>
      </c>
      <c r="G68" s="25">
        <v>2350</v>
      </c>
      <c r="H68" s="29">
        <v>2350</v>
      </c>
      <c r="I68" s="30" t="s">
        <v>11282</v>
      </c>
      <c r="J68" s="24" t="s">
        <v>11283</v>
      </c>
      <c r="K68" s="2">
        <v>0</v>
      </c>
      <c r="L68" s="2">
        <v>0</v>
      </c>
      <c r="M68" s="24">
        <v>4.42</v>
      </c>
      <c r="N68" s="2">
        <v>0.5746</v>
      </c>
      <c r="O68" s="2">
        <v>0</v>
      </c>
      <c r="P68" s="2">
        <v>0</v>
      </c>
      <c r="Q68" s="24">
        <v>4.9946000000000002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x14ac:dyDescent="0.25">
      <c r="A69" s="26" t="s">
        <v>9019</v>
      </c>
      <c r="B69" s="182">
        <v>45637</v>
      </c>
      <c r="C69" s="2" t="s">
        <v>1</v>
      </c>
      <c r="D69" s="2" t="s">
        <v>0</v>
      </c>
      <c r="E69" s="2" t="s">
        <v>10329</v>
      </c>
      <c r="F69" s="2" t="s">
        <v>10331</v>
      </c>
      <c r="G69" s="25">
        <v>2349</v>
      </c>
      <c r="H69" s="29">
        <v>2349</v>
      </c>
      <c r="I69" s="30"/>
      <c r="J69" s="24" t="s">
        <v>11363</v>
      </c>
      <c r="K69" s="2">
        <v>0</v>
      </c>
      <c r="L69" s="2">
        <v>0</v>
      </c>
      <c r="M69" s="24">
        <v>193.81</v>
      </c>
      <c r="N69" s="2">
        <v>25.1953</v>
      </c>
      <c r="O69" s="2">
        <v>0</v>
      </c>
      <c r="P69" s="2">
        <v>0</v>
      </c>
      <c r="Q69" s="24">
        <v>219.00530000000001</v>
      </c>
      <c r="R69" s="2" t="s">
        <v>11362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x14ac:dyDescent="0.25">
      <c r="A70" s="26" t="s">
        <v>9019</v>
      </c>
      <c r="B70" s="182">
        <v>45637</v>
      </c>
      <c r="C70" s="2" t="s">
        <v>1</v>
      </c>
      <c r="D70" s="2" t="s">
        <v>0</v>
      </c>
      <c r="E70" s="2" t="s">
        <v>10329</v>
      </c>
      <c r="F70" s="2" t="s">
        <v>10331</v>
      </c>
      <c r="G70" s="25">
        <v>2348</v>
      </c>
      <c r="H70" s="29">
        <v>2348</v>
      </c>
      <c r="I70" s="30"/>
      <c r="J70" s="24" t="s">
        <v>10462</v>
      </c>
      <c r="K70" s="2">
        <v>0</v>
      </c>
      <c r="L70" s="2">
        <v>0</v>
      </c>
      <c r="M70" s="24">
        <v>176.93</v>
      </c>
      <c r="N70" s="2">
        <v>23.000900000000001</v>
      </c>
      <c r="O70" s="2">
        <v>0</v>
      </c>
      <c r="P70" s="2">
        <v>0</v>
      </c>
      <c r="Q70" s="24">
        <v>199.93090000000001</v>
      </c>
      <c r="R70" s="2" t="s">
        <v>10211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x14ac:dyDescent="0.25">
      <c r="A71" s="26" t="s">
        <v>9019</v>
      </c>
      <c r="B71" s="182">
        <v>45637</v>
      </c>
      <c r="C71" s="2" t="s">
        <v>1</v>
      </c>
      <c r="D71" s="2" t="s">
        <v>0</v>
      </c>
      <c r="E71" s="2" t="s">
        <v>10329</v>
      </c>
      <c r="F71" s="2" t="s">
        <v>10331</v>
      </c>
      <c r="G71" s="25">
        <v>2347</v>
      </c>
      <c r="H71" s="29">
        <v>2347</v>
      </c>
      <c r="I71" s="30"/>
      <c r="J71" s="24" t="s">
        <v>10229</v>
      </c>
      <c r="K71" s="2">
        <v>0</v>
      </c>
      <c r="L71" s="2">
        <v>0</v>
      </c>
      <c r="M71" s="24">
        <v>644.24</v>
      </c>
      <c r="N71" s="2">
        <v>83.751199999999997</v>
      </c>
      <c r="O71" s="2">
        <v>0</v>
      </c>
      <c r="P71" s="2">
        <v>0</v>
      </c>
      <c r="Q71" s="24">
        <v>727.99120000000005</v>
      </c>
      <c r="R71" s="2" t="s">
        <v>10228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x14ac:dyDescent="0.25">
      <c r="A72" s="26" t="s">
        <v>9019</v>
      </c>
      <c r="B72" s="182">
        <v>45637</v>
      </c>
      <c r="C72" s="2" t="s">
        <v>1</v>
      </c>
      <c r="D72" s="2" t="s">
        <v>0</v>
      </c>
      <c r="E72" s="2" t="s">
        <v>10329</v>
      </c>
      <c r="F72" s="2" t="s">
        <v>10331</v>
      </c>
      <c r="G72" s="25">
        <v>2346</v>
      </c>
      <c r="H72" s="29">
        <v>2346</v>
      </c>
      <c r="I72" s="30"/>
      <c r="J72" s="24" t="s">
        <v>10203</v>
      </c>
      <c r="K72" s="2">
        <v>0</v>
      </c>
      <c r="L72" s="2">
        <v>0</v>
      </c>
      <c r="M72" s="24">
        <v>461.29</v>
      </c>
      <c r="N72" s="2">
        <v>59.967700000000008</v>
      </c>
      <c r="O72" s="2">
        <v>0</v>
      </c>
      <c r="P72" s="2">
        <v>0</v>
      </c>
      <c r="Q72" s="24">
        <v>521.2577</v>
      </c>
      <c r="R72" s="2" t="s">
        <v>10202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x14ac:dyDescent="0.25">
      <c r="A73" s="26" t="s">
        <v>9019</v>
      </c>
      <c r="B73" s="182">
        <v>45637</v>
      </c>
      <c r="C73" s="2" t="s">
        <v>1</v>
      </c>
      <c r="D73" s="2" t="s">
        <v>0</v>
      </c>
      <c r="E73" s="2" t="s">
        <v>10329</v>
      </c>
      <c r="F73" s="2" t="s">
        <v>10331</v>
      </c>
      <c r="G73" s="25">
        <v>2345</v>
      </c>
      <c r="H73" s="29">
        <v>2345</v>
      </c>
      <c r="I73" s="30"/>
      <c r="J73" s="24" t="s">
        <v>10231</v>
      </c>
      <c r="K73" s="2">
        <v>0</v>
      </c>
      <c r="L73" s="2">
        <v>0</v>
      </c>
      <c r="M73" s="24">
        <v>404.43</v>
      </c>
      <c r="N73" s="2">
        <v>52.575900000000004</v>
      </c>
      <c r="O73" s="2">
        <v>0</v>
      </c>
      <c r="P73" s="2">
        <v>0</v>
      </c>
      <c r="Q73" s="24">
        <v>457.0059</v>
      </c>
      <c r="R73" s="2" t="s">
        <v>10230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x14ac:dyDescent="0.25">
      <c r="A74" s="26" t="s">
        <v>9019</v>
      </c>
      <c r="B74" s="182">
        <v>45637</v>
      </c>
      <c r="C74" s="2" t="s">
        <v>1</v>
      </c>
      <c r="D74" s="2" t="s">
        <v>0</v>
      </c>
      <c r="E74" s="2" t="s">
        <v>10329</v>
      </c>
      <c r="F74" s="2" t="s">
        <v>10331</v>
      </c>
      <c r="G74" s="25">
        <v>2344</v>
      </c>
      <c r="H74" s="29">
        <v>2344</v>
      </c>
      <c r="I74" s="30"/>
      <c r="J74" s="24" t="s">
        <v>11155</v>
      </c>
      <c r="K74" s="2">
        <v>0</v>
      </c>
      <c r="L74" s="2">
        <v>0</v>
      </c>
      <c r="M74" s="24">
        <v>433.63</v>
      </c>
      <c r="N74" s="2">
        <v>56.371900000000004</v>
      </c>
      <c r="O74" s="2">
        <v>0</v>
      </c>
      <c r="P74" s="2">
        <v>0</v>
      </c>
      <c r="Q74" s="24">
        <v>490.00189999999998</v>
      </c>
      <c r="R74" s="2" t="s">
        <v>11158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x14ac:dyDescent="0.25">
      <c r="A75" s="26" t="s">
        <v>9019</v>
      </c>
      <c r="B75" s="182">
        <v>45637</v>
      </c>
      <c r="C75" s="2" t="s">
        <v>1</v>
      </c>
      <c r="D75" s="2" t="s">
        <v>0</v>
      </c>
      <c r="E75" s="2" t="s">
        <v>10329</v>
      </c>
      <c r="F75" s="2" t="s">
        <v>10331</v>
      </c>
      <c r="G75" s="25">
        <v>2343</v>
      </c>
      <c r="H75" s="29">
        <v>2343</v>
      </c>
      <c r="I75" s="30"/>
      <c r="J75" s="24" t="s">
        <v>11363</v>
      </c>
      <c r="K75" s="2">
        <v>0</v>
      </c>
      <c r="L75" s="2">
        <v>0</v>
      </c>
      <c r="M75" s="24">
        <v>50.44</v>
      </c>
      <c r="N75" s="2">
        <v>6.5571999999999999</v>
      </c>
      <c r="O75" s="2">
        <v>0</v>
      </c>
      <c r="P75" s="2">
        <v>0</v>
      </c>
      <c r="Q75" s="24">
        <v>56.997199999999999</v>
      </c>
      <c r="R75" s="2" t="s">
        <v>11362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x14ac:dyDescent="0.25">
      <c r="A76" s="26" t="s">
        <v>9019</v>
      </c>
      <c r="B76" s="182">
        <v>45637</v>
      </c>
      <c r="C76" s="2" t="s">
        <v>1</v>
      </c>
      <c r="D76" s="2" t="s">
        <v>0</v>
      </c>
      <c r="E76" s="2" t="s">
        <v>10329</v>
      </c>
      <c r="F76" s="2" t="s">
        <v>10331</v>
      </c>
      <c r="G76" s="25">
        <v>2342</v>
      </c>
      <c r="H76" s="29">
        <v>2342</v>
      </c>
      <c r="I76" s="30"/>
      <c r="J76" s="24" t="s">
        <v>10460</v>
      </c>
      <c r="K76" s="2">
        <v>0</v>
      </c>
      <c r="L76" s="2">
        <v>0</v>
      </c>
      <c r="M76" s="24">
        <v>406.85</v>
      </c>
      <c r="N76" s="2">
        <v>52.890500000000003</v>
      </c>
      <c r="O76" s="2">
        <v>0</v>
      </c>
      <c r="P76" s="2">
        <v>0</v>
      </c>
      <c r="Q76" s="24">
        <v>459.7405</v>
      </c>
      <c r="R76" s="2" t="s">
        <v>10206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x14ac:dyDescent="0.25">
      <c r="A77" s="26" t="s">
        <v>9019</v>
      </c>
      <c r="B77" s="182">
        <v>45636</v>
      </c>
      <c r="C77" s="2" t="s">
        <v>1</v>
      </c>
      <c r="D77" s="2" t="s">
        <v>0</v>
      </c>
      <c r="E77" s="2" t="s">
        <v>10329</v>
      </c>
      <c r="F77" s="2" t="s">
        <v>10331</v>
      </c>
      <c r="G77" s="25">
        <v>2341</v>
      </c>
      <c r="H77" s="29">
        <v>2341</v>
      </c>
      <c r="I77" s="30"/>
      <c r="J77" s="24" t="s">
        <v>10277</v>
      </c>
      <c r="K77" s="2">
        <v>0</v>
      </c>
      <c r="L77" s="2">
        <v>0</v>
      </c>
      <c r="M77" s="24">
        <v>833.25</v>
      </c>
      <c r="N77" s="2">
        <v>108.32250000000001</v>
      </c>
      <c r="O77" s="2">
        <v>0</v>
      </c>
      <c r="P77" s="2">
        <v>0</v>
      </c>
      <c r="Q77" s="24">
        <v>941.57249999999999</v>
      </c>
      <c r="R77" s="2" t="s">
        <v>10276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x14ac:dyDescent="0.25">
      <c r="A78" s="26" t="s">
        <v>9019</v>
      </c>
      <c r="B78" s="182">
        <v>45636</v>
      </c>
      <c r="C78" s="2" t="s">
        <v>1</v>
      </c>
      <c r="D78" s="2" t="s">
        <v>0</v>
      </c>
      <c r="E78" s="2" t="s">
        <v>10329</v>
      </c>
      <c r="F78" s="2" t="s">
        <v>10331</v>
      </c>
      <c r="G78" s="25">
        <v>2340</v>
      </c>
      <c r="H78" s="29">
        <v>2340</v>
      </c>
      <c r="I78" s="30"/>
      <c r="J78" s="24" t="s">
        <v>10461</v>
      </c>
      <c r="K78" s="2">
        <v>0</v>
      </c>
      <c r="L78" s="2">
        <v>0</v>
      </c>
      <c r="M78" s="24">
        <v>544.25</v>
      </c>
      <c r="N78" s="2">
        <v>70.752499999999998</v>
      </c>
      <c r="O78" s="2">
        <v>0</v>
      </c>
      <c r="P78" s="2">
        <v>0</v>
      </c>
      <c r="Q78" s="24">
        <v>615.00250000000005</v>
      </c>
      <c r="R78" s="2" t="s">
        <v>10253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x14ac:dyDescent="0.25">
      <c r="A79" s="26" t="s">
        <v>9019</v>
      </c>
      <c r="B79" s="182">
        <v>45636</v>
      </c>
      <c r="C79" s="2" t="s">
        <v>1</v>
      </c>
      <c r="D79" s="2" t="s">
        <v>0</v>
      </c>
      <c r="E79" s="2" t="s">
        <v>10329</v>
      </c>
      <c r="F79" s="2" t="s">
        <v>10331</v>
      </c>
      <c r="G79" s="25">
        <v>2339</v>
      </c>
      <c r="H79" s="29">
        <v>2339</v>
      </c>
      <c r="I79" s="30"/>
      <c r="J79" s="24" t="s">
        <v>10266</v>
      </c>
      <c r="K79" s="2">
        <v>0</v>
      </c>
      <c r="L79" s="2">
        <v>0</v>
      </c>
      <c r="M79" s="24">
        <v>403.99</v>
      </c>
      <c r="N79" s="2">
        <v>52.518700000000003</v>
      </c>
      <c r="O79" s="2">
        <v>0</v>
      </c>
      <c r="P79" s="2">
        <v>0</v>
      </c>
      <c r="Q79" s="24">
        <v>456.50870000000003</v>
      </c>
      <c r="R79" s="2" t="s">
        <v>10265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x14ac:dyDescent="0.25">
      <c r="A80" s="26" t="s">
        <v>9019</v>
      </c>
      <c r="B80" s="182">
        <v>45636</v>
      </c>
      <c r="C80" s="2" t="s">
        <v>1</v>
      </c>
      <c r="D80" s="2" t="s">
        <v>0</v>
      </c>
      <c r="E80" s="2" t="s">
        <v>10329</v>
      </c>
      <c r="F80" s="2" t="s">
        <v>10331</v>
      </c>
      <c r="G80" s="25">
        <v>2338</v>
      </c>
      <c r="H80" s="29">
        <v>2338</v>
      </c>
      <c r="I80" s="30"/>
      <c r="J80" s="24" t="s">
        <v>11258</v>
      </c>
      <c r="K80" s="2">
        <v>0</v>
      </c>
      <c r="L80" s="2">
        <v>0</v>
      </c>
      <c r="M80" s="24">
        <v>44.25</v>
      </c>
      <c r="N80" s="2">
        <v>5.7525000000000004</v>
      </c>
      <c r="O80" s="2">
        <v>0</v>
      </c>
      <c r="P80" s="2">
        <v>0</v>
      </c>
      <c r="Q80" s="24">
        <v>50.002499999999998</v>
      </c>
      <c r="R80" s="2" t="s">
        <v>10743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x14ac:dyDescent="0.25">
      <c r="A81" s="26" t="s">
        <v>9019</v>
      </c>
      <c r="B81" s="182">
        <v>45636</v>
      </c>
      <c r="C81" s="2" t="s">
        <v>1</v>
      </c>
      <c r="D81" s="2" t="s">
        <v>0</v>
      </c>
      <c r="E81" s="2" t="s">
        <v>10329</v>
      </c>
      <c r="F81" s="2" t="s">
        <v>10331</v>
      </c>
      <c r="G81" s="25">
        <v>2337</v>
      </c>
      <c r="H81" s="29">
        <v>2337</v>
      </c>
      <c r="I81" s="30"/>
      <c r="J81" s="24" t="s">
        <v>10460</v>
      </c>
      <c r="K81" s="2">
        <v>0</v>
      </c>
      <c r="L81" s="2">
        <v>0</v>
      </c>
      <c r="M81" s="24">
        <v>440.04</v>
      </c>
      <c r="N81" s="2">
        <v>57.205200000000005</v>
      </c>
      <c r="O81" s="2">
        <v>0</v>
      </c>
      <c r="P81" s="2">
        <v>0</v>
      </c>
      <c r="Q81" s="24">
        <v>497.24520000000001</v>
      </c>
      <c r="R81" s="2" t="s">
        <v>10206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x14ac:dyDescent="0.25">
      <c r="A82" s="26" t="s">
        <v>9019</v>
      </c>
      <c r="B82" s="182">
        <v>45635</v>
      </c>
      <c r="C82" s="2" t="s">
        <v>1</v>
      </c>
      <c r="D82" s="2" t="s">
        <v>0</v>
      </c>
      <c r="E82" s="2" t="s">
        <v>10329</v>
      </c>
      <c r="F82" s="2" t="s">
        <v>10331</v>
      </c>
      <c r="G82" s="25">
        <v>2336</v>
      </c>
      <c r="H82" s="29">
        <v>2336</v>
      </c>
      <c r="I82" s="30"/>
      <c r="J82" s="24" t="s">
        <v>10231</v>
      </c>
      <c r="K82" s="2">
        <v>0</v>
      </c>
      <c r="L82" s="2">
        <v>0</v>
      </c>
      <c r="M82" s="24">
        <v>419.9</v>
      </c>
      <c r="N82" s="2">
        <v>54.586999999999996</v>
      </c>
      <c r="O82" s="2">
        <v>0</v>
      </c>
      <c r="P82" s="2">
        <v>0</v>
      </c>
      <c r="Q82" s="24">
        <v>474.48699999999997</v>
      </c>
      <c r="R82" s="2" t="s">
        <v>10230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x14ac:dyDescent="0.25">
      <c r="A83" s="26" t="s">
        <v>9019</v>
      </c>
      <c r="B83" s="182">
        <v>45635</v>
      </c>
      <c r="C83" s="2" t="s">
        <v>1</v>
      </c>
      <c r="D83" s="2" t="s">
        <v>0</v>
      </c>
      <c r="E83" s="2" t="s">
        <v>10329</v>
      </c>
      <c r="F83" s="2" t="s">
        <v>10331</v>
      </c>
      <c r="G83" s="25">
        <v>2335</v>
      </c>
      <c r="H83" s="29">
        <v>2335</v>
      </c>
      <c r="I83" s="30"/>
      <c r="J83" s="24" t="s">
        <v>10217</v>
      </c>
      <c r="K83" s="2">
        <v>0</v>
      </c>
      <c r="L83" s="2">
        <v>0</v>
      </c>
      <c r="M83" s="24">
        <v>80.099999999999994</v>
      </c>
      <c r="N83" s="2">
        <v>10.413</v>
      </c>
      <c r="O83" s="2">
        <v>0</v>
      </c>
      <c r="P83" s="2">
        <v>0</v>
      </c>
      <c r="Q83" s="24">
        <v>90.512999999999991</v>
      </c>
      <c r="R83" s="2" t="s">
        <v>10216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x14ac:dyDescent="0.25">
      <c r="A84" s="26" t="s">
        <v>9019</v>
      </c>
      <c r="B84" s="182">
        <v>45635</v>
      </c>
      <c r="C84" s="2" t="s">
        <v>1</v>
      </c>
      <c r="D84" s="2" t="s">
        <v>0</v>
      </c>
      <c r="E84" s="2" t="s">
        <v>10329</v>
      </c>
      <c r="F84" s="2" t="s">
        <v>10331</v>
      </c>
      <c r="G84" s="25">
        <v>2334</v>
      </c>
      <c r="H84" s="29">
        <v>2334</v>
      </c>
      <c r="I84" s="30"/>
      <c r="J84" s="24" t="s">
        <v>10292</v>
      </c>
      <c r="K84" s="2">
        <v>0</v>
      </c>
      <c r="L84" s="2">
        <v>0</v>
      </c>
      <c r="M84" s="24">
        <v>446.47</v>
      </c>
      <c r="N84" s="2">
        <v>58.041100000000007</v>
      </c>
      <c r="O84" s="2">
        <v>0</v>
      </c>
      <c r="P84" s="2">
        <v>0</v>
      </c>
      <c r="Q84" s="24">
        <v>504.51110000000006</v>
      </c>
      <c r="R84" s="2" t="s">
        <v>10291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x14ac:dyDescent="0.25">
      <c r="A85" s="26" t="s">
        <v>9019</v>
      </c>
      <c r="B85" s="182">
        <v>45635</v>
      </c>
      <c r="C85" s="2" t="s">
        <v>1</v>
      </c>
      <c r="D85" s="2" t="s">
        <v>0</v>
      </c>
      <c r="E85" s="2" t="s">
        <v>10329</v>
      </c>
      <c r="F85" s="2" t="s">
        <v>10331</v>
      </c>
      <c r="G85" s="25">
        <v>2333</v>
      </c>
      <c r="H85" s="29">
        <v>2333</v>
      </c>
      <c r="I85" s="30"/>
      <c r="J85" s="24" t="s">
        <v>11155</v>
      </c>
      <c r="K85" s="2">
        <v>0</v>
      </c>
      <c r="L85" s="2">
        <v>0</v>
      </c>
      <c r="M85" s="24">
        <v>436.28</v>
      </c>
      <c r="N85" s="2">
        <v>56.7164</v>
      </c>
      <c r="O85" s="2">
        <v>0</v>
      </c>
      <c r="P85" s="2">
        <v>0</v>
      </c>
      <c r="Q85" s="24">
        <v>492.99639999999999</v>
      </c>
      <c r="R85" s="2" t="s">
        <v>11158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x14ac:dyDescent="0.25">
      <c r="A86" s="26" t="s">
        <v>9019</v>
      </c>
      <c r="B86" s="182">
        <v>45633</v>
      </c>
      <c r="C86" s="2" t="s">
        <v>1</v>
      </c>
      <c r="D86" s="2" t="s">
        <v>0</v>
      </c>
      <c r="E86" s="2" t="s">
        <v>10329</v>
      </c>
      <c r="F86" s="2" t="s">
        <v>10331</v>
      </c>
      <c r="G86" s="25">
        <v>2332</v>
      </c>
      <c r="H86" s="29">
        <v>2332</v>
      </c>
      <c r="I86" s="30"/>
      <c r="J86" s="24" t="s">
        <v>11155</v>
      </c>
      <c r="K86" s="2">
        <v>0</v>
      </c>
      <c r="L86" s="2">
        <v>0</v>
      </c>
      <c r="M86" s="24">
        <v>398.23</v>
      </c>
      <c r="N86" s="2">
        <v>51.769900000000007</v>
      </c>
      <c r="O86" s="2">
        <v>0</v>
      </c>
      <c r="P86" s="2">
        <v>0</v>
      </c>
      <c r="Q86" s="24">
        <v>449.99990000000003</v>
      </c>
      <c r="R86" s="2" t="s">
        <v>11158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x14ac:dyDescent="0.25">
      <c r="A87" s="26" t="s">
        <v>9019</v>
      </c>
      <c r="B87" s="182">
        <v>45633</v>
      </c>
      <c r="C87" s="2" t="s">
        <v>1</v>
      </c>
      <c r="D87" s="2" t="s">
        <v>0</v>
      </c>
      <c r="E87" s="2" t="s">
        <v>10329</v>
      </c>
      <c r="F87" s="2" t="s">
        <v>10331</v>
      </c>
      <c r="G87" s="25">
        <v>2331</v>
      </c>
      <c r="H87" s="29">
        <v>2331</v>
      </c>
      <c r="I87" s="30"/>
      <c r="J87" s="24" t="s">
        <v>10460</v>
      </c>
      <c r="K87" s="2">
        <v>0</v>
      </c>
      <c r="L87" s="2">
        <v>0</v>
      </c>
      <c r="M87" s="24">
        <v>439.38</v>
      </c>
      <c r="N87" s="2">
        <v>57.119399999999999</v>
      </c>
      <c r="O87" s="2">
        <v>0</v>
      </c>
      <c r="P87" s="2">
        <v>0</v>
      </c>
      <c r="Q87" s="24">
        <v>496.49939999999998</v>
      </c>
      <c r="R87" s="2" t="s">
        <v>10206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x14ac:dyDescent="0.25">
      <c r="A88" s="26" t="s">
        <v>9019</v>
      </c>
      <c r="B88" s="182">
        <v>45633</v>
      </c>
      <c r="C88" s="2" t="s">
        <v>1</v>
      </c>
      <c r="D88" s="2" t="s">
        <v>0</v>
      </c>
      <c r="E88" s="2" t="s">
        <v>10329</v>
      </c>
      <c r="F88" s="2" t="s">
        <v>10331</v>
      </c>
      <c r="G88" s="25">
        <v>2330</v>
      </c>
      <c r="H88" s="29">
        <v>2330</v>
      </c>
      <c r="I88" s="30"/>
      <c r="J88" s="24" t="s">
        <v>10229</v>
      </c>
      <c r="K88" s="2">
        <v>0</v>
      </c>
      <c r="L88" s="2">
        <v>0</v>
      </c>
      <c r="M88" s="24">
        <v>470.55</v>
      </c>
      <c r="N88" s="2">
        <v>61.171500000000002</v>
      </c>
      <c r="O88" s="2">
        <v>0</v>
      </c>
      <c r="P88" s="2">
        <v>0</v>
      </c>
      <c r="Q88" s="24">
        <v>531.72149999999999</v>
      </c>
      <c r="R88" s="2" t="s">
        <v>10228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x14ac:dyDescent="0.25">
      <c r="A89" s="26" t="s">
        <v>9019</v>
      </c>
      <c r="B89" s="182">
        <v>45633</v>
      </c>
      <c r="C89" s="2" t="s">
        <v>1</v>
      </c>
      <c r="D89" s="2" t="s">
        <v>0</v>
      </c>
      <c r="E89" s="2" t="s">
        <v>10329</v>
      </c>
      <c r="F89" s="2" t="s">
        <v>10331</v>
      </c>
      <c r="G89" s="25">
        <v>2329</v>
      </c>
      <c r="H89" s="29">
        <v>2329</v>
      </c>
      <c r="I89" s="30"/>
      <c r="J89" s="24" t="s">
        <v>10231</v>
      </c>
      <c r="K89" s="2">
        <v>0</v>
      </c>
      <c r="L89" s="2">
        <v>0</v>
      </c>
      <c r="M89" s="24">
        <v>403.32</v>
      </c>
      <c r="N89" s="2">
        <v>52.431600000000003</v>
      </c>
      <c r="O89" s="2">
        <v>0</v>
      </c>
      <c r="P89" s="2">
        <v>0</v>
      </c>
      <c r="Q89" s="24">
        <v>455.7516</v>
      </c>
      <c r="R89" s="2" t="s">
        <v>10230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x14ac:dyDescent="0.25">
      <c r="A90" s="26" t="s">
        <v>9019</v>
      </c>
      <c r="B90" s="182">
        <v>45632</v>
      </c>
      <c r="C90" s="2" t="s">
        <v>1</v>
      </c>
      <c r="D90" s="2" t="s">
        <v>0</v>
      </c>
      <c r="E90" s="2" t="s">
        <v>10329</v>
      </c>
      <c r="F90" s="2" t="s">
        <v>10331</v>
      </c>
      <c r="G90" s="25">
        <v>2328</v>
      </c>
      <c r="H90" s="29">
        <v>2328</v>
      </c>
      <c r="I90" s="30"/>
      <c r="J90" s="24" t="s">
        <v>10231</v>
      </c>
      <c r="K90" s="2">
        <v>0</v>
      </c>
      <c r="L90" s="2">
        <v>0</v>
      </c>
      <c r="M90" s="24">
        <v>406.73</v>
      </c>
      <c r="N90" s="2">
        <v>52.874900000000004</v>
      </c>
      <c r="O90" s="2">
        <v>0</v>
      </c>
      <c r="P90" s="2">
        <v>0</v>
      </c>
      <c r="Q90" s="24">
        <v>459.60490000000004</v>
      </c>
      <c r="R90" s="2" t="s">
        <v>10230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x14ac:dyDescent="0.25">
      <c r="A91" s="26" t="s">
        <v>9019</v>
      </c>
      <c r="B91" s="182">
        <v>45632</v>
      </c>
      <c r="C91" s="2" t="s">
        <v>1</v>
      </c>
      <c r="D91" s="2" t="s">
        <v>0</v>
      </c>
      <c r="E91" s="2" t="s">
        <v>10329</v>
      </c>
      <c r="F91" s="2" t="s">
        <v>10331</v>
      </c>
      <c r="G91" s="25">
        <v>2327</v>
      </c>
      <c r="H91" s="29">
        <v>2327</v>
      </c>
      <c r="I91" s="30"/>
      <c r="J91" s="24" t="s">
        <v>10998</v>
      </c>
      <c r="K91" s="2">
        <v>0</v>
      </c>
      <c r="L91" s="2">
        <v>0</v>
      </c>
      <c r="M91" s="24">
        <v>365.48</v>
      </c>
      <c r="N91" s="2">
        <v>47.512400000000007</v>
      </c>
      <c r="O91" s="2">
        <v>0</v>
      </c>
      <c r="P91" s="2">
        <v>0</v>
      </c>
      <c r="Q91" s="24">
        <v>412.99240000000003</v>
      </c>
      <c r="R91" s="2" t="s">
        <v>10997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x14ac:dyDescent="0.25">
      <c r="A92" s="26" t="s">
        <v>9019</v>
      </c>
      <c r="B92" s="182">
        <v>45631</v>
      </c>
      <c r="C92" s="2" t="s">
        <v>1</v>
      </c>
      <c r="D92" s="2" t="s">
        <v>0</v>
      </c>
      <c r="E92" s="2" t="s">
        <v>10329</v>
      </c>
      <c r="F92" s="2" t="s">
        <v>10331</v>
      </c>
      <c r="G92" s="25">
        <v>2326</v>
      </c>
      <c r="H92" s="29">
        <v>2326</v>
      </c>
      <c r="I92" s="30"/>
      <c r="J92" s="24" t="s">
        <v>11155</v>
      </c>
      <c r="K92" s="2">
        <v>0</v>
      </c>
      <c r="L92" s="2">
        <v>0</v>
      </c>
      <c r="M92" s="24">
        <v>479.21</v>
      </c>
      <c r="N92" s="2">
        <v>62.2973</v>
      </c>
      <c r="O92" s="2">
        <v>0</v>
      </c>
      <c r="P92" s="2">
        <v>0</v>
      </c>
      <c r="Q92" s="24">
        <v>541.50729999999999</v>
      </c>
      <c r="R92" s="2" t="s">
        <v>11158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x14ac:dyDescent="0.25">
      <c r="A93" s="26" t="s">
        <v>9019</v>
      </c>
      <c r="B93" s="182">
        <v>45631</v>
      </c>
      <c r="C93" s="2" t="s">
        <v>1</v>
      </c>
      <c r="D93" s="2" t="s">
        <v>0</v>
      </c>
      <c r="E93" s="2" t="s">
        <v>10329</v>
      </c>
      <c r="F93" s="2" t="s">
        <v>10331</v>
      </c>
      <c r="G93" s="25">
        <v>2325</v>
      </c>
      <c r="H93" s="29">
        <v>2325</v>
      </c>
      <c r="I93" s="30"/>
      <c r="J93" s="24" t="s">
        <v>11270</v>
      </c>
      <c r="K93" s="2">
        <v>0</v>
      </c>
      <c r="L93" s="2">
        <v>0</v>
      </c>
      <c r="M93" s="24">
        <v>530.26</v>
      </c>
      <c r="N93" s="2">
        <v>68.933800000000005</v>
      </c>
      <c r="O93" s="2">
        <v>0</v>
      </c>
      <c r="P93" s="2">
        <v>0</v>
      </c>
      <c r="Q93" s="24">
        <v>599.19380000000001</v>
      </c>
      <c r="R93" s="2" t="s">
        <v>11269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x14ac:dyDescent="0.25">
      <c r="A94" s="26" t="s">
        <v>9019</v>
      </c>
      <c r="B94" s="182">
        <v>45631</v>
      </c>
      <c r="C94" s="2" t="s">
        <v>1</v>
      </c>
      <c r="D94" s="2" t="s">
        <v>0</v>
      </c>
      <c r="E94" s="2" t="s">
        <v>10329</v>
      </c>
      <c r="F94" s="2" t="s">
        <v>10331</v>
      </c>
      <c r="G94" s="25">
        <v>2324</v>
      </c>
      <c r="H94" s="29">
        <v>2324</v>
      </c>
      <c r="I94" s="30"/>
      <c r="J94" s="24" t="s">
        <v>10239</v>
      </c>
      <c r="K94" s="2">
        <v>0</v>
      </c>
      <c r="L94" s="2">
        <v>0</v>
      </c>
      <c r="M94" s="24">
        <v>24.69</v>
      </c>
      <c r="N94" s="2">
        <v>3.2097000000000002</v>
      </c>
      <c r="O94" s="2">
        <v>0</v>
      </c>
      <c r="P94" s="2">
        <v>0</v>
      </c>
      <c r="Q94" s="24">
        <v>27.899700000000003</v>
      </c>
      <c r="R94" s="2" t="s">
        <v>10238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x14ac:dyDescent="0.25">
      <c r="A95" s="26" t="s">
        <v>9019</v>
      </c>
      <c r="B95" s="182">
        <v>45631</v>
      </c>
      <c r="C95" s="2" t="s">
        <v>1</v>
      </c>
      <c r="D95" s="2" t="s">
        <v>0</v>
      </c>
      <c r="E95" s="2" t="s">
        <v>10329</v>
      </c>
      <c r="F95" s="2" t="s">
        <v>10331</v>
      </c>
      <c r="G95" s="25">
        <v>2323</v>
      </c>
      <c r="H95" s="29">
        <v>2323</v>
      </c>
      <c r="I95" s="30"/>
      <c r="J95" s="24" t="s">
        <v>10461</v>
      </c>
      <c r="K95" s="2">
        <v>0</v>
      </c>
      <c r="L95" s="2">
        <v>0</v>
      </c>
      <c r="M95" s="24">
        <v>489.38</v>
      </c>
      <c r="N95" s="2">
        <v>63.619399999999999</v>
      </c>
      <c r="O95" s="2">
        <v>0</v>
      </c>
      <c r="P95" s="2">
        <v>0</v>
      </c>
      <c r="Q95" s="24">
        <v>552.99940000000004</v>
      </c>
      <c r="R95" s="2" t="s">
        <v>10253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x14ac:dyDescent="0.25">
      <c r="A96" s="26" t="s">
        <v>9019</v>
      </c>
      <c r="B96" s="182">
        <v>45631</v>
      </c>
      <c r="C96" s="2" t="s">
        <v>1</v>
      </c>
      <c r="D96" s="2" t="s">
        <v>0</v>
      </c>
      <c r="E96" s="2" t="s">
        <v>10329</v>
      </c>
      <c r="F96" s="2" t="s">
        <v>10331</v>
      </c>
      <c r="G96" s="25">
        <v>2322</v>
      </c>
      <c r="H96" s="29">
        <v>2322</v>
      </c>
      <c r="I96" s="30"/>
      <c r="J96" s="24" t="s">
        <v>10231</v>
      </c>
      <c r="K96" s="2">
        <v>0</v>
      </c>
      <c r="L96" s="2">
        <v>0</v>
      </c>
      <c r="M96" s="24">
        <v>400.45</v>
      </c>
      <c r="N96" s="2">
        <v>52.058500000000002</v>
      </c>
      <c r="O96" s="2">
        <v>0</v>
      </c>
      <c r="P96" s="2">
        <v>0</v>
      </c>
      <c r="Q96" s="24">
        <v>452.50849999999997</v>
      </c>
      <c r="R96" s="2" t="s">
        <v>10230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x14ac:dyDescent="0.25">
      <c r="A97" s="26" t="s">
        <v>9019</v>
      </c>
      <c r="B97" s="182">
        <v>45631</v>
      </c>
      <c r="C97" s="2" t="s">
        <v>1</v>
      </c>
      <c r="D97" s="2" t="s">
        <v>0</v>
      </c>
      <c r="E97" s="2" t="s">
        <v>10329</v>
      </c>
      <c r="F97" s="2" t="s">
        <v>10331</v>
      </c>
      <c r="G97" s="25">
        <v>2321</v>
      </c>
      <c r="H97" s="29">
        <v>2321</v>
      </c>
      <c r="I97" s="30"/>
      <c r="J97" s="24" t="s">
        <v>11155</v>
      </c>
      <c r="K97" s="2">
        <v>0</v>
      </c>
      <c r="L97" s="2">
        <v>0</v>
      </c>
      <c r="M97" s="24">
        <v>336.28</v>
      </c>
      <c r="N97" s="2">
        <v>43.7164</v>
      </c>
      <c r="O97" s="2">
        <v>0</v>
      </c>
      <c r="P97" s="2">
        <v>0</v>
      </c>
      <c r="Q97" s="24">
        <v>379.99639999999999</v>
      </c>
      <c r="R97" s="2" t="s">
        <v>11158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x14ac:dyDescent="0.25">
      <c r="A98" s="26" t="s">
        <v>9019</v>
      </c>
      <c r="B98" s="182">
        <v>45630</v>
      </c>
      <c r="C98" s="2" t="s">
        <v>1</v>
      </c>
      <c r="D98" s="2" t="s">
        <v>0</v>
      </c>
      <c r="E98" s="2" t="s">
        <v>10329</v>
      </c>
      <c r="F98" s="2" t="s">
        <v>10331</v>
      </c>
      <c r="G98" s="25">
        <v>2320</v>
      </c>
      <c r="H98" s="29">
        <v>2320</v>
      </c>
      <c r="I98" s="30"/>
      <c r="J98" s="24" t="s">
        <v>10229</v>
      </c>
      <c r="K98" s="2">
        <v>0</v>
      </c>
      <c r="L98" s="2">
        <v>0</v>
      </c>
      <c r="M98" s="24">
        <v>465.49</v>
      </c>
      <c r="N98" s="2">
        <v>60.5137</v>
      </c>
      <c r="O98" s="2">
        <v>0</v>
      </c>
      <c r="P98" s="2">
        <v>0</v>
      </c>
      <c r="Q98" s="24">
        <v>526.00369999999998</v>
      </c>
      <c r="R98" s="2" t="s">
        <v>10228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idden="1" x14ac:dyDescent="0.25">
      <c r="A99" s="26" t="s">
        <v>9019</v>
      </c>
      <c r="B99" s="182">
        <v>45630</v>
      </c>
      <c r="C99" s="2" t="s">
        <v>1</v>
      </c>
      <c r="D99" s="2" t="s">
        <v>0</v>
      </c>
      <c r="E99" s="2" t="s">
        <v>10329</v>
      </c>
      <c r="F99" s="2" t="s">
        <v>10331</v>
      </c>
      <c r="G99" s="25">
        <v>2319</v>
      </c>
      <c r="H99" s="29">
        <v>2319</v>
      </c>
      <c r="I99" s="30" t="s">
        <v>7676</v>
      </c>
      <c r="J99" s="24" t="s">
        <v>7675</v>
      </c>
      <c r="K99" s="2">
        <v>0</v>
      </c>
      <c r="L99" s="2">
        <v>0</v>
      </c>
      <c r="M99" s="24">
        <v>0</v>
      </c>
      <c r="N99" s="2">
        <v>0</v>
      </c>
      <c r="O99" s="2">
        <v>0</v>
      </c>
      <c r="P99" s="2">
        <v>0</v>
      </c>
      <c r="Q99" s="24">
        <v>0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x14ac:dyDescent="0.25">
      <c r="A100" s="26" t="s">
        <v>9019</v>
      </c>
      <c r="B100" s="182">
        <v>45630</v>
      </c>
      <c r="C100" s="2" t="s">
        <v>1</v>
      </c>
      <c r="D100" s="2" t="s">
        <v>0</v>
      </c>
      <c r="E100" s="2" t="s">
        <v>10329</v>
      </c>
      <c r="F100" s="2" t="s">
        <v>10331</v>
      </c>
      <c r="G100" s="25">
        <v>2318</v>
      </c>
      <c r="H100" s="29">
        <v>2318</v>
      </c>
      <c r="I100" s="30"/>
      <c r="J100" s="24" t="s">
        <v>10231</v>
      </c>
      <c r="K100" s="2">
        <v>0</v>
      </c>
      <c r="L100" s="2">
        <v>0</v>
      </c>
      <c r="M100" s="24">
        <v>407.53</v>
      </c>
      <c r="N100" s="2">
        <v>52.978899999999996</v>
      </c>
      <c r="O100" s="2">
        <v>0</v>
      </c>
      <c r="P100" s="2">
        <v>0</v>
      </c>
      <c r="Q100" s="24">
        <v>460.50889999999998</v>
      </c>
      <c r="R100" s="2" t="s">
        <v>10230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x14ac:dyDescent="0.25">
      <c r="A101" s="26" t="s">
        <v>9019</v>
      </c>
      <c r="B101" s="182">
        <v>45630</v>
      </c>
      <c r="C101" s="2" t="s">
        <v>1</v>
      </c>
      <c r="D101" s="2" t="s">
        <v>0</v>
      </c>
      <c r="E101" s="2" t="s">
        <v>10329</v>
      </c>
      <c r="F101" s="2" t="s">
        <v>10331</v>
      </c>
      <c r="G101" s="25">
        <v>2317</v>
      </c>
      <c r="H101" s="29">
        <v>2317</v>
      </c>
      <c r="I101" s="30"/>
      <c r="J101" s="24" t="s">
        <v>10246</v>
      </c>
      <c r="K101" s="2">
        <v>0</v>
      </c>
      <c r="L101" s="2">
        <v>0</v>
      </c>
      <c r="M101" s="24">
        <v>349.12</v>
      </c>
      <c r="N101" s="2">
        <v>45.385600000000004</v>
      </c>
      <c r="O101" s="2">
        <v>0</v>
      </c>
      <c r="P101" s="2">
        <v>0</v>
      </c>
      <c r="Q101" s="24">
        <v>394.50560000000002</v>
      </c>
      <c r="R101" s="2" t="s">
        <v>10245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x14ac:dyDescent="0.25">
      <c r="A102" s="26" t="s">
        <v>9019</v>
      </c>
      <c r="B102" s="182">
        <v>45630</v>
      </c>
      <c r="C102" s="2" t="s">
        <v>1</v>
      </c>
      <c r="D102" s="2" t="s">
        <v>0</v>
      </c>
      <c r="E102" s="2" t="s">
        <v>10329</v>
      </c>
      <c r="F102" s="2" t="s">
        <v>10331</v>
      </c>
      <c r="G102" s="25">
        <v>2316</v>
      </c>
      <c r="H102" s="29">
        <v>2316</v>
      </c>
      <c r="I102" s="30"/>
      <c r="J102" s="24" t="s">
        <v>11155</v>
      </c>
      <c r="K102" s="2">
        <v>0</v>
      </c>
      <c r="L102" s="2">
        <v>0</v>
      </c>
      <c r="M102" s="24">
        <v>253.98</v>
      </c>
      <c r="N102" s="2">
        <v>33.017400000000002</v>
      </c>
      <c r="O102" s="2">
        <v>0</v>
      </c>
      <c r="P102" s="2">
        <v>0</v>
      </c>
      <c r="Q102" s="24">
        <v>286.99739999999997</v>
      </c>
      <c r="R102" s="2" t="s">
        <v>11158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x14ac:dyDescent="0.25">
      <c r="A103" s="26" t="s">
        <v>9019</v>
      </c>
      <c r="B103" s="182">
        <v>45630</v>
      </c>
      <c r="C103" s="2" t="s">
        <v>1</v>
      </c>
      <c r="D103" s="2" t="s">
        <v>0</v>
      </c>
      <c r="E103" s="2" t="s">
        <v>10329</v>
      </c>
      <c r="F103" s="2" t="s">
        <v>10331</v>
      </c>
      <c r="G103" s="25">
        <v>2315</v>
      </c>
      <c r="H103" s="29">
        <v>2315</v>
      </c>
      <c r="I103" s="30" t="s">
        <v>11282</v>
      </c>
      <c r="J103" s="24" t="s">
        <v>11283</v>
      </c>
      <c r="K103" s="2">
        <v>0</v>
      </c>
      <c r="L103" s="2">
        <v>0</v>
      </c>
      <c r="M103" s="24">
        <v>13.27</v>
      </c>
      <c r="N103" s="2">
        <v>1.7251000000000001</v>
      </c>
      <c r="O103" s="2">
        <v>0</v>
      </c>
      <c r="P103" s="2">
        <v>0</v>
      </c>
      <c r="Q103" s="24">
        <v>14.995099999999999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x14ac:dyDescent="0.25">
      <c r="A104" s="26" t="s">
        <v>9019</v>
      </c>
      <c r="B104" s="182">
        <v>45630</v>
      </c>
      <c r="C104" s="2" t="s">
        <v>1</v>
      </c>
      <c r="D104" s="2" t="s">
        <v>0</v>
      </c>
      <c r="E104" s="2" t="s">
        <v>10329</v>
      </c>
      <c r="F104" s="2" t="s">
        <v>10331</v>
      </c>
      <c r="G104" s="25">
        <v>2314</v>
      </c>
      <c r="H104" s="29">
        <v>2314</v>
      </c>
      <c r="I104" s="30"/>
      <c r="J104" s="24" t="s">
        <v>11155</v>
      </c>
      <c r="K104" s="2">
        <v>0</v>
      </c>
      <c r="L104" s="2">
        <v>0</v>
      </c>
      <c r="M104" s="24">
        <v>241.59</v>
      </c>
      <c r="N104" s="2">
        <v>31.406700000000001</v>
      </c>
      <c r="O104" s="2">
        <v>0</v>
      </c>
      <c r="P104" s="2">
        <v>0</v>
      </c>
      <c r="Q104" s="24">
        <v>272.99670000000003</v>
      </c>
      <c r="R104" s="2" t="s">
        <v>11158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x14ac:dyDescent="0.25">
      <c r="A105" s="26" t="s">
        <v>9019</v>
      </c>
      <c r="B105" s="182">
        <v>45630</v>
      </c>
      <c r="C105" s="2" t="s">
        <v>1</v>
      </c>
      <c r="D105" s="2" t="s">
        <v>0</v>
      </c>
      <c r="E105" s="2" t="s">
        <v>10329</v>
      </c>
      <c r="F105" s="2" t="s">
        <v>10331</v>
      </c>
      <c r="G105" s="25">
        <v>2313</v>
      </c>
      <c r="H105" s="29">
        <v>2313</v>
      </c>
      <c r="I105" s="30"/>
      <c r="J105" s="24" t="s">
        <v>10460</v>
      </c>
      <c r="K105" s="2">
        <v>0</v>
      </c>
      <c r="L105" s="2">
        <v>0</v>
      </c>
      <c r="M105" s="24">
        <v>496.11</v>
      </c>
      <c r="N105" s="2">
        <v>64.49430000000001</v>
      </c>
      <c r="O105" s="2">
        <v>0</v>
      </c>
      <c r="P105" s="2">
        <v>0</v>
      </c>
      <c r="Q105" s="24">
        <v>560.60429999999997</v>
      </c>
      <c r="R105" s="2" t="s">
        <v>10206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x14ac:dyDescent="0.25">
      <c r="A106" s="26" t="s">
        <v>9019</v>
      </c>
      <c r="B106" s="182">
        <v>45629</v>
      </c>
      <c r="C106" s="2" t="s">
        <v>1</v>
      </c>
      <c r="D106" s="2" t="s">
        <v>0</v>
      </c>
      <c r="E106" s="2" t="s">
        <v>10329</v>
      </c>
      <c r="F106" s="2" t="s">
        <v>10331</v>
      </c>
      <c r="G106" s="25">
        <v>2312</v>
      </c>
      <c r="H106" s="29">
        <v>2312</v>
      </c>
      <c r="I106" s="30"/>
      <c r="J106" s="24" t="s">
        <v>10203</v>
      </c>
      <c r="K106" s="2">
        <v>0</v>
      </c>
      <c r="L106" s="2">
        <v>0</v>
      </c>
      <c r="M106" s="24">
        <v>483.63</v>
      </c>
      <c r="N106" s="2">
        <v>62.871900000000004</v>
      </c>
      <c r="O106" s="2">
        <v>0</v>
      </c>
      <c r="P106" s="2">
        <v>0</v>
      </c>
      <c r="Q106" s="24">
        <v>546.50189999999998</v>
      </c>
      <c r="R106" s="2" t="s">
        <v>10202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x14ac:dyDescent="0.25">
      <c r="A107" s="26" t="s">
        <v>9019</v>
      </c>
      <c r="B107" s="182">
        <v>45629</v>
      </c>
      <c r="C107" s="2" t="s">
        <v>1</v>
      </c>
      <c r="D107" s="2" t="s">
        <v>0</v>
      </c>
      <c r="E107" s="2" t="s">
        <v>10329</v>
      </c>
      <c r="F107" s="2" t="s">
        <v>10331</v>
      </c>
      <c r="G107" s="25">
        <v>2311</v>
      </c>
      <c r="H107" s="29">
        <v>2311</v>
      </c>
      <c r="I107" s="30"/>
      <c r="J107" s="24" t="s">
        <v>10231</v>
      </c>
      <c r="K107" s="2">
        <v>0</v>
      </c>
      <c r="L107" s="2">
        <v>0</v>
      </c>
      <c r="M107" s="24">
        <v>332.3</v>
      </c>
      <c r="N107" s="2">
        <v>43.199000000000005</v>
      </c>
      <c r="O107" s="2">
        <v>0</v>
      </c>
      <c r="P107" s="2">
        <v>0</v>
      </c>
      <c r="Q107" s="24">
        <v>375.49900000000002</v>
      </c>
      <c r="R107" s="2" t="s">
        <v>10230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x14ac:dyDescent="0.25">
      <c r="A108" s="26" t="s">
        <v>9019</v>
      </c>
      <c r="B108" s="182">
        <v>45629</v>
      </c>
      <c r="C108" s="2" t="s">
        <v>1</v>
      </c>
      <c r="D108" s="2" t="s">
        <v>0</v>
      </c>
      <c r="E108" s="2" t="s">
        <v>10329</v>
      </c>
      <c r="F108" s="2" t="s">
        <v>10331</v>
      </c>
      <c r="G108" s="25">
        <v>2310</v>
      </c>
      <c r="H108" s="29">
        <v>2310</v>
      </c>
      <c r="I108" s="30"/>
      <c r="J108" s="24" t="s">
        <v>11361</v>
      </c>
      <c r="K108" s="2">
        <v>0</v>
      </c>
      <c r="L108" s="2">
        <v>0</v>
      </c>
      <c r="M108" s="24">
        <v>263.94</v>
      </c>
      <c r="N108" s="2">
        <v>34.312200000000004</v>
      </c>
      <c r="O108" s="2">
        <v>0</v>
      </c>
      <c r="P108" s="2">
        <v>0</v>
      </c>
      <c r="Q108" s="24">
        <v>298.25220000000002</v>
      </c>
      <c r="R108" s="2" t="s">
        <v>11360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x14ac:dyDescent="0.25">
      <c r="A109" s="26" t="s">
        <v>9019</v>
      </c>
      <c r="B109" s="182">
        <v>45629</v>
      </c>
      <c r="C109" s="2" t="s">
        <v>1</v>
      </c>
      <c r="D109" s="2" t="s">
        <v>0</v>
      </c>
      <c r="E109" s="2" t="s">
        <v>10329</v>
      </c>
      <c r="F109" s="2" t="s">
        <v>10331</v>
      </c>
      <c r="G109" s="25">
        <v>2309</v>
      </c>
      <c r="H109" s="29">
        <v>2309</v>
      </c>
      <c r="I109" s="30"/>
      <c r="J109" s="24" t="s">
        <v>11155</v>
      </c>
      <c r="K109" s="2">
        <v>0</v>
      </c>
      <c r="L109" s="2">
        <v>0</v>
      </c>
      <c r="M109" s="24">
        <v>275.26</v>
      </c>
      <c r="N109" s="2">
        <v>35.783799999999999</v>
      </c>
      <c r="O109" s="2">
        <v>0</v>
      </c>
      <c r="P109" s="2">
        <v>0</v>
      </c>
      <c r="Q109" s="24">
        <v>311.04379999999998</v>
      </c>
      <c r="R109" s="2" t="s">
        <v>11158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x14ac:dyDescent="0.25">
      <c r="A110" s="26" t="s">
        <v>9019</v>
      </c>
      <c r="B110" s="182">
        <v>45629</v>
      </c>
      <c r="C110" s="2" t="s">
        <v>1</v>
      </c>
      <c r="D110" s="2" t="s">
        <v>0</v>
      </c>
      <c r="E110" s="2" t="s">
        <v>10329</v>
      </c>
      <c r="F110" s="2" t="s">
        <v>10331</v>
      </c>
      <c r="G110" s="25">
        <v>2308</v>
      </c>
      <c r="H110" s="29">
        <v>2308</v>
      </c>
      <c r="I110" s="30"/>
      <c r="J110" s="24" t="s">
        <v>10436</v>
      </c>
      <c r="K110" s="2">
        <v>0</v>
      </c>
      <c r="L110" s="2">
        <v>0</v>
      </c>
      <c r="M110" s="24">
        <v>424.78</v>
      </c>
      <c r="N110" s="2">
        <v>55.221399999999996</v>
      </c>
      <c r="O110" s="2">
        <v>0</v>
      </c>
      <c r="P110" s="2">
        <v>0</v>
      </c>
      <c r="Q110" s="24">
        <v>480.00139999999999</v>
      </c>
      <c r="R110" s="2" t="s">
        <v>10435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x14ac:dyDescent="0.25">
      <c r="A111" s="26" t="s">
        <v>9019</v>
      </c>
      <c r="B111" s="182">
        <v>45628</v>
      </c>
      <c r="C111" s="2" t="s">
        <v>1</v>
      </c>
      <c r="D111" s="2" t="s">
        <v>0</v>
      </c>
      <c r="E111" s="2" t="s">
        <v>10329</v>
      </c>
      <c r="F111" s="2" t="s">
        <v>10331</v>
      </c>
      <c r="G111" s="25">
        <v>2307</v>
      </c>
      <c r="H111" s="29">
        <v>2307</v>
      </c>
      <c r="I111" s="30"/>
      <c r="J111" s="24" t="s">
        <v>10239</v>
      </c>
      <c r="K111" s="2">
        <v>0</v>
      </c>
      <c r="L111" s="2">
        <v>0</v>
      </c>
      <c r="M111" s="24">
        <v>88.51</v>
      </c>
      <c r="N111" s="2">
        <v>11.506300000000001</v>
      </c>
      <c r="O111" s="2">
        <v>0</v>
      </c>
      <c r="P111" s="2">
        <v>0</v>
      </c>
      <c r="Q111" s="24">
        <v>100.0163</v>
      </c>
      <c r="R111" s="2" t="s">
        <v>10238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x14ac:dyDescent="0.25">
      <c r="A112" s="26" t="s">
        <v>9019</v>
      </c>
      <c r="B112" s="182">
        <v>45628</v>
      </c>
      <c r="C112" s="2" t="s">
        <v>1</v>
      </c>
      <c r="D112" s="2" t="s">
        <v>0</v>
      </c>
      <c r="E112" s="2" t="s">
        <v>10329</v>
      </c>
      <c r="F112" s="2" t="s">
        <v>10331</v>
      </c>
      <c r="G112" s="25">
        <v>2306</v>
      </c>
      <c r="H112" s="29">
        <v>2306</v>
      </c>
      <c r="I112" s="30"/>
      <c r="J112" s="24" t="s">
        <v>10221</v>
      </c>
      <c r="K112" s="2">
        <v>0</v>
      </c>
      <c r="L112" s="2">
        <v>0</v>
      </c>
      <c r="M112" s="24">
        <v>1530.14</v>
      </c>
      <c r="N112" s="2">
        <v>198.91820000000001</v>
      </c>
      <c r="O112" s="2">
        <v>0</v>
      </c>
      <c r="P112" s="2">
        <v>0</v>
      </c>
      <c r="Q112" s="24">
        <v>1729.0582000000002</v>
      </c>
      <c r="R112" s="2" t="s">
        <v>10220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x14ac:dyDescent="0.25">
      <c r="A113" s="26" t="s">
        <v>9019</v>
      </c>
      <c r="B113" s="182">
        <v>45628</v>
      </c>
      <c r="C113" s="2" t="s">
        <v>1</v>
      </c>
      <c r="D113" s="2" t="s">
        <v>0</v>
      </c>
      <c r="E113" s="2" t="s">
        <v>10329</v>
      </c>
      <c r="F113" s="2" t="s">
        <v>10331</v>
      </c>
      <c r="G113" s="25">
        <v>2305</v>
      </c>
      <c r="H113" s="29">
        <v>2305</v>
      </c>
      <c r="I113" s="30"/>
      <c r="J113" s="24" t="s">
        <v>10231</v>
      </c>
      <c r="K113" s="2">
        <v>0</v>
      </c>
      <c r="L113" s="2">
        <v>0</v>
      </c>
      <c r="M113" s="24">
        <v>223.01</v>
      </c>
      <c r="N113" s="2">
        <v>28.991299999999999</v>
      </c>
      <c r="O113" s="2">
        <v>0</v>
      </c>
      <c r="P113" s="2">
        <v>0</v>
      </c>
      <c r="Q113" s="24">
        <v>252.00129999999999</v>
      </c>
      <c r="R113" s="2" t="s">
        <v>10230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t="15.75" thickBot="1" x14ac:dyDescent="0.3">
      <c r="A114" s="26" t="s">
        <v>9019</v>
      </c>
      <c r="B114" s="182">
        <v>45628</v>
      </c>
      <c r="C114" s="2" t="s">
        <v>1</v>
      </c>
      <c r="D114" s="2" t="s">
        <v>0</v>
      </c>
      <c r="E114" s="2" t="s">
        <v>10329</v>
      </c>
      <c r="F114" s="2" t="s">
        <v>10331</v>
      </c>
      <c r="G114" s="25">
        <v>2304</v>
      </c>
      <c r="H114" s="29">
        <v>2304</v>
      </c>
      <c r="I114" s="30"/>
      <c r="J114" s="24" t="s">
        <v>10436</v>
      </c>
      <c r="K114" s="2">
        <v>0</v>
      </c>
      <c r="L114" s="2">
        <v>0</v>
      </c>
      <c r="M114" s="24">
        <v>341.95</v>
      </c>
      <c r="N114" s="2">
        <v>44.453499999999998</v>
      </c>
      <c r="O114" s="2">
        <v>0</v>
      </c>
      <c r="P114" s="2">
        <v>0</v>
      </c>
      <c r="Q114" s="24">
        <v>386.40350000000001</v>
      </c>
      <c r="R114" s="2" t="s">
        <v>10435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t="15.75" hidden="1" thickBot="1" x14ac:dyDescent="0.3">
      <c r="A115" s="26" t="s">
        <v>9018</v>
      </c>
      <c r="B115" s="182">
        <v>45626</v>
      </c>
      <c r="C115" s="2" t="s">
        <v>1</v>
      </c>
      <c r="D115" s="2" t="s">
        <v>0</v>
      </c>
      <c r="E115" s="2" t="s">
        <v>10329</v>
      </c>
      <c r="F115" s="2" t="s">
        <v>10331</v>
      </c>
      <c r="G115" s="25">
        <v>2303</v>
      </c>
      <c r="H115" s="29">
        <v>2303</v>
      </c>
      <c r="I115" s="30"/>
      <c r="J115" s="24" t="s">
        <v>11287</v>
      </c>
      <c r="K115" s="2">
        <v>0</v>
      </c>
      <c r="L115" s="2">
        <v>0</v>
      </c>
      <c r="M115" s="24">
        <v>91.15</v>
      </c>
      <c r="N115" s="2">
        <v>11.849500000000001</v>
      </c>
      <c r="O115" s="2">
        <v>0</v>
      </c>
      <c r="P115" s="2">
        <v>0</v>
      </c>
      <c r="Q115" s="24">
        <v>102.99950000000001</v>
      </c>
      <c r="R115" s="2" t="s">
        <v>11286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t="15.75" hidden="1" thickBot="1" x14ac:dyDescent="0.3">
      <c r="A116" s="26" t="s">
        <v>9018</v>
      </c>
      <c r="B116" s="182">
        <v>45626</v>
      </c>
      <c r="C116" s="2" t="s">
        <v>1</v>
      </c>
      <c r="D116" s="2" t="s">
        <v>0</v>
      </c>
      <c r="E116" s="2" t="s">
        <v>10329</v>
      </c>
      <c r="F116" s="2" t="s">
        <v>10331</v>
      </c>
      <c r="G116" s="25">
        <v>2302</v>
      </c>
      <c r="H116" s="29">
        <v>2302</v>
      </c>
      <c r="I116" s="30"/>
      <c r="J116" s="24" t="s">
        <v>10299</v>
      </c>
      <c r="K116" s="2">
        <v>0</v>
      </c>
      <c r="L116" s="2">
        <v>0</v>
      </c>
      <c r="M116" s="24">
        <v>220.8</v>
      </c>
      <c r="N116" s="2">
        <v>28.704000000000004</v>
      </c>
      <c r="O116" s="2">
        <v>0</v>
      </c>
      <c r="P116" s="2">
        <v>0</v>
      </c>
      <c r="Q116" s="24">
        <v>249.50400000000002</v>
      </c>
      <c r="R116" s="2" t="s">
        <v>10298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t="15.75" hidden="1" thickBot="1" x14ac:dyDescent="0.3">
      <c r="A117" s="26" t="s">
        <v>9018</v>
      </c>
      <c r="B117" s="182">
        <v>45625</v>
      </c>
      <c r="C117" s="2" t="s">
        <v>1</v>
      </c>
      <c r="D117" s="2" t="s">
        <v>0</v>
      </c>
      <c r="E117" s="2" t="s">
        <v>10329</v>
      </c>
      <c r="F117" s="2" t="s">
        <v>10331</v>
      </c>
      <c r="G117" s="25">
        <v>2301</v>
      </c>
      <c r="H117" s="29">
        <v>2301</v>
      </c>
      <c r="I117" s="30"/>
      <c r="J117" s="24" t="s">
        <v>11155</v>
      </c>
      <c r="K117" s="2">
        <v>0</v>
      </c>
      <c r="L117" s="2">
        <v>0</v>
      </c>
      <c r="M117" s="24">
        <v>233.63</v>
      </c>
      <c r="N117" s="2">
        <v>30.3719</v>
      </c>
      <c r="O117" s="2">
        <v>0</v>
      </c>
      <c r="P117" s="2">
        <v>0</v>
      </c>
      <c r="Q117" s="24">
        <v>264.00189999999998</v>
      </c>
      <c r="R117" s="2" t="s">
        <v>11158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t="15.75" hidden="1" thickBot="1" x14ac:dyDescent="0.3">
      <c r="A118" s="26" t="s">
        <v>9018</v>
      </c>
      <c r="B118" s="182">
        <v>45625</v>
      </c>
      <c r="C118" s="2" t="s">
        <v>1</v>
      </c>
      <c r="D118" s="2" t="s">
        <v>0</v>
      </c>
      <c r="E118" s="2" t="s">
        <v>10329</v>
      </c>
      <c r="F118" s="2" t="s">
        <v>10331</v>
      </c>
      <c r="G118" s="25">
        <v>2300</v>
      </c>
      <c r="H118" s="29">
        <v>2300</v>
      </c>
      <c r="I118" s="30"/>
      <c r="J118" s="24" t="s">
        <v>11155</v>
      </c>
      <c r="K118" s="2">
        <v>0</v>
      </c>
      <c r="L118" s="2">
        <v>0</v>
      </c>
      <c r="M118" s="24">
        <v>477.88</v>
      </c>
      <c r="N118" s="2">
        <v>62.124400000000001</v>
      </c>
      <c r="O118" s="2">
        <v>0</v>
      </c>
      <c r="P118" s="2">
        <v>0</v>
      </c>
      <c r="Q118" s="24">
        <v>540.00440000000003</v>
      </c>
      <c r="R118" s="2" t="s">
        <v>11158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t="15.75" hidden="1" thickBot="1" x14ac:dyDescent="0.3">
      <c r="A119" s="26" t="s">
        <v>9018</v>
      </c>
      <c r="B119" s="182">
        <v>45625</v>
      </c>
      <c r="C119" s="2" t="s">
        <v>1</v>
      </c>
      <c r="D119" s="2" t="s">
        <v>0</v>
      </c>
      <c r="E119" s="2" t="s">
        <v>10329</v>
      </c>
      <c r="F119" s="2" t="s">
        <v>10331</v>
      </c>
      <c r="G119" s="25">
        <v>2299</v>
      </c>
      <c r="H119" s="29">
        <v>2299</v>
      </c>
      <c r="I119" s="30"/>
      <c r="J119" s="24" t="s">
        <v>10257</v>
      </c>
      <c r="K119" s="2">
        <v>0</v>
      </c>
      <c r="L119" s="2">
        <v>0</v>
      </c>
      <c r="M119" s="24">
        <v>280.08999999999997</v>
      </c>
      <c r="N119" s="2">
        <v>36.411699999999996</v>
      </c>
      <c r="O119" s="2">
        <v>0</v>
      </c>
      <c r="P119" s="2">
        <v>0</v>
      </c>
      <c r="Q119" s="24">
        <v>316.50169999999997</v>
      </c>
      <c r="R119" s="2" t="s">
        <v>10256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t="15.75" hidden="1" thickBot="1" x14ac:dyDescent="0.3">
      <c r="A120" s="26" t="s">
        <v>9018</v>
      </c>
      <c r="B120" s="182">
        <v>45624</v>
      </c>
      <c r="C120" s="2" t="s">
        <v>1</v>
      </c>
      <c r="D120" s="2" t="s">
        <v>0</v>
      </c>
      <c r="E120" s="2" t="s">
        <v>10329</v>
      </c>
      <c r="F120" s="2" t="s">
        <v>10331</v>
      </c>
      <c r="G120" s="25">
        <v>2298</v>
      </c>
      <c r="H120" s="29">
        <v>2298</v>
      </c>
      <c r="I120" s="30" t="s">
        <v>11284</v>
      </c>
      <c r="J120" s="24" t="s">
        <v>11285</v>
      </c>
      <c r="K120" s="2">
        <v>0</v>
      </c>
      <c r="L120" s="2">
        <v>0</v>
      </c>
      <c r="M120" s="24">
        <v>92.92</v>
      </c>
      <c r="N120" s="2">
        <v>12.079600000000001</v>
      </c>
      <c r="O120" s="2">
        <v>0</v>
      </c>
      <c r="P120" s="2">
        <v>0</v>
      </c>
      <c r="Q120" s="24">
        <v>104.9996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t="15.75" hidden="1" thickBot="1" x14ac:dyDescent="0.3">
      <c r="A121" s="26" t="s">
        <v>9018</v>
      </c>
      <c r="B121" s="182">
        <v>45624</v>
      </c>
      <c r="C121" s="2" t="s">
        <v>1</v>
      </c>
      <c r="D121" s="2" t="s">
        <v>0</v>
      </c>
      <c r="E121" s="2" t="s">
        <v>10329</v>
      </c>
      <c r="F121" s="2" t="s">
        <v>10331</v>
      </c>
      <c r="G121" s="25">
        <v>2297</v>
      </c>
      <c r="H121" s="29">
        <v>2297</v>
      </c>
      <c r="I121" s="30" t="s">
        <v>11282</v>
      </c>
      <c r="J121" s="24" t="s">
        <v>11283</v>
      </c>
      <c r="K121" s="2">
        <v>0</v>
      </c>
      <c r="L121" s="2">
        <v>0</v>
      </c>
      <c r="M121" s="24">
        <v>35.4</v>
      </c>
      <c r="N121" s="2">
        <v>4.6020000000000003</v>
      </c>
      <c r="O121" s="2">
        <v>0</v>
      </c>
      <c r="P121" s="2">
        <v>0</v>
      </c>
      <c r="Q121" s="24">
        <v>40.001999999999995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t="15.75" hidden="1" thickBot="1" x14ac:dyDescent="0.3">
      <c r="A122" s="26" t="s">
        <v>9018</v>
      </c>
      <c r="B122" s="182">
        <v>45624</v>
      </c>
      <c r="C122" s="2" t="s">
        <v>1</v>
      </c>
      <c r="D122" s="2" t="s">
        <v>0</v>
      </c>
      <c r="E122" s="2" t="s">
        <v>10329</v>
      </c>
      <c r="F122" s="2" t="s">
        <v>10331</v>
      </c>
      <c r="G122" s="25">
        <v>2296</v>
      </c>
      <c r="H122" s="29">
        <v>2296</v>
      </c>
      <c r="I122" s="30"/>
      <c r="J122" s="24" t="s">
        <v>10266</v>
      </c>
      <c r="K122" s="2">
        <v>0</v>
      </c>
      <c r="L122" s="2">
        <v>0</v>
      </c>
      <c r="M122" s="24">
        <v>406.64</v>
      </c>
      <c r="N122" s="2">
        <v>52.863199999999999</v>
      </c>
      <c r="O122" s="2">
        <v>0</v>
      </c>
      <c r="P122" s="2">
        <v>0</v>
      </c>
      <c r="Q122" s="24">
        <v>459.50319999999999</v>
      </c>
      <c r="R122" s="2" t="s">
        <v>10265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t="15.75" hidden="1" thickBot="1" x14ac:dyDescent="0.3">
      <c r="A123" s="26" t="s">
        <v>9018</v>
      </c>
      <c r="B123" s="182">
        <v>45623</v>
      </c>
      <c r="C123" s="2" t="s">
        <v>1</v>
      </c>
      <c r="D123" s="2" t="s">
        <v>0</v>
      </c>
      <c r="E123" s="2" t="s">
        <v>10329</v>
      </c>
      <c r="F123" s="2" t="s">
        <v>10331</v>
      </c>
      <c r="G123" s="25">
        <v>2295</v>
      </c>
      <c r="H123" s="29">
        <v>2295</v>
      </c>
      <c r="I123" s="30"/>
      <c r="J123" s="24" t="s">
        <v>10231</v>
      </c>
      <c r="K123" s="2">
        <v>0</v>
      </c>
      <c r="L123" s="2">
        <v>0</v>
      </c>
      <c r="M123" s="24">
        <v>404.43</v>
      </c>
      <c r="N123" s="2">
        <v>52.575900000000004</v>
      </c>
      <c r="O123" s="2">
        <v>0</v>
      </c>
      <c r="P123" s="2">
        <v>0</v>
      </c>
      <c r="Q123" s="24">
        <v>457.0059</v>
      </c>
      <c r="R123" s="2" t="s">
        <v>10230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t="15.75" hidden="1" thickBot="1" x14ac:dyDescent="0.3">
      <c r="A124" s="26" t="s">
        <v>9018</v>
      </c>
      <c r="B124" s="182">
        <v>45623</v>
      </c>
      <c r="C124" s="2" t="s">
        <v>1</v>
      </c>
      <c r="D124" s="2" t="s">
        <v>0</v>
      </c>
      <c r="E124" s="2" t="s">
        <v>10329</v>
      </c>
      <c r="F124" s="2" t="s">
        <v>10331</v>
      </c>
      <c r="G124" s="25">
        <v>2294</v>
      </c>
      <c r="H124" s="29">
        <v>2294</v>
      </c>
      <c r="I124" s="30"/>
      <c r="J124" s="24" t="s">
        <v>10231</v>
      </c>
      <c r="K124" s="2">
        <v>0</v>
      </c>
      <c r="L124" s="2">
        <v>0</v>
      </c>
      <c r="M124" s="24">
        <v>413.71</v>
      </c>
      <c r="N124" s="2">
        <v>53.782299999999999</v>
      </c>
      <c r="O124" s="2">
        <v>0</v>
      </c>
      <c r="P124" s="2">
        <v>0</v>
      </c>
      <c r="Q124" s="24">
        <v>467.4923</v>
      </c>
      <c r="R124" s="2" t="s">
        <v>10230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t="15.75" hidden="1" thickBot="1" x14ac:dyDescent="0.3">
      <c r="A125" s="26" t="s">
        <v>9018</v>
      </c>
      <c r="B125" s="182">
        <v>45622</v>
      </c>
      <c r="C125" s="2" t="s">
        <v>1</v>
      </c>
      <c r="D125" s="2" t="s">
        <v>0</v>
      </c>
      <c r="E125" s="2" t="s">
        <v>10329</v>
      </c>
      <c r="F125" s="2" t="s">
        <v>10331</v>
      </c>
      <c r="G125" s="25">
        <v>2293</v>
      </c>
      <c r="H125" s="29">
        <v>2293</v>
      </c>
      <c r="I125" s="30" t="s">
        <v>11173</v>
      </c>
      <c r="J125" s="24" t="s">
        <v>11174</v>
      </c>
      <c r="K125" s="2">
        <v>0</v>
      </c>
      <c r="L125" s="2">
        <v>0</v>
      </c>
      <c r="M125" s="24">
        <v>19.91</v>
      </c>
      <c r="N125" s="2">
        <v>2.5883000000000003</v>
      </c>
      <c r="O125" s="2">
        <v>0</v>
      </c>
      <c r="P125" s="2">
        <v>0</v>
      </c>
      <c r="Q125" s="24">
        <v>22.4983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t="15.75" hidden="1" thickBot="1" x14ac:dyDescent="0.3">
      <c r="A126" s="26" t="s">
        <v>9018</v>
      </c>
      <c r="B126" s="182">
        <v>45622</v>
      </c>
      <c r="C126" s="2" t="s">
        <v>1</v>
      </c>
      <c r="D126" s="2" t="s">
        <v>0</v>
      </c>
      <c r="E126" s="2" t="s">
        <v>10329</v>
      </c>
      <c r="F126" s="2" t="s">
        <v>10331</v>
      </c>
      <c r="G126" s="25">
        <v>2292</v>
      </c>
      <c r="H126" s="29">
        <v>2292</v>
      </c>
      <c r="I126" s="30"/>
      <c r="J126" s="24" t="s">
        <v>11281</v>
      </c>
      <c r="K126" s="2">
        <v>0</v>
      </c>
      <c r="L126" s="2">
        <v>0</v>
      </c>
      <c r="M126" s="24">
        <v>278.99</v>
      </c>
      <c r="N126" s="2">
        <v>36.268700000000003</v>
      </c>
      <c r="O126" s="2">
        <v>0</v>
      </c>
      <c r="P126" s="2">
        <v>0</v>
      </c>
      <c r="Q126" s="24">
        <v>315.25870000000003</v>
      </c>
      <c r="R126" s="2" t="s">
        <v>11280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t="15.75" hidden="1" thickBot="1" x14ac:dyDescent="0.3">
      <c r="A127" s="26" t="s">
        <v>9018</v>
      </c>
      <c r="B127" s="182">
        <v>45622</v>
      </c>
      <c r="C127" s="2" t="s">
        <v>1</v>
      </c>
      <c r="D127" s="2" t="s">
        <v>0</v>
      </c>
      <c r="E127" s="2" t="s">
        <v>10329</v>
      </c>
      <c r="F127" s="2" t="s">
        <v>10331</v>
      </c>
      <c r="G127" s="25">
        <v>2291</v>
      </c>
      <c r="H127" s="29">
        <v>2291</v>
      </c>
      <c r="I127" s="30"/>
      <c r="J127" s="24" t="s">
        <v>11279</v>
      </c>
      <c r="K127" s="2">
        <v>0</v>
      </c>
      <c r="L127" s="2">
        <v>0</v>
      </c>
      <c r="M127" s="24">
        <v>942.92</v>
      </c>
      <c r="N127" s="2">
        <v>122.5796</v>
      </c>
      <c r="O127" s="2">
        <v>0</v>
      </c>
      <c r="P127" s="2">
        <v>0</v>
      </c>
      <c r="Q127" s="24">
        <v>1065.4995999999999</v>
      </c>
      <c r="R127" s="2" t="s">
        <v>11278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t="15.75" hidden="1" thickBot="1" x14ac:dyDescent="0.3">
      <c r="A128" s="26" t="s">
        <v>9018</v>
      </c>
      <c r="B128" s="182">
        <v>45622</v>
      </c>
      <c r="C128" s="2" t="s">
        <v>1</v>
      </c>
      <c r="D128" s="2" t="s">
        <v>0</v>
      </c>
      <c r="E128" s="2" t="s">
        <v>10329</v>
      </c>
      <c r="F128" s="2" t="s">
        <v>10331</v>
      </c>
      <c r="G128" s="25">
        <v>2290</v>
      </c>
      <c r="H128" s="29">
        <v>2290</v>
      </c>
      <c r="I128" s="30"/>
      <c r="J128" s="24" t="s">
        <v>10239</v>
      </c>
      <c r="K128" s="2">
        <v>0</v>
      </c>
      <c r="L128" s="2">
        <v>0</v>
      </c>
      <c r="M128" s="24">
        <v>88.39</v>
      </c>
      <c r="N128" s="2">
        <v>11.4907</v>
      </c>
      <c r="O128" s="2">
        <v>0</v>
      </c>
      <c r="P128" s="2">
        <v>0</v>
      </c>
      <c r="Q128" s="24">
        <v>99.880700000000004</v>
      </c>
      <c r="R128" s="2" t="s">
        <v>10238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ht="15.75" hidden="1" thickBot="1" x14ac:dyDescent="0.3">
      <c r="A129" s="26" t="s">
        <v>9018</v>
      </c>
      <c r="B129" s="182">
        <v>45621</v>
      </c>
      <c r="C129" s="2" t="s">
        <v>1</v>
      </c>
      <c r="D129" s="2" t="s">
        <v>0</v>
      </c>
      <c r="E129" s="2" t="s">
        <v>10329</v>
      </c>
      <c r="F129" s="2" t="s">
        <v>10331</v>
      </c>
      <c r="G129" s="25">
        <v>2289</v>
      </c>
      <c r="H129" s="29">
        <v>2289</v>
      </c>
      <c r="I129" s="30" t="s">
        <v>10320</v>
      </c>
      <c r="J129" s="24" t="s">
        <v>10321</v>
      </c>
      <c r="K129" s="2">
        <v>0</v>
      </c>
      <c r="L129" s="2">
        <v>0</v>
      </c>
      <c r="M129" s="24">
        <v>88.5</v>
      </c>
      <c r="N129" s="2">
        <v>11.505000000000001</v>
      </c>
      <c r="O129" s="2">
        <v>0</v>
      </c>
      <c r="P129" s="2">
        <v>0</v>
      </c>
      <c r="Q129" s="24">
        <v>100.005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ht="15.75" hidden="1" thickBot="1" x14ac:dyDescent="0.3">
      <c r="A130" s="26" t="s">
        <v>9018</v>
      </c>
      <c r="B130" s="182">
        <v>45621</v>
      </c>
      <c r="C130" s="2" t="s">
        <v>1</v>
      </c>
      <c r="D130" s="2" t="s">
        <v>0</v>
      </c>
      <c r="E130" s="2" t="s">
        <v>10329</v>
      </c>
      <c r="F130" s="2" t="s">
        <v>10331</v>
      </c>
      <c r="G130" s="25">
        <v>2288</v>
      </c>
      <c r="H130" s="29">
        <v>2288</v>
      </c>
      <c r="I130" s="30"/>
      <c r="J130" s="24" t="s">
        <v>10266</v>
      </c>
      <c r="K130" s="2">
        <v>0</v>
      </c>
      <c r="L130" s="2">
        <v>0</v>
      </c>
      <c r="M130" s="24">
        <v>409.29</v>
      </c>
      <c r="N130" s="2">
        <v>53.207700000000003</v>
      </c>
      <c r="O130" s="2">
        <v>0</v>
      </c>
      <c r="P130" s="2">
        <v>0</v>
      </c>
      <c r="Q130" s="24">
        <v>462.49770000000001</v>
      </c>
      <c r="R130" s="2" t="s">
        <v>10265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ht="15.75" hidden="1" thickBot="1" x14ac:dyDescent="0.3">
      <c r="A131" s="26" t="s">
        <v>9018</v>
      </c>
      <c r="B131" s="182">
        <v>45621</v>
      </c>
      <c r="C131" s="2" t="s">
        <v>1</v>
      </c>
      <c r="D131" s="2" t="s">
        <v>0</v>
      </c>
      <c r="E131" s="2" t="s">
        <v>10329</v>
      </c>
      <c r="F131" s="2" t="s">
        <v>10331</v>
      </c>
      <c r="G131" s="25">
        <v>2287</v>
      </c>
      <c r="H131" s="29">
        <v>2287</v>
      </c>
      <c r="I131" s="30"/>
      <c r="J131" s="24" t="s">
        <v>11004</v>
      </c>
      <c r="K131" s="2">
        <v>0</v>
      </c>
      <c r="L131" s="2">
        <v>0</v>
      </c>
      <c r="M131" s="24">
        <v>12.04</v>
      </c>
      <c r="N131" s="2">
        <v>1.5651999999999999</v>
      </c>
      <c r="O131" s="2">
        <v>0</v>
      </c>
      <c r="P131" s="2">
        <v>0</v>
      </c>
      <c r="Q131" s="24">
        <v>13.6052</v>
      </c>
      <c r="R131" s="2" t="s">
        <v>11003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ht="15.75" hidden="1" thickBot="1" x14ac:dyDescent="0.3">
      <c r="A132" s="26" t="s">
        <v>9018</v>
      </c>
      <c r="B132" s="182">
        <v>45621</v>
      </c>
      <c r="C132" s="2" t="s">
        <v>1</v>
      </c>
      <c r="D132" s="2" t="s">
        <v>0</v>
      </c>
      <c r="E132" s="2" t="s">
        <v>10329</v>
      </c>
      <c r="F132" s="2" t="s">
        <v>10331</v>
      </c>
      <c r="G132" s="25">
        <v>2286</v>
      </c>
      <c r="H132" s="29">
        <v>2286</v>
      </c>
      <c r="I132" s="30"/>
      <c r="J132" s="24" t="s">
        <v>11004</v>
      </c>
      <c r="K132" s="2">
        <v>0</v>
      </c>
      <c r="L132" s="2">
        <v>0</v>
      </c>
      <c r="M132" s="24">
        <v>43.81</v>
      </c>
      <c r="N132" s="2">
        <v>5.6953000000000005</v>
      </c>
      <c r="O132" s="2">
        <v>0</v>
      </c>
      <c r="P132" s="2">
        <v>0</v>
      </c>
      <c r="Q132" s="24">
        <v>49.505300000000005</v>
      </c>
      <c r="R132" s="2" t="s">
        <v>11003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t="15.75" hidden="1" thickBot="1" x14ac:dyDescent="0.3">
      <c r="A133" s="26" t="s">
        <v>9018</v>
      </c>
      <c r="B133" s="182">
        <v>45621</v>
      </c>
      <c r="C133" s="2" t="s">
        <v>1</v>
      </c>
      <c r="D133" s="2" t="s">
        <v>0</v>
      </c>
      <c r="E133" s="2" t="s">
        <v>10329</v>
      </c>
      <c r="F133" s="2" t="s">
        <v>10331</v>
      </c>
      <c r="G133" s="25">
        <v>2285</v>
      </c>
      <c r="H133" s="29">
        <v>2285</v>
      </c>
      <c r="I133" s="30"/>
      <c r="J133" s="24" t="s">
        <v>10231</v>
      </c>
      <c r="K133" s="2">
        <v>0</v>
      </c>
      <c r="L133" s="2">
        <v>0</v>
      </c>
      <c r="M133" s="24">
        <v>450.44</v>
      </c>
      <c r="N133" s="2">
        <v>58.557200000000002</v>
      </c>
      <c r="O133" s="2">
        <v>0</v>
      </c>
      <c r="P133" s="2">
        <v>0</v>
      </c>
      <c r="Q133" s="24">
        <v>508.99720000000002</v>
      </c>
      <c r="R133" s="2" t="s">
        <v>10230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ht="15.75" hidden="1" thickBot="1" x14ac:dyDescent="0.3">
      <c r="A134" s="26" t="s">
        <v>9018</v>
      </c>
      <c r="B134" s="182">
        <v>45621</v>
      </c>
      <c r="C134" s="2" t="s">
        <v>1</v>
      </c>
      <c r="D134" s="2" t="s">
        <v>0</v>
      </c>
      <c r="E134" s="2" t="s">
        <v>10329</v>
      </c>
      <c r="F134" s="2" t="s">
        <v>10331</v>
      </c>
      <c r="G134" s="25">
        <v>2284</v>
      </c>
      <c r="H134" s="29">
        <v>2284</v>
      </c>
      <c r="I134" s="30" t="s">
        <v>10320</v>
      </c>
      <c r="J134" s="24" t="s">
        <v>10321</v>
      </c>
      <c r="K134" s="2">
        <v>0</v>
      </c>
      <c r="L134" s="2">
        <v>0</v>
      </c>
      <c r="M134" s="24">
        <v>70.8</v>
      </c>
      <c r="N134" s="2">
        <v>9.2040000000000006</v>
      </c>
      <c r="O134" s="2">
        <v>0</v>
      </c>
      <c r="P134" s="2">
        <v>0</v>
      </c>
      <c r="Q134" s="24">
        <v>80.003999999999991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ht="15.75" hidden="1" thickBot="1" x14ac:dyDescent="0.3">
      <c r="A135" s="26" t="s">
        <v>9018</v>
      </c>
      <c r="B135" s="182">
        <v>45621</v>
      </c>
      <c r="C135" s="2" t="s">
        <v>1</v>
      </c>
      <c r="D135" s="2" t="s">
        <v>0</v>
      </c>
      <c r="E135" s="2" t="s">
        <v>10329</v>
      </c>
      <c r="F135" s="2" t="s">
        <v>10331</v>
      </c>
      <c r="G135" s="25">
        <v>2283</v>
      </c>
      <c r="H135" s="29">
        <v>2283</v>
      </c>
      <c r="I135" s="30"/>
      <c r="J135" s="24" t="s">
        <v>10571</v>
      </c>
      <c r="K135" s="2">
        <v>0</v>
      </c>
      <c r="L135" s="2">
        <v>0</v>
      </c>
      <c r="M135" s="24">
        <v>186.81</v>
      </c>
      <c r="N135" s="2">
        <v>24.285299999999999</v>
      </c>
      <c r="O135" s="2">
        <v>0</v>
      </c>
      <c r="P135" s="2">
        <v>0</v>
      </c>
      <c r="Q135" s="24">
        <v>211.09530000000001</v>
      </c>
      <c r="R135" s="2" t="s">
        <v>10570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ht="15.75" hidden="1" thickBot="1" x14ac:dyDescent="0.3">
      <c r="A136" s="26" t="s">
        <v>9018</v>
      </c>
      <c r="B136" s="182">
        <v>45619</v>
      </c>
      <c r="C136" s="2" t="s">
        <v>1</v>
      </c>
      <c r="D136" s="2" t="s">
        <v>0</v>
      </c>
      <c r="E136" s="2" t="s">
        <v>10329</v>
      </c>
      <c r="F136" s="2" t="s">
        <v>10331</v>
      </c>
      <c r="G136" s="25">
        <v>2282</v>
      </c>
      <c r="H136" s="29">
        <v>2282</v>
      </c>
      <c r="I136" s="30"/>
      <c r="J136" s="24" t="s">
        <v>10239</v>
      </c>
      <c r="K136" s="2">
        <v>0</v>
      </c>
      <c r="L136" s="2">
        <v>0</v>
      </c>
      <c r="M136" s="24">
        <v>106.21</v>
      </c>
      <c r="N136" s="2">
        <v>13.8073</v>
      </c>
      <c r="O136" s="2">
        <v>0</v>
      </c>
      <c r="P136" s="2">
        <v>0</v>
      </c>
      <c r="Q136" s="24">
        <v>120.01729999999999</v>
      </c>
      <c r="R136" s="2" t="s">
        <v>10238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ht="15.75" hidden="1" thickBot="1" x14ac:dyDescent="0.3">
      <c r="A137" s="26" t="s">
        <v>9018</v>
      </c>
      <c r="B137" s="182">
        <v>45619</v>
      </c>
      <c r="C137" s="2" t="s">
        <v>1</v>
      </c>
      <c r="D137" s="2" t="s">
        <v>0</v>
      </c>
      <c r="E137" s="2" t="s">
        <v>10329</v>
      </c>
      <c r="F137" s="2" t="s">
        <v>10331</v>
      </c>
      <c r="G137" s="25">
        <v>2281</v>
      </c>
      <c r="H137" s="29">
        <v>2281</v>
      </c>
      <c r="I137" s="30" t="s">
        <v>11277</v>
      </c>
      <c r="J137" s="24" t="s">
        <v>10571</v>
      </c>
      <c r="K137" s="2">
        <v>0</v>
      </c>
      <c r="L137" s="2">
        <v>0</v>
      </c>
      <c r="M137" s="24">
        <v>23.85</v>
      </c>
      <c r="N137" s="2">
        <v>3.1005000000000003</v>
      </c>
      <c r="O137" s="2">
        <v>0</v>
      </c>
      <c r="P137" s="2">
        <v>0</v>
      </c>
      <c r="Q137" s="24">
        <v>26.950500000000002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ht="15.75" hidden="1" thickBot="1" x14ac:dyDescent="0.3">
      <c r="A138" s="26" t="s">
        <v>9018</v>
      </c>
      <c r="B138" s="182">
        <v>45618</v>
      </c>
      <c r="C138" s="2" t="s">
        <v>1</v>
      </c>
      <c r="D138" s="2" t="s">
        <v>0</v>
      </c>
      <c r="E138" s="2" t="s">
        <v>10329</v>
      </c>
      <c r="F138" s="2" t="s">
        <v>10331</v>
      </c>
      <c r="G138" s="25">
        <v>2280</v>
      </c>
      <c r="H138" s="29">
        <v>2280</v>
      </c>
      <c r="I138" s="30"/>
      <c r="J138" s="24" t="s">
        <v>10203</v>
      </c>
      <c r="K138" s="2">
        <v>0</v>
      </c>
      <c r="L138" s="2">
        <v>0</v>
      </c>
      <c r="M138" s="24">
        <v>496.47</v>
      </c>
      <c r="N138" s="2">
        <v>64.5411</v>
      </c>
      <c r="O138" s="2">
        <v>0</v>
      </c>
      <c r="P138" s="2">
        <v>0</v>
      </c>
      <c r="Q138" s="24">
        <v>561.01110000000006</v>
      </c>
      <c r="R138" s="2" t="s">
        <v>10202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ht="15.75" hidden="1" thickBot="1" x14ac:dyDescent="0.3">
      <c r="A139" s="26" t="s">
        <v>9018</v>
      </c>
      <c r="B139" s="182">
        <v>45618</v>
      </c>
      <c r="C139" s="2" t="s">
        <v>1</v>
      </c>
      <c r="D139" s="2" t="s">
        <v>0</v>
      </c>
      <c r="E139" s="2" t="s">
        <v>10329</v>
      </c>
      <c r="F139" s="2" t="s">
        <v>10331</v>
      </c>
      <c r="G139" s="25">
        <v>2279</v>
      </c>
      <c r="H139" s="29">
        <v>2279</v>
      </c>
      <c r="I139" s="30"/>
      <c r="J139" s="24" t="s">
        <v>10460</v>
      </c>
      <c r="K139" s="2">
        <v>0</v>
      </c>
      <c r="L139" s="2">
        <v>0</v>
      </c>
      <c r="M139" s="24">
        <v>481.18</v>
      </c>
      <c r="N139" s="2">
        <v>62.553400000000003</v>
      </c>
      <c r="O139" s="2">
        <v>0</v>
      </c>
      <c r="P139" s="2">
        <v>0</v>
      </c>
      <c r="Q139" s="24">
        <v>543.73339999999996</v>
      </c>
      <c r="R139" s="2" t="s">
        <v>10206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ht="15.75" hidden="1" thickBot="1" x14ac:dyDescent="0.3">
      <c r="A140" s="26" t="s">
        <v>9018</v>
      </c>
      <c r="B140" s="182">
        <v>45618</v>
      </c>
      <c r="C140" s="2" t="s">
        <v>1</v>
      </c>
      <c r="D140" s="2" t="s">
        <v>0</v>
      </c>
      <c r="E140" s="2" t="s">
        <v>10329</v>
      </c>
      <c r="F140" s="2" t="s">
        <v>10331</v>
      </c>
      <c r="G140" s="25">
        <v>2278</v>
      </c>
      <c r="H140" s="29">
        <v>2278</v>
      </c>
      <c r="I140" s="30"/>
      <c r="J140" s="24" t="s">
        <v>10231</v>
      </c>
      <c r="K140" s="2">
        <v>0</v>
      </c>
      <c r="L140" s="2">
        <v>0</v>
      </c>
      <c r="M140" s="24">
        <v>297.35000000000002</v>
      </c>
      <c r="N140" s="2">
        <v>38.655500000000004</v>
      </c>
      <c r="O140" s="2">
        <v>0</v>
      </c>
      <c r="P140" s="2">
        <v>0</v>
      </c>
      <c r="Q140" s="24">
        <v>336.00550000000004</v>
      </c>
      <c r="R140" s="2" t="s">
        <v>10230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ht="15.75" hidden="1" thickBot="1" x14ac:dyDescent="0.3">
      <c r="A141" s="26" t="s">
        <v>9018</v>
      </c>
      <c r="B141" s="182">
        <v>45617</v>
      </c>
      <c r="C141" s="2" t="s">
        <v>1</v>
      </c>
      <c r="D141" s="2" t="s">
        <v>0</v>
      </c>
      <c r="E141" s="2" t="s">
        <v>10329</v>
      </c>
      <c r="F141" s="2" t="s">
        <v>10331</v>
      </c>
      <c r="G141" s="25">
        <v>2277</v>
      </c>
      <c r="H141" s="29">
        <v>2277</v>
      </c>
      <c r="I141" s="30"/>
      <c r="J141" s="24" t="s">
        <v>10257</v>
      </c>
      <c r="K141" s="2">
        <v>0</v>
      </c>
      <c r="L141" s="2">
        <v>0</v>
      </c>
      <c r="M141" s="24">
        <v>243.36</v>
      </c>
      <c r="N141" s="2">
        <v>31.636800000000004</v>
      </c>
      <c r="O141" s="2">
        <v>0</v>
      </c>
      <c r="P141" s="2">
        <v>0</v>
      </c>
      <c r="Q141" s="24">
        <v>274.99680000000001</v>
      </c>
      <c r="R141" s="2" t="s">
        <v>10256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ht="15.75" hidden="1" thickBot="1" x14ac:dyDescent="0.3">
      <c r="A142" s="26" t="s">
        <v>9018</v>
      </c>
      <c r="B142" s="182">
        <v>45617</v>
      </c>
      <c r="C142" s="2" t="s">
        <v>1</v>
      </c>
      <c r="D142" s="2" t="s">
        <v>0</v>
      </c>
      <c r="E142" s="2" t="s">
        <v>10329</v>
      </c>
      <c r="F142" s="2" t="s">
        <v>10331</v>
      </c>
      <c r="G142" s="25">
        <v>2276</v>
      </c>
      <c r="H142" s="29">
        <v>2276</v>
      </c>
      <c r="I142" s="30"/>
      <c r="J142" s="24" t="s">
        <v>10277</v>
      </c>
      <c r="K142" s="2">
        <v>0</v>
      </c>
      <c r="L142" s="2">
        <v>0</v>
      </c>
      <c r="M142" s="24">
        <v>421.45</v>
      </c>
      <c r="N142" s="2">
        <v>54.788499999999999</v>
      </c>
      <c r="O142" s="2">
        <v>0</v>
      </c>
      <c r="P142" s="2">
        <v>0</v>
      </c>
      <c r="Q142" s="24">
        <v>476.23849999999999</v>
      </c>
      <c r="R142" s="2" t="s">
        <v>10276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ht="15.75" hidden="1" thickBot="1" x14ac:dyDescent="0.3">
      <c r="A143" s="26" t="s">
        <v>9018</v>
      </c>
      <c r="B143" s="182">
        <v>45617</v>
      </c>
      <c r="C143" s="2" t="s">
        <v>1</v>
      </c>
      <c r="D143" s="2" t="s">
        <v>0</v>
      </c>
      <c r="E143" s="2" t="s">
        <v>10329</v>
      </c>
      <c r="F143" s="2" t="s">
        <v>10331</v>
      </c>
      <c r="G143" s="25">
        <v>2275</v>
      </c>
      <c r="H143" s="29">
        <v>2275</v>
      </c>
      <c r="I143" s="30"/>
      <c r="J143" s="24" t="s">
        <v>10461</v>
      </c>
      <c r="K143" s="2">
        <v>0</v>
      </c>
      <c r="L143" s="2">
        <v>0</v>
      </c>
      <c r="M143" s="24">
        <v>466.37</v>
      </c>
      <c r="N143" s="2">
        <v>60.628100000000003</v>
      </c>
      <c r="O143" s="2">
        <v>0</v>
      </c>
      <c r="P143" s="2">
        <v>0</v>
      </c>
      <c r="Q143" s="24">
        <v>526.99810000000002</v>
      </c>
      <c r="R143" s="2" t="s">
        <v>10253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ht="15.75" hidden="1" thickBot="1" x14ac:dyDescent="0.3">
      <c r="A144" s="26" t="s">
        <v>9018</v>
      </c>
      <c r="B144" s="182">
        <v>45616</v>
      </c>
      <c r="C144" s="2" t="s">
        <v>1</v>
      </c>
      <c r="D144" s="2" t="s">
        <v>0</v>
      </c>
      <c r="E144" s="2" t="s">
        <v>10329</v>
      </c>
      <c r="F144" s="2" t="s">
        <v>10331</v>
      </c>
      <c r="G144" s="25">
        <v>2274</v>
      </c>
      <c r="H144" s="29">
        <v>2274</v>
      </c>
      <c r="I144" s="30"/>
      <c r="J144" s="24" t="s">
        <v>11155</v>
      </c>
      <c r="K144" s="2">
        <v>0</v>
      </c>
      <c r="L144" s="2">
        <v>0</v>
      </c>
      <c r="M144" s="24">
        <v>260.18</v>
      </c>
      <c r="N144" s="2">
        <v>33.823399999999999</v>
      </c>
      <c r="O144" s="2">
        <v>0</v>
      </c>
      <c r="P144" s="2">
        <v>0</v>
      </c>
      <c r="Q144" s="24">
        <v>294.0034</v>
      </c>
      <c r="R144" s="2" t="s">
        <v>11158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ht="15.75" hidden="1" thickBot="1" x14ac:dyDescent="0.3">
      <c r="A145" s="26" t="s">
        <v>9018</v>
      </c>
      <c r="B145" s="182">
        <v>45616</v>
      </c>
      <c r="C145" s="2" t="s">
        <v>1</v>
      </c>
      <c r="D145" s="2" t="s">
        <v>0</v>
      </c>
      <c r="E145" s="2" t="s">
        <v>10329</v>
      </c>
      <c r="F145" s="2" t="s">
        <v>10331</v>
      </c>
      <c r="G145" s="25">
        <v>2273</v>
      </c>
      <c r="H145" s="29">
        <v>2273</v>
      </c>
      <c r="I145" s="30" t="s">
        <v>10260</v>
      </c>
      <c r="J145" s="24" t="s">
        <v>10261</v>
      </c>
      <c r="K145" s="2">
        <v>0</v>
      </c>
      <c r="L145" s="2">
        <v>0</v>
      </c>
      <c r="M145" s="24">
        <v>255.62</v>
      </c>
      <c r="N145" s="2">
        <v>33.230600000000003</v>
      </c>
      <c r="O145" s="2">
        <v>0</v>
      </c>
      <c r="P145" s="2">
        <v>0</v>
      </c>
      <c r="Q145" s="24">
        <v>288.85059999999999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ht="15.75" hidden="1" thickBot="1" x14ac:dyDescent="0.3">
      <c r="A146" s="26" t="s">
        <v>9018</v>
      </c>
      <c r="B146" s="182">
        <v>45616</v>
      </c>
      <c r="C146" s="2" t="s">
        <v>1</v>
      </c>
      <c r="D146" s="2" t="s">
        <v>0</v>
      </c>
      <c r="E146" s="2" t="s">
        <v>10329</v>
      </c>
      <c r="F146" s="2" t="s">
        <v>10331</v>
      </c>
      <c r="G146" s="25">
        <v>2272</v>
      </c>
      <c r="H146" s="29">
        <v>2272</v>
      </c>
      <c r="I146" s="30"/>
      <c r="J146" s="24" t="s">
        <v>11276</v>
      </c>
      <c r="K146" s="2">
        <v>0</v>
      </c>
      <c r="L146" s="2">
        <v>0</v>
      </c>
      <c r="M146" s="24">
        <v>216.81</v>
      </c>
      <c r="N146" s="2">
        <v>28.185300000000002</v>
      </c>
      <c r="O146" s="2">
        <v>0</v>
      </c>
      <c r="P146" s="2">
        <v>0</v>
      </c>
      <c r="Q146" s="24">
        <v>244.99530000000001</v>
      </c>
      <c r="R146" s="2" t="s">
        <v>11275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ht="15.75" hidden="1" thickBot="1" x14ac:dyDescent="0.3">
      <c r="A147" s="26" t="s">
        <v>9018</v>
      </c>
      <c r="B147" s="182">
        <v>45616</v>
      </c>
      <c r="C147" s="2" t="s">
        <v>1</v>
      </c>
      <c r="D147" s="2" t="s">
        <v>0</v>
      </c>
      <c r="E147" s="2" t="s">
        <v>10329</v>
      </c>
      <c r="F147" s="2" t="s">
        <v>10331</v>
      </c>
      <c r="G147" s="25">
        <v>2271</v>
      </c>
      <c r="H147" s="29">
        <v>2271</v>
      </c>
      <c r="I147" s="30"/>
      <c r="J147" s="24" t="s">
        <v>10436</v>
      </c>
      <c r="K147" s="2">
        <v>0</v>
      </c>
      <c r="L147" s="2">
        <v>0</v>
      </c>
      <c r="M147" s="24">
        <v>380.53</v>
      </c>
      <c r="N147" s="2">
        <v>49.468899999999998</v>
      </c>
      <c r="O147" s="2">
        <v>0</v>
      </c>
      <c r="P147" s="2">
        <v>0</v>
      </c>
      <c r="Q147" s="24">
        <v>429.99889999999999</v>
      </c>
      <c r="R147" s="2" t="s">
        <v>10435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ht="15.75" hidden="1" thickBot="1" x14ac:dyDescent="0.3">
      <c r="A148" s="26" t="s">
        <v>9018</v>
      </c>
      <c r="B148" s="182">
        <v>45616</v>
      </c>
      <c r="C148" s="2" t="s">
        <v>1</v>
      </c>
      <c r="D148" s="2" t="s">
        <v>0</v>
      </c>
      <c r="E148" s="2" t="s">
        <v>10329</v>
      </c>
      <c r="F148" s="2" t="s">
        <v>10331</v>
      </c>
      <c r="G148" s="25">
        <v>2270</v>
      </c>
      <c r="H148" s="29">
        <v>2270</v>
      </c>
      <c r="I148" s="30"/>
      <c r="J148" s="24" t="s">
        <v>10460</v>
      </c>
      <c r="K148" s="2">
        <v>0</v>
      </c>
      <c r="L148" s="2">
        <v>0</v>
      </c>
      <c r="M148" s="24">
        <v>455.32</v>
      </c>
      <c r="N148" s="2">
        <v>59.191600000000001</v>
      </c>
      <c r="O148" s="2">
        <v>0</v>
      </c>
      <c r="P148" s="2">
        <v>0</v>
      </c>
      <c r="Q148" s="24">
        <v>514.51160000000004</v>
      </c>
      <c r="R148" s="2" t="s">
        <v>10206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ht="15.75" hidden="1" thickBot="1" x14ac:dyDescent="0.3">
      <c r="A149" s="26" t="s">
        <v>9018</v>
      </c>
      <c r="B149" s="182">
        <v>45615</v>
      </c>
      <c r="C149" s="2" t="s">
        <v>1</v>
      </c>
      <c r="D149" s="2" t="s">
        <v>0</v>
      </c>
      <c r="E149" s="2" t="s">
        <v>10329</v>
      </c>
      <c r="F149" s="2" t="s">
        <v>10331</v>
      </c>
      <c r="G149" s="25">
        <v>2269</v>
      </c>
      <c r="H149" s="29">
        <v>2269</v>
      </c>
      <c r="I149" s="30" t="s">
        <v>10260</v>
      </c>
      <c r="J149" s="24" t="s">
        <v>10261</v>
      </c>
      <c r="K149" s="2">
        <v>0</v>
      </c>
      <c r="L149" s="2">
        <v>0</v>
      </c>
      <c r="M149" s="24">
        <v>908.5</v>
      </c>
      <c r="N149" s="2">
        <v>118.105</v>
      </c>
      <c r="O149" s="2">
        <v>0</v>
      </c>
      <c r="P149" s="2">
        <v>0</v>
      </c>
      <c r="Q149" s="24">
        <v>1026.605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ht="15.75" hidden="1" thickBot="1" x14ac:dyDescent="0.3">
      <c r="A150" s="26" t="s">
        <v>9018</v>
      </c>
      <c r="B150" s="182">
        <v>45615</v>
      </c>
      <c r="C150" s="2" t="s">
        <v>1</v>
      </c>
      <c r="D150" s="2" t="s">
        <v>0</v>
      </c>
      <c r="E150" s="2" t="s">
        <v>10329</v>
      </c>
      <c r="F150" s="2" t="s">
        <v>10331</v>
      </c>
      <c r="G150" s="25">
        <v>2268</v>
      </c>
      <c r="H150" s="29">
        <v>2268</v>
      </c>
      <c r="I150" s="30" t="s">
        <v>11273</v>
      </c>
      <c r="J150" s="24" t="s">
        <v>11274</v>
      </c>
      <c r="K150" s="2">
        <v>0</v>
      </c>
      <c r="L150" s="2">
        <v>0</v>
      </c>
      <c r="M150" s="24">
        <v>159.29</v>
      </c>
      <c r="N150" s="2">
        <v>20.707699999999999</v>
      </c>
      <c r="O150" s="2">
        <v>0</v>
      </c>
      <c r="P150" s="2">
        <v>0</v>
      </c>
      <c r="Q150" s="24">
        <v>179.99769999999998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ht="15.75" hidden="1" thickBot="1" x14ac:dyDescent="0.3">
      <c r="A151" s="26" t="s">
        <v>9018</v>
      </c>
      <c r="B151" s="182">
        <v>45614</v>
      </c>
      <c r="C151" s="2" t="s">
        <v>1</v>
      </c>
      <c r="D151" s="2" t="s">
        <v>0</v>
      </c>
      <c r="E151" s="2" t="s">
        <v>10329</v>
      </c>
      <c r="F151" s="2" t="s">
        <v>10331</v>
      </c>
      <c r="G151" s="25">
        <v>2267</v>
      </c>
      <c r="H151" s="29">
        <v>2267</v>
      </c>
      <c r="I151" s="30"/>
      <c r="J151" s="24" t="s">
        <v>10221</v>
      </c>
      <c r="K151" s="2">
        <v>0</v>
      </c>
      <c r="L151" s="2">
        <v>0</v>
      </c>
      <c r="M151" s="24">
        <v>945.74</v>
      </c>
      <c r="N151" s="2">
        <v>122.9462</v>
      </c>
      <c r="O151" s="2">
        <v>0</v>
      </c>
      <c r="P151" s="2">
        <v>0</v>
      </c>
      <c r="Q151" s="24">
        <v>1068.6862000000001</v>
      </c>
      <c r="R151" s="2" t="s">
        <v>10220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ht="15.75" hidden="1" thickBot="1" x14ac:dyDescent="0.3">
      <c r="A152" s="26" t="s">
        <v>9018</v>
      </c>
      <c r="B152" s="182">
        <v>45614</v>
      </c>
      <c r="C152" s="2" t="s">
        <v>1</v>
      </c>
      <c r="D152" s="2" t="s">
        <v>0</v>
      </c>
      <c r="E152" s="2" t="s">
        <v>10329</v>
      </c>
      <c r="F152" s="2" t="s">
        <v>10331</v>
      </c>
      <c r="G152" s="25">
        <v>2266</v>
      </c>
      <c r="H152" s="29">
        <v>2266</v>
      </c>
      <c r="I152" s="30"/>
      <c r="J152" s="24" t="s">
        <v>10221</v>
      </c>
      <c r="K152" s="2">
        <v>0</v>
      </c>
      <c r="L152" s="2">
        <v>0</v>
      </c>
      <c r="M152" s="24">
        <v>2416.1</v>
      </c>
      <c r="N152" s="2">
        <v>314.09300000000002</v>
      </c>
      <c r="O152" s="2">
        <v>0</v>
      </c>
      <c r="P152" s="2">
        <v>0</v>
      </c>
      <c r="Q152" s="24">
        <v>2730.1929999999998</v>
      </c>
      <c r="R152" s="2" t="s">
        <v>10220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ht="15.75" hidden="1" thickBot="1" x14ac:dyDescent="0.3">
      <c r="A153" s="26" t="s">
        <v>9018</v>
      </c>
      <c r="B153" s="182">
        <v>45614</v>
      </c>
      <c r="C153" s="2" t="s">
        <v>1</v>
      </c>
      <c r="D153" s="2" t="s">
        <v>0</v>
      </c>
      <c r="E153" s="2" t="s">
        <v>10329</v>
      </c>
      <c r="F153" s="2" t="s">
        <v>10331</v>
      </c>
      <c r="G153" s="25">
        <v>2265</v>
      </c>
      <c r="H153" s="29">
        <v>2265</v>
      </c>
      <c r="I153" s="30"/>
      <c r="J153" s="24" t="s">
        <v>10239</v>
      </c>
      <c r="K153" s="2">
        <v>0</v>
      </c>
      <c r="L153" s="2">
        <v>0</v>
      </c>
      <c r="M153" s="24">
        <v>88.14</v>
      </c>
      <c r="N153" s="2">
        <v>11.4582</v>
      </c>
      <c r="O153" s="2">
        <v>0</v>
      </c>
      <c r="P153" s="2">
        <v>0</v>
      </c>
      <c r="Q153" s="24">
        <v>99.598200000000006</v>
      </c>
      <c r="R153" s="2" t="s">
        <v>10238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ht="15.75" hidden="1" thickBot="1" x14ac:dyDescent="0.3">
      <c r="A154" s="26" t="s">
        <v>9018</v>
      </c>
      <c r="B154" s="182">
        <v>45614</v>
      </c>
      <c r="C154" s="2" t="s">
        <v>1</v>
      </c>
      <c r="D154" s="2" t="s">
        <v>0</v>
      </c>
      <c r="E154" s="2" t="s">
        <v>10329</v>
      </c>
      <c r="F154" s="2" t="s">
        <v>10331</v>
      </c>
      <c r="G154" s="25">
        <v>2264</v>
      </c>
      <c r="H154" s="29">
        <v>2264</v>
      </c>
      <c r="I154" s="30"/>
      <c r="J154" s="24" t="s">
        <v>10231</v>
      </c>
      <c r="K154" s="2">
        <v>0</v>
      </c>
      <c r="L154" s="2">
        <v>0</v>
      </c>
      <c r="M154" s="24">
        <v>398.23</v>
      </c>
      <c r="N154" s="2">
        <v>51.769900000000007</v>
      </c>
      <c r="O154" s="2">
        <v>0</v>
      </c>
      <c r="P154" s="2">
        <v>0</v>
      </c>
      <c r="Q154" s="24">
        <v>449.99990000000003</v>
      </c>
      <c r="R154" s="2" t="s">
        <v>10230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ht="15.75" hidden="1" thickBot="1" x14ac:dyDescent="0.3">
      <c r="A155" s="26" t="s">
        <v>9018</v>
      </c>
      <c r="B155" s="182">
        <v>45612</v>
      </c>
      <c r="C155" s="2" t="s">
        <v>1</v>
      </c>
      <c r="D155" s="2" t="s">
        <v>0</v>
      </c>
      <c r="E155" s="2" t="s">
        <v>10329</v>
      </c>
      <c r="F155" s="2" t="s">
        <v>10331</v>
      </c>
      <c r="G155" s="25">
        <v>2263</v>
      </c>
      <c r="H155" s="29">
        <v>2263</v>
      </c>
      <c r="I155" s="30"/>
      <c r="J155" s="24" t="s">
        <v>10461</v>
      </c>
      <c r="K155" s="2">
        <v>0</v>
      </c>
      <c r="L155" s="2">
        <v>0</v>
      </c>
      <c r="M155" s="24">
        <v>438.93</v>
      </c>
      <c r="N155" s="2">
        <v>57.060900000000004</v>
      </c>
      <c r="O155" s="2">
        <v>0</v>
      </c>
      <c r="P155" s="2">
        <v>0</v>
      </c>
      <c r="Q155" s="24">
        <v>495.99090000000001</v>
      </c>
      <c r="R155" s="2" t="s">
        <v>10253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ht="15.75" hidden="1" thickBot="1" x14ac:dyDescent="0.3">
      <c r="A156" s="26" t="s">
        <v>9018</v>
      </c>
      <c r="B156" s="182">
        <v>45612</v>
      </c>
      <c r="C156" s="2" t="s">
        <v>1</v>
      </c>
      <c r="D156" s="2" t="s">
        <v>0</v>
      </c>
      <c r="E156" s="2" t="s">
        <v>10329</v>
      </c>
      <c r="F156" s="2" t="s">
        <v>10331</v>
      </c>
      <c r="G156" s="25">
        <v>2262</v>
      </c>
      <c r="H156" s="29">
        <v>2262</v>
      </c>
      <c r="I156" s="30"/>
      <c r="J156" s="24" t="s">
        <v>11155</v>
      </c>
      <c r="K156" s="2">
        <v>0</v>
      </c>
      <c r="L156" s="2">
        <v>0</v>
      </c>
      <c r="M156" s="24">
        <v>469.02</v>
      </c>
      <c r="N156" s="2">
        <v>60.9726</v>
      </c>
      <c r="O156" s="2">
        <v>0</v>
      </c>
      <c r="P156" s="2">
        <v>0</v>
      </c>
      <c r="Q156" s="24">
        <v>529.99260000000004</v>
      </c>
      <c r="R156" s="2" t="s">
        <v>11158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ht="15.75" hidden="1" thickBot="1" x14ac:dyDescent="0.3">
      <c r="A157" s="26" t="s">
        <v>9018</v>
      </c>
      <c r="B157" s="182">
        <v>45611</v>
      </c>
      <c r="C157" s="2" t="s">
        <v>1</v>
      </c>
      <c r="D157" s="2" t="s">
        <v>0</v>
      </c>
      <c r="E157" s="2" t="s">
        <v>10329</v>
      </c>
      <c r="F157" s="2" t="s">
        <v>10331</v>
      </c>
      <c r="G157" s="25">
        <v>2261</v>
      </c>
      <c r="H157" s="29">
        <v>2261</v>
      </c>
      <c r="I157" s="30" t="s">
        <v>7676</v>
      </c>
      <c r="J157" s="24" t="s">
        <v>7675</v>
      </c>
      <c r="K157" s="2">
        <v>0</v>
      </c>
      <c r="L157" s="2">
        <v>0</v>
      </c>
      <c r="M157" s="24">
        <v>0</v>
      </c>
      <c r="N157" s="2">
        <v>0</v>
      </c>
      <c r="O157" s="2">
        <v>0</v>
      </c>
      <c r="P157" s="2">
        <v>0</v>
      </c>
      <c r="Q157" s="24">
        <v>0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ht="15.75" hidden="1" thickBot="1" x14ac:dyDescent="0.3">
      <c r="A158" s="26" t="s">
        <v>9018</v>
      </c>
      <c r="B158" s="182">
        <v>45611</v>
      </c>
      <c r="C158" s="2" t="s">
        <v>1</v>
      </c>
      <c r="D158" s="2" t="s">
        <v>0</v>
      </c>
      <c r="E158" s="2" t="s">
        <v>10329</v>
      </c>
      <c r="F158" s="2" t="s">
        <v>10331</v>
      </c>
      <c r="G158" s="25">
        <v>2260</v>
      </c>
      <c r="H158" s="29">
        <v>2260</v>
      </c>
      <c r="I158" s="30"/>
      <c r="J158" s="24" t="s">
        <v>10231</v>
      </c>
      <c r="K158" s="2">
        <v>0</v>
      </c>
      <c r="L158" s="2">
        <v>0</v>
      </c>
      <c r="M158" s="24">
        <v>390.71</v>
      </c>
      <c r="N158" s="2">
        <v>50.792299999999997</v>
      </c>
      <c r="O158" s="2">
        <v>0</v>
      </c>
      <c r="P158" s="2">
        <v>0</v>
      </c>
      <c r="Q158" s="24">
        <v>441.50229999999999</v>
      </c>
      <c r="R158" s="2" t="s">
        <v>10230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ht="15.75" hidden="1" thickBot="1" x14ac:dyDescent="0.3">
      <c r="A159" s="26" t="s">
        <v>9018</v>
      </c>
      <c r="B159" s="182">
        <v>45611</v>
      </c>
      <c r="C159" s="2" t="s">
        <v>1</v>
      </c>
      <c r="D159" s="2" t="s">
        <v>0</v>
      </c>
      <c r="E159" s="2" t="s">
        <v>10329</v>
      </c>
      <c r="F159" s="2" t="s">
        <v>10331</v>
      </c>
      <c r="G159" s="25">
        <v>2259</v>
      </c>
      <c r="H159" s="29">
        <v>2259</v>
      </c>
      <c r="I159" s="30"/>
      <c r="J159" s="24" t="s">
        <v>10203</v>
      </c>
      <c r="K159" s="2">
        <v>0</v>
      </c>
      <c r="L159" s="2">
        <v>0</v>
      </c>
      <c r="M159" s="24">
        <v>474.34</v>
      </c>
      <c r="N159" s="2">
        <v>61.664200000000001</v>
      </c>
      <c r="O159" s="2">
        <v>0</v>
      </c>
      <c r="P159" s="2">
        <v>0</v>
      </c>
      <c r="Q159" s="24">
        <v>536.00419999999997</v>
      </c>
      <c r="R159" s="2" t="s">
        <v>10202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ht="15.75" hidden="1" thickBot="1" x14ac:dyDescent="0.3">
      <c r="A160" s="26" t="s">
        <v>9018</v>
      </c>
      <c r="B160" s="182">
        <v>45611</v>
      </c>
      <c r="C160" s="2" t="s">
        <v>1</v>
      </c>
      <c r="D160" s="2" t="s">
        <v>0</v>
      </c>
      <c r="E160" s="2" t="s">
        <v>10329</v>
      </c>
      <c r="F160" s="2" t="s">
        <v>10331</v>
      </c>
      <c r="G160" s="25">
        <v>2258</v>
      </c>
      <c r="H160" s="29">
        <v>2258</v>
      </c>
      <c r="I160" s="30" t="s">
        <v>10794</v>
      </c>
      <c r="J160" s="24" t="s">
        <v>10795</v>
      </c>
      <c r="K160" s="2">
        <v>0</v>
      </c>
      <c r="L160" s="2">
        <v>0</v>
      </c>
      <c r="M160" s="24">
        <v>36.5</v>
      </c>
      <c r="N160" s="2">
        <v>4.7450000000000001</v>
      </c>
      <c r="O160" s="2">
        <v>0</v>
      </c>
      <c r="P160" s="2">
        <v>0</v>
      </c>
      <c r="Q160" s="24">
        <v>41.244999999999997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ht="15.75" hidden="1" thickBot="1" x14ac:dyDescent="0.3">
      <c r="A161" s="26" t="s">
        <v>9018</v>
      </c>
      <c r="B161" s="182">
        <v>45611</v>
      </c>
      <c r="C161" s="2" t="s">
        <v>1</v>
      </c>
      <c r="D161" s="2" t="s">
        <v>0</v>
      </c>
      <c r="E161" s="2" t="s">
        <v>10329</v>
      </c>
      <c r="F161" s="2" t="s">
        <v>10331</v>
      </c>
      <c r="G161" s="25">
        <v>2257</v>
      </c>
      <c r="H161" s="29">
        <v>2257</v>
      </c>
      <c r="I161" s="30"/>
      <c r="J161" s="24" t="s">
        <v>10259</v>
      </c>
      <c r="K161" s="2">
        <v>0</v>
      </c>
      <c r="L161" s="2">
        <v>0</v>
      </c>
      <c r="M161" s="24">
        <v>42.48</v>
      </c>
      <c r="N161" s="2">
        <v>5.5224000000000002</v>
      </c>
      <c r="O161" s="2">
        <v>0</v>
      </c>
      <c r="P161" s="2">
        <v>0</v>
      </c>
      <c r="Q161" s="24">
        <v>48.002399999999994</v>
      </c>
      <c r="R161" s="2" t="s">
        <v>10258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ht="15.75" hidden="1" thickBot="1" x14ac:dyDescent="0.3">
      <c r="A162" s="26" t="s">
        <v>9018</v>
      </c>
      <c r="B162" s="182">
        <v>45611</v>
      </c>
      <c r="C162" s="2" t="s">
        <v>1</v>
      </c>
      <c r="D162" s="2" t="s">
        <v>0</v>
      </c>
      <c r="E162" s="2" t="s">
        <v>10329</v>
      </c>
      <c r="F162" s="2" t="s">
        <v>10331</v>
      </c>
      <c r="G162" s="25">
        <v>2256</v>
      </c>
      <c r="H162" s="29">
        <v>2256</v>
      </c>
      <c r="I162" s="30"/>
      <c r="J162" s="24" t="s">
        <v>10266</v>
      </c>
      <c r="K162" s="2">
        <v>0</v>
      </c>
      <c r="L162" s="2">
        <v>0</v>
      </c>
      <c r="M162" s="24">
        <v>484.06</v>
      </c>
      <c r="N162" s="2">
        <v>62.927800000000005</v>
      </c>
      <c r="O162" s="2">
        <v>0</v>
      </c>
      <c r="P162" s="2">
        <v>0</v>
      </c>
      <c r="Q162" s="24">
        <v>546.98779999999999</v>
      </c>
      <c r="R162" s="2" t="s">
        <v>10265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ht="15.75" hidden="1" thickBot="1" x14ac:dyDescent="0.3">
      <c r="A163" s="26" t="s">
        <v>9018</v>
      </c>
      <c r="B163" s="182">
        <v>45610</v>
      </c>
      <c r="C163" s="2" t="s">
        <v>1</v>
      </c>
      <c r="D163" s="2" t="s">
        <v>0</v>
      </c>
      <c r="E163" s="2" t="s">
        <v>10329</v>
      </c>
      <c r="F163" s="2" t="s">
        <v>10331</v>
      </c>
      <c r="G163" s="25">
        <v>2255</v>
      </c>
      <c r="H163" s="29">
        <v>2255</v>
      </c>
      <c r="I163" s="30"/>
      <c r="J163" s="24" t="s">
        <v>10231</v>
      </c>
      <c r="K163" s="2">
        <v>0</v>
      </c>
      <c r="L163" s="2">
        <v>0</v>
      </c>
      <c r="M163" s="24">
        <v>424.78</v>
      </c>
      <c r="N163" s="2">
        <v>55.221399999999996</v>
      </c>
      <c r="O163" s="2">
        <v>0</v>
      </c>
      <c r="P163" s="2">
        <v>0</v>
      </c>
      <c r="Q163" s="24">
        <v>480.00139999999999</v>
      </c>
      <c r="R163" s="2" t="s">
        <v>10230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ht="15.75" hidden="1" thickBot="1" x14ac:dyDescent="0.3">
      <c r="A164" s="26" t="s">
        <v>9018</v>
      </c>
      <c r="B164" s="182">
        <v>45610</v>
      </c>
      <c r="C164" s="2" t="s">
        <v>1</v>
      </c>
      <c r="D164" s="2" t="s">
        <v>0</v>
      </c>
      <c r="E164" s="2" t="s">
        <v>10329</v>
      </c>
      <c r="F164" s="2" t="s">
        <v>10331</v>
      </c>
      <c r="G164" s="25">
        <v>2254</v>
      </c>
      <c r="H164" s="29">
        <v>2254</v>
      </c>
      <c r="I164" s="30"/>
      <c r="J164" s="24" t="s">
        <v>10246</v>
      </c>
      <c r="K164" s="2">
        <v>0</v>
      </c>
      <c r="L164" s="2">
        <v>0</v>
      </c>
      <c r="M164" s="24">
        <v>267.12</v>
      </c>
      <c r="N164" s="2">
        <v>34.7256</v>
      </c>
      <c r="O164" s="2">
        <v>0</v>
      </c>
      <c r="P164" s="2">
        <v>0</v>
      </c>
      <c r="Q164" s="24">
        <v>301.84559999999999</v>
      </c>
      <c r="R164" s="2" t="s">
        <v>10245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ht="15.75" hidden="1" thickBot="1" x14ac:dyDescent="0.3">
      <c r="A165" s="26" t="s">
        <v>9018</v>
      </c>
      <c r="B165" s="182">
        <v>45610</v>
      </c>
      <c r="C165" s="2" t="s">
        <v>1</v>
      </c>
      <c r="D165" s="2" t="s">
        <v>0</v>
      </c>
      <c r="E165" s="2" t="s">
        <v>10329</v>
      </c>
      <c r="F165" s="2" t="s">
        <v>10331</v>
      </c>
      <c r="G165" s="25">
        <v>2253</v>
      </c>
      <c r="H165" s="29">
        <v>2253</v>
      </c>
      <c r="I165" s="30"/>
      <c r="J165" s="24" t="s">
        <v>10248</v>
      </c>
      <c r="K165" s="2">
        <v>0</v>
      </c>
      <c r="L165" s="2">
        <v>0</v>
      </c>
      <c r="M165" s="24">
        <v>438.05</v>
      </c>
      <c r="N165" s="2">
        <v>56.9465</v>
      </c>
      <c r="O165" s="2">
        <v>0</v>
      </c>
      <c r="P165" s="2">
        <v>0</v>
      </c>
      <c r="Q165" s="24">
        <v>494.99650000000003</v>
      </c>
      <c r="R165" s="2" t="s">
        <v>10247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ht="15.75" hidden="1" thickBot="1" x14ac:dyDescent="0.3">
      <c r="A166" s="26" t="s">
        <v>9018</v>
      </c>
      <c r="B166" s="182">
        <v>45609</v>
      </c>
      <c r="C166" s="2" t="s">
        <v>1</v>
      </c>
      <c r="D166" s="2" t="s">
        <v>0</v>
      </c>
      <c r="E166" s="2" t="s">
        <v>10329</v>
      </c>
      <c r="F166" s="2" t="s">
        <v>10331</v>
      </c>
      <c r="G166" s="25">
        <v>2252</v>
      </c>
      <c r="H166" s="29">
        <v>2252</v>
      </c>
      <c r="I166" s="30"/>
      <c r="J166" s="24" t="s">
        <v>10246</v>
      </c>
      <c r="K166" s="2">
        <v>0</v>
      </c>
      <c r="L166" s="2">
        <v>0</v>
      </c>
      <c r="M166" s="24">
        <v>223.01</v>
      </c>
      <c r="N166" s="2">
        <v>28.991299999999999</v>
      </c>
      <c r="O166" s="2">
        <v>0</v>
      </c>
      <c r="P166" s="2">
        <v>0</v>
      </c>
      <c r="Q166" s="24">
        <v>252.00129999999999</v>
      </c>
      <c r="R166" s="2" t="s">
        <v>10245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ht="15.75" hidden="1" thickBot="1" x14ac:dyDescent="0.3">
      <c r="A167" s="26" t="s">
        <v>9018</v>
      </c>
      <c r="B167" s="182">
        <v>45609</v>
      </c>
      <c r="C167" s="2" t="s">
        <v>1</v>
      </c>
      <c r="D167" s="2" t="s">
        <v>0</v>
      </c>
      <c r="E167" s="2" t="s">
        <v>10329</v>
      </c>
      <c r="F167" s="2" t="s">
        <v>10331</v>
      </c>
      <c r="G167" s="25">
        <v>2251</v>
      </c>
      <c r="H167" s="29">
        <v>2251</v>
      </c>
      <c r="I167" s="30"/>
      <c r="J167" s="24" t="s">
        <v>10257</v>
      </c>
      <c r="K167" s="2">
        <v>0</v>
      </c>
      <c r="L167" s="2">
        <v>0</v>
      </c>
      <c r="M167" s="24">
        <v>267.69</v>
      </c>
      <c r="N167" s="2">
        <v>34.799700000000001</v>
      </c>
      <c r="O167" s="2">
        <v>0</v>
      </c>
      <c r="P167" s="2">
        <v>0</v>
      </c>
      <c r="Q167" s="24">
        <v>302.48969999999997</v>
      </c>
      <c r="R167" s="2" t="s">
        <v>10256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ht="15.75" hidden="1" thickBot="1" x14ac:dyDescent="0.3">
      <c r="A168" s="26" t="s">
        <v>9018</v>
      </c>
      <c r="B168" s="182">
        <v>45609</v>
      </c>
      <c r="C168" s="2" t="s">
        <v>1</v>
      </c>
      <c r="D168" s="2" t="s">
        <v>0</v>
      </c>
      <c r="E168" s="2" t="s">
        <v>10329</v>
      </c>
      <c r="F168" s="2" t="s">
        <v>10331</v>
      </c>
      <c r="G168" s="25">
        <v>2250</v>
      </c>
      <c r="H168" s="29">
        <v>2250</v>
      </c>
      <c r="I168" s="30"/>
      <c r="J168" s="24" t="s">
        <v>10292</v>
      </c>
      <c r="K168" s="2">
        <v>0</v>
      </c>
      <c r="L168" s="2">
        <v>0</v>
      </c>
      <c r="M168" s="24">
        <v>484.96</v>
      </c>
      <c r="N168" s="2">
        <v>63.044800000000002</v>
      </c>
      <c r="O168" s="2">
        <v>0</v>
      </c>
      <c r="P168" s="2">
        <v>0</v>
      </c>
      <c r="Q168" s="24">
        <v>548.00479999999993</v>
      </c>
      <c r="R168" s="2" t="s">
        <v>10291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ht="15.75" hidden="1" thickBot="1" x14ac:dyDescent="0.3">
      <c r="A169" s="26" t="s">
        <v>9018</v>
      </c>
      <c r="B169" s="182">
        <v>45609</v>
      </c>
      <c r="C169" s="2" t="s">
        <v>1</v>
      </c>
      <c r="D169" s="2" t="s">
        <v>0</v>
      </c>
      <c r="E169" s="2" t="s">
        <v>10329</v>
      </c>
      <c r="F169" s="2" t="s">
        <v>10331</v>
      </c>
      <c r="G169" s="25">
        <v>2249</v>
      </c>
      <c r="H169" s="29">
        <v>2249</v>
      </c>
      <c r="I169" s="30"/>
      <c r="J169" s="24" t="s">
        <v>10246</v>
      </c>
      <c r="K169" s="2">
        <v>0</v>
      </c>
      <c r="L169" s="2">
        <v>0</v>
      </c>
      <c r="M169" s="24">
        <v>254.42</v>
      </c>
      <c r="N169" s="2">
        <v>33.074599999999997</v>
      </c>
      <c r="O169" s="2">
        <v>0</v>
      </c>
      <c r="P169" s="2">
        <v>0</v>
      </c>
      <c r="Q169" s="24">
        <v>287.49459999999999</v>
      </c>
      <c r="R169" s="2" t="s">
        <v>10245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ht="15.75" hidden="1" thickBot="1" x14ac:dyDescent="0.3">
      <c r="A170" s="26" t="s">
        <v>9018</v>
      </c>
      <c r="B170" s="182">
        <v>45608</v>
      </c>
      <c r="C170" s="2" t="s">
        <v>1</v>
      </c>
      <c r="D170" s="2" t="s">
        <v>0</v>
      </c>
      <c r="E170" s="2" t="s">
        <v>10329</v>
      </c>
      <c r="F170" s="2" t="s">
        <v>10331</v>
      </c>
      <c r="G170" s="25">
        <v>2248</v>
      </c>
      <c r="H170" s="29">
        <v>2248</v>
      </c>
      <c r="I170" s="30"/>
      <c r="J170" s="24" t="s">
        <v>10280</v>
      </c>
      <c r="K170" s="2">
        <v>0</v>
      </c>
      <c r="L170" s="2">
        <v>0</v>
      </c>
      <c r="M170" s="24">
        <v>45.4</v>
      </c>
      <c r="N170" s="2">
        <v>5.9020000000000001</v>
      </c>
      <c r="O170" s="2">
        <v>0</v>
      </c>
      <c r="P170" s="2">
        <v>0</v>
      </c>
      <c r="Q170" s="24">
        <v>51.302</v>
      </c>
      <c r="R170" s="2" t="s">
        <v>10279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ht="15.75" hidden="1" thickBot="1" x14ac:dyDescent="0.3">
      <c r="A171" s="26" t="s">
        <v>9018</v>
      </c>
      <c r="B171" s="182">
        <v>45608</v>
      </c>
      <c r="C171" s="2" t="s">
        <v>1</v>
      </c>
      <c r="D171" s="2" t="s">
        <v>0</v>
      </c>
      <c r="E171" s="2" t="s">
        <v>10329</v>
      </c>
      <c r="F171" s="2" t="s">
        <v>10331</v>
      </c>
      <c r="G171" s="25">
        <v>2247</v>
      </c>
      <c r="H171" s="29">
        <v>2247</v>
      </c>
      <c r="I171" s="30"/>
      <c r="J171" s="24" t="s">
        <v>10231</v>
      </c>
      <c r="K171" s="2">
        <v>0</v>
      </c>
      <c r="L171" s="2">
        <v>0</v>
      </c>
      <c r="M171" s="24">
        <v>421.23</v>
      </c>
      <c r="N171" s="2">
        <v>54.759900000000002</v>
      </c>
      <c r="O171" s="2">
        <v>0</v>
      </c>
      <c r="P171" s="2">
        <v>0</v>
      </c>
      <c r="Q171" s="24">
        <v>475.98990000000003</v>
      </c>
      <c r="R171" s="2" t="s">
        <v>10230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ht="15.75" hidden="1" thickBot="1" x14ac:dyDescent="0.3">
      <c r="A172" s="26" t="s">
        <v>9018</v>
      </c>
      <c r="B172" s="182">
        <v>45608</v>
      </c>
      <c r="C172" s="2" t="s">
        <v>1</v>
      </c>
      <c r="D172" s="2" t="s">
        <v>0</v>
      </c>
      <c r="E172" s="2" t="s">
        <v>10329</v>
      </c>
      <c r="F172" s="2" t="s">
        <v>10331</v>
      </c>
      <c r="G172" s="25">
        <v>2246</v>
      </c>
      <c r="H172" s="29">
        <v>2246</v>
      </c>
      <c r="I172" s="30"/>
      <c r="J172" s="24" t="s">
        <v>10239</v>
      </c>
      <c r="K172" s="2">
        <v>0</v>
      </c>
      <c r="L172" s="2">
        <v>0</v>
      </c>
      <c r="M172" s="24">
        <v>88.45</v>
      </c>
      <c r="N172" s="2">
        <v>11.4985</v>
      </c>
      <c r="O172" s="2">
        <v>0</v>
      </c>
      <c r="P172" s="2">
        <v>0</v>
      </c>
      <c r="Q172" s="24">
        <v>99.948499999999996</v>
      </c>
      <c r="R172" s="2" t="s">
        <v>10238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ht="15.75" hidden="1" thickBot="1" x14ac:dyDescent="0.3">
      <c r="A173" s="26" t="s">
        <v>9018</v>
      </c>
      <c r="B173" s="182">
        <v>45608</v>
      </c>
      <c r="C173" s="2" t="s">
        <v>1</v>
      </c>
      <c r="D173" s="2" t="s">
        <v>0</v>
      </c>
      <c r="E173" s="2" t="s">
        <v>10329</v>
      </c>
      <c r="F173" s="2" t="s">
        <v>10331</v>
      </c>
      <c r="G173" s="25">
        <v>2245</v>
      </c>
      <c r="H173" s="29">
        <v>2245</v>
      </c>
      <c r="I173" s="30"/>
      <c r="J173" s="24" t="s">
        <v>11155</v>
      </c>
      <c r="K173" s="2">
        <v>0</v>
      </c>
      <c r="L173" s="2">
        <v>0</v>
      </c>
      <c r="M173" s="24">
        <v>259.73</v>
      </c>
      <c r="N173" s="2">
        <v>33.764900000000004</v>
      </c>
      <c r="O173" s="2">
        <v>0</v>
      </c>
      <c r="P173" s="2">
        <v>0</v>
      </c>
      <c r="Q173" s="24">
        <v>293.49490000000003</v>
      </c>
      <c r="R173" s="2" t="s">
        <v>11158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ht="15.75" hidden="1" thickBot="1" x14ac:dyDescent="0.3">
      <c r="A174" s="26" t="s">
        <v>9018</v>
      </c>
      <c r="B174" s="182">
        <v>45608</v>
      </c>
      <c r="C174" s="2" t="s">
        <v>1</v>
      </c>
      <c r="D174" s="2" t="s">
        <v>0</v>
      </c>
      <c r="E174" s="2" t="s">
        <v>10329</v>
      </c>
      <c r="F174" s="2" t="s">
        <v>10331</v>
      </c>
      <c r="G174" s="25">
        <v>2244</v>
      </c>
      <c r="H174" s="29">
        <v>2244</v>
      </c>
      <c r="I174" s="30"/>
      <c r="J174" s="24" t="s">
        <v>11272</v>
      </c>
      <c r="K174" s="2">
        <v>0</v>
      </c>
      <c r="L174" s="2">
        <v>0</v>
      </c>
      <c r="M174" s="24">
        <v>435.25</v>
      </c>
      <c r="N174" s="2">
        <v>56.582500000000003</v>
      </c>
      <c r="O174" s="2">
        <v>0</v>
      </c>
      <c r="P174" s="2">
        <v>0</v>
      </c>
      <c r="Q174" s="24">
        <v>491.83249999999998</v>
      </c>
      <c r="R174" s="2" t="s">
        <v>11271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ht="15.75" hidden="1" thickBot="1" x14ac:dyDescent="0.3">
      <c r="A175" s="26" t="s">
        <v>9018</v>
      </c>
      <c r="B175" s="182">
        <v>45608</v>
      </c>
      <c r="C175" s="2" t="s">
        <v>1</v>
      </c>
      <c r="D175" s="2" t="s">
        <v>0</v>
      </c>
      <c r="E175" s="2" t="s">
        <v>10329</v>
      </c>
      <c r="F175" s="2" t="s">
        <v>10331</v>
      </c>
      <c r="G175" s="25">
        <v>2243</v>
      </c>
      <c r="H175" s="29">
        <v>2243</v>
      </c>
      <c r="I175" s="30"/>
      <c r="J175" s="24" t="s">
        <v>10231</v>
      </c>
      <c r="K175" s="2">
        <v>0</v>
      </c>
      <c r="L175" s="2">
        <v>0</v>
      </c>
      <c r="M175" s="24">
        <v>430.08</v>
      </c>
      <c r="N175" s="2">
        <v>55.910400000000003</v>
      </c>
      <c r="O175" s="2">
        <v>0</v>
      </c>
      <c r="P175" s="2">
        <v>0</v>
      </c>
      <c r="Q175" s="24">
        <v>485.99039999999997</v>
      </c>
      <c r="R175" s="2" t="s">
        <v>10230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ht="15.75" hidden="1" thickBot="1" x14ac:dyDescent="0.3">
      <c r="A176" s="26" t="s">
        <v>9018</v>
      </c>
      <c r="B176" s="182">
        <v>45608</v>
      </c>
      <c r="C176" s="2" t="s">
        <v>1</v>
      </c>
      <c r="D176" s="2" t="s">
        <v>0</v>
      </c>
      <c r="E176" s="2" t="s">
        <v>10329</v>
      </c>
      <c r="F176" s="2" t="s">
        <v>10331</v>
      </c>
      <c r="G176" s="25">
        <v>2242</v>
      </c>
      <c r="H176" s="29">
        <v>2242</v>
      </c>
      <c r="I176" s="30"/>
      <c r="J176" s="24" t="s">
        <v>11270</v>
      </c>
      <c r="K176" s="2">
        <v>0</v>
      </c>
      <c r="L176" s="2">
        <v>0</v>
      </c>
      <c r="M176" s="24">
        <v>398.23</v>
      </c>
      <c r="N176" s="2">
        <v>51.769900000000007</v>
      </c>
      <c r="O176" s="2">
        <v>0</v>
      </c>
      <c r="P176" s="2">
        <v>0</v>
      </c>
      <c r="Q176" s="24">
        <v>449.99990000000003</v>
      </c>
      <c r="R176" s="2" t="s">
        <v>11269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ht="15.75" hidden="1" thickBot="1" x14ac:dyDescent="0.3">
      <c r="A177" s="26" t="s">
        <v>9018</v>
      </c>
      <c r="B177" s="182">
        <v>45607</v>
      </c>
      <c r="C177" s="2" t="s">
        <v>1</v>
      </c>
      <c r="D177" s="2" t="s">
        <v>0</v>
      </c>
      <c r="E177" s="2" t="s">
        <v>10329</v>
      </c>
      <c r="F177" s="2" t="s">
        <v>10331</v>
      </c>
      <c r="G177" s="25">
        <v>2241</v>
      </c>
      <c r="H177" s="29">
        <v>2241</v>
      </c>
      <c r="I177" s="30"/>
      <c r="J177" s="24" t="s">
        <v>10203</v>
      </c>
      <c r="K177" s="2">
        <v>0</v>
      </c>
      <c r="L177" s="2">
        <v>0</v>
      </c>
      <c r="M177" s="24">
        <v>468.37</v>
      </c>
      <c r="N177" s="2">
        <v>60.888100000000001</v>
      </c>
      <c r="O177" s="2">
        <v>0</v>
      </c>
      <c r="P177" s="2">
        <v>0</v>
      </c>
      <c r="Q177" s="24">
        <v>529.25810000000001</v>
      </c>
      <c r="R177" s="2" t="s">
        <v>10202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ht="15.75" hidden="1" thickBot="1" x14ac:dyDescent="0.3">
      <c r="A178" s="26" t="s">
        <v>9018</v>
      </c>
      <c r="B178" s="182">
        <v>45607</v>
      </c>
      <c r="C178" s="2" t="s">
        <v>1</v>
      </c>
      <c r="D178" s="2" t="s">
        <v>0</v>
      </c>
      <c r="E178" s="2" t="s">
        <v>10329</v>
      </c>
      <c r="F178" s="2" t="s">
        <v>10331</v>
      </c>
      <c r="G178" s="25">
        <v>2240</v>
      </c>
      <c r="H178" s="29">
        <v>2240</v>
      </c>
      <c r="I178" s="30" t="s">
        <v>11267</v>
      </c>
      <c r="J178" s="24" t="s">
        <v>11268</v>
      </c>
      <c r="K178" s="2">
        <v>0</v>
      </c>
      <c r="L178" s="2">
        <v>0</v>
      </c>
      <c r="M178" s="24">
        <v>513.80999999999995</v>
      </c>
      <c r="N178" s="2">
        <v>66.795299999999997</v>
      </c>
      <c r="O178" s="2">
        <v>0</v>
      </c>
      <c r="P178" s="2">
        <v>0</v>
      </c>
      <c r="Q178" s="24">
        <v>580.60529999999994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ht="15.75" hidden="1" thickBot="1" x14ac:dyDescent="0.3">
      <c r="A179" s="26" t="s">
        <v>9018</v>
      </c>
      <c r="B179" s="182">
        <v>45607</v>
      </c>
      <c r="C179" s="2" t="s">
        <v>1</v>
      </c>
      <c r="D179" s="2" t="s">
        <v>0</v>
      </c>
      <c r="E179" s="2" t="s">
        <v>10329</v>
      </c>
      <c r="F179" s="2" t="s">
        <v>10331</v>
      </c>
      <c r="G179" s="25">
        <v>2239</v>
      </c>
      <c r="H179" s="29">
        <v>2239</v>
      </c>
      <c r="I179" s="30" t="s">
        <v>11265</v>
      </c>
      <c r="J179" s="24" t="s">
        <v>11266</v>
      </c>
      <c r="K179" s="2">
        <v>0</v>
      </c>
      <c r="L179" s="2">
        <v>0</v>
      </c>
      <c r="M179" s="24">
        <v>29.47</v>
      </c>
      <c r="N179" s="2">
        <v>3.8311000000000002</v>
      </c>
      <c r="O179" s="2">
        <v>0</v>
      </c>
      <c r="P179" s="2">
        <v>0</v>
      </c>
      <c r="Q179" s="24">
        <v>33.301099999999998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ht="15.75" hidden="1" thickBot="1" x14ac:dyDescent="0.3">
      <c r="A180" s="26" t="s">
        <v>9018</v>
      </c>
      <c r="B180" s="182">
        <v>45607</v>
      </c>
      <c r="C180" s="2" t="s">
        <v>1</v>
      </c>
      <c r="D180" s="2" t="s">
        <v>0</v>
      </c>
      <c r="E180" s="2" t="s">
        <v>10329</v>
      </c>
      <c r="F180" s="2" t="s">
        <v>10331</v>
      </c>
      <c r="G180" s="25">
        <v>2238</v>
      </c>
      <c r="H180" s="29">
        <v>2238</v>
      </c>
      <c r="I180" s="30"/>
      <c r="J180" s="24" t="s">
        <v>11011</v>
      </c>
      <c r="K180" s="2">
        <v>0</v>
      </c>
      <c r="L180" s="2">
        <v>0</v>
      </c>
      <c r="M180" s="24">
        <v>274.77</v>
      </c>
      <c r="N180" s="2">
        <v>35.720100000000002</v>
      </c>
      <c r="O180" s="2">
        <v>0</v>
      </c>
      <c r="P180" s="2">
        <v>0</v>
      </c>
      <c r="Q180" s="24">
        <v>310.49009999999998</v>
      </c>
      <c r="R180" s="2" t="s">
        <v>11010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ht="15.75" hidden="1" thickBot="1" x14ac:dyDescent="0.3">
      <c r="A181" s="26" t="s">
        <v>9018</v>
      </c>
      <c r="B181" s="182">
        <v>45607</v>
      </c>
      <c r="C181" s="2" t="s">
        <v>1</v>
      </c>
      <c r="D181" s="2" t="s">
        <v>0</v>
      </c>
      <c r="E181" s="2" t="s">
        <v>10329</v>
      </c>
      <c r="F181" s="2" t="s">
        <v>10331</v>
      </c>
      <c r="G181" s="25">
        <v>2237</v>
      </c>
      <c r="H181" s="29">
        <v>2237</v>
      </c>
      <c r="I181" s="30"/>
      <c r="J181" s="24" t="s">
        <v>11260</v>
      </c>
      <c r="K181" s="2">
        <v>0</v>
      </c>
      <c r="L181" s="2">
        <v>0</v>
      </c>
      <c r="M181" s="24">
        <v>160.35</v>
      </c>
      <c r="N181" s="2">
        <v>20.845500000000001</v>
      </c>
      <c r="O181" s="2">
        <v>0</v>
      </c>
      <c r="P181" s="2">
        <v>0</v>
      </c>
      <c r="Q181" s="24">
        <v>181.19549999999998</v>
      </c>
      <c r="R181" s="2" t="s">
        <v>11259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ht="15.75" hidden="1" thickBot="1" x14ac:dyDescent="0.3">
      <c r="A182" s="26" t="s">
        <v>9018</v>
      </c>
      <c r="B182" s="182">
        <v>45607</v>
      </c>
      <c r="C182" s="2" t="s">
        <v>1</v>
      </c>
      <c r="D182" s="2" t="s">
        <v>0</v>
      </c>
      <c r="E182" s="2" t="s">
        <v>10329</v>
      </c>
      <c r="F182" s="2" t="s">
        <v>10331</v>
      </c>
      <c r="G182" s="25">
        <v>2236</v>
      </c>
      <c r="H182" s="29">
        <v>2236</v>
      </c>
      <c r="I182" s="30" t="s">
        <v>10598</v>
      </c>
      <c r="J182" s="24" t="s">
        <v>10599</v>
      </c>
      <c r="K182" s="2">
        <v>0</v>
      </c>
      <c r="L182" s="2">
        <v>0</v>
      </c>
      <c r="M182" s="24">
        <v>108.05</v>
      </c>
      <c r="N182" s="2">
        <v>14.0465</v>
      </c>
      <c r="O182" s="2">
        <v>0</v>
      </c>
      <c r="P182" s="2">
        <v>0</v>
      </c>
      <c r="Q182" s="24">
        <v>122.09649999999999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ht="15.75" hidden="1" thickBot="1" x14ac:dyDescent="0.3">
      <c r="A183" s="26" t="s">
        <v>9018</v>
      </c>
      <c r="B183" s="182">
        <v>45607</v>
      </c>
      <c r="C183" s="2" t="s">
        <v>1</v>
      </c>
      <c r="D183" s="2" t="s">
        <v>0</v>
      </c>
      <c r="E183" s="2" t="s">
        <v>10329</v>
      </c>
      <c r="F183" s="2" t="s">
        <v>10331</v>
      </c>
      <c r="G183" s="25">
        <v>2235</v>
      </c>
      <c r="H183" s="29">
        <v>2235</v>
      </c>
      <c r="I183" s="30"/>
      <c r="J183" s="24" t="s">
        <v>11155</v>
      </c>
      <c r="K183" s="2">
        <v>0</v>
      </c>
      <c r="L183" s="2">
        <v>0</v>
      </c>
      <c r="M183" s="24">
        <v>265.38</v>
      </c>
      <c r="N183" s="2">
        <v>34.499400000000001</v>
      </c>
      <c r="O183" s="2">
        <v>0</v>
      </c>
      <c r="P183" s="2">
        <v>0</v>
      </c>
      <c r="Q183" s="24">
        <v>299.87939999999998</v>
      </c>
      <c r="R183" s="2" t="s">
        <v>11158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ht="15.75" hidden="1" thickBot="1" x14ac:dyDescent="0.3">
      <c r="A184" s="26" t="s">
        <v>9018</v>
      </c>
      <c r="B184" s="182">
        <v>45607</v>
      </c>
      <c r="C184" s="2" t="s">
        <v>1</v>
      </c>
      <c r="D184" s="2" t="s">
        <v>0</v>
      </c>
      <c r="E184" s="2" t="s">
        <v>10329</v>
      </c>
      <c r="F184" s="2" t="s">
        <v>10331</v>
      </c>
      <c r="G184" s="25">
        <v>2234</v>
      </c>
      <c r="H184" s="29">
        <v>2234</v>
      </c>
      <c r="I184" s="30"/>
      <c r="J184" s="24" t="s">
        <v>10460</v>
      </c>
      <c r="K184" s="2">
        <v>0</v>
      </c>
      <c r="L184" s="2">
        <v>0</v>
      </c>
      <c r="M184" s="24">
        <v>414.16</v>
      </c>
      <c r="N184" s="2">
        <v>53.840800000000002</v>
      </c>
      <c r="O184" s="2">
        <v>0</v>
      </c>
      <c r="P184" s="2">
        <v>0</v>
      </c>
      <c r="Q184" s="24">
        <v>468.00080000000003</v>
      </c>
      <c r="R184" s="2" t="s">
        <v>10206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ht="15.75" hidden="1" thickBot="1" x14ac:dyDescent="0.3">
      <c r="A185" s="26" t="s">
        <v>9018</v>
      </c>
      <c r="B185" s="182">
        <v>45605</v>
      </c>
      <c r="C185" s="2" t="s">
        <v>1</v>
      </c>
      <c r="D185" s="2" t="s">
        <v>0</v>
      </c>
      <c r="E185" s="2" t="s">
        <v>10329</v>
      </c>
      <c r="F185" s="2" t="s">
        <v>10331</v>
      </c>
      <c r="G185" s="25">
        <v>2233</v>
      </c>
      <c r="H185" s="29">
        <v>2233</v>
      </c>
      <c r="I185" s="30" t="s">
        <v>11263</v>
      </c>
      <c r="J185" s="24" t="s">
        <v>11264</v>
      </c>
      <c r="K185" s="2">
        <v>0</v>
      </c>
      <c r="L185" s="2">
        <v>0</v>
      </c>
      <c r="M185" s="24">
        <v>70.48</v>
      </c>
      <c r="N185" s="2">
        <v>9.1624000000000017</v>
      </c>
      <c r="O185" s="2">
        <v>0</v>
      </c>
      <c r="P185" s="2">
        <v>0</v>
      </c>
      <c r="Q185" s="24">
        <v>79.642400000000009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ht="15.75" hidden="1" thickBot="1" x14ac:dyDescent="0.3">
      <c r="A186" s="26" t="s">
        <v>9018</v>
      </c>
      <c r="B186" s="182">
        <v>45605</v>
      </c>
      <c r="C186" s="2" t="s">
        <v>1</v>
      </c>
      <c r="D186" s="2" t="s">
        <v>0</v>
      </c>
      <c r="E186" s="2" t="s">
        <v>10329</v>
      </c>
      <c r="F186" s="2" t="s">
        <v>10331</v>
      </c>
      <c r="G186" s="25">
        <v>2232</v>
      </c>
      <c r="H186" s="29">
        <v>2232</v>
      </c>
      <c r="I186" s="30"/>
      <c r="J186" s="24" t="s">
        <v>11260</v>
      </c>
      <c r="K186" s="2">
        <v>0</v>
      </c>
      <c r="L186" s="2">
        <v>0</v>
      </c>
      <c r="M186" s="24">
        <v>31.86</v>
      </c>
      <c r="N186" s="2">
        <v>4.1417999999999999</v>
      </c>
      <c r="O186" s="2">
        <v>0</v>
      </c>
      <c r="P186" s="2">
        <v>0</v>
      </c>
      <c r="Q186" s="24">
        <v>36.001800000000003</v>
      </c>
      <c r="R186" s="2" t="s">
        <v>11259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ht="15.75" hidden="1" thickBot="1" x14ac:dyDescent="0.3">
      <c r="A187" s="26" t="s">
        <v>9018</v>
      </c>
      <c r="B187" s="182">
        <v>45605</v>
      </c>
      <c r="C187" s="2" t="s">
        <v>1</v>
      </c>
      <c r="D187" s="2" t="s">
        <v>0</v>
      </c>
      <c r="E187" s="2" t="s">
        <v>10329</v>
      </c>
      <c r="F187" s="2" t="s">
        <v>10331</v>
      </c>
      <c r="G187" s="25">
        <v>2231</v>
      </c>
      <c r="H187" s="29">
        <v>2231</v>
      </c>
      <c r="I187" s="30"/>
      <c r="J187" s="24" t="s">
        <v>10460</v>
      </c>
      <c r="K187" s="2">
        <v>0</v>
      </c>
      <c r="L187" s="2">
        <v>0</v>
      </c>
      <c r="M187" s="24">
        <v>443.8</v>
      </c>
      <c r="N187" s="2">
        <v>57.694000000000003</v>
      </c>
      <c r="O187" s="2">
        <v>0</v>
      </c>
      <c r="P187" s="2">
        <v>0</v>
      </c>
      <c r="Q187" s="24">
        <v>501.49400000000003</v>
      </c>
      <c r="R187" s="2" t="s">
        <v>10206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ht="15.75" hidden="1" thickBot="1" x14ac:dyDescent="0.3">
      <c r="A188" s="26" t="s">
        <v>9018</v>
      </c>
      <c r="B188" s="182">
        <v>45605</v>
      </c>
      <c r="C188" s="2" t="s">
        <v>1</v>
      </c>
      <c r="D188" s="2" t="s">
        <v>0</v>
      </c>
      <c r="E188" s="2" t="s">
        <v>10329</v>
      </c>
      <c r="F188" s="2" t="s">
        <v>10331</v>
      </c>
      <c r="G188" s="25">
        <v>2230</v>
      </c>
      <c r="H188" s="29">
        <v>2230</v>
      </c>
      <c r="I188" s="30"/>
      <c r="J188" s="24" t="s">
        <v>50</v>
      </c>
      <c r="K188" s="2">
        <v>0</v>
      </c>
      <c r="L188" s="2">
        <v>0</v>
      </c>
      <c r="M188" s="24">
        <v>88.81</v>
      </c>
      <c r="N188" s="2">
        <v>11.545300000000001</v>
      </c>
      <c r="O188" s="2">
        <v>0</v>
      </c>
      <c r="P188" s="2">
        <v>0</v>
      </c>
      <c r="Q188" s="24">
        <v>100.3553</v>
      </c>
      <c r="R188" s="2" t="s">
        <v>10275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ht="15.75" hidden="1" thickBot="1" x14ac:dyDescent="0.3">
      <c r="A189" s="26" t="s">
        <v>9018</v>
      </c>
      <c r="B189" s="182">
        <v>45605</v>
      </c>
      <c r="C189" s="2" t="s">
        <v>1</v>
      </c>
      <c r="D189" s="2" t="s">
        <v>0</v>
      </c>
      <c r="E189" s="2" t="s">
        <v>10329</v>
      </c>
      <c r="F189" s="2" t="s">
        <v>10331</v>
      </c>
      <c r="G189" s="25">
        <v>2229</v>
      </c>
      <c r="H189" s="29">
        <v>2229</v>
      </c>
      <c r="I189" s="30"/>
      <c r="J189" s="24" t="s">
        <v>10229</v>
      </c>
      <c r="K189" s="2">
        <v>0</v>
      </c>
      <c r="L189" s="2">
        <v>0</v>
      </c>
      <c r="M189" s="24">
        <v>546.46</v>
      </c>
      <c r="N189" s="2">
        <v>71.039800000000014</v>
      </c>
      <c r="O189" s="2">
        <v>0</v>
      </c>
      <c r="P189" s="2">
        <v>0</v>
      </c>
      <c r="Q189" s="24">
        <v>617.49980000000005</v>
      </c>
      <c r="R189" s="2" t="s">
        <v>10228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ht="15.75" hidden="1" thickBot="1" x14ac:dyDescent="0.3">
      <c r="A190" s="26" t="s">
        <v>9018</v>
      </c>
      <c r="B190" s="182">
        <v>45605</v>
      </c>
      <c r="C190" s="2" t="s">
        <v>1</v>
      </c>
      <c r="D190" s="2" t="s">
        <v>0</v>
      </c>
      <c r="E190" s="2" t="s">
        <v>10329</v>
      </c>
      <c r="F190" s="2" t="s">
        <v>10331</v>
      </c>
      <c r="G190" s="25">
        <v>2228</v>
      </c>
      <c r="H190" s="29">
        <v>2228</v>
      </c>
      <c r="I190" s="30"/>
      <c r="J190" s="24" t="s">
        <v>10239</v>
      </c>
      <c r="K190" s="2">
        <v>0</v>
      </c>
      <c r="L190" s="2">
        <v>0</v>
      </c>
      <c r="M190" s="24">
        <v>97.24</v>
      </c>
      <c r="N190" s="2">
        <v>12.6412</v>
      </c>
      <c r="O190" s="2">
        <v>0</v>
      </c>
      <c r="P190" s="2">
        <v>0</v>
      </c>
      <c r="Q190" s="24">
        <v>109.88119999999999</v>
      </c>
      <c r="R190" s="2" t="s">
        <v>10238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ht="15.75" hidden="1" thickBot="1" x14ac:dyDescent="0.3">
      <c r="A191" s="26" t="s">
        <v>9018</v>
      </c>
      <c r="B191" s="182">
        <v>45605</v>
      </c>
      <c r="C191" s="2" t="s">
        <v>1</v>
      </c>
      <c r="D191" s="2" t="s">
        <v>0</v>
      </c>
      <c r="E191" s="2" t="s">
        <v>10329</v>
      </c>
      <c r="F191" s="2" t="s">
        <v>10331</v>
      </c>
      <c r="G191" s="25">
        <v>2227</v>
      </c>
      <c r="H191" s="29">
        <v>2227</v>
      </c>
      <c r="I191" s="30" t="s">
        <v>7676</v>
      </c>
      <c r="J191" s="24" t="s">
        <v>7675</v>
      </c>
      <c r="K191" s="2">
        <v>0</v>
      </c>
      <c r="L191" s="2">
        <v>0</v>
      </c>
      <c r="M191" s="24">
        <v>0</v>
      </c>
      <c r="N191" s="2">
        <v>0</v>
      </c>
      <c r="O191" s="2">
        <v>0</v>
      </c>
      <c r="P191" s="2">
        <v>0</v>
      </c>
      <c r="Q191" s="24">
        <v>0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ht="15.75" hidden="1" thickBot="1" x14ac:dyDescent="0.3">
      <c r="A192" s="26" t="s">
        <v>9018</v>
      </c>
      <c r="B192" s="182">
        <v>45604</v>
      </c>
      <c r="C192" s="2" t="s">
        <v>1</v>
      </c>
      <c r="D192" s="2" t="s">
        <v>0</v>
      </c>
      <c r="E192" s="2" t="s">
        <v>10329</v>
      </c>
      <c r="F192" s="2" t="s">
        <v>10331</v>
      </c>
      <c r="G192" s="25">
        <v>2226</v>
      </c>
      <c r="H192" s="29">
        <v>2226</v>
      </c>
      <c r="I192" s="30" t="s">
        <v>10320</v>
      </c>
      <c r="J192" s="24" t="s">
        <v>10321</v>
      </c>
      <c r="K192" s="2">
        <v>0</v>
      </c>
      <c r="L192" s="2">
        <v>0</v>
      </c>
      <c r="M192" s="24">
        <v>14.16</v>
      </c>
      <c r="N192" s="2">
        <v>1.8408</v>
      </c>
      <c r="O192" s="2">
        <v>0</v>
      </c>
      <c r="P192" s="2">
        <v>0</v>
      </c>
      <c r="Q192" s="24">
        <v>16.000800000000002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ht="15.75" hidden="1" thickBot="1" x14ac:dyDescent="0.3">
      <c r="A193" s="26" t="s">
        <v>9018</v>
      </c>
      <c r="B193" s="182">
        <v>45604</v>
      </c>
      <c r="C193" s="2" t="s">
        <v>1</v>
      </c>
      <c r="D193" s="2" t="s">
        <v>0</v>
      </c>
      <c r="E193" s="2" t="s">
        <v>10329</v>
      </c>
      <c r="F193" s="2" t="s">
        <v>10331</v>
      </c>
      <c r="G193" s="25">
        <v>2225</v>
      </c>
      <c r="H193" s="29">
        <v>2225</v>
      </c>
      <c r="I193" s="30" t="s">
        <v>7676</v>
      </c>
      <c r="J193" s="24" t="s">
        <v>7675</v>
      </c>
      <c r="K193" s="2">
        <v>0</v>
      </c>
      <c r="L193" s="2">
        <v>0</v>
      </c>
      <c r="M193" s="24">
        <v>0</v>
      </c>
      <c r="N193" s="2">
        <v>0</v>
      </c>
      <c r="O193" s="2">
        <v>0</v>
      </c>
      <c r="P193" s="2">
        <v>0</v>
      </c>
      <c r="Q193" s="24">
        <v>0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ht="15.75" hidden="1" thickBot="1" x14ac:dyDescent="0.3">
      <c r="A194" s="26" t="s">
        <v>9018</v>
      </c>
      <c r="B194" s="182">
        <v>45604</v>
      </c>
      <c r="C194" s="2" t="s">
        <v>1</v>
      </c>
      <c r="D194" s="2" t="s">
        <v>0</v>
      </c>
      <c r="E194" s="2" t="s">
        <v>10329</v>
      </c>
      <c r="F194" s="2" t="s">
        <v>10331</v>
      </c>
      <c r="G194" s="25">
        <v>2224</v>
      </c>
      <c r="H194" s="29">
        <v>2224</v>
      </c>
      <c r="I194" s="30"/>
      <c r="J194" s="24" t="s">
        <v>11155</v>
      </c>
      <c r="K194" s="2">
        <v>0</v>
      </c>
      <c r="L194" s="2">
        <v>0</v>
      </c>
      <c r="M194" s="24">
        <v>462.83</v>
      </c>
      <c r="N194" s="2">
        <v>60.167900000000003</v>
      </c>
      <c r="O194" s="2">
        <v>0</v>
      </c>
      <c r="P194" s="2">
        <v>0</v>
      </c>
      <c r="Q194" s="24">
        <v>522.99789999999996</v>
      </c>
      <c r="R194" s="2" t="s">
        <v>11158</v>
      </c>
      <c r="S194" s="2" t="s">
        <v>1</v>
      </c>
      <c r="T194" t="str">
        <f>IF(Tabla2[[#This Row],[SERIE ]]="22SD004C","BODEGA",IF(Tabla2[[#This Row],[SERIE ]]="21DS000T","CASA MATRIZ","SUCURSAL"))</f>
        <v>SUCURSAL</v>
      </c>
    </row>
    <row r="195" spans="1:20" ht="15.75" hidden="1" thickBot="1" x14ac:dyDescent="0.3">
      <c r="A195" s="26" t="s">
        <v>9018</v>
      </c>
      <c r="B195" s="182">
        <v>45604</v>
      </c>
      <c r="C195" s="2" t="s">
        <v>1</v>
      </c>
      <c r="D195" s="2" t="s">
        <v>0</v>
      </c>
      <c r="E195" s="2" t="s">
        <v>10329</v>
      </c>
      <c r="F195" s="2" t="s">
        <v>10331</v>
      </c>
      <c r="G195" s="25">
        <v>2223</v>
      </c>
      <c r="H195" s="29">
        <v>2223</v>
      </c>
      <c r="I195" s="30"/>
      <c r="J195" s="24" t="s">
        <v>10460</v>
      </c>
      <c r="K195" s="2">
        <v>0</v>
      </c>
      <c r="L195" s="2">
        <v>0</v>
      </c>
      <c r="M195" s="24">
        <v>456.64</v>
      </c>
      <c r="N195" s="2">
        <v>59.363199999999999</v>
      </c>
      <c r="O195" s="2">
        <v>0</v>
      </c>
      <c r="P195" s="2">
        <v>0</v>
      </c>
      <c r="Q195" s="24">
        <v>516.00319999999999</v>
      </c>
      <c r="R195" s="2" t="s">
        <v>10206</v>
      </c>
      <c r="S195" s="2" t="s">
        <v>1</v>
      </c>
      <c r="T195" t="str">
        <f>IF(Tabla2[[#This Row],[SERIE ]]="22SD004C","BODEGA",IF(Tabla2[[#This Row],[SERIE ]]="21DS000T","CASA MATRIZ","SUCURSAL"))</f>
        <v>SUCURSAL</v>
      </c>
    </row>
    <row r="196" spans="1:20" ht="15.75" hidden="1" thickBot="1" x14ac:dyDescent="0.3">
      <c r="A196" s="26" t="s">
        <v>9018</v>
      </c>
      <c r="B196" s="182">
        <v>45603</v>
      </c>
      <c r="C196" s="2" t="s">
        <v>1</v>
      </c>
      <c r="D196" s="2" t="s">
        <v>0</v>
      </c>
      <c r="E196" s="2" t="s">
        <v>10329</v>
      </c>
      <c r="F196" s="2" t="s">
        <v>10331</v>
      </c>
      <c r="G196" s="25">
        <v>2222</v>
      </c>
      <c r="H196" s="29">
        <v>2222</v>
      </c>
      <c r="I196" s="30"/>
      <c r="J196" s="24" t="s">
        <v>11262</v>
      </c>
      <c r="K196" s="2">
        <v>0</v>
      </c>
      <c r="L196" s="2">
        <v>0</v>
      </c>
      <c r="M196" s="24">
        <v>35.04</v>
      </c>
      <c r="N196" s="2">
        <v>4.5552000000000001</v>
      </c>
      <c r="O196" s="2">
        <v>0</v>
      </c>
      <c r="P196" s="2">
        <v>0</v>
      </c>
      <c r="Q196" s="24">
        <v>39.595199999999998</v>
      </c>
      <c r="R196" s="2" t="s">
        <v>11261</v>
      </c>
      <c r="S196" s="2" t="s">
        <v>1</v>
      </c>
      <c r="T196" t="str">
        <f>IF(Tabla2[[#This Row],[SERIE ]]="22SD004C","BODEGA",IF(Tabla2[[#This Row],[SERIE ]]="21DS000T","CASA MATRIZ","SUCURSAL"))</f>
        <v>SUCURSAL</v>
      </c>
    </row>
    <row r="197" spans="1:20" ht="15.75" hidden="1" thickBot="1" x14ac:dyDescent="0.3">
      <c r="A197" s="26" t="s">
        <v>9018</v>
      </c>
      <c r="B197" s="182">
        <v>45603</v>
      </c>
      <c r="C197" s="2" t="s">
        <v>1</v>
      </c>
      <c r="D197" s="2" t="s">
        <v>0</v>
      </c>
      <c r="E197" s="2" t="s">
        <v>10329</v>
      </c>
      <c r="F197" s="2" t="s">
        <v>10331</v>
      </c>
      <c r="G197" s="25">
        <v>2221</v>
      </c>
      <c r="H197" s="29">
        <v>2221</v>
      </c>
      <c r="I197" s="30"/>
      <c r="J197" s="24" t="s">
        <v>10231</v>
      </c>
      <c r="K197" s="2">
        <v>0</v>
      </c>
      <c r="L197" s="2">
        <v>0</v>
      </c>
      <c r="M197" s="24">
        <v>424.78</v>
      </c>
      <c r="N197" s="2">
        <v>55.221399999999996</v>
      </c>
      <c r="O197" s="2">
        <v>0</v>
      </c>
      <c r="P197" s="2">
        <v>0</v>
      </c>
      <c r="Q197" s="24">
        <v>480.00139999999999</v>
      </c>
      <c r="R197" s="2" t="s">
        <v>10230</v>
      </c>
      <c r="S197" s="2" t="s">
        <v>1</v>
      </c>
      <c r="T197" t="str">
        <f>IF(Tabla2[[#This Row],[SERIE ]]="22SD004C","BODEGA",IF(Tabla2[[#This Row],[SERIE ]]="21DS000T","CASA MATRIZ","SUCURSAL"))</f>
        <v>SUCURSAL</v>
      </c>
    </row>
    <row r="198" spans="1:20" ht="15.75" hidden="1" thickBot="1" x14ac:dyDescent="0.3">
      <c r="A198" s="26" t="s">
        <v>9018</v>
      </c>
      <c r="B198" s="182">
        <v>45603</v>
      </c>
      <c r="C198" s="2" t="s">
        <v>1</v>
      </c>
      <c r="D198" s="2" t="s">
        <v>0</v>
      </c>
      <c r="E198" s="2" t="s">
        <v>10329</v>
      </c>
      <c r="F198" s="2" t="s">
        <v>10331</v>
      </c>
      <c r="G198" s="25">
        <v>2220</v>
      </c>
      <c r="H198" s="29">
        <v>2220</v>
      </c>
      <c r="I198" s="30"/>
      <c r="J198" s="24" t="s">
        <v>10461</v>
      </c>
      <c r="K198" s="2">
        <v>0</v>
      </c>
      <c r="L198" s="2">
        <v>0</v>
      </c>
      <c r="M198" s="24">
        <v>601.76</v>
      </c>
      <c r="N198" s="2">
        <v>78.228800000000007</v>
      </c>
      <c r="O198" s="2">
        <v>0</v>
      </c>
      <c r="P198" s="2">
        <v>0</v>
      </c>
      <c r="Q198" s="24">
        <v>679.98879999999997</v>
      </c>
      <c r="R198" s="2" t="s">
        <v>10253</v>
      </c>
      <c r="S198" s="2" t="s">
        <v>1</v>
      </c>
      <c r="T198" t="str">
        <f>IF(Tabla2[[#This Row],[SERIE ]]="22SD004C","BODEGA",IF(Tabla2[[#This Row],[SERIE ]]="21DS000T","CASA MATRIZ","SUCURSAL"))</f>
        <v>SUCURSAL</v>
      </c>
    </row>
    <row r="199" spans="1:20" ht="15.75" hidden="1" thickBot="1" x14ac:dyDescent="0.3">
      <c r="A199" s="26" t="s">
        <v>9018</v>
      </c>
      <c r="B199" s="182">
        <v>45603</v>
      </c>
      <c r="C199" s="2" t="s">
        <v>1</v>
      </c>
      <c r="D199" s="2" t="s">
        <v>0</v>
      </c>
      <c r="E199" s="2" t="s">
        <v>10329</v>
      </c>
      <c r="F199" s="2" t="s">
        <v>10331</v>
      </c>
      <c r="G199" s="25">
        <v>2219</v>
      </c>
      <c r="H199" s="29">
        <v>2219</v>
      </c>
      <c r="I199" s="30" t="s">
        <v>10598</v>
      </c>
      <c r="J199" s="24" t="s">
        <v>10599</v>
      </c>
      <c r="K199" s="2">
        <v>0</v>
      </c>
      <c r="L199" s="2">
        <v>0</v>
      </c>
      <c r="M199" s="24">
        <v>115.53</v>
      </c>
      <c r="N199" s="2">
        <v>15.0189</v>
      </c>
      <c r="O199" s="2">
        <v>0</v>
      </c>
      <c r="P199" s="2">
        <v>0</v>
      </c>
      <c r="Q199" s="24">
        <v>130.5489</v>
      </c>
      <c r="S199" s="2" t="s">
        <v>1</v>
      </c>
      <c r="T199" t="str">
        <f>IF(Tabla2[[#This Row],[SERIE ]]="22SD004C","BODEGA",IF(Tabla2[[#This Row],[SERIE ]]="21DS000T","CASA MATRIZ","SUCURSAL"))</f>
        <v>SUCURSAL</v>
      </c>
    </row>
    <row r="200" spans="1:20" ht="15.75" hidden="1" thickBot="1" x14ac:dyDescent="0.3">
      <c r="A200" s="26" t="s">
        <v>9018</v>
      </c>
      <c r="B200" s="182">
        <v>45603</v>
      </c>
      <c r="C200" s="2" t="s">
        <v>1</v>
      </c>
      <c r="D200" s="2" t="s">
        <v>0</v>
      </c>
      <c r="E200" s="2" t="s">
        <v>10329</v>
      </c>
      <c r="F200" s="2" t="s">
        <v>10331</v>
      </c>
      <c r="G200" s="25">
        <v>2218</v>
      </c>
      <c r="H200" s="29">
        <v>2218</v>
      </c>
      <c r="I200" s="30"/>
      <c r="J200" s="24" t="s">
        <v>11155</v>
      </c>
      <c r="K200" s="2">
        <v>0</v>
      </c>
      <c r="L200" s="2">
        <v>0</v>
      </c>
      <c r="M200" s="24">
        <v>483.19</v>
      </c>
      <c r="N200" s="2">
        <v>62.814700000000002</v>
      </c>
      <c r="O200" s="2">
        <v>0</v>
      </c>
      <c r="P200" s="2">
        <v>0</v>
      </c>
      <c r="Q200" s="24">
        <v>546.00469999999996</v>
      </c>
      <c r="R200" s="2" t="s">
        <v>11158</v>
      </c>
      <c r="S200" s="2" t="s">
        <v>1</v>
      </c>
      <c r="T200" t="str">
        <f>IF(Tabla2[[#This Row],[SERIE ]]="22SD004C","BODEGA",IF(Tabla2[[#This Row],[SERIE ]]="21DS000T","CASA MATRIZ","SUCURSAL"))</f>
        <v>SUCURSAL</v>
      </c>
    </row>
    <row r="201" spans="1:20" ht="15.75" hidden="1" thickBot="1" x14ac:dyDescent="0.3">
      <c r="A201" s="26" t="s">
        <v>9018</v>
      </c>
      <c r="B201" s="182">
        <v>45603</v>
      </c>
      <c r="C201" s="2" t="s">
        <v>1</v>
      </c>
      <c r="D201" s="2" t="s">
        <v>0</v>
      </c>
      <c r="E201" s="2" t="s">
        <v>10329</v>
      </c>
      <c r="F201" s="2" t="s">
        <v>10331</v>
      </c>
      <c r="G201" s="25">
        <v>2217</v>
      </c>
      <c r="H201" s="29">
        <v>2217</v>
      </c>
      <c r="I201" s="30"/>
      <c r="J201" s="24" t="s">
        <v>11260</v>
      </c>
      <c r="K201" s="2">
        <v>0</v>
      </c>
      <c r="L201" s="2">
        <v>0</v>
      </c>
      <c r="M201" s="24">
        <v>203.54</v>
      </c>
      <c r="N201" s="2">
        <v>26.4602</v>
      </c>
      <c r="O201" s="2">
        <v>0</v>
      </c>
      <c r="P201" s="2">
        <v>0</v>
      </c>
      <c r="Q201" s="24">
        <v>230.00020000000001</v>
      </c>
      <c r="R201" s="2" t="s">
        <v>11259</v>
      </c>
      <c r="S201" s="2" t="s">
        <v>1</v>
      </c>
      <c r="T201" t="str">
        <f>IF(Tabla2[[#This Row],[SERIE ]]="22SD004C","BODEGA",IF(Tabla2[[#This Row],[SERIE ]]="21DS000T","CASA MATRIZ","SUCURSAL"))</f>
        <v>SUCURSAL</v>
      </c>
    </row>
    <row r="202" spans="1:20" ht="15.75" hidden="1" thickBot="1" x14ac:dyDescent="0.3">
      <c r="A202" s="26" t="s">
        <v>9018</v>
      </c>
      <c r="B202" s="182">
        <v>45603</v>
      </c>
      <c r="C202" s="2" t="s">
        <v>1</v>
      </c>
      <c r="D202" s="2" t="s">
        <v>0</v>
      </c>
      <c r="E202" s="2" t="s">
        <v>10329</v>
      </c>
      <c r="F202" s="2" t="s">
        <v>10331</v>
      </c>
      <c r="G202" s="25">
        <v>2216</v>
      </c>
      <c r="H202" s="29">
        <v>2216</v>
      </c>
      <c r="I202" s="30"/>
      <c r="J202" s="24" t="s">
        <v>10277</v>
      </c>
      <c r="K202" s="2">
        <v>0</v>
      </c>
      <c r="L202" s="2">
        <v>0</v>
      </c>
      <c r="M202" s="24">
        <v>33.19</v>
      </c>
      <c r="N202" s="2">
        <v>4.3147000000000002</v>
      </c>
      <c r="O202" s="2">
        <v>0</v>
      </c>
      <c r="P202" s="2">
        <v>0</v>
      </c>
      <c r="Q202" s="24">
        <v>37.5047</v>
      </c>
      <c r="R202" s="2" t="s">
        <v>10276</v>
      </c>
      <c r="S202" s="2" t="s">
        <v>1</v>
      </c>
      <c r="T202" t="str">
        <f>IF(Tabla2[[#This Row],[SERIE ]]="22SD004C","BODEGA",IF(Tabla2[[#This Row],[SERIE ]]="21DS000T","CASA MATRIZ","SUCURSAL"))</f>
        <v>SUCURSAL</v>
      </c>
    </row>
    <row r="203" spans="1:20" ht="15.75" hidden="1" thickBot="1" x14ac:dyDescent="0.3">
      <c r="A203" s="26" t="s">
        <v>9018</v>
      </c>
      <c r="B203" s="182">
        <v>45603</v>
      </c>
      <c r="C203" s="2" t="s">
        <v>1</v>
      </c>
      <c r="D203" s="2" t="s">
        <v>0</v>
      </c>
      <c r="E203" s="2" t="s">
        <v>10329</v>
      </c>
      <c r="F203" s="2" t="s">
        <v>10331</v>
      </c>
      <c r="G203" s="25">
        <v>2215</v>
      </c>
      <c r="H203" s="29">
        <v>2215</v>
      </c>
      <c r="I203" s="30"/>
      <c r="J203" s="24" t="s">
        <v>11258</v>
      </c>
      <c r="K203" s="2">
        <v>0</v>
      </c>
      <c r="L203" s="2">
        <v>0</v>
      </c>
      <c r="M203" s="24">
        <v>17.7</v>
      </c>
      <c r="N203" s="2">
        <v>2.3010000000000002</v>
      </c>
      <c r="O203" s="2">
        <v>0</v>
      </c>
      <c r="P203" s="2">
        <v>0</v>
      </c>
      <c r="Q203" s="24">
        <v>20.000999999999998</v>
      </c>
      <c r="R203" s="2" t="s">
        <v>10743</v>
      </c>
      <c r="S203" s="2" t="s">
        <v>1</v>
      </c>
      <c r="T203" t="str">
        <f>IF(Tabla2[[#This Row],[SERIE ]]="22SD004C","BODEGA",IF(Tabla2[[#This Row],[SERIE ]]="21DS000T","CASA MATRIZ","SUCURSAL"))</f>
        <v>SUCURSAL</v>
      </c>
    </row>
    <row r="204" spans="1:20" ht="15.75" hidden="1" thickBot="1" x14ac:dyDescent="0.3">
      <c r="A204" s="26" t="s">
        <v>9018</v>
      </c>
      <c r="B204" s="182">
        <v>45603</v>
      </c>
      <c r="C204" s="2" t="s">
        <v>1</v>
      </c>
      <c r="D204" s="2" t="s">
        <v>0</v>
      </c>
      <c r="E204" s="2" t="s">
        <v>10329</v>
      </c>
      <c r="F204" s="2" t="s">
        <v>10331</v>
      </c>
      <c r="G204" s="25">
        <v>2214</v>
      </c>
      <c r="H204" s="29">
        <v>2214</v>
      </c>
      <c r="I204" s="30"/>
      <c r="J204" s="24" t="s">
        <v>10231</v>
      </c>
      <c r="K204" s="2">
        <v>0</v>
      </c>
      <c r="L204" s="2">
        <v>0</v>
      </c>
      <c r="M204" s="24">
        <v>185.84</v>
      </c>
      <c r="N204" s="2">
        <v>24.159200000000002</v>
      </c>
      <c r="O204" s="2">
        <v>0</v>
      </c>
      <c r="P204" s="2">
        <v>0</v>
      </c>
      <c r="Q204" s="24">
        <v>209.9992</v>
      </c>
      <c r="R204" s="2" t="s">
        <v>10230</v>
      </c>
      <c r="S204" s="2" t="s">
        <v>1</v>
      </c>
      <c r="T204" t="str">
        <f>IF(Tabla2[[#This Row],[SERIE ]]="22SD004C","BODEGA",IF(Tabla2[[#This Row],[SERIE ]]="21DS000T","CASA MATRIZ","SUCURSAL"))</f>
        <v>SUCURSAL</v>
      </c>
    </row>
    <row r="205" spans="1:20" ht="15.75" hidden="1" thickBot="1" x14ac:dyDescent="0.3">
      <c r="A205" s="26" t="s">
        <v>9018</v>
      </c>
      <c r="B205" s="182">
        <v>45603</v>
      </c>
      <c r="C205" s="2" t="s">
        <v>1</v>
      </c>
      <c r="D205" s="2" t="s">
        <v>0</v>
      </c>
      <c r="E205" s="2" t="s">
        <v>10329</v>
      </c>
      <c r="F205" s="2" t="s">
        <v>10331</v>
      </c>
      <c r="G205" s="25">
        <v>2213</v>
      </c>
      <c r="H205" s="29">
        <v>2213</v>
      </c>
      <c r="I205" s="30"/>
      <c r="J205" s="24" t="s">
        <v>10257</v>
      </c>
      <c r="K205" s="2">
        <v>0</v>
      </c>
      <c r="L205" s="2">
        <v>0</v>
      </c>
      <c r="M205" s="24">
        <v>185.4</v>
      </c>
      <c r="N205" s="2">
        <v>24.102</v>
      </c>
      <c r="O205" s="2">
        <v>0</v>
      </c>
      <c r="P205" s="2">
        <v>0</v>
      </c>
      <c r="Q205" s="24">
        <v>209.50200000000001</v>
      </c>
      <c r="R205" s="2" t="s">
        <v>10256</v>
      </c>
      <c r="S205" s="2" t="s">
        <v>1</v>
      </c>
      <c r="T205" t="str">
        <f>IF(Tabla2[[#This Row],[SERIE ]]="22SD004C","BODEGA",IF(Tabla2[[#This Row],[SERIE ]]="21DS000T","CASA MATRIZ","SUCURSAL"))</f>
        <v>SUCURSAL</v>
      </c>
    </row>
    <row r="206" spans="1:20" ht="15.75" hidden="1" thickBot="1" x14ac:dyDescent="0.3">
      <c r="A206" s="26" t="s">
        <v>9018</v>
      </c>
      <c r="B206" s="182">
        <v>45602</v>
      </c>
      <c r="C206" s="2" t="s">
        <v>1</v>
      </c>
      <c r="D206" s="2" t="s">
        <v>0</v>
      </c>
      <c r="E206" s="2" t="s">
        <v>10329</v>
      </c>
      <c r="F206" s="2" t="s">
        <v>10331</v>
      </c>
      <c r="G206" s="25">
        <v>2212</v>
      </c>
      <c r="H206" s="29">
        <v>2212</v>
      </c>
      <c r="I206" s="30"/>
      <c r="J206" s="24" t="s">
        <v>10239</v>
      </c>
      <c r="K206" s="2">
        <v>0</v>
      </c>
      <c r="L206" s="2">
        <v>0</v>
      </c>
      <c r="M206" s="24">
        <v>75.92</v>
      </c>
      <c r="N206" s="2">
        <v>9.8696000000000002</v>
      </c>
      <c r="O206" s="2">
        <v>0</v>
      </c>
      <c r="P206" s="2">
        <v>0</v>
      </c>
      <c r="Q206" s="24">
        <v>85.789600000000007</v>
      </c>
      <c r="R206" s="2" t="s">
        <v>10238</v>
      </c>
      <c r="S206" s="2" t="s">
        <v>1</v>
      </c>
      <c r="T206" t="str">
        <f>IF(Tabla2[[#This Row],[SERIE ]]="22SD004C","BODEGA",IF(Tabla2[[#This Row],[SERIE ]]="21DS000T","CASA MATRIZ","SUCURSAL"))</f>
        <v>SUCURSAL</v>
      </c>
    </row>
    <row r="207" spans="1:20" ht="15.75" hidden="1" thickBot="1" x14ac:dyDescent="0.3">
      <c r="A207" s="26" t="s">
        <v>9018</v>
      </c>
      <c r="B207" s="182">
        <v>45602</v>
      </c>
      <c r="C207" s="2" t="s">
        <v>1</v>
      </c>
      <c r="D207" s="2" t="s">
        <v>0</v>
      </c>
      <c r="E207" s="2" t="s">
        <v>10329</v>
      </c>
      <c r="F207" s="2" t="s">
        <v>10331</v>
      </c>
      <c r="G207" s="25">
        <v>2211</v>
      </c>
      <c r="H207" s="29">
        <v>2211</v>
      </c>
      <c r="I207" s="30"/>
      <c r="J207" s="24" t="s">
        <v>11155</v>
      </c>
      <c r="K207" s="2">
        <v>0</v>
      </c>
      <c r="L207" s="2">
        <v>0</v>
      </c>
      <c r="M207" s="24">
        <v>472.3</v>
      </c>
      <c r="N207" s="2">
        <v>61.399000000000001</v>
      </c>
      <c r="O207" s="2">
        <v>0</v>
      </c>
      <c r="P207" s="2">
        <v>0</v>
      </c>
      <c r="Q207" s="24">
        <v>533.69900000000007</v>
      </c>
      <c r="R207" s="2" t="s">
        <v>11158</v>
      </c>
      <c r="S207" s="2" t="s">
        <v>1</v>
      </c>
      <c r="T207" t="str">
        <f>IF(Tabla2[[#This Row],[SERIE ]]="22SD004C","BODEGA",IF(Tabla2[[#This Row],[SERIE ]]="21DS000T","CASA MATRIZ","SUCURSAL"))</f>
        <v>SUCURSAL</v>
      </c>
    </row>
    <row r="208" spans="1:20" ht="15.75" hidden="1" thickBot="1" x14ac:dyDescent="0.3">
      <c r="A208" s="26" t="s">
        <v>9018</v>
      </c>
      <c r="B208" s="182">
        <v>45602</v>
      </c>
      <c r="C208" s="2" t="s">
        <v>1</v>
      </c>
      <c r="D208" s="2" t="s">
        <v>0</v>
      </c>
      <c r="E208" s="2" t="s">
        <v>10329</v>
      </c>
      <c r="F208" s="2" t="s">
        <v>10331</v>
      </c>
      <c r="G208" s="25">
        <v>2210</v>
      </c>
      <c r="H208" s="29">
        <v>2210</v>
      </c>
      <c r="I208" s="30"/>
      <c r="J208" s="24" t="s">
        <v>10460</v>
      </c>
      <c r="K208" s="2">
        <v>0</v>
      </c>
      <c r="L208" s="2">
        <v>0</v>
      </c>
      <c r="M208" s="24">
        <v>452.44</v>
      </c>
      <c r="N208" s="2">
        <v>58.8172</v>
      </c>
      <c r="O208" s="2">
        <v>0</v>
      </c>
      <c r="P208" s="2">
        <v>0</v>
      </c>
      <c r="Q208" s="24">
        <v>511.25720000000001</v>
      </c>
      <c r="R208" s="2" t="s">
        <v>10206</v>
      </c>
      <c r="S208" s="2" t="s">
        <v>1</v>
      </c>
      <c r="T208" t="str">
        <f>IF(Tabla2[[#This Row],[SERIE ]]="22SD004C","BODEGA",IF(Tabla2[[#This Row],[SERIE ]]="21DS000T","CASA MATRIZ","SUCURSAL"))</f>
        <v>SUCURSAL</v>
      </c>
    </row>
    <row r="209" spans="1:20" ht="15.75" hidden="1" thickBot="1" x14ac:dyDescent="0.3">
      <c r="A209" s="26" t="s">
        <v>9018</v>
      </c>
      <c r="B209" s="182">
        <v>45601</v>
      </c>
      <c r="C209" s="2" t="s">
        <v>1</v>
      </c>
      <c r="D209" s="2" t="s">
        <v>0</v>
      </c>
      <c r="E209" s="2" t="s">
        <v>10329</v>
      </c>
      <c r="F209" s="2" t="s">
        <v>10331</v>
      </c>
      <c r="G209" s="25">
        <v>2209</v>
      </c>
      <c r="H209" s="29">
        <v>2209</v>
      </c>
      <c r="I209" s="30" t="s">
        <v>11256</v>
      </c>
      <c r="J209" s="24" t="s">
        <v>11257</v>
      </c>
      <c r="K209" s="2">
        <v>0</v>
      </c>
      <c r="L209" s="2">
        <v>0</v>
      </c>
      <c r="M209" s="24">
        <v>7.79</v>
      </c>
      <c r="N209" s="2">
        <v>1.0126999999999999</v>
      </c>
      <c r="O209" s="2">
        <v>0</v>
      </c>
      <c r="P209" s="2">
        <v>0</v>
      </c>
      <c r="Q209" s="24">
        <v>8.8026999999999997</v>
      </c>
      <c r="S209" s="2" t="s">
        <v>1</v>
      </c>
      <c r="T209" t="str">
        <f>IF(Tabla2[[#This Row],[SERIE ]]="22SD004C","BODEGA",IF(Tabla2[[#This Row],[SERIE ]]="21DS000T","CASA MATRIZ","SUCURSAL"))</f>
        <v>SUCURSAL</v>
      </c>
    </row>
    <row r="210" spans="1:20" ht="15.75" hidden="1" thickBot="1" x14ac:dyDescent="0.3">
      <c r="A210" s="26" t="s">
        <v>9018</v>
      </c>
      <c r="B210" s="182">
        <v>45601</v>
      </c>
      <c r="C210" s="2" t="s">
        <v>1</v>
      </c>
      <c r="D210" s="2" t="s">
        <v>0</v>
      </c>
      <c r="E210" s="2" t="s">
        <v>10329</v>
      </c>
      <c r="F210" s="2" t="s">
        <v>10331</v>
      </c>
      <c r="G210" s="25">
        <v>2208</v>
      </c>
      <c r="H210" s="29">
        <v>2208</v>
      </c>
      <c r="I210" s="30"/>
      <c r="J210" s="24" t="s">
        <v>11168</v>
      </c>
      <c r="K210" s="2">
        <v>0</v>
      </c>
      <c r="L210" s="2">
        <v>0</v>
      </c>
      <c r="M210" s="24">
        <v>48.67</v>
      </c>
      <c r="N210" s="2">
        <v>6.3271000000000006</v>
      </c>
      <c r="O210" s="2">
        <v>0</v>
      </c>
      <c r="P210" s="2">
        <v>0</v>
      </c>
      <c r="Q210" s="24">
        <v>54.997100000000003</v>
      </c>
      <c r="R210" s="2" t="s">
        <v>11161</v>
      </c>
      <c r="S210" s="2" t="s">
        <v>1</v>
      </c>
      <c r="T210" t="str">
        <f>IF(Tabla2[[#This Row],[SERIE ]]="22SD004C","BODEGA",IF(Tabla2[[#This Row],[SERIE ]]="21DS000T","CASA MATRIZ","SUCURSAL"))</f>
        <v>SUCURSAL</v>
      </c>
    </row>
    <row r="211" spans="1:20" ht="15.75" hidden="1" thickBot="1" x14ac:dyDescent="0.3">
      <c r="A211" s="26" t="s">
        <v>9018</v>
      </c>
      <c r="B211" s="182">
        <v>45601</v>
      </c>
      <c r="C211" s="2" t="s">
        <v>1</v>
      </c>
      <c r="D211" s="2" t="s">
        <v>0</v>
      </c>
      <c r="E211" s="2" t="s">
        <v>10329</v>
      </c>
      <c r="F211" s="2" t="s">
        <v>10331</v>
      </c>
      <c r="G211" s="25">
        <v>2207</v>
      </c>
      <c r="H211" s="29">
        <v>2207</v>
      </c>
      <c r="I211" s="30"/>
      <c r="J211" s="24" t="s">
        <v>10299</v>
      </c>
      <c r="K211" s="2">
        <v>0</v>
      </c>
      <c r="L211" s="2">
        <v>0</v>
      </c>
      <c r="M211" s="24">
        <v>181.95</v>
      </c>
      <c r="N211" s="2">
        <v>23.653500000000001</v>
      </c>
      <c r="O211" s="2">
        <v>0</v>
      </c>
      <c r="P211" s="2">
        <v>0</v>
      </c>
      <c r="Q211" s="24">
        <v>205.6035</v>
      </c>
      <c r="R211" s="2" t="s">
        <v>10298</v>
      </c>
      <c r="S211" s="2" t="s">
        <v>1</v>
      </c>
      <c r="T211" t="str">
        <f>IF(Tabla2[[#This Row],[SERIE ]]="22SD004C","BODEGA",IF(Tabla2[[#This Row],[SERIE ]]="21DS000T","CASA MATRIZ","SUCURSAL"))</f>
        <v>SUCURSAL</v>
      </c>
    </row>
    <row r="212" spans="1:20" ht="15.75" hidden="1" thickBot="1" x14ac:dyDescent="0.3">
      <c r="A212" s="26" t="s">
        <v>9018</v>
      </c>
      <c r="B212" s="182">
        <v>45600</v>
      </c>
      <c r="C212" s="2" t="s">
        <v>1</v>
      </c>
      <c r="D212" s="2" t="s">
        <v>0</v>
      </c>
      <c r="E212" s="2" t="s">
        <v>10329</v>
      </c>
      <c r="F212" s="2" t="s">
        <v>10331</v>
      </c>
      <c r="G212" s="25">
        <v>2206</v>
      </c>
      <c r="H212" s="29">
        <v>2206</v>
      </c>
      <c r="I212" s="30"/>
      <c r="J212" s="24" t="s">
        <v>10266</v>
      </c>
      <c r="K212" s="2">
        <v>0</v>
      </c>
      <c r="L212" s="2">
        <v>0</v>
      </c>
      <c r="M212" s="24">
        <v>435.56</v>
      </c>
      <c r="N212" s="2">
        <v>56.622800000000005</v>
      </c>
      <c r="O212" s="2">
        <v>0</v>
      </c>
      <c r="P212" s="2">
        <v>0</v>
      </c>
      <c r="Q212" s="24">
        <v>492.18279999999999</v>
      </c>
      <c r="R212" s="2" t="s">
        <v>10265</v>
      </c>
      <c r="S212" s="2" t="s">
        <v>1</v>
      </c>
      <c r="T212" t="str">
        <f>IF(Tabla2[[#This Row],[SERIE ]]="22SD004C","BODEGA",IF(Tabla2[[#This Row],[SERIE ]]="21DS000T","CASA MATRIZ","SUCURSAL"))</f>
        <v>SUCURSAL</v>
      </c>
    </row>
    <row r="213" spans="1:20" ht="15.75" hidden="1" thickBot="1" x14ac:dyDescent="0.3">
      <c r="A213" s="26" t="s">
        <v>9018</v>
      </c>
      <c r="B213" s="182">
        <v>45600</v>
      </c>
      <c r="C213" s="2" t="s">
        <v>1</v>
      </c>
      <c r="D213" s="2" t="s">
        <v>0</v>
      </c>
      <c r="E213" s="2" t="s">
        <v>10329</v>
      </c>
      <c r="F213" s="2" t="s">
        <v>10331</v>
      </c>
      <c r="G213" s="25">
        <v>2205</v>
      </c>
      <c r="H213" s="29">
        <v>2205</v>
      </c>
      <c r="I213" s="30" t="s">
        <v>11254</v>
      </c>
      <c r="J213" s="24" t="s">
        <v>11255</v>
      </c>
      <c r="K213" s="2">
        <v>0</v>
      </c>
      <c r="L213" s="2">
        <v>0</v>
      </c>
      <c r="M213" s="24">
        <v>37.33</v>
      </c>
      <c r="N213" s="2">
        <v>4.8529</v>
      </c>
      <c r="O213" s="2">
        <v>0</v>
      </c>
      <c r="P213" s="2">
        <v>0</v>
      </c>
      <c r="Q213" s="24">
        <v>42.182899999999997</v>
      </c>
      <c r="S213" s="2" t="s">
        <v>1</v>
      </c>
      <c r="T213" t="str">
        <f>IF(Tabla2[[#This Row],[SERIE ]]="22SD004C","BODEGA",IF(Tabla2[[#This Row],[SERIE ]]="21DS000T","CASA MATRIZ","SUCURSAL"))</f>
        <v>SUCURSAL</v>
      </c>
    </row>
    <row r="214" spans="1:20" ht="15.75" hidden="1" thickBot="1" x14ac:dyDescent="0.3">
      <c r="A214" s="26" t="s">
        <v>9018</v>
      </c>
      <c r="B214" s="182">
        <v>45600</v>
      </c>
      <c r="C214" s="2" t="s">
        <v>1</v>
      </c>
      <c r="D214" s="2" t="s">
        <v>0</v>
      </c>
      <c r="E214" s="2" t="s">
        <v>10329</v>
      </c>
      <c r="F214" s="2" t="s">
        <v>10331</v>
      </c>
      <c r="G214" s="25">
        <v>2204</v>
      </c>
      <c r="H214" s="29">
        <v>2204</v>
      </c>
      <c r="I214" s="30" t="s">
        <v>10320</v>
      </c>
      <c r="J214" s="24" t="s">
        <v>10321</v>
      </c>
      <c r="K214" s="2">
        <v>0</v>
      </c>
      <c r="L214" s="2">
        <v>0</v>
      </c>
      <c r="M214" s="24">
        <v>23.23</v>
      </c>
      <c r="N214" s="2">
        <v>3.0199000000000003</v>
      </c>
      <c r="O214" s="2">
        <v>0</v>
      </c>
      <c r="P214" s="2">
        <v>0</v>
      </c>
      <c r="Q214" s="24">
        <v>26.2499</v>
      </c>
      <c r="S214" s="2" t="s">
        <v>1</v>
      </c>
      <c r="T214" t="str">
        <f>IF(Tabla2[[#This Row],[SERIE ]]="22SD004C","BODEGA",IF(Tabla2[[#This Row],[SERIE ]]="21DS000T","CASA MATRIZ","SUCURSAL"))</f>
        <v>SUCURSAL</v>
      </c>
    </row>
    <row r="215" spans="1:20" ht="15.75" hidden="1" thickBot="1" x14ac:dyDescent="0.3">
      <c r="A215" s="26" t="s">
        <v>9018</v>
      </c>
      <c r="B215" s="182">
        <v>45600</v>
      </c>
      <c r="C215" s="2" t="s">
        <v>1</v>
      </c>
      <c r="D215" s="2" t="s">
        <v>0</v>
      </c>
      <c r="E215" s="2" t="s">
        <v>10329</v>
      </c>
      <c r="F215" s="2" t="s">
        <v>10331</v>
      </c>
      <c r="G215" s="25">
        <v>2203</v>
      </c>
      <c r="H215" s="29">
        <v>2203</v>
      </c>
      <c r="I215" s="30" t="s">
        <v>10759</v>
      </c>
      <c r="J215" s="24" t="s">
        <v>10760</v>
      </c>
      <c r="K215" s="2">
        <v>0</v>
      </c>
      <c r="L215" s="2">
        <v>0</v>
      </c>
      <c r="M215" s="24">
        <v>33.19</v>
      </c>
      <c r="N215" s="2">
        <v>4.3147000000000002</v>
      </c>
      <c r="O215" s="2">
        <v>0</v>
      </c>
      <c r="P215" s="2">
        <v>0</v>
      </c>
      <c r="Q215" s="24">
        <v>37.5047</v>
      </c>
      <c r="S215" s="2" t="s">
        <v>1</v>
      </c>
      <c r="T215" t="str">
        <f>IF(Tabla2[[#This Row],[SERIE ]]="22SD004C","BODEGA",IF(Tabla2[[#This Row],[SERIE ]]="21DS000T","CASA MATRIZ","SUCURSAL"))</f>
        <v>SUCURSAL</v>
      </c>
    </row>
    <row r="216" spans="1:20" ht="15.75" hidden="1" thickBot="1" x14ac:dyDescent="0.3">
      <c r="A216" s="26" t="s">
        <v>9018</v>
      </c>
      <c r="B216" s="182">
        <v>45600</v>
      </c>
      <c r="C216" s="2" t="s">
        <v>1</v>
      </c>
      <c r="D216" s="2" t="s">
        <v>0</v>
      </c>
      <c r="E216" s="2" t="s">
        <v>10329</v>
      </c>
      <c r="F216" s="2" t="s">
        <v>10331</v>
      </c>
      <c r="G216" s="25">
        <v>2202</v>
      </c>
      <c r="H216" s="29">
        <v>2202</v>
      </c>
      <c r="I216" s="30"/>
      <c r="J216" s="24" t="s">
        <v>10461</v>
      </c>
      <c r="K216" s="2">
        <v>0</v>
      </c>
      <c r="L216" s="2">
        <v>0</v>
      </c>
      <c r="M216" s="24">
        <v>500.88</v>
      </c>
      <c r="N216" s="2">
        <v>65.114400000000003</v>
      </c>
      <c r="O216" s="2">
        <v>0</v>
      </c>
      <c r="P216" s="2">
        <v>0</v>
      </c>
      <c r="Q216" s="24">
        <v>565.99440000000004</v>
      </c>
      <c r="R216" s="2" t="s">
        <v>10253</v>
      </c>
      <c r="S216" s="2" t="s">
        <v>1</v>
      </c>
      <c r="T216" t="str">
        <f>IF(Tabla2[[#This Row],[SERIE ]]="22SD004C","BODEGA",IF(Tabla2[[#This Row],[SERIE ]]="21DS000T","CASA MATRIZ","SUCURSAL"))</f>
        <v>SUCURSAL</v>
      </c>
    </row>
    <row r="217" spans="1:20" ht="15.75" hidden="1" thickBot="1" x14ac:dyDescent="0.3">
      <c r="A217" s="26" t="s">
        <v>9018</v>
      </c>
      <c r="B217" s="182">
        <v>45600</v>
      </c>
      <c r="C217" s="2" t="s">
        <v>1</v>
      </c>
      <c r="D217" s="2" t="s">
        <v>0</v>
      </c>
      <c r="E217" s="2" t="s">
        <v>10329</v>
      </c>
      <c r="F217" s="2" t="s">
        <v>10331</v>
      </c>
      <c r="G217" s="25">
        <v>2201</v>
      </c>
      <c r="H217" s="29">
        <v>2201</v>
      </c>
      <c r="I217" s="30"/>
      <c r="J217" s="24" t="s">
        <v>10460</v>
      </c>
      <c r="K217" s="2">
        <v>0</v>
      </c>
      <c r="L217" s="2">
        <v>0</v>
      </c>
      <c r="M217" s="24">
        <v>450.45</v>
      </c>
      <c r="N217" s="2">
        <v>58.558500000000002</v>
      </c>
      <c r="O217" s="2">
        <v>0</v>
      </c>
      <c r="P217" s="2">
        <v>0</v>
      </c>
      <c r="Q217" s="24">
        <v>509.00849999999997</v>
      </c>
      <c r="R217" s="2" t="s">
        <v>10206</v>
      </c>
      <c r="S217" s="2" t="s">
        <v>1</v>
      </c>
      <c r="T217" t="str">
        <f>IF(Tabla2[[#This Row],[SERIE ]]="22SD004C","BODEGA",IF(Tabla2[[#This Row],[SERIE ]]="21DS000T","CASA MATRIZ","SUCURSAL"))</f>
        <v>SUCURSAL</v>
      </c>
    </row>
    <row r="218" spans="1:20" ht="15.75" hidden="1" thickBot="1" x14ac:dyDescent="0.3">
      <c r="A218" s="26" t="s">
        <v>9018</v>
      </c>
      <c r="B218" s="182">
        <v>45600</v>
      </c>
      <c r="C218" s="2" t="s">
        <v>1</v>
      </c>
      <c r="D218" s="2" t="s">
        <v>0</v>
      </c>
      <c r="E218" s="2" t="s">
        <v>10329</v>
      </c>
      <c r="F218" s="2" t="s">
        <v>10331</v>
      </c>
      <c r="G218" s="25">
        <v>2200</v>
      </c>
      <c r="H218" s="29">
        <v>2200</v>
      </c>
      <c r="I218" s="30"/>
      <c r="J218" s="24" t="s">
        <v>10277</v>
      </c>
      <c r="K218" s="2">
        <v>0</v>
      </c>
      <c r="L218" s="2">
        <v>0</v>
      </c>
      <c r="M218" s="24">
        <v>282.83999999999997</v>
      </c>
      <c r="N218" s="2">
        <v>36.769199999999998</v>
      </c>
      <c r="O218" s="2">
        <v>0</v>
      </c>
      <c r="P218" s="2">
        <v>0</v>
      </c>
      <c r="Q218" s="24">
        <v>319.60919999999999</v>
      </c>
      <c r="R218" s="2" t="s">
        <v>10276</v>
      </c>
      <c r="S218" s="2" t="s">
        <v>1</v>
      </c>
      <c r="T218" t="str">
        <f>IF(Tabla2[[#This Row],[SERIE ]]="22SD004C","BODEGA",IF(Tabla2[[#This Row],[SERIE ]]="21DS000T","CASA MATRIZ","SUCURSAL"))</f>
        <v>SUCURSAL</v>
      </c>
    </row>
    <row r="219" spans="1:20" ht="15.75" hidden="1" thickBot="1" x14ac:dyDescent="0.3">
      <c r="A219" s="26" t="s">
        <v>9018</v>
      </c>
      <c r="B219" s="182">
        <v>45597</v>
      </c>
      <c r="C219" s="2" t="s">
        <v>1</v>
      </c>
      <c r="D219" s="2" t="s">
        <v>0</v>
      </c>
      <c r="E219" s="2" t="s">
        <v>10329</v>
      </c>
      <c r="F219" s="2" t="s">
        <v>10331</v>
      </c>
      <c r="G219" s="25">
        <v>2199</v>
      </c>
      <c r="H219" s="29">
        <v>2199</v>
      </c>
      <c r="I219" s="30" t="s">
        <v>7676</v>
      </c>
      <c r="J219" s="24" t="s">
        <v>11253</v>
      </c>
      <c r="K219" s="2">
        <v>0</v>
      </c>
      <c r="L219" s="2">
        <v>0</v>
      </c>
      <c r="M219" s="24">
        <v>0</v>
      </c>
      <c r="N219" s="2">
        <v>0</v>
      </c>
      <c r="O219" s="2">
        <v>0</v>
      </c>
      <c r="P219" s="2">
        <v>0</v>
      </c>
      <c r="Q219" s="24">
        <v>0</v>
      </c>
      <c r="R219" s="2" t="s">
        <v>10298</v>
      </c>
      <c r="S219" s="2" t="s">
        <v>1</v>
      </c>
      <c r="T219" t="str">
        <f>IF(Tabla2[[#This Row],[SERIE ]]="22SD004C","BODEGA",IF(Tabla2[[#This Row],[SERIE ]]="21DS000T","CASA MATRIZ","SUCURSAL"))</f>
        <v>SUCURSAL</v>
      </c>
    </row>
    <row r="220" spans="1:20" ht="15.75" hidden="1" thickBot="1" x14ac:dyDescent="0.3">
      <c r="A220" s="26" t="s">
        <v>9018</v>
      </c>
      <c r="B220" s="182">
        <v>45597</v>
      </c>
      <c r="C220" s="2" t="s">
        <v>1</v>
      </c>
      <c r="D220" s="2" t="s">
        <v>0</v>
      </c>
      <c r="E220" s="2" t="s">
        <v>10329</v>
      </c>
      <c r="F220" s="2" t="s">
        <v>10331</v>
      </c>
      <c r="G220" s="25">
        <v>2198</v>
      </c>
      <c r="H220" s="29">
        <v>2198</v>
      </c>
      <c r="I220" s="30" t="s">
        <v>7676</v>
      </c>
      <c r="J220" s="24" t="s">
        <v>7675</v>
      </c>
      <c r="K220" s="2">
        <v>0</v>
      </c>
      <c r="L220" s="2">
        <v>0</v>
      </c>
      <c r="M220" s="24">
        <v>0</v>
      </c>
      <c r="N220" s="2">
        <v>0</v>
      </c>
      <c r="O220" s="2">
        <v>0</v>
      </c>
      <c r="P220" s="2">
        <v>0</v>
      </c>
      <c r="Q220" s="24">
        <v>0</v>
      </c>
      <c r="S220" s="2" t="s">
        <v>1</v>
      </c>
      <c r="T220" t="str">
        <f>IF(Tabla2[[#This Row],[SERIE ]]="22SD004C","BODEGA",IF(Tabla2[[#This Row],[SERIE ]]="21DS000T","CASA MATRIZ","SUCURSAL"))</f>
        <v>SUCURSAL</v>
      </c>
    </row>
    <row r="221" spans="1:20" ht="15.75" hidden="1" thickBot="1" x14ac:dyDescent="0.3">
      <c r="A221" s="26" t="s">
        <v>9018</v>
      </c>
      <c r="B221" s="182">
        <v>45597</v>
      </c>
      <c r="C221" s="2" t="s">
        <v>1</v>
      </c>
      <c r="D221" s="2" t="s">
        <v>0</v>
      </c>
      <c r="E221" s="2" t="s">
        <v>10329</v>
      </c>
      <c r="F221" s="2" t="s">
        <v>10331</v>
      </c>
      <c r="G221" s="25">
        <v>2197</v>
      </c>
      <c r="H221" s="29">
        <v>2197</v>
      </c>
      <c r="I221" s="30" t="s">
        <v>7676</v>
      </c>
      <c r="J221" s="24" t="s">
        <v>7675</v>
      </c>
      <c r="K221" s="2">
        <v>0</v>
      </c>
      <c r="L221" s="2">
        <v>0</v>
      </c>
      <c r="M221" s="24">
        <v>0</v>
      </c>
      <c r="N221" s="2">
        <v>0</v>
      </c>
      <c r="O221" s="2">
        <v>0</v>
      </c>
      <c r="P221" s="2">
        <v>0</v>
      </c>
      <c r="Q221" s="24">
        <v>0</v>
      </c>
      <c r="S221" s="2" t="s">
        <v>1</v>
      </c>
      <c r="T221" t="str">
        <f>IF(Tabla2[[#This Row],[SERIE ]]="22SD004C","BODEGA",IF(Tabla2[[#This Row],[SERIE ]]="21DS000T","CASA MATRIZ","SUCURSAL"))</f>
        <v>SUCURSAL</v>
      </c>
    </row>
    <row r="222" spans="1:20" ht="15.75" hidden="1" thickBot="1" x14ac:dyDescent="0.3">
      <c r="A222" s="26" t="s">
        <v>9018</v>
      </c>
      <c r="B222" s="182">
        <v>45597</v>
      </c>
      <c r="C222" s="2" t="s">
        <v>1</v>
      </c>
      <c r="D222" s="2" t="s">
        <v>0</v>
      </c>
      <c r="E222" s="2" t="s">
        <v>10329</v>
      </c>
      <c r="F222" s="2" t="s">
        <v>10331</v>
      </c>
      <c r="G222" s="25">
        <v>2196</v>
      </c>
      <c r="H222" s="29">
        <v>2196</v>
      </c>
      <c r="I222" s="30"/>
      <c r="J222" s="24" t="s">
        <v>11155</v>
      </c>
      <c r="K222" s="2">
        <v>0</v>
      </c>
      <c r="L222" s="2">
        <v>0</v>
      </c>
      <c r="M222" s="24">
        <v>507.08</v>
      </c>
      <c r="N222" s="2">
        <v>65.920400000000001</v>
      </c>
      <c r="O222" s="2">
        <v>0</v>
      </c>
      <c r="P222" s="2">
        <v>0</v>
      </c>
      <c r="Q222" s="24">
        <v>573.00040000000001</v>
      </c>
      <c r="R222" s="2" t="s">
        <v>11158</v>
      </c>
      <c r="S222" s="2" t="s">
        <v>1</v>
      </c>
      <c r="T222" t="str">
        <f>IF(Tabla2[[#This Row],[SERIE ]]="22SD004C","BODEGA",IF(Tabla2[[#This Row],[SERIE ]]="21DS000T","CASA MATRIZ","SUCURSAL"))</f>
        <v>SUCURSAL</v>
      </c>
    </row>
    <row r="223" spans="1:20" ht="15.75" hidden="1" thickBot="1" x14ac:dyDescent="0.3">
      <c r="A223" s="26" t="s">
        <v>9018</v>
      </c>
      <c r="B223" s="182">
        <v>45597</v>
      </c>
      <c r="C223" s="2" t="s">
        <v>1</v>
      </c>
      <c r="D223" s="2" t="s">
        <v>0</v>
      </c>
      <c r="E223" s="2" t="s">
        <v>10329</v>
      </c>
      <c r="F223" s="2" t="s">
        <v>10331</v>
      </c>
      <c r="G223" s="25">
        <v>2195</v>
      </c>
      <c r="H223" s="29">
        <v>2195</v>
      </c>
      <c r="I223" s="30" t="s">
        <v>10468</v>
      </c>
      <c r="J223" s="24" t="s">
        <v>10523</v>
      </c>
      <c r="K223" s="2">
        <v>0</v>
      </c>
      <c r="L223" s="2">
        <v>0</v>
      </c>
      <c r="M223" s="24">
        <v>79.2</v>
      </c>
      <c r="N223" s="2">
        <v>10.296000000000001</v>
      </c>
      <c r="O223" s="2">
        <v>0</v>
      </c>
      <c r="P223" s="2">
        <v>0</v>
      </c>
      <c r="Q223" s="24">
        <v>89.496000000000009</v>
      </c>
      <c r="S223" s="2" t="s">
        <v>1</v>
      </c>
      <c r="T223" t="str">
        <f>IF(Tabla2[[#This Row],[SERIE ]]="22SD004C","BODEGA",IF(Tabla2[[#This Row],[SERIE ]]="21DS000T","CASA MATRIZ","SUCURSAL"))</f>
        <v>SUCURSAL</v>
      </c>
    </row>
    <row r="224" spans="1:20" ht="15.75" hidden="1" thickBot="1" x14ac:dyDescent="0.3">
      <c r="A224" s="26" t="s">
        <v>9017</v>
      </c>
      <c r="B224" s="182">
        <v>45596</v>
      </c>
      <c r="C224" s="2" t="s">
        <v>1</v>
      </c>
      <c r="D224" s="2" t="s">
        <v>0</v>
      </c>
      <c r="E224" s="2" t="s">
        <v>10329</v>
      </c>
      <c r="F224" s="2" t="s">
        <v>10331</v>
      </c>
      <c r="G224" s="25">
        <v>2194</v>
      </c>
      <c r="H224" s="29">
        <v>2194</v>
      </c>
      <c r="I224" s="30"/>
      <c r="J224" s="24" t="s">
        <v>10277</v>
      </c>
      <c r="K224" s="2">
        <v>0</v>
      </c>
      <c r="L224" s="2">
        <v>0</v>
      </c>
      <c r="M224" s="24">
        <v>400.22</v>
      </c>
      <c r="N224" s="2">
        <v>52.028600000000004</v>
      </c>
      <c r="O224" s="2">
        <v>0</v>
      </c>
      <c r="P224" s="2">
        <v>0</v>
      </c>
      <c r="Q224" s="24">
        <v>452.24860000000001</v>
      </c>
      <c r="R224" s="2" t="s">
        <v>10276</v>
      </c>
      <c r="S224" s="2" t="s">
        <v>1</v>
      </c>
      <c r="T224" t="str">
        <f>IF(Tabla2[[#This Row],[SERIE ]]="22SD004C","BODEGA",IF(Tabla2[[#This Row],[SERIE ]]="21DS000T","CASA MATRIZ","SUCURSAL"))</f>
        <v>SUCURSAL</v>
      </c>
    </row>
    <row r="225" spans="1:20" ht="15.75" hidden="1" thickBot="1" x14ac:dyDescent="0.3">
      <c r="A225" s="26" t="s">
        <v>9017</v>
      </c>
      <c r="B225" s="182">
        <v>45596</v>
      </c>
      <c r="C225" s="2" t="s">
        <v>1</v>
      </c>
      <c r="D225" s="2" t="s">
        <v>0</v>
      </c>
      <c r="E225" s="2" t="s">
        <v>10329</v>
      </c>
      <c r="F225" s="2" t="s">
        <v>10331</v>
      </c>
      <c r="G225" s="25">
        <v>2193</v>
      </c>
      <c r="H225" s="29">
        <v>2193</v>
      </c>
      <c r="I225" s="30"/>
      <c r="J225" s="24" t="s">
        <v>10277</v>
      </c>
      <c r="K225" s="2">
        <v>0</v>
      </c>
      <c r="L225" s="2">
        <v>0</v>
      </c>
      <c r="M225" s="24">
        <v>30.97</v>
      </c>
      <c r="N225" s="2">
        <v>4.0260999999999996</v>
      </c>
      <c r="O225" s="2">
        <v>0</v>
      </c>
      <c r="P225" s="2">
        <v>0</v>
      </c>
      <c r="Q225" s="24">
        <v>34.996099999999998</v>
      </c>
      <c r="R225" s="2" t="s">
        <v>10276</v>
      </c>
      <c r="S225" s="2" t="s">
        <v>1</v>
      </c>
      <c r="T225" t="str">
        <f>IF(Tabla2[[#This Row],[SERIE ]]="22SD004C","BODEGA",IF(Tabla2[[#This Row],[SERIE ]]="21DS000T","CASA MATRIZ","SUCURSAL"))</f>
        <v>SUCURSAL</v>
      </c>
    </row>
    <row r="226" spans="1:20" ht="15.75" hidden="1" thickBot="1" x14ac:dyDescent="0.3">
      <c r="A226" s="26" t="s">
        <v>9017</v>
      </c>
      <c r="B226" s="182">
        <v>45595</v>
      </c>
      <c r="C226" s="2" t="s">
        <v>1</v>
      </c>
      <c r="D226" s="2" t="s">
        <v>0</v>
      </c>
      <c r="E226" s="2" t="s">
        <v>10329</v>
      </c>
      <c r="F226" s="2" t="s">
        <v>10331</v>
      </c>
      <c r="G226" s="25">
        <v>2192</v>
      </c>
      <c r="H226" s="29">
        <v>2192</v>
      </c>
      <c r="I226" s="30"/>
      <c r="J226" s="24" t="s">
        <v>10277</v>
      </c>
      <c r="K226" s="2">
        <v>0</v>
      </c>
      <c r="L226" s="2">
        <v>0</v>
      </c>
      <c r="M226" s="24">
        <v>414.16</v>
      </c>
      <c r="N226" s="2">
        <v>53.840800000000002</v>
      </c>
      <c r="O226" s="2">
        <v>0</v>
      </c>
      <c r="P226" s="2">
        <v>0</v>
      </c>
      <c r="Q226" s="24">
        <v>468.00080000000003</v>
      </c>
      <c r="R226" s="2" t="s">
        <v>10276</v>
      </c>
      <c r="S226" s="2" t="s">
        <v>1</v>
      </c>
      <c r="T226" t="str">
        <f>IF(Tabla2[[#This Row],[SERIE ]]="22SD004C","BODEGA",IF(Tabla2[[#This Row],[SERIE ]]="21DS000T","CASA MATRIZ","SUCURSAL"))</f>
        <v>SUCURSAL</v>
      </c>
    </row>
    <row r="227" spans="1:20" ht="15.75" hidden="1" thickBot="1" x14ac:dyDescent="0.3">
      <c r="A227" s="26" t="s">
        <v>9017</v>
      </c>
      <c r="B227" s="182">
        <v>45595</v>
      </c>
      <c r="C227" s="2" t="s">
        <v>1</v>
      </c>
      <c r="D227" s="2" t="s">
        <v>0</v>
      </c>
      <c r="E227" s="2" t="s">
        <v>10329</v>
      </c>
      <c r="F227" s="2" t="s">
        <v>10331</v>
      </c>
      <c r="G227" s="25">
        <v>2191</v>
      </c>
      <c r="H227" s="29">
        <v>2191</v>
      </c>
      <c r="I227" s="30"/>
      <c r="J227" s="24" t="s">
        <v>10436</v>
      </c>
      <c r="K227" s="2">
        <v>0</v>
      </c>
      <c r="L227" s="2">
        <v>0</v>
      </c>
      <c r="M227" s="24">
        <v>137.16999999999999</v>
      </c>
      <c r="N227" s="2">
        <v>17.832100000000001</v>
      </c>
      <c r="O227" s="2">
        <v>0</v>
      </c>
      <c r="P227" s="2">
        <v>0</v>
      </c>
      <c r="Q227" s="24">
        <v>155.00209999999998</v>
      </c>
      <c r="R227" s="2" t="s">
        <v>10435</v>
      </c>
      <c r="S227" s="2" t="s">
        <v>1</v>
      </c>
      <c r="T227" t="str">
        <f>IF(Tabla2[[#This Row],[SERIE ]]="22SD004C","BODEGA",IF(Tabla2[[#This Row],[SERIE ]]="21DS000T","CASA MATRIZ","SUCURSAL"))</f>
        <v>SUCURSAL</v>
      </c>
    </row>
    <row r="228" spans="1:20" ht="15.75" hidden="1" thickBot="1" x14ac:dyDescent="0.3">
      <c r="A228" s="26" t="s">
        <v>9017</v>
      </c>
      <c r="B228" s="182">
        <v>45595</v>
      </c>
      <c r="C228" s="2" t="s">
        <v>1</v>
      </c>
      <c r="D228" s="2" t="s">
        <v>0</v>
      </c>
      <c r="E228" s="2" t="s">
        <v>10329</v>
      </c>
      <c r="F228" s="2" t="s">
        <v>10331</v>
      </c>
      <c r="G228" s="25">
        <v>2190</v>
      </c>
      <c r="H228" s="29">
        <v>2190</v>
      </c>
      <c r="I228" s="30"/>
      <c r="J228" s="24" t="s">
        <v>10460</v>
      </c>
      <c r="K228" s="2">
        <v>0</v>
      </c>
      <c r="L228" s="2">
        <v>0</v>
      </c>
      <c r="M228" s="24">
        <v>457.53</v>
      </c>
      <c r="N228" s="2">
        <v>59.478899999999996</v>
      </c>
      <c r="O228" s="2">
        <v>0</v>
      </c>
      <c r="P228" s="2">
        <v>0</v>
      </c>
      <c r="Q228" s="24">
        <v>517.00889999999993</v>
      </c>
      <c r="R228" s="2" t="s">
        <v>10206</v>
      </c>
      <c r="S228" s="2" t="s">
        <v>1</v>
      </c>
      <c r="T228" t="str">
        <f>IF(Tabla2[[#This Row],[SERIE ]]="22SD004C","BODEGA",IF(Tabla2[[#This Row],[SERIE ]]="21DS000T","CASA MATRIZ","SUCURSAL"))</f>
        <v>SUCURSAL</v>
      </c>
    </row>
    <row r="229" spans="1:20" ht="15.75" hidden="1" thickBot="1" x14ac:dyDescent="0.3">
      <c r="A229" s="26" t="s">
        <v>9017</v>
      </c>
      <c r="B229" s="182">
        <v>45595</v>
      </c>
      <c r="C229" s="2" t="s">
        <v>1</v>
      </c>
      <c r="D229" s="2" t="s">
        <v>0</v>
      </c>
      <c r="E229" s="2" t="s">
        <v>10329</v>
      </c>
      <c r="F229" s="2" t="s">
        <v>10331</v>
      </c>
      <c r="G229" s="25">
        <v>2189</v>
      </c>
      <c r="H229" s="29">
        <v>2189</v>
      </c>
      <c r="I229" s="30"/>
      <c r="J229" s="24" t="s">
        <v>10231</v>
      </c>
      <c r="K229" s="2">
        <v>0</v>
      </c>
      <c r="L229" s="2">
        <v>0</v>
      </c>
      <c r="M229" s="24">
        <v>404.43</v>
      </c>
      <c r="N229" s="2">
        <v>52.575900000000004</v>
      </c>
      <c r="O229" s="2">
        <v>0</v>
      </c>
      <c r="P229" s="2">
        <v>0</v>
      </c>
      <c r="Q229" s="24">
        <v>457.0059</v>
      </c>
      <c r="R229" s="2" t="s">
        <v>10230</v>
      </c>
      <c r="S229" s="2" t="s">
        <v>1</v>
      </c>
      <c r="T229" t="str">
        <f>IF(Tabla2[[#This Row],[SERIE ]]="22SD004C","BODEGA",IF(Tabla2[[#This Row],[SERIE ]]="21DS000T","CASA MATRIZ","SUCURSAL"))</f>
        <v>SUCURSAL</v>
      </c>
    </row>
    <row r="230" spans="1:20" ht="15.75" hidden="1" thickBot="1" x14ac:dyDescent="0.3">
      <c r="A230" s="26" t="s">
        <v>9017</v>
      </c>
      <c r="B230" s="182">
        <v>45595</v>
      </c>
      <c r="C230" s="2" t="s">
        <v>1</v>
      </c>
      <c r="D230" s="2" t="s">
        <v>0</v>
      </c>
      <c r="E230" s="2" t="s">
        <v>10329</v>
      </c>
      <c r="F230" s="2" t="s">
        <v>10331</v>
      </c>
      <c r="G230" s="25">
        <v>2188</v>
      </c>
      <c r="H230" s="29">
        <v>2188</v>
      </c>
      <c r="I230" s="30"/>
      <c r="J230" s="24" t="s">
        <v>10257</v>
      </c>
      <c r="K230" s="2">
        <v>0</v>
      </c>
      <c r="L230" s="2">
        <v>0</v>
      </c>
      <c r="M230" s="24">
        <v>318.58</v>
      </c>
      <c r="N230" s="2">
        <v>41.415399999999998</v>
      </c>
      <c r="O230" s="2">
        <v>0</v>
      </c>
      <c r="P230" s="2">
        <v>0</v>
      </c>
      <c r="Q230" s="24">
        <v>359.99539999999996</v>
      </c>
      <c r="R230" s="2" t="s">
        <v>10256</v>
      </c>
      <c r="S230" s="2" t="s">
        <v>1</v>
      </c>
      <c r="T230" t="str">
        <f>IF(Tabla2[[#This Row],[SERIE ]]="22SD004C","BODEGA",IF(Tabla2[[#This Row],[SERIE ]]="21DS000T","CASA MATRIZ","SUCURSAL"))</f>
        <v>SUCURSAL</v>
      </c>
    </row>
    <row r="231" spans="1:20" ht="15.75" hidden="1" thickBot="1" x14ac:dyDescent="0.3">
      <c r="A231" s="26" t="s">
        <v>9017</v>
      </c>
      <c r="B231" s="182">
        <v>45594</v>
      </c>
      <c r="C231" s="2" t="s">
        <v>1</v>
      </c>
      <c r="D231" s="2" t="s">
        <v>0</v>
      </c>
      <c r="E231" s="2" t="s">
        <v>10329</v>
      </c>
      <c r="F231" s="2" t="s">
        <v>10331</v>
      </c>
      <c r="G231" s="25">
        <v>2187</v>
      </c>
      <c r="H231" s="29">
        <v>2187</v>
      </c>
      <c r="I231" s="30"/>
      <c r="J231" s="24" t="s">
        <v>10203</v>
      </c>
      <c r="K231" s="2">
        <v>0</v>
      </c>
      <c r="L231" s="2">
        <v>0</v>
      </c>
      <c r="M231" s="24">
        <v>469.02</v>
      </c>
      <c r="N231" s="2">
        <v>60.9726</v>
      </c>
      <c r="O231" s="2">
        <v>0</v>
      </c>
      <c r="P231" s="2">
        <v>0</v>
      </c>
      <c r="Q231" s="24">
        <v>529.99260000000004</v>
      </c>
      <c r="R231" s="2" t="s">
        <v>10202</v>
      </c>
      <c r="S231" s="2" t="s">
        <v>1</v>
      </c>
      <c r="T231" t="str">
        <f>IF(Tabla2[[#This Row],[SERIE ]]="22SD004C","BODEGA",IF(Tabla2[[#This Row],[SERIE ]]="21DS000T","CASA MATRIZ","SUCURSAL"))</f>
        <v>SUCURSAL</v>
      </c>
    </row>
    <row r="232" spans="1:20" ht="15.75" hidden="1" thickBot="1" x14ac:dyDescent="0.3">
      <c r="A232" s="26" t="s">
        <v>9017</v>
      </c>
      <c r="B232" s="182">
        <v>45594</v>
      </c>
      <c r="C232" s="2" t="s">
        <v>1</v>
      </c>
      <c r="D232" s="2" t="s">
        <v>0</v>
      </c>
      <c r="E232" s="2" t="s">
        <v>10329</v>
      </c>
      <c r="F232" s="2" t="s">
        <v>10331</v>
      </c>
      <c r="G232" s="25">
        <v>2186</v>
      </c>
      <c r="H232" s="29">
        <v>2186</v>
      </c>
      <c r="I232" s="30"/>
      <c r="J232" s="24" t="s">
        <v>10239</v>
      </c>
      <c r="K232" s="2">
        <v>0</v>
      </c>
      <c r="L232" s="2">
        <v>0</v>
      </c>
      <c r="M232" s="24">
        <v>62.12</v>
      </c>
      <c r="N232" s="2">
        <v>8.0755999999999997</v>
      </c>
      <c r="O232" s="2">
        <v>0</v>
      </c>
      <c r="P232" s="2">
        <v>0</v>
      </c>
      <c r="Q232" s="24">
        <v>70.195599999999999</v>
      </c>
      <c r="R232" s="2" t="s">
        <v>10238</v>
      </c>
      <c r="S232" s="2" t="s">
        <v>1</v>
      </c>
      <c r="T232" t="str">
        <f>IF(Tabla2[[#This Row],[SERIE ]]="22SD004C","BODEGA",IF(Tabla2[[#This Row],[SERIE ]]="21DS000T","CASA MATRIZ","SUCURSAL"))</f>
        <v>SUCURSAL</v>
      </c>
    </row>
    <row r="233" spans="1:20" ht="15.75" hidden="1" thickBot="1" x14ac:dyDescent="0.3">
      <c r="A233" s="26" t="s">
        <v>9017</v>
      </c>
      <c r="B233" s="182">
        <v>45594</v>
      </c>
      <c r="C233" s="2" t="s">
        <v>1</v>
      </c>
      <c r="D233" s="2" t="s">
        <v>0</v>
      </c>
      <c r="E233" s="2" t="s">
        <v>10329</v>
      </c>
      <c r="F233" s="2" t="s">
        <v>10331</v>
      </c>
      <c r="G233" s="25">
        <v>2185</v>
      </c>
      <c r="H233" s="29">
        <v>2185</v>
      </c>
      <c r="I233" s="30"/>
      <c r="J233" s="24" t="s">
        <v>10277</v>
      </c>
      <c r="K233" s="2">
        <v>0</v>
      </c>
      <c r="L233" s="2">
        <v>0</v>
      </c>
      <c r="M233" s="24">
        <v>32.74</v>
      </c>
      <c r="N233" s="2">
        <v>4.2562000000000006</v>
      </c>
      <c r="O233" s="2">
        <v>0</v>
      </c>
      <c r="P233" s="2">
        <v>0</v>
      </c>
      <c r="Q233" s="24">
        <v>36.996200000000002</v>
      </c>
      <c r="R233" s="2" t="s">
        <v>10276</v>
      </c>
      <c r="S233" s="2" t="s">
        <v>1</v>
      </c>
      <c r="T233" t="str">
        <f>IF(Tabla2[[#This Row],[SERIE ]]="22SD004C","BODEGA",IF(Tabla2[[#This Row],[SERIE ]]="21DS000T","CASA MATRIZ","SUCURSAL"))</f>
        <v>SUCURSAL</v>
      </c>
    </row>
    <row r="234" spans="1:20" ht="15.75" hidden="1" thickBot="1" x14ac:dyDescent="0.3">
      <c r="A234" s="26" t="s">
        <v>9017</v>
      </c>
      <c r="B234" s="182">
        <v>45594</v>
      </c>
      <c r="C234" s="2" t="s">
        <v>1</v>
      </c>
      <c r="D234" s="2" t="s">
        <v>0</v>
      </c>
      <c r="E234" s="2" t="s">
        <v>10329</v>
      </c>
      <c r="F234" s="2" t="s">
        <v>10331</v>
      </c>
      <c r="G234" s="25">
        <v>2184</v>
      </c>
      <c r="H234" s="29">
        <v>2184</v>
      </c>
      <c r="I234" s="30"/>
      <c r="J234" s="24" t="s">
        <v>10257</v>
      </c>
      <c r="K234" s="2">
        <v>0</v>
      </c>
      <c r="L234" s="2">
        <v>0</v>
      </c>
      <c r="M234" s="24">
        <v>276.11</v>
      </c>
      <c r="N234" s="2">
        <v>35.894300000000001</v>
      </c>
      <c r="O234" s="2">
        <v>0</v>
      </c>
      <c r="P234" s="2">
        <v>0</v>
      </c>
      <c r="Q234" s="24">
        <v>312.0043</v>
      </c>
      <c r="R234" s="2" t="s">
        <v>10256</v>
      </c>
      <c r="S234" s="2" t="s">
        <v>1</v>
      </c>
      <c r="T234" t="str">
        <f>IF(Tabla2[[#This Row],[SERIE ]]="22SD004C","BODEGA",IF(Tabla2[[#This Row],[SERIE ]]="21DS000T","CASA MATRIZ","SUCURSAL"))</f>
        <v>SUCURSAL</v>
      </c>
    </row>
    <row r="235" spans="1:20" ht="15.75" hidden="1" thickBot="1" x14ac:dyDescent="0.3">
      <c r="A235" s="26" t="s">
        <v>9017</v>
      </c>
      <c r="B235" s="182">
        <v>45593</v>
      </c>
      <c r="C235" s="2" t="s">
        <v>1</v>
      </c>
      <c r="D235" s="2" t="s">
        <v>0</v>
      </c>
      <c r="E235" s="2" t="s">
        <v>10329</v>
      </c>
      <c r="F235" s="2" t="s">
        <v>10331</v>
      </c>
      <c r="G235" s="25">
        <v>2183</v>
      </c>
      <c r="H235" s="29">
        <v>2183</v>
      </c>
      <c r="I235" s="30"/>
      <c r="J235" s="24" t="s">
        <v>10239</v>
      </c>
      <c r="K235" s="2">
        <v>0</v>
      </c>
      <c r="L235" s="2">
        <v>0</v>
      </c>
      <c r="M235" s="24">
        <v>92.92</v>
      </c>
      <c r="N235" s="2">
        <v>12.079600000000001</v>
      </c>
      <c r="O235" s="2">
        <v>0</v>
      </c>
      <c r="P235" s="2">
        <v>0</v>
      </c>
      <c r="Q235" s="24">
        <v>104.9996</v>
      </c>
      <c r="R235" s="2" t="s">
        <v>10238</v>
      </c>
      <c r="S235" s="2" t="s">
        <v>1</v>
      </c>
      <c r="T235" t="str">
        <f>IF(Tabla2[[#This Row],[SERIE ]]="22SD004C","BODEGA",IF(Tabla2[[#This Row],[SERIE ]]="21DS000T","CASA MATRIZ","SUCURSAL"))</f>
        <v>SUCURSAL</v>
      </c>
    </row>
    <row r="236" spans="1:20" ht="15.75" hidden="1" thickBot="1" x14ac:dyDescent="0.3">
      <c r="A236" s="26" t="s">
        <v>9017</v>
      </c>
      <c r="B236" s="182">
        <v>45593</v>
      </c>
      <c r="C236" s="2" t="s">
        <v>1</v>
      </c>
      <c r="D236" s="2" t="s">
        <v>0</v>
      </c>
      <c r="E236" s="2" t="s">
        <v>10329</v>
      </c>
      <c r="F236" s="2" t="s">
        <v>10331</v>
      </c>
      <c r="G236" s="25">
        <v>2182</v>
      </c>
      <c r="H236" s="29">
        <v>2182</v>
      </c>
      <c r="I236" s="30"/>
      <c r="J236" s="24" t="s">
        <v>10239</v>
      </c>
      <c r="K236" s="2">
        <v>0</v>
      </c>
      <c r="L236" s="2">
        <v>0</v>
      </c>
      <c r="M236" s="24">
        <v>92.92</v>
      </c>
      <c r="N236" s="2">
        <v>12.079600000000001</v>
      </c>
      <c r="O236" s="2">
        <v>0</v>
      </c>
      <c r="P236" s="2">
        <v>0</v>
      </c>
      <c r="Q236" s="24">
        <v>104.9996</v>
      </c>
      <c r="R236" s="2" t="s">
        <v>10238</v>
      </c>
      <c r="S236" s="2" t="s">
        <v>1</v>
      </c>
      <c r="T236" t="str">
        <f>IF(Tabla2[[#This Row],[SERIE ]]="22SD004C","BODEGA",IF(Tabla2[[#This Row],[SERIE ]]="21DS000T","CASA MATRIZ","SUCURSAL"))</f>
        <v>SUCURSAL</v>
      </c>
    </row>
    <row r="237" spans="1:20" ht="15.75" hidden="1" thickBot="1" x14ac:dyDescent="0.3">
      <c r="A237" s="26" t="s">
        <v>9017</v>
      </c>
      <c r="B237" s="182">
        <v>45593</v>
      </c>
      <c r="C237" s="2" t="s">
        <v>1</v>
      </c>
      <c r="D237" s="2" t="s">
        <v>0</v>
      </c>
      <c r="E237" s="2" t="s">
        <v>10329</v>
      </c>
      <c r="F237" s="2" t="s">
        <v>10331</v>
      </c>
      <c r="G237" s="25">
        <v>2181</v>
      </c>
      <c r="H237" s="29">
        <v>2181</v>
      </c>
      <c r="I237" s="30"/>
      <c r="J237" s="24" t="s">
        <v>10203</v>
      </c>
      <c r="K237" s="2">
        <v>0</v>
      </c>
      <c r="L237" s="2">
        <v>0</v>
      </c>
      <c r="M237" s="24">
        <v>459.96</v>
      </c>
      <c r="N237" s="2">
        <v>59.794800000000002</v>
      </c>
      <c r="O237" s="2">
        <v>0</v>
      </c>
      <c r="P237" s="2">
        <v>0</v>
      </c>
      <c r="Q237" s="24">
        <v>519.75479999999993</v>
      </c>
      <c r="R237" s="2" t="s">
        <v>10202</v>
      </c>
      <c r="S237" s="2" t="s">
        <v>1</v>
      </c>
      <c r="T237" t="str">
        <f>IF(Tabla2[[#This Row],[SERIE ]]="22SD004C","BODEGA",IF(Tabla2[[#This Row],[SERIE ]]="21DS000T","CASA MATRIZ","SUCURSAL"))</f>
        <v>SUCURSAL</v>
      </c>
    </row>
    <row r="238" spans="1:20" ht="15.75" hidden="1" thickBot="1" x14ac:dyDescent="0.3">
      <c r="A238" s="26" t="s">
        <v>9017</v>
      </c>
      <c r="B238" s="182">
        <v>45593</v>
      </c>
      <c r="C238" s="2" t="s">
        <v>1</v>
      </c>
      <c r="D238" s="2" t="s">
        <v>0</v>
      </c>
      <c r="E238" s="2" t="s">
        <v>10329</v>
      </c>
      <c r="F238" s="2" t="s">
        <v>10331</v>
      </c>
      <c r="G238" s="25">
        <v>2180</v>
      </c>
      <c r="H238" s="29">
        <v>2180</v>
      </c>
      <c r="I238" s="30"/>
      <c r="J238" s="24" t="s">
        <v>10221</v>
      </c>
      <c r="K238" s="2">
        <v>0</v>
      </c>
      <c r="L238" s="2">
        <v>0</v>
      </c>
      <c r="M238" s="24">
        <v>2133.21</v>
      </c>
      <c r="N238" s="2">
        <v>277.31729999999999</v>
      </c>
      <c r="O238" s="2">
        <v>0</v>
      </c>
      <c r="P238" s="2">
        <v>0</v>
      </c>
      <c r="Q238" s="24">
        <v>2410.5273000000002</v>
      </c>
      <c r="R238" s="2" t="s">
        <v>10220</v>
      </c>
      <c r="S238" s="2" t="s">
        <v>1</v>
      </c>
      <c r="T238" t="str">
        <f>IF(Tabla2[[#This Row],[SERIE ]]="22SD004C","BODEGA",IF(Tabla2[[#This Row],[SERIE ]]="21DS000T","CASA MATRIZ","SUCURSAL"))</f>
        <v>SUCURSAL</v>
      </c>
    </row>
    <row r="239" spans="1:20" ht="15.75" hidden="1" thickBot="1" x14ac:dyDescent="0.3">
      <c r="A239" s="26" t="s">
        <v>9017</v>
      </c>
      <c r="B239" s="182">
        <v>45593</v>
      </c>
      <c r="C239" s="2" t="s">
        <v>1</v>
      </c>
      <c r="D239" s="2" t="s">
        <v>0</v>
      </c>
      <c r="E239" s="2" t="s">
        <v>10329</v>
      </c>
      <c r="F239" s="2" t="s">
        <v>10331</v>
      </c>
      <c r="G239" s="25">
        <v>2179</v>
      </c>
      <c r="H239" s="29">
        <v>2179</v>
      </c>
      <c r="I239" s="30"/>
      <c r="J239" s="24" t="s">
        <v>10460</v>
      </c>
      <c r="K239" s="2">
        <v>0</v>
      </c>
      <c r="L239" s="2">
        <v>0</v>
      </c>
      <c r="M239" s="24">
        <v>475.22</v>
      </c>
      <c r="N239" s="2">
        <v>61.778600000000004</v>
      </c>
      <c r="O239" s="2">
        <v>0</v>
      </c>
      <c r="P239" s="2">
        <v>0</v>
      </c>
      <c r="Q239" s="24">
        <v>536.99860000000001</v>
      </c>
      <c r="R239" s="2" t="s">
        <v>10206</v>
      </c>
      <c r="S239" s="2" t="s">
        <v>1</v>
      </c>
      <c r="T239" t="str">
        <f>IF(Tabla2[[#This Row],[SERIE ]]="22SD004C","BODEGA",IF(Tabla2[[#This Row],[SERIE ]]="21DS000T","CASA MATRIZ","SUCURSAL"))</f>
        <v>SUCURSAL</v>
      </c>
    </row>
    <row r="240" spans="1:20" ht="15.75" hidden="1" thickBot="1" x14ac:dyDescent="0.3">
      <c r="A240" s="26" t="s">
        <v>9017</v>
      </c>
      <c r="B240" s="182">
        <v>45593</v>
      </c>
      <c r="C240" s="2" t="s">
        <v>1</v>
      </c>
      <c r="D240" s="2" t="s">
        <v>0</v>
      </c>
      <c r="E240" s="2" t="s">
        <v>10329</v>
      </c>
      <c r="F240" s="2" t="s">
        <v>10331</v>
      </c>
      <c r="G240" s="25">
        <v>2178</v>
      </c>
      <c r="H240" s="29">
        <v>2178</v>
      </c>
      <c r="I240" s="30"/>
      <c r="J240" s="24" t="s">
        <v>10217</v>
      </c>
      <c r="K240" s="2">
        <v>0</v>
      </c>
      <c r="L240" s="2">
        <v>0</v>
      </c>
      <c r="M240" s="24">
        <v>34.6</v>
      </c>
      <c r="N240" s="2">
        <v>4.4980000000000002</v>
      </c>
      <c r="O240" s="2">
        <v>0</v>
      </c>
      <c r="P240" s="2">
        <v>0</v>
      </c>
      <c r="Q240" s="24">
        <v>39.097999999999999</v>
      </c>
      <c r="R240" s="2" t="s">
        <v>10216</v>
      </c>
      <c r="S240" s="2" t="s">
        <v>1</v>
      </c>
      <c r="T240" t="str">
        <f>IF(Tabla2[[#This Row],[SERIE ]]="22SD004C","BODEGA",IF(Tabla2[[#This Row],[SERIE ]]="21DS000T","CASA MATRIZ","SUCURSAL"))</f>
        <v>SUCURSAL</v>
      </c>
    </row>
    <row r="241" spans="1:20" ht="15.75" hidden="1" thickBot="1" x14ac:dyDescent="0.3">
      <c r="A241" s="26" t="s">
        <v>9017</v>
      </c>
      <c r="B241" s="182">
        <v>45590</v>
      </c>
      <c r="C241" s="2" t="s">
        <v>1</v>
      </c>
      <c r="D241" s="2" t="s">
        <v>0</v>
      </c>
      <c r="E241" s="2" t="s">
        <v>10329</v>
      </c>
      <c r="F241" s="2" t="s">
        <v>10331</v>
      </c>
      <c r="G241" s="25">
        <v>2177</v>
      </c>
      <c r="H241" s="29">
        <v>2177</v>
      </c>
      <c r="I241" s="30"/>
      <c r="J241" s="24" t="s">
        <v>11155</v>
      </c>
      <c r="K241" s="2">
        <v>0</v>
      </c>
      <c r="L241" s="2">
        <v>0</v>
      </c>
      <c r="M241" s="24">
        <v>470.79</v>
      </c>
      <c r="N241" s="2">
        <v>61.202700000000007</v>
      </c>
      <c r="O241" s="2">
        <v>0</v>
      </c>
      <c r="P241" s="2">
        <v>0</v>
      </c>
      <c r="Q241" s="24">
        <v>531.99270000000001</v>
      </c>
      <c r="R241" s="2" t="s">
        <v>11158</v>
      </c>
      <c r="S241" s="2" t="s">
        <v>1</v>
      </c>
      <c r="T241" t="str">
        <f>IF(Tabla2[[#This Row],[SERIE ]]="22SD004C","BODEGA",IF(Tabla2[[#This Row],[SERIE ]]="21DS000T","CASA MATRIZ","SUCURSAL"))</f>
        <v>SUCURSAL</v>
      </c>
    </row>
    <row r="242" spans="1:20" ht="15.75" hidden="1" thickBot="1" x14ac:dyDescent="0.3">
      <c r="A242" s="26" t="s">
        <v>9017</v>
      </c>
      <c r="B242" s="182">
        <v>45590</v>
      </c>
      <c r="C242" s="2" t="s">
        <v>1</v>
      </c>
      <c r="D242" s="2" t="s">
        <v>0</v>
      </c>
      <c r="E242" s="2" t="s">
        <v>10329</v>
      </c>
      <c r="F242" s="2" t="s">
        <v>10331</v>
      </c>
      <c r="G242" s="25">
        <v>2176</v>
      </c>
      <c r="H242" s="29">
        <v>2176</v>
      </c>
      <c r="I242" s="30"/>
      <c r="J242" s="24" t="s">
        <v>10239</v>
      </c>
      <c r="K242" s="2">
        <v>0</v>
      </c>
      <c r="L242" s="2">
        <v>0</v>
      </c>
      <c r="M242" s="24">
        <v>88.44</v>
      </c>
      <c r="N242" s="2">
        <v>11.497199999999999</v>
      </c>
      <c r="O242" s="2">
        <v>0</v>
      </c>
      <c r="P242" s="2">
        <v>0</v>
      </c>
      <c r="Q242" s="24">
        <v>99.93719999999999</v>
      </c>
      <c r="R242" s="2" t="s">
        <v>10238</v>
      </c>
      <c r="S242" s="2" t="s">
        <v>1</v>
      </c>
      <c r="T242" t="str">
        <f>IF(Tabla2[[#This Row],[SERIE ]]="22SD004C","BODEGA",IF(Tabla2[[#This Row],[SERIE ]]="21DS000T","CASA MATRIZ","SUCURSAL"))</f>
        <v>SUCURSAL</v>
      </c>
    </row>
    <row r="243" spans="1:20" ht="15.75" hidden="1" thickBot="1" x14ac:dyDescent="0.3">
      <c r="A243" s="26" t="s">
        <v>9017</v>
      </c>
      <c r="B243" s="182">
        <v>45590</v>
      </c>
      <c r="C243" s="2" t="s">
        <v>1</v>
      </c>
      <c r="D243" s="2" t="s">
        <v>0</v>
      </c>
      <c r="E243" s="2" t="s">
        <v>10329</v>
      </c>
      <c r="F243" s="2" t="s">
        <v>10331</v>
      </c>
      <c r="G243" s="25">
        <v>2175</v>
      </c>
      <c r="H243" s="29">
        <v>2175</v>
      </c>
      <c r="I243" s="30"/>
      <c r="J243" s="24" t="s">
        <v>10231</v>
      </c>
      <c r="K243" s="2">
        <v>0</v>
      </c>
      <c r="L243" s="2">
        <v>0</v>
      </c>
      <c r="M243" s="24">
        <v>395.8</v>
      </c>
      <c r="N243" s="2">
        <v>51.454000000000001</v>
      </c>
      <c r="O243" s="2">
        <v>0</v>
      </c>
      <c r="P243" s="2">
        <v>0</v>
      </c>
      <c r="Q243" s="24">
        <v>447.25400000000002</v>
      </c>
      <c r="R243" s="2" t="s">
        <v>10230</v>
      </c>
      <c r="S243" s="2" t="s">
        <v>1</v>
      </c>
      <c r="T243" t="str">
        <f>IF(Tabla2[[#This Row],[SERIE ]]="22SD004C","BODEGA",IF(Tabla2[[#This Row],[SERIE ]]="21DS000T","CASA MATRIZ","SUCURSAL"))</f>
        <v>SUCURSAL</v>
      </c>
    </row>
    <row r="244" spans="1:20" ht="15.75" hidden="1" thickBot="1" x14ac:dyDescent="0.3">
      <c r="A244" s="26" t="s">
        <v>9017</v>
      </c>
      <c r="B244" s="182">
        <v>45590</v>
      </c>
      <c r="C244" s="2" t="s">
        <v>1</v>
      </c>
      <c r="D244" s="2" t="s">
        <v>0</v>
      </c>
      <c r="E244" s="2" t="s">
        <v>10329</v>
      </c>
      <c r="F244" s="2" t="s">
        <v>10331</v>
      </c>
      <c r="G244" s="25">
        <v>2174</v>
      </c>
      <c r="H244" s="29">
        <v>2174</v>
      </c>
      <c r="I244" s="30"/>
      <c r="J244" s="24" t="s">
        <v>11172</v>
      </c>
      <c r="K244" s="2">
        <v>0</v>
      </c>
      <c r="L244" s="2">
        <v>0</v>
      </c>
      <c r="M244" s="24">
        <v>24.11</v>
      </c>
      <c r="N244" s="2">
        <v>3.1343000000000001</v>
      </c>
      <c r="O244" s="2">
        <v>0</v>
      </c>
      <c r="P244" s="2">
        <v>0</v>
      </c>
      <c r="Q244" s="24">
        <v>27.244299999999999</v>
      </c>
      <c r="R244" s="2" t="s">
        <v>11171</v>
      </c>
      <c r="S244" s="2" t="s">
        <v>1</v>
      </c>
      <c r="T244" t="str">
        <f>IF(Tabla2[[#This Row],[SERIE ]]="22SD004C","BODEGA",IF(Tabla2[[#This Row],[SERIE ]]="21DS000T","CASA MATRIZ","SUCURSAL"))</f>
        <v>SUCURSAL</v>
      </c>
    </row>
    <row r="245" spans="1:20" ht="15.75" hidden="1" thickBot="1" x14ac:dyDescent="0.3">
      <c r="A245" s="26" t="s">
        <v>9017</v>
      </c>
      <c r="B245" s="182">
        <v>45590</v>
      </c>
      <c r="C245" s="2" t="s">
        <v>1</v>
      </c>
      <c r="D245" s="2" t="s">
        <v>0</v>
      </c>
      <c r="E245" s="2" t="s">
        <v>10329</v>
      </c>
      <c r="F245" s="2" t="s">
        <v>10331</v>
      </c>
      <c r="G245" s="25">
        <v>2173</v>
      </c>
      <c r="H245" s="29">
        <v>2173</v>
      </c>
      <c r="I245" s="30"/>
      <c r="J245" s="24" t="s">
        <v>10231</v>
      </c>
      <c r="K245" s="2">
        <v>0</v>
      </c>
      <c r="L245" s="2">
        <v>0</v>
      </c>
      <c r="M245" s="24">
        <v>398.23</v>
      </c>
      <c r="N245" s="2">
        <v>51.769900000000007</v>
      </c>
      <c r="O245" s="2">
        <v>0</v>
      </c>
      <c r="P245" s="2">
        <v>0</v>
      </c>
      <c r="Q245" s="24">
        <v>449.99990000000003</v>
      </c>
      <c r="R245" s="2" t="s">
        <v>10230</v>
      </c>
      <c r="S245" s="2" t="s">
        <v>1</v>
      </c>
      <c r="T245" t="str">
        <f>IF(Tabla2[[#This Row],[SERIE ]]="22SD004C","BODEGA",IF(Tabla2[[#This Row],[SERIE ]]="21DS000T","CASA MATRIZ","SUCURSAL"))</f>
        <v>SUCURSAL</v>
      </c>
    </row>
    <row r="246" spans="1:20" ht="15.75" hidden="1" thickBot="1" x14ac:dyDescent="0.3">
      <c r="A246" s="26" t="s">
        <v>9017</v>
      </c>
      <c r="B246" s="182">
        <v>45590</v>
      </c>
      <c r="C246" s="2" t="s">
        <v>1</v>
      </c>
      <c r="D246" s="2" t="s">
        <v>0</v>
      </c>
      <c r="E246" s="2" t="s">
        <v>10329</v>
      </c>
      <c r="F246" s="2" t="s">
        <v>10331</v>
      </c>
      <c r="G246" s="25">
        <v>2172</v>
      </c>
      <c r="H246" s="29">
        <v>2172</v>
      </c>
      <c r="I246" s="30"/>
      <c r="J246" s="24" t="s">
        <v>10461</v>
      </c>
      <c r="K246" s="2">
        <v>0</v>
      </c>
      <c r="L246" s="2">
        <v>0</v>
      </c>
      <c r="M246" s="24">
        <v>527.16</v>
      </c>
      <c r="N246" s="2">
        <v>68.530799999999999</v>
      </c>
      <c r="O246" s="2">
        <v>0</v>
      </c>
      <c r="P246" s="2">
        <v>0</v>
      </c>
      <c r="Q246" s="24">
        <v>595.69079999999997</v>
      </c>
      <c r="R246" s="2" t="s">
        <v>10253</v>
      </c>
      <c r="S246" s="2" t="s">
        <v>1</v>
      </c>
      <c r="T246" t="str">
        <f>IF(Tabla2[[#This Row],[SERIE ]]="22SD004C","BODEGA",IF(Tabla2[[#This Row],[SERIE ]]="21DS000T","CASA MATRIZ","SUCURSAL"))</f>
        <v>SUCURSAL</v>
      </c>
    </row>
    <row r="247" spans="1:20" ht="15.75" hidden="1" thickBot="1" x14ac:dyDescent="0.3">
      <c r="A247" s="26" t="s">
        <v>9017</v>
      </c>
      <c r="B247" s="182">
        <v>45589</v>
      </c>
      <c r="C247" s="2" t="s">
        <v>1</v>
      </c>
      <c r="D247" s="2" t="s">
        <v>0</v>
      </c>
      <c r="E247" s="2" t="s">
        <v>10329</v>
      </c>
      <c r="F247" s="2" t="s">
        <v>10331</v>
      </c>
      <c r="G247" s="25">
        <v>2171</v>
      </c>
      <c r="H247" s="29">
        <v>2171</v>
      </c>
      <c r="I247" s="30"/>
      <c r="J247" s="24" t="s">
        <v>10266</v>
      </c>
      <c r="K247" s="2">
        <v>0</v>
      </c>
      <c r="L247" s="2">
        <v>0</v>
      </c>
      <c r="M247" s="24">
        <v>403.98</v>
      </c>
      <c r="N247" s="2">
        <v>52.517400000000002</v>
      </c>
      <c r="O247" s="2">
        <v>0</v>
      </c>
      <c r="P247" s="2">
        <v>0</v>
      </c>
      <c r="Q247" s="24">
        <v>456.49740000000003</v>
      </c>
      <c r="R247" s="2" t="s">
        <v>10265</v>
      </c>
      <c r="S247" s="2" t="s">
        <v>1</v>
      </c>
      <c r="T247" t="str">
        <f>IF(Tabla2[[#This Row],[SERIE ]]="22SD004C","BODEGA",IF(Tabla2[[#This Row],[SERIE ]]="21DS000T","CASA MATRIZ","SUCURSAL"))</f>
        <v>SUCURSAL</v>
      </c>
    </row>
    <row r="248" spans="1:20" ht="15.75" hidden="1" thickBot="1" x14ac:dyDescent="0.3">
      <c r="A248" s="26" t="s">
        <v>9017</v>
      </c>
      <c r="B248" s="182">
        <v>45589</v>
      </c>
      <c r="C248" s="2" t="s">
        <v>1</v>
      </c>
      <c r="D248" s="2" t="s">
        <v>0</v>
      </c>
      <c r="E248" s="2" t="s">
        <v>10329</v>
      </c>
      <c r="F248" s="2" t="s">
        <v>10331</v>
      </c>
      <c r="G248" s="25">
        <v>2170</v>
      </c>
      <c r="H248" s="29">
        <v>2170</v>
      </c>
      <c r="I248" s="30"/>
      <c r="J248" s="24" t="s">
        <v>10239</v>
      </c>
      <c r="K248" s="2">
        <v>0</v>
      </c>
      <c r="L248" s="2">
        <v>0</v>
      </c>
      <c r="M248" s="24">
        <v>88.32</v>
      </c>
      <c r="N248" s="2">
        <v>11.4816</v>
      </c>
      <c r="O248" s="2">
        <v>0</v>
      </c>
      <c r="P248" s="2">
        <v>0</v>
      </c>
      <c r="Q248" s="24">
        <v>99.801599999999993</v>
      </c>
      <c r="R248" s="2" t="s">
        <v>10238</v>
      </c>
      <c r="S248" s="2" t="s">
        <v>1</v>
      </c>
      <c r="T248" t="str">
        <f>IF(Tabla2[[#This Row],[SERIE ]]="22SD004C","BODEGA",IF(Tabla2[[#This Row],[SERIE ]]="21DS000T","CASA MATRIZ","SUCURSAL"))</f>
        <v>SUCURSAL</v>
      </c>
    </row>
    <row r="249" spans="1:20" ht="15.75" hidden="1" thickBot="1" x14ac:dyDescent="0.3">
      <c r="A249" s="26" t="s">
        <v>9017</v>
      </c>
      <c r="B249" s="182">
        <v>45589</v>
      </c>
      <c r="C249" s="2" t="s">
        <v>1</v>
      </c>
      <c r="D249" s="2" t="s">
        <v>0</v>
      </c>
      <c r="E249" s="2" t="s">
        <v>10329</v>
      </c>
      <c r="F249" s="2" t="s">
        <v>10331</v>
      </c>
      <c r="G249" s="25">
        <v>2169</v>
      </c>
      <c r="H249" s="29">
        <v>2169</v>
      </c>
      <c r="I249" s="30"/>
      <c r="J249" s="24" t="s">
        <v>11170</v>
      </c>
      <c r="K249" s="2">
        <v>0</v>
      </c>
      <c r="L249" s="2">
        <v>0</v>
      </c>
      <c r="M249" s="24">
        <v>15.93</v>
      </c>
      <c r="N249" s="2">
        <v>2.0709</v>
      </c>
      <c r="O249" s="2">
        <v>0</v>
      </c>
      <c r="P249" s="2">
        <v>0</v>
      </c>
      <c r="Q249" s="24">
        <v>18.000900000000001</v>
      </c>
      <c r="R249" s="2" t="s">
        <v>11169</v>
      </c>
      <c r="S249" s="2" t="s">
        <v>1</v>
      </c>
      <c r="T249" t="str">
        <f>IF(Tabla2[[#This Row],[SERIE ]]="22SD004C","BODEGA",IF(Tabla2[[#This Row],[SERIE ]]="21DS000T","CASA MATRIZ","SUCURSAL"))</f>
        <v>SUCURSAL</v>
      </c>
    </row>
    <row r="250" spans="1:20" ht="15.75" hidden="1" thickBot="1" x14ac:dyDescent="0.3">
      <c r="A250" s="26" t="s">
        <v>9017</v>
      </c>
      <c r="B250" s="182">
        <v>45589</v>
      </c>
      <c r="C250" s="2" t="s">
        <v>1</v>
      </c>
      <c r="D250" s="2" t="s">
        <v>0</v>
      </c>
      <c r="E250" s="2" t="s">
        <v>10329</v>
      </c>
      <c r="F250" s="2" t="s">
        <v>10331</v>
      </c>
      <c r="G250" s="25">
        <v>2168</v>
      </c>
      <c r="H250" s="29">
        <v>2168</v>
      </c>
      <c r="I250" s="30"/>
      <c r="J250" s="24" t="s">
        <v>11155</v>
      </c>
      <c r="K250" s="2">
        <v>0</v>
      </c>
      <c r="L250" s="2">
        <v>0</v>
      </c>
      <c r="M250" s="24">
        <v>473.45</v>
      </c>
      <c r="N250" s="2">
        <v>61.548499999999997</v>
      </c>
      <c r="O250" s="2">
        <v>0</v>
      </c>
      <c r="P250" s="2">
        <v>0</v>
      </c>
      <c r="Q250" s="24">
        <v>534.99850000000004</v>
      </c>
      <c r="R250" s="2" t="s">
        <v>11158</v>
      </c>
      <c r="S250" s="2" t="s">
        <v>1</v>
      </c>
      <c r="T250" t="str">
        <f>IF(Tabla2[[#This Row],[SERIE ]]="22SD004C","BODEGA",IF(Tabla2[[#This Row],[SERIE ]]="21DS000T","CASA MATRIZ","SUCURSAL"))</f>
        <v>SUCURSAL</v>
      </c>
    </row>
    <row r="251" spans="1:20" ht="15.75" hidden="1" thickBot="1" x14ac:dyDescent="0.3">
      <c r="A251" s="26" t="s">
        <v>9017</v>
      </c>
      <c r="B251" s="182">
        <v>45589</v>
      </c>
      <c r="C251" s="2" t="s">
        <v>1</v>
      </c>
      <c r="D251" s="2" t="s">
        <v>0</v>
      </c>
      <c r="E251" s="2" t="s">
        <v>10329</v>
      </c>
      <c r="F251" s="2" t="s">
        <v>10331</v>
      </c>
      <c r="G251" s="25">
        <v>2167</v>
      </c>
      <c r="H251" s="29">
        <v>2167</v>
      </c>
      <c r="I251" s="30"/>
      <c r="J251" s="24" t="s">
        <v>10460</v>
      </c>
      <c r="K251" s="2">
        <v>0</v>
      </c>
      <c r="L251" s="2">
        <v>0</v>
      </c>
      <c r="M251" s="24">
        <v>446.68</v>
      </c>
      <c r="N251" s="2">
        <v>58.068400000000004</v>
      </c>
      <c r="O251" s="2">
        <v>0</v>
      </c>
      <c r="P251" s="2">
        <v>0</v>
      </c>
      <c r="Q251" s="24">
        <v>504.7484</v>
      </c>
      <c r="R251" s="2" t="s">
        <v>10206</v>
      </c>
      <c r="S251" s="2" t="s">
        <v>1</v>
      </c>
      <c r="T251" t="str">
        <f>IF(Tabla2[[#This Row],[SERIE ]]="22SD004C","BODEGA",IF(Tabla2[[#This Row],[SERIE ]]="21DS000T","CASA MATRIZ","SUCURSAL"))</f>
        <v>SUCURSAL</v>
      </c>
    </row>
    <row r="252" spans="1:20" ht="15.75" hidden="1" thickBot="1" x14ac:dyDescent="0.3">
      <c r="A252" s="26" t="s">
        <v>9017</v>
      </c>
      <c r="B252" s="182">
        <v>45588</v>
      </c>
      <c r="C252" s="2" t="s">
        <v>1</v>
      </c>
      <c r="D252" s="2" t="s">
        <v>0</v>
      </c>
      <c r="E252" s="2" t="s">
        <v>10329</v>
      </c>
      <c r="F252" s="2" t="s">
        <v>10331</v>
      </c>
      <c r="G252" s="25">
        <v>2166</v>
      </c>
      <c r="H252" s="29">
        <v>2166</v>
      </c>
      <c r="I252" s="30"/>
      <c r="J252" s="24" t="s">
        <v>11176</v>
      </c>
      <c r="K252" s="2">
        <v>0</v>
      </c>
      <c r="L252" s="2">
        <v>0</v>
      </c>
      <c r="M252" s="24">
        <v>293</v>
      </c>
      <c r="N252" s="2">
        <v>38.090000000000003</v>
      </c>
      <c r="O252" s="2">
        <v>0</v>
      </c>
      <c r="P252" s="2">
        <v>0</v>
      </c>
      <c r="Q252" s="24">
        <v>331.09000000000003</v>
      </c>
      <c r="R252" s="2" t="s">
        <v>11175</v>
      </c>
      <c r="S252" s="2" t="s">
        <v>1</v>
      </c>
      <c r="T252" t="str">
        <f>IF(Tabla2[[#This Row],[SERIE ]]="22SD004C","BODEGA",IF(Tabla2[[#This Row],[SERIE ]]="21DS000T","CASA MATRIZ","SUCURSAL"))</f>
        <v>SUCURSAL</v>
      </c>
    </row>
    <row r="253" spans="1:20" ht="15.75" hidden="1" thickBot="1" x14ac:dyDescent="0.3">
      <c r="A253" s="26" t="s">
        <v>9017</v>
      </c>
      <c r="B253" s="182">
        <v>45588</v>
      </c>
      <c r="C253" s="2" t="s">
        <v>1</v>
      </c>
      <c r="D253" s="2" t="s">
        <v>0</v>
      </c>
      <c r="E253" s="2" t="s">
        <v>10329</v>
      </c>
      <c r="F253" s="2" t="s">
        <v>10331</v>
      </c>
      <c r="G253" s="25">
        <v>2165</v>
      </c>
      <c r="H253" s="29">
        <v>2165</v>
      </c>
      <c r="I253" s="30"/>
      <c r="J253" s="24" t="s">
        <v>10239</v>
      </c>
      <c r="K253" s="2">
        <v>0</v>
      </c>
      <c r="L253" s="2">
        <v>0</v>
      </c>
      <c r="M253" s="24">
        <v>46.46</v>
      </c>
      <c r="N253" s="2">
        <v>6.0398000000000005</v>
      </c>
      <c r="O253" s="2">
        <v>0</v>
      </c>
      <c r="P253" s="2">
        <v>0</v>
      </c>
      <c r="Q253" s="24">
        <v>52.4998</v>
      </c>
      <c r="R253" s="2" t="s">
        <v>10238</v>
      </c>
      <c r="S253" s="2" t="s">
        <v>1</v>
      </c>
      <c r="T253" t="str">
        <f>IF(Tabla2[[#This Row],[SERIE ]]="22SD004C","BODEGA",IF(Tabla2[[#This Row],[SERIE ]]="21DS000T","CASA MATRIZ","SUCURSAL"))</f>
        <v>SUCURSAL</v>
      </c>
    </row>
    <row r="254" spans="1:20" ht="15.75" hidden="1" thickBot="1" x14ac:dyDescent="0.3">
      <c r="A254" s="26" t="s">
        <v>9017</v>
      </c>
      <c r="B254" s="182">
        <v>45588</v>
      </c>
      <c r="C254" s="2" t="s">
        <v>1</v>
      </c>
      <c r="D254" s="2" t="s">
        <v>0</v>
      </c>
      <c r="E254" s="2" t="s">
        <v>10329</v>
      </c>
      <c r="F254" s="2" t="s">
        <v>10331</v>
      </c>
      <c r="G254" s="25">
        <v>2164</v>
      </c>
      <c r="H254" s="29">
        <v>2164</v>
      </c>
      <c r="I254" s="30"/>
      <c r="J254" s="24" t="s">
        <v>10453</v>
      </c>
      <c r="K254" s="2">
        <v>0</v>
      </c>
      <c r="L254" s="2">
        <v>0</v>
      </c>
      <c r="M254" s="24">
        <v>346.96</v>
      </c>
      <c r="N254" s="2">
        <v>45.104799999999997</v>
      </c>
      <c r="O254" s="2">
        <v>0</v>
      </c>
      <c r="P254" s="2">
        <v>0</v>
      </c>
      <c r="Q254" s="24">
        <v>392.06479999999999</v>
      </c>
      <c r="R254" s="2" t="s">
        <v>10451</v>
      </c>
      <c r="S254" s="2" t="s">
        <v>1</v>
      </c>
      <c r="T254" t="str">
        <f>IF(Tabla2[[#This Row],[SERIE ]]="22SD004C","BODEGA",IF(Tabla2[[#This Row],[SERIE ]]="21DS000T","CASA MATRIZ","SUCURSAL"))</f>
        <v>SUCURSAL</v>
      </c>
    </row>
    <row r="255" spans="1:20" ht="15.75" hidden="1" thickBot="1" x14ac:dyDescent="0.3">
      <c r="A255" s="26" t="s">
        <v>9017</v>
      </c>
      <c r="B255" s="182">
        <v>45588</v>
      </c>
      <c r="C255" s="2" t="s">
        <v>1</v>
      </c>
      <c r="D255" s="2" t="s">
        <v>0</v>
      </c>
      <c r="E255" s="2" t="s">
        <v>10329</v>
      </c>
      <c r="F255" s="2" t="s">
        <v>10331</v>
      </c>
      <c r="G255" s="25">
        <v>2163</v>
      </c>
      <c r="H255" s="29">
        <v>2163</v>
      </c>
      <c r="I255" s="30"/>
      <c r="J255" s="24" t="s">
        <v>11155</v>
      </c>
      <c r="K255" s="2">
        <v>0</v>
      </c>
      <c r="L255" s="2">
        <v>0</v>
      </c>
      <c r="M255" s="24">
        <v>646.11</v>
      </c>
      <c r="N255" s="2">
        <v>83.99430000000001</v>
      </c>
      <c r="O255" s="2">
        <v>0</v>
      </c>
      <c r="P255" s="2">
        <v>0</v>
      </c>
      <c r="Q255" s="24">
        <v>730.10429999999997</v>
      </c>
      <c r="R255" s="2" t="s">
        <v>11158</v>
      </c>
      <c r="S255" s="2" t="s">
        <v>1</v>
      </c>
      <c r="T255" t="str">
        <f>IF(Tabla2[[#This Row],[SERIE ]]="22SD004C","BODEGA",IF(Tabla2[[#This Row],[SERIE ]]="21DS000T","CASA MATRIZ","SUCURSAL"))</f>
        <v>SUCURSAL</v>
      </c>
    </row>
    <row r="256" spans="1:20" ht="15.75" hidden="1" thickBot="1" x14ac:dyDescent="0.3">
      <c r="A256" s="26" t="s">
        <v>9017</v>
      </c>
      <c r="B256" s="182">
        <v>45588</v>
      </c>
      <c r="C256" s="2" t="s">
        <v>1</v>
      </c>
      <c r="D256" s="2" t="s">
        <v>0</v>
      </c>
      <c r="E256" s="2" t="s">
        <v>10329</v>
      </c>
      <c r="F256" s="2" t="s">
        <v>10331</v>
      </c>
      <c r="G256" s="25">
        <v>2162</v>
      </c>
      <c r="H256" s="29">
        <v>2162</v>
      </c>
      <c r="I256" s="30" t="s">
        <v>7676</v>
      </c>
      <c r="J256" s="24" t="s">
        <v>7675</v>
      </c>
      <c r="K256" s="2">
        <v>0</v>
      </c>
      <c r="L256" s="2">
        <v>0</v>
      </c>
      <c r="M256" s="24">
        <v>0</v>
      </c>
      <c r="N256" s="2">
        <v>0</v>
      </c>
      <c r="O256" s="2">
        <v>0</v>
      </c>
      <c r="P256" s="2">
        <v>0</v>
      </c>
      <c r="Q256" s="24">
        <v>0</v>
      </c>
      <c r="S256" s="2" t="s">
        <v>1</v>
      </c>
      <c r="T256" t="str">
        <f>IF(Tabla2[[#This Row],[SERIE ]]="22SD004C","BODEGA",IF(Tabla2[[#This Row],[SERIE ]]="21DS000T","CASA MATRIZ","SUCURSAL"))</f>
        <v>SUCURSAL</v>
      </c>
    </row>
    <row r="257" spans="1:20" ht="15.75" hidden="1" thickBot="1" x14ac:dyDescent="0.3">
      <c r="A257" s="26" t="s">
        <v>9017</v>
      </c>
      <c r="B257" s="182">
        <v>45588</v>
      </c>
      <c r="C257" s="2" t="s">
        <v>1</v>
      </c>
      <c r="D257" s="2" t="s">
        <v>0</v>
      </c>
      <c r="E257" s="2" t="s">
        <v>10329</v>
      </c>
      <c r="F257" s="2" t="s">
        <v>10331</v>
      </c>
      <c r="G257" s="25">
        <v>2161</v>
      </c>
      <c r="H257" s="29">
        <v>2161</v>
      </c>
      <c r="I257" s="30"/>
      <c r="J257" s="24" t="s">
        <v>11155</v>
      </c>
      <c r="K257" s="2">
        <v>0</v>
      </c>
      <c r="L257" s="2">
        <v>0</v>
      </c>
      <c r="M257" s="24">
        <v>476.99</v>
      </c>
      <c r="N257" s="2">
        <v>62.008700000000005</v>
      </c>
      <c r="O257" s="2">
        <v>0</v>
      </c>
      <c r="P257" s="2">
        <v>0</v>
      </c>
      <c r="Q257" s="24">
        <v>538.99869999999999</v>
      </c>
      <c r="R257" s="2" t="s">
        <v>11158</v>
      </c>
      <c r="S257" s="2" t="s">
        <v>1</v>
      </c>
      <c r="T257" t="str">
        <f>IF(Tabla2[[#This Row],[SERIE ]]="22SD004C","BODEGA",IF(Tabla2[[#This Row],[SERIE ]]="21DS000T","CASA MATRIZ","SUCURSAL"))</f>
        <v>SUCURSAL</v>
      </c>
    </row>
    <row r="258" spans="1:20" ht="15.75" hidden="1" thickBot="1" x14ac:dyDescent="0.3">
      <c r="A258" s="26" t="s">
        <v>9017</v>
      </c>
      <c r="B258" s="182">
        <v>45587</v>
      </c>
      <c r="C258" s="2" t="s">
        <v>1</v>
      </c>
      <c r="D258" s="2" t="s">
        <v>0</v>
      </c>
      <c r="E258" s="2" t="s">
        <v>10329</v>
      </c>
      <c r="F258" s="2" t="s">
        <v>10331</v>
      </c>
      <c r="G258" s="25">
        <v>2160</v>
      </c>
      <c r="H258" s="29">
        <v>2160</v>
      </c>
      <c r="I258" s="30"/>
      <c r="J258" s="24" t="s">
        <v>10257</v>
      </c>
      <c r="K258" s="2">
        <v>0</v>
      </c>
      <c r="L258" s="2">
        <v>0</v>
      </c>
      <c r="M258" s="24">
        <v>245.04</v>
      </c>
      <c r="N258" s="2">
        <v>31.8552</v>
      </c>
      <c r="O258" s="2">
        <v>0</v>
      </c>
      <c r="P258" s="2">
        <v>0</v>
      </c>
      <c r="Q258" s="24">
        <v>276.89519999999999</v>
      </c>
      <c r="R258" s="2" t="s">
        <v>10256</v>
      </c>
      <c r="S258" s="2" t="s">
        <v>1</v>
      </c>
      <c r="T258" t="str">
        <f>IF(Tabla2[[#This Row],[SERIE ]]="22SD004C","BODEGA",IF(Tabla2[[#This Row],[SERIE ]]="21DS000T","CASA MATRIZ","SUCURSAL"))</f>
        <v>SUCURSAL</v>
      </c>
    </row>
    <row r="259" spans="1:20" ht="15.75" hidden="1" thickBot="1" x14ac:dyDescent="0.3">
      <c r="A259" s="26" t="s">
        <v>9017</v>
      </c>
      <c r="B259" s="182">
        <v>45587</v>
      </c>
      <c r="C259" s="2" t="s">
        <v>1</v>
      </c>
      <c r="D259" s="2" t="s">
        <v>0</v>
      </c>
      <c r="E259" s="2" t="s">
        <v>10329</v>
      </c>
      <c r="F259" s="2" t="s">
        <v>10331</v>
      </c>
      <c r="G259" s="25">
        <v>2159</v>
      </c>
      <c r="H259" s="29">
        <v>2159</v>
      </c>
      <c r="I259" s="30"/>
      <c r="J259" s="24" t="s">
        <v>10203</v>
      </c>
      <c r="K259" s="2">
        <v>0</v>
      </c>
      <c r="L259" s="2">
        <v>0</v>
      </c>
      <c r="M259" s="24">
        <v>476.55</v>
      </c>
      <c r="N259" s="2">
        <v>61.951500000000003</v>
      </c>
      <c r="O259" s="2">
        <v>0</v>
      </c>
      <c r="P259" s="2">
        <v>0</v>
      </c>
      <c r="Q259" s="24">
        <v>538.50149999999996</v>
      </c>
      <c r="R259" s="2" t="s">
        <v>10202</v>
      </c>
      <c r="S259" s="2" t="s">
        <v>1</v>
      </c>
      <c r="T259" t="str">
        <f>IF(Tabla2[[#This Row],[SERIE ]]="22SD004C","BODEGA",IF(Tabla2[[#This Row],[SERIE ]]="21DS000T","CASA MATRIZ","SUCURSAL"))</f>
        <v>SUCURSAL</v>
      </c>
    </row>
    <row r="260" spans="1:20" ht="15.75" hidden="1" thickBot="1" x14ac:dyDescent="0.3">
      <c r="A260" s="26" t="s">
        <v>9017</v>
      </c>
      <c r="B260" s="182">
        <v>45587</v>
      </c>
      <c r="C260" s="2" t="s">
        <v>1</v>
      </c>
      <c r="D260" s="2" t="s">
        <v>0</v>
      </c>
      <c r="E260" s="2" t="s">
        <v>10329</v>
      </c>
      <c r="F260" s="2" t="s">
        <v>10331</v>
      </c>
      <c r="G260" s="25">
        <v>2158</v>
      </c>
      <c r="H260" s="29">
        <v>2158</v>
      </c>
      <c r="I260" s="30"/>
      <c r="J260" s="24" t="s">
        <v>11172</v>
      </c>
      <c r="K260" s="2">
        <v>0</v>
      </c>
      <c r="L260" s="2">
        <v>0</v>
      </c>
      <c r="M260" s="24">
        <v>38.19</v>
      </c>
      <c r="N260" s="2">
        <v>4.9646999999999997</v>
      </c>
      <c r="O260" s="2">
        <v>0</v>
      </c>
      <c r="P260" s="2">
        <v>0</v>
      </c>
      <c r="Q260" s="24">
        <v>43.154699999999998</v>
      </c>
      <c r="R260" s="2" t="s">
        <v>11171</v>
      </c>
      <c r="S260" s="2" t="s">
        <v>1</v>
      </c>
      <c r="T260" t="str">
        <f>IF(Tabla2[[#This Row],[SERIE ]]="22SD004C","BODEGA",IF(Tabla2[[#This Row],[SERIE ]]="21DS000T","CASA MATRIZ","SUCURSAL"))</f>
        <v>SUCURSAL</v>
      </c>
    </row>
    <row r="261" spans="1:20" ht="15.75" hidden="1" thickBot="1" x14ac:dyDescent="0.3">
      <c r="A261" s="26" t="s">
        <v>9017</v>
      </c>
      <c r="B261" s="182">
        <v>45587</v>
      </c>
      <c r="C261" s="2" t="s">
        <v>1</v>
      </c>
      <c r="D261" s="2" t="s">
        <v>0</v>
      </c>
      <c r="E261" s="2" t="s">
        <v>10329</v>
      </c>
      <c r="F261" s="2" t="s">
        <v>10331</v>
      </c>
      <c r="G261" s="25">
        <v>2157</v>
      </c>
      <c r="H261" s="29">
        <v>2157</v>
      </c>
      <c r="I261" s="30" t="s">
        <v>11173</v>
      </c>
      <c r="J261" s="24" t="s">
        <v>11174</v>
      </c>
      <c r="K261" s="2">
        <v>0</v>
      </c>
      <c r="L261" s="2">
        <v>0</v>
      </c>
      <c r="M261" s="24">
        <v>888.67</v>
      </c>
      <c r="N261" s="2">
        <v>115.5271</v>
      </c>
      <c r="O261" s="2">
        <v>0</v>
      </c>
      <c r="P261" s="2">
        <v>0</v>
      </c>
      <c r="Q261" s="24">
        <v>1004.1971</v>
      </c>
      <c r="S261" s="2" t="s">
        <v>1</v>
      </c>
      <c r="T261" t="str">
        <f>IF(Tabla2[[#This Row],[SERIE ]]="22SD004C","BODEGA",IF(Tabla2[[#This Row],[SERIE ]]="21DS000T","CASA MATRIZ","SUCURSAL"))</f>
        <v>SUCURSAL</v>
      </c>
    </row>
    <row r="262" spans="1:20" ht="15.75" hidden="1" thickBot="1" x14ac:dyDescent="0.3">
      <c r="A262" s="26" t="s">
        <v>9017</v>
      </c>
      <c r="B262" s="182">
        <v>45587</v>
      </c>
      <c r="C262" s="2" t="s">
        <v>1</v>
      </c>
      <c r="D262" s="2" t="s">
        <v>0</v>
      </c>
      <c r="E262" s="2" t="s">
        <v>10329</v>
      </c>
      <c r="F262" s="2" t="s">
        <v>10331</v>
      </c>
      <c r="G262" s="25">
        <v>2156</v>
      </c>
      <c r="H262" s="29">
        <v>2156</v>
      </c>
      <c r="I262" s="30"/>
      <c r="J262" s="24" t="s">
        <v>10231</v>
      </c>
      <c r="K262" s="2">
        <v>0</v>
      </c>
      <c r="L262" s="2">
        <v>0</v>
      </c>
      <c r="M262" s="24">
        <v>435.09</v>
      </c>
      <c r="N262" s="2">
        <v>56.561700000000002</v>
      </c>
      <c r="O262" s="2">
        <v>0</v>
      </c>
      <c r="P262" s="2">
        <v>0</v>
      </c>
      <c r="Q262" s="24">
        <v>491.65170000000001</v>
      </c>
      <c r="R262" s="2" t="s">
        <v>10230</v>
      </c>
      <c r="S262" s="2" t="s">
        <v>1</v>
      </c>
      <c r="T262" t="str">
        <f>IF(Tabla2[[#This Row],[SERIE ]]="22SD004C","BODEGA",IF(Tabla2[[#This Row],[SERIE ]]="21DS000T","CASA MATRIZ","SUCURSAL"))</f>
        <v>SUCURSAL</v>
      </c>
    </row>
    <row r="263" spans="1:20" ht="15.75" hidden="1" thickBot="1" x14ac:dyDescent="0.3">
      <c r="A263" s="26" t="s">
        <v>9017</v>
      </c>
      <c r="B263" s="182">
        <v>45587</v>
      </c>
      <c r="C263" s="2" t="s">
        <v>1</v>
      </c>
      <c r="D263" s="2" t="s">
        <v>0</v>
      </c>
      <c r="E263" s="2" t="s">
        <v>10329</v>
      </c>
      <c r="F263" s="2" t="s">
        <v>10331</v>
      </c>
      <c r="G263" s="25">
        <v>2155</v>
      </c>
      <c r="H263" s="29">
        <v>2155</v>
      </c>
      <c r="I263" s="30"/>
      <c r="J263" s="24" t="s">
        <v>10461</v>
      </c>
      <c r="K263" s="2">
        <v>0</v>
      </c>
      <c r="L263" s="2">
        <v>0</v>
      </c>
      <c r="M263" s="24">
        <v>526.99</v>
      </c>
      <c r="N263" s="2">
        <v>68.508700000000005</v>
      </c>
      <c r="O263" s="2">
        <v>0</v>
      </c>
      <c r="P263" s="2">
        <v>0</v>
      </c>
      <c r="Q263" s="24">
        <v>595.49869999999999</v>
      </c>
      <c r="R263" s="2" t="s">
        <v>10253</v>
      </c>
      <c r="S263" s="2" t="s">
        <v>1</v>
      </c>
      <c r="T263" t="str">
        <f>IF(Tabla2[[#This Row],[SERIE ]]="22SD004C","BODEGA",IF(Tabla2[[#This Row],[SERIE ]]="21DS000T","CASA MATRIZ","SUCURSAL"))</f>
        <v>SUCURSAL</v>
      </c>
    </row>
    <row r="264" spans="1:20" ht="15.75" hidden="1" thickBot="1" x14ac:dyDescent="0.3">
      <c r="A264" s="26" t="s">
        <v>9017</v>
      </c>
      <c r="B264" s="182">
        <v>45586</v>
      </c>
      <c r="C264" s="2" t="s">
        <v>1</v>
      </c>
      <c r="D264" s="2" t="s">
        <v>0</v>
      </c>
      <c r="E264" s="2" t="s">
        <v>10329</v>
      </c>
      <c r="F264" s="2" t="s">
        <v>10331</v>
      </c>
      <c r="G264" s="25">
        <v>2154</v>
      </c>
      <c r="H264" s="29">
        <v>2154</v>
      </c>
      <c r="I264" s="30"/>
      <c r="J264" s="24" t="s">
        <v>10292</v>
      </c>
      <c r="K264" s="2">
        <v>0</v>
      </c>
      <c r="L264" s="2">
        <v>0</v>
      </c>
      <c r="M264" s="24">
        <v>485.83</v>
      </c>
      <c r="N264" s="2">
        <v>63.157899999999998</v>
      </c>
      <c r="O264" s="2">
        <v>0</v>
      </c>
      <c r="P264" s="2">
        <v>0</v>
      </c>
      <c r="Q264" s="24">
        <v>548.98789999999997</v>
      </c>
      <c r="R264" s="2" t="s">
        <v>10291</v>
      </c>
      <c r="S264" s="2" t="s">
        <v>1</v>
      </c>
      <c r="T264" t="str">
        <f>IF(Tabla2[[#This Row],[SERIE ]]="22SD004C","BODEGA",IF(Tabla2[[#This Row],[SERIE ]]="21DS000T","CASA MATRIZ","SUCURSAL"))</f>
        <v>SUCURSAL</v>
      </c>
    </row>
    <row r="265" spans="1:20" ht="15.75" hidden="1" thickBot="1" x14ac:dyDescent="0.3">
      <c r="A265" s="26" t="s">
        <v>9017</v>
      </c>
      <c r="B265" s="182">
        <v>45586</v>
      </c>
      <c r="C265" s="2" t="s">
        <v>1</v>
      </c>
      <c r="D265" s="2" t="s">
        <v>0</v>
      </c>
      <c r="E265" s="2" t="s">
        <v>10329</v>
      </c>
      <c r="F265" s="2" t="s">
        <v>10331</v>
      </c>
      <c r="G265" s="25">
        <v>2153</v>
      </c>
      <c r="H265" s="29">
        <v>2153</v>
      </c>
      <c r="I265" s="30"/>
      <c r="J265" s="24" t="s">
        <v>11172</v>
      </c>
      <c r="K265" s="2">
        <v>0</v>
      </c>
      <c r="L265" s="2">
        <v>0</v>
      </c>
      <c r="M265" s="24">
        <v>48.94</v>
      </c>
      <c r="N265" s="2">
        <v>6.3621999999999996</v>
      </c>
      <c r="O265" s="2">
        <v>0</v>
      </c>
      <c r="P265" s="2">
        <v>0</v>
      </c>
      <c r="Q265" s="24">
        <v>55.302199999999999</v>
      </c>
      <c r="R265" s="2" t="s">
        <v>11171</v>
      </c>
      <c r="S265" s="2" t="s">
        <v>1</v>
      </c>
      <c r="T265" t="str">
        <f>IF(Tabla2[[#This Row],[SERIE ]]="22SD004C","BODEGA",IF(Tabla2[[#This Row],[SERIE ]]="21DS000T","CASA MATRIZ","SUCURSAL"))</f>
        <v>SUCURSAL</v>
      </c>
    </row>
    <row r="266" spans="1:20" ht="15.75" hidden="1" thickBot="1" x14ac:dyDescent="0.3">
      <c r="A266" s="26" t="s">
        <v>9017</v>
      </c>
      <c r="B266" s="182">
        <v>45586</v>
      </c>
      <c r="C266" s="2" t="s">
        <v>1</v>
      </c>
      <c r="D266" s="2" t="s">
        <v>0</v>
      </c>
      <c r="E266" s="2" t="s">
        <v>10329</v>
      </c>
      <c r="F266" s="2" t="s">
        <v>10331</v>
      </c>
      <c r="G266" s="25">
        <v>2152</v>
      </c>
      <c r="H266" s="29">
        <v>2152</v>
      </c>
      <c r="I266" s="30"/>
      <c r="J266" s="24" t="s">
        <v>10239</v>
      </c>
      <c r="K266" s="2">
        <v>0</v>
      </c>
      <c r="L266" s="2">
        <v>0</v>
      </c>
      <c r="M266" s="24">
        <v>92.8</v>
      </c>
      <c r="N266" s="2">
        <v>12.064</v>
      </c>
      <c r="O266" s="2">
        <v>0</v>
      </c>
      <c r="P266" s="2">
        <v>0</v>
      </c>
      <c r="Q266" s="24">
        <v>104.864</v>
      </c>
      <c r="R266" s="2" t="s">
        <v>10238</v>
      </c>
      <c r="S266" s="2" t="s">
        <v>1</v>
      </c>
      <c r="T266" t="str">
        <f>IF(Tabla2[[#This Row],[SERIE ]]="22SD004C","BODEGA",IF(Tabla2[[#This Row],[SERIE ]]="21DS000T","CASA MATRIZ","SUCURSAL"))</f>
        <v>SUCURSAL</v>
      </c>
    </row>
    <row r="267" spans="1:20" ht="15.75" hidden="1" thickBot="1" x14ac:dyDescent="0.3">
      <c r="A267" s="26" t="s">
        <v>9017</v>
      </c>
      <c r="B267" s="182">
        <v>45586</v>
      </c>
      <c r="C267" s="2" t="s">
        <v>1</v>
      </c>
      <c r="D267" s="2" t="s">
        <v>0</v>
      </c>
      <c r="E267" s="2" t="s">
        <v>10329</v>
      </c>
      <c r="F267" s="2" t="s">
        <v>10331</v>
      </c>
      <c r="G267" s="25">
        <v>2151</v>
      </c>
      <c r="H267" s="29">
        <v>2151</v>
      </c>
      <c r="I267" s="30"/>
      <c r="J267" s="24" t="s">
        <v>10577</v>
      </c>
      <c r="K267" s="2">
        <v>0</v>
      </c>
      <c r="L267" s="2">
        <v>0</v>
      </c>
      <c r="M267" s="24">
        <v>341.29</v>
      </c>
      <c r="N267" s="2">
        <v>44.367700000000006</v>
      </c>
      <c r="O267" s="2">
        <v>0</v>
      </c>
      <c r="P267" s="2">
        <v>0</v>
      </c>
      <c r="Q267" s="24">
        <v>385.65770000000003</v>
      </c>
      <c r="R267" s="2" t="s">
        <v>10576</v>
      </c>
      <c r="S267" s="2" t="s">
        <v>1</v>
      </c>
      <c r="T267" t="str">
        <f>IF(Tabla2[[#This Row],[SERIE ]]="22SD004C","BODEGA",IF(Tabla2[[#This Row],[SERIE ]]="21DS000T","CASA MATRIZ","SUCURSAL"))</f>
        <v>SUCURSAL</v>
      </c>
    </row>
    <row r="268" spans="1:20" ht="15.75" hidden="1" thickBot="1" x14ac:dyDescent="0.3">
      <c r="A268" s="26" t="s">
        <v>9017</v>
      </c>
      <c r="B268" s="182">
        <v>45586</v>
      </c>
      <c r="C268" s="2" t="s">
        <v>1</v>
      </c>
      <c r="D268" s="2" t="s">
        <v>0</v>
      </c>
      <c r="E268" s="2" t="s">
        <v>10329</v>
      </c>
      <c r="F268" s="2" t="s">
        <v>10331</v>
      </c>
      <c r="G268" s="25">
        <v>2150</v>
      </c>
      <c r="H268" s="29">
        <v>2150</v>
      </c>
      <c r="I268" s="30"/>
      <c r="J268" s="24" t="s">
        <v>10217</v>
      </c>
      <c r="K268" s="2">
        <v>0</v>
      </c>
      <c r="L268" s="2">
        <v>0</v>
      </c>
      <c r="M268" s="24">
        <v>69.03</v>
      </c>
      <c r="N268" s="2">
        <v>8.9739000000000004</v>
      </c>
      <c r="O268" s="2">
        <v>0</v>
      </c>
      <c r="P268" s="2">
        <v>0</v>
      </c>
      <c r="Q268" s="24">
        <v>78.003900000000002</v>
      </c>
      <c r="R268" s="2" t="s">
        <v>10216</v>
      </c>
      <c r="S268" s="2" t="s">
        <v>1</v>
      </c>
      <c r="T268" t="str">
        <f>IF(Tabla2[[#This Row],[SERIE ]]="22SD004C","BODEGA",IF(Tabla2[[#This Row],[SERIE ]]="21DS000T","CASA MATRIZ","SUCURSAL"))</f>
        <v>SUCURSAL</v>
      </c>
    </row>
    <row r="269" spans="1:20" ht="15.75" hidden="1" thickBot="1" x14ac:dyDescent="0.3">
      <c r="A269" s="26" t="s">
        <v>9017</v>
      </c>
      <c r="B269" s="182">
        <v>45586</v>
      </c>
      <c r="C269" s="2" t="s">
        <v>1</v>
      </c>
      <c r="D269" s="2" t="s">
        <v>0</v>
      </c>
      <c r="E269" s="2" t="s">
        <v>10329</v>
      </c>
      <c r="F269" s="2" t="s">
        <v>10331</v>
      </c>
      <c r="G269" s="25">
        <v>2149</v>
      </c>
      <c r="H269" s="29">
        <v>2149</v>
      </c>
      <c r="I269" s="30"/>
      <c r="J269" s="24" t="s">
        <v>10277</v>
      </c>
      <c r="K269" s="2">
        <v>0</v>
      </c>
      <c r="L269" s="2">
        <v>0</v>
      </c>
      <c r="M269" s="24">
        <v>403.19</v>
      </c>
      <c r="N269" s="2">
        <v>52.414700000000003</v>
      </c>
      <c r="O269" s="2">
        <v>0</v>
      </c>
      <c r="P269" s="2">
        <v>0</v>
      </c>
      <c r="Q269" s="24">
        <v>455.60469999999998</v>
      </c>
      <c r="R269" s="2" t="s">
        <v>10276</v>
      </c>
      <c r="S269" s="2" t="s">
        <v>1</v>
      </c>
      <c r="T269" t="str">
        <f>IF(Tabla2[[#This Row],[SERIE ]]="22SD004C","BODEGA",IF(Tabla2[[#This Row],[SERIE ]]="21DS000T","CASA MATRIZ","SUCURSAL"))</f>
        <v>SUCURSAL</v>
      </c>
    </row>
    <row r="270" spans="1:20" ht="15.75" hidden="1" thickBot="1" x14ac:dyDescent="0.3">
      <c r="A270" s="26" t="s">
        <v>9017</v>
      </c>
      <c r="B270" s="182">
        <v>45586</v>
      </c>
      <c r="C270" s="2" t="s">
        <v>1</v>
      </c>
      <c r="D270" s="2" t="s">
        <v>0</v>
      </c>
      <c r="E270" s="2" t="s">
        <v>10329</v>
      </c>
      <c r="F270" s="2" t="s">
        <v>10331</v>
      </c>
      <c r="G270" s="25">
        <v>2148</v>
      </c>
      <c r="H270" s="29">
        <v>2148</v>
      </c>
      <c r="I270" s="30" t="s">
        <v>7676</v>
      </c>
      <c r="J270" s="24" t="s">
        <v>7675</v>
      </c>
      <c r="K270" s="2">
        <v>0</v>
      </c>
      <c r="L270" s="2">
        <v>0</v>
      </c>
      <c r="M270" s="24">
        <v>0</v>
      </c>
      <c r="N270" s="2">
        <v>0</v>
      </c>
      <c r="O270" s="2">
        <v>0</v>
      </c>
      <c r="P270" s="2">
        <v>0</v>
      </c>
      <c r="Q270" s="24">
        <v>0</v>
      </c>
      <c r="S270" s="2" t="s">
        <v>1</v>
      </c>
      <c r="T270" t="str">
        <f>IF(Tabla2[[#This Row],[SERIE ]]="22SD004C","BODEGA",IF(Tabla2[[#This Row],[SERIE ]]="21DS000T","CASA MATRIZ","SUCURSAL"))</f>
        <v>SUCURSAL</v>
      </c>
    </row>
    <row r="271" spans="1:20" ht="15.75" hidden="1" thickBot="1" x14ac:dyDescent="0.3">
      <c r="A271" s="26" t="s">
        <v>9017</v>
      </c>
      <c r="B271" s="182">
        <v>45586</v>
      </c>
      <c r="C271" s="2" t="s">
        <v>1</v>
      </c>
      <c r="D271" s="2" t="s">
        <v>0</v>
      </c>
      <c r="E271" s="2" t="s">
        <v>10329</v>
      </c>
      <c r="F271" s="2" t="s">
        <v>10331</v>
      </c>
      <c r="G271" s="25">
        <v>2147</v>
      </c>
      <c r="H271" s="29">
        <v>2147</v>
      </c>
      <c r="I271" s="30"/>
      <c r="J271" s="24" t="s">
        <v>11168</v>
      </c>
      <c r="K271" s="2">
        <v>0</v>
      </c>
      <c r="L271" s="2">
        <v>0</v>
      </c>
      <c r="M271" s="24">
        <v>156.99</v>
      </c>
      <c r="N271" s="2">
        <v>20.408700000000003</v>
      </c>
      <c r="O271" s="2">
        <v>0</v>
      </c>
      <c r="P271" s="2">
        <v>0</v>
      </c>
      <c r="Q271" s="24">
        <v>177.39870000000002</v>
      </c>
      <c r="R271" s="2" t="s">
        <v>11161</v>
      </c>
      <c r="S271" s="2" t="s">
        <v>1</v>
      </c>
      <c r="T271" t="str">
        <f>IF(Tabla2[[#This Row],[SERIE ]]="22SD004C","BODEGA",IF(Tabla2[[#This Row],[SERIE ]]="21DS000T","CASA MATRIZ","SUCURSAL"))</f>
        <v>SUCURSAL</v>
      </c>
    </row>
    <row r="272" spans="1:20" ht="15.75" hidden="1" thickBot="1" x14ac:dyDescent="0.3">
      <c r="A272" s="26" t="s">
        <v>9017</v>
      </c>
      <c r="B272" s="182">
        <v>45586</v>
      </c>
      <c r="C272" s="2" t="s">
        <v>1</v>
      </c>
      <c r="D272" s="2" t="s">
        <v>0</v>
      </c>
      <c r="E272" s="2" t="s">
        <v>10329</v>
      </c>
      <c r="F272" s="2" t="s">
        <v>10331</v>
      </c>
      <c r="G272" s="25">
        <v>2146</v>
      </c>
      <c r="H272" s="29">
        <v>2146</v>
      </c>
      <c r="I272" s="30"/>
      <c r="J272" s="24" t="s">
        <v>11155</v>
      </c>
      <c r="K272" s="2">
        <v>0</v>
      </c>
      <c r="L272" s="2">
        <v>0</v>
      </c>
      <c r="M272" s="24">
        <v>494.69</v>
      </c>
      <c r="N272" s="2">
        <v>64.309700000000007</v>
      </c>
      <c r="O272" s="2">
        <v>0</v>
      </c>
      <c r="P272" s="2">
        <v>0</v>
      </c>
      <c r="Q272" s="24">
        <v>558.99969999999996</v>
      </c>
      <c r="R272" s="2" t="s">
        <v>11158</v>
      </c>
      <c r="S272" s="2" t="s">
        <v>1</v>
      </c>
      <c r="T272" t="str">
        <f>IF(Tabla2[[#This Row],[SERIE ]]="22SD004C","BODEGA",IF(Tabla2[[#This Row],[SERIE ]]="21DS000T","CASA MATRIZ","SUCURSAL"))</f>
        <v>SUCURSAL</v>
      </c>
    </row>
    <row r="273" spans="1:20" ht="15.75" hidden="1" thickBot="1" x14ac:dyDescent="0.3">
      <c r="A273" s="26" t="s">
        <v>9017</v>
      </c>
      <c r="B273" s="182">
        <v>45586</v>
      </c>
      <c r="C273" s="2" t="s">
        <v>1</v>
      </c>
      <c r="D273" s="2" t="s">
        <v>0</v>
      </c>
      <c r="E273" s="2" t="s">
        <v>10329</v>
      </c>
      <c r="F273" s="2" t="s">
        <v>10331</v>
      </c>
      <c r="G273" s="25">
        <v>2145</v>
      </c>
      <c r="H273" s="29">
        <v>2145</v>
      </c>
      <c r="I273" s="30"/>
      <c r="J273" s="24" t="s">
        <v>11170</v>
      </c>
      <c r="K273" s="2">
        <v>0</v>
      </c>
      <c r="L273" s="2">
        <v>0</v>
      </c>
      <c r="M273" s="24">
        <v>55.97</v>
      </c>
      <c r="N273" s="2">
        <v>7.2761000000000005</v>
      </c>
      <c r="O273" s="2">
        <v>0</v>
      </c>
      <c r="P273" s="2">
        <v>0</v>
      </c>
      <c r="Q273" s="24">
        <v>63.246099999999998</v>
      </c>
      <c r="R273" s="2" t="s">
        <v>11169</v>
      </c>
      <c r="S273" s="2" t="s">
        <v>1</v>
      </c>
      <c r="T273" t="str">
        <f>IF(Tabla2[[#This Row],[SERIE ]]="22SD004C","BODEGA",IF(Tabla2[[#This Row],[SERIE ]]="21DS000T","CASA MATRIZ","SUCURSAL"))</f>
        <v>SUCURSAL</v>
      </c>
    </row>
    <row r="274" spans="1:20" ht="15.75" hidden="1" thickBot="1" x14ac:dyDescent="0.3">
      <c r="A274" s="26" t="s">
        <v>9017</v>
      </c>
      <c r="B274" s="182">
        <v>45584</v>
      </c>
      <c r="C274" s="2" t="s">
        <v>1</v>
      </c>
      <c r="D274" s="2" t="s">
        <v>0</v>
      </c>
      <c r="E274" s="2" t="s">
        <v>10329</v>
      </c>
      <c r="F274" s="2" t="s">
        <v>10331</v>
      </c>
      <c r="G274" s="25">
        <v>2144</v>
      </c>
      <c r="H274" s="29">
        <v>2144</v>
      </c>
      <c r="I274" s="30"/>
      <c r="J274" s="24" t="s">
        <v>10231</v>
      </c>
      <c r="K274" s="2">
        <v>0</v>
      </c>
      <c r="L274" s="2">
        <v>0</v>
      </c>
      <c r="M274" s="24">
        <v>403.54</v>
      </c>
      <c r="N274" s="2">
        <v>52.460200000000007</v>
      </c>
      <c r="O274" s="2">
        <v>0</v>
      </c>
      <c r="P274" s="2">
        <v>0</v>
      </c>
      <c r="Q274" s="24">
        <v>456.00020000000001</v>
      </c>
      <c r="R274" s="2" t="s">
        <v>10230</v>
      </c>
      <c r="S274" s="2" t="s">
        <v>1</v>
      </c>
      <c r="T274" t="str">
        <f>IF(Tabla2[[#This Row],[SERIE ]]="22SD004C","BODEGA",IF(Tabla2[[#This Row],[SERIE ]]="21DS000T","CASA MATRIZ","SUCURSAL"))</f>
        <v>SUCURSAL</v>
      </c>
    </row>
    <row r="275" spans="1:20" ht="15.75" hidden="1" thickBot="1" x14ac:dyDescent="0.3">
      <c r="A275" s="26" t="s">
        <v>9017</v>
      </c>
      <c r="B275" s="182">
        <v>45584</v>
      </c>
      <c r="C275" s="2" t="s">
        <v>1</v>
      </c>
      <c r="D275" s="2" t="s">
        <v>0</v>
      </c>
      <c r="E275" s="2" t="s">
        <v>10329</v>
      </c>
      <c r="F275" s="2" t="s">
        <v>10331</v>
      </c>
      <c r="G275" s="25">
        <v>2143</v>
      </c>
      <c r="H275" s="29">
        <v>2143</v>
      </c>
      <c r="I275" s="30" t="s">
        <v>11166</v>
      </c>
      <c r="J275" s="24" t="s">
        <v>11167</v>
      </c>
      <c r="K275" s="2">
        <v>0</v>
      </c>
      <c r="L275" s="2">
        <v>0</v>
      </c>
      <c r="M275" s="24">
        <v>60.84</v>
      </c>
      <c r="N275" s="2">
        <v>7.9092000000000011</v>
      </c>
      <c r="O275" s="2">
        <v>0</v>
      </c>
      <c r="P275" s="2">
        <v>0</v>
      </c>
      <c r="Q275" s="24">
        <v>68.749200000000002</v>
      </c>
      <c r="S275" s="2" t="s">
        <v>1</v>
      </c>
      <c r="T275" t="str">
        <f>IF(Tabla2[[#This Row],[SERIE ]]="22SD004C","BODEGA",IF(Tabla2[[#This Row],[SERIE ]]="21DS000T","CASA MATRIZ","SUCURSAL"))</f>
        <v>SUCURSAL</v>
      </c>
    </row>
    <row r="276" spans="1:20" ht="15.75" hidden="1" thickBot="1" x14ac:dyDescent="0.3">
      <c r="A276" s="26" t="s">
        <v>9017</v>
      </c>
      <c r="B276" s="182">
        <v>45584</v>
      </c>
      <c r="C276" s="2" t="s">
        <v>1</v>
      </c>
      <c r="D276" s="2" t="s">
        <v>0</v>
      </c>
      <c r="E276" s="2" t="s">
        <v>10329</v>
      </c>
      <c r="F276" s="2" t="s">
        <v>10331</v>
      </c>
      <c r="G276" s="25">
        <v>2142</v>
      </c>
      <c r="H276" s="29">
        <v>2142</v>
      </c>
      <c r="I276" s="30"/>
      <c r="J276" s="24" t="s">
        <v>10239</v>
      </c>
      <c r="K276" s="2">
        <v>0</v>
      </c>
      <c r="L276" s="2">
        <v>0</v>
      </c>
      <c r="M276" s="24">
        <v>55.75</v>
      </c>
      <c r="N276" s="2">
        <v>7.2475000000000005</v>
      </c>
      <c r="O276" s="2">
        <v>0</v>
      </c>
      <c r="P276" s="2">
        <v>0</v>
      </c>
      <c r="Q276" s="24">
        <v>62.997500000000002</v>
      </c>
      <c r="R276" s="2" t="s">
        <v>10238</v>
      </c>
      <c r="S276" s="2" t="s">
        <v>1</v>
      </c>
      <c r="T276" t="str">
        <f>IF(Tabla2[[#This Row],[SERIE ]]="22SD004C","BODEGA",IF(Tabla2[[#This Row],[SERIE ]]="21DS000T","CASA MATRIZ","SUCURSAL"))</f>
        <v>SUCURSAL</v>
      </c>
    </row>
    <row r="277" spans="1:20" ht="15.75" hidden="1" thickBot="1" x14ac:dyDescent="0.3">
      <c r="A277" s="26" t="s">
        <v>9017</v>
      </c>
      <c r="B277" s="182">
        <v>45584</v>
      </c>
      <c r="C277" s="2" t="s">
        <v>1</v>
      </c>
      <c r="D277" s="2" t="s">
        <v>0</v>
      </c>
      <c r="E277" s="2" t="s">
        <v>10329</v>
      </c>
      <c r="F277" s="2" t="s">
        <v>10331</v>
      </c>
      <c r="G277" s="25">
        <v>2141</v>
      </c>
      <c r="H277" s="29">
        <v>2141</v>
      </c>
      <c r="I277" s="30"/>
      <c r="J277" s="24" t="s">
        <v>11155</v>
      </c>
      <c r="K277" s="2">
        <v>0</v>
      </c>
      <c r="L277" s="2">
        <v>0</v>
      </c>
      <c r="M277" s="24">
        <v>438.05</v>
      </c>
      <c r="N277" s="2">
        <v>56.9465</v>
      </c>
      <c r="O277" s="2">
        <v>0</v>
      </c>
      <c r="P277" s="2">
        <v>0</v>
      </c>
      <c r="Q277" s="24">
        <v>494.99650000000003</v>
      </c>
      <c r="R277" s="2" t="s">
        <v>11158</v>
      </c>
      <c r="S277" s="2" t="s">
        <v>1</v>
      </c>
      <c r="T277" t="str">
        <f>IF(Tabla2[[#This Row],[SERIE ]]="22SD004C","BODEGA",IF(Tabla2[[#This Row],[SERIE ]]="21DS000T","CASA MATRIZ","SUCURSAL"))</f>
        <v>SUCURSAL</v>
      </c>
    </row>
    <row r="278" spans="1:20" ht="15.75" hidden="1" thickBot="1" x14ac:dyDescent="0.3">
      <c r="A278" s="26" t="s">
        <v>9017</v>
      </c>
      <c r="B278" s="182">
        <v>45584</v>
      </c>
      <c r="C278" s="2" t="s">
        <v>1</v>
      </c>
      <c r="D278" s="2" t="s">
        <v>0</v>
      </c>
      <c r="E278" s="2" t="s">
        <v>10329</v>
      </c>
      <c r="F278" s="2" t="s">
        <v>10331</v>
      </c>
      <c r="G278" s="25">
        <v>2140</v>
      </c>
      <c r="H278" s="29">
        <v>2140</v>
      </c>
      <c r="I278" s="30"/>
      <c r="J278" s="24" t="s">
        <v>10231</v>
      </c>
      <c r="K278" s="2">
        <v>0</v>
      </c>
      <c r="L278" s="2">
        <v>0</v>
      </c>
      <c r="M278" s="24">
        <v>402.68</v>
      </c>
      <c r="N278" s="2">
        <v>52.348400000000005</v>
      </c>
      <c r="O278" s="2">
        <v>0</v>
      </c>
      <c r="P278" s="2">
        <v>0</v>
      </c>
      <c r="Q278" s="24">
        <v>455.02840000000003</v>
      </c>
      <c r="R278" s="2" t="s">
        <v>10230</v>
      </c>
      <c r="S278" s="2" t="s">
        <v>1</v>
      </c>
      <c r="T278" t="str">
        <f>IF(Tabla2[[#This Row],[SERIE ]]="22SD004C","BODEGA",IF(Tabla2[[#This Row],[SERIE ]]="21DS000T","CASA MATRIZ","SUCURSAL"))</f>
        <v>SUCURSAL</v>
      </c>
    </row>
    <row r="279" spans="1:20" ht="15.75" hidden="1" thickBot="1" x14ac:dyDescent="0.3">
      <c r="A279" s="26" t="s">
        <v>9017</v>
      </c>
      <c r="B279" s="182">
        <v>45583</v>
      </c>
      <c r="C279" s="2" t="s">
        <v>1</v>
      </c>
      <c r="D279" s="2" t="s">
        <v>0</v>
      </c>
      <c r="E279" s="2" t="s">
        <v>10329</v>
      </c>
      <c r="F279" s="2" t="s">
        <v>10331</v>
      </c>
      <c r="G279" s="25">
        <v>2139</v>
      </c>
      <c r="H279" s="29">
        <v>2139</v>
      </c>
      <c r="I279" s="30"/>
      <c r="J279" s="24" t="s">
        <v>10266</v>
      </c>
      <c r="K279" s="2">
        <v>0</v>
      </c>
      <c r="L279" s="2">
        <v>0</v>
      </c>
      <c r="M279" s="24">
        <v>537.61</v>
      </c>
      <c r="N279" s="2">
        <v>69.889300000000006</v>
      </c>
      <c r="O279" s="2">
        <v>0</v>
      </c>
      <c r="P279" s="2">
        <v>0</v>
      </c>
      <c r="Q279" s="24">
        <v>607.49930000000006</v>
      </c>
      <c r="R279" s="2" t="s">
        <v>10265</v>
      </c>
      <c r="S279" s="2" t="s">
        <v>1</v>
      </c>
      <c r="T279" t="str">
        <f>IF(Tabla2[[#This Row],[SERIE ]]="22SD004C","BODEGA",IF(Tabla2[[#This Row],[SERIE ]]="21DS000T","CASA MATRIZ","SUCURSAL"))</f>
        <v>SUCURSAL</v>
      </c>
    </row>
    <row r="280" spans="1:20" ht="15.75" hidden="1" thickBot="1" x14ac:dyDescent="0.3">
      <c r="A280" s="26" t="s">
        <v>9017</v>
      </c>
      <c r="B280" s="182">
        <v>45583</v>
      </c>
      <c r="C280" s="2" t="s">
        <v>1</v>
      </c>
      <c r="D280" s="2" t="s">
        <v>0</v>
      </c>
      <c r="E280" s="2" t="s">
        <v>10329</v>
      </c>
      <c r="F280" s="2" t="s">
        <v>10331</v>
      </c>
      <c r="G280" s="25">
        <v>2138</v>
      </c>
      <c r="H280" s="29">
        <v>2138</v>
      </c>
      <c r="I280" s="30"/>
      <c r="J280" s="24" t="s">
        <v>10239</v>
      </c>
      <c r="K280" s="2">
        <v>0</v>
      </c>
      <c r="L280" s="2">
        <v>0</v>
      </c>
      <c r="M280" s="24">
        <v>68.58</v>
      </c>
      <c r="N280" s="2">
        <v>8.9154</v>
      </c>
      <c r="O280" s="2">
        <v>0</v>
      </c>
      <c r="P280" s="2">
        <v>0</v>
      </c>
      <c r="Q280" s="24">
        <v>77.495400000000004</v>
      </c>
      <c r="R280" s="2" t="s">
        <v>10238</v>
      </c>
      <c r="S280" s="2" t="s">
        <v>1</v>
      </c>
      <c r="T280" t="str">
        <f>IF(Tabla2[[#This Row],[SERIE ]]="22SD004C","BODEGA",IF(Tabla2[[#This Row],[SERIE ]]="21DS000T","CASA MATRIZ","SUCURSAL"))</f>
        <v>SUCURSAL</v>
      </c>
    </row>
    <row r="281" spans="1:20" ht="15.75" hidden="1" thickBot="1" x14ac:dyDescent="0.3">
      <c r="A281" s="26" t="s">
        <v>9017</v>
      </c>
      <c r="B281" s="182">
        <v>45583</v>
      </c>
      <c r="C281" s="2" t="s">
        <v>1</v>
      </c>
      <c r="D281" s="2" t="s">
        <v>0</v>
      </c>
      <c r="E281" s="2" t="s">
        <v>10329</v>
      </c>
      <c r="F281" s="2" t="s">
        <v>10331</v>
      </c>
      <c r="G281" s="25">
        <v>2137</v>
      </c>
      <c r="H281" s="29">
        <v>2137</v>
      </c>
      <c r="I281" s="30"/>
      <c r="J281" s="24" t="s">
        <v>11165</v>
      </c>
      <c r="K281" s="2">
        <v>0</v>
      </c>
      <c r="L281" s="2">
        <v>0</v>
      </c>
      <c r="M281" s="24">
        <v>373.3</v>
      </c>
      <c r="N281" s="2">
        <v>48.529000000000003</v>
      </c>
      <c r="O281" s="2">
        <v>0</v>
      </c>
      <c r="P281" s="2">
        <v>0</v>
      </c>
      <c r="Q281" s="24">
        <v>421.82900000000001</v>
      </c>
      <c r="R281" s="2" t="s">
        <v>11164</v>
      </c>
      <c r="S281" s="2" t="s">
        <v>1</v>
      </c>
      <c r="T281" t="str">
        <f>IF(Tabla2[[#This Row],[SERIE ]]="22SD004C","BODEGA",IF(Tabla2[[#This Row],[SERIE ]]="21DS000T","CASA MATRIZ","SUCURSAL"))</f>
        <v>SUCURSAL</v>
      </c>
    </row>
    <row r="282" spans="1:20" ht="15.75" hidden="1" thickBot="1" x14ac:dyDescent="0.3">
      <c r="A282" s="26" t="s">
        <v>9017</v>
      </c>
      <c r="B282" s="182">
        <v>45583</v>
      </c>
      <c r="C282" s="2" t="s">
        <v>1</v>
      </c>
      <c r="D282" s="2" t="s">
        <v>0</v>
      </c>
      <c r="E282" s="2" t="s">
        <v>10329</v>
      </c>
      <c r="F282" s="2" t="s">
        <v>10331</v>
      </c>
      <c r="G282" s="25">
        <v>2136</v>
      </c>
      <c r="H282" s="29">
        <v>2136</v>
      </c>
      <c r="I282" s="30" t="s">
        <v>7676</v>
      </c>
      <c r="J282" s="24" t="s">
        <v>7675</v>
      </c>
      <c r="K282" s="2">
        <v>0</v>
      </c>
      <c r="L282" s="2">
        <v>0</v>
      </c>
      <c r="M282" s="24">
        <v>0</v>
      </c>
      <c r="N282" s="2">
        <v>0</v>
      </c>
      <c r="O282" s="2">
        <v>0</v>
      </c>
      <c r="P282" s="2">
        <v>0</v>
      </c>
      <c r="Q282" s="24">
        <v>0</v>
      </c>
      <c r="S282" s="2" t="s">
        <v>1</v>
      </c>
      <c r="T282" t="str">
        <f>IF(Tabla2[[#This Row],[SERIE ]]="22SD004C","BODEGA",IF(Tabla2[[#This Row],[SERIE ]]="21DS000T","CASA MATRIZ","SUCURSAL"))</f>
        <v>SUCURSAL</v>
      </c>
    </row>
    <row r="283" spans="1:20" ht="15.75" hidden="1" thickBot="1" x14ac:dyDescent="0.3">
      <c r="A283" s="26" t="s">
        <v>9017</v>
      </c>
      <c r="B283" s="182">
        <v>45583</v>
      </c>
      <c r="C283" s="2" t="s">
        <v>1</v>
      </c>
      <c r="D283" s="2" t="s">
        <v>0</v>
      </c>
      <c r="E283" s="2" t="s">
        <v>10329</v>
      </c>
      <c r="F283" s="2" t="s">
        <v>10331</v>
      </c>
      <c r="G283" s="25">
        <v>2135</v>
      </c>
      <c r="H283" s="29">
        <v>2135</v>
      </c>
      <c r="I283" s="30"/>
      <c r="J283" s="24" t="s">
        <v>11155</v>
      </c>
      <c r="K283" s="2">
        <v>0</v>
      </c>
      <c r="L283" s="2">
        <v>0</v>
      </c>
      <c r="M283" s="24">
        <v>477.88</v>
      </c>
      <c r="N283" s="2">
        <v>62.124400000000001</v>
      </c>
      <c r="O283" s="2">
        <v>0</v>
      </c>
      <c r="P283" s="2">
        <v>0</v>
      </c>
      <c r="Q283" s="24">
        <v>540.00440000000003</v>
      </c>
      <c r="R283" s="2" t="s">
        <v>11158</v>
      </c>
      <c r="S283" s="2" t="s">
        <v>1</v>
      </c>
      <c r="T283" t="str">
        <f>IF(Tabla2[[#This Row],[SERIE ]]="22SD004C","BODEGA",IF(Tabla2[[#This Row],[SERIE ]]="21DS000T","CASA MATRIZ","SUCURSAL"))</f>
        <v>SUCURSAL</v>
      </c>
    </row>
    <row r="284" spans="1:20" ht="15.75" hidden="1" thickBot="1" x14ac:dyDescent="0.3">
      <c r="A284" s="26" t="s">
        <v>9017</v>
      </c>
      <c r="B284" s="182">
        <v>45583</v>
      </c>
      <c r="C284" s="2" t="s">
        <v>1</v>
      </c>
      <c r="D284" s="2" t="s">
        <v>0</v>
      </c>
      <c r="E284" s="2" t="s">
        <v>10329</v>
      </c>
      <c r="F284" s="2" t="s">
        <v>10331</v>
      </c>
      <c r="G284" s="25">
        <v>2134</v>
      </c>
      <c r="H284" s="29">
        <v>2134</v>
      </c>
      <c r="I284" s="30"/>
      <c r="J284" s="24" t="s">
        <v>10277</v>
      </c>
      <c r="K284" s="2">
        <v>0</v>
      </c>
      <c r="L284" s="2">
        <v>0</v>
      </c>
      <c r="M284" s="24">
        <v>436.63</v>
      </c>
      <c r="N284" s="2">
        <v>56.761900000000004</v>
      </c>
      <c r="O284" s="2">
        <v>0</v>
      </c>
      <c r="P284" s="2">
        <v>0</v>
      </c>
      <c r="Q284" s="24">
        <v>493.39190000000002</v>
      </c>
      <c r="R284" s="2" t="s">
        <v>10276</v>
      </c>
      <c r="S284" s="2" t="s">
        <v>1</v>
      </c>
      <c r="T284" t="str">
        <f>IF(Tabla2[[#This Row],[SERIE ]]="22SD004C","BODEGA",IF(Tabla2[[#This Row],[SERIE ]]="21DS000T","CASA MATRIZ","SUCURSAL"))</f>
        <v>SUCURSAL</v>
      </c>
    </row>
    <row r="285" spans="1:20" ht="15.75" hidden="1" thickBot="1" x14ac:dyDescent="0.3">
      <c r="A285" s="26" t="s">
        <v>9017</v>
      </c>
      <c r="B285" s="182">
        <v>45582</v>
      </c>
      <c r="C285" s="2" t="s">
        <v>1</v>
      </c>
      <c r="D285" s="2" t="s">
        <v>0</v>
      </c>
      <c r="E285" s="2" t="s">
        <v>10329</v>
      </c>
      <c r="F285" s="2" t="s">
        <v>10331</v>
      </c>
      <c r="G285" s="25">
        <v>2133</v>
      </c>
      <c r="H285" s="29">
        <v>2133</v>
      </c>
      <c r="I285" s="30"/>
      <c r="J285" s="24" t="s">
        <v>10266</v>
      </c>
      <c r="K285" s="2">
        <v>0</v>
      </c>
      <c r="L285" s="2">
        <v>0</v>
      </c>
      <c r="M285" s="24">
        <v>202.13</v>
      </c>
      <c r="N285" s="2">
        <v>26.276900000000001</v>
      </c>
      <c r="O285" s="2">
        <v>0</v>
      </c>
      <c r="P285" s="2">
        <v>0</v>
      </c>
      <c r="Q285" s="24">
        <v>228.40690000000001</v>
      </c>
      <c r="R285" s="2" t="s">
        <v>10265</v>
      </c>
      <c r="S285" s="2" t="s">
        <v>1</v>
      </c>
      <c r="T285" t="str">
        <f>IF(Tabla2[[#This Row],[SERIE ]]="22SD004C","BODEGA",IF(Tabla2[[#This Row],[SERIE ]]="21DS000T","CASA MATRIZ","SUCURSAL"))</f>
        <v>SUCURSAL</v>
      </c>
    </row>
    <row r="286" spans="1:20" ht="15.75" hidden="1" thickBot="1" x14ac:dyDescent="0.3">
      <c r="A286" s="26" t="s">
        <v>9017</v>
      </c>
      <c r="B286" s="182">
        <v>45582</v>
      </c>
      <c r="C286" s="2" t="s">
        <v>1</v>
      </c>
      <c r="D286" s="2" t="s">
        <v>0</v>
      </c>
      <c r="E286" s="2" t="s">
        <v>10329</v>
      </c>
      <c r="F286" s="2" t="s">
        <v>10331</v>
      </c>
      <c r="G286" s="25">
        <v>2132</v>
      </c>
      <c r="H286" s="29">
        <v>2132</v>
      </c>
      <c r="I286" s="30"/>
      <c r="J286" s="24" t="s">
        <v>11155</v>
      </c>
      <c r="K286" s="2">
        <v>0</v>
      </c>
      <c r="L286" s="2">
        <v>0</v>
      </c>
      <c r="M286" s="24">
        <v>418.85</v>
      </c>
      <c r="N286" s="2">
        <v>54.450500000000005</v>
      </c>
      <c r="O286" s="2">
        <v>0</v>
      </c>
      <c r="P286" s="2">
        <v>0</v>
      </c>
      <c r="Q286" s="24">
        <v>473.30050000000006</v>
      </c>
      <c r="R286" s="2" t="s">
        <v>11158</v>
      </c>
      <c r="S286" s="2" t="s">
        <v>1</v>
      </c>
      <c r="T286" t="str">
        <f>IF(Tabla2[[#This Row],[SERIE ]]="22SD004C","BODEGA",IF(Tabla2[[#This Row],[SERIE ]]="21DS000T","CASA MATRIZ","SUCURSAL"))</f>
        <v>SUCURSAL</v>
      </c>
    </row>
    <row r="287" spans="1:20" ht="15.75" hidden="1" thickBot="1" x14ac:dyDescent="0.3">
      <c r="A287" s="26" t="s">
        <v>9017</v>
      </c>
      <c r="B287" s="182">
        <v>45582</v>
      </c>
      <c r="C287" s="2" t="s">
        <v>1</v>
      </c>
      <c r="D287" s="2" t="s">
        <v>0</v>
      </c>
      <c r="E287" s="2" t="s">
        <v>10329</v>
      </c>
      <c r="F287" s="2" t="s">
        <v>10331</v>
      </c>
      <c r="G287" s="25">
        <v>2131</v>
      </c>
      <c r="H287" s="29">
        <v>2131</v>
      </c>
      <c r="I287" s="30" t="s">
        <v>10592</v>
      </c>
      <c r="J287" s="24" t="s">
        <v>10593</v>
      </c>
      <c r="K287" s="2">
        <v>0</v>
      </c>
      <c r="L287" s="2">
        <v>0</v>
      </c>
      <c r="M287" s="24">
        <v>114.6</v>
      </c>
      <c r="N287" s="2">
        <v>14.898</v>
      </c>
      <c r="O287" s="2">
        <v>0</v>
      </c>
      <c r="P287" s="2">
        <v>0</v>
      </c>
      <c r="Q287" s="24">
        <v>129.49799999999999</v>
      </c>
      <c r="S287" s="2" t="s">
        <v>1</v>
      </c>
      <c r="T287" t="str">
        <f>IF(Tabla2[[#This Row],[SERIE ]]="22SD004C","BODEGA",IF(Tabla2[[#This Row],[SERIE ]]="21DS000T","CASA MATRIZ","SUCURSAL"))</f>
        <v>SUCURSAL</v>
      </c>
    </row>
    <row r="288" spans="1:20" ht="15.75" hidden="1" thickBot="1" x14ac:dyDescent="0.3">
      <c r="A288" s="26" t="s">
        <v>9017</v>
      </c>
      <c r="B288" s="182">
        <v>45582</v>
      </c>
      <c r="C288" s="2" t="s">
        <v>1</v>
      </c>
      <c r="D288" s="2" t="s">
        <v>0</v>
      </c>
      <c r="E288" s="2" t="s">
        <v>10329</v>
      </c>
      <c r="F288" s="2" t="s">
        <v>10331</v>
      </c>
      <c r="G288" s="25">
        <v>2130</v>
      </c>
      <c r="H288" s="29">
        <v>2130</v>
      </c>
      <c r="I288" s="30" t="s">
        <v>7676</v>
      </c>
      <c r="J288" s="24" t="s">
        <v>7675</v>
      </c>
      <c r="K288" s="2">
        <v>0</v>
      </c>
      <c r="L288" s="2">
        <v>0</v>
      </c>
      <c r="M288" s="24">
        <v>0</v>
      </c>
      <c r="N288" s="2">
        <v>0</v>
      </c>
      <c r="O288" s="2">
        <v>0</v>
      </c>
      <c r="P288" s="2">
        <v>0</v>
      </c>
      <c r="Q288" s="24">
        <v>0</v>
      </c>
      <c r="S288" s="2" t="s">
        <v>1</v>
      </c>
      <c r="T288" t="str">
        <f>IF(Tabla2[[#This Row],[SERIE ]]="22SD004C","BODEGA",IF(Tabla2[[#This Row],[SERIE ]]="21DS000T","CASA MATRIZ","SUCURSAL"))</f>
        <v>SUCURSAL</v>
      </c>
    </row>
    <row r="289" spans="1:20" ht="15.75" hidden="1" thickBot="1" x14ac:dyDescent="0.3">
      <c r="A289" s="26" t="s">
        <v>9017</v>
      </c>
      <c r="B289" s="182">
        <v>45582</v>
      </c>
      <c r="C289" s="2" t="s">
        <v>1</v>
      </c>
      <c r="D289" s="2" t="s">
        <v>0</v>
      </c>
      <c r="E289" s="2" t="s">
        <v>10329</v>
      </c>
      <c r="F289" s="2" t="s">
        <v>10331</v>
      </c>
      <c r="G289" s="25">
        <v>2129</v>
      </c>
      <c r="H289" s="29">
        <v>2129</v>
      </c>
      <c r="I289" s="30" t="s">
        <v>11163</v>
      </c>
      <c r="J289" s="24" t="s">
        <v>10323</v>
      </c>
      <c r="K289" s="2">
        <v>0</v>
      </c>
      <c r="L289" s="2">
        <v>0</v>
      </c>
      <c r="M289" s="24">
        <v>497.89</v>
      </c>
      <c r="N289" s="2">
        <v>64.725700000000003</v>
      </c>
      <c r="O289" s="2">
        <v>0</v>
      </c>
      <c r="P289" s="2">
        <v>0</v>
      </c>
      <c r="Q289" s="24">
        <v>562.61569999999995</v>
      </c>
      <c r="S289" s="2" t="s">
        <v>1</v>
      </c>
      <c r="T289" t="str">
        <f>IF(Tabla2[[#This Row],[SERIE ]]="22SD004C","BODEGA",IF(Tabla2[[#This Row],[SERIE ]]="21DS000T","CASA MATRIZ","SUCURSAL"))</f>
        <v>SUCURSAL</v>
      </c>
    </row>
    <row r="290" spans="1:20" ht="15.75" hidden="1" thickBot="1" x14ac:dyDescent="0.3">
      <c r="A290" s="26" t="s">
        <v>9017</v>
      </c>
      <c r="B290" s="182">
        <v>45582</v>
      </c>
      <c r="C290" s="2" t="s">
        <v>1</v>
      </c>
      <c r="D290" s="2" t="s">
        <v>0</v>
      </c>
      <c r="E290" s="2" t="s">
        <v>10329</v>
      </c>
      <c r="F290" s="2" t="s">
        <v>10331</v>
      </c>
      <c r="G290" s="25">
        <v>2128</v>
      </c>
      <c r="H290" s="29">
        <v>2128</v>
      </c>
      <c r="I290" s="30" t="s">
        <v>11163</v>
      </c>
      <c r="J290" s="24" t="s">
        <v>10323</v>
      </c>
      <c r="K290" s="2">
        <v>0</v>
      </c>
      <c r="L290" s="2">
        <v>0</v>
      </c>
      <c r="M290" s="24">
        <v>73.319999999999993</v>
      </c>
      <c r="N290" s="2">
        <v>9.5315999999999992</v>
      </c>
      <c r="O290" s="2">
        <v>0</v>
      </c>
      <c r="P290" s="2">
        <v>0</v>
      </c>
      <c r="Q290" s="24">
        <v>82.851599999999991</v>
      </c>
      <c r="S290" s="2" t="s">
        <v>1</v>
      </c>
      <c r="T290" t="str">
        <f>IF(Tabla2[[#This Row],[SERIE ]]="22SD004C","BODEGA",IF(Tabla2[[#This Row],[SERIE ]]="21DS000T","CASA MATRIZ","SUCURSAL"))</f>
        <v>SUCURSAL</v>
      </c>
    </row>
    <row r="291" spans="1:20" ht="15.75" hidden="1" thickBot="1" x14ac:dyDescent="0.3">
      <c r="A291" s="26" t="s">
        <v>9017</v>
      </c>
      <c r="B291" s="182">
        <v>45582</v>
      </c>
      <c r="C291" s="2" t="s">
        <v>1</v>
      </c>
      <c r="D291" s="2" t="s">
        <v>0</v>
      </c>
      <c r="E291" s="2" t="s">
        <v>10329</v>
      </c>
      <c r="F291" s="2" t="s">
        <v>10331</v>
      </c>
      <c r="G291" s="25">
        <v>2127</v>
      </c>
      <c r="H291" s="29">
        <v>2127</v>
      </c>
      <c r="I291" s="30"/>
      <c r="J291" s="24" t="s">
        <v>10231</v>
      </c>
      <c r="K291" s="2">
        <v>0</v>
      </c>
      <c r="L291" s="2">
        <v>0</v>
      </c>
      <c r="M291" s="24">
        <v>346.9</v>
      </c>
      <c r="N291" s="2">
        <v>45.097000000000001</v>
      </c>
      <c r="O291" s="2">
        <v>0</v>
      </c>
      <c r="P291" s="2">
        <v>0</v>
      </c>
      <c r="Q291" s="24">
        <v>391.99699999999996</v>
      </c>
      <c r="R291" s="2" t="s">
        <v>10230</v>
      </c>
      <c r="S291" s="2" t="s">
        <v>1</v>
      </c>
      <c r="T291" t="str">
        <f>IF(Tabla2[[#This Row],[SERIE ]]="22SD004C","BODEGA",IF(Tabla2[[#This Row],[SERIE ]]="21DS000T","CASA MATRIZ","SUCURSAL"))</f>
        <v>SUCURSAL</v>
      </c>
    </row>
    <row r="292" spans="1:20" ht="15.75" hidden="1" thickBot="1" x14ac:dyDescent="0.3">
      <c r="A292" s="26" t="s">
        <v>9017</v>
      </c>
      <c r="B292" s="182">
        <v>45582</v>
      </c>
      <c r="C292" s="2" t="s">
        <v>1</v>
      </c>
      <c r="D292" s="2" t="s">
        <v>0</v>
      </c>
      <c r="E292" s="2" t="s">
        <v>10329</v>
      </c>
      <c r="F292" s="2" t="s">
        <v>10331</v>
      </c>
      <c r="G292" s="25">
        <v>2126</v>
      </c>
      <c r="H292" s="29">
        <v>2126</v>
      </c>
      <c r="I292" s="30"/>
      <c r="J292" s="24" t="s">
        <v>10239</v>
      </c>
      <c r="K292" s="2">
        <v>0</v>
      </c>
      <c r="L292" s="2">
        <v>0</v>
      </c>
      <c r="M292" s="24">
        <v>79.650000000000006</v>
      </c>
      <c r="N292" s="2">
        <v>10.354500000000002</v>
      </c>
      <c r="O292" s="2">
        <v>0</v>
      </c>
      <c r="P292" s="2">
        <v>0</v>
      </c>
      <c r="Q292" s="24">
        <v>90.004500000000007</v>
      </c>
      <c r="R292" s="2" t="s">
        <v>10238</v>
      </c>
      <c r="S292" s="2" t="s">
        <v>1</v>
      </c>
      <c r="T292" t="str">
        <f>IF(Tabla2[[#This Row],[SERIE ]]="22SD004C","BODEGA",IF(Tabla2[[#This Row],[SERIE ]]="21DS000T","CASA MATRIZ","SUCURSAL"))</f>
        <v>SUCURSAL</v>
      </c>
    </row>
    <row r="293" spans="1:20" ht="15.75" hidden="1" thickBot="1" x14ac:dyDescent="0.3">
      <c r="A293" s="26" t="s">
        <v>9017</v>
      </c>
      <c r="B293" s="182">
        <v>45582</v>
      </c>
      <c r="C293" s="2" t="s">
        <v>1</v>
      </c>
      <c r="D293" s="2" t="s">
        <v>0</v>
      </c>
      <c r="E293" s="2" t="s">
        <v>10329</v>
      </c>
      <c r="F293" s="2" t="s">
        <v>10331</v>
      </c>
      <c r="G293" s="25">
        <v>2125</v>
      </c>
      <c r="H293" s="29">
        <v>2125</v>
      </c>
      <c r="I293" s="30"/>
      <c r="J293" s="24" t="s">
        <v>11155</v>
      </c>
      <c r="K293" s="2">
        <v>0</v>
      </c>
      <c r="L293" s="2">
        <v>0</v>
      </c>
      <c r="M293" s="24">
        <v>507.97</v>
      </c>
      <c r="N293" s="2">
        <v>66.036100000000005</v>
      </c>
      <c r="O293" s="2">
        <v>0</v>
      </c>
      <c r="P293" s="2">
        <v>0</v>
      </c>
      <c r="Q293" s="24">
        <v>574.00610000000006</v>
      </c>
      <c r="R293" s="2" t="s">
        <v>11158</v>
      </c>
      <c r="S293" s="2" t="s">
        <v>1</v>
      </c>
      <c r="T293" t="str">
        <f>IF(Tabla2[[#This Row],[SERIE ]]="22SD004C","BODEGA",IF(Tabla2[[#This Row],[SERIE ]]="21DS000T","CASA MATRIZ","SUCURSAL"))</f>
        <v>SUCURSAL</v>
      </c>
    </row>
    <row r="294" spans="1:20" ht="15.75" hidden="1" thickBot="1" x14ac:dyDescent="0.3">
      <c r="A294" s="26" t="s">
        <v>9017</v>
      </c>
      <c r="B294" s="182">
        <v>45582</v>
      </c>
      <c r="C294" s="2" t="s">
        <v>1</v>
      </c>
      <c r="D294" s="2" t="s">
        <v>0</v>
      </c>
      <c r="E294" s="2" t="s">
        <v>10329</v>
      </c>
      <c r="F294" s="2" t="s">
        <v>10331</v>
      </c>
      <c r="G294" s="25">
        <v>2124</v>
      </c>
      <c r="H294" s="29">
        <v>2124</v>
      </c>
      <c r="I294" s="30" t="s">
        <v>11162</v>
      </c>
      <c r="J294" s="24" t="s">
        <v>10217</v>
      </c>
      <c r="K294" s="2">
        <v>0</v>
      </c>
      <c r="L294" s="2">
        <v>0</v>
      </c>
      <c r="M294" s="24">
        <v>32.74</v>
      </c>
      <c r="N294" s="2">
        <v>4.2562000000000006</v>
      </c>
      <c r="O294" s="2">
        <v>0</v>
      </c>
      <c r="P294" s="2">
        <v>0</v>
      </c>
      <c r="Q294" s="24">
        <v>36.996200000000002</v>
      </c>
      <c r="S294" s="2" t="s">
        <v>1</v>
      </c>
      <c r="T294" t="str">
        <f>IF(Tabla2[[#This Row],[SERIE ]]="22SD004C","BODEGA",IF(Tabla2[[#This Row],[SERIE ]]="21DS000T","CASA MATRIZ","SUCURSAL"))</f>
        <v>SUCURSAL</v>
      </c>
    </row>
    <row r="295" spans="1:20" ht="15.75" hidden="1" thickBot="1" x14ac:dyDescent="0.3">
      <c r="A295" s="26" t="s">
        <v>9017</v>
      </c>
      <c r="B295" s="182">
        <v>45582</v>
      </c>
      <c r="C295" s="2" t="s">
        <v>1</v>
      </c>
      <c r="D295" s="2" t="s">
        <v>0</v>
      </c>
      <c r="E295" s="2" t="s">
        <v>10329</v>
      </c>
      <c r="F295" s="2" t="s">
        <v>10331</v>
      </c>
      <c r="G295" s="25">
        <v>2123</v>
      </c>
      <c r="H295" s="29">
        <v>2123</v>
      </c>
      <c r="I295" s="30"/>
      <c r="J295" s="24" t="s">
        <v>10231</v>
      </c>
      <c r="K295" s="2">
        <v>0</v>
      </c>
      <c r="L295" s="2">
        <v>0</v>
      </c>
      <c r="M295" s="24">
        <v>392.92</v>
      </c>
      <c r="N295" s="2">
        <v>51.079600000000006</v>
      </c>
      <c r="O295" s="2">
        <v>0</v>
      </c>
      <c r="P295" s="2">
        <v>0</v>
      </c>
      <c r="Q295" s="24">
        <v>443.99960000000004</v>
      </c>
      <c r="R295" s="2" t="s">
        <v>10230</v>
      </c>
      <c r="S295" s="2" t="s">
        <v>1</v>
      </c>
      <c r="T295" t="str">
        <f>IF(Tabla2[[#This Row],[SERIE ]]="22SD004C","BODEGA",IF(Tabla2[[#This Row],[SERIE ]]="21DS000T","CASA MATRIZ","SUCURSAL"))</f>
        <v>SUCURSAL</v>
      </c>
    </row>
    <row r="296" spans="1:20" ht="15.75" hidden="1" thickBot="1" x14ac:dyDescent="0.3">
      <c r="A296" s="26" t="s">
        <v>9017</v>
      </c>
      <c r="B296" s="182">
        <v>45581</v>
      </c>
      <c r="C296" s="2" t="s">
        <v>1</v>
      </c>
      <c r="D296" s="2" t="s">
        <v>0</v>
      </c>
      <c r="E296" s="2" t="s">
        <v>10329</v>
      </c>
      <c r="F296" s="2" t="s">
        <v>10331</v>
      </c>
      <c r="G296" s="25">
        <v>2122</v>
      </c>
      <c r="H296" s="29">
        <v>2122</v>
      </c>
      <c r="I296" s="30"/>
      <c r="J296" s="24" t="s">
        <v>10248</v>
      </c>
      <c r="K296" s="2">
        <v>0</v>
      </c>
      <c r="L296" s="2">
        <v>0</v>
      </c>
      <c r="M296" s="24">
        <v>465.93</v>
      </c>
      <c r="N296" s="2">
        <v>60.570900000000002</v>
      </c>
      <c r="O296" s="2">
        <v>0</v>
      </c>
      <c r="P296" s="2">
        <v>0</v>
      </c>
      <c r="Q296" s="24">
        <v>526.5009</v>
      </c>
      <c r="R296" s="2" t="s">
        <v>10247</v>
      </c>
      <c r="S296" s="2" t="s">
        <v>1</v>
      </c>
      <c r="T296" t="str">
        <f>IF(Tabla2[[#This Row],[SERIE ]]="22SD004C","BODEGA",IF(Tabla2[[#This Row],[SERIE ]]="21DS000T","CASA MATRIZ","SUCURSAL"))</f>
        <v>SUCURSAL</v>
      </c>
    </row>
    <row r="297" spans="1:20" ht="15.75" hidden="1" thickBot="1" x14ac:dyDescent="0.3">
      <c r="A297" s="26" t="s">
        <v>9017</v>
      </c>
      <c r="B297" s="182">
        <v>45581</v>
      </c>
      <c r="C297" s="2" t="s">
        <v>1</v>
      </c>
      <c r="D297" s="2" t="s">
        <v>0</v>
      </c>
      <c r="E297" s="2" t="s">
        <v>10329</v>
      </c>
      <c r="F297" s="2" t="s">
        <v>10331</v>
      </c>
      <c r="G297" s="25">
        <v>2121</v>
      </c>
      <c r="H297" s="29">
        <v>2121</v>
      </c>
      <c r="I297" s="30"/>
      <c r="J297" s="24" t="s">
        <v>11103</v>
      </c>
      <c r="K297" s="2">
        <v>0</v>
      </c>
      <c r="L297" s="2">
        <v>0</v>
      </c>
      <c r="M297" s="24">
        <v>31.64</v>
      </c>
      <c r="N297" s="2">
        <v>4.1132</v>
      </c>
      <c r="O297" s="2">
        <v>0</v>
      </c>
      <c r="P297" s="2">
        <v>0</v>
      </c>
      <c r="Q297" s="24">
        <v>35.7532</v>
      </c>
      <c r="R297" s="2" t="s">
        <v>11102</v>
      </c>
      <c r="S297" s="2" t="s">
        <v>1</v>
      </c>
      <c r="T297" t="str">
        <f>IF(Tabla2[[#This Row],[SERIE ]]="22SD004C","BODEGA",IF(Tabla2[[#This Row],[SERIE ]]="21DS000T","CASA MATRIZ","SUCURSAL"))</f>
        <v>SUCURSAL</v>
      </c>
    </row>
    <row r="298" spans="1:20" ht="15.75" hidden="1" thickBot="1" x14ac:dyDescent="0.3">
      <c r="A298" s="26" t="s">
        <v>9017</v>
      </c>
      <c r="B298" s="182">
        <v>45581</v>
      </c>
      <c r="C298" s="2" t="s">
        <v>1</v>
      </c>
      <c r="D298" s="2" t="s">
        <v>0</v>
      </c>
      <c r="E298" s="2" t="s">
        <v>10329</v>
      </c>
      <c r="F298" s="2" t="s">
        <v>10331</v>
      </c>
      <c r="G298" s="25">
        <v>2120</v>
      </c>
      <c r="H298" s="29">
        <v>2120</v>
      </c>
      <c r="I298" s="30"/>
      <c r="J298" s="24" t="s">
        <v>10791</v>
      </c>
      <c r="K298" s="2">
        <v>0</v>
      </c>
      <c r="L298" s="2">
        <v>0</v>
      </c>
      <c r="M298" s="24">
        <v>24.34</v>
      </c>
      <c r="N298" s="2">
        <v>3.1642000000000001</v>
      </c>
      <c r="O298" s="2">
        <v>0</v>
      </c>
      <c r="P298" s="2">
        <v>0</v>
      </c>
      <c r="Q298" s="24">
        <v>27.504200000000001</v>
      </c>
      <c r="R298" s="2" t="s">
        <v>10790</v>
      </c>
      <c r="S298" s="2" t="s">
        <v>1</v>
      </c>
      <c r="T298" t="str">
        <f>IF(Tabla2[[#This Row],[SERIE ]]="22SD004C","BODEGA",IF(Tabla2[[#This Row],[SERIE ]]="21DS000T","CASA MATRIZ","SUCURSAL"))</f>
        <v>SUCURSAL</v>
      </c>
    </row>
    <row r="299" spans="1:20" ht="15.75" hidden="1" thickBot="1" x14ac:dyDescent="0.3">
      <c r="A299" s="26" t="s">
        <v>9017</v>
      </c>
      <c r="B299" s="182">
        <v>45581</v>
      </c>
      <c r="C299" s="2" t="s">
        <v>1</v>
      </c>
      <c r="D299" s="2" t="s">
        <v>0</v>
      </c>
      <c r="E299" s="2" t="s">
        <v>10329</v>
      </c>
      <c r="F299" s="2" t="s">
        <v>10331</v>
      </c>
      <c r="G299" s="25">
        <v>2119</v>
      </c>
      <c r="H299" s="29">
        <v>2119</v>
      </c>
      <c r="I299" s="30"/>
      <c r="J299" s="24" t="s">
        <v>11168</v>
      </c>
      <c r="K299" s="2">
        <v>0</v>
      </c>
      <c r="L299" s="2">
        <v>0</v>
      </c>
      <c r="M299" s="24">
        <v>133.19</v>
      </c>
      <c r="N299" s="2">
        <v>17.314700000000002</v>
      </c>
      <c r="O299" s="2">
        <v>0</v>
      </c>
      <c r="P299" s="2">
        <v>0</v>
      </c>
      <c r="Q299" s="24">
        <v>150.50470000000001</v>
      </c>
      <c r="R299" s="2" t="s">
        <v>11161</v>
      </c>
      <c r="S299" s="2" t="s">
        <v>1</v>
      </c>
      <c r="T299" t="str">
        <f>IF(Tabla2[[#This Row],[SERIE ]]="22SD004C","BODEGA",IF(Tabla2[[#This Row],[SERIE ]]="21DS000T","CASA MATRIZ","SUCURSAL"))</f>
        <v>SUCURSAL</v>
      </c>
    </row>
    <row r="300" spans="1:20" ht="15.75" hidden="1" thickBot="1" x14ac:dyDescent="0.3">
      <c r="A300" s="26" t="s">
        <v>9017</v>
      </c>
      <c r="B300" s="182">
        <v>45581</v>
      </c>
      <c r="C300" s="2" t="s">
        <v>1</v>
      </c>
      <c r="D300" s="2" t="s">
        <v>0</v>
      </c>
      <c r="E300" s="2" t="s">
        <v>10329</v>
      </c>
      <c r="F300" s="2" t="s">
        <v>10331</v>
      </c>
      <c r="G300" s="25">
        <v>2118</v>
      </c>
      <c r="H300" s="29">
        <v>2118</v>
      </c>
      <c r="I300" s="30"/>
      <c r="J300" s="24" t="s">
        <v>10239</v>
      </c>
      <c r="K300" s="2">
        <v>0</v>
      </c>
      <c r="L300" s="2">
        <v>0</v>
      </c>
      <c r="M300" s="24">
        <v>79.34</v>
      </c>
      <c r="N300" s="2">
        <v>10.314200000000001</v>
      </c>
      <c r="O300" s="2">
        <v>0</v>
      </c>
      <c r="P300" s="2">
        <v>0</v>
      </c>
      <c r="Q300" s="24">
        <v>89.654200000000003</v>
      </c>
      <c r="R300" s="2" t="s">
        <v>10238</v>
      </c>
      <c r="S300" s="2" t="s">
        <v>1</v>
      </c>
      <c r="T300" t="str">
        <f>IF(Tabla2[[#This Row],[SERIE ]]="22SD004C","BODEGA",IF(Tabla2[[#This Row],[SERIE ]]="21DS000T","CASA MATRIZ","SUCURSAL"))</f>
        <v>SUCURSAL</v>
      </c>
    </row>
    <row r="301" spans="1:20" ht="15.75" hidden="1" thickBot="1" x14ac:dyDescent="0.3">
      <c r="A301" s="26" t="s">
        <v>9017</v>
      </c>
      <c r="B301" s="182">
        <v>45581</v>
      </c>
      <c r="C301" s="2" t="s">
        <v>1</v>
      </c>
      <c r="D301" s="2" t="s">
        <v>0</v>
      </c>
      <c r="E301" s="2" t="s">
        <v>10329</v>
      </c>
      <c r="F301" s="2" t="s">
        <v>10331</v>
      </c>
      <c r="G301" s="25">
        <v>2117</v>
      </c>
      <c r="H301" s="29">
        <v>2117</v>
      </c>
      <c r="I301" s="30" t="s">
        <v>3534</v>
      </c>
      <c r="J301" s="24" t="s">
        <v>3535</v>
      </c>
      <c r="K301" s="2">
        <v>0</v>
      </c>
      <c r="L301" s="2">
        <v>0</v>
      </c>
      <c r="M301" s="24">
        <v>4.67</v>
      </c>
      <c r="N301" s="2">
        <v>0.60709999999999997</v>
      </c>
      <c r="O301" s="2">
        <v>0</v>
      </c>
      <c r="P301" s="2">
        <v>0</v>
      </c>
      <c r="Q301" s="24">
        <v>5.2770999999999999</v>
      </c>
      <c r="S301" s="2" t="s">
        <v>1</v>
      </c>
      <c r="T301" t="str">
        <f>IF(Tabla2[[#This Row],[SERIE ]]="22SD004C","BODEGA",IF(Tabla2[[#This Row],[SERIE ]]="21DS000T","CASA MATRIZ","SUCURSAL"))</f>
        <v>SUCURSAL</v>
      </c>
    </row>
    <row r="302" spans="1:20" ht="15.75" hidden="1" thickBot="1" x14ac:dyDescent="0.3">
      <c r="A302" s="26" t="s">
        <v>9017</v>
      </c>
      <c r="B302" s="182">
        <v>45581</v>
      </c>
      <c r="C302" s="2" t="s">
        <v>1</v>
      </c>
      <c r="D302" s="2" t="s">
        <v>0</v>
      </c>
      <c r="E302" s="2" t="s">
        <v>10329</v>
      </c>
      <c r="F302" s="2" t="s">
        <v>10331</v>
      </c>
      <c r="G302" s="25">
        <v>2116</v>
      </c>
      <c r="H302" s="29">
        <v>2116</v>
      </c>
      <c r="I302" s="30"/>
      <c r="J302" s="24" t="s">
        <v>10460</v>
      </c>
      <c r="K302" s="2">
        <v>0</v>
      </c>
      <c r="L302" s="2">
        <v>0</v>
      </c>
      <c r="M302" s="24">
        <v>74.34</v>
      </c>
      <c r="N302" s="2">
        <v>9.664200000000001</v>
      </c>
      <c r="O302" s="2">
        <v>0</v>
      </c>
      <c r="P302" s="2">
        <v>0</v>
      </c>
      <c r="Q302" s="24">
        <v>84.004199999999997</v>
      </c>
      <c r="R302" s="2" t="s">
        <v>10206</v>
      </c>
      <c r="S302" s="2" t="s">
        <v>1</v>
      </c>
      <c r="T302" t="str">
        <f>IF(Tabla2[[#This Row],[SERIE ]]="22SD004C","BODEGA",IF(Tabla2[[#This Row],[SERIE ]]="21DS000T","CASA MATRIZ","SUCURSAL"))</f>
        <v>SUCURSAL</v>
      </c>
    </row>
    <row r="303" spans="1:20" ht="15.75" hidden="1" thickBot="1" x14ac:dyDescent="0.3">
      <c r="A303" s="26" t="s">
        <v>9017</v>
      </c>
      <c r="B303" s="182">
        <v>45580</v>
      </c>
      <c r="C303" s="2" t="s">
        <v>1</v>
      </c>
      <c r="D303" s="2" t="s">
        <v>0</v>
      </c>
      <c r="E303" s="2" t="s">
        <v>10329</v>
      </c>
      <c r="F303" s="2" t="s">
        <v>10331</v>
      </c>
      <c r="G303" s="25">
        <v>2115</v>
      </c>
      <c r="H303" s="29">
        <v>2115</v>
      </c>
      <c r="I303" s="30"/>
      <c r="J303" s="24" t="s">
        <v>10203</v>
      </c>
      <c r="K303" s="2">
        <v>0</v>
      </c>
      <c r="L303" s="2">
        <v>0</v>
      </c>
      <c r="M303" s="24">
        <v>456.2</v>
      </c>
      <c r="N303" s="2">
        <v>59.305999999999997</v>
      </c>
      <c r="O303" s="2">
        <v>0</v>
      </c>
      <c r="P303" s="2">
        <v>0</v>
      </c>
      <c r="Q303" s="24">
        <v>515.50599999999997</v>
      </c>
      <c r="R303" s="2" t="s">
        <v>10202</v>
      </c>
      <c r="S303" s="2" t="s">
        <v>1</v>
      </c>
      <c r="T303" t="str">
        <f>IF(Tabla2[[#This Row],[SERIE ]]="22SD004C","BODEGA",IF(Tabla2[[#This Row],[SERIE ]]="21DS000T","CASA MATRIZ","SUCURSAL"))</f>
        <v>SUCURSAL</v>
      </c>
    </row>
    <row r="304" spans="1:20" ht="15.75" hidden="1" thickBot="1" x14ac:dyDescent="0.3">
      <c r="A304" s="26" t="s">
        <v>9017</v>
      </c>
      <c r="B304" s="182">
        <v>45580</v>
      </c>
      <c r="C304" s="2" t="s">
        <v>1</v>
      </c>
      <c r="D304" s="2" t="s">
        <v>0</v>
      </c>
      <c r="E304" s="2" t="s">
        <v>10329</v>
      </c>
      <c r="F304" s="2" t="s">
        <v>10331</v>
      </c>
      <c r="G304" s="25">
        <v>2114</v>
      </c>
      <c r="H304" s="29">
        <v>2114</v>
      </c>
      <c r="I304" s="30"/>
      <c r="J304" s="24" t="s">
        <v>11155</v>
      </c>
      <c r="K304" s="2">
        <v>0</v>
      </c>
      <c r="L304" s="2">
        <v>0</v>
      </c>
      <c r="M304" s="24">
        <v>480.53</v>
      </c>
      <c r="N304" s="2">
        <v>62.468899999999998</v>
      </c>
      <c r="O304" s="2">
        <v>0</v>
      </c>
      <c r="P304" s="2">
        <v>0</v>
      </c>
      <c r="Q304" s="24">
        <v>542.99889999999994</v>
      </c>
      <c r="R304" s="2" t="s">
        <v>11158</v>
      </c>
      <c r="S304" s="2" t="s">
        <v>1</v>
      </c>
      <c r="T304" t="str">
        <f>IF(Tabla2[[#This Row],[SERIE ]]="22SD004C","BODEGA",IF(Tabla2[[#This Row],[SERIE ]]="21DS000T","CASA MATRIZ","SUCURSAL"))</f>
        <v>SUCURSAL</v>
      </c>
    </row>
    <row r="305" spans="1:20" ht="15.75" hidden="1" thickBot="1" x14ac:dyDescent="0.3">
      <c r="A305" s="26" t="s">
        <v>9017</v>
      </c>
      <c r="B305" s="182">
        <v>45580</v>
      </c>
      <c r="C305" s="2" t="s">
        <v>1</v>
      </c>
      <c r="D305" s="2" t="s">
        <v>0</v>
      </c>
      <c r="E305" s="2" t="s">
        <v>10329</v>
      </c>
      <c r="F305" s="2" t="s">
        <v>10331</v>
      </c>
      <c r="G305" s="25">
        <v>2113</v>
      </c>
      <c r="H305" s="29">
        <v>2113</v>
      </c>
      <c r="I305" s="30"/>
      <c r="J305" s="24" t="s">
        <v>10248</v>
      </c>
      <c r="K305" s="2">
        <v>0</v>
      </c>
      <c r="L305" s="2">
        <v>0</v>
      </c>
      <c r="M305" s="24">
        <v>413.28</v>
      </c>
      <c r="N305" s="2">
        <v>53.726399999999998</v>
      </c>
      <c r="O305" s="2">
        <v>0</v>
      </c>
      <c r="P305" s="2">
        <v>0</v>
      </c>
      <c r="Q305" s="24">
        <v>467.00639999999999</v>
      </c>
      <c r="R305" s="2" t="s">
        <v>10247</v>
      </c>
      <c r="S305" s="2" t="s">
        <v>1</v>
      </c>
      <c r="T305" t="str">
        <f>IF(Tabla2[[#This Row],[SERIE ]]="22SD004C","BODEGA",IF(Tabla2[[#This Row],[SERIE ]]="21DS000T","CASA MATRIZ","SUCURSAL"))</f>
        <v>SUCURSAL</v>
      </c>
    </row>
    <row r="306" spans="1:20" ht="15.75" hidden="1" thickBot="1" x14ac:dyDescent="0.3">
      <c r="A306" s="26" t="s">
        <v>9017</v>
      </c>
      <c r="B306" s="182">
        <v>45580</v>
      </c>
      <c r="C306" s="2" t="s">
        <v>1</v>
      </c>
      <c r="D306" s="2" t="s">
        <v>0</v>
      </c>
      <c r="E306" s="2" t="s">
        <v>10329</v>
      </c>
      <c r="F306" s="2" t="s">
        <v>10331</v>
      </c>
      <c r="G306" s="25">
        <v>2112</v>
      </c>
      <c r="H306" s="29">
        <v>2112</v>
      </c>
      <c r="I306" s="30"/>
      <c r="J306" s="24" t="s">
        <v>10231</v>
      </c>
      <c r="K306" s="2">
        <v>0</v>
      </c>
      <c r="L306" s="2">
        <v>0</v>
      </c>
      <c r="M306" s="24">
        <v>402.65</v>
      </c>
      <c r="N306" s="2">
        <v>52.344499999999996</v>
      </c>
      <c r="O306" s="2">
        <v>0</v>
      </c>
      <c r="P306" s="2">
        <v>0</v>
      </c>
      <c r="Q306" s="24">
        <v>454.99449999999996</v>
      </c>
      <c r="R306" s="2" t="s">
        <v>10230</v>
      </c>
      <c r="S306" s="2" t="s">
        <v>1</v>
      </c>
      <c r="T306" t="str">
        <f>IF(Tabla2[[#This Row],[SERIE ]]="22SD004C","BODEGA",IF(Tabla2[[#This Row],[SERIE ]]="21DS000T","CASA MATRIZ","SUCURSAL"))</f>
        <v>SUCURSAL</v>
      </c>
    </row>
    <row r="307" spans="1:20" ht="15.75" hidden="1" thickBot="1" x14ac:dyDescent="0.3">
      <c r="A307" s="26" t="s">
        <v>9017</v>
      </c>
      <c r="B307" s="182">
        <v>45580</v>
      </c>
      <c r="C307" s="2" t="s">
        <v>1</v>
      </c>
      <c r="D307" s="2" t="s">
        <v>0</v>
      </c>
      <c r="E307" s="2" t="s">
        <v>10329</v>
      </c>
      <c r="F307" s="2" t="s">
        <v>10331</v>
      </c>
      <c r="G307" s="25">
        <v>211</v>
      </c>
      <c r="H307" s="29">
        <v>211</v>
      </c>
      <c r="I307" s="30" t="s">
        <v>7676</v>
      </c>
      <c r="J307" s="24" t="s">
        <v>7675</v>
      </c>
      <c r="K307" s="2">
        <v>0</v>
      </c>
      <c r="L307" s="2">
        <v>0</v>
      </c>
      <c r="M307" s="24">
        <v>0</v>
      </c>
      <c r="N307" s="2">
        <v>0</v>
      </c>
      <c r="O307" s="2">
        <v>0</v>
      </c>
      <c r="P307" s="2">
        <v>0</v>
      </c>
      <c r="Q307" s="24">
        <v>0</v>
      </c>
      <c r="S307" s="2" t="s">
        <v>1</v>
      </c>
      <c r="T307" t="str">
        <f>IF(Tabla2[[#This Row],[SERIE ]]="22SD004C","BODEGA",IF(Tabla2[[#This Row],[SERIE ]]="21DS000T","CASA MATRIZ","SUCURSAL"))</f>
        <v>SUCURSAL</v>
      </c>
    </row>
    <row r="308" spans="1:20" ht="15.75" hidden="1" thickBot="1" x14ac:dyDescent="0.3">
      <c r="A308" s="26" t="s">
        <v>9017</v>
      </c>
      <c r="B308" s="182">
        <v>45580</v>
      </c>
      <c r="C308" s="2" t="s">
        <v>1</v>
      </c>
      <c r="D308" s="2" t="s">
        <v>0</v>
      </c>
      <c r="E308" s="2" t="s">
        <v>10329</v>
      </c>
      <c r="F308" s="2" t="s">
        <v>10331</v>
      </c>
      <c r="G308" s="25">
        <v>2110</v>
      </c>
      <c r="H308" s="29">
        <v>2110</v>
      </c>
      <c r="I308" s="30" t="s">
        <v>10592</v>
      </c>
      <c r="J308" s="24" t="s">
        <v>10593</v>
      </c>
      <c r="K308" s="2">
        <v>0</v>
      </c>
      <c r="L308" s="2">
        <v>0</v>
      </c>
      <c r="M308" s="24">
        <v>94.24</v>
      </c>
      <c r="N308" s="2">
        <v>12.251199999999999</v>
      </c>
      <c r="O308" s="2">
        <v>0</v>
      </c>
      <c r="P308" s="2">
        <v>0</v>
      </c>
      <c r="Q308" s="24">
        <v>106.49119999999999</v>
      </c>
      <c r="S308" s="2" t="s">
        <v>1</v>
      </c>
      <c r="T308" t="str">
        <f>IF(Tabla2[[#This Row],[SERIE ]]="22SD004C","BODEGA",IF(Tabla2[[#This Row],[SERIE ]]="21DS000T","CASA MATRIZ","SUCURSAL"))</f>
        <v>SUCURSAL</v>
      </c>
    </row>
    <row r="309" spans="1:20" ht="15.75" hidden="1" thickBot="1" x14ac:dyDescent="0.3">
      <c r="A309" s="26" t="s">
        <v>9017</v>
      </c>
      <c r="B309" s="182">
        <v>45580</v>
      </c>
      <c r="C309" s="2" t="s">
        <v>1</v>
      </c>
      <c r="D309" s="2" t="s">
        <v>0</v>
      </c>
      <c r="E309" s="2" t="s">
        <v>10329</v>
      </c>
      <c r="F309" s="2" t="s">
        <v>10331</v>
      </c>
      <c r="G309" s="25">
        <v>2109</v>
      </c>
      <c r="H309" s="29">
        <v>2109</v>
      </c>
      <c r="I309" s="30" t="s">
        <v>10320</v>
      </c>
      <c r="J309" s="24" t="s">
        <v>10321</v>
      </c>
      <c r="K309" s="2">
        <v>0</v>
      </c>
      <c r="L309" s="2">
        <v>0</v>
      </c>
      <c r="M309" s="24">
        <v>48.67</v>
      </c>
      <c r="N309" s="2">
        <v>6.3271000000000006</v>
      </c>
      <c r="O309" s="2">
        <v>0</v>
      </c>
      <c r="P309" s="2">
        <v>0</v>
      </c>
      <c r="Q309" s="24">
        <v>54.997100000000003</v>
      </c>
      <c r="S309" s="2" t="s">
        <v>1</v>
      </c>
      <c r="T309" t="str">
        <f>IF(Tabla2[[#This Row],[SERIE ]]="22SD004C","BODEGA",IF(Tabla2[[#This Row],[SERIE ]]="21DS000T","CASA MATRIZ","SUCURSAL"))</f>
        <v>SUCURSAL</v>
      </c>
    </row>
    <row r="310" spans="1:20" ht="15.75" hidden="1" thickBot="1" x14ac:dyDescent="0.3">
      <c r="A310" s="26" t="s">
        <v>9017</v>
      </c>
      <c r="B310" s="182">
        <v>45580</v>
      </c>
      <c r="C310" s="2" t="s">
        <v>1</v>
      </c>
      <c r="D310" s="2" t="s">
        <v>0</v>
      </c>
      <c r="E310" s="2" t="s">
        <v>10329</v>
      </c>
      <c r="F310" s="2" t="s">
        <v>10331</v>
      </c>
      <c r="G310" s="25">
        <v>2108</v>
      </c>
      <c r="H310" s="29">
        <v>2108</v>
      </c>
      <c r="I310" s="30"/>
      <c r="J310" s="24" t="s">
        <v>10239</v>
      </c>
      <c r="K310" s="2">
        <v>0</v>
      </c>
      <c r="L310" s="2">
        <v>0</v>
      </c>
      <c r="M310" s="24">
        <v>43.99</v>
      </c>
      <c r="N310" s="2">
        <v>5.7187000000000001</v>
      </c>
      <c r="O310" s="2">
        <v>0</v>
      </c>
      <c r="P310" s="2">
        <v>0</v>
      </c>
      <c r="Q310" s="24">
        <v>49.7087</v>
      </c>
      <c r="R310" s="2" t="s">
        <v>10238</v>
      </c>
      <c r="S310" s="2" t="s">
        <v>1</v>
      </c>
      <c r="T310" t="str">
        <f>IF(Tabla2[[#This Row],[SERIE ]]="22SD004C","BODEGA",IF(Tabla2[[#This Row],[SERIE ]]="21DS000T","CASA MATRIZ","SUCURSAL"))</f>
        <v>SUCURSAL</v>
      </c>
    </row>
    <row r="311" spans="1:20" ht="15.75" hidden="1" thickBot="1" x14ac:dyDescent="0.3">
      <c r="A311" s="26" t="s">
        <v>9017</v>
      </c>
      <c r="B311" s="182">
        <v>45580</v>
      </c>
      <c r="C311" s="2" t="s">
        <v>1</v>
      </c>
      <c r="D311" s="2" t="s">
        <v>0</v>
      </c>
      <c r="E311" s="2" t="s">
        <v>10329</v>
      </c>
      <c r="F311" s="2" t="s">
        <v>10331</v>
      </c>
      <c r="G311" s="25">
        <v>2107</v>
      </c>
      <c r="H311" s="29">
        <v>2107</v>
      </c>
      <c r="I311" s="30"/>
      <c r="J311" s="24" t="s">
        <v>11155</v>
      </c>
      <c r="K311" s="2">
        <v>0</v>
      </c>
      <c r="L311" s="2">
        <v>0</v>
      </c>
      <c r="M311" s="24">
        <v>477.88</v>
      </c>
      <c r="N311" s="2">
        <v>62.124400000000001</v>
      </c>
      <c r="O311" s="2">
        <v>0</v>
      </c>
      <c r="P311" s="2">
        <v>0</v>
      </c>
      <c r="Q311" s="24">
        <v>540.00440000000003</v>
      </c>
      <c r="R311" s="2" t="s">
        <v>11158</v>
      </c>
      <c r="S311" s="2" t="s">
        <v>1</v>
      </c>
      <c r="T311" t="str">
        <f>IF(Tabla2[[#This Row],[SERIE ]]="22SD004C","BODEGA",IF(Tabla2[[#This Row],[SERIE ]]="21DS000T","CASA MATRIZ","SUCURSAL"))</f>
        <v>SUCURSAL</v>
      </c>
    </row>
    <row r="312" spans="1:20" ht="15.75" hidden="1" thickBot="1" x14ac:dyDescent="0.3">
      <c r="A312" s="26" t="s">
        <v>9017</v>
      </c>
      <c r="B312" s="182">
        <v>45579</v>
      </c>
      <c r="C312" s="2" t="s">
        <v>1</v>
      </c>
      <c r="D312" s="2" t="s">
        <v>0</v>
      </c>
      <c r="E312" s="2" t="s">
        <v>10329</v>
      </c>
      <c r="F312" s="2" t="s">
        <v>10331</v>
      </c>
      <c r="G312" s="25">
        <v>2106</v>
      </c>
      <c r="H312" s="29">
        <v>2106</v>
      </c>
      <c r="I312" s="30"/>
      <c r="J312" s="24" t="s">
        <v>10791</v>
      </c>
      <c r="K312" s="2">
        <v>0</v>
      </c>
      <c r="L312" s="2">
        <v>0</v>
      </c>
      <c r="M312" s="24">
        <v>48.67</v>
      </c>
      <c r="N312" s="2">
        <v>6.3271000000000006</v>
      </c>
      <c r="O312" s="2">
        <v>0</v>
      </c>
      <c r="P312" s="2">
        <v>0</v>
      </c>
      <c r="Q312" s="24">
        <v>54.997100000000003</v>
      </c>
      <c r="R312" s="2" t="s">
        <v>10790</v>
      </c>
      <c r="S312" s="2" t="s">
        <v>1</v>
      </c>
      <c r="T312" t="str">
        <f>IF(Tabla2[[#This Row],[SERIE ]]="22SD004C","BODEGA",IF(Tabla2[[#This Row],[SERIE ]]="21DS000T","CASA MATRIZ","SUCURSAL"))</f>
        <v>SUCURSAL</v>
      </c>
    </row>
    <row r="313" spans="1:20" ht="15.75" hidden="1" thickBot="1" x14ac:dyDescent="0.3">
      <c r="A313" s="26" t="s">
        <v>9017</v>
      </c>
      <c r="B313" s="182">
        <v>45579</v>
      </c>
      <c r="C313" s="2" t="s">
        <v>1</v>
      </c>
      <c r="D313" s="2" t="s">
        <v>0</v>
      </c>
      <c r="E313" s="2" t="s">
        <v>10329</v>
      </c>
      <c r="F313" s="2" t="s">
        <v>10331</v>
      </c>
      <c r="G313" s="25">
        <v>2105</v>
      </c>
      <c r="H313" s="29">
        <v>2105</v>
      </c>
      <c r="I313" s="30"/>
      <c r="J313" s="24" t="s">
        <v>10239</v>
      </c>
      <c r="K313" s="2">
        <v>0</v>
      </c>
      <c r="L313" s="2">
        <v>0</v>
      </c>
      <c r="M313" s="24">
        <v>37.479999999999997</v>
      </c>
      <c r="N313" s="2">
        <v>4.8723999999999998</v>
      </c>
      <c r="O313" s="2">
        <v>0</v>
      </c>
      <c r="P313" s="2">
        <v>0</v>
      </c>
      <c r="Q313" s="24">
        <v>42.352399999999996</v>
      </c>
      <c r="R313" s="2" t="s">
        <v>10238</v>
      </c>
      <c r="S313" s="2" t="s">
        <v>1</v>
      </c>
      <c r="T313" t="str">
        <f>IF(Tabla2[[#This Row],[SERIE ]]="22SD004C","BODEGA",IF(Tabla2[[#This Row],[SERIE ]]="21DS000T","CASA MATRIZ","SUCURSAL"))</f>
        <v>SUCURSAL</v>
      </c>
    </row>
    <row r="314" spans="1:20" ht="15.75" hidden="1" thickBot="1" x14ac:dyDescent="0.3">
      <c r="A314" s="26" t="s">
        <v>9017</v>
      </c>
      <c r="B314" s="182">
        <v>45579</v>
      </c>
      <c r="C314" s="2" t="s">
        <v>1</v>
      </c>
      <c r="D314" s="2" t="s">
        <v>0</v>
      </c>
      <c r="E314" s="2" t="s">
        <v>10329</v>
      </c>
      <c r="F314" s="2" t="s">
        <v>10331</v>
      </c>
      <c r="G314" s="25">
        <v>2104</v>
      </c>
      <c r="H314" s="29">
        <v>2104</v>
      </c>
      <c r="I314" s="30" t="s">
        <v>3534</v>
      </c>
      <c r="J314" s="24" t="s">
        <v>3535</v>
      </c>
      <c r="K314" s="2">
        <v>0</v>
      </c>
      <c r="L314" s="2">
        <v>0</v>
      </c>
      <c r="M314" s="24">
        <v>11.5</v>
      </c>
      <c r="N314" s="2">
        <v>1.4950000000000001</v>
      </c>
      <c r="O314" s="2">
        <v>0</v>
      </c>
      <c r="P314" s="2">
        <v>0</v>
      </c>
      <c r="Q314" s="24">
        <v>12.995000000000001</v>
      </c>
      <c r="S314" s="2" t="s">
        <v>1</v>
      </c>
      <c r="T314" t="str">
        <f>IF(Tabla2[[#This Row],[SERIE ]]="22SD004C","BODEGA",IF(Tabla2[[#This Row],[SERIE ]]="21DS000T","CASA MATRIZ","SUCURSAL"))</f>
        <v>SUCURSAL</v>
      </c>
    </row>
    <row r="315" spans="1:20" ht="15.75" hidden="1" thickBot="1" x14ac:dyDescent="0.3">
      <c r="A315" s="26" t="s">
        <v>9017</v>
      </c>
      <c r="B315" s="182">
        <v>45579</v>
      </c>
      <c r="C315" s="2" t="s">
        <v>1</v>
      </c>
      <c r="D315" s="2" t="s">
        <v>0</v>
      </c>
      <c r="E315" s="2" t="s">
        <v>10329</v>
      </c>
      <c r="F315" s="2" t="s">
        <v>10331</v>
      </c>
      <c r="G315" s="25">
        <v>2103</v>
      </c>
      <c r="H315" s="29">
        <v>2103</v>
      </c>
      <c r="I315" s="30"/>
      <c r="J315" s="24" t="s">
        <v>10231</v>
      </c>
      <c r="K315" s="2">
        <v>0</v>
      </c>
      <c r="L315" s="2">
        <v>0</v>
      </c>
      <c r="M315" s="24">
        <v>402.65499999999997</v>
      </c>
      <c r="N315" s="2">
        <v>52.345149999999997</v>
      </c>
      <c r="O315" s="2">
        <v>0</v>
      </c>
      <c r="P315" s="2">
        <v>0</v>
      </c>
      <c r="Q315" s="24">
        <v>455.00014999999996</v>
      </c>
      <c r="R315" s="2" t="s">
        <v>10230</v>
      </c>
      <c r="S315" s="2" t="s">
        <v>1</v>
      </c>
      <c r="T315" t="str">
        <f>IF(Tabla2[[#This Row],[SERIE ]]="22SD004C","BODEGA",IF(Tabla2[[#This Row],[SERIE ]]="21DS000T","CASA MATRIZ","SUCURSAL"))</f>
        <v>SUCURSAL</v>
      </c>
    </row>
    <row r="316" spans="1:20" ht="15.75" hidden="1" thickBot="1" x14ac:dyDescent="0.3">
      <c r="A316" s="26" t="s">
        <v>9017</v>
      </c>
      <c r="B316" s="182">
        <v>45579</v>
      </c>
      <c r="C316" s="2" t="s">
        <v>1</v>
      </c>
      <c r="D316" s="2" t="s">
        <v>0</v>
      </c>
      <c r="E316" s="2" t="s">
        <v>10329</v>
      </c>
      <c r="F316" s="2" t="s">
        <v>10331</v>
      </c>
      <c r="G316" s="25">
        <v>2102</v>
      </c>
      <c r="H316" s="29">
        <v>2102</v>
      </c>
      <c r="I316" s="30" t="s">
        <v>10320</v>
      </c>
      <c r="J316" s="24" t="s">
        <v>10321</v>
      </c>
      <c r="K316" s="2">
        <v>0</v>
      </c>
      <c r="L316" s="2">
        <v>0</v>
      </c>
      <c r="M316" s="24">
        <v>99.08</v>
      </c>
      <c r="N316" s="2">
        <v>12.8804</v>
      </c>
      <c r="O316" s="2">
        <v>0</v>
      </c>
      <c r="P316" s="2">
        <v>0</v>
      </c>
      <c r="Q316" s="24">
        <v>111.96039999999999</v>
      </c>
      <c r="S316" s="2" t="s">
        <v>1</v>
      </c>
      <c r="T316" t="str">
        <f>IF(Tabla2[[#This Row],[SERIE ]]="22SD004C","BODEGA",IF(Tabla2[[#This Row],[SERIE ]]="21DS000T","CASA MATRIZ","SUCURSAL"))</f>
        <v>SUCURSAL</v>
      </c>
    </row>
    <row r="317" spans="1:20" ht="15.75" hidden="1" thickBot="1" x14ac:dyDescent="0.3">
      <c r="A317" s="26" t="s">
        <v>9017</v>
      </c>
      <c r="B317" s="182">
        <v>45579</v>
      </c>
      <c r="C317" s="2" t="s">
        <v>1</v>
      </c>
      <c r="D317" s="2" t="s">
        <v>0</v>
      </c>
      <c r="E317" s="2" t="s">
        <v>10329</v>
      </c>
      <c r="F317" s="2" t="s">
        <v>10331</v>
      </c>
      <c r="G317" s="25">
        <v>2101</v>
      </c>
      <c r="H317" s="29">
        <v>2101</v>
      </c>
      <c r="I317" s="30"/>
      <c r="J317" s="24" t="s">
        <v>10231</v>
      </c>
      <c r="K317" s="2">
        <v>0</v>
      </c>
      <c r="L317" s="2">
        <v>0</v>
      </c>
      <c r="M317" s="24">
        <v>410.62</v>
      </c>
      <c r="N317" s="2">
        <v>53.380600000000001</v>
      </c>
      <c r="O317" s="2">
        <v>0</v>
      </c>
      <c r="P317" s="2">
        <v>0</v>
      </c>
      <c r="Q317" s="24">
        <v>464.00060000000002</v>
      </c>
      <c r="R317" s="2" t="s">
        <v>10230</v>
      </c>
      <c r="S317" s="2" t="s">
        <v>1</v>
      </c>
      <c r="T317" t="str">
        <f>IF(Tabla2[[#This Row],[SERIE ]]="22SD004C","BODEGA",IF(Tabla2[[#This Row],[SERIE ]]="21DS000T","CASA MATRIZ","SUCURSAL"))</f>
        <v>SUCURSAL</v>
      </c>
    </row>
    <row r="318" spans="1:20" ht="15.75" hidden="1" thickBot="1" x14ac:dyDescent="0.3">
      <c r="A318" s="26" t="s">
        <v>9017</v>
      </c>
      <c r="B318" s="182">
        <v>45579</v>
      </c>
      <c r="C318" s="2" t="s">
        <v>1</v>
      </c>
      <c r="D318" s="2" t="s">
        <v>0</v>
      </c>
      <c r="E318" s="2" t="s">
        <v>10329</v>
      </c>
      <c r="F318" s="2" t="s">
        <v>10331</v>
      </c>
      <c r="G318" s="25">
        <v>2100</v>
      </c>
      <c r="H318" s="29">
        <v>2100</v>
      </c>
      <c r="I318" s="30"/>
      <c r="J318" s="24" t="s">
        <v>10257</v>
      </c>
      <c r="K318" s="2">
        <v>0</v>
      </c>
      <c r="L318" s="2">
        <v>0</v>
      </c>
      <c r="M318" s="24">
        <v>241.6</v>
      </c>
      <c r="N318" s="2">
        <v>31.408000000000001</v>
      </c>
      <c r="O318" s="2">
        <v>0</v>
      </c>
      <c r="P318" s="2">
        <v>0</v>
      </c>
      <c r="Q318" s="24">
        <v>273.00799999999998</v>
      </c>
      <c r="R318" s="2" t="s">
        <v>10256</v>
      </c>
      <c r="S318" s="2" t="s">
        <v>1</v>
      </c>
      <c r="T318" t="str">
        <f>IF(Tabla2[[#This Row],[SERIE ]]="22SD004C","BODEGA",IF(Tabla2[[#This Row],[SERIE ]]="21DS000T","CASA MATRIZ","SUCURSAL"))</f>
        <v>SUCURSAL</v>
      </c>
    </row>
    <row r="319" spans="1:20" ht="15.75" hidden="1" thickBot="1" x14ac:dyDescent="0.3">
      <c r="A319" s="26" t="s">
        <v>9017</v>
      </c>
      <c r="B319" s="182">
        <v>45577</v>
      </c>
      <c r="C319" s="2" t="s">
        <v>1</v>
      </c>
      <c r="D319" s="2" t="s">
        <v>0</v>
      </c>
      <c r="E319" s="2" t="s">
        <v>10329</v>
      </c>
      <c r="F319" s="2" t="s">
        <v>10331</v>
      </c>
      <c r="G319" s="25">
        <v>2099</v>
      </c>
      <c r="H319" s="29">
        <v>2099</v>
      </c>
      <c r="I319" s="30"/>
      <c r="J319" s="24" t="s">
        <v>10239</v>
      </c>
      <c r="K319" s="2">
        <v>0</v>
      </c>
      <c r="L319" s="2">
        <v>0</v>
      </c>
      <c r="M319" s="24">
        <v>58.23</v>
      </c>
      <c r="N319" s="2">
        <v>7.5698999999999996</v>
      </c>
      <c r="O319" s="2">
        <v>0</v>
      </c>
      <c r="P319" s="2">
        <v>0</v>
      </c>
      <c r="Q319" s="24">
        <v>65.799899999999994</v>
      </c>
      <c r="R319" s="2" t="s">
        <v>10238</v>
      </c>
      <c r="S319" s="2" t="s">
        <v>1</v>
      </c>
      <c r="T319" t="str">
        <f>IF(Tabla2[[#This Row],[SERIE ]]="22SD004C","BODEGA",IF(Tabla2[[#This Row],[SERIE ]]="21DS000T","CASA MATRIZ","SUCURSAL"))</f>
        <v>SUCURSAL</v>
      </c>
    </row>
    <row r="320" spans="1:20" ht="15.75" hidden="1" thickBot="1" x14ac:dyDescent="0.3">
      <c r="A320" s="26" t="s">
        <v>9017</v>
      </c>
      <c r="B320" s="182">
        <v>45577</v>
      </c>
      <c r="C320" s="2" t="s">
        <v>1</v>
      </c>
      <c r="D320" s="2" t="s">
        <v>0</v>
      </c>
      <c r="E320" s="2" t="s">
        <v>10329</v>
      </c>
      <c r="F320" s="2" t="s">
        <v>10331</v>
      </c>
      <c r="G320" s="25">
        <v>2098</v>
      </c>
      <c r="H320" s="29">
        <v>2098</v>
      </c>
      <c r="I320" s="30"/>
      <c r="J320" s="24" t="s">
        <v>11160</v>
      </c>
      <c r="K320" s="2">
        <v>0</v>
      </c>
      <c r="L320" s="2">
        <v>0</v>
      </c>
      <c r="M320" s="24">
        <v>641.6</v>
      </c>
      <c r="N320" s="2">
        <v>83.408000000000001</v>
      </c>
      <c r="O320" s="2">
        <v>0</v>
      </c>
      <c r="P320" s="2">
        <v>0</v>
      </c>
      <c r="Q320" s="24">
        <v>725.00800000000004</v>
      </c>
      <c r="R320" s="2" t="s">
        <v>11159</v>
      </c>
      <c r="S320" s="2" t="s">
        <v>1</v>
      </c>
      <c r="T320" t="str">
        <f>IF(Tabla2[[#This Row],[SERIE ]]="22SD004C","BODEGA",IF(Tabla2[[#This Row],[SERIE ]]="21DS000T","CASA MATRIZ","SUCURSAL"))</f>
        <v>SUCURSAL</v>
      </c>
    </row>
    <row r="321" spans="1:20" ht="15.75" hidden="1" thickBot="1" x14ac:dyDescent="0.3">
      <c r="A321" s="26" t="s">
        <v>9017</v>
      </c>
      <c r="B321" s="182">
        <v>45577</v>
      </c>
      <c r="C321" s="2" t="s">
        <v>1</v>
      </c>
      <c r="D321" s="2" t="s">
        <v>0</v>
      </c>
      <c r="E321" s="2" t="s">
        <v>10329</v>
      </c>
      <c r="F321" s="2" t="s">
        <v>10331</v>
      </c>
      <c r="G321" s="25">
        <v>2097</v>
      </c>
      <c r="H321" s="29">
        <v>2097</v>
      </c>
      <c r="I321" s="30"/>
      <c r="J321" s="24" t="s">
        <v>10460</v>
      </c>
      <c r="K321" s="2">
        <v>0</v>
      </c>
      <c r="L321" s="2">
        <v>0</v>
      </c>
      <c r="M321" s="24">
        <v>466.39</v>
      </c>
      <c r="N321" s="2">
        <v>60.630699999999997</v>
      </c>
      <c r="O321" s="2">
        <v>0</v>
      </c>
      <c r="P321" s="2">
        <v>0</v>
      </c>
      <c r="Q321" s="24">
        <v>527.02070000000003</v>
      </c>
      <c r="R321" s="2" t="s">
        <v>10206</v>
      </c>
      <c r="S321" s="2" t="s">
        <v>1</v>
      </c>
      <c r="T321" t="str">
        <f>IF(Tabla2[[#This Row],[SERIE ]]="22SD004C","BODEGA",IF(Tabla2[[#This Row],[SERIE ]]="21DS000T","CASA MATRIZ","SUCURSAL"))</f>
        <v>SUCURSAL</v>
      </c>
    </row>
    <row r="322" spans="1:20" ht="15.75" hidden="1" thickBot="1" x14ac:dyDescent="0.3">
      <c r="A322" s="26" t="s">
        <v>9017</v>
      </c>
      <c r="B322" s="182">
        <v>45576</v>
      </c>
      <c r="C322" s="2" t="s">
        <v>1</v>
      </c>
      <c r="D322" s="2" t="s">
        <v>0</v>
      </c>
      <c r="E322" s="2" t="s">
        <v>10329</v>
      </c>
      <c r="F322" s="2" t="s">
        <v>10331</v>
      </c>
      <c r="G322" s="25">
        <v>2096</v>
      </c>
      <c r="H322" s="29">
        <v>2096</v>
      </c>
      <c r="I322" s="30"/>
      <c r="J322" s="24" t="s">
        <v>10231</v>
      </c>
      <c r="K322" s="2">
        <v>0</v>
      </c>
      <c r="L322" s="2">
        <v>0</v>
      </c>
      <c r="M322" s="24">
        <v>410.17</v>
      </c>
      <c r="N322" s="2">
        <v>53.322100000000006</v>
      </c>
      <c r="O322" s="2">
        <v>0</v>
      </c>
      <c r="P322" s="2">
        <v>0</v>
      </c>
      <c r="Q322" s="24">
        <v>463.49210000000005</v>
      </c>
      <c r="R322" s="2" t="s">
        <v>10230</v>
      </c>
      <c r="S322" s="2" t="s">
        <v>1</v>
      </c>
      <c r="T322" t="str">
        <f>IF(Tabla2[[#This Row],[SERIE ]]="22SD004C","BODEGA",IF(Tabla2[[#This Row],[SERIE ]]="21DS000T","CASA MATRIZ","SUCURSAL"))</f>
        <v>SUCURSAL</v>
      </c>
    </row>
    <row r="323" spans="1:20" ht="15.75" hidden="1" thickBot="1" x14ac:dyDescent="0.3">
      <c r="A323" s="26" t="s">
        <v>9017</v>
      </c>
      <c r="B323" s="182">
        <v>45576</v>
      </c>
      <c r="C323" s="2" t="s">
        <v>1</v>
      </c>
      <c r="D323" s="2" t="s">
        <v>0</v>
      </c>
      <c r="E323" s="2" t="s">
        <v>10329</v>
      </c>
      <c r="F323" s="2" t="s">
        <v>10331</v>
      </c>
      <c r="G323" s="25">
        <v>2095</v>
      </c>
      <c r="H323" s="29">
        <v>2095</v>
      </c>
      <c r="I323" s="30"/>
      <c r="J323" s="24" t="s">
        <v>10231</v>
      </c>
      <c r="K323" s="2">
        <v>0</v>
      </c>
      <c r="L323" s="2">
        <v>0</v>
      </c>
      <c r="M323" s="24">
        <v>331.86</v>
      </c>
      <c r="N323" s="2">
        <v>43.141800000000003</v>
      </c>
      <c r="O323" s="2">
        <v>0</v>
      </c>
      <c r="P323" s="2">
        <v>0</v>
      </c>
      <c r="Q323" s="24">
        <v>375.0018</v>
      </c>
      <c r="R323" s="2" t="s">
        <v>10230</v>
      </c>
      <c r="S323" s="2" t="s">
        <v>1</v>
      </c>
      <c r="T323" t="str">
        <f>IF(Tabla2[[#This Row],[SERIE ]]="22SD004C","BODEGA",IF(Tabla2[[#This Row],[SERIE ]]="21DS000T","CASA MATRIZ","SUCURSAL"))</f>
        <v>SUCURSAL</v>
      </c>
    </row>
    <row r="324" spans="1:20" ht="15.75" hidden="1" thickBot="1" x14ac:dyDescent="0.3">
      <c r="A324" s="26" t="s">
        <v>9017</v>
      </c>
      <c r="B324" s="182">
        <v>45576</v>
      </c>
      <c r="C324" s="2" t="s">
        <v>1</v>
      </c>
      <c r="D324" s="2" t="s">
        <v>0</v>
      </c>
      <c r="E324" s="2" t="s">
        <v>10329</v>
      </c>
      <c r="F324" s="2" t="s">
        <v>10331</v>
      </c>
      <c r="G324" s="25">
        <v>2094</v>
      </c>
      <c r="H324" s="29">
        <v>2094</v>
      </c>
      <c r="I324" s="30"/>
      <c r="J324" s="24" t="s">
        <v>10239</v>
      </c>
      <c r="K324" s="2">
        <v>0</v>
      </c>
      <c r="L324" s="2">
        <v>0</v>
      </c>
      <c r="M324" s="24">
        <v>92.92</v>
      </c>
      <c r="N324" s="2">
        <v>12.079600000000001</v>
      </c>
      <c r="O324" s="2">
        <v>0</v>
      </c>
      <c r="P324" s="2">
        <v>0</v>
      </c>
      <c r="Q324" s="24">
        <v>104.9996</v>
      </c>
      <c r="R324" s="2" t="s">
        <v>10238</v>
      </c>
      <c r="S324" s="2" t="s">
        <v>1</v>
      </c>
      <c r="T324" t="str">
        <f>IF(Tabla2[[#This Row],[SERIE ]]="22SD004C","BODEGA",IF(Tabla2[[#This Row],[SERIE ]]="21DS000T","CASA MATRIZ","SUCURSAL"))</f>
        <v>SUCURSAL</v>
      </c>
    </row>
    <row r="325" spans="1:20" ht="15.75" hidden="1" thickBot="1" x14ac:dyDescent="0.3">
      <c r="A325" s="26" t="s">
        <v>9017</v>
      </c>
      <c r="B325" s="182">
        <v>45576</v>
      </c>
      <c r="C325" s="2" t="s">
        <v>1</v>
      </c>
      <c r="D325" s="2" t="s">
        <v>0</v>
      </c>
      <c r="E325" s="2" t="s">
        <v>10329</v>
      </c>
      <c r="F325" s="2" t="s">
        <v>10331</v>
      </c>
      <c r="G325" s="25">
        <v>2093</v>
      </c>
      <c r="H325" s="29">
        <v>2093</v>
      </c>
      <c r="I325" s="30"/>
      <c r="J325" s="24" t="s">
        <v>10323</v>
      </c>
      <c r="K325" s="2">
        <v>0</v>
      </c>
      <c r="L325" s="2">
        <v>0</v>
      </c>
      <c r="M325" s="24">
        <v>126.57</v>
      </c>
      <c r="N325" s="2">
        <v>16.4541</v>
      </c>
      <c r="O325" s="2">
        <v>0</v>
      </c>
      <c r="P325" s="2">
        <v>0</v>
      </c>
      <c r="Q325" s="24">
        <v>143.0241</v>
      </c>
      <c r="R325" s="2" t="s">
        <v>10262</v>
      </c>
      <c r="S325" s="2" t="s">
        <v>1</v>
      </c>
      <c r="T325" t="str">
        <f>IF(Tabla2[[#This Row],[SERIE ]]="22SD004C","BODEGA",IF(Tabla2[[#This Row],[SERIE ]]="21DS000T","CASA MATRIZ","SUCURSAL"))</f>
        <v>SUCURSAL</v>
      </c>
    </row>
    <row r="326" spans="1:20" ht="15.75" hidden="1" thickBot="1" x14ac:dyDescent="0.3">
      <c r="A326" s="26" t="s">
        <v>9017</v>
      </c>
      <c r="B326" s="182">
        <v>45576</v>
      </c>
      <c r="C326" s="2" t="s">
        <v>1</v>
      </c>
      <c r="D326" s="2" t="s">
        <v>0</v>
      </c>
      <c r="E326" s="2" t="s">
        <v>10329</v>
      </c>
      <c r="F326" s="2" t="s">
        <v>10331</v>
      </c>
      <c r="G326" s="25">
        <v>2092</v>
      </c>
      <c r="H326" s="29">
        <v>2092</v>
      </c>
      <c r="I326" s="30"/>
      <c r="J326" s="24" t="s">
        <v>10217</v>
      </c>
      <c r="K326" s="2">
        <v>0</v>
      </c>
      <c r="L326" s="2">
        <v>0</v>
      </c>
      <c r="M326" s="24">
        <v>64.599999999999994</v>
      </c>
      <c r="N326" s="2">
        <v>8.3979999999999997</v>
      </c>
      <c r="O326" s="2">
        <v>0</v>
      </c>
      <c r="P326" s="2">
        <v>0</v>
      </c>
      <c r="Q326" s="24">
        <v>72.99799999999999</v>
      </c>
      <c r="R326" s="2" t="s">
        <v>10216</v>
      </c>
      <c r="S326" s="2" t="s">
        <v>1</v>
      </c>
      <c r="T326" t="str">
        <f>IF(Tabla2[[#This Row],[SERIE ]]="22SD004C","BODEGA",IF(Tabla2[[#This Row],[SERIE ]]="21DS000T","CASA MATRIZ","SUCURSAL"))</f>
        <v>SUCURSAL</v>
      </c>
    </row>
    <row r="327" spans="1:20" ht="15.75" hidden="1" thickBot="1" x14ac:dyDescent="0.3">
      <c r="A327" s="26" t="s">
        <v>9017</v>
      </c>
      <c r="B327" s="182">
        <v>45576</v>
      </c>
      <c r="C327" s="2" t="s">
        <v>1</v>
      </c>
      <c r="D327" s="2" t="s">
        <v>0</v>
      </c>
      <c r="E327" s="2" t="s">
        <v>10329</v>
      </c>
      <c r="F327" s="2" t="s">
        <v>10331</v>
      </c>
      <c r="G327" s="25">
        <v>2091</v>
      </c>
      <c r="H327" s="29">
        <v>2091</v>
      </c>
      <c r="I327" s="30"/>
      <c r="J327" s="24" t="s">
        <v>11155</v>
      </c>
      <c r="K327" s="2">
        <v>0</v>
      </c>
      <c r="L327" s="2">
        <v>0</v>
      </c>
      <c r="M327" s="24">
        <v>261.94</v>
      </c>
      <c r="N327" s="2">
        <v>34.052199999999999</v>
      </c>
      <c r="O327" s="2">
        <v>0</v>
      </c>
      <c r="P327" s="2">
        <v>0</v>
      </c>
      <c r="Q327" s="24">
        <v>295.99220000000003</v>
      </c>
      <c r="R327" s="2" t="s">
        <v>11158</v>
      </c>
      <c r="S327" s="2" t="s">
        <v>1</v>
      </c>
      <c r="T327" t="str">
        <f>IF(Tabla2[[#This Row],[SERIE ]]="22SD004C","BODEGA",IF(Tabla2[[#This Row],[SERIE ]]="21DS000T","CASA MATRIZ","SUCURSAL"))</f>
        <v>SUCURSAL</v>
      </c>
    </row>
    <row r="328" spans="1:20" ht="15.75" hidden="1" thickBot="1" x14ac:dyDescent="0.3">
      <c r="A328" s="26" t="s">
        <v>9017</v>
      </c>
      <c r="B328" s="182">
        <v>45575</v>
      </c>
      <c r="C328" s="2" t="s">
        <v>1</v>
      </c>
      <c r="D328" s="2" t="s">
        <v>0</v>
      </c>
      <c r="E328" s="2" t="s">
        <v>10329</v>
      </c>
      <c r="F328" s="2" t="s">
        <v>10331</v>
      </c>
      <c r="G328" s="25">
        <v>2090</v>
      </c>
      <c r="H328" s="29">
        <v>2090</v>
      </c>
      <c r="I328" s="30"/>
      <c r="J328" s="24" t="s">
        <v>10231</v>
      </c>
      <c r="K328" s="2">
        <v>0</v>
      </c>
      <c r="L328" s="2">
        <v>0</v>
      </c>
      <c r="M328" s="24">
        <v>398.23</v>
      </c>
      <c r="N328" s="2">
        <v>51.769900000000007</v>
      </c>
      <c r="O328" s="2">
        <v>0</v>
      </c>
      <c r="P328" s="2">
        <v>0</v>
      </c>
      <c r="Q328" s="24">
        <v>449.99990000000003</v>
      </c>
      <c r="R328" s="2" t="s">
        <v>10230</v>
      </c>
      <c r="S328" s="2" t="s">
        <v>1</v>
      </c>
      <c r="T328" t="str">
        <f>IF(Tabla2[[#This Row],[SERIE ]]="22SD004C","BODEGA",IF(Tabla2[[#This Row],[SERIE ]]="21DS000T","CASA MATRIZ","SUCURSAL"))</f>
        <v>SUCURSAL</v>
      </c>
    </row>
    <row r="329" spans="1:20" ht="15.75" hidden="1" thickBot="1" x14ac:dyDescent="0.3">
      <c r="A329" s="26" t="s">
        <v>9017</v>
      </c>
      <c r="B329" s="182">
        <v>45575</v>
      </c>
      <c r="C329" s="2" t="s">
        <v>1</v>
      </c>
      <c r="D329" s="2" t="s">
        <v>0</v>
      </c>
      <c r="E329" s="2" t="s">
        <v>10329</v>
      </c>
      <c r="F329" s="2" t="s">
        <v>10331</v>
      </c>
      <c r="G329" s="25">
        <v>2089</v>
      </c>
      <c r="H329" s="29">
        <v>2089</v>
      </c>
      <c r="I329" s="30"/>
      <c r="J329" s="24" t="s">
        <v>10231</v>
      </c>
      <c r="K329" s="2">
        <v>0</v>
      </c>
      <c r="L329" s="2">
        <v>0</v>
      </c>
      <c r="M329" s="24">
        <v>226.55</v>
      </c>
      <c r="N329" s="2">
        <v>29.451500000000003</v>
      </c>
      <c r="O329" s="2">
        <v>0</v>
      </c>
      <c r="P329" s="2">
        <v>0</v>
      </c>
      <c r="Q329" s="24">
        <v>256.00150000000002</v>
      </c>
      <c r="R329" s="2" t="s">
        <v>10230</v>
      </c>
      <c r="S329" s="2" t="s">
        <v>1</v>
      </c>
      <c r="T329" t="str">
        <f>IF(Tabla2[[#This Row],[SERIE ]]="22SD004C","BODEGA",IF(Tabla2[[#This Row],[SERIE ]]="21DS000T","CASA MATRIZ","SUCURSAL"))</f>
        <v>SUCURSAL</v>
      </c>
    </row>
    <row r="330" spans="1:20" ht="15.75" hidden="1" thickBot="1" x14ac:dyDescent="0.3">
      <c r="A330" s="26" t="s">
        <v>9017</v>
      </c>
      <c r="B330" s="182">
        <v>45575</v>
      </c>
      <c r="C330" s="2" t="s">
        <v>1</v>
      </c>
      <c r="D330" s="2" t="s">
        <v>0</v>
      </c>
      <c r="E330" s="2" t="s">
        <v>10329</v>
      </c>
      <c r="F330" s="2" t="s">
        <v>10331</v>
      </c>
      <c r="G330" s="25">
        <v>2088</v>
      </c>
      <c r="H330" s="29">
        <v>2088</v>
      </c>
      <c r="I330" s="30"/>
      <c r="J330" s="24" t="s">
        <v>10436</v>
      </c>
      <c r="K330" s="2">
        <v>0</v>
      </c>
      <c r="L330" s="2">
        <v>0</v>
      </c>
      <c r="M330" s="24">
        <v>459.3</v>
      </c>
      <c r="N330" s="2">
        <v>59.709000000000003</v>
      </c>
      <c r="O330" s="2">
        <v>0</v>
      </c>
      <c r="P330" s="2">
        <v>0</v>
      </c>
      <c r="Q330" s="24">
        <v>519.00900000000001</v>
      </c>
      <c r="R330" s="2" t="s">
        <v>10435</v>
      </c>
      <c r="S330" s="2" t="s">
        <v>1</v>
      </c>
      <c r="T330" t="str">
        <f>IF(Tabla2[[#This Row],[SERIE ]]="22SD004C","BODEGA",IF(Tabla2[[#This Row],[SERIE ]]="21DS000T","CASA MATRIZ","SUCURSAL"))</f>
        <v>SUCURSAL</v>
      </c>
    </row>
    <row r="331" spans="1:20" ht="15.75" hidden="1" thickBot="1" x14ac:dyDescent="0.3">
      <c r="A331" s="26" t="s">
        <v>9017</v>
      </c>
      <c r="B331" s="182">
        <v>45575</v>
      </c>
      <c r="C331" s="2" t="s">
        <v>1</v>
      </c>
      <c r="D331" s="2" t="s">
        <v>0</v>
      </c>
      <c r="E331" s="2" t="s">
        <v>10329</v>
      </c>
      <c r="F331" s="2" t="s">
        <v>10331</v>
      </c>
      <c r="G331" s="25">
        <v>2087</v>
      </c>
      <c r="H331" s="29">
        <v>2087</v>
      </c>
      <c r="I331" s="30"/>
      <c r="J331" s="24" t="s">
        <v>10460</v>
      </c>
      <c r="K331" s="2">
        <v>0</v>
      </c>
      <c r="L331" s="2">
        <v>0</v>
      </c>
      <c r="M331" s="24">
        <v>468.81</v>
      </c>
      <c r="N331" s="2">
        <v>60.945300000000003</v>
      </c>
      <c r="O331" s="2">
        <v>0</v>
      </c>
      <c r="P331" s="2">
        <v>0</v>
      </c>
      <c r="Q331" s="24">
        <v>529.75530000000003</v>
      </c>
      <c r="R331" s="2" t="s">
        <v>10206</v>
      </c>
      <c r="S331" s="2" t="s">
        <v>1</v>
      </c>
      <c r="T331" t="str">
        <f>IF(Tabla2[[#This Row],[SERIE ]]="22SD004C","BODEGA",IF(Tabla2[[#This Row],[SERIE ]]="21DS000T","CASA MATRIZ","SUCURSAL"))</f>
        <v>SUCURSAL</v>
      </c>
    </row>
    <row r="332" spans="1:20" ht="15.75" hidden="1" thickBot="1" x14ac:dyDescent="0.3">
      <c r="A332" s="26" t="s">
        <v>9017</v>
      </c>
      <c r="B332" s="182">
        <v>45575</v>
      </c>
      <c r="C332" s="2" t="s">
        <v>1</v>
      </c>
      <c r="D332" s="2" t="s">
        <v>0</v>
      </c>
      <c r="E332" s="2" t="s">
        <v>10329</v>
      </c>
      <c r="F332" s="2" t="s">
        <v>10331</v>
      </c>
      <c r="G332" s="25">
        <v>2086</v>
      </c>
      <c r="H332" s="29">
        <v>2086</v>
      </c>
      <c r="I332" s="30"/>
      <c r="J332" s="24" t="s">
        <v>11155</v>
      </c>
      <c r="K332" s="2">
        <v>0</v>
      </c>
      <c r="L332" s="2">
        <v>0</v>
      </c>
      <c r="M332" s="24">
        <v>242.12</v>
      </c>
      <c r="N332" s="2">
        <v>31.4756</v>
      </c>
      <c r="O332" s="2">
        <v>0</v>
      </c>
      <c r="P332" s="2">
        <v>0</v>
      </c>
      <c r="Q332" s="24">
        <v>273.59559999999999</v>
      </c>
      <c r="R332" s="2" t="s">
        <v>11158</v>
      </c>
      <c r="S332" s="2" t="s">
        <v>1</v>
      </c>
      <c r="T332" t="str">
        <f>IF(Tabla2[[#This Row],[SERIE ]]="22SD004C","BODEGA",IF(Tabla2[[#This Row],[SERIE ]]="21DS000T","CASA MATRIZ","SUCURSAL"))</f>
        <v>SUCURSAL</v>
      </c>
    </row>
    <row r="333" spans="1:20" ht="15.75" hidden="1" thickBot="1" x14ac:dyDescent="0.3">
      <c r="A333" s="26" t="s">
        <v>9017</v>
      </c>
      <c r="B333" s="182">
        <v>45575</v>
      </c>
      <c r="C333" s="2" t="s">
        <v>1</v>
      </c>
      <c r="D333" s="2" t="s">
        <v>0</v>
      </c>
      <c r="E333" s="2" t="s">
        <v>10329</v>
      </c>
      <c r="F333" s="2" t="s">
        <v>10331</v>
      </c>
      <c r="G333" s="25">
        <v>2085</v>
      </c>
      <c r="H333" s="29">
        <v>2085</v>
      </c>
      <c r="I333" s="30"/>
      <c r="J333" s="24" t="s">
        <v>10231</v>
      </c>
      <c r="K333" s="2">
        <v>0</v>
      </c>
      <c r="L333" s="2">
        <v>0</v>
      </c>
      <c r="M333" s="24">
        <v>278.76</v>
      </c>
      <c r="N333" s="2">
        <v>36.238799999999998</v>
      </c>
      <c r="O333" s="2">
        <v>0</v>
      </c>
      <c r="P333" s="2">
        <v>0</v>
      </c>
      <c r="Q333" s="24">
        <v>314.99879999999996</v>
      </c>
      <c r="R333" s="2" t="s">
        <v>10230</v>
      </c>
      <c r="S333" s="2" t="s">
        <v>1</v>
      </c>
      <c r="T333" t="str">
        <f>IF(Tabla2[[#This Row],[SERIE ]]="22SD004C","BODEGA",IF(Tabla2[[#This Row],[SERIE ]]="21DS000T","CASA MATRIZ","SUCURSAL"))</f>
        <v>SUCURSAL</v>
      </c>
    </row>
    <row r="334" spans="1:20" ht="15.75" hidden="1" thickBot="1" x14ac:dyDescent="0.3">
      <c r="A334" s="26" t="s">
        <v>9017</v>
      </c>
      <c r="B334" s="182">
        <v>45575</v>
      </c>
      <c r="C334" s="2" t="s">
        <v>1</v>
      </c>
      <c r="D334" s="2" t="s">
        <v>0</v>
      </c>
      <c r="E334" s="2" t="s">
        <v>10329</v>
      </c>
      <c r="F334" s="2" t="s">
        <v>10331</v>
      </c>
      <c r="G334" s="25">
        <v>2084</v>
      </c>
      <c r="H334" s="29">
        <v>2084</v>
      </c>
      <c r="I334" s="30"/>
      <c r="J334" s="24" t="s">
        <v>10239</v>
      </c>
      <c r="K334" s="2">
        <v>0</v>
      </c>
      <c r="L334" s="2">
        <v>0</v>
      </c>
      <c r="M334" s="24">
        <v>88.27</v>
      </c>
      <c r="N334" s="2">
        <v>11.475099999999999</v>
      </c>
      <c r="O334" s="2">
        <v>0</v>
      </c>
      <c r="P334" s="2">
        <v>0</v>
      </c>
      <c r="Q334" s="24">
        <v>99.745099999999994</v>
      </c>
      <c r="R334" s="2" t="s">
        <v>10238</v>
      </c>
      <c r="S334" s="2" t="s">
        <v>1</v>
      </c>
      <c r="T334" t="str">
        <f>IF(Tabla2[[#This Row],[SERIE ]]="22SD004C","BODEGA",IF(Tabla2[[#This Row],[SERIE ]]="21DS000T","CASA MATRIZ","SUCURSAL"))</f>
        <v>SUCURSAL</v>
      </c>
    </row>
    <row r="335" spans="1:20" ht="15.75" hidden="1" thickBot="1" x14ac:dyDescent="0.3">
      <c r="A335" s="26" t="s">
        <v>9017</v>
      </c>
      <c r="B335" s="182">
        <v>45574</v>
      </c>
      <c r="C335" s="2" t="s">
        <v>1</v>
      </c>
      <c r="D335" s="2" t="s">
        <v>0</v>
      </c>
      <c r="E335" s="2" t="s">
        <v>10329</v>
      </c>
      <c r="F335" s="2" t="s">
        <v>10331</v>
      </c>
      <c r="G335" s="25">
        <v>2083</v>
      </c>
      <c r="H335" s="29">
        <v>2083</v>
      </c>
      <c r="I335" s="30"/>
      <c r="J335" s="24" t="s">
        <v>10203</v>
      </c>
      <c r="K335" s="2">
        <v>0</v>
      </c>
      <c r="L335" s="2">
        <v>0</v>
      </c>
      <c r="M335" s="24">
        <v>481.86</v>
      </c>
      <c r="N335" s="2">
        <v>62.641800000000003</v>
      </c>
      <c r="O335" s="2">
        <v>0</v>
      </c>
      <c r="P335" s="2">
        <v>0</v>
      </c>
      <c r="Q335" s="24">
        <v>544.5018</v>
      </c>
      <c r="R335" s="2" t="s">
        <v>10202</v>
      </c>
      <c r="S335" s="2" t="s">
        <v>1</v>
      </c>
      <c r="T335" t="str">
        <f>IF(Tabla2[[#This Row],[SERIE ]]="22SD004C","BODEGA",IF(Tabla2[[#This Row],[SERIE ]]="21DS000T","CASA MATRIZ","SUCURSAL"))</f>
        <v>SUCURSAL</v>
      </c>
    </row>
    <row r="336" spans="1:20" ht="15.75" hidden="1" thickBot="1" x14ac:dyDescent="0.3">
      <c r="A336" s="26" t="s">
        <v>9017</v>
      </c>
      <c r="B336" s="182">
        <v>45574</v>
      </c>
      <c r="C336" s="2" t="s">
        <v>1</v>
      </c>
      <c r="D336" s="2" t="s">
        <v>0</v>
      </c>
      <c r="E336" s="2" t="s">
        <v>10329</v>
      </c>
      <c r="F336" s="2" t="s">
        <v>10331</v>
      </c>
      <c r="G336" s="25">
        <v>2082</v>
      </c>
      <c r="H336" s="29">
        <v>2082</v>
      </c>
      <c r="I336" s="30" t="s">
        <v>10233</v>
      </c>
      <c r="J336" s="24" t="s">
        <v>10234</v>
      </c>
      <c r="K336" s="2">
        <v>0</v>
      </c>
      <c r="L336" s="2">
        <v>0</v>
      </c>
      <c r="M336" s="24">
        <v>132.74</v>
      </c>
      <c r="N336" s="2">
        <v>17.256200000000003</v>
      </c>
      <c r="O336" s="2">
        <v>0</v>
      </c>
      <c r="P336" s="2">
        <v>0</v>
      </c>
      <c r="Q336" s="24">
        <v>149.99620000000002</v>
      </c>
      <c r="S336" s="2" t="s">
        <v>1</v>
      </c>
      <c r="T336" t="str">
        <f>IF(Tabla2[[#This Row],[SERIE ]]="22SD004C","BODEGA",IF(Tabla2[[#This Row],[SERIE ]]="21DS000T","CASA MATRIZ","SUCURSAL"))</f>
        <v>SUCURSAL</v>
      </c>
    </row>
    <row r="337" spans="1:20" ht="15.75" hidden="1" thickBot="1" x14ac:dyDescent="0.3">
      <c r="A337" s="26" t="s">
        <v>9017</v>
      </c>
      <c r="B337" s="182">
        <v>45573</v>
      </c>
      <c r="C337" s="2" t="s">
        <v>1</v>
      </c>
      <c r="D337" s="2" t="s">
        <v>0</v>
      </c>
      <c r="E337" s="2" t="s">
        <v>10329</v>
      </c>
      <c r="F337" s="2" t="s">
        <v>10331</v>
      </c>
      <c r="G337" s="25">
        <v>2081</v>
      </c>
      <c r="H337" s="29">
        <v>2081</v>
      </c>
      <c r="I337" s="30"/>
      <c r="J337" s="24" t="s">
        <v>10301</v>
      </c>
      <c r="K337" s="2">
        <v>0</v>
      </c>
      <c r="L337" s="2">
        <v>0</v>
      </c>
      <c r="M337" s="24">
        <v>111.5</v>
      </c>
      <c r="N337" s="2">
        <v>14.495000000000001</v>
      </c>
      <c r="O337" s="2">
        <v>0</v>
      </c>
      <c r="P337" s="2">
        <v>0</v>
      </c>
      <c r="Q337" s="24">
        <v>125.995</v>
      </c>
      <c r="R337" s="2" t="s">
        <v>10300</v>
      </c>
      <c r="S337" s="2" t="s">
        <v>1</v>
      </c>
      <c r="T337" t="str">
        <f>IF(Tabla2[[#This Row],[SERIE ]]="22SD004C","BODEGA",IF(Tabla2[[#This Row],[SERIE ]]="21DS000T","CASA MATRIZ","SUCURSAL"))</f>
        <v>SUCURSAL</v>
      </c>
    </row>
    <row r="338" spans="1:20" ht="15.75" hidden="1" thickBot="1" x14ac:dyDescent="0.3">
      <c r="A338" s="26" t="s">
        <v>9017</v>
      </c>
      <c r="B338" s="182">
        <v>45573</v>
      </c>
      <c r="C338" s="2" t="s">
        <v>1</v>
      </c>
      <c r="D338" s="2" t="s">
        <v>0</v>
      </c>
      <c r="E338" s="2" t="s">
        <v>10329</v>
      </c>
      <c r="F338" s="2" t="s">
        <v>10331</v>
      </c>
      <c r="G338" s="25">
        <v>2080</v>
      </c>
      <c r="H338" s="29">
        <v>2080</v>
      </c>
      <c r="I338" s="30"/>
      <c r="J338" s="24" t="s">
        <v>10231</v>
      </c>
      <c r="K338" s="2">
        <v>0</v>
      </c>
      <c r="L338" s="2">
        <v>0</v>
      </c>
      <c r="M338" s="24">
        <v>421.68</v>
      </c>
      <c r="N338" s="2">
        <v>54.818400000000004</v>
      </c>
      <c r="O338" s="2">
        <v>0</v>
      </c>
      <c r="P338" s="2">
        <v>0</v>
      </c>
      <c r="Q338" s="24">
        <v>476.4984</v>
      </c>
      <c r="R338" s="2" t="s">
        <v>10230</v>
      </c>
      <c r="S338" s="2" t="s">
        <v>1</v>
      </c>
      <c r="T338" t="str">
        <f>IF(Tabla2[[#This Row],[SERIE ]]="22SD004C","BODEGA",IF(Tabla2[[#This Row],[SERIE ]]="21DS000T","CASA MATRIZ","SUCURSAL"))</f>
        <v>SUCURSAL</v>
      </c>
    </row>
    <row r="339" spans="1:20" ht="15.75" hidden="1" thickBot="1" x14ac:dyDescent="0.3">
      <c r="A339" s="26" t="s">
        <v>9017</v>
      </c>
      <c r="B339" s="182">
        <v>45573</v>
      </c>
      <c r="C339" s="2" t="s">
        <v>1</v>
      </c>
      <c r="D339" s="2" t="s">
        <v>0</v>
      </c>
      <c r="E339" s="2" t="s">
        <v>10329</v>
      </c>
      <c r="F339" s="2" t="s">
        <v>10331</v>
      </c>
      <c r="G339" s="25">
        <v>2079</v>
      </c>
      <c r="H339" s="29">
        <v>2079</v>
      </c>
      <c r="I339" s="30"/>
      <c r="J339" s="24" t="s">
        <v>11155</v>
      </c>
      <c r="K339" s="2">
        <v>0</v>
      </c>
      <c r="L339" s="2">
        <v>0</v>
      </c>
      <c r="M339" s="24">
        <v>458.4</v>
      </c>
      <c r="N339" s="2">
        <v>59.591999999999999</v>
      </c>
      <c r="O339" s="2">
        <v>0</v>
      </c>
      <c r="P339" s="2">
        <v>0</v>
      </c>
      <c r="Q339" s="24">
        <v>517.99199999999996</v>
      </c>
      <c r="R339" s="2" t="s">
        <v>11158</v>
      </c>
      <c r="S339" s="2" t="s">
        <v>1</v>
      </c>
      <c r="T339" t="str">
        <f>IF(Tabla2[[#This Row],[SERIE ]]="22SD004C","BODEGA",IF(Tabla2[[#This Row],[SERIE ]]="21DS000T","CASA MATRIZ","SUCURSAL"))</f>
        <v>SUCURSAL</v>
      </c>
    </row>
    <row r="340" spans="1:20" ht="15.75" hidden="1" thickBot="1" x14ac:dyDescent="0.3">
      <c r="A340" s="26" t="s">
        <v>9017</v>
      </c>
      <c r="B340" s="182">
        <v>45572</v>
      </c>
      <c r="C340" s="2" t="s">
        <v>1</v>
      </c>
      <c r="D340" s="2" t="s">
        <v>0</v>
      </c>
      <c r="E340" s="2" t="s">
        <v>10329</v>
      </c>
      <c r="F340" s="2" t="s">
        <v>10331</v>
      </c>
      <c r="G340" s="25">
        <v>2078</v>
      </c>
      <c r="H340" s="29">
        <v>2078</v>
      </c>
      <c r="I340" s="30"/>
      <c r="J340" s="24" t="s">
        <v>10231</v>
      </c>
      <c r="K340" s="2">
        <v>0</v>
      </c>
      <c r="L340" s="2">
        <v>0</v>
      </c>
      <c r="M340" s="24">
        <v>159.29</v>
      </c>
      <c r="N340" s="2">
        <v>20.707699999999999</v>
      </c>
      <c r="O340" s="2">
        <v>0</v>
      </c>
      <c r="P340" s="2">
        <v>0</v>
      </c>
      <c r="Q340" s="24">
        <v>179.99769999999998</v>
      </c>
      <c r="R340" s="2" t="s">
        <v>10230</v>
      </c>
      <c r="S340" s="2" t="s">
        <v>1</v>
      </c>
      <c r="T340" t="str">
        <f>IF(Tabla2[[#This Row],[SERIE ]]="22SD004C","BODEGA",IF(Tabla2[[#This Row],[SERIE ]]="21DS000T","CASA MATRIZ","SUCURSAL"))</f>
        <v>SUCURSAL</v>
      </c>
    </row>
    <row r="341" spans="1:20" ht="15.75" hidden="1" thickBot="1" x14ac:dyDescent="0.3">
      <c r="A341" s="26" t="s">
        <v>9017</v>
      </c>
      <c r="B341" s="182">
        <v>45572</v>
      </c>
      <c r="C341" s="2" t="s">
        <v>1</v>
      </c>
      <c r="D341" s="2" t="s">
        <v>0</v>
      </c>
      <c r="E341" s="2" t="s">
        <v>10329</v>
      </c>
      <c r="F341" s="2" t="s">
        <v>10331</v>
      </c>
      <c r="G341" s="25">
        <v>2077</v>
      </c>
      <c r="H341" s="29">
        <v>2077</v>
      </c>
      <c r="I341" s="30" t="s">
        <v>11005</v>
      </c>
      <c r="J341" s="24" t="s">
        <v>10597</v>
      </c>
      <c r="K341" s="2">
        <v>0</v>
      </c>
      <c r="L341" s="2">
        <v>0</v>
      </c>
      <c r="M341" s="24">
        <v>184.07</v>
      </c>
      <c r="N341" s="2">
        <v>23.929099999999998</v>
      </c>
      <c r="O341" s="2">
        <v>0</v>
      </c>
      <c r="P341" s="2">
        <v>0</v>
      </c>
      <c r="Q341" s="24">
        <v>207.9991</v>
      </c>
      <c r="S341" s="2" t="s">
        <v>1</v>
      </c>
      <c r="T341" t="str">
        <f>IF(Tabla2[[#This Row],[SERIE ]]="22SD004C","BODEGA",IF(Tabla2[[#This Row],[SERIE ]]="21DS000T","CASA MATRIZ","SUCURSAL"))</f>
        <v>SUCURSAL</v>
      </c>
    </row>
    <row r="342" spans="1:20" ht="15.75" hidden="1" thickBot="1" x14ac:dyDescent="0.3">
      <c r="A342" s="26" t="s">
        <v>9017</v>
      </c>
      <c r="B342" s="182">
        <v>45572</v>
      </c>
      <c r="C342" s="2" t="s">
        <v>1</v>
      </c>
      <c r="D342" s="2" t="s">
        <v>0</v>
      </c>
      <c r="E342" s="2" t="s">
        <v>10329</v>
      </c>
      <c r="F342" s="2" t="s">
        <v>10331</v>
      </c>
      <c r="G342" s="25">
        <v>2076</v>
      </c>
      <c r="H342" s="29">
        <v>2076</v>
      </c>
      <c r="I342" s="30"/>
      <c r="J342" s="24" t="s">
        <v>10203</v>
      </c>
      <c r="K342" s="2">
        <v>0</v>
      </c>
      <c r="L342" s="2">
        <v>0</v>
      </c>
      <c r="M342" s="24">
        <v>470.79</v>
      </c>
      <c r="N342" s="2">
        <v>61.202700000000007</v>
      </c>
      <c r="O342" s="2">
        <v>0</v>
      </c>
      <c r="P342" s="2">
        <v>0</v>
      </c>
      <c r="Q342" s="24">
        <v>531.99270000000001</v>
      </c>
      <c r="R342" s="2" t="s">
        <v>10202</v>
      </c>
      <c r="S342" s="2" t="s">
        <v>1</v>
      </c>
      <c r="T342" t="str">
        <f>IF(Tabla2[[#This Row],[SERIE ]]="22SD004C","BODEGA",IF(Tabla2[[#This Row],[SERIE ]]="21DS000T","CASA MATRIZ","SUCURSAL"))</f>
        <v>SUCURSAL</v>
      </c>
    </row>
    <row r="343" spans="1:20" ht="15.75" hidden="1" thickBot="1" x14ac:dyDescent="0.3">
      <c r="A343" s="26" t="s">
        <v>9017</v>
      </c>
      <c r="B343" s="182">
        <v>45572</v>
      </c>
      <c r="C343" s="2" t="s">
        <v>1</v>
      </c>
      <c r="D343" s="2" t="s">
        <v>0</v>
      </c>
      <c r="E343" s="2" t="s">
        <v>10329</v>
      </c>
      <c r="F343" s="2" t="s">
        <v>10331</v>
      </c>
      <c r="G343" s="25">
        <v>2075</v>
      </c>
      <c r="H343" s="29">
        <v>2075</v>
      </c>
      <c r="I343" s="30"/>
      <c r="J343" s="24" t="s">
        <v>10461</v>
      </c>
      <c r="K343" s="2">
        <v>0</v>
      </c>
      <c r="L343" s="2">
        <v>0</v>
      </c>
      <c r="M343" s="24">
        <v>544.25</v>
      </c>
      <c r="N343" s="2">
        <v>70.752499999999998</v>
      </c>
      <c r="O343" s="2">
        <v>0</v>
      </c>
      <c r="P343" s="2">
        <v>0</v>
      </c>
      <c r="Q343" s="24">
        <v>615.00250000000005</v>
      </c>
      <c r="R343" s="2" t="s">
        <v>10253</v>
      </c>
      <c r="S343" s="2" t="s">
        <v>1</v>
      </c>
      <c r="T343" t="str">
        <f>IF(Tabla2[[#This Row],[SERIE ]]="22SD004C","BODEGA",IF(Tabla2[[#This Row],[SERIE ]]="21DS000T","CASA MATRIZ","SUCURSAL"))</f>
        <v>SUCURSAL</v>
      </c>
    </row>
    <row r="344" spans="1:20" ht="15.75" hidden="1" thickBot="1" x14ac:dyDescent="0.3">
      <c r="A344" s="26" t="s">
        <v>9017</v>
      </c>
      <c r="B344" s="182">
        <v>45572</v>
      </c>
      <c r="C344" s="2" t="s">
        <v>1</v>
      </c>
      <c r="D344" s="2" t="s">
        <v>0</v>
      </c>
      <c r="E344" s="2" t="s">
        <v>10329</v>
      </c>
      <c r="F344" s="2" t="s">
        <v>10331</v>
      </c>
      <c r="G344" s="25">
        <v>2074</v>
      </c>
      <c r="H344" s="29">
        <v>2074</v>
      </c>
      <c r="I344" s="30"/>
      <c r="J344" s="24" t="s">
        <v>10231</v>
      </c>
      <c r="K344" s="2">
        <v>0</v>
      </c>
      <c r="L344" s="2">
        <v>0</v>
      </c>
      <c r="M344" s="24">
        <v>418.15</v>
      </c>
      <c r="N344" s="2">
        <v>54.359499999999997</v>
      </c>
      <c r="O344" s="2">
        <v>0</v>
      </c>
      <c r="P344" s="2">
        <v>0</v>
      </c>
      <c r="Q344" s="24">
        <v>472.5095</v>
      </c>
      <c r="R344" s="2" t="s">
        <v>10230</v>
      </c>
      <c r="S344" s="2" t="s">
        <v>1</v>
      </c>
      <c r="T344" t="str">
        <f>IF(Tabla2[[#This Row],[SERIE ]]="22SD004C","BODEGA",IF(Tabla2[[#This Row],[SERIE ]]="21DS000T","CASA MATRIZ","SUCURSAL"))</f>
        <v>SUCURSAL</v>
      </c>
    </row>
    <row r="345" spans="1:20" ht="15.75" hidden="1" thickBot="1" x14ac:dyDescent="0.3">
      <c r="A345" s="26" t="s">
        <v>9017</v>
      </c>
      <c r="B345" s="182">
        <v>45570</v>
      </c>
      <c r="C345" s="2" t="s">
        <v>1</v>
      </c>
      <c r="D345" s="2" t="s">
        <v>0</v>
      </c>
      <c r="E345" s="2" t="s">
        <v>10329</v>
      </c>
      <c r="F345" s="2" t="s">
        <v>10331</v>
      </c>
      <c r="G345" s="25">
        <v>2073</v>
      </c>
      <c r="H345" s="29">
        <v>2073</v>
      </c>
      <c r="I345" s="30"/>
      <c r="J345" s="24" t="s">
        <v>10231</v>
      </c>
      <c r="K345" s="2">
        <v>0</v>
      </c>
      <c r="L345" s="2">
        <v>0</v>
      </c>
      <c r="M345" s="24">
        <v>398.23</v>
      </c>
      <c r="N345" s="2">
        <v>51.769900000000007</v>
      </c>
      <c r="O345" s="2">
        <v>0</v>
      </c>
      <c r="P345" s="2">
        <v>0</v>
      </c>
      <c r="Q345" s="24">
        <v>449.99990000000003</v>
      </c>
      <c r="R345" s="2" t="s">
        <v>10230</v>
      </c>
      <c r="S345" s="2" t="s">
        <v>1</v>
      </c>
      <c r="T345" t="str">
        <f>IF(Tabla2[[#This Row],[SERIE ]]="22SD004C","BODEGA",IF(Tabla2[[#This Row],[SERIE ]]="21DS000T","CASA MATRIZ","SUCURSAL"))</f>
        <v>SUCURSAL</v>
      </c>
    </row>
    <row r="346" spans="1:20" ht="15.75" hidden="1" thickBot="1" x14ac:dyDescent="0.3">
      <c r="A346" s="26" t="s">
        <v>9017</v>
      </c>
      <c r="B346" s="182">
        <v>45570</v>
      </c>
      <c r="C346" s="2" t="s">
        <v>1</v>
      </c>
      <c r="D346" s="2" t="s">
        <v>0</v>
      </c>
      <c r="E346" s="2" t="s">
        <v>10329</v>
      </c>
      <c r="F346" s="2" t="s">
        <v>10331</v>
      </c>
      <c r="G346" s="25">
        <v>2072</v>
      </c>
      <c r="H346" s="29">
        <v>2072</v>
      </c>
      <c r="I346" s="30"/>
      <c r="J346" s="24" t="s">
        <v>10277</v>
      </c>
      <c r="K346" s="2">
        <v>0</v>
      </c>
      <c r="L346" s="2">
        <v>0</v>
      </c>
      <c r="M346" s="24">
        <v>407.53</v>
      </c>
      <c r="N346" s="2">
        <v>52.978899999999996</v>
      </c>
      <c r="O346" s="2">
        <v>0</v>
      </c>
      <c r="P346" s="2">
        <v>0</v>
      </c>
      <c r="Q346" s="24">
        <v>460.50889999999998</v>
      </c>
      <c r="R346" s="2" t="s">
        <v>10276</v>
      </c>
      <c r="S346" s="2" t="s">
        <v>1</v>
      </c>
      <c r="T346" t="str">
        <f>IF(Tabla2[[#This Row],[SERIE ]]="22SD004C","BODEGA",IF(Tabla2[[#This Row],[SERIE ]]="21DS000T","CASA MATRIZ","SUCURSAL"))</f>
        <v>SUCURSAL</v>
      </c>
    </row>
    <row r="347" spans="1:20" ht="15.75" hidden="1" thickBot="1" x14ac:dyDescent="0.3">
      <c r="A347" s="26" t="s">
        <v>9017</v>
      </c>
      <c r="B347" s="182">
        <v>45570</v>
      </c>
      <c r="C347" s="2" t="s">
        <v>1</v>
      </c>
      <c r="D347" s="2" t="s">
        <v>0</v>
      </c>
      <c r="E347" s="2" t="s">
        <v>10329</v>
      </c>
      <c r="F347" s="2" t="s">
        <v>10331</v>
      </c>
      <c r="G347" s="25">
        <v>2071</v>
      </c>
      <c r="H347" s="29">
        <v>2071</v>
      </c>
      <c r="I347" s="30"/>
      <c r="J347" s="24" t="s">
        <v>10203</v>
      </c>
      <c r="K347" s="2">
        <v>0</v>
      </c>
      <c r="L347" s="2">
        <v>0</v>
      </c>
      <c r="M347" s="24">
        <v>472.34</v>
      </c>
      <c r="N347" s="2">
        <v>61.404199999999996</v>
      </c>
      <c r="O347" s="2">
        <v>0</v>
      </c>
      <c r="P347" s="2">
        <v>0</v>
      </c>
      <c r="Q347" s="24">
        <v>533.74419999999998</v>
      </c>
      <c r="R347" s="2" t="s">
        <v>10202</v>
      </c>
      <c r="S347" s="2" t="s">
        <v>1</v>
      </c>
      <c r="T347" t="str">
        <f>IF(Tabla2[[#This Row],[SERIE ]]="22SD004C","BODEGA",IF(Tabla2[[#This Row],[SERIE ]]="21DS000T","CASA MATRIZ","SUCURSAL"))</f>
        <v>SUCURSAL</v>
      </c>
    </row>
    <row r="348" spans="1:20" ht="15.75" hidden="1" thickBot="1" x14ac:dyDescent="0.3">
      <c r="A348" s="26" t="s">
        <v>9017</v>
      </c>
      <c r="B348" s="182">
        <v>45570</v>
      </c>
      <c r="C348" s="2" t="s">
        <v>1</v>
      </c>
      <c r="D348" s="2" t="s">
        <v>0</v>
      </c>
      <c r="E348" s="2" t="s">
        <v>10329</v>
      </c>
      <c r="F348" s="2" t="s">
        <v>10331</v>
      </c>
      <c r="G348" s="25">
        <v>2070</v>
      </c>
      <c r="H348" s="29">
        <v>2070</v>
      </c>
      <c r="I348" s="30"/>
      <c r="J348" s="24" t="s">
        <v>10239</v>
      </c>
      <c r="K348" s="2">
        <v>0</v>
      </c>
      <c r="L348" s="2">
        <v>0</v>
      </c>
      <c r="M348" s="24">
        <v>92.92</v>
      </c>
      <c r="N348" s="2">
        <v>12.079600000000001</v>
      </c>
      <c r="O348" s="2">
        <v>0</v>
      </c>
      <c r="P348" s="2">
        <v>0</v>
      </c>
      <c r="Q348" s="24">
        <v>104.9996</v>
      </c>
      <c r="R348" s="2" t="s">
        <v>10238</v>
      </c>
      <c r="S348" s="2" t="s">
        <v>1</v>
      </c>
      <c r="T348" t="str">
        <f>IF(Tabla2[[#This Row],[SERIE ]]="22SD004C","BODEGA",IF(Tabla2[[#This Row],[SERIE ]]="21DS000T","CASA MATRIZ","SUCURSAL"))</f>
        <v>SUCURSAL</v>
      </c>
    </row>
    <row r="349" spans="1:20" ht="15.75" hidden="1" thickBot="1" x14ac:dyDescent="0.3">
      <c r="A349" s="26" t="s">
        <v>9017</v>
      </c>
      <c r="B349" s="182">
        <v>45570</v>
      </c>
      <c r="C349" s="2" t="s">
        <v>1</v>
      </c>
      <c r="D349" s="2" t="s">
        <v>0</v>
      </c>
      <c r="E349" s="2" t="s">
        <v>10329</v>
      </c>
      <c r="F349" s="2" t="s">
        <v>10331</v>
      </c>
      <c r="G349" s="25">
        <v>2069</v>
      </c>
      <c r="H349" s="29">
        <v>2069</v>
      </c>
      <c r="I349" s="30"/>
      <c r="J349" s="24" t="s">
        <v>11155</v>
      </c>
      <c r="K349" s="2">
        <v>0</v>
      </c>
      <c r="L349" s="2">
        <v>0</v>
      </c>
      <c r="M349" s="24">
        <v>445.13</v>
      </c>
      <c r="N349" s="2">
        <v>57.866900000000001</v>
      </c>
      <c r="O349" s="2">
        <v>0</v>
      </c>
      <c r="P349" s="2">
        <v>0</v>
      </c>
      <c r="Q349" s="24">
        <v>502.99689999999998</v>
      </c>
      <c r="R349" s="2" t="s">
        <v>11158</v>
      </c>
      <c r="S349" s="2" t="s">
        <v>1</v>
      </c>
      <c r="T349" t="str">
        <f>IF(Tabla2[[#This Row],[SERIE ]]="22SD004C","BODEGA",IF(Tabla2[[#This Row],[SERIE ]]="21DS000T","CASA MATRIZ","SUCURSAL"))</f>
        <v>SUCURSAL</v>
      </c>
    </row>
    <row r="350" spans="1:20" ht="15.75" hidden="1" thickBot="1" x14ac:dyDescent="0.3">
      <c r="A350" s="26" t="s">
        <v>9017</v>
      </c>
      <c r="B350" s="182">
        <v>45570</v>
      </c>
      <c r="C350" s="2" t="s">
        <v>1</v>
      </c>
      <c r="D350" s="2" t="s">
        <v>0</v>
      </c>
      <c r="E350" s="2" t="s">
        <v>10329</v>
      </c>
      <c r="F350" s="2" t="s">
        <v>10331</v>
      </c>
      <c r="G350" s="25">
        <v>2068</v>
      </c>
      <c r="H350" s="29">
        <v>2068</v>
      </c>
      <c r="I350" s="30"/>
      <c r="J350" s="24" t="s">
        <v>10231</v>
      </c>
      <c r="K350" s="2">
        <v>0</v>
      </c>
      <c r="L350" s="2">
        <v>0</v>
      </c>
      <c r="M350" s="24">
        <v>345.35</v>
      </c>
      <c r="N350" s="2">
        <v>44.895500000000006</v>
      </c>
      <c r="O350" s="2">
        <v>0</v>
      </c>
      <c r="P350" s="2">
        <v>0</v>
      </c>
      <c r="Q350" s="24">
        <v>390.24550000000005</v>
      </c>
      <c r="R350" s="2" t="s">
        <v>10230</v>
      </c>
      <c r="S350" s="2" t="s">
        <v>1</v>
      </c>
      <c r="T350" t="str">
        <f>IF(Tabla2[[#This Row],[SERIE ]]="22SD004C","BODEGA",IF(Tabla2[[#This Row],[SERIE ]]="21DS000T","CASA MATRIZ","SUCURSAL"))</f>
        <v>SUCURSAL</v>
      </c>
    </row>
    <row r="351" spans="1:20" ht="15.75" hidden="1" thickBot="1" x14ac:dyDescent="0.3">
      <c r="A351" s="26" t="s">
        <v>9017</v>
      </c>
      <c r="B351" s="182">
        <v>45569</v>
      </c>
      <c r="C351" s="2" t="s">
        <v>1</v>
      </c>
      <c r="D351" s="2" t="s">
        <v>0</v>
      </c>
      <c r="E351" s="2" t="s">
        <v>10329</v>
      </c>
      <c r="F351" s="2" t="s">
        <v>10331</v>
      </c>
      <c r="G351" s="25">
        <v>2067</v>
      </c>
      <c r="H351" s="29">
        <v>2067</v>
      </c>
      <c r="I351" s="30"/>
      <c r="J351" s="24" t="s">
        <v>10239</v>
      </c>
      <c r="K351" s="2">
        <v>0</v>
      </c>
      <c r="L351" s="2">
        <v>0</v>
      </c>
      <c r="M351" s="24">
        <v>88.14</v>
      </c>
      <c r="N351" s="2">
        <v>11.4582</v>
      </c>
      <c r="O351" s="2">
        <v>0</v>
      </c>
      <c r="P351" s="2">
        <v>0</v>
      </c>
      <c r="Q351" s="24">
        <v>99.598200000000006</v>
      </c>
      <c r="R351" s="2" t="s">
        <v>10238</v>
      </c>
      <c r="S351" s="2" t="s">
        <v>1</v>
      </c>
      <c r="T351" t="str">
        <f>IF(Tabla2[[#This Row],[SERIE ]]="22SD004C","BODEGA",IF(Tabla2[[#This Row],[SERIE ]]="21DS000T","CASA MATRIZ","SUCURSAL"))</f>
        <v>SUCURSAL</v>
      </c>
    </row>
    <row r="352" spans="1:20" ht="15.75" hidden="1" thickBot="1" x14ac:dyDescent="0.3">
      <c r="A352" s="26" t="s">
        <v>9017</v>
      </c>
      <c r="B352" s="182">
        <v>45569</v>
      </c>
      <c r="C352" s="2" t="s">
        <v>1</v>
      </c>
      <c r="D352" s="2" t="s">
        <v>0</v>
      </c>
      <c r="E352" s="2" t="s">
        <v>10329</v>
      </c>
      <c r="F352" s="2" t="s">
        <v>10331</v>
      </c>
      <c r="G352" s="25">
        <v>2066</v>
      </c>
      <c r="H352" s="29">
        <v>2066</v>
      </c>
      <c r="I352" s="30" t="s">
        <v>11156</v>
      </c>
      <c r="J352" s="24" t="s">
        <v>11157</v>
      </c>
      <c r="K352" s="2">
        <v>0</v>
      </c>
      <c r="L352" s="2">
        <v>0</v>
      </c>
      <c r="M352" s="24">
        <v>18.54</v>
      </c>
      <c r="N352" s="2">
        <v>2.4102000000000001</v>
      </c>
      <c r="O352" s="2">
        <v>0</v>
      </c>
      <c r="P352" s="2">
        <v>0</v>
      </c>
      <c r="Q352" s="24">
        <v>20.950199999999999</v>
      </c>
      <c r="S352" s="2" t="s">
        <v>1</v>
      </c>
      <c r="T352" t="str">
        <f>IF(Tabla2[[#This Row],[SERIE ]]="22SD004C","BODEGA",IF(Tabla2[[#This Row],[SERIE ]]="21DS000T","CASA MATRIZ","SUCURSAL"))</f>
        <v>SUCURSAL</v>
      </c>
    </row>
    <row r="353" spans="1:20" ht="15.75" hidden="1" thickBot="1" x14ac:dyDescent="0.3">
      <c r="A353" s="26" t="s">
        <v>9017</v>
      </c>
      <c r="B353" s="182">
        <v>45569</v>
      </c>
      <c r="C353" s="2" t="s">
        <v>1</v>
      </c>
      <c r="D353" s="2" t="s">
        <v>0</v>
      </c>
      <c r="E353" s="2" t="s">
        <v>10329</v>
      </c>
      <c r="F353" s="2" t="s">
        <v>10331</v>
      </c>
      <c r="G353" s="25">
        <v>2065</v>
      </c>
      <c r="H353" s="29">
        <v>2065</v>
      </c>
      <c r="I353" s="30" t="s">
        <v>10286</v>
      </c>
      <c r="J353" s="24" t="s">
        <v>10287</v>
      </c>
      <c r="K353" s="2">
        <v>0</v>
      </c>
      <c r="L353" s="2">
        <v>0</v>
      </c>
      <c r="M353" s="24">
        <v>201.32</v>
      </c>
      <c r="N353" s="2">
        <v>26.171600000000002</v>
      </c>
      <c r="O353" s="2">
        <v>0</v>
      </c>
      <c r="P353" s="2">
        <v>0</v>
      </c>
      <c r="Q353" s="24">
        <v>227.49160000000001</v>
      </c>
      <c r="S353" s="2" t="s">
        <v>1</v>
      </c>
      <c r="T353" t="str">
        <f>IF(Tabla2[[#This Row],[SERIE ]]="22SD004C","BODEGA",IF(Tabla2[[#This Row],[SERIE ]]="21DS000T","CASA MATRIZ","SUCURSAL"))</f>
        <v>SUCURSAL</v>
      </c>
    </row>
    <row r="354" spans="1:20" ht="15.75" hidden="1" thickBot="1" x14ac:dyDescent="0.3">
      <c r="A354" s="26" t="s">
        <v>9017</v>
      </c>
      <c r="B354" s="182">
        <v>45569</v>
      </c>
      <c r="C354" s="2" t="s">
        <v>1</v>
      </c>
      <c r="D354" s="2" t="s">
        <v>0</v>
      </c>
      <c r="E354" s="2" t="s">
        <v>10329</v>
      </c>
      <c r="F354" s="2" t="s">
        <v>10331</v>
      </c>
      <c r="G354" s="25">
        <v>2064</v>
      </c>
      <c r="H354" s="29">
        <v>2064</v>
      </c>
      <c r="I354" s="30"/>
      <c r="J354" s="24" t="s">
        <v>10231</v>
      </c>
      <c r="K354" s="2">
        <v>0</v>
      </c>
      <c r="L354" s="2">
        <v>0</v>
      </c>
      <c r="M354" s="24">
        <v>322.13</v>
      </c>
      <c r="N354" s="2">
        <v>41.876899999999999</v>
      </c>
      <c r="O354" s="2">
        <v>0</v>
      </c>
      <c r="P354" s="2">
        <v>0</v>
      </c>
      <c r="Q354" s="24">
        <v>364.00689999999997</v>
      </c>
      <c r="R354" s="2" t="s">
        <v>10230</v>
      </c>
      <c r="S354" s="2" t="s">
        <v>1</v>
      </c>
      <c r="T354" t="str">
        <f>IF(Tabla2[[#This Row],[SERIE ]]="22SD004C","BODEGA",IF(Tabla2[[#This Row],[SERIE ]]="21DS000T","CASA MATRIZ","SUCURSAL"))</f>
        <v>SUCURSAL</v>
      </c>
    </row>
    <row r="355" spans="1:20" ht="15.75" hidden="1" thickBot="1" x14ac:dyDescent="0.3">
      <c r="A355" s="26" t="s">
        <v>9017</v>
      </c>
      <c r="B355" s="182">
        <v>45569</v>
      </c>
      <c r="C355" s="2" t="s">
        <v>1</v>
      </c>
      <c r="D355" s="2" t="s">
        <v>0</v>
      </c>
      <c r="E355" s="2" t="s">
        <v>10329</v>
      </c>
      <c r="F355" s="2" t="s">
        <v>10331</v>
      </c>
      <c r="G355" s="25">
        <v>2063</v>
      </c>
      <c r="H355" s="29">
        <v>2063</v>
      </c>
      <c r="I355" s="30"/>
      <c r="J355" s="24" t="s">
        <v>10231</v>
      </c>
      <c r="K355" s="2">
        <v>0</v>
      </c>
      <c r="L355" s="2">
        <v>0</v>
      </c>
      <c r="M355" s="24">
        <v>363.72</v>
      </c>
      <c r="N355" s="2">
        <v>47.283600000000007</v>
      </c>
      <c r="O355" s="2">
        <v>0</v>
      </c>
      <c r="P355" s="2">
        <v>0</v>
      </c>
      <c r="Q355" s="24">
        <v>411.00360000000001</v>
      </c>
      <c r="R355" s="2" t="s">
        <v>10230</v>
      </c>
      <c r="S355" s="2" t="s">
        <v>1</v>
      </c>
      <c r="T355" t="str">
        <f>IF(Tabla2[[#This Row],[SERIE ]]="22SD004C","BODEGA",IF(Tabla2[[#This Row],[SERIE ]]="21DS000T","CASA MATRIZ","SUCURSAL"))</f>
        <v>SUCURSAL</v>
      </c>
    </row>
    <row r="356" spans="1:20" ht="15.75" hidden="1" thickBot="1" x14ac:dyDescent="0.3">
      <c r="A356" s="26" t="s">
        <v>9017</v>
      </c>
      <c r="B356" s="182">
        <v>45568</v>
      </c>
      <c r="C356" s="2" t="s">
        <v>1</v>
      </c>
      <c r="D356" s="2" t="s">
        <v>0</v>
      </c>
      <c r="E356" s="2" t="s">
        <v>10329</v>
      </c>
      <c r="F356" s="2" t="s">
        <v>10331</v>
      </c>
      <c r="G356" s="25">
        <v>2062</v>
      </c>
      <c r="H356" s="29">
        <v>2062</v>
      </c>
      <c r="I356" s="30"/>
      <c r="J356" s="24" t="s">
        <v>10791</v>
      </c>
      <c r="K356" s="2">
        <v>0</v>
      </c>
      <c r="L356" s="2">
        <v>0</v>
      </c>
      <c r="M356" s="24">
        <v>23.23</v>
      </c>
      <c r="N356" s="2">
        <v>3.0199000000000003</v>
      </c>
      <c r="O356" s="2">
        <v>0</v>
      </c>
      <c r="P356" s="2">
        <v>0</v>
      </c>
      <c r="Q356" s="24">
        <v>26.2499</v>
      </c>
      <c r="R356" s="2" t="s">
        <v>10790</v>
      </c>
      <c r="S356" s="2" t="s">
        <v>1</v>
      </c>
      <c r="T356" t="str">
        <f>IF(Tabla2[[#This Row],[SERIE ]]="22SD004C","BODEGA",IF(Tabla2[[#This Row],[SERIE ]]="21DS000T","CASA MATRIZ","SUCURSAL"))</f>
        <v>SUCURSAL</v>
      </c>
    </row>
    <row r="357" spans="1:20" ht="15.75" hidden="1" thickBot="1" x14ac:dyDescent="0.3">
      <c r="A357" s="26" t="s">
        <v>9017</v>
      </c>
      <c r="B357" s="182">
        <v>45568</v>
      </c>
      <c r="C357" s="2" t="s">
        <v>1</v>
      </c>
      <c r="D357" s="2" t="s">
        <v>0</v>
      </c>
      <c r="E357" s="2" t="s">
        <v>10329</v>
      </c>
      <c r="F357" s="2" t="s">
        <v>10331</v>
      </c>
      <c r="G357" s="25">
        <v>2061</v>
      </c>
      <c r="H357" s="29">
        <v>2061</v>
      </c>
      <c r="I357" s="30"/>
      <c r="J357" s="24" t="s">
        <v>10239</v>
      </c>
      <c r="K357" s="2">
        <v>0</v>
      </c>
      <c r="L357" s="2">
        <v>0</v>
      </c>
      <c r="M357" s="24">
        <v>33.450000000000003</v>
      </c>
      <c r="N357" s="2">
        <v>4.3485000000000005</v>
      </c>
      <c r="O357" s="2">
        <v>0</v>
      </c>
      <c r="P357" s="2">
        <v>0</v>
      </c>
      <c r="Q357" s="24">
        <v>37.798500000000004</v>
      </c>
      <c r="R357" s="2" t="s">
        <v>10238</v>
      </c>
      <c r="S357" s="2" t="s">
        <v>1</v>
      </c>
      <c r="T357" t="str">
        <f>IF(Tabla2[[#This Row],[SERIE ]]="22SD004C","BODEGA",IF(Tabla2[[#This Row],[SERIE ]]="21DS000T","CASA MATRIZ","SUCURSAL"))</f>
        <v>SUCURSAL</v>
      </c>
    </row>
    <row r="358" spans="1:20" ht="15.75" hidden="1" thickBot="1" x14ac:dyDescent="0.3">
      <c r="A358" s="26" t="s">
        <v>9017</v>
      </c>
      <c r="B358" s="182">
        <v>45568</v>
      </c>
      <c r="C358" s="2" t="s">
        <v>1</v>
      </c>
      <c r="D358" s="2" t="s">
        <v>0</v>
      </c>
      <c r="E358" s="2" t="s">
        <v>10329</v>
      </c>
      <c r="F358" s="2" t="s">
        <v>10331</v>
      </c>
      <c r="G358" s="25">
        <v>2060</v>
      </c>
      <c r="H358" s="29">
        <v>2060</v>
      </c>
      <c r="I358" s="30"/>
      <c r="J358" s="24" t="s">
        <v>10231</v>
      </c>
      <c r="K358" s="2">
        <v>0</v>
      </c>
      <c r="L358" s="2">
        <v>0</v>
      </c>
      <c r="M358" s="24">
        <v>318.58</v>
      </c>
      <c r="N358" s="2">
        <v>41.415399999999998</v>
      </c>
      <c r="O358" s="2">
        <v>0</v>
      </c>
      <c r="P358" s="2">
        <v>0</v>
      </c>
      <c r="Q358" s="24">
        <v>359.99539999999996</v>
      </c>
      <c r="R358" s="2" t="s">
        <v>10230</v>
      </c>
      <c r="S358" s="2" t="s">
        <v>1</v>
      </c>
      <c r="T358" t="str">
        <f>IF(Tabla2[[#This Row],[SERIE ]]="22SD004C","BODEGA",IF(Tabla2[[#This Row],[SERIE ]]="21DS000T","CASA MATRIZ","SUCURSAL"))</f>
        <v>SUCURSAL</v>
      </c>
    </row>
    <row r="359" spans="1:20" ht="15.75" hidden="1" thickBot="1" x14ac:dyDescent="0.3">
      <c r="A359" s="26" t="s">
        <v>9017</v>
      </c>
      <c r="B359" s="182">
        <v>45568</v>
      </c>
      <c r="C359" s="2" t="s">
        <v>1</v>
      </c>
      <c r="D359" s="2" t="s">
        <v>0</v>
      </c>
      <c r="E359" s="2" t="s">
        <v>10329</v>
      </c>
      <c r="F359" s="2" t="s">
        <v>10331</v>
      </c>
      <c r="G359" s="25">
        <v>2059</v>
      </c>
      <c r="H359" s="29">
        <v>2059</v>
      </c>
      <c r="I359" s="30"/>
      <c r="J359" s="24" t="s">
        <v>11155</v>
      </c>
      <c r="K359" s="2">
        <v>0</v>
      </c>
      <c r="L359" s="2">
        <v>0</v>
      </c>
      <c r="M359" s="24">
        <v>472.57</v>
      </c>
      <c r="N359" s="2">
        <v>61.434100000000001</v>
      </c>
      <c r="O359" s="2">
        <v>0</v>
      </c>
      <c r="P359" s="2">
        <v>0</v>
      </c>
      <c r="Q359" s="24">
        <v>534.00409999999999</v>
      </c>
      <c r="R359" s="2" t="s">
        <v>11154</v>
      </c>
      <c r="S359" s="2" t="s">
        <v>1</v>
      </c>
      <c r="T359" t="str">
        <f>IF(Tabla2[[#This Row],[SERIE ]]="22SD004C","BODEGA",IF(Tabla2[[#This Row],[SERIE ]]="21DS000T","CASA MATRIZ","SUCURSAL"))</f>
        <v>SUCURSAL</v>
      </c>
    </row>
    <row r="360" spans="1:20" ht="15.75" hidden="1" thickBot="1" x14ac:dyDescent="0.3">
      <c r="A360" s="26" t="s">
        <v>9017</v>
      </c>
      <c r="B360" s="182">
        <v>45567</v>
      </c>
      <c r="C360" s="2" t="s">
        <v>1</v>
      </c>
      <c r="D360" s="2" t="s">
        <v>0</v>
      </c>
      <c r="E360" s="2" t="s">
        <v>10329</v>
      </c>
      <c r="F360" s="2" t="s">
        <v>10331</v>
      </c>
      <c r="G360" s="25">
        <v>2058</v>
      </c>
      <c r="H360" s="29">
        <v>2058</v>
      </c>
      <c r="I360" s="30"/>
      <c r="J360" s="24" t="s">
        <v>10231</v>
      </c>
      <c r="K360" s="2">
        <v>0</v>
      </c>
      <c r="L360" s="2">
        <v>0</v>
      </c>
      <c r="M360" s="24">
        <v>636.28</v>
      </c>
      <c r="N360" s="2">
        <v>82.716399999999993</v>
      </c>
      <c r="O360" s="2">
        <v>0</v>
      </c>
      <c r="P360" s="2">
        <v>0</v>
      </c>
      <c r="Q360" s="24">
        <v>718.99639999999999</v>
      </c>
      <c r="R360" s="2" t="s">
        <v>10230</v>
      </c>
      <c r="S360" s="2" t="s">
        <v>1</v>
      </c>
      <c r="T360" t="str">
        <f>IF(Tabla2[[#This Row],[SERIE ]]="22SD004C","BODEGA",IF(Tabla2[[#This Row],[SERIE ]]="21DS000T","CASA MATRIZ","SUCURSAL"))</f>
        <v>SUCURSAL</v>
      </c>
    </row>
    <row r="361" spans="1:20" ht="15.75" hidden="1" thickBot="1" x14ac:dyDescent="0.3">
      <c r="A361" s="26" t="s">
        <v>9017</v>
      </c>
      <c r="B361" s="182">
        <v>45567</v>
      </c>
      <c r="C361" s="2" t="s">
        <v>1</v>
      </c>
      <c r="D361" s="2" t="s">
        <v>0</v>
      </c>
      <c r="E361" s="2" t="s">
        <v>10329</v>
      </c>
      <c r="F361" s="2" t="s">
        <v>10331</v>
      </c>
      <c r="G361" s="25">
        <v>2057</v>
      </c>
      <c r="H361" s="29">
        <v>2057</v>
      </c>
      <c r="I361" s="30"/>
      <c r="J361" s="24" t="s">
        <v>10460</v>
      </c>
      <c r="K361" s="2">
        <v>0</v>
      </c>
      <c r="L361" s="2">
        <v>0</v>
      </c>
      <c r="M361" s="24">
        <v>458.42</v>
      </c>
      <c r="N361" s="2">
        <v>59.594600000000007</v>
      </c>
      <c r="O361" s="2">
        <v>0</v>
      </c>
      <c r="P361" s="2">
        <v>0</v>
      </c>
      <c r="Q361" s="24">
        <v>518.01459999999997</v>
      </c>
      <c r="R361" s="2" t="s">
        <v>10206</v>
      </c>
      <c r="S361" s="2" t="s">
        <v>1</v>
      </c>
      <c r="T361" t="str">
        <f>IF(Tabla2[[#This Row],[SERIE ]]="22SD004C","BODEGA",IF(Tabla2[[#This Row],[SERIE ]]="21DS000T","CASA MATRIZ","SUCURSAL"))</f>
        <v>SUCURSAL</v>
      </c>
    </row>
    <row r="362" spans="1:20" ht="15.75" hidden="1" thickBot="1" x14ac:dyDescent="0.3">
      <c r="A362" s="26" t="s">
        <v>9017</v>
      </c>
      <c r="B362" s="182">
        <v>45567</v>
      </c>
      <c r="C362" s="2" t="s">
        <v>1</v>
      </c>
      <c r="D362" s="2" t="s">
        <v>0</v>
      </c>
      <c r="E362" s="2" t="s">
        <v>10329</v>
      </c>
      <c r="F362" s="2" t="s">
        <v>10331</v>
      </c>
      <c r="G362" s="25">
        <v>2056</v>
      </c>
      <c r="H362" s="29">
        <v>2056</v>
      </c>
      <c r="I362" s="30"/>
      <c r="J362" s="24" t="s">
        <v>10239</v>
      </c>
      <c r="K362" s="2">
        <v>0</v>
      </c>
      <c r="L362" s="2">
        <v>0</v>
      </c>
      <c r="M362" s="24">
        <v>88.27</v>
      </c>
      <c r="N362" s="2">
        <v>11.475099999999999</v>
      </c>
      <c r="O362" s="2">
        <v>0</v>
      </c>
      <c r="P362" s="2">
        <v>0</v>
      </c>
      <c r="Q362" s="24">
        <v>99.745099999999994</v>
      </c>
      <c r="R362" s="2" t="s">
        <v>10238</v>
      </c>
      <c r="S362" s="2" t="s">
        <v>1</v>
      </c>
      <c r="T362" t="str">
        <f>IF(Tabla2[[#This Row],[SERIE ]]="22SD004C","BODEGA",IF(Tabla2[[#This Row],[SERIE ]]="21DS000T","CASA MATRIZ","SUCURSAL"))</f>
        <v>SUCURSAL</v>
      </c>
    </row>
    <row r="363" spans="1:20" ht="15.75" hidden="1" thickBot="1" x14ac:dyDescent="0.3">
      <c r="A363" s="26" t="s">
        <v>9017</v>
      </c>
      <c r="B363" s="182">
        <v>45567</v>
      </c>
      <c r="C363" s="2" t="s">
        <v>1</v>
      </c>
      <c r="D363" s="2" t="s">
        <v>0</v>
      </c>
      <c r="E363" s="2" t="s">
        <v>10329</v>
      </c>
      <c r="F363" s="2" t="s">
        <v>10331</v>
      </c>
      <c r="G363" s="25">
        <v>2055</v>
      </c>
      <c r="H363" s="29">
        <v>2055</v>
      </c>
      <c r="I363" s="30"/>
      <c r="J363" s="24" t="s">
        <v>10791</v>
      </c>
      <c r="K363" s="2">
        <v>0</v>
      </c>
      <c r="L363" s="2">
        <v>0</v>
      </c>
      <c r="M363" s="24">
        <v>126.99</v>
      </c>
      <c r="N363" s="2">
        <v>16.508700000000001</v>
      </c>
      <c r="O363" s="2">
        <v>0</v>
      </c>
      <c r="P363" s="2">
        <v>0</v>
      </c>
      <c r="Q363" s="24">
        <v>143.49869999999999</v>
      </c>
      <c r="R363" s="2" t="s">
        <v>10790</v>
      </c>
      <c r="S363" s="2" t="s">
        <v>1</v>
      </c>
      <c r="T363" t="str">
        <f>IF(Tabla2[[#This Row],[SERIE ]]="22SD004C","BODEGA",IF(Tabla2[[#This Row],[SERIE ]]="21DS000T","CASA MATRIZ","SUCURSAL"))</f>
        <v>SUCURSAL</v>
      </c>
    </row>
    <row r="364" spans="1:20" ht="15.75" hidden="1" thickBot="1" x14ac:dyDescent="0.3">
      <c r="A364" s="26" t="s">
        <v>9017</v>
      </c>
      <c r="B364" s="182">
        <v>45567</v>
      </c>
      <c r="C364" s="2" t="s">
        <v>1</v>
      </c>
      <c r="D364" s="2" t="s">
        <v>0</v>
      </c>
      <c r="E364" s="2" t="s">
        <v>10329</v>
      </c>
      <c r="F364" s="2" t="s">
        <v>10331</v>
      </c>
      <c r="G364" s="25">
        <v>2054</v>
      </c>
      <c r="H364" s="29">
        <v>2054</v>
      </c>
      <c r="I364" s="30"/>
      <c r="J364" s="24" t="s">
        <v>11155</v>
      </c>
      <c r="K364" s="2">
        <v>0</v>
      </c>
      <c r="L364" s="2">
        <v>0</v>
      </c>
      <c r="M364" s="24">
        <v>479.65</v>
      </c>
      <c r="N364" s="2">
        <v>62.354500000000002</v>
      </c>
      <c r="O364" s="2">
        <v>0</v>
      </c>
      <c r="P364" s="2">
        <v>0</v>
      </c>
      <c r="Q364" s="24">
        <v>542.00450000000001</v>
      </c>
      <c r="R364" s="2" t="s">
        <v>11154</v>
      </c>
      <c r="S364" s="2" t="s">
        <v>1</v>
      </c>
      <c r="T364" t="str">
        <f>IF(Tabla2[[#This Row],[SERIE ]]="22SD004C","BODEGA",IF(Tabla2[[#This Row],[SERIE ]]="21DS000T","CASA MATRIZ","SUCURSAL"))</f>
        <v>SUCURSAL</v>
      </c>
    </row>
    <row r="365" spans="1:20" ht="15.75" hidden="1" thickBot="1" x14ac:dyDescent="0.3">
      <c r="A365" s="26" t="s">
        <v>9017</v>
      </c>
      <c r="B365" s="182">
        <v>45566</v>
      </c>
      <c r="C365" s="2" t="s">
        <v>1</v>
      </c>
      <c r="D365" s="2" t="s">
        <v>0</v>
      </c>
      <c r="E365" s="2" t="s">
        <v>10329</v>
      </c>
      <c r="F365" s="2" t="s">
        <v>10331</v>
      </c>
      <c r="G365" s="25">
        <v>2053</v>
      </c>
      <c r="H365" s="29">
        <v>2053</v>
      </c>
      <c r="I365" s="30"/>
      <c r="J365" s="24" t="s">
        <v>10231</v>
      </c>
      <c r="K365" s="2">
        <v>0</v>
      </c>
      <c r="L365" s="2">
        <v>0</v>
      </c>
      <c r="M365" s="24">
        <v>324.77999999999997</v>
      </c>
      <c r="N365" s="2">
        <v>42.221399999999996</v>
      </c>
      <c r="O365" s="2">
        <v>0</v>
      </c>
      <c r="P365" s="2">
        <v>0</v>
      </c>
      <c r="Q365" s="24">
        <v>367.00139999999999</v>
      </c>
      <c r="R365" s="2" t="s">
        <v>10230</v>
      </c>
      <c r="S365" s="2" t="s">
        <v>1</v>
      </c>
      <c r="T365" t="str">
        <f>IF(Tabla2[[#This Row],[SERIE ]]="22SD004C","BODEGA",IF(Tabla2[[#This Row],[SERIE ]]="21DS000T","CASA MATRIZ","SUCURSAL"))</f>
        <v>SUCURSAL</v>
      </c>
    </row>
    <row r="366" spans="1:20" ht="15.75" hidden="1" thickBot="1" x14ac:dyDescent="0.3">
      <c r="A366" s="26" t="s">
        <v>9017</v>
      </c>
      <c r="B366" s="182">
        <v>45566</v>
      </c>
      <c r="C366" s="2" t="s">
        <v>1</v>
      </c>
      <c r="D366" s="2" t="s">
        <v>0</v>
      </c>
      <c r="E366" s="2" t="s">
        <v>10329</v>
      </c>
      <c r="F366" s="2" t="s">
        <v>10331</v>
      </c>
      <c r="G366" s="25">
        <v>2052</v>
      </c>
      <c r="H366" s="29">
        <v>2052</v>
      </c>
      <c r="I366" s="30"/>
      <c r="J366" s="24" t="s">
        <v>10323</v>
      </c>
      <c r="K366" s="2">
        <v>0</v>
      </c>
      <c r="L366" s="2">
        <v>0</v>
      </c>
      <c r="M366" s="24">
        <v>357.17</v>
      </c>
      <c r="N366" s="2">
        <v>46.432100000000005</v>
      </c>
      <c r="O366" s="2">
        <v>0</v>
      </c>
      <c r="P366" s="2">
        <v>0</v>
      </c>
      <c r="Q366" s="24">
        <v>403.60210000000001</v>
      </c>
      <c r="R366" s="2" t="s">
        <v>10262</v>
      </c>
      <c r="S366" s="2" t="s">
        <v>1</v>
      </c>
      <c r="T366" t="str">
        <f>IF(Tabla2[[#This Row],[SERIE ]]="22SD004C","BODEGA",IF(Tabla2[[#This Row],[SERIE ]]="21DS000T","CASA MATRIZ","SUCURSAL"))</f>
        <v>SUCURSAL</v>
      </c>
    </row>
    <row r="367" spans="1:20" ht="15.75" hidden="1" thickBot="1" x14ac:dyDescent="0.3">
      <c r="A367" s="26" t="s">
        <v>9017</v>
      </c>
      <c r="B367" s="182">
        <v>45566</v>
      </c>
      <c r="C367" s="2" t="s">
        <v>1</v>
      </c>
      <c r="D367" s="2" t="s">
        <v>0</v>
      </c>
      <c r="E367" s="2" t="s">
        <v>10329</v>
      </c>
      <c r="F367" s="2" t="s">
        <v>10331</v>
      </c>
      <c r="G367" s="25">
        <v>2051</v>
      </c>
      <c r="H367" s="29">
        <v>2051</v>
      </c>
      <c r="I367" s="30" t="s">
        <v>6684</v>
      </c>
      <c r="J367" s="24" t="s">
        <v>6685</v>
      </c>
      <c r="K367" s="2">
        <v>0</v>
      </c>
      <c r="L367" s="2">
        <v>0</v>
      </c>
      <c r="M367" s="24">
        <v>299.29000000000002</v>
      </c>
      <c r="N367" s="2">
        <v>38.907700000000006</v>
      </c>
      <c r="O367" s="2">
        <v>0</v>
      </c>
      <c r="P367" s="2">
        <v>0</v>
      </c>
      <c r="Q367" s="24">
        <v>338.19770000000005</v>
      </c>
      <c r="S367" s="2" t="s">
        <v>1</v>
      </c>
      <c r="T367" t="str">
        <f>IF(Tabla2[[#This Row],[SERIE ]]="22SD004C","BODEGA",IF(Tabla2[[#This Row],[SERIE ]]="21DS000T","CASA MATRIZ","SUCURSAL"))</f>
        <v>SUCURSAL</v>
      </c>
    </row>
    <row r="368" spans="1:20" ht="15.75" hidden="1" thickBot="1" x14ac:dyDescent="0.3">
      <c r="A368" s="26" t="s">
        <v>9017</v>
      </c>
      <c r="B368" s="182">
        <v>45566</v>
      </c>
      <c r="C368" s="2" t="s">
        <v>1</v>
      </c>
      <c r="D368" s="2" t="s">
        <v>0</v>
      </c>
      <c r="E368" s="2" t="s">
        <v>10329</v>
      </c>
      <c r="F368" s="2" t="s">
        <v>10331</v>
      </c>
      <c r="G368" s="25">
        <v>2050</v>
      </c>
      <c r="H368" s="29">
        <v>2050</v>
      </c>
      <c r="I368" s="30"/>
      <c r="J368" s="24" t="s">
        <v>10231</v>
      </c>
      <c r="K368" s="2">
        <v>0</v>
      </c>
      <c r="L368" s="2">
        <v>0</v>
      </c>
      <c r="M368" s="24">
        <v>310.62</v>
      </c>
      <c r="N368" s="2">
        <v>40.380600000000001</v>
      </c>
      <c r="O368" s="2">
        <v>0</v>
      </c>
      <c r="P368" s="2">
        <v>0</v>
      </c>
      <c r="Q368" s="24">
        <v>351.00060000000002</v>
      </c>
      <c r="R368" s="2" t="s">
        <v>10230</v>
      </c>
      <c r="S368" s="2" t="s">
        <v>1</v>
      </c>
      <c r="T368" t="str">
        <f>IF(Tabla2[[#This Row],[SERIE ]]="22SD004C","BODEGA",IF(Tabla2[[#This Row],[SERIE ]]="21DS000T","CASA MATRIZ","SUCURSAL"))</f>
        <v>SUCURSAL</v>
      </c>
    </row>
    <row r="369" spans="1:20" ht="15.75" hidden="1" thickBot="1" x14ac:dyDescent="0.3">
      <c r="A369" s="26" t="s">
        <v>9017</v>
      </c>
      <c r="B369" s="182">
        <v>45566</v>
      </c>
      <c r="C369" s="2" t="s">
        <v>1</v>
      </c>
      <c r="D369" s="2" t="s">
        <v>0</v>
      </c>
      <c r="E369" s="2" t="s">
        <v>10329</v>
      </c>
      <c r="F369" s="2" t="s">
        <v>10331</v>
      </c>
      <c r="G369" s="25">
        <v>2049</v>
      </c>
      <c r="H369" s="29">
        <v>2049</v>
      </c>
      <c r="I369" s="30"/>
      <c r="J369" s="24" t="s">
        <v>10231</v>
      </c>
      <c r="K369" s="2">
        <v>0</v>
      </c>
      <c r="L369" s="2">
        <v>0</v>
      </c>
      <c r="M369" s="24">
        <v>307.08999999999997</v>
      </c>
      <c r="N369" s="2">
        <v>39.921700000000001</v>
      </c>
      <c r="O369" s="2">
        <v>0</v>
      </c>
      <c r="P369" s="2">
        <v>0</v>
      </c>
      <c r="Q369" s="24">
        <v>347.01169999999996</v>
      </c>
      <c r="R369" s="2" t="s">
        <v>10230</v>
      </c>
      <c r="S369" s="2" t="s">
        <v>1</v>
      </c>
      <c r="T369" t="str">
        <f>IF(Tabla2[[#This Row],[SERIE ]]="22SD004C","BODEGA",IF(Tabla2[[#This Row],[SERIE ]]="21DS000T","CASA MATRIZ","SUCURSAL"))</f>
        <v>SUCURSAL</v>
      </c>
    </row>
    <row r="370" spans="1:20" ht="15.75" hidden="1" thickBot="1" x14ac:dyDescent="0.3">
      <c r="A370" s="26" t="s">
        <v>9016</v>
      </c>
      <c r="B370" s="182">
        <v>45565</v>
      </c>
      <c r="C370" s="2" t="s">
        <v>1</v>
      </c>
      <c r="D370" s="2" t="s">
        <v>0</v>
      </c>
      <c r="E370" s="2" t="s">
        <v>10329</v>
      </c>
      <c r="F370" s="2" t="s">
        <v>10331</v>
      </c>
      <c r="G370" s="25">
        <v>2048</v>
      </c>
      <c r="H370" s="29">
        <v>2048</v>
      </c>
      <c r="I370" s="30"/>
      <c r="J370" s="24" t="s">
        <v>10231</v>
      </c>
      <c r="K370" s="2">
        <v>0</v>
      </c>
      <c r="L370" s="2">
        <v>0</v>
      </c>
      <c r="M370" s="24">
        <v>278.76</v>
      </c>
      <c r="N370" s="2">
        <v>36.238799999999998</v>
      </c>
      <c r="O370" s="2">
        <v>0</v>
      </c>
      <c r="P370" s="2">
        <v>0</v>
      </c>
      <c r="Q370" s="24">
        <v>314.99879999999996</v>
      </c>
      <c r="R370" s="2" t="s">
        <v>10230</v>
      </c>
      <c r="S370" s="2" t="s">
        <v>1</v>
      </c>
      <c r="T370" t="str">
        <f>IF(Tabla2[[#This Row],[SERIE ]]="22SD004C","BODEGA",IF(Tabla2[[#This Row],[SERIE ]]="21DS000T","CASA MATRIZ","SUCURSAL"))</f>
        <v>SUCURSAL</v>
      </c>
    </row>
    <row r="371" spans="1:20" ht="15.75" hidden="1" thickBot="1" x14ac:dyDescent="0.3">
      <c r="A371" s="26" t="s">
        <v>9016</v>
      </c>
      <c r="B371" s="182">
        <v>45565</v>
      </c>
      <c r="C371" s="2" t="s">
        <v>1</v>
      </c>
      <c r="D371" s="2" t="s">
        <v>0</v>
      </c>
      <c r="E371" s="2" t="s">
        <v>10329</v>
      </c>
      <c r="F371" s="2" t="s">
        <v>10331</v>
      </c>
      <c r="G371" s="25">
        <v>2047</v>
      </c>
      <c r="H371" s="29">
        <v>2047</v>
      </c>
      <c r="I371" s="30"/>
      <c r="J371" s="24" t="s">
        <v>10221</v>
      </c>
      <c r="K371" s="2">
        <v>0</v>
      </c>
      <c r="L371" s="2">
        <v>0</v>
      </c>
      <c r="M371" s="24">
        <v>3822.72</v>
      </c>
      <c r="N371" s="2">
        <v>496.95359999999999</v>
      </c>
      <c r="O371" s="2">
        <v>0</v>
      </c>
      <c r="P371" s="2">
        <v>0</v>
      </c>
      <c r="Q371" s="24">
        <v>4319.6736000000001</v>
      </c>
      <c r="R371" s="2" t="s">
        <v>10220</v>
      </c>
      <c r="S371" s="2" t="s">
        <v>1</v>
      </c>
      <c r="T371" t="str">
        <f>IF(Tabla2[[#This Row],[SERIE ]]="22SD004C","BODEGA",IF(Tabla2[[#This Row],[SERIE ]]="21DS000T","CASA MATRIZ","SUCURSAL"))</f>
        <v>SUCURSAL</v>
      </c>
    </row>
    <row r="372" spans="1:20" ht="15.75" hidden="1" thickBot="1" x14ac:dyDescent="0.3">
      <c r="A372" s="26" t="s">
        <v>9016</v>
      </c>
      <c r="B372" s="182">
        <v>45565</v>
      </c>
      <c r="C372" s="2" t="s">
        <v>1</v>
      </c>
      <c r="D372" s="2" t="s">
        <v>0</v>
      </c>
      <c r="E372" s="2" t="s">
        <v>10329</v>
      </c>
      <c r="F372" s="2" t="s">
        <v>10331</v>
      </c>
      <c r="G372" s="25">
        <v>2046</v>
      </c>
      <c r="H372" s="29">
        <v>2046</v>
      </c>
      <c r="I372" s="30"/>
      <c r="J372" s="24" t="s">
        <v>10453</v>
      </c>
      <c r="K372" s="2">
        <v>0</v>
      </c>
      <c r="L372" s="2">
        <v>0</v>
      </c>
      <c r="M372" s="24">
        <v>362.84</v>
      </c>
      <c r="N372" s="2">
        <v>47.169199999999996</v>
      </c>
      <c r="O372" s="2">
        <v>0</v>
      </c>
      <c r="P372" s="2">
        <v>0</v>
      </c>
      <c r="Q372" s="24">
        <v>410.00919999999996</v>
      </c>
      <c r="R372" s="2" t="s">
        <v>10451</v>
      </c>
      <c r="S372" s="2" t="s">
        <v>1</v>
      </c>
      <c r="T372" t="str">
        <f>IF(Tabla2[[#This Row],[SERIE ]]="22SD004C","BODEGA",IF(Tabla2[[#This Row],[SERIE ]]="21DS000T","CASA MATRIZ","SUCURSAL"))</f>
        <v>SUCURSAL</v>
      </c>
    </row>
    <row r="373" spans="1:20" ht="15.75" hidden="1" thickBot="1" x14ac:dyDescent="0.3">
      <c r="A373" s="26" t="s">
        <v>9016</v>
      </c>
      <c r="B373" s="182">
        <v>45565</v>
      </c>
      <c r="C373" s="2" t="s">
        <v>1</v>
      </c>
      <c r="D373" s="2" t="s">
        <v>0</v>
      </c>
      <c r="E373" s="2" t="s">
        <v>10329</v>
      </c>
      <c r="F373" s="2" t="s">
        <v>10331</v>
      </c>
      <c r="G373" s="25">
        <v>2045</v>
      </c>
      <c r="H373" s="29">
        <v>2045</v>
      </c>
      <c r="I373" s="30"/>
      <c r="J373" s="24" t="s">
        <v>10231</v>
      </c>
      <c r="K373" s="2">
        <v>0</v>
      </c>
      <c r="L373" s="2">
        <v>0</v>
      </c>
      <c r="M373" s="24">
        <v>94.47</v>
      </c>
      <c r="N373" s="2">
        <v>12.2811</v>
      </c>
      <c r="O373" s="2">
        <v>0</v>
      </c>
      <c r="P373" s="2">
        <v>0</v>
      </c>
      <c r="Q373" s="24">
        <v>106.75109999999999</v>
      </c>
      <c r="R373" s="2" t="s">
        <v>10230</v>
      </c>
      <c r="S373" s="2" t="s">
        <v>1</v>
      </c>
      <c r="T373" t="str">
        <f>IF(Tabla2[[#This Row],[SERIE ]]="22SD004C","BODEGA",IF(Tabla2[[#This Row],[SERIE ]]="21DS000T","CASA MATRIZ","SUCURSAL"))</f>
        <v>SUCURSAL</v>
      </c>
    </row>
    <row r="374" spans="1:20" ht="15.75" hidden="1" thickBot="1" x14ac:dyDescent="0.3">
      <c r="A374" s="26" t="s">
        <v>9016</v>
      </c>
      <c r="B374" s="182">
        <v>45565</v>
      </c>
      <c r="C374" s="2" t="s">
        <v>1</v>
      </c>
      <c r="D374" s="2" t="s">
        <v>0</v>
      </c>
      <c r="E374" s="2" t="s">
        <v>10329</v>
      </c>
      <c r="F374" s="2" t="s">
        <v>10331</v>
      </c>
      <c r="G374" s="25">
        <v>2044</v>
      </c>
      <c r="H374" s="29">
        <v>2044</v>
      </c>
      <c r="I374" s="30"/>
      <c r="J374" s="24" t="s">
        <v>10791</v>
      </c>
      <c r="K374" s="2">
        <v>0</v>
      </c>
      <c r="L374" s="2">
        <v>0</v>
      </c>
      <c r="M374" s="24">
        <v>276.55</v>
      </c>
      <c r="N374" s="2">
        <v>35.951500000000003</v>
      </c>
      <c r="O374" s="2">
        <v>0</v>
      </c>
      <c r="P374" s="2">
        <v>0</v>
      </c>
      <c r="Q374" s="24">
        <v>312.50150000000002</v>
      </c>
      <c r="R374" s="2" t="s">
        <v>10790</v>
      </c>
      <c r="S374" s="2" t="s">
        <v>1</v>
      </c>
      <c r="T374" t="str">
        <f>IF(Tabla2[[#This Row],[SERIE ]]="22SD004C","BODEGA",IF(Tabla2[[#This Row],[SERIE ]]="21DS000T","CASA MATRIZ","SUCURSAL"))</f>
        <v>SUCURSAL</v>
      </c>
    </row>
    <row r="375" spans="1:20" ht="15.75" hidden="1" thickBot="1" x14ac:dyDescent="0.3">
      <c r="A375" s="26" t="s">
        <v>9016</v>
      </c>
      <c r="B375" s="182">
        <v>45565</v>
      </c>
      <c r="C375" s="2" t="s">
        <v>1</v>
      </c>
      <c r="D375" s="2" t="s">
        <v>0</v>
      </c>
      <c r="E375" s="2" t="s">
        <v>10329</v>
      </c>
      <c r="F375" s="2" t="s">
        <v>10331</v>
      </c>
      <c r="G375" s="25">
        <v>2043</v>
      </c>
      <c r="H375" s="29">
        <v>2043</v>
      </c>
      <c r="I375" s="30"/>
      <c r="J375" s="24" t="s">
        <v>10231</v>
      </c>
      <c r="K375" s="2">
        <v>0</v>
      </c>
      <c r="L375" s="2">
        <v>0</v>
      </c>
      <c r="M375" s="24">
        <v>293.36</v>
      </c>
      <c r="N375" s="2">
        <v>38.136800000000001</v>
      </c>
      <c r="O375" s="2">
        <v>0</v>
      </c>
      <c r="P375" s="2">
        <v>0</v>
      </c>
      <c r="Q375" s="24">
        <v>331.49680000000001</v>
      </c>
      <c r="R375" s="2" t="s">
        <v>10230</v>
      </c>
      <c r="S375" s="2" t="s">
        <v>1</v>
      </c>
      <c r="T375" t="str">
        <f>IF(Tabla2[[#This Row],[SERIE ]]="22SD004C","BODEGA",IF(Tabla2[[#This Row],[SERIE ]]="21DS000T","CASA MATRIZ","SUCURSAL"))</f>
        <v>SUCURSAL</v>
      </c>
    </row>
    <row r="376" spans="1:20" ht="15.75" hidden="1" thickBot="1" x14ac:dyDescent="0.3">
      <c r="A376" s="26" t="s">
        <v>9016</v>
      </c>
      <c r="B376" s="182">
        <v>45565</v>
      </c>
      <c r="C376" s="2" t="s">
        <v>1</v>
      </c>
      <c r="D376" s="2" t="s">
        <v>0</v>
      </c>
      <c r="E376" s="2" t="s">
        <v>10329</v>
      </c>
      <c r="F376" s="2" t="s">
        <v>10331</v>
      </c>
      <c r="G376" s="25">
        <v>2042</v>
      </c>
      <c r="H376" s="29">
        <v>2042</v>
      </c>
      <c r="I376" s="30"/>
      <c r="J376" s="24" t="s">
        <v>10460</v>
      </c>
      <c r="K376" s="2">
        <v>0</v>
      </c>
      <c r="L376" s="2">
        <v>0</v>
      </c>
      <c r="M376" s="24">
        <v>470.8</v>
      </c>
      <c r="N376" s="2">
        <v>61.204000000000001</v>
      </c>
      <c r="O376" s="2">
        <v>0</v>
      </c>
      <c r="P376" s="2">
        <v>0</v>
      </c>
      <c r="Q376" s="24">
        <v>532.00400000000002</v>
      </c>
      <c r="R376" s="2" t="s">
        <v>10206</v>
      </c>
      <c r="S376" s="2" t="s">
        <v>1</v>
      </c>
      <c r="T376" t="str">
        <f>IF(Tabla2[[#This Row],[SERIE ]]="22SD004C","BODEGA",IF(Tabla2[[#This Row],[SERIE ]]="21DS000T","CASA MATRIZ","SUCURSAL"))</f>
        <v>SUCURSAL</v>
      </c>
    </row>
    <row r="377" spans="1:20" ht="15.75" hidden="1" thickBot="1" x14ac:dyDescent="0.3">
      <c r="A377" s="26" t="s">
        <v>9016</v>
      </c>
      <c r="B377" s="182">
        <v>45563</v>
      </c>
      <c r="C377" s="2" t="s">
        <v>1</v>
      </c>
      <c r="D377" s="2" t="s">
        <v>0</v>
      </c>
      <c r="E377" s="2" t="s">
        <v>10329</v>
      </c>
      <c r="F377" s="2" t="s">
        <v>10331</v>
      </c>
      <c r="G377" s="25">
        <v>2041</v>
      </c>
      <c r="H377" s="29">
        <v>2041</v>
      </c>
      <c r="I377" s="30"/>
      <c r="J377" s="24" t="s">
        <v>10460</v>
      </c>
      <c r="K377" s="2">
        <v>0</v>
      </c>
      <c r="L377" s="2">
        <v>0</v>
      </c>
      <c r="M377" s="24">
        <v>452.4</v>
      </c>
      <c r="N377" s="2">
        <v>58.811999999999998</v>
      </c>
      <c r="O377" s="2">
        <v>0</v>
      </c>
      <c r="P377" s="2">
        <v>0</v>
      </c>
      <c r="Q377" s="24">
        <v>511.21199999999999</v>
      </c>
      <c r="R377" s="2" t="s">
        <v>10206</v>
      </c>
      <c r="S377" s="2" t="s">
        <v>1</v>
      </c>
      <c r="T377" t="str">
        <f>IF(Tabla2[[#This Row],[SERIE ]]="22SD004C","BODEGA",IF(Tabla2[[#This Row],[SERIE ]]="21DS000T","CASA MATRIZ","SUCURSAL"))</f>
        <v>SUCURSAL</v>
      </c>
    </row>
    <row r="378" spans="1:20" ht="15.75" hidden="1" thickBot="1" x14ac:dyDescent="0.3">
      <c r="A378" s="26" t="s">
        <v>9016</v>
      </c>
      <c r="B378" s="182">
        <v>45562</v>
      </c>
      <c r="C378" s="2" t="s">
        <v>1</v>
      </c>
      <c r="D378" s="2" t="s">
        <v>0</v>
      </c>
      <c r="E378" s="2" t="s">
        <v>10329</v>
      </c>
      <c r="F378" s="2" t="s">
        <v>10331</v>
      </c>
      <c r="G378" s="25">
        <v>2040</v>
      </c>
      <c r="H378" s="29">
        <v>2040</v>
      </c>
      <c r="I378" s="30"/>
      <c r="J378" s="24" t="s">
        <v>10239</v>
      </c>
      <c r="K378" s="2">
        <v>0</v>
      </c>
      <c r="L378" s="2">
        <v>0</v>
      </c>
      <c r="M378" s="24">
        <v>79.650000000000006</v>
      </c>
      <c r="N378" s="2">
        <v>10.354500000000002</v>
      </c>
      <c r="O378" s="2">
        <v>0</v>
      </c>
      <c r="P378" s="2">
        <v>0</v>
      </c>
      <c r="Q378" s="24">
        <v>90.004500000000007</v>
      </c>
      <c r="R378" s="2" t="s">
        <v>10238</v>
      </c>
      <c r="S378" s="2" t="s">
        <v>1</v>
      </c>
      <c r="T378" t="str">
        <f>IF(Tabla2[[#This Row],[SERIE ]]="22SD004C","BODEGA",IF(Tabla2[[#This Row],[SERIE ]]="21DS000T","CASA MATRIZ","SUCURSAL"))</f>
        <v>SUCURSAL</v>
      </c>
    </row>
    <row r="379" spans="1:20" ht="15.75" hidden="1" thickBot="1" x14ac:dyDescent="0.3">
      <c r="A379" s="26" t="s">
        <v>9016</v>
      </c>
      <c r="B379" s="182">
        <v>45562</v>
      </c>
      <c r="C379" s="2" t="s">
        <v>1</v>
      </c>
      <c r="D379" s="2" t="s">
        <v>0</v>
      </c>
      <c r="E379" s="2" t="s">
        <v>10329</v>
      </c>
      <c r="F379" s="2" t="s">
        <v>10331</v>
      </c>
      <c r="G379" s="25">
        <v>2039</v>
      </c>
      <c r="H379" s="29">
        <v>2039</v>
      </c>
      <c r="I379" s="30"/>
      <c r="J379" s="24" t="s">
        <v>10266</v>
      </c>
      <c r="K379" s="2">
        <v>0</v>
      </c>
      <c r="L379" s="2">
        <v>0</v>
      </c>
      <c r="M379" s="24">
        <v>473.98</v>
      </c>
      <c r="N379" s="2">
        <v>61.617400000000004</v>
      </c>
      <c r="O379" s="2">
        <v>0</v>
      </c>
      <c r="P379" s="2">
        <v>0</v>
      </c>
      <c r="Q379" s="24">
        <v>535.59739999999999</v>
      </c>
      <c r="R379" s="2" t="s">
        <v>10265</v>
      </c>
      <c r="S379" s="2" t="s">
        <v>1</v>
      </c>
      <c r="T379" t="str">
        <f>IF(Tabla2[[#This Row],[SERIE ]]="22SD004C","BODEGA",IF(Tabla2[[#This Row],[SERIE ]]="21DS000T","CASA MATRIZ","SUCURSAL"))</f>
        <v>SUCURSAL</v>
      </c>
    </row>
    <row r="380" spans="1:20" ht="15.75" hidden="1" thickBot="1" x14ac:dyDescent="0.3">
      <c r="A380" s="26" t="s">
        <v>9016</v>
      </c>
      <c r="B380" s="182">
        <v>45561</v>
      </c>
      <c r="C380" s="2" t="s">
        <v>1</v>
      </c>
      <c r="D380" s="2" t="s">
        <v>0</v>
      </c>
      <c r="E380" s="2" t="s">
        <v>10329</v>
      </c>
      <c r="F380" s="2" t="s">
        <v>10331</v>
      </c>
      <c r="G380" s="25">
        <v>2038</v>
      </c>
      <c r="H380" s="29">
        <v>2038</v>
      </c>
      <c r="I380" s="30"/>
      <c r="J380" s="24" t="s">
        <v>11013</v>
      </c>
      <c r="K380" s="2">
        <v>0</v>
      </c>
      <c r="L380" s="2">
        <v>0</v>
      </c>
      <c r="M380" s="24">
        <v>19.47</v>
      </c>
      <c r="N380" s="2">
        <v>2.5310999999999999</v>
      </c>
      <c r="O380" s="2">
        <v>0</v>
      </c>
      <c r="P380" s="2">
        <v>0</v>
      </c>
      <c r="Q380" s="24">
        <v>22.001099999999997</v>
      </c>
      <c r="R380" s="2" t="s">
        <v>11012</v>
      </c>
      <c r="S380" s="2" t="s">
        <v>1</v>
      </c>
      <c r="T380" t="str">
        <f>IF(Tabla2[[#This Row],[SERIE ]]="22SD004C","BODEGA",IF(Tabla2[[#This Row],[SERIE ]]="21DS000T","CASA MATRIZ","SUCURSAL"))</f>
        <v>SUCURSAL</v>
      </c>
    </row>
    <row r="381" spans="1:20" ht="15.75" hidden="1" thickBot="1" x14ac:dyDescent="0.3">
      <c r="A381" s="26" t="s">
        <v>9016</v>
      </c>
      <c r="B381" s="182">
        <v>45560</v>
      </c>
      <c r="C381" s="2" t="s">
        <v>1</v>
      </c>
      <c r="D381" s="2" t="s">
        <v>0</v>
      </c>
      <c r="E381" s="2" t="s">
        <v>10329</v>
      </c>
      <c r="F381" s="2" t="s">
        <v>10331</v>
      </c>
      <c r="G381" s="25">
        <v>2037</v>
      </c>
      <c r="H381" s="29">
        <v>2037</v>
      </c>
      <c r="I381" s="30"/>
      <c r="J381" s="24" t="s">
        <v>10231</v>
      </c>
      <c r="K381" s="2">
        <v>0</v>
      </c>
      <c r="L381" s="2">
        <v>0</v>
      </c>
      <c r="M381" s="24">
        <v>176.99</v>
      </c>
      <c r="N381" s="2">
        <v>23.008700000000001</v>
      </c>
      <c r="O381" s="2">
        <v>0</v>
      </c>
      <c r="P381" s="2">
        <v>0</v>
      </c>
      <c r="Q381" s="24">
        <v>199.99870000000001</v>
      </c>
      <c r="R381" s="2" t="s">
        <v>10230</v>
      </c>
      <c r="S381" s="2" t="s">
        <v>1</v>
      </c>
      <c r="T381" t="str">
        <f>IF(Tabla2[[#This Row],[SERIE ]]="22SD004C","BODEGA",IF(Tabla2[[#This Row],[SERIE ]]="21DS000T","CASA MATRIZ","SUCURSAL"))</f>
        <v>SUCURSAL</v>
      </c>
    </row>
    <row r="382" spans="1:20" ht="15.75" hidden="1" thickBot="1" x14ac:dyDescent="0.3">
      <c r="A382" s="26" t="s">
        <v>9016</v>
      </c>
      <c r="B382" s="182">
        <v>45560</v>
      </c>
      <c r="C382" s="2" t="s">
        <v>1</v>
      </c>
      <c r="D382" s="2" t="s">
        <v>0</v>
      </c>
      <c r="E382" s="2" t="s">
        <v>10329</v>
      </c>
      <c r="F382" s="2" t="s">
        <v>10331</v>
      </c>
      <c r="G382" s="25">
        <v>2036</v>
      </c>
      <c r="H382" s="29">
        <v>2036</v>
      </c>
      <c r="I382" s="30"/>
      <c r="J382" s="24" t="s">
        <v>10239</v>
      </c>
      <c r="K382" s="2">
        <v>0</v>
      </c>
      <c r="L382" s="2">
        <v>0</v>
      </c>
      <c r="M382" s="24">
        <v>106.06</v>
      </c>
      <c r="N382" s="2">
        <v>13.787800000000001</v>
      </c>
      <c r="O382" s="2">
        <v>0</v>
      </c>
      <c r="P382" s="2">
        <v>0</v>
      </c>
      <c r="Q382" s="24">
        <v>119.84780000000001</v>
      </c>
      <c r="R382" s="2" t="s">
        <v>10238</v>
      </c>
      <c r="S382" s="2" t="s">
        <v>1</v>
      </c>
      <c r="T382" t="str">
        <f>IF(Tabla2[[#This Row],[SERIE ]]="22SD004C","BODEGA",IF(Tabla2[[#This Row],[SERIE ]]="21DS000T","CASA MATRIZ","SUCURSAL"))</f>
        <v>SUCURSAL</v>
      </c>
    </row>
    <row r="383" spans="1:20" ht="15.75" hidden="1" thickBot="1" x14ac:dyDescent="0.3">
      <c r="A383" s="26" t="s">
        <v>9016</v>
      </c>
      <c r="B383" s="182">
        <v>45560</v>
      </c>
      <c r="C383" s="2" t="s">
        <v>1</v>
      </c>
      <c r="D383" s="2" t="s">
        <v>0</v>
      </c>
      <c r="E383" s="2" t="s">
        <v>10329</v>
      </c>
      <c r="F383" s="2" t="s">
        <v>10331</v>
      </c>
      <c r="G383" s="25">
        <v>2035</v>
      </c>
      <c r="H383" s="29">
        <v>2035</v>
      </c>
      <c r="I383" s="30"/>
      <c r="J383" s="24" t="s">
        <v>11009</v>
      </c>
      <c r="K383" s="2">
        <v>0</v>
      </c>
      <c r="L383" s="2">
        <v>0</v>
      </c>
      <c r="M383" s="24">
        <v>77.739999999999995</v>
      </c>
      <c r="N383" s="2">
        <v>10.106199999999999</v>
      </c>
      <c r="O383" s="2">
        <v>0</v>
      </c>
      <c r="P383" s="2">
        <v>0</v>
      </c>
      <c r="Q383" s="24">
        <v>87.846199999999996</v>
      </c>
      <c r="R383" s="2" t="s">
        <v>11008</v>
      </c>
      <c r="S383" s="2" t="s">
        <v>1</v>
      </c>
      <c r="T383" t="str">
        <f>IF(Tabla2[[#This Row],[SERIE ]]="22SD004C","BODEGA",IF(Tabla2[[#This Row],[SERIE ]]="21DS000T","CASA MATRIZ","SUCURSAL"))</f>
        <v>SUCURSAL</v>
      </c>
    </row>
    <row r="384" spans="1:20" ht="15.75" hidden="1" thickBot="1" x14ac:dyDescent="0.3">
      <c r="A384" s="26" t="s">
        <v>9016</v>
      </c>
      <c r="B384" s="182">
        <v>45560</v>
      </c>
      <c r="C384" s="2" t="s">
        <v>1</v>
      </c>
      <c r="D384" s="2" t="s">
        <v>0</v>
      </c>
      <c r="E384" s="2" t="s">
        <v>10329</v>
      </c>
      <c r="F384" s="2" t="s">
        <v>10331</v>
      </c>
      <c r="G384" s="25">
        <v>2034</v>
      </c>
      <c r="H384" s="29">
        <v>2034</v>
      </c>
      <c r="I384" s="30"/>
      <c r="J384" s="24" t="s">
        <v>10231</v>
      </c>
      <c r="K384" s="2">
        <v>0</v>
      </c>
      <c r="L384" s="2">
        <v>0</v>
      </c>
      <c r="M384" s="24">
        <v>150.04</v>
      </c>
      <c r="N384" s="2">
        <v>19.505199999999999</v>
      </c>
      <c r="O384" s="2">
        <v>0</v>
      </c>
      <c r="P384" s="2">
        <v>0</v>
      </c>
      <c r="Q384" s="24">
        <v>169.54519999999999</v>
      </c>
      <c r="R384" s="2" t="s">
        <v>10230</v>
      </c>
      <c r="S384" s="2" t="s">
        <v>1</v>
      </c>
      <c r="T384" t="str">
        <f>IF(Tabla2[[#This Row],[SERIE ]]="22SD004C","BODEGA",IF(Tabla2[[#This Row],[SERIE ]]="21DS000T","CASA MATRIZ","SUCURSAL"))</f>
        <v>SUCURSAL</v>
      </c>
    </row>
    <row r="385" spans="1:20" ht="15.75" hidden="1" thickBot="1" x14ac:dyDescent="0.3">
      <c r="A385" s="26" t="s">
        <v>9016</v>
      </c>
      <c r="B385" s="182">
        <v>45560</v>
      </c>
      <c r="C385" s="2" t="s">
        <v>1</v>
      </c>
      <c r="D385" s="2" t="s">
        <v>0</v>
      </c>
      <c r="E385" s="2" t="s">
        <v>10329</v>
      </c>
      <c r="F385" s="2" t="s">
        <v>10331</v>
      </c>
      <c r="G385" s="25">
        <v>2033</v>
      </c>
      <c r="H385" s="29">
        <v>2033</v>
      </c>
      <c r="I385" s="30" t="s">
        <v>7676</v>
      </c>
      <c r="J385" s="24" t="s">
        <v>7675</v>
      </c>
      <c r="K385" s="2">
        <v>0</v>
      </c>
      <c r="L385" s="2">
        <v>0</v>
      </c>
      <c r="M385" s="24">
        <v>0</v>
      </c>
      <c r="N385" s="2">
        <v>0</v>
      </c>
      <c r="O385" s="2">
        <v>0</v>
      </c>
      <c r="P385" s="2">
        <v>0</v>
      </c>
      <c r="Q385" s="24">
        <v>0</v>
      </c>
      <c r="S385" s="2" t="s">
        <v>1</v>
      </c>
      <c r="T385" t="str">
        <f>IF(Tabla2[[#This Row],[SERIE ]]="22SD004C","BODEGA",IF(Tabla2[[#This Row],[SERIE ]]="21DS000T","CASA MATRIZ","SUCURSAL"))</f>
        <v>SUCURSAL</v>
      </c>
    </row>
    <row r="386" spans="1:20" ht="15.75" hidden="1" thickBot="1" x14ac:dyDescent="0.3">
      <c r="A386" s="26" t="s">
        <v>9016</v>
      </c>
      <c r="B386" s="182">
        <v>45560</v>
      </c>
      <c r="C386" s="2" t="s">
        <v>1</v>
      </c>
      <c r="D386" s="2" t="s">
        <v>0</v>
      </c>
      <c r="E386" s="2" t="s">
        <v>10329</v>
      </c>
      <c r="F386" s="2" t="s">
        <v>10331</v>
      </c>
      <c r="G386" s="25">
        <v>2032</v>
      </c>
      <c r="H386" s="29">
        <v>2032</v>
      </c>
      <c r="I386" s="30"/>
      <c r="J386" s="24" t="s">
        <v>11009</v>
      </c>
      <c r="K386" s="2">
        <v>0</v>
      </c>
      <c r="L386" s="2">
        <v>0</v>
      </c>
      <c r="M386" s="24">
        <v>53.66</v>
      </c>
      <c r="N386" s="2">
        <v>6.9757999999999996</v>
      </c>
      <c r="O386" s="2">
        <v>0</v>
      </c>
      <c r="P386" s="2">
        <v>0</v>
      </c>
      <c r="Q386" s="24">
        <v>60.635799999999996</v>
      </c>
      <c r="R386" s="2" t="s">
        <v>11008</v>
      </c>
      <c r="S386" s="2" t="s">
        <v>1</v>
      </c>
      <c r="T386" t="str">
        <f>IF(Tabla2[[#This Row],[SERIE ]]="22SD004C","BODEGA",IF(Tabla2[[#This Row],[SERIE ]]="21DS000T","CASA MATRIZ","SUCURSAL"))</f>
        <v>SUCURSAL</v>
      </c>
    </row>
    <row r="387" spans="1:20" ht="15.75" hidden="1" thickBot="1" x14ac:dyDescent="0.3">
      <c r="A387" s="26" t="s">
        <v>9016</v>
      </c>
      <c r="B387" s="182">
        <v>45560</v>
      </c>
      <c r="C387" s="2" t="s">
        <v>1</v>
      </c>
      <c r="D387" s="2" t="s">
        <v>0</v>
      </c>
      <c r="E387" s="2" t="s">
        <v>10329</v>
      </c>
      <c r="F387" s="2" t="s">
        <v>10331</v>
      </c>
      <c r="G387" s="25">
        <v>2031</v>
      </c>
      <c r="H387" s="29">
        <v>2031</v>
      </c>
      <c r="I387" s="30"/>
      <c r="J387" s="24" t="s">
        <v>10460</v>
      </c>
      <c r="K387" s="2">
        <v>0</v>
      </c>
      <c r="L387" s="2">
        <v>0</v>
      </c>
      <c r="M387" s="24">
        <v>444.25</v>
      </c>
      <c r="N387" s="2">
        <v>57.752500000000005</v>
      </c>
      <c r="O387" s="2">
        <v>0</v>
      </c>
      <c r="P387" s="2">
        <v>0</v>
      </c>
      <c r="Q387" s="24">
        <v>502.0025</v>
      </c>
      <c r="R387" s="2" t="s">
        <v>10206</v>
      </c>
      <c r="S387" s="2" t="s">
        <v>1</v>
      </c>
      <c r="T387" t="str">
        <f>IF(Tabla2[[#This Row],[SERIE ]]="22SD004C","BODEGA",IF(Tabla2[[#This Row],[SERIE ]]="21DS000T","CASA MATRIZ","SUCURSAL"))</f>
        <v>SUCURSAL</v>
      </c>
    </row>
    <row r="388" spans="1:20" ht="15.75" hidden="1" thickBot="1" x14ac:dyDescent="0.3">
      <c r="A388" s="26" t="s">
        <v>9016</v>
      </c>
      <c r="B388" s="182">
        <v>45560</v>
      </c>
      <c r="C388" s="2" t="s">
        <v>1</v>
      </c>
      <c r="D388" s="2" t="s">
        <v>0</v>
      </c>
      <c r="E388" s="2" t="s">
        <v>10329</v>
      </c>
      <c r="F388" s="2" t="s">
        <v>10331</v>
      </c>
      <c r="G388" s="25">
        <v>2030</v>
      </c>
      <c r="H388" s="29">
        <v>2030</v>
      </c>
      <c r="I388" s="30"/>
      <c r="J388" s="24" t="s">
        <v>10436</v>
      </c>
      <c r="K388" s="2">
        <v>0</v>
      </c>
      <c r="L388" s="2">
        <v>0</v>
      </c>
      <c r="M388" s="24">
        <v>398.23</v>
      </c>
      <c r="N388" s="2">
        <v>51.769900000000007</v>
      </c>
      <c r="O388" s="2">
        <v>0</v>
      </c>
      <c r="P388" s="2">
        <v>0</v>
      </c>
      <c r="Q388" s="24">
        <v>449.99990000000003</v>
      </c>
      <c r="R388" s="2" t="s">
        <v>10435</v>
      </c>
      <c r="S388" s="2" t="s">
        <v>1</v>
      </c>
      <c r="T388" t="str">
        <f>IF(Tabla2[[#This Row],[SERIE ]]="22SD004C","BODEGA",IF(Tabla2[[#This Row],[SERIE ]]="21DS000T","CASA MATRIZ","SUCURSAL"))</f>
        <v>SUCURSAL</v>
      </c>
    </row>
    <row r="389" spans="1:20" ht="15.75" hidden="1" thickBot="1" x14ac:dyDescent="0.3">
      <c r="A389" s="26" t="s">
        <v>9016</v>
      </c>
      <c r="B389" s="182">
        <v>45559</v>
      </c>
      <c r="C389" s="2" t="s">
        <v>1</v>
      </c>
      <c r="D389" s="2" t="s">
        <v>0</v>
      </c>
      <c r="E389" s="2" t="s">
        <v>10329</v>
      </c>
      <c r="F389" s="2" t="s">
        <v>10331</v>
      </c>
      <c r="G389" s="25">
        <v>2029</v>
      </c>
      <c r="H389" s="29">
        <v>2029</v>
      </c>
      <c r="I389" s="30" t="s">
        <v>11108</v>
      </c>
      <c r="J389" s="24" t="s">
        <v>11109</v>
      </c>
      <c r="K389" s="2">
        <v>0</v>
      </c>
      <c r="L389" s="2">
        <v>0</v>
      </c>
      <c r="M389" s="24">
        <v>397.57</v>
      </c>
      <c r="N389" s="2">
        <v>51.684100000000001</v>
      </c>
      <c r="O389" s="2">
        <v>0</v>
      </c>
      <c r="P389" s="2">
        <v>0</v>
      </c>
      <c r="Q389" s="24">
        <v>449.25409999999999</v>
      </c>
      <c r="S389" s="2" t="s">
        <v>1</v>
      </c>
      <c r="T389" t="str">
        <f>IF(Tabla2[[#This Row],[SERIE ]]="22SD004C","BODEGA",IF(Tabla2[[#This Row],[SERIE ]]="21DS000T","CASA MATRIZ","SUCURSAL"))</f>
        <v>SUCURSAL</v>
      </c>
    </row>
    <row r="390" spans="1:20" ht="15.75" hidden="1" thickBot="1" x14ac:dyDescent="0.3">
      <c r="A390" s="26" t="s">
        <v>9016</v>
      </c>
      <c r="B390" s="182">
        <v>45559</v>
      </c>
      <c r="C390" s="2" t="s">
        <v>1</v>
      </c>
      <c r="D390" s="2" t="s">
        <v>0</v>
      </c>
      <c r="E390" s="2" t="s">
        <v>10329</v>
      </c>
      <c r="F390" s="2" t="s">
        <v>10331</v>
      </c>
      <c r="G390" s="25">
        <v>2028</v>
      </c>
      <c r="H390" s="29">
        <v>2028</v>
      </c>
      <c r="I390" s="30"/>
      <c r="J390" s="24" t="s">
        <v>10266</v>
      </c>
      <c r="K390" s="2">
        <v>0</v>
      </c>
      <c r="L390" s="2">
        <v>0</v>
      </c>
      <c r="M390" s="24">
        <v>475.22</v>
      </c>
      <c r="N390" s="2">
        <v>61.778600000000004</v>
      </c>
      <c r="O390" s="2">
        <v>0</v>
      </c>
      <c r="P390" s="2">
        <v>0</v>
      </c>
      <c r="Q390" s="24">
        <v>536.99860000000001</v>
      </c>
      <c r="R390" s="2" t="s">
        <v>10265</v>
      </c>
      <c r="S390" s="2" t="s">
        <v>1</v>
      </c>
      <c r="T390" t="str">
        <f>IF(Tabla2[[#This Row],[SERIE ]]="22SD004C","BODEGA",IF(Tabla2[[#This Row],[SERIE ]]="21DS000T","CASA MATRIZ","SUCURSAL"))</f>
        <v>SUCURSAL</v>
      </c>
    </row>
    <row r="391" spans="1:20" ht="15.75" hidden="1" thickBot="1" x14ac:dyDescent="0.3">
      <c r="A391" s="26" t="s">
        <v>9016</v>
      </c>
      <c r="B391" s="182">
        <v>45559</v>
      </c>
      <c r="C391" s="2" t="s">
        <v>1</v>
      </c>
      <c r="D391" s="2" t="s">
        <v>0</v>
      </c>
      <c r="E391" s="2" t="s">
        <v>10329</v>
      </c>
      <c r="F391" s="2" t="s">
        <v>10331</v>
      </c>
      <c r="G391" s="25">
        <v>2027</v>
      </c>
      <c r="H391" s="29">
        <v>2027</v>
      </c>
      <c r="I391" s="30"/>
      <c r="J391" s="24" t="s">
        <v>10791</v>
      </c>
      <c r="K391" s="2">
        <v>0</v>
      </c>
      <c r="L391" s="2">
        <v>0</v>
      </c>
      <c r="M391" s="24">
        <v>69.11</v>
      </c>
      <c r="N391" s="2">
        <v>8.9843000000000011</v>
      </c>
      <c r="O391" s="2">
        <v>0</v>
      </c>
      <c r="P391" s="2">
        <v>0</v>
      </c>
      <c r="Q391" s="24">
        <v>78.094300000000004</v>
      </c>
      <c r="R391" s="2" t="s">
        <v>10790</v>
      </c>
      <c r="S391" s="2" t="s">
        <v>1</v>
      </c>
      <c r="T391" t="str">
        <f>IF(Tabla2[[#This Row],[SERIE ]]="22SD004C","BODEGA",IF(Tabla2[[#This Row],[SERIE ]]="21DS000T","CASA MATRIZ","SUCURSAL"))</f>
        <v>SUCURSAL</v>
      </c>
    </row>
    <row r="392" spans="1:20" ht="15.75" hidden="1" thickBot="1" x14ac:dyDescent="0.3">
      <c r="A392" s="26" t="s">
        <v>9016</v>
      </c>
      <c r="B392" s="182">
        <v>45559</v>
      </c>
      <c r="C392" s="2" t="s">
        <v>1</v>
      </c>
      <c r="D392" s="2" t="s">
        <v>0</v>
      </c>
      <c r="E392" s="2" t="s">
        <v>10329</v>
      </c>
      <c r="F392" s="2" t="s">
        <v>10331</v>
      </c>
      <c r="G392" s="25">
        <v>2026</v>
      </c>
      <c r="H392" s="29">
        <v>2026</v>
      </c>
      <c r="I392" s="30"/>
      <c r="J392" s="24" t="s">
        <v>10257</v>
      </c>
      <c r="K392" s="2">
        <v>0</v>
      </c>
      <c r="L392" s="2">
        <v>0</v>
      </c>
      <c r="M392" s="24">
        <v>268.58999999999997</v>
      </c>
      <c r="N392" s="2">
        <v>34.916699999999999</v>
      </c>
      <c r="O392" s="2">
        <v>0</v>
      </c>
      <c r="P392" s="2">
        <v>0</v>
      </c>
      <c r="Q392" s="24">
        <v>303.50669999999997</v>
      </c>
      <c r="R392" s="2" t="s">
        <v>10256</v>
      </c>
      <c r="S392" s="2" t="s">
        <v>1</v>
      </c>
      <c r="T392" t="str">
        <f>IF(Tabla2[[#This Row],[SERIE ]]="22SD004C","BODEGA",IF(Tabla2[[#This Row],[SERIE ]]="21DS000T","CASA MATRIZ","SUCURSAL"))</f>
        <v>SUCURSAL</v>
      </c>
    </row>
    <row r="393" spans="1:20" ht="15.75" hidden="1" thickBot="1" x14ac:dyDescent="0.3">
      <c r="A393" s="26" t="s">
        <v>9016</v>
      </c>
      <c r="B393" s="182">
        <v>45559</v>
      </c>
      <c r="C393" s="2" t="s">
        <v>1</v>
      </c>
      <c r="D393" s="2" t="s">
        <v>0</v>
      </c>
      <c r="E393" s="2" t="s">
        <v>10329</v>
      </c>
      <c r="F393" s="2" t="s">
        <v>10331</v>
      </c>
      <c r="G393" s="25">
        <v>2025</v>
      </c>
      <c r="H393" s="29">
        <v>2025</v>
      </c>
      <c r="I393" s="30"/>
      <c r="J393" s="24" t="s">
        <v>10461</v>
      </c>
      <c r="K393" s="2">
        <v>0</v>
      </c>
      <c r="L393" s="2">
        <v>0</v>
      </c>
      <c r="M393" s="24">
        <v>494.69</v>
      </c>
      <c r="N393" s="2">
        <v>64.309700000000007</v>
      </c>
      <c r="O393" s="2">
        <v>0</v>
      </c>
      <c r="P393" s="2">
        <v>0</v>
      </c>
      <c r="Q393" s="24">
        <v>558.99969999999996</v>
      </c>
      <c r="R393" s="2" t="s">
        <v>10253</v>
      </c>
      <c r="S393" s="2" t="s">
        <v>1</v>
      </c>
      <c r="T393" t="str">
        <f>IF(Tabla2[[#This Row],[SERIE ]]="22SD004C","BODEGA",IF(Tabla2[[#This Row],[SERIE ]]="21DS000T","CASA MATRIZ","SUCURSAL"))</f>
        <v>SUCURSAL</v>
      </c>
    </row>
    <row r="394" spans="1:20" ht="15.75" hidden="1" thickBot="1" x14ac:dyDescent="0.3">
      <c r="A394" s="26" t="s">
        <v>9016</v>
      </c>
      <c r="B394" s="182">
        <v>45558</v>
      </c>
      <c r="C394" s="2" t="s">
        <v>1</v>
      </c>
      <c r="D394" s="2" t="s">
        <v>0</v>
      </c>
      <c r="E394" s="2" t="s">
        <v>10329</v>
      </c>
      <c r="F394" s="2" t="s">
        <v>10331</v>
      </c>
      <c r="G394" s="25">
        <v>2024</v>
      </c>
      <c r="H394" s="29">
        <v>2024</v>
      </c>
      <c r="I394" s="30" t="s">
        <v>10286</v>
      </c>
      <c r="J394" s="24" t="s">
        <v>10287</v>
      </c>
      <c r="K394" s="2">
        <v>0</v>
      </c>
      <c r="L394" s="2">
        <v>0</v>
      </c>
      <c r="M394" s="24">
        <v>60.53</v>
      </c>
      <c r="N394" s="2">
        <v>7.8689</v>
      </c>
      <c r="O394" s="2">
        <v>0</v>
      </c>
      <c r="P394" s="2">
        <v>0</v>
      </c>
      <c r="Q394" s="24">
        <v>68.398899999999998</v>
      </c>
      <c r="S394" s="2" t="s">
        <v>1</v>
      </c>
      <c r="T394" t="str">
        <f>IF(Tabla2[[#This Row],[SERIE ]]="22SD004C","BODEGA",IF(Tabla2[[#This Row],[SERIE ]]="21DS000T","CASA MATRIZ","SUCURSAL"))</f>
        <v>SUCURSAL</v>
      </c>
    </row>
    <row r="395" spans="1:20" ht="15.75" hidden="1" thickBot="1" x14ac:dyDescent="0.3">
      <c r="A395" s="26" t="s">
        <v>9016</v>
      </c>
      <c r="B395" s="182">
        <v>45558</v>
      </c>
      <c r="C395" s="2" t="s">
        <v>1</v>
      </c>
      <c r="D395" s="2" t="s">
        <v>0</v>
      </c>
      <c r="E395" s="2" t="s">
        <v>10329</v>
      </c>
      <c r="F395" s="2" t="s">
        <v>10331</v>
      </c>
      <c r="G395" s="25">
        <v>2023</v>
      </c>
      <c r="H395" s="29">
        <v>2023</v>
      </c>
      <c r="I395" s="30" t="s">
        <v>10286</v>
      </c>
      <c r="J395" s="24" t="s">
        <v>10287</v>
      </c>
      <c r="K395" s="2">
        <v>0</v>
      </c>
      <c r="L395" s="2">
        <v>0</v>
      </c>
      <c r="M395" s="24">
        <v>428.76</v>
      </c>
      <c r="N395" s="2">
        <v>55.738799999999998</v>
      </c>
      <c r="O395" s="2">
        <v>0</v>
      </c>
      <c r="P395" s="2">
        <v>0</v>
      </c>
      <c r="Q395" s="24">
        <v>484.49879999999996</v>
      </c>
      <c r="S395" s="2" t="s">
        <v>1</v>
      </c>
      <c r="T395" t="str">
        <f>IF(Tabla2[[#This Row],[SERIE ]]="22SD004C","BODEGA",IF(Tabla2[[#This Row],[SERIE ]]="21DS000T","CASA MATRIZ","SUCURSAL"))</f>
        <v>SUCURSAL</v>
      </c>
    </row>
    <row r="396" spans="1:20" ht="15.75" hidden="1" thickBot="1" x14ac:dyDescent="0.3">
      <c r="A396" s="26" t="s">
        <v>9016</v>
      </c>
      <c r="B396" s="182">
        <v>45558</v>
      </c>
      <c r="C396" s="2" t="s">
        <v>1</v>
      </c>
      <c r="D396" s="2" t="s">
        <v>0</v>
      </c>
      <c r="E396" s="2" t="s">
        <v>10329</v>
      </c>
      <c r="F396" s="2" t="s">
        <v>10331</v>
      </c>
      <c r="G396" s="25">
        <v>2022</v>
      </c>
      <c r="H396" s="29">
        <v>2022</v>
      </c>
      <c r="I396" s="30"/>
      <c r="J396" s="24" t="s">
        <v>10203</v>
      </c>
      <c r="K396" s="2">
        <v>0</v>
      </c>
      <c r="L396" s="2">
        <v>0</v>
      </c>
      <c r="M396" s="24">
        <v>470.79</v>
      </c>
      <c r="N396" s="2">
        <v>61.202700000000007</v>
      </c>
      <c r="O396" s="2">
        <v>0</v>
      </c>
      <c r="P396" s="2">
        <v>0</v>
      </c>
      <c r="Q396" s="24">
        <v>531.99270000000001</v>
      </c>
      <c r="R396" s="2" t="s">
        <v>10202</v>
      </c>
      <c r="S396" s="2" t="s">
        <v>1</v>
      </c>
      <c r="T396" t="str">
        <f>IF(Tabla2[[#This Row],[SERIE ]]="22SD004C","BODEGA",IF(Tabla2[[#This Row],[SERIE ]]="21DS000T","CASA MATRIZ","SUCURSAL"))</f>
        <v>SUCURSAL</v>
      </c>
    </row>
    <row r="397" spans="1:20" ht="15.75" hidden="1" thickBot="1" x14ac:dyDescent="0.3">
      <c r="A397" s="26" t="s">
        <v>9016</v>
      </c>
      <c r="B397" s="182">
        <v>45558</v>
      </c>
      <c r="C397" s="2" t="s">
        <v>1</v>
      </c>
      <c r="D397" s="2" t="s">
        <v>0</v>
      </c>
      <c r="E397" s="2" t="s">
        <v>10329</v>
      </c>
      <c r="F397" s="2" t="s">
        <v>10331</v>
      </c>
      <c r="G397" s="25">
        <v>2021</v>
      </c>
      <c r="H397" s="29">
        <v>2021</v>
      </c>
      <c r="I397" s="30"/>
      <c r="J397" s="24" t="s">
        <v>10224</v>
      </c>
      <c r="K397" s="2">
        <v>0</v>
      </c>
      <c r="L397" s="2">
        <v>0</v>
      </c>
      <c r="M397" s="24">
        <v>365.17</v>
      </c>
      <c r="N397" s="2">
        <v>47.472100000000005</v>
      </c>
      <c r="O397" s="2">
        <v>0</v>
      </c>
      <c r="P397" s="2">
        <v>0</v>
      </c>
      <c r="Q397" s="24">
        <v>412.64210000000003</v>
      </c>
      <c r="R397" s="2" t="s">
        <v>10223</v>
      </c>
      <c r="S397" s="2" t="s">
        <v>1</v>
      </c>
      <c r="T397" t="str">
        <f>IF(Tabla2[[#This Row],[SERIE ]]="22SD004C","BODEGA",IF(Tabla2[[#This Row],[SERIE ]]="21DS000T","CASA MATRIZ","SUCURSAL"))</f>
        <v>SUCURSAL</v>
      </c>
    </row>
    <row r="398" spans="1:20" ht="15.75" hidden="1" thickBot="1" x14ac:dyDescent="0.3">
      <c r="A398" s="26" t="s">
        <v>9016</v>
      </c>
      <c r="B398" s="182">
        <v>45558</v>
      </c>
      <c r="C398" s="2" t="s">
        <v>1</v>
      </c>
      <c r="D398" s="2" t="s">
        <v>0</v>
      </c>
      <c r="E398" s="2" t="s">
        <v>10329</v>
      </c>
      <c r="F398" s="2" t="s">
        <v>10331</v>
      </c>
      <c r="G398" s="25">
        <v>2020</v>
      </c>
      <c r="H398" s="29">
        <v>2020</v>
      </c>
      <c r="I398" s="30" t="s">
        <v>10233</v>
      </c>
      <c r="J398" s="24" t="s">
        <v>10234</v>
      </c>
      <c r="K398" s="2">
        <v>0</v>
      </c>
      <c r="L398" s="2">
        <v>0</v>
      </c>
      <c r="M398" s="24">
        <v>146.01</v>
      </c>
      <c r="N398" s="2">
        <v>18.981300000000001</v>
      </c>
      <c r="O398" s="2">
        <v>0</v>
      </c>
      <c r="P398" s="2">
        <v>0</v>
      </c>
      <c r="Q398" s="24">
        <v>164.9913</v>
      </c>
      <c r="S398" s="2" t="s">
        <v>1</v>
      </c>
      <c r="T398" t="str">
        <f>IF(Tabla2[[#This Row],[SERIE ]]="22SD004C","BODEGA",IF(Tabla2[[#This Row],[SERIE ]]="21DS000T","CASA MATRIZ","SUCURSAL"))</f>
        <v>SUCURSAL</v>
      </c>
    </row>
    <row r="399" spans="1:20" ht="15.75" hidden="1" thickBot="1" x14ac:dyDescent="0.3">
      <c r="A399" s="26" t="s">
        <v>9016</v>
      </c>
      <c r="B399" s="182">
        <v>45556</v>
      </c>
      <c r="C399" s="2" t="s">
        <v>1</v>
      </c>
      <c r="D399" s="2" t="s">
        <v>0</v>
      </c>
      <c r="E399" s="2" t="s">
        <v>10329</v>
      </c>
      <c r="F399" s="2" t="s">
        <v>10331</v>
      </c>
      <c r="G399" s="25">
        <v>2019</v>
      </c>
      <c r="H399" s="29">
        <v>2019</v>
      </c>
      <c r="I399" s="30"/>
      <c r="J399" s="24" t="s">
        <v>10239</v>
      </c>
      <c r="K399" s="2">
        <v>0</v>
      </c>
      <c r="L399" s="2">
        <v>0</v>
      </c>
      <c r="M399" s="24">
        <v>88.41</v>
      </c>
      <c r="N399" s="2">
        <v>11.4933</v>
      </c>
      <c r="O399" s="2">
        <v>0</v>
      </c>
      <c r="P399" s="2">
        <v>0</v>
      </c>
      <c r="Q399" s="24">
        <v>99.903300000000002</v>
      </c>
      <c r="R399" s="2" t="s">
        <v>10238</v>
      </c>
      <c r="S399" s="2" t="s">
        <v>1</v>
      </c>
      <c r="T399" t="str">
        <f>IF(Tabla2[[#This Row],[SERIE ]]="22SD004C","BODEGA",IF(Tabla2[[#This Row],[SERIE ]]="21DS000T","CASA MATRIZ","SUCURSAL"))</f>
        <v>SUCURSAL</v>
      </c>
    </row>
    <row r="400" spans="1:20" ht="15.75" hidden="1" thickBot="1" x14ac:dyDescent="0.3">
      <c r="A400" s="26" t="s">
        <v>9016</v>
      </c>
      <c r="B400" s="182">
        <v>45556</v>
      </c>
      <c r="C400" s="2" t="s">
        <v>1</v>
      </c>
      <c r="D400" s="2" t="s">
        <v>0</v>
      </c>
      <c r="E400" s="2" t="s">
        <v>10329</v>
      </c>
      <c r="F400" s="2" t="s">
        <v>10331</v>
      </c>
      <c r="G400" s="25">
        <v>2018</v>
      </c>
      <c r="H400" s="29">
        <v>2018</v>
      </c>
      <c r="I400" s="30"/>
      <c r="J400" s="24" t="s">
        <v>11004</v>
      </c>
      <c r="K400" s="2">
        <v>0</v>
      </c>
      <c r="L400" s="2">
        <v>0</v>
      </c>
      <c r="M400" s="24">
        <v>26.55</v>
      </c>
      <c r="N400" s="2">
        <v>3.4515000000000002</v>
      </c>
      <c r="O400" s="2">
        <v>0</v>
      </c>
      <c r="P400" s="2">
        <v>0</v>
      </c>
      <c r="Q400" s="24">
        <v>30.0015</v>
      </c>
      <c r="R400" s="2" t="s">
        <v>11003</v>
      </c>
      <c r="S400" s="2" t="s">
        <v>1</v>
      </c>
      <c r="T400" t="str">
        <f>IF(Tabla2[[#This Row],[SERIE ]]="22SD004C","BODEGA",IF(Tabla2[[#This Row],[SERIE ]]="21DS000T","CASA MATRIZ","SUCURSAL"))</f>
        <v>SUCURSAL</v>
      </c>
    </row>
    <row r="401" spans="1:20" ht="15.75" hidden="1" thickBot="1" x14ac:dyDescent="0.3">
      <c r="A401" s="26" t="s">
        <v>9016</v>
      </c>
      <c r="B401" s="182">
        <v>45556</v>
      </c>
      <c r="C401" s="2" t="s">
        <v>1</v>
      </c>
      <c r="D401" s="2" t="s">
        <v>0</v>
      </c>
      <c r="E401" s="2" t="s">
        <v>10329</v>
      </c>
      <c r="F401" s="2" t="s">
        <v>10331</v>
      </c>
      <c r="G401" s="25">
        <v>2017</v>
      </c>
      <c r="H401" s="29">
        <v>2017</v>
      </c>
      <c r="I401" s="30"/>
      <c r="J401" s="24" t="s">
        <v>11103</v>
      </c>
      <c r="K401" s="2">
        <v>0</v>
      </c>
      <c r="L401" s="2">
        <v>0</v>
      </c>
      <c r="M401" s="24">
        <v>30.08</v>
      </c>
      <c r="N401" s="2">
        <v>3.9104000000000001</v>
      </c>
      <c r="O401" s="2">
        <v>0</v>
      </c>
      <c r="P401" s="2">
        <v>0</v>
      </c>
      <c r="Q401" s="24">
        <v>33.990400000000001</v>
      </c>
      <c r="R401" s="2" t="s">
        <v>11102</v>
      </c>
      <c r="S401" s="2" t="s">
        <v>1</v>
      </c>
      <c r="T401" t="str">
        <f>IF(Tabla2[[#This Row],[SERIE ]]="22SD004C","BODEGA",IF(Tabla2[[#This Row],[SERIE ]]="21DS000T","CASA MATRIZ","SUCURSAL"))</f>
        <v>SUCURSAL</v>
      </c>
    </row>
    <row r="402" spans="1:20" ht="15.75" hidden="1" thickBot="1" x14ac:dyDescent="0.3">
      <c r="A402" s="26" t="s">
        <v>9016</v>
      </c>
      <c r="B402" s="182">
        <v>45556</v>
      </c>
      <c r="C402" s="2" t="s">
        <v>1</v>
      </c>
      <c r="D402" s="2" t="s">
        <v>0</v>
      </c>
      <c r="E402" s="2" t="s">
        <v>10329</v>
      </c>
      <c r="F402" s="2" t="s">
        <v>10331</v>
      </c>
      <c r="G402" s="25">
        <v>2016</v>
      </c>
      <c r="H402" s="29">
        <v>2016</v>
      </c>
      <c r="I402" s="30" t="s">
        <v>11106</v>
      </c>
      <c r="J402" s="24" t="s">
        <v>11107</v>
      </c>
      <c r="K402" s="2">
        <v>0</v>
      </c>
      <c r="L402" s="2">
        <v>0</v>
      </c>
      <c r="M402" s="24">
        <v>616.16</v>
      </c>
      <c r="N402" s="2">
        <v>80.100799999999992</v>
      </c>
      <c r="O402" s="2">
        <v>0</v>
      </c>
      <c r="P402" s="2">
        <v>0</v>
      </c>
      <c r="Q402" s="24">
        <v>696.26080000000002</v>
      </c>
      <c r="S402" s="2" t="s">
        <v>1</v>
      </c>
      <c r="T402" t="str">
        <f>IF(Tabla2[[#This Row],[SERIE ]]="22SD004C","BODEGA",IF(Tabla2[[#This Row],[SERIE ]]="21DS000T","CASA MATRIZ","SUCURSAL"))</f>
        <v>SUCURSAL</v>
      </c>
    </row>
    <row r="403" spans="1:20" ht="15.75" hidden="1" thickBot="1" x14ac:dyDescent="0.3">
      <c r="A403" s="26" t="s">
        <v>9016</v>
      </c>
      <c r="B403" s="182">
        <v>45555</v>
      </c>
      <c r="C403" s="2" t="s">
        <v>1</v>
      </c>
      <c r="D403" s="2" t="s">
        <v>0</v>
      </c>
      <c r="E403" s="2" t="s">
        <v>10329</v>
      </c>
      <c r="F403" s="2" t="s">
        <v>10331</v>
      </c>
      <c r="G403" s="25">
        <v>2015</v>
      </c>
      <c r="H403" s="29">
        <v>2015</v>
      </c>
      <c r="I403" s="30"/>
      <c r="J403" s="24" t="s">
        <v>10436</v>
      </c>
      <c r="K403" s="2">
        <v>0</v>
      </c>
      <c r="L403" s="2">
        <v>0</v>
      </c>
      <c r="M403" s="24">
        <v>179.2</v>
      </c>
      <c r="N403" s="2">
        <v>23.295999999999999</v>
      </c>
      <c r="O403" s="2">
        <v>0</v>
      </c>
      <c r="P403" s="2">
        <v>0</v>
      </c>
      <c r="Q403" s="24">
        <v>202.49599999999998</v>
      </c>
      <c r="R403" s="2" t="s">
        <v>10435</v>
      </c>
      <c r="S403" s="2" t="s">
        <v>1</v>
      </c>
      <c r="T403" t="str">
        <f>IF(Tabla2[[#This Row],[SERIE ]]="22SD004C","BODEGA",IF(Tabla2[[#This Row],[SERIE ]]="21DS000T","CASA MATRIZ","SUCURSAL"))</f>
        <v>SUCURSAL</v>
      </c>
    </row>
    <row r="404" spans="1:20" ht="15.75" hidden="1" thickBot="1" x14ac:dyDescent="0.3">
      <c r="A404" s="26" t="s">
        <v>9016</v>
      </c>
      <c r="B404" s="182">
        <v>45554</v>
      </c>
      <c r="C404" s="2" t="s">
        <v>1</v>
      </c>
      <c r="D404" s="2" t="s">
        <v>0</v>
      </c>
      <c r="E404" s="2" t="s">
        <v>10329</v>
      </c>
      <c r="F404" s="2" t="s">
        <v>10331</v>
      </c>
      <c r="G404" s="25">
        <v>2014</v>
      </c>
      <c r="H404" s="29">
        <v>2014</v>
      </c>
      <c r="I404" s="30" t="s">
        <v>10286</v>
      </c>
      <c r="J404" s="24" t="s">
        <v>10287</v>
      </c>
      <c r="K404" s="2">
        <v>0</v>
      </c>
      <c r="L404" s="2">
        <v>0</v>
      </c>
      <c r="M404" s="24">
        <v>546.77</v>
      </c>
      <c r="N404" s="2">
        <v>71.080100000000002</v>
      </c>
      <c r="O404" s="2">
        <v>0</v>
      </c>
      <c r="P404" s="2">
        <v>0</v>
      </c>
      <c r="Q404" s="24">
        <v>617.8501</v>
      </c>
      <c r="S404" s="2" t="s">
        <v>1</v>
      </c>
      <c r="T404" t="str">
        <f>IF(Tabla2[[#This Row],[SERIE ]]="22SD004C","BODEGA",IF(Tabla2[[#This Row],[SERIE ]]="21DS000T","CASA MATRIZ","SUCURSAL"))</f>
        <v>SUCURSAL</v>
      </c>
    </row>
    <row r="405" spans="1:20" ht="15.75" hidden="1" thickBot="1" x14ac:dyDescent="0.3">
      <c r="A405" s="26" t="s">
        <v>9016</v>
      </c>
      <c r="B405" s="182">
        <v>45554</v>
      </c>
      <c r="C405" s="2" t="s">
        <v>1</v>
      </c>
      <c r="D405" s="2" t="s">
        <v>0</v>
      </c>
      <c r="E405" s="2" t="s">
        <v>10329</v>
      </c>
      <c r="F405" s="2" t="s">
        <v>10331</v>
      </c>
      <c r="G405" s="25">
        <v>2013</v>
      </c>
      <c r="H405" s="29">
        <v>2013</v>
      </c>
      <c r="I405" s="30"/>
      <c r="J405" s="24" t="s">
        <v>10436</v>
      </c>
      <c r="K405" s="2">
        <v>0</v>
      </c>
      <c r="L405" s="2">
        <v>0</v>
      </c>
      <c r="M405" s="24">
        <v>406.64</v>
      </c>
      <c r="N405" s="2">
        <v>52.863199999999999</v>
      </c>
      <c r="O405" s="2">
        <v>0</v>
      </c>
      <c r="P405" s="2">
        <v>0</v>
      </c>
      <c r="Q405" s="24">
        <v>459.50319999999999</v>
      </c>
      <c r="R405" s="2" t="s">
        <v>10435</v>
      </c>
      <c r="S405" s="2" t="s">
        <v>1</v>
      </c>
      <c r="T405" t="str">
        <f>IF(Tabla2[[#This Row],[SERIE ]]="22SD004C","BODEGA",IF(Tabla2[[#This Row],[SERIE ]]="21DS000T","CASA MATRIZ","SUCURSAL"))</f>
        <v>SUCURSAL</v>
      </c>
    </row>
    <row r="406" spans="1:20" ht="15.75" hidden="1" thickBot="1" x14ac:dyDescent="0.3">
      <c r="A406" s="26" t="s">
        <v>9016</v>
      </c>
      <c r="B406" s="182">
        <v>45554</v>
      </c>
      <c r="C406" s="2" t="s">
        <v>1</v>
      </c>
      <c r="D406" s="2" t="s">
        <v>0</v>
      </c>
      <c r="E406" s="2" t="s">
        <v>10329</v>
      </c>
      <c r="F406" s="2" t="s">
        <v>10331</v>
      </c>
      <c r="G406" s="25">
        <v>2012</v>
      </c>
      <c r="H406" s="29">
        <v>2012</v>
      </c>
      <c r="I406" s="30"/>
      <c r="J406" s="24" t="s">
        <v>10436</v>
      </c>
      <c r="K406" s="2">
        <v>0</v>
      </c>
      <c r="L406" s="2">
        <v>0</v>
      </c>
      <c r="M406" s="24">
        <v>75.22</v>
      </c>
      <c r="N406" s="2">
        <v>9.7786000000000008</v>
      </c>
      <c r="O406" s="2">
        <v>0</v>
      </c>
      <c r="P406" s="2">
        <v>0</v>
      </c>
      <c r="Q406" s="24">
        <v>84.998599999999996</v>
      </c>
      <c r="R406" s="2" t="s">
        <v>10435</v>
      </c>
      <c r="S406" s="2" t="s">
        <v>1</v>
      </c>
      <c r="T406" t="str">
        <f>IF(Tabla2[[#This Row],[SERIE ]]="22SD004C","BODEGA",IF(Tabla2[[#This Row],[SERIE ]]="21DS000T","CASA MATRIZ","SUCURSAL"))</f>
        <v>SUCURSAL</v>
      </c>
    </row>
    <row r="407" spans="1:20" ht="15.75" hidden="1" thickBot="1" x14ac:dyDescent="0.3">
      <c r="A407" s="26" t="s">
        <v>9016</v>
      </c>
      <c r="B407" s="182">
        <v>45553</v>
      </c>
      <c r="C407" s="2" t="s">
        <v>1</v>
      </c>
      <c r="D407" s="2" t="s">
        <v>0</v>
      </c>
      <c r="E407" s="2" t="s">
        <v>10329</v>
      </c>
      <c r="F407" s="2" t="s">
        <v>10331</v>
      </c>
      <c r="G407" s="25">
        <v>2011</v>
      </c>
      <c r="H407" s="29">
        <v>2011</v>
      </c>
      <c r="I407" s="30"/>
      <c r="J407" s="24" t="s">
        <v>10239</v>
      </c>
      <c r="K407" s="2">
        <v>0</v>
      </c>
      <c r="L407" s="2">
        <v>0</v>
      </c>
      <c r="M407" s="24">
        <v>50.97</v>
      </c>
      <c r="N407" s="2">
        <v>6.6261000000000001</v>
      </c>
      <c r="O407" s="2">
        <v>0</v>
      </c>
      <c r="P407" s="2">
        <v>0</v>
      </c>
      <c r="Q407" s="24">
        <v>57.5961</v>
      </c>
      <c r="R407" s="2" t="s">
        <v>10238</v>
      </c>
      <c r="S407" s="2" t="s">
        <v>1</v>
      </c>
      <c r="T407" t="str">
        <f>IF(Tabla2[[#This Row],[SERIE ]]="22SD004C","BODEGA",IF(Tabla2[[#This Row],[SERIE ]]="21DS000T","CASA MATRIZ","SUCURSAL"))</f>
        <v>SUCURSAL</v>
      </c>
    </row>
    <row r="408" spans="1:20" ht="15.75" hidden="1" thickBot="1" x14ac:dyDescent="0.3">
      <c r="A408" s="26" t="s">
        <v>9016</v>
      </c>
      <c r="B408" s="182">
        <v>45553</v>
      </c>
      <c r="C408" s="2" t="s">
        <v>1</v>
      </c>
      <c r="D408" s="2" t="s">
        <v>0</v>
      </c>
      <c r="E408" s="2" t="s">
        <v>10329</v>
      </c>
      <c r="F408" s="2" t="s">
        <v>10331</v>
      </c>
      <c r="G408" s="25">
        <v>2010</v>
      </c>
      <c r="H408" s="29">
        <v>2010</v>
      </c>
      <c r="I408" s="30"/>
      <c r="J408" s="24" t="s">
        <v>10277</v>
      </c>
      <c r="K408" s="2">
        <v>0</v>
      </c>
      <c r="L408" s="2">
        <v>0</v>
      </c>
      <c r="M408" s="24">
        <v>411.94</v>
      </c>
      <c r="N408" s="2">
        <v>53.552199999999999</v>
      </c>
      <c r="O408" s="2">
        <v>0</v>
      </c>
      <c r="P408" s="2">
        <v>0</v>
      </c>
      <c r="Q408" s="24">
        <v>465.49220000000003</v>
      </c>
      <c r="R408" s="2" t="s">
        <v>10276</v>
      </c>
      <c r="S408" s="2" t="s">
        <v>1</v>
      </c>
      <c r="T408" t="str">
        <f>IF(Tabla2[[#This Row],[SERIE ]]="22SD004C","BODEGA",IF(Tabla2[[#This Row],[SERIE ]]="21DS000T","CASA MATRIZ","SUCURSAL"))</f>
        <v>SUCURSAL</v>
      </c>
    </row>
    <row r="409" spans="1:20" ht="15.75" hidden="1" thickBot="1" x14ac:dyDescent="0.3">
      <c r="A409" s="26" t="s">
        <v>9016</v>
      </c>
      <c r="B409" s="182">
        <v>45553</v>
      </c>
      <c r="C409" s="2" t="s">
        <v>1</v>
      </c>
      <c r="D409" s="2" t="s">
        <v>0</v>
      </c>
      <c r="E409" s="2" t="s">
        <v>10329</v>
      </c>
      <c r="F409" s="2" t="s">
        <v>10331</v>
      </c>
      <c r="G409" s="25">
        <v>2009</v>
      </c>
      <c r="H409" s="29">
        <v>2009</v>
      </c>
      <c r="I409" s="30"/>
      <c r="J409" s="24" t="s">
        <v>11009</v>
      </c>
      <c r="K409" s="2">
        <v>0</v>
      </c>
      <c r="L409" s="2">
        <v>0</v>
      </c>
      <c r="M409" s="24">
        <v>13.71</v>
      </c>
      <c r="N409" s="2">
        <v>1.7823000000000002</v>
      </c>
      <c r="O409" s="2">
        <v>0</v>
      </c>
      <c r="P409" s="2">
        <v>0</v>
      </c>
      <c r="Q409" s="24">
        <v>15.4923</v>
      </c>
      <c r="R409" s="2" t="s">
        <v>11008</v>
      </c>
      <c r="S409" s="2" t="s">
        <v>1</v>
      </c>
      <c r="T409" t="str">
        <f>IF(Tabla2[[#This Row],[SERIE ]]="22SD004C","BODEGA",IF(Tabla2[[#This Row],[SERIE ]]="21DS000T","CASA MATRIZ","SUCURSAL"))</f>
        <v>SUCURSAL</v>
      </c>
    </row>
    <row r="410" spans="1:20" ht="15.75" hidden="1" thickBot="1" x14ac:dyDescent="0.3">
      <c r="A410" s="26" t="s">
        <v>9016</v>
      </c>
      <c r="B410" s="182">
        <v>45553</v>
      </c>
      <c r="C410" s="2" t="s">
        <v>1</v>
      </c>
      <c r="D410" s="2" t="s">
        <v>0</v>
      </c>
      <c r="E410" s="2" t="s">
        <v>10329</v>
      </c>
      <c r="F410" s="2" t="s">
        <v>10331</v>
      </c>
      <c r="G410" s="25">
        <v>2008</v>
      </c>
      <c r="H410" s="29">
        <v>2008</v>
      </c>
      <c r="I410" s="30" t="s">
        <v>7676</v>
      </c>
      <c r="J410" s="24" t="s">
        <v>7675</v>
      </c>
      <c r="K410" s="2">
        <v>0</v>
      </c>
      <c r="L410" s="2">
        <v>0</v>
      </c>
      <c r="M410" s="24">
        <v>0</v>
      </c>
      <c r="N410" s="2">
        <v>0</v>
      </c>
      <c r="O410" s="2">
        <v>0</v>
      </c>
      <c r="P410" s="2">
        <v>0</v>
      </c>
      <c r="Q410" s="24">
        <v>0</v>
      </c>
      <c r="S410" s="2" t="s">
        <v>1</v>
      </c>
      <c r="T410" t="str">
        <f>IF(Tabla2[[#This Row],[SERIE ]]="22SD004C","BODEGA",IF(Tabla2[[#This Row],[SERIE ]]="21DS000T","CASA MATRIZ","SUCURSAL"))</f>
        <v>SUCURSAL</v>
      </c>
    </row>
    <row r="411" spans="1:20" ht="15.75" hidden="1" thickBot="1" x14ac:dyDescent="0.3">
      <c r="A411" s="26" t="s">
        <v>9016</v>
      </c>
      <c r="B411" s="182">
        <v>45553</v>
      </c>
      <c r="C411" s="2" t="s">
        <v>1</v>
      </c>
      <c r="D411" s="2" t="s">
        <v>0</v>
      </c>
      <c r="E411" s="2" t="s">
        <v>10329</v>
      </c>
      <c r="F411" s="2" t="s">
        <v>10331</v>
      </c>
      <c r="G411" s="25">
        <v>2007</v>
      </c>
      <c r="H411" s="29">
        <v>2007</v>
      </c>
      <c r="I411" s="30"/>
      <c r="J411" s="24" t="s">
        <v>10239</v>
      </c>
      <c r="K411" s="2">
        <v>0</v>
      </c>
      <c r="L411" s="2">
        <v>0</v>
      </c>
      <c r="M411" s="24">
        <v>85.4</v>
      </c>
      <c r="N411" s="2">
        <v>11.102</v>
      </c>
      <c r="O411" s="2">
        <v>0</v>
      </c>
      <c r="P411" s="2">
        <v>0</v>
      </c>
      <c r="Q411" s="24">
        <v>96.50200000000001</v>
      </c>
      <c r="R411" s="2" t="s">
        <v>10238</v>
      </c>
      <c r="S411" s="2" t="s">
        <v>1</v>
      </c>
      <c r="T411" t="str">
        <f>IF(Tabla2[[#This Row],[SERIE ]]="22SD004C","BODEGA",IF(Tabla2[[#This Row],[SERIE ]]="21DS000T","CASA MATRIZ","SUCURSAL"))</f>
        <v>SUCURSAL</v>
      </c>
    </row>
    <row r="412" spans="1:20" ht="15.75" hidden="1" thickBot="1" x14ac:dyDescent="0.3">
      <c r="A412" s="26" t="s">
        <v>9016</v>
      </c>
      <c r="B412" s="182">
        <v>45553</v>
      </c>
      <c r="C412" s="2" t="s">
        <v>1</v>
      </c>
      <c r="D412" s="2" t="s">
        <v>0</v>
      </c>
      <c r="E412" s="2" t="s">
        <v>10329</v>
      </c>
      <c r="F412" s="2" t="s">
        <v>10331</v>
      </c>
      <c r="G412" s="25">
        <v>2006</v>
      </c>
      <c r="H412" s="29">
        <v>2006</v>
      </c>
      <c r="I412" s="30"/>
      <c r="J412" s="24" t="s">
        <v>10248</v>
      </c>
      <c r="K412" s="2">
        <v>0</v>
      </c>
      <c r="L412" s="2">
        <v>0</v>
      </c>
      <c r="M412" s="24">
        <v>541.59</v>
      </c>
      <c r="N412" s="2">
        <v>70.406700000000001</v>
      </c>
      <c r="O412" s="2">
        <v>0</v>
      </c>
      <c r="P412" s="2">
        <v>0</v>
      </c>
      <c r="Q412" s="24">
        <v>611.99670000000003</v>
      </c>
      <c r="R412" s="2" t="s">
        <v>10247</v>
      </c>
      <c r="S412" s="2" t="s">
        <v>1</v>
      </c>
      <c r="T412" t="str">
        <f>IF(Tabla2[[#This Row],[SERIE ]]="22SD004C","BODEGA",IF(Tabla2[[#This Row],[SERIE ]]="21DS000T","CASA MATRIZ","SUCURSAL"))</f>
        <v>SUCURSAL</v>
      </c>
    </row>
    <row r="413" spans="1:20" ht="15.75" hidden="1" thickBot="1" x14ac:dyDescent="0.3">
      <c r="A413" s="26" t="s">
        <v>9016</v>
      </c>
      <c r="B413" s="182">
        <v>45553</v>
      </c>
      <c r="C413" s="2" t="s">
        <v>1</v>
      </c>
      <c r="D413" s="2" t="s">
        <v>0</v>
      </c>
      <c r="E413" s="2" t="s">
        <v>10329</v>
      </c>
      <c r="F413" s="2" t="s">
        <v>10331</v>
      </c>
      <c r="G413" s="25">
        <v>2005</v>
      </c>
      <c r="H413" s="29">
        <v>2005</v>
      </c>
      <c r="I413" s="30"/>
      <c r="J413" s="24" t="s">
        <v>10231</v>
      </c>
      <c r="K413" s="2">
        <v>0</v>
      </c>
      <c r="L413" s="2">
        <v>0</v>
      </c>
      <c r="M413" s="24">
        <v>412.38</v>
      </c>
      <c r="N413" s="2">
        <v>53.609400000000001</v>
      </c>
      <c r="O413" s="2">
        <v>0</v>
      </c>
      <c r="P413" s="2">
        <v>0</v>
      </c>
      <c r="Q413" s="24">
        <v>465.98939999999999</v>
      </c>
      <c r="R413" s="2" t="s">
        <v>10230</v>
      </c>
      <c r="S413" s="2" t="s">
        <v>1</v>
      </c>
      <c r="T413" t="str">
        <f>IF(Tabla2[[#This Row],[SERIE ]]="22SD004C","BODEGA",IF(Tabla2[[#This Row],[SERIE ]]="21DS000T","CASA MATRIZ","SUCURSAL"))</f>
        <v>SUCURSAL</v>
      </c>
    </row>
    <row r="414" spans="1:20" ht="15.75" hidden="1" thickBot="1" x14ac:dyDescent="0.3">
      <c r="A414" s="26" t="s">
        <v>9016</v>
      </c>
      <c r="B414" s="182">
        <v>45553</v>
      </c>
      <c r="C414" s="2" t="s">
        <v>1</v>
      </c>
      <c r="D414" s="2" t="s">
        <v>0</v>
      </c>
      <c r="E414" s="2" t="s">
        <v>10329</v>
      </c>
      <c r="F414" s="2" t="s">
        <v>10331</v>
      </c>
      <c r="G414" s="25">
        <v>2004</v>
      </c>
      <c r="H414" s="29">
        <v>2004</v>
      </c>
      <c r="I414" s="30"/>
      <c r="J414" s="24" t="s">
        <v>10460</v>
      </c>
      <c r="K414" s="2">
        <v>0</v>
      </c>
      <c r="L414" s="2">
        <v>0</v>
      </c>
      <c r="M414" s="24">
        <v>419.91</v>
      </c>
      <c r="N414" s="2">
        <v>54.588300000000004</v>
      </c>
      <c r="O414" s="2">
        <v>0</v>
      </c>
      <c r="P414" s="2">
        <v>0</v>
      </c>
      <c r="Q414" s="24">
        <v>474.49830000000003</v>
      </c>
      <c r="R414" s="2" t="s">
        <v>10206</v>
      </c>
      <c r="S414" s="2" t="s">
        <v>1</v>
      </c>
      <c r="T414" t="str">
        <f>IF(Tabla2[[#This Row],[SERIE ]]="22SD004C","BODEGA",IF(Tabla2[[#This Row],[SERIE ]]="21DS000T","CASA MATRIZ","SUCURSAL"))</f>
        <v>SUCURSAL</v>
      </c>
    </row>
    <row r="415" spans="1:20" ht="15.75" hidden="1" thickBot="1" x14ac:dyDescent="0.3">
      <c r="A415" s="26" t="s">
        <v>9016</v>
      </c>
      <c r="B415" s="182">
        <v>45552</v>
      </c>
      <c r="C415" s="2" t="s">
        <v>1</v>
      </c>
      <c r="D415" s="2" t="s">
        <v>0</v>
      </c>
      <c r="E415" s="2" t="s">
        <v>10329</v>
      </c>
      <c r="F415" s="2" t="s">
        <v>10331</v>
      </c>
      <c r="G415" s="25">
        <v>2003</v>
      </c>
      <c r="H415" s="29">
        <v>2003</v>
      </c>
      <c r="I415" s="30"/>
      <c r="J415" s="24" t="s">
        <v>10461</v>
      </c>
      <c r="K415" s="2">
        <v>0</v>
      </c>
      <c r="L415" s="2">
        <v>0</v>
      </c>
      <c r="M415" s="24">
        <v>505.75</v>
      </c>
      <c r="N415" s="2">
        <v>65.747500000000002</v>
      </c>
      <c r="O415" s="2">
        <v>0</v>
      </c>
      <c r="P415" s="2">
        <v>0</v>
      </c>
      <c r="Q415" s="24">
        <v>571.49749999999995</v>
      </c>
      <c r="R415" s="2" t="s">
        <v>10253</v>
      </c>
      <c r="S415" s="2" t="s">
        <v>1</v>
      </c>
      <c r="T415" t="str">
        <f>IF(Tabla2[[#This Row],[SERIE ]]="22SD004C","BODEGA",IF(Tabla2[[#This Row],[SERIE ]]="21DS000T","CASA MATRIZ","SUCURSAL"))</f>
        <v>SUCURSAL</v>
      </c>
    </row>
    <row r="416" spans="1:20" ht="15.75" hidden="1" thickBot="1" x14ac:dyDescent="0.3">
      <c r="A416" s="26" t="s">
        <v>9016</v>
      </c>
      <c r="B416" s="182">
        <v>45552</v>
      </c>
      <c r="C416" s="2" t="s">
        <v>1</v>
      </c>
      <c r="D416" s="2" t="s">
        <v>0</v>
      </c>
      <c r="E416" s="2" t="s">
        <v>10329</v>
      </c>
      <c r="F416" s="2" t="s">
        <v>10331</v>
      </c>
      <c r="G416" s="25">
        <v>2002</v>
      </c>
      <c r="H416" s="29">
        <v>2002</v>
      </c>
      <c r="I416" s="30"/>
      <c r="J416" s="24" t="s">
        <v>10231</v>
      </c>
      <c r="K416" s="2">
        <v>0</v>
      </c>
      <c r="L416" s="2">
        <v>0</v>
      </c>
      <c r="M416" s="24">
        <v>465.48</v>
      </c>
      <c r="N416" s="2">
        <v>60.512400000000007</v>
      </c>
      <c r="O416" s="2">
        <v>0</v>
      </c>
      <c r="P416" s="2">
        <v>0</v>
      </c>
      <c r="Q416" s="24">
        <v>525.99239999999998</v>
      </c>
      <c r="R416" s="2" t="s">
        <v>10230</v>
      </c>
      <c r="S416" s="2" t="s">
        <v>1</v>
      </c>
      <c r="T416" t="str">
        <f>IF(Tabla2[[#This Row],[SERIE ]]="22SD004C","BODEGA",IF(Tabla2[[#This Row],[SERIE ]]="21DS000T","CASA MATRIZ","SUCURSAL"))</f>
        <v>SUCURSAL</v>
      </c>
    </row>
    <row r="417" spans="1:20" ht="15.75" hidden="1" thickBot="1" x14ac:dyDescent="0.3">
      <c r="A417" s="26" t="s">
        <v>9016</v>
      </c>
      <c r="B417" s="182">
        <v>45552</v>
      </c>
      <c r="C417" s="2" t="s">
        <v>1</v>
      </c>
      <c r="D417" s="2" t="s">
        <v>0</v>
      </c>
      <c r="E417" s="2" t="s">
        <v>10329</v>
      </c>
      <c r="F417" s="2" t="s">
        <v>10331</v>
      </c>
      <c r="G417" s="25">
        <v>2001</v>
      </c>
      <c r="H417" s="29">
        <v>2001</v>
      </c>
      <c r="I417" s="30" t="s">
        <v>7676</v>
      </c>
      <c r="J417" s="24" t="s">
        <v>7675</v>
      </c>
      <c r="K417" s="2">
        <v>0</v>
      </c>
      <c r="L417" s="2">
        <v>0</v>
      </c>
      <c r="M417" s="24"/>
      <c r="N417" s="2">
        <v>0</v>
      </c>
      <c r="O417" s="2">
        <v>0</v>
      </c>
      <c r="P417" s="2">
        <v>0</v>
      </c>
      <c r="Q417" s="24">
        <v>0</v>
      </c>
      <c r="S417" s="2" t="s">
        <v>1</v>
      </c>
      <c r="T417" t="str">
        <f>IF(Tabla2[[#This Row],[SERIE ]]="22SD004C","BODEGA",IF(Tabla2[[#This Row],[SERIE ]]="21DS000T","CASA MATRIZ","SUCURSAL"))</f>
        <v>SUCURSAL</v>
      </c>
    </row>
    <row r="418" spans="1:20" ht="15.75" hidden="1" thickBot="1" x14ac:dyDescent="0.3">
      <c r="A418" s="26" t="s">
        <v>9016</v>
      </c>
      <c r="B418" s="182">
        <v>45552</v>
      </c>
      <c r="C418" s="2" t="s">
        <v>1</v>
      </c>
      <c r="D418" s="2" t="s">
        <v>0</v>
      </c>
      <c r="E418" s="2" t="s">
        <v>10329</v>
      </c>
      <c r="F418" s="2" t="s">
        <v>10331</v>
      </c>
      <c r="G418" s="25">
        <v>2000</v>
      </c>
      <c r="H418" s="29">
        <v>2000</v>
      </c>
      <c r="I418" s="30"/>
      <c r="J418" s="24" t="s">
        <v>11099</v>
      </c>
      <c r="K418" s="2">
        <v>0</v>
      </c>
      <c r="L418" s="2">
        <v>0</v>
      </c>
      <c r="M418" s="24">
        <v>13.94</v>
      </c>
      <c r="N418" s="2">
        <v>1.8122</v>
      </c>
      <c r="O418" s="2">
        <v>0</v>
      </c>
      <c r="P418" s="2">
        <v>0</v>
      </c>
      <c r="Q418" s="24">
        <v>15.7522</v>
      </c>
      <c r="R418" s="2" t="s">
        <v>11098</v>
      </c>
      <c r="S418" s="2" t="s">
        <v>1</v>
      </c>
      <c r="T418" t="str">
        <f>IF(Tabla2[[#This Row],[SERIE ]]="22SD004C","BODEGA",IF(Tabla2[[#This Row],[SERIE ]]="21DS000T","CASA MATRIZ","SUCURSAL"))</f>
        <v>SUCURSAL</v>
      </c>
    </row>
    <row r="419" spans="1:20" ht="15.75" hidden="1" thickBot="1" x14ac:dyDescent="0.3">
      <c r="A419" s="26" t="s">
        <v>9016</v>
      </c>
      <c r="B419" s="182">
        <v>45552</v>
      </c>
      <c r="C419" s="2" t="s">
        <v>1</v>
      </c>
      <c r="D419" s="2" t="s">
        <v>0</v>
      </c>
      <c r="E419" s="2" t="s">
        <v>10329</v>
      </c>
      <c r="F419" s="2" t="s">
        <v>10331</v>
      </c>
      <c r="G419" s="25">
        <v>1999</v>
      </c>
      <c r="H419" s="29">
        <v>1999</v>
      </c>
      <c r="I419" s="30"/>
      <c r="J419" s="24" t="s">
        <v>11099</v>
      </c>
      <c r="K419" s="2">
        <v>0</v>
      </c>
      <c r="L419" s="2">
        <v>0</v>
      </c>
      <c r="M419" s="24">
        <v>15.93</v>
      </c>
      <c r="N419" s="2">
        <v>2.0709</v>
      </c>
      <c r="O419" s="2">
        <v>0</v>
      </c>
      <c r="P419" s="2">
        <v>0</v>
      </c>
      <c r="Q419" s="24">
        <v>18.000900000000001</v>
      </c>
      <c r="R419" s="2" t="s">
        <v>11098</v>
      </c>
      <c r="S419" s="2" t="s">
        <v>1</v>
      </c>
      <c r="T419" t="str">
        <f>IF(Tabla2[[#This Row],[SERIE ]]="22SD004C","BODEGA",IF(Tabla2[[#This Row],[SERIE ]]="21DS000T","CASA MATRIZ","SUCURSAL"))</f>
        <v>SUCURSAL</v>
      </c>
    </row>
    <row r="420" spans="1:20" ht="15.75" hidden="1" thickBot="1" x14ac:dyDescent="0.3">
      <c r="A420" s="26" t="s">
        <v>9016</v>
      </c>
      <c r="B420" s="182">
        <v>45551</v>
      </c>
      <c r="C420" s="2" t="s">
        <v>1</v>
      </c>
      <c r="D420" s="2" t="s">
        <v>0</v>
      </c>
      <c r="E420" s="2" t="s">
        <v>10329</v>
      </c>
      <c r="F420" s="2" t="s">
        <v>10331</v>
      </c>
      <c r="G420" s="25">
        <v>1998</v>
      </c>
      <c r="H420" s="29">
        <v>1998</v>
      </c>
      <c r="I420" s="30" t="s">
        <v>7676</v>
      </c>
      <c r="J420" s="24" t="s">
        <v>7675</v>
      </c>
      <c r="K420" s="2">
        <v>0</v>
      </c>
      <c r="L420" s="2">
        <v>0</v>
      </c>
      <c r="M420" s="24">
        <v>0</v>
      </c>
      <c r="N420" s="2">
        <v>0</v>
      </c>
      <c r="O420" s="2">
        <v>0</v>
      </c>
      <c r="P420" s="2">
        <v>0</v>
      </c>
      <c r="Q420" s="24">
        <v>0</v>
      </c>
      <c r="S420" s="2" t="s">
        <v>1</v>
      </c>
      <c r="T420" t="str">
        <f>IF(Tabla2[[#This Row],[SERIE ]]="22SD004C","BODEGA",IF(Tabla2[[#This Row],[SERIE ]]="21DS000T","CASA MATRIZ","SUCURSAL"))</f>
        <v>SUCURSAL</v>
      </c>
    </row>
    <row r="421" spans="1:20" ht="15.75" hidden="1" thickBot="1" x14ac:dyDescent="0.3">
      <c r="A421" s="26" t="s">
        <v>9016</v>
      </c>
      <c r="B421" s="182">
        <v>45551</v>
      </c>
      <c r="C421" s="2" t="s">
        <v>1</v>
      </c>
      <c r="D421" s="2" t="s">
        <v>0</v>
      </c>
      <c r="E421" s="2" t="s">
        <v>10329</v>
      </c>
      <c r="F421" s="2" t="s">
        <v>10331</v>
      </c>
      <c r="G421" s="25">
        <v>1997</v>
      </c>
      <c r="H421" s="29">
        <v>1997</v>
      </c>
      <c r="I421" s="30"/>
      <c r="J421" s="24" t="s">
        <v>10239</v>
      </c>
      <c r="K421" s="2">
        <v>0</v>
      </c>
      <c r="L421" s="2">
        <v>0</v>
      </c>
      <c r="M421" s="24">
        <v>94.03</v>
      </c>
      <c r="N421" s="2">
        <v>12.2239</v>
      </c>
      <c r="O421" s="2">
        <v>0</v>
      </c>
      <c r="P421" s="2">
        <v>0</v>
      </c>
      <c r="Q421" s="24">
        <v>106.2539</v>
      </c>
      <c r="R421" s="2" t="s">
        <v>10238</v>
      </c>
      <c r="S421" s="2" t="s">
        <v>1</v>
      </c>
      <c r="T421" t="str">
        <f>IF(Tabla2[[#This Row],[SERIE ]]="22SD004C","BODEGA",IF(Tabla2[[#This Row],[SERIE ]]="21DS000T","CASA MATRIZ","SUCURSAL"))</f>
        <v>SUCURSAL</v>
      </c>
    </row>
    <row r="422" spans="1:20" ht="15.75" hidden="1" thickBot="1" x14ac:dyDescent="0.3">
      <c r="A422" s="26" t="s">
        <v>9016</v>
      </c>
      <c r="B422" s="182">
        <v>45551</v>
      </c>
      <c r="C422" s="2" t="s">
        <v>1</v>
      </c>
      <c r="D422" s="2" t="s">
        <v>0</v>
      </c>
      <c r="E422" s="2" t="s">
        <v>10329</v>
      </c>
      <c r="F422" s="2" t="s">
        <v>10331</v>
      </c>
      <c r="G422" s="25">
        <v>1996</v>
      </c>
      <c r="H422" s="29">
        <v>1996</v>
      </c>
      <c r="I422" s="30"/>
      <c r="J422" s="24" t="s">
        <v>10231</v>
      </c>
      <c r="K422" s="2">
        <v>0</v>
      </c>
      <c r="L422" s="2">
        <v>0</v>
      </c>
      <c r="M422" s="24">
        <v>402.65</v>
      </c>
      <c r="N422" s="2">
        <v>52.344499999999996</v>
      </c>
      <c r="O422" s="2">
        <v>0</v>
      </c>
      <c r="P422" s="2">
        <v>0</v>
      </c>
      <c r="Q422" s="24">
        <v>454.99449999999996</v>
      </c>
      <c r="R422" s="2" t="s">
        <v>10230</v>
      </c>
      <c r="S422" s="2" t="s">
        <v>1</v>
      </c>
      <c r="T422" t="str">
        <f>IF(Tabla2[[#This Row],[SERIE ]]="22SD004C","BODEGA",IF(Tabla2[[#This Row],[SERIE ]]="21DS000T","CASA MATRIZ","SUCURSAL"))</f>
        <v>SUCURSAL</v>
      </c>
    </row>
    <row r="423" spans="1:20" ht="15.75" hidden="1" thickBot="1" x14ac:dyDescent="0.3">
      <c r="A423" s="26" t="s">
        <v>9016</v>
      </c>
      <c r="B423" s="182">
        <v>45551</v>
      </c>
      <c r="C423" s="2" t="s">
        <v>1</v>
      </c>
      <c r="D423" s="2" t="s">
        <v>0</v>
      </c>
      <c r="E423" s="2" t="s">
        <v>10329</v>
      </c>
      <c r="F423" s="2" t="s">
        <v>10331</v>
      </c>
      <c r="G423" s="25">
        <v>1995</v>
      </c>
      <c r="H423" s="29">
        <v>1995</v>
      </c>
      <c r="I423" s="30"/>
      <c r="J423" s="24" t="s">
        <v>10203</v>
      </c>
      <c r="K423" s="2">
        <v>0</v>
      </c>
      <c r="L423" s="2">
        <v>0</v>
      </c>
      <c r="M423" s="24">
        <v>465.49</v>
      </c>
      <c r="N423" s="2">
        <v>60.5137</v>
      </c>
      <c r="O423" s="2">
        <v>0</v>
      </c>
      <c r="P423" s="2">
        <v>0</v>
      </c>
      <c r="Q423" s="24">
        <v>526.00369999999998</v>
      </c>
      <c r="R423" s="2" t="s">
        <v>10202</v>
      </c>
      <c r="S423" s="2" t="s">
        <v>1</v>
      </c>
      <c r="T423" t="str">
        <f>IF(Tabla2[[#This Row],[SERIE ]]="22SD004C","BODEGA",IF(Tabla2[[#This Row],[SERIE ]]="21DS000T","CASA MATRIZ","SUCURSAL"))</f>
        <v>SUCURSAL</v>
      </c>
    </row>
    <row r="424" spans="1:20" ht="15.75" hidden="1" thickBot="1" x14ac:dyDescent="0.3">
      <c r="A424" s="26" t="s">
        <v>9016</v>
      </c>
      <c r="B424" s="182">
        <v>45551</v>
      </c>
      <c r="C424" s="2" t="s">
        <v>1</v>
      </c>
      <c r="D424" s="2" t="s">
        <v>0</v>
      </c>
      <c r="E424" s="2" t="s">
        <v>10329</v>
      </c>
      <c r="F424" s="2" t="s">
        <v>10331</v>
      </c>
      <c r="G424" s="25">
        <v>1994</v>
      </c>
      <c r="H424" s="29">
        <v>1994</v>
      </c>
      <c r="I424" s="30"/>
      <c r="J424" s="24" t="s">
        <v>11004</v>
      </c>
      <c r="K424" s="2">
        <v>0</v>
      </c>
      <c r="L424" s="2">
        <v>0</v>
      </c>
      <c r="M424" s="24">
        <v>4.42</v>
      </c>
      <c r="N424" s="2">
        <v>0.5746</v>
      </c>
      <c r="O424" s="2">
        <v>0</v>
      </c>
      <c r="P424" s="2">
        <v>0</v>
      </c>
      <c r="Q424" s="24">
        <v>4.9946000000000002</v>
      </c>
      <c r="R424" s="2" t="s">
        <v>11003</v>
      </c>
      <c r="S424" s="2" t="s">
        <v>1</v>
      </c>
      <c r="T424" t="str">
        <f>IF(Tabla2[[#This Row],[SERIE ]]="22SD004C","BODEGA",IF(Tabla2[[#This Row],[SERIE ]]="21DS000T","CASA MATRIZ","SUCURSAL"))</f>
        <v>SUCURSAL</v>
      </c>
    </row>
    <row r="425" spans="1:20" ht="15.75" hidden="1" thickBot="1" x14ac:dyDescent="0.3">
      <c r="A425" s="26" t="s">
        <v>9016</v>
      </c>
      <c r="B425" s="182">
        <v>45551</v>
      </c>
      <c r="C425" s="2" t="s">
        <v>1</v>
      </c>
      <c r="D425" s="2" t="s">
        <v>0</v>
      </c>
      <c r="E425" s="2" t="s">
        <v>10329</v>
      </c>
      <c r="F425" s="2" t="s">
        <v>10331</v>
      </c>
      <c r="G425" s="25">
        <v>1993</v>
      </c>
      <c r="H425" s="29">
        <v>1993</v>
      </c>
      <c r="I425" s="30"/>
      <c r="J425" s="24" t="s">
        <v>10231</v>
      </c>
      <c r="K425" s="2">
        <v>0</v>
      </c>
      <c r="L425" s="2">
        <v>0</v>
      </c>
      <c r="M425" s="24">
        <v>398.23</v>
      </c>
      <c r="N425" s="2">
        <v>51.769900000000007</v>
      </c>
      <c r="O425" s="2">
        <v>0</v>
      </c>
      <c r="P425" s="2">
        <v>0</v>
      </c>
      <c r="Q425" s="24">
        <v>449.99990000000003</v>
      </c>
      <c r="R425" s="2" t="s">
        <v>10230</v>
      </c>
      <c r="S425" s="2" t="s">
        <v>1</v>
      </c>
      <c r="T425" t="str">
        <f>IF(Tabla2[[#This Row],[SERIE ]]="22SD004C","BODEGA",IF(Tabla2[[#This Row],[SERIE ]]="21DS000T","CASA MATRIZ","SUCURSAL"))</f>
        <v>SUCURSAL</v>
      </c>
    </row>
    <row r="426" spans="1:20" ht="15.75" hidden="1" thickBot="1" x14ac:dyDescent="0.3">
      <c r="A426" s="26" t="s">
        <v>9016</v>
      </c>
      <c r="B426" s="182">
        <v>45549</v>
      </c>
      <c r="C426" s="2" t="s">
        <v>1</v>
      </c>
      <c r="D426" s="2" t="s">
        <v>0</v>
      </c>
      <c r="E426" s="2" t="s">
        <v>10329</v>
      </c>
      <c r="F426" s="2" t="s">
        <v>10331</v>
      </c>
      <c r="G426" s="25">
        <v>1992</v>
      </c>
      <c r="H426" s="29">
        <v>1992</v>
      </c>
      <c r="I426" s="30"/>
      <c r="J426" s="24" t="s">
        <v>10436</v>
      </c>
      <c r="K426" s="2">
        <v>0</v>
      </c>
      <c r="L426" s="2">
        <v>0</v>
      </c>
      <c r="M426" s="24">
        <v>421.24</v>
      </c>
      <c r="N426" s="2">
        <v>54.761200000000002</v>
      </c>
      <c r="O426" s="2">
        <v>0</v>
      </c>
      <c r="P426" s="2">
        <v>0</v>
      </c>
      <c r="Q426" s="24">
        <v>476.00120000000004</v>
      </c>
      <c r="R426" s="2" t="s">
        <v>10435</v>
      </c>
      <c r="S426" s="2" t="s">
        <v>1</v>
      </c>
      <c r="T426" t="str">
        <f>IF(Tabla2[[#This Row],[SERIE ]]="22SD004C","BODEGA",IF(Tabla2[[#This Row],[SERIE ]]="21DS000T","CASA MATRIZ","SUCURSAL"))</f>
        <v>SUCURSAL</v>
      </c>
    </row>
    <row r="427" spans="1:20" ht="15.75" hidden="1" thickBot="1" x14ac:dyDescent="0.3">
      <c r="A427" s="26" t="s">
        <v>9016</v>
      </c>
      <c r="B427" s="182">
        <v>45549</v>
      </c>
      <c r="C427" s="2" t="s">
        <v>1</v>
      </c>
      <c r="D427" s="2" t="s">
        <v>0</v>
      </c>
      <c r="E427" s="2" t="s">
        <v>10329</v>
      </c>
      <c r="F427" s="2" t="s">
        <v>10331</v>
      </c>
      <c r="G427" s="25">
        <v>1991</v>
      </c>
      <c r="H427" s="29">
        <v>1991</v>
      </c>
      <c r="I427" s="30"/>
      <c r="J427" s="24" t="s">
        <v>10239</v>
      </c>
      <c r="K427" s="2">
        <v>0</v>
      </c>
      <c r="L427" s="2">
        <v>0</v>
      </c>
      <c r="M427" s="24">
        <v>114.96</v>
      </c>
      <c r="N427" s="2">
        <v>14.944799999999999</v>
      </c>
      <c r="O427" s="2">
        <v>0</v>
      </c>
      <c r="P427" s="2">
        <v>0</v>
      </c>
      <c r="Q427" s="24">
        <v>129.90479999999999</v>
      </c>
      <c r="R427" s="2" t="s">
        <v>10238</v>
      </c>
      <c r="S427" s="2" t="s">
        <v>1</v>
      </c>
      <c r="T427" t="str">
        <f>IF(Tabla2[[#This Row],[SERIE ]]="22SD004C","BODEGA",IF(Tabla2[[#This Row],[SERIE ]]="21DS000T","CASA MATRIZ","SUCURSAL"))</f>
        <v>SUCURSAL</v>
      </c>
    </row>
    <row r="428" spans="1:20" ht="15.75" hidden="1" thickBot="1" x14ac:dyDescent="0.3">
      <c r="A428" s="26" t="s">
        <v>9016</v>
      </c>
      <c r="B428" s="182">
        <v>45549</v>
      </c>
      <c r="C428" s="2" t="s">
        <v>1</v>
      </c>
      <c r="D428" s="2" t="s">
        <v>0</v>
      </c>
      <c r="E428" s="2" t="s">
        <v>10329</v>
      </c>
      <c r="F428" s="2" t="s">
        <v>10331</v>
      </c>
      <c r="G428" s="25">
        <v>1990</v>
      </c>
      <c r="H428" s="29">
        <v>1990</v>
      </c>
      <c r="I428" s="30"/>
      <c r="J428" s="24" t="s">
        <v>10453</v>
      </c>
      <c r="K428" s="2">
        <v>0</v>
      </c>
      <c r="L428" s="2">
        <v>0</v>
      </c>
      <c r="M428" s="24">
        <v>409.4</v>
      </c>
      <c r="N428" s="2">
        <v>53.222000000000001</v>
      </c>
      <c r="O428" s="2">
        <v>0</v>
      </c>
      <c r="P428" s="2">
        <v>0</v>
      </c>
      <c r="Q428" s="24">
        <v>462.62199999999996</v>
      </c>
      <c r="R428" s="2" t="s">
        <v>10451</v>
      </c>
      <c r="S428" s="2" t="s">
        <v>1</v>
      </c>
      <c r="T428" t="str">
        <f>IF(Tabla2[[#This Row],[SERIE ]]="22SD004C","BODEGA",IF(Tabla2[[#This Row],[SERIE ]]="21DS000T","CASA MATRIZ","SUCURSAL"))</f>
        <v>SUCURSAL</v>
      </c>
    </row>
    <row r="429" spans="1:20" ht="15.75" hidden="1" thickBot="1" x14ac:dyDescent="0.3">
      <c r="A429" s="26" t="s">
        <v>9016</v>
      </c>
      <c r="B429" s="182">
        <v>45549</v>
      </c>
      <c r="C429" s="2" t="s">
        <v>1</v>
      </c>
      <c r="D429" s="2" t="s">
        <v>0</v>
      </c>
      <c r="E429" s="2" t="s">
        <v>10329</v>
      </c>
      <c r="F429" s="2" t="s">
        <v>10331</v>
      </c>
      <c r="G429" s="25">
        <v>1989</v>
      </c>
      <c r="H429" s="29">
        <v>1989</v>
      </c>
      <c r="I429" s="30"/>
      <c r="J429" s="24" t="s">
        <v>10460</v>
      </c>
      <c r="K429" s="2">
        <v>0</v>
      </c>
      <c r="L429" s="2">
        <v>0</v>
      </c>
      <c r="M429" s="24">
        <v>432.74</v>
      </c>
      <c r="N429" s="2">
        <v>56.2562</v>
      </c>
      <c r="O429" s="2">
        <v>0</v>
      </c>
      <c r="P429" s="2">
        <v>0</v>
      </c>
      <c r="Q429" s="24">
        <v>488.99619999999999</v>
      </c>
      <c r="R429" s="2" t="s">
        <v>10206</v>
      </c>
      <c r="S429" s="2" t="s">
        <v>1</v>
      </c>
      <c r="T429" t="str">
        <f>IF(Tabla2[[#This Row],[SERIE ]]="22SD004C","BODEGA",IF(Tabla2[[#This Row],[SERIE ]]="21DS000T","CASA MATRIZ","SUCURSAL"))</f>
        <v>SUCURSAL</v>
      </c>
    </row>
    <row r="430" spans="1:20" ht="15.75" hidden="1" thickBot="1" x14ac:dyDescent="0.3">
      <c r="A430" s="26" t="s">
        <v>9016</v>
      </c>
      <c r="B430" s="182">
        <v>45549</v>
      </c>
      <c r="C430" s="2" t="s">
        <v>1</v>
      </c>
      <c r="D430" s="2" t="s">
        <v>0</v>
      </c>
      <c r="E430" s="2" t="s">
        <v>10329</v>
      </c>
      <c r="F430" s="2" t="s">
        <v>10331</v>
      </c>
      <c r="G430" s="25">
        <v>1988</v>
      </c>
      <c r="H430" s="29">
        <v>1988</v>
      </c>
      <c r="I430" s="30"/>
      <c r="J430" s="24" t="s">
        <v>11105</v>
      </c>
      <c r="K430" s="2">
        <v>0</v>
      </c>
      <c r="L430" s="2">
        <v>0</v>
      </c>
      <c r="M430" s="24">
        <v>73.010000000000005</v>
      </c>
      <c r="N430" s="2">
        <v>9.4913000000000007</v>
      </c>
      <c r="O430" s="2">
        <v>0</v>
      </c>
      <c r="P430" s="2">
        <v>0</v>
      </c>
      <c r="Q430" s="24">
        <v>82.501300000000001</v>
      </c>
      <c r="R430" s="2" t="s">
        <v>11104</v>
      </c>
      <c r="S430" s="2" t="s">
        <v>1</v>
      </c>
      <c r="T430" t="str">
        <f>IF(Tabla2[[#This Row],[SERIE ]]="22SD004C","BODEGA",IF(Tabla2[[#This Row],[SERIE ]]="21DS000T","CASA MATRIZ","SUCURSAL"))</f>
        <v>SUCURSAL</v>
      </c>
    </row>
    <row r="431" spans="1:20" ht="15.75" hidden="1" thickBot="1" x14ac:dyDescent="0.3">
      <c r="A431" s="26" t="s">
        <v>9016</v>
      </c>
      <c r="B431" s="182">
        <v>45549</v>
      </c>
      <c r="C431" s="2" t="s">
        <v>1</v>
      </c>
      <c r="D431" s="2" t="s">
        <v>0</v>
      </c>
      <c r="E431" s="2" t="s">
        <v>10329</v>
      </c>
      <c r="F431" s="2" t="s">
        <v>10331</v>
      </c>
      <c r="G431" s="25">
        <v>1987</v>
      </c>
      <c r="H431" s="29">
        <v>1987</v>
      </c>
      <c r="I431" s="30"/>
      <c r="J431" s="24" t="s">
        <v>11004</v>
      </c>
      <c r="K431" s="2">
        <v>0</v>
      </c>
      <c r="L431" s="2">
        <v>0</v>
      </c>
      <c r="M431" s="24">
        <v>13.27</v>
      </c>
      <c r="N431" s="2">
        <v>1.7251000000000001</v>
      </c>
      <c r="O431" s="2">
        <v>0</v>
      </c>
      <c r="P431" s="2">
        <v>0</v>
      </c>
      <c r="Q431" s="24">
        <v>14.995099999999999</v>
      </c>
      <c r="R431" s="2" t="s">
        <v>11003</v>
      </c>
      <c r="S431" s="2" t="s">
        <v>1</v>
      </c>
      <c r="T431" t="str">
        <f>IF(Tabla2[[#This Row],[SERIE ]]="22SD004C","BODEGA",IF(Tabla2[[#This Row],[SERIE ]]="21DS000T","CASA MATRIZ","SUCURSAL"))</f>
        <v>SUCURSAL</v>
      </c>
    </row>
    <row r="432" spans="1:20" ht="15.75" hidden="1" thickBot="1" x14ac:dyDescent="0.3">
      <c r="A432" s="26" t="s">
        <v>9016</v>
      </c>
      <c r="B432" s="182">
        <v>45549</v>
      </c>
      <c r="C432" s="2" t="s">
        <v>1</v>
      </c>
      <c r="D432" s="2" t="s">
        <v>0</v>
      </c>
      <c r="E432" s="2" t="s">
        <v>10329</v>
      </c>
      <c r="F432" s="2" t="s">
        <v>10331</v>
      </c>
      <c r="G432" s="25">
        <v>1986</v>
      </c>
      <c r="H432" s="29">
        <v>1986</v>
      </c>
      <c r="I432" s="30"/>
      <c r="J432" s="24" t="s">
        <v>10231</v>
      </c>
      <c r="K432" s="2">
        <v>0</v>
      </c>
      <c r="L432" s="2">
        <v>0</v>
      </c>
      <c r="M432" s="24">
        <v>401.77</v>
      </c>
      <c r="N432" s="2">
        <v>52.2301</v>
      </c>
      <c r="O432" s="2">
        <v>0</v>
      </c>
      <c r="P432" s="2">
        <v>0</v>
      </c>
      <c r="Q432" s="24">
        <v>454.00009999999997</v>
      </c>
      <c r="R432" s="2" t="s">
        <v>10230</v>
      </c>
      <c r="S432" s="2" t="s">
        <v>1</v>
      </c>
      <c r="T432" t="str">
        <f>IF(Tabla2[[#This Row],[SERIE ]]="22SD004C","BODEGA",IF(Tabla2[[#This Row],[SERIE ]]="21DS000T","CASA MATRIZ","SUCURSAL"))</f>
        <v>SUCURSAL</v>
      </c>
    </row>
    <row r="433" spans="1:20" ht="15.75" hidden="1" thickBot="1" x14ac:dyDescent="0.3">
      <c r="A433" s="26" t="s">
        <v>9016</v>
      </c>
      <c r="B433" s="182">
        <v>45548</v>
      </c>
      <c r="C433" s="2" t="s">
        <v>1</v>
      </c>
      <c r="D433" s="2" t="s">
        <v>0</v>
      </c>
      <c r="E433" s="2" t="s">
        <v>10329</v>
      </c>
      <c r="F433" s="2" t="s">
        <v>10331</v>
      </c>
      <c r="G433" s="25">
        <v>1985</v>
      </c>
      <c r="H433" s="29">
        <v>1985</v>
      </c>
      <c r="I433" s="30"/>
      <c r="J433" s="24" t="s">
        <v>10266</v>
      </c>
      <c r="K433" s="2">
        <v>0</v>
      </c>
      <c r="L433" s="2">
        <v>0</v>
      </c>
      <c r="M433" s="24">
        <v>23.01</v>
      </c>
      <c r="N433" s="2">
        <v>2.9913000000000003</v>
      </c>
      <c r="O433" s="2">
        <v>0</v>
      </c>
      <c r="P433" s="2">
        <v>0</v>
      </c>
      <c r="Q433" s="24">
        <v>26.001300000000001</v>
      </c>
      <c r="R433" s="2" t="s">
        <v>10265</v>
      </c>
      <c r="S433" s="2" t="s">
        <v>1</v>
      </c>
      <c r="T433" t="str">
        <f>IF(Tabla2[[#This Row],[SERIE ]]="22SD004C","BODEGA",IF(Tabla2[[#This Row],[SERIE ]]="21DS000T","CASA MATRIZ","SUCURSAL"))</f>
        <v>SUCURSAL</v>
      </c>
    </row>
    <row r="434" spans="1:20" ht="15.75" hidden="1" thickBot="1" x14ac:dyDescent="0.3">
      <c r="A434" s="26" t="s">
        <v>9016</v>
      </c>
      <c r="B434" s="182">
        <v>45548</v>
      </c>
      <c r="C434" s="2" t="s">
        <v>1</v>
      </c>
      <c r="D434" s="2" t="s">
        <v>0</v>
      </c>
      <c r="E434" s="2" t="s">
        <v>10329</v>
      </c>
      <c r="F434" s="2" t="s">
        <v>10331</v>
      </c>
      <c r="G434" s="25">
        <v>1984</v>
      </c>
      <c r="H434" s="29">
        <v>1984</v>
      </c>
      <c r="I434" s="30"/>
      <c r="J434" s="24" t="s">
        <v>10266</v>
      </c>
      <c r="K434" s="2">
        <v>0</v>
      </c>
      <c r="L434" s="2">
        <v>0</v>
      </c>
      <c r="M434" s="24">
        <v>173.46</v>
      </c>
      <c r="N434" s="2">
        <v>22.549800000000001</v>
      </c>
      <c r="O434" s="2">
        <v>0</v>
      </c>
      <c r="P434" s="2">
        <v>0</v>
      </c>
      <c r="Q434" s="24">
        <v>196.00980000000001</v>
      </c>
      <c r="R434" s="2" t="s">
        <v>10265</v>
      </c>
      <c r="S434" s="2" t="s">
        <v>1</v>
      </c>
      <c r="T434" t="str">
        <f>IF(Tabla2[[#This Row],[SERIE ]]="22SD004C","BODEGA",IF(Tabla2[[#This Row],[SERIE ]]="21DS000T","CASA MATRIZ","SUCURSAL"))</f>
        <v>SUCURSAL</v>
      </c>
    </row>
    <row r="435" spans="1:20" ht="15.75" hidden="1" thickBot="1" x14ac:dyDescent="0.3">
      <c r="A435" s="26" t="s">
        <v>9016</v>
      </c>
      <c r="B435" s="182">
        <v>45548</v>
      </c>
      <c r="C435" s="2" t="s">
        <v>1</v>
      </c>
      <c r="D435" s="2" t="s">
        <v>0</v>
      </c>
      <c r="E435" s="2" t="s">
        <v>10329</v>
      </c>
      <c r="F435" s="2" t="s">
        <v>10331</v>
      </c>
      <c r="G435" s="25">
        <v>1983</v>
      </c>
      <c r="H435" s="29">
        <v>1983</v>
      </c>
      <c r="I435" s="30"/>
      <c r="J435" s="24" t="s">
        <v>10231</v>
      </c>
      <c r="K435" s="2">
        <v>0</v>
      </c>
      <c r="L435" s="2">
        <v>0</v>
      </c>
      <c r="M435" s="24">
        <v>398.23</v>
      </c>
      <c r="N435" s="2">
        <v>51.769900000000007</v>
      </c>
      <c r="O435" s="2">
        <v>0</v>
      </c>
      <c r="P435" s="2">
        <v>0</v>
      </c>
      <c r="Q435" s="24">
        <v>449.99990000000003</v>
      </c>
      <c r="R435" s="2" t="s">
        <v>10230</v>
      </c>
      <c r="S435" s="2" t="s">
        <v>1</v>
      </c>
      <c r="T435" t="str">
        <f>IF(Tabla2[[#This Row],[SERIE ]]="22SD004C","BODEGA",IF(Tabla2[[#This Row],[SERIE ]]="21DS000T","CASA MATRIZ","SUCURSAL"))</f>
        <v>SUCURSAL</v>
      </c>
    </row>
    <row r="436" spans="1:20" ht="15.75" hidden="1" thickBot="1" x14ac:dyDescent="0.3">
      <c r="A436" s="26" t="s">
        <v>9016</v>
      </c>
      <c r="B436" s="182">
        <v>45548</v>
      </c>
      <c r="C436" s="2" t="s">
        <v>1</v>
      </c>
      <c r="D436" s="2" t="s">
        <v>0</v>
      </c>
      <c r="E436" s="2" t="s">
        <v>10329</v>
      </c>
      <c r="F436" s="2" t="s">
        <v>10331</v>
      </c>
      <c r="G436" s="25">
        <v>1982</v>
      </c>
      <c r="H436" s="29">
        <v>1982</v>
      </c>
      <c r="I436" s="30"/>
      <c r="J436" s="24" t="s">
        <v>10248</v>
      </c>
      <c r="K436" s="2">
        <v>0</v>
      </c>
      <c r="L436" s="2">
        <v>0</v>
      </c>
      <c r="M436" s="24">
        <v>39.82</v>
      </c>
      <c r="N436" s="2">
        <v>5.1766000000000005</v>
      </c>
      <c r="O436" s="2">
        <v>0</v>
      </c>
      <c r="P436" s="2">
        <v>0</v>
      </c>
      <c r="Q436" s="24">
        <v>44.996600000000001</v>
      </c>
      <c r="R436" s="2" t="s">
        <v>10247</v>
      </c>
      <c r="S436" s="2" t="s">
        <v>1</v>
      </c>
      <c r="T436" t="str">
        <f>IF(Tabla2[[#This Row],[SERIE ]]="22SD004C","BODEGA",IF(Tabla2[[#This Row],[SERIE ]]="21DS000T","CASA MATRIZ","SUCURSAL"))</f>
        <v>SUCURSAL</v>
      </c>
    </row>
    <row r="437" spans="1:20" ht="15.75" hidden="1" thickBot="1" x14ac:dyDescent="0.3">
      <c r="A437" s="26" t="s">
        <v>9016</v>
      </c>
      <c r="B437" s="182">
        <v>45548</v>
      </c>
      <c r="C437" s="2" t="s">
        <v>1</v>
      </c>
      <c r="D437" s="2" t="s">
        <v>0</v>
      </c>
      <c r="E437" s="2" t="s">
        <v>10329</v>
      </c>
      <c r="F437" s="2" t="s">
        <v>10331</v>
      </c>
      <c r="G437" s="25">
        <v>1981</v>
      </c>
      <c r="H437" s="29">
        <v>1981</v>
      </c>
      <c r="I437" s="30"/>
      <c r="J437" s="24" t="s">
        <v>10231</v>
      </c>
      <c r="K437" s="2">
        <v>0</v>
      </c>
      <c r="L437" s="2">
        <v>0</v>
      </c>
      <c r="M437" s="24">
        <v>414.16</v>
      </c>
      <c r="N437" s="2">
        <v>53.840800000000002</v>
      </c>
      <c r="O437" s="2">
        <v>0</v>
      </c>
      <c r="P437" s="2">
        <v>0</v>
      </c>
      <c r="Q437" s="24">
        <v>468.00080000000003</v>
      </c>
      <c r="R437" s="2" t="s">
        <v>10230</v>
      </c>
      <c r="S437" s="2" t="s">
        <v>1</v>
      </c>
      <c r="T437" t="str">
        <f>IF(Tabla2[[#This Row],[SERIE ]]="22SD004C","BODEGA",IF(Tabla2[[#This Row],[SERIE ]]="21DS000T","CASA MATRIZ","SUCURSAL"))</f>
        <v>SUCURSAL</v>
      </c>
    </row>
    <row r="438" spans="1:20" ht="15.75" hidden="1" thickBot="1" x14ac:dyDescent="0.3">
      <c r="A438" s="26" t="s">
        <v>9016</v>
      </c>
      <c r="B438" s="182">
        <v>45548</v>
      </c>
      <c r="C438" s="2" t="s">
        <v>1</v>
      </c>
      <c r="D438" s="2" t="s">
        <v>0</v>
      </c>
      <c r="E438" s="2" t="s">
        <v>10329</v>
      </c>
      <c r="F438" s="2" t="s">
        <v>10331</v>
      </c>
      <c r="G438" s="25">
        <v>1980</v>
      </c>
      <c r="H438" s="29">
        <v>1980</v>
      </c>
      <c r="I438" s="30"/>
      <c r="J438" s="24" t="s">
        <v>10248</v>
      </c>
      <c r="K438" s="2">
        <v>0</v>
      </c>
      <c r="L438" s="2">
        <v>0</v>
      </c>
      <c r="M438" s="24">
        <v>398.23</v>
      </c>
      <c r="N438" s="2">
        <v>51.769900000000007</v>
      </c>
      <c r="O438" s="2">
        <v>0</v>
      </c>
      <c r="P438" s="2">
        <v>0</v>
      </c>
      <c r="Q438" s="24">
        <v>449.99990000000003</v>
      </c>
      <c r="R438" s="2" t="s">
        <v>10247</v>
      </c>
      <c r="S438" s="2" t="s">
        <v>1</v>
      </c>
      <c r="T438" t="str">
        <f>IF(Tabla2[[#This Row],[SERIE ]]="22SD004C","BODEGA",IF(Tabla2[[#This Row],[SERIE ]]="21DS000T","CASA MATRIZ","SUCURSAL"))</f>
        <v>SUCURSAL</v>
      </c>
    </row>
    <row r="439" spans="1:20" ht="15.75" hidden="1" thickBot="1" x14ac:dyDescent="0.3">
      <c r="A439" s="26" t="s">
        <v>9016</v>
      </c>
      <c r="B439" s="182">
        <v>45548</v>
      </c>
      <c r="C439" s="2" t="s">
        <v>1</v>
      </c>
      <c r="D439" s="2" t="s">
        <v>0</v>
      </c>
      <c r="E439" s="2" t="s">
        <v>10329</v>
      </c>
      <c r="F439" s="2" t="s">
        <v>10331</v>
      </c>
      <c r="G439" s="25">
        <v>1979</v>
      </c>
      <c r="H439" s="29">
        <v>1979</v>
      </c>
      <c r="I439" s="30"/>
      <c r="J439" s="24" t="s">
        <v>10460</v>
      </c>
      <c r="K439" s="2">
        <v>0</v>
      </c>
      <c r="L439" s="2">
        <v>0</v>
      </c>
      <c r="M439" s="24">
        <v>428.54</v>
      </c>
      <c r="N439" s="2">
        <v>55.710200000000007</v>
      </c>
      <c r="O439" s="2">
        <v>0</v>
      </c>
      <c r="P439" s="2">
        <v>0</v>
      </c>
      <c r="Q439" s="24">
        <v>484.25020000000001</v>
      </c>
      <c r="R439" s="2" t="s">
        <v>10206</v>
      </c>
      <c r="S439" s="2" t="s">
        <v>1</v>
      </c>
      <c r="T439" t="str">
        <f>IF(Tabla2[[#This Row],[SERIE ]]="22SD004C","BODEGA",IF(Tabla2[[#This Row],[SERIE ]]="21DS000T","CASA MATRIZ","SUCURSAL"))</f>
        <v>SUCURSAL</v>
      </c>
    </row>
    <row r="440" spans="1:20" ht="15.75" hidden="1" thickBot="1" x14ac:dyDescent="0.3">
      <c r="A440" s="26" t="s">
        <v>9016</v>
      </c>
      <c r="B440" s="182">
        <v>45548</v>
      </c>
      <c r="C440" s="2" t="s">
        <v>1</v>
      </c>
      <c r="D440" s="2" t="s">
        <v>0</v>
      </c>
      <c r="E440" s="2" t="s">
        <v>10329</v>
      </c>
      <c r="F440" s="2" t="s">
        <v>10331</v>
      </c>
      <c r="G440" s="25">
        <v>1978</v>
      </c>
      <c r="H440" s="29">
        <v>1978</v>
      </c>
      <c r="I440" s="30"/>
      <c r="J440" s="24" t="s">
        <v>10266</v>
      </c>
      <c r="K440" s="2">
        <v>0</v>
      </c>
      <c r="L440" s="2">
        <v>0</v>
      </c>
      <c r="M440" s="24">
        <v>485.84</v>
      </c>
      <c r="N440" s="2">
        <v>63.159199999999998</v>
      </c>
      <c r="O440" s="2">
        <v>0</v>
      </c>
      <c r="P440" s="2">
        <v>0</v>
      </c>
      <c r="Q440" s="24">
        <v>548.99919999999997</v>
      </c>
      <c r="R440" s="2" t="s">
        <v>10265</v>
      </c>
      <c r="S440" s="2" t="s">
        <v>1</v>
      </c>
      <c r="T440" t="str">
        <f>IF(Tabla2[[#This Row],[SERIE ]]="22SD004C","BODEGA",IF(Tabla2[[#This Row],[SERIE ]]="21DS000T","CASA MATRIZ","SUCURSAL"))</f>
        <v>SUCURSAL</v>
      </c>
    </row>
    <row r="441" spans="1:20" ht="15.75" hidden="1" thickBot="1" x14ac:dyDescent="0.3">
      <c r="A441" s="26" t="s">
        <v>9016</v>
      </c>
      <c r="B441" s="182">
        <v>45547</v>
      </c>
      <c r="C441" s="2" t="s">
        <v>1</v>
      </c>
      <c r="D441" s="2" t="s">
        <v>0</v>
      </c>
      <c r="E441" s="2" t="s">
        <v>10329</v>
      </c>
      <c r="F441" s="2" t="s">
        <v>10331</v>
      </c>
      <c r="G441" s="25">
        <v>1977</v>
      </c>
      <c r="H441" s="29">
        <v>1977</v>
      </c>
      <c r="I441" s="30"/>
      <c r="J441" s="24" t="s">
        <v>10248</v>
      </c>
      <c r="K441" s="2">
        <v>0</v>
      </c>
      <c r="L441" s="2">
        <v>0</v>
      </c>
      <c r="M441" s="24">
        <v>446.47</v>
      </c>
      <c r="N441" s="2">
        <v>58.041100000000007</v>
      </c>
      <c r="O441" s="2">
        <v>0</v>
      </c>
      <c r="P441" s="2">
        <v>0</v>
      </c>
      <c r="Q441" s="24">
        <v>504.51110000000006</v>
      </c>
      <c r="R441" s="2" t="s">
        <v>10247</v>
      </c>
      <c r="S441" s="2" t="s">
        <v>1</v>
      </c>
      <c r="T441" t="str">
        <f>IF(Tabla2[[#This Row],[SERIE ]]="22SD004C","BODEGA",IF(Tabla2[[#This Row],[SERIE ]]="21DS000T","CASA MATRIZ","SUCURSAL"))</f>
        <v>SUCURSAL</v>
      </c>
    </row>
    <row r="442" spans="1:20" ht="15.75" hidden="1" thickBot="1" x14ac:dyDescent="0.3">
      <c r="A442" s="26" t="s">
        <v>9016</v>
      </c>
      <c r="B442" s="182">
        <v>45547</v>
      </c>
      <c r="C442" s="2" t="s">
        <v>1</v>
      </c>
      <c r="D442" s="2" t="s">
        <v>0</v>
      </c>
      <c r="E442" s="2" t="s">
        <v>10329</v>
      </c>
      <c r="F442" s="2" t="s">
        <v>10331</v>
      </c>
      <c r="G442" s="25">
        <v>1976</v>
      </c>
      <c r="H442" s="29">
        <v>1976</v>
      </c>
      <c r="I442" s="30"/>
      <c r="J442" s="24" t="s">
        <v>10884</v>
      </c>
      <c r="K442" s="2">
        <v>0</v>
      </c>
      <c r="L442" s="2">
        <v>0</v>
      </c>
      <c r="M442" s="24">
        <v>111.95</v>
      </c>
      <c r="N442" s="2">
        <v>14.553500000000001</v>
      </c>
      <c r="O442" s="2">
        <v>0</v>
      </c>
      <c r="P442" s="2">
        <v>0</v>
      </c>
      <c r="Q442" s="24">
        <v>126.5035</v>
      </c>
      <c r="R442" s="2" t="s">
        <v>10883</v>
      </c>
      <c r="S442" s="2" t="s">
        <v>1</v>
      </c>
      <c r="T442" t="str">
        <f>IF(Tabla2[[#This Row],[SERIE ]]="22SD004C","BODEGA",IF(Tabla2[[#This Row],[SERIE ]]="21DS000T","CASA MATRIZ","SUCURSAL"))</f>
        <v>SUCURSAL</v>
      </c>
    </row>
    <row r="443" spans="1:20" ht="15.75" hidden="1" thickBot="1" x14ac:dyDescent="0.3">
      <c r="A443" s="26" t="s">
        <v>9016</v>
      </c>
      <c r="B443" s="182">
        <v>45547</v>
      </c>
      <c r="C443" s="2" t="s">
        <v>1</v>
      </c>
      <c r="D443" s="2" t="s">
        <v>0</v>
      </c>
      <c r="E443" s="2" t="s">
        <v>10329</v>
      </c>
      <c r="F443" s="2" t="s">
        <v>10331</v>
      </c>
      <c r="G443" s="25">
        <v>1975</v>
      </c>
      <c r="H443" s="29">
        <v>1975</v>
      </c>
      <c r="I443" s="30"/>
      <c r="J443" s="24" t="s">
        <v>11103</v>
      </c>
      <c r="K443" s="2">
        <v>0</v>
      </c>
      <c r="L443" s="2">
        <v>0</v>
      </c>
      <c r="M443" s="24">
        <v>40.83</v>
      </c>
      <c r="N443" s="2">
        <v>5.3079000000000001</v>
      </c>
      <c r="O443" s="2">
        <v>0</v>
      </c>
      <c r="P443" s="2">
        <v>0</v>
      </c>
      <c r="Q443" s="24">
        <v>46.137900000000002</v>
      </c>
      <c r="R443" s="2" t="s">
        <v>11102</v>
      </c>
      <c r="S443" s="2" t="s">
        <v>1</v>
      </c>
      <c r="T443" t="str">
        <f>IF(Tabla2[[#This Row],[SERIE ]]="22SD004C","BODEGA",IF(Tabla2[[#This Row],[SERIE ]]="21DS000T","CASA MATRIZ","SUCURSAL"))</f>
        <v>SUCURSAL</v>
      </c>
    </row>
    <row r="444" spans="1:20" ht="15.75" hidden="1" thickBot="1" x14ac:dyDescent="0.3">
      <c r="A444" s="26" t="s">
        <v>9016</v>
      </c>
      <c r="B444" s="182">
        <v>45547</v>
      </c>
      <c r="C444" s="2" t="s">
        <v>1</v>
      </c>
      <c r="D444" s="2" t="s">
        <v>0</v>
      </c>
      <c r="E444" s="2" t="s">
        <v>10329</v>
      </c>
      <c r="F444" s="2" t="s">
        <v>10331</v>
      </c>
      <c r="G444" s="25">
        <v>1974</v>
      </c>
      <c r="H444" s="29">
        <v>1974</v>
      </c>
      <c r="I444" s="30"/>
      <c r="J444" s="24" t="s">
        <v>10239</v>
      </c>
      <c r="K444" s="2">
        <v>0</v>
      </c>
      <c r="L444" s="2">
        <v>0</v>
      </c>
      <c r="M444" s="24">
        <v>61.68</v>
      </c>
      <c r="N444" s="2">
        <v>8.0183999999999997</v>
      </c>
      <c r="O444" s="2">
        <v>0</v>
      </c>
      <c r="P444" s="2">
        <v>0</v>
      </c>
      <c r="Q444" s="24">
        <v>69.698399999999992</v>
      </c>
      <c r="R444" s="2" t="s">
        <v>10238</v>
      </c>
      <c r="S444" s="2" t="s">
        <v>1</v>
      </c>
      <c r="T444" t="str">
        <f>IF(Tabla2[[#This Row],[SERIE ]]="22SD004C","BODEGA",IF(Tabla2[[#This Row],[SERIE ]]="21DS000T","CASA MATRIZ","SUCURSAL"))</f>
        <v>SUCURSAL</v>
      </c>
    </row>
    <row r="445" spans="1:20" ht="15.75" hidden="1" thickBot="1" x14ac:dyDescent="0.3">
      <c r="A445" s="26" t="s">
        <v>9016</v>
      </c>
      <c r="B445" s="182">
        <v>45546</v>
      </c>
      <c r="C445" s="2" t="s">
        <v>1</v>
      </c>
      <c r="D445" s="2" t="s">
        <v>0</v>
      </c>
      <c r="E445" s="2" t="s">
        <v>10329</v>
      </c>
      <c r="F445" s="2" t="s">
        <v>10331</v>
      </c>
      <c r="G445" s="25">
        <v>1973</v>
      </c>
      <c r="H445" s="29">
        <v>1973</v>
      </c>
      <c r="I445" s="30" t="s">
        <v>10794</v>
      </c>
      <c r="J445" s="24" t="s">
        <v>10795</v>
      </c>
      <c r="K445" s="2">
        <v>0</v>
      </c>
      <c r="L445" s="2">
        <v>0</v>
      </c>
      <c r="M445" s="24">
        <v>73.010000000000005</v>
      </c>
      <c r="N445" s="2">
        <v>9.4913000000000007</v>
      </c>
      <c r="O445" s="2">
        <v>0</v>
      </c>
      <c r="P445" s="2">
        <v>0</v>
      </c>
      <c r="Q445" s="24">
        <v>82.501300000000001</v>
      </c>
      <c r="S445" s="2" t="s">
        <v>1</v>
      </c>
      <c r="T445" t="str">
        <f>IF(Tabla2[[#This Row],[SERIE ]]="22SD004C","BODEGA",IF(Tabla2[[#This Row],[SERIE ]]="21DS000T","CASA MATRIZ","SUCURSAL"))</f>
        <v>SUCURSAL</v>
      </c>
    </row>
    <row r="446" spans="1:20" ht="15.75" hidden="1" thickBot="1" x14ac:dyDescent="0.3">
      <c r="A446" s="26" t="s">
        <v>9016</v>
      </c>
      <c r="B446" s="182">
        <v>45546</v>
      </c>
      <c r="C446" s="2" t="s">
        <v>1</v>
      </c>
      <c r="D446" s="2" t="s">
        <v>0</v>
      </c>
      <c r="E446" s="2" t="s">
        <v>10329</v>
      </c>
      <c r="F446" s="2" t="s">
        <v>10331</v>
      </c>
      <c r="G446" s="25">
        <v>1972</v>
      </c>
      <c r="H446" s="29">
        <v>1972</v>
      </c>
      <c r="I446" s="30"/>
      <c r="J446" s="24" t="s">
        <v>10239</v>
      </c>
      <c r="K446" s="2">
        <v>0</v>
      </c>
      <c r="L446" s="2">
        <v>0</v>
      </c>
      <c r="M446" s="24">
        <v>88.27</v>
      </c>
      <c r="N446" s="2">
        <v>11.475099999999999</v>
      </c>
      <c r="O446" s="2">
        <v>0</v>
      </c>
      <c r="P446" s="2">
        <v>0</v>
      </c>
      <c r="Q446" s="24">
        <v>99.745099999999994</v>
      </c>
      <c r="R446" s="2" t="s">
        <v>10238</v>
      </c>
      <c r="S446" s="2" t="s">
        <v>1</v>
      </c>
      <c r="T446" t="str">
        <f>IF(Tabla2[[#This Row],[SERIE ]]="22SD004C","BODEGA",IF(Tabla2[[#This Row],[SERIE ]]="21DS000T","CASA MATRIZ","SUCURSAL"))</f>
        <v>SUCURSAL</v>
      </c>
    </row>
    <row r="447" spans="1:20" ht="15.75" hidden="1" thickBot="1" x14ac:dyDescent="0.3">
      <c r="A447" s="26" t="s">
        <v>9016</v>
      </c>
      <c r="B447" s="182">
        <v>45546</v>
      </c>
      <c r="C447" s="2" t="s">
        <v>1</v>
      </c>
      <c r="D447" s="2" t="s">
        <v>0</v>
      </c>
      <c r="E447" s="2" t="s">
        <v>10329</v>
      </c>
      <c r="F447" s="2" t="s">
        <v>10331</v>
      </c>
      <c r="G447" s="25">
        <v>1971</v>
      </c>
      <c r="H447" s="29">
        <v>1971</v>
      </c>
      <c r="I447" s="30"/>
      <c r="J447" s="24" t="s">
        <v>10257</v>
      </c>
      <c r="K447" s="2">
        <v>0</v>
      </c>
      <c r="L447" s="2">
        <v>0</v>
      </c>
      <c r="M447" s="24">
        <v>182.3</v>
      </c>
      <c r="N447" s="2">
        <v>23.699000000000002</v>
      </c>
      <c r="O447" s="2">
        <v>0</v>
      </c>
      <c r="P447" s="2">
        <v>0</v>
      </c>
      <c r="Q447" s="24">
        <v>205.99900000000002</v>
      </c>
      <c r="R447" s="2" t="s">
        <v>10256</v>
      </c>
      <c r="S447" s="2" t="s">
        <v>1</v>
      </c>
      <c r="T447" t="str">
        <f>IF(Tabla2[[#This Row],[SERIE ]]="22SD004C","BODEGA",IF(Tabla2[[#This Row],[SERIE ]]="21DS000T","CASA MATRIZ","SUCURSAL"))</f>
        <v>SUCURSAL</v>
      </c>
    </row>
    <row r="448" spans="1:20" ht="15.75" hidden="1" thickBot="1" x14ac:dyDescent="0.3">
      <c r="A448" s="26" t="s">
        <v>9016</v>
      </c>
      <c r="B448" s="182">
        <v>45545</v>
      </c>
      <c r="C448" s="2" t="s">
        <v>1</v>
      </c>
      <c r="D448" s="2" t="s">
        <v>0</v>
      </c>
      <c r="E448" s="2" t="s">
        <v>10329</v>
      </c>
      <c r="F448" s="2" t="s">
        <v>10331</v>
      </c>
      <c r="G448" s="25">
        <v>1970</v>
      </c>
      <c r="H448" s="29">
        <v>1970</v>
      </c>
      <c r="I448" s="30"/>
      <c r="J448" s="24" t="s">
        <v>11101</v>
      </c>
      <c r="K448" s="2">
        <v>0</v>
      </c>
      <c r="L448" s="2">
        <v>0</v>
      </c>
      <c r="M448" s="24">
        <v>109.29</v>
      </c>
      <c r="N448" s="2">
        <v>14.207700000000001</v>
      </c>
      <c r="O448" s="2">
        <v>0</v>
      </c>
      <c r="P448" s="2">
        <v>0</v>
      </c>
      <c r="Q448" s="24">
        <v>123.49770000000001</v>
      </c>
      <c r="R448" s="2" t="s">
        <v>11100</v>
      </c>
      <c r="S448" s="2" t="s">
        <v>1</v>
      </c>
      <c r="T448" t="str">
        <f>IF(Tabla2[[#This Row],[SERIE ]]="22SD004C","BODEGA",IF(Tabla2[[#This Row],[SERIE ]]="21DS000T","CASA MATRIZ","SUCURSAL"))</f>
        <v>SUCURSAL</v>
      </c>
    </row>
    <row r="449" spans="1:20" ht="15.75" hidden="1" thickBot="1" x14ac:dyDescent="0.3">
      <c r="A449" s="26" t="s">
        <v>9016</v>
      </c>
      <c r="B449" s="182">
        <v>45545</v>
      </c>
      <c r="C449" s="2" t="s">
        <v>1</v>
      </c>
      <c r="D449" s="2" t="s">
        <v>0</v>
      </c>
      <c r="E449" s="2" t="s">
        <v>10329</v>
      </c>
      <c r="F449" s="2" t="s">
        <v>10331</v>
      </c>
      <c r="G449" s="25">
        <v>1969</v>
      </c>
      <c r="H449" s="29">
        <v>1969</v>
      </c>
      <c r="I449" s="30"/>
      <c r="J449" s="24" t="s">
        <v>11099</v>
      </c>
      <c r="K449" s="2">
        <v>0</v>
      </c>
      <c r="L449" s="2">
        <v>0</v>
      </c>
      <c r="M449" s="24">
        <v>360.43</v>
      </c>
      <c r="N449" s="2">
        <v>46.855900000000005</v>
      </c>
      <c r="O449" s="2">
        <v>0</v>
      </c>
      <c r="P449" s="2">
        <v>0</v>
      </c>
      <c r="Q449" s="24">
        <v>407.28590000000003</v>
      </c>
      <c r="R449" s="2" t="s">
        <v>11098</v>
      </c>
      <c r="S449" s="2" t="s">
        <v>1</v>
      </c>
      <c r="T449" t="str">
        <f>IF(Tabla2[[#This Row],[SERIE ]]="22SD004C","BODEGA",IF(Tabla2[[#This Row],[SERIE ]]="21DS000T","CASA MATRIZ","SUCURSAL"))</f>
        <v>SUCURSAL</v>
      </c>
    </row>
    <row r="450" spans="1:20" ht="15.75" hidden="1" thickBot="1" x14ac:dyDescent="0.3">
      <c r="A450" s="26" t="s">
        <v>9016</v>
      </c>
      <c r="B450" s="182">
        <v>45545</v>
      </c>
      <c r="C450" s="2" t="s">
        <v>1</v>
      </c>
      <c r="D450" s="2" t="s">
        <v>0</v>
      </c>
      <c r="E450" s="2" t="s">
        <v>10329</v>
      </c>
      <c r="F450" s="2" t="s">
        <v>10331</v>
      </c>
      <c r="G450" s="25">
        <v>1968</v>
      </c>
      <c r="H450" s="29">
        <v>1968</v>
      </c>
      <c r="I450" s="30"/>
      <c r="J450" s="24" t="s">
        <v>10231</v>
      </c>
      <c r="K450" s="2">
        <v>0</v>
      </c>
      <c r="L450" s="2">
        <v>0</v>
      </c>
      <c r="M450" s="24">
        <v>434.96</v>
      </c>
      <c r="N450" s="2">
        <v>56.544800000000002</v>
      </c>
      <c r="O450" s="2">
        <v>0</v>
      </c>
      <c r="P450" s="2">
        <v>0</v>
      </c>
      <c r="Q450" s="24">
        <v>491.50479999999999</v>
      </c>
      <c r="R450" s="2" t="s">
        <v>10230</v>
      </c>
      <c r="S450" s="2" t="s">
        <v>1</v>
      </c>
      <c r="T450" t="str">
        <f>IF(Tabla2[[#This Row],[SERIE ]]="22SD004C","BODEGA",IF(Tabla2[[#This Row],[SERIE ]]="21DS000T","CASA MATRIZ","SUCURSAL"))</f>
        <v>SUCURSAL</v>
      </c>
    </row>
    <row r="451" spans="1:20" ht="15.75" hidden="1" thickBot="1" x14ac:dyDescent="0.3">
      <c r="A451" s="26" t="s">
        <v>9016</v>
      </c>
      <c r="B451" s="182">
        <v>45545</v>
      </c>
      <c r="C451" s="2" t="s">
        <v>1</v>
      </c>
      <c r="D451" s="2" t="s">
        <v>0</v>
      </c>
      <c r="E451" s="2" t="s">
        <v>10329</v>
      </c>
      <c r="F451" s="2" t="s">
        <v>10331</v>
      </c>
      <c r="G451" s="25">
        <v>1967</v>
      </c>
      <c r="H451" s="29">
        <v>1967</v>
      </c>
      <c r="I451" s="30"/>
      <c r="J451" s="24" t="s">
        <v>10231</v>
      </c>
      <c r="K451" s="2">
        <v>0</v>
      </c>
      <c r="L451" s="2">
        <v>0</v>
      </c>
      <c r="M451" s="24">
        <v>398.23</v>
      </c>
      <c r="N451" s="2">
        <v>51.769900000000007</v>
      </c>
      <c r="O451" s="2">
        <v>0</v>
      </c>
      <c r="P451" s="2">
        <v>0</v>
      </c>
      <c r="Q451" s="24">
        <v>449.99990000000003</v>
      </c>
      <c r="R451" s="2" t="s">
        <v>10230</v>
      </c>
      <c r="S451" s="2" t="s">
        <v>1</v>
      </c>
      <c r="T451" t="str">
        <f>IF(Tabla2[[#This Row],[SERIE ]]="22SD004C","BODEGA",IF(Tabla2[[#This Row],[SERIE ]]="21DS000T","CASA MATRIZ","SUCURSAL"))</f>
        <v>SUCURSAL</v>
      </c>
    </row>
    <row r="452" spans="1:20" ht="15.75" hidden="1" thickBot="1" x14ac:dyDescent="0.3">
      <c r="A452" s="26" t="s">
        <v>9016</v>
      </c>
      <c r="B452" s="182">
        <v>45545</v>
      </c>
      <c r="C452" s="2" t="s">
        <v>1</v>
      </c>
      <c r="D452" s="2" t="s">
        <v>0</v>
      </c>
      <c r="E452" s="2" t="s">
        <v>10329</v>
      </c>
      <c r="F452" s="2" t="s">
        <v>10331</v>
      </c>
      <c r="G452" s="25">
        <v>1966</v>
      </c>
      <c r="H452" s="29">
        <v>1966</v>
      </c>
      <c r="I452" s="30"/>
      <c r="J452" s="24" t="s">
        <v>10998</v>
      </c>
      <c r="K452" s="2">
        <v>0</v>
      </c>
      <c r="L452" s="2">
        <v>0</v>
      </c>
      <c r="M452" s="24">
        <v>297.33999999999997</v>
      </c>
      <c r="N452" s="2">
        <v>38.654199999999996</v>
      </c>
      <c r="O452" s="2">
        <v>0</v>
      </c>
      <c r="P452" s="2">
        <v>0</v>
      </c>
      <c r="Q452" s="24">
        <v>335.99419999999998</v>
      </c>
      <c r="R452" s="2" t="s">
        <v>10997</v>
      </c>
      <c r="S452" s="2" t="s">
        <v>1</v>
      </c>
      <c r="T452" t="str">
        <f>IF(Tabla2[[#This Row],[SERIE ]]="22SD004C","BODEGA",IF(Tabla2[[#This Row],[SERIE ]]="21DS000T","CASA MATRIZ","SUCURSAL"))</f>
        <v>SUCURSAL</v>
      </c>
    </row>
    <row r="453" spans="1:20" ht="15.75" hidden="1" thickBot="1" x14ac:dyDescent="0.3">
      <c r="A453" s="26" t="s">
        <v>9016</v>
      </c>
      <c r="B453" s="182">
        <v>45544</v>
      </c>
      <c r="C453" s="2" t="s">
        <v>1</v>
      </c>
      <c r="D453" s="2" t="s">
        <v>0</v>
      </c>
      <c r="E453" s="2" t="s">
        <v>10329</v>
      </c>
      <c r="F453" s="2" t="s">
        <v>10331</v>
      </c>
      <c r="G453" s="25">
        <v>1965</v>
      </c>
      <c r="H453" s="29">
        <v>1965</v>
      </c>
      <c r="I453" s="30"/>
      <c r="J453" s="24" t="s">
        <v>10791</v>
      </c>
      <c r="K453" s="2">
        <v>0</v>
      </c>
      <c r="L453" s="2">
        <v>0</v>
      </c>
      <c r="M453" s="24">
        <v>97.35</v>
      </c>
      <c r="N453" s="2">
        <v>12.6555</v>
      </c>
      <c r="O453" s="2">
        <v>0</v>
      </c>
      <c r="P453" s="2">
        <v>0</v>
      </c>
      <c r="Q453" s="24">
        <v>110.0055</v>
      </c>
      <c r="R453" s="2" t="s">
        <v>10790</v>
      </c>
      <c r="S453" s="2" t="s">
        <v>1</v>
      </c>
      <c r="T453" t="str">
        <f>IF(Tabla2[[#This Row],[SERIE ]]="22SD004C","BODEGA",IF(Tabla2[[#This Row],[SERIE ]]="21DS000T","CASA MATRIZ","SUCURSAL"))</f>
        <v>SUCURSAL</v>
      </c>
    </row>
    <row r="454" spans="1:20" ht="15.75" hidden="1" thickBot="1" x14ac:dyDescent="0.3">
      <c r="A454" s="26" t="s">
        <v>9016</v>
      </c>
      <c r="B454" s="182">
        <v>45544</v>
      </c>
      <c r="C454" s="2" t="s">
        <v>1</v>
      </c>
      <c r="D454" s="2" t="s">
        <v>0</v>
      </c>
      <c r="E454" s="2" t="s">
        <v>10329</v>
      </c>
      <c r="F454" s="2" t="s">
        <v>10331</v>
      </c>
      <c r="G454" s="25">
        <v>1964</v>
      </c>
      <c r="H454" s="29">
        <v>1964</v>
      </c>
      <c r="I454" s="30"/>
      <c r="J454" s="24" t="s">
        <v>10231</v>
      </c>
      <c r="K454" s="2">
        <v>0</v>
      </c>
      <c r="L454" s="2">
        <v>0</v>
      </c>
      <c r="M454" s="24">
        <v>414.6</v>
      </c>
      <c r="N454" s="2">
        <v>53.898000000000003</v>
      </c>
      <c r="O454" s="2">
        <v>0</v>
      </c>
      <c r="P454" s="2">
        <v>0</v>
      </c>
      <c r="Q454" s="24">
        <v>468.49800000000005</v>
      </c>
      <c r="R454" s="2" t="s">
        <v>10230</v>
      </c>
      <c r="S454" s="2" t="s">
        <v>1</v>
      </c>
      <c r="T454" t="str">
        <f>IF(Tabla2[[#This Row],[SERIE ]]="22SD004C","BODEGA",IF(Tabla2[[#This Row],[SERIE ]]="21DS000T","CASA MATRIZ","SUCURSAL"))</f>
        <v>SUCURSAL</v>
      </c>
    </row>
    <row r="455" spans="1:20" ht="15.75" hidden="1" thickBot="1" x14ac:dyDescent="0.3">
      <c r="A455" s="26" t="s">
        <v>9016</v>
      </c>
      <c r="B455" s="182">
        <v>45542</v>
      </c>
      <c r="C455" s="2" t="s">
        <v>1</v>
      </c>
      <c r="D455" s="2" t="s">
        <v>0</v>
      </c>
      <c r="E455" s="2" t="s">
        <v>10329</v>
      </c>
      <c r="F455" s="2" t="s">
        <v>10331</v>
      </c>
      <c r="G455" s="25">
        <v>1963</v>
      </c>
      <c r="H455" s="29">
        <v>1963</v>
      </c>
      <c r="I455" s="30"/>
      <c r="J455" s="24" t="s">
        <v>10239</v>
      </c>
      <c r="K455" s="2">
        <v>0</v>
      </c>
      <c r="L455" s="2">
        <v>0</v>
      </c>
      <c r="M455" s="24">
        <v>27.88</v>
      </c>
      <c r="N455" s="2">
        <v>3.6244000000000001</v>
      </c>
      <c r="O455" s="2">
        <v>0</v>
      </c>
      <c r="P455" s="2">
        <v>0</v>
      </c>
      <c r="Q455" s="24">
        <v>31.5044</v>
      </c>
      <c r="R455" s="2" t="s">
        <v>10238</v>
      </c>
      <c r="S455" s="2" t="s">
        <v>1</v>
      </c>
      <c r="T455" t="str">
        <f>IF(Tabla2[[#This Row],[SERIE ]]="22SD004C","BODEGA",IF(Tabla2[[#This Row],[SERIE ]]="21DS000T","CASA MATRIZ","SUCURSAL"))</f>
        <v>SUCURSAL</v>
      </c>
    </row>
    <row r="456" spans="1:20" ht="15.75" hidden="1" thickBot="1" x14ac:dyDescent="0.3">
      <c r="A456" s="26" t="s">
        <v>9016</v>
      </c>
      <c r="B456" s="182">
        <v>45542</v>
      </c>
      <c r="C456" s="2" t="s">
        <v>1</v>
      </c>
      <c r="D456" s="2" t="s">
        <v>0</v>
      </c>
      <c r="E456" s="2" t="s">
        <v>10329</v>
      </c>
      <c r="F456" s="2" t="s">
        <v>10331</v>
      </c>
      <c r="G456" s="25">
        <v>1962</v>
      </c>
      <c r="H456" s="29">
        <v>1962</v>
      </c>
      <c r="I456" s="30" t="s">
        <v>10233</v>
      </c>
      <c r="J456" s="24" t="s">
        <v>10234</v>
      </c>
      <c r="K456" s="2">
        <v>0</v>
      </c>
      <c r="L456" s="2">
        <v>0</v>
      </c>
      <c r="M456" s="24">
        <v>265.49</v>
      </c>
      <c r="N456" s="2">
        <v>34.5137</v>
      </c>
      <c r="O456" s="2">
        <v>0</v>
      </c>
      <c r="P456" s="2">
        <v>0</v>
      </c>
      <c r="Q456" s="24">
        <v>300.00369999999998</v>
      </c>
      <c r="S456" s="2" t="s">
        <v>1</v>
      </c>
      <c r="T456" t="str">
        <f>IF(Tabla2[[#This Row],[SERIE ]]="22SD004C","BODEGA",IF(Tabla2[[#This Row],[SERIE ]]="21DS000T","CASA MATRIZ","SUCURSAL"))</f>
        <v>SUCURSAL</v>
      </c>
    </row>
    <row r="457" spans="1:20" ht="15.75" hidden="1" thickBot="1" x14ac:dyDescent="0.3">
      <c r="A457" s="26" t="s">
        <v>9016</v>
      </c>
      <c r="B457" s="182">
        <v>45542</v>
      </c>
      <c r="C457" s="2" t="s">
        <v>1</v>
      </c>
      <c r="D457" s="2" t="s">
        <v>0</v>
      </c>
      <c r="E457" s="2" t="s">
        <v>10329</v>
      </c>
      <c r="F457" s="2" t="s">
        <v>10331</v>
      </c>
      <c r="G457" s="25">
        <v>1961</v>
      </c>
      <c r="H457" s="29">
        <v>1961</v>
      </c>
      <c r="I457" s="30"/>
      <c r="J457" s="24" t="s">
        <v>10463</v>
      </c>
      <c r="K457" s="2">
        <v>0</v>
      </c>
      <c r="L457" s="2">
        <v>0</v>
      </c>
      <c r="M457" s="24">
        <v>50.89</v>
      </c>
      <c r="N457" s="2">
        <v>6.6157000000000004</v>
      </c>
      <c r="O457" s="2">
        <v>0</v>
      </c>
      <c r="P457" s="2">
        <v>0</v>
      </c>
      <c r="Q457" s="24">
        <v>57.505700000000004</v>
      </c>
      <c r="R457" s="2" t="s">
        <v>10272</v>
      </c>
      <c r="S457" s="2" t="s">
        <v>1</v>
      </c>
      <c r="T457" t="str">
        <f>IF(Tabla2[[#This Row],[SERIE ]]="22SD004C","BODEGA",IF(Tabla2[[#This Row],[SERIE ]]="21DS000T","CASA MATRIZ","SUCURSAL"))</f>
        <v>SUCURSAL</v>
      </c>
    </row>
    <row r="458" spans="1:20" ht="15.75" hidden="1" thickBot="1" x14ac:dyDescent="0.3">
      <c r="A458" s="26" t="s">
        <v>9016</v>
      </c>
      <c r="B458" s="182">
        <v>45542</v>
      </c>
      <c r="C458" s="2" t="s">
        <v>1</v>
      </c>
      <c r="D458" s="2" t="s">
        <v>0</v>
      </c>
      <c r="E458" s="2" t="s">
        <v>10329</v>
      </c>
      <c r="F458" s="2" t="s">
        <v>10331</v>
      </c>
      <c r="G458" s="25">
        <v>1960</v>
      </c>
      <c r="H458" s="29">
        <v>1960</v>
      </c>
      <c r="I458" s="30"/>
      <c r="J458" s="24" t="s">
        <v>10203</v>
      </c>
      <c r="K458" s="2">
        <v>0</v>
      </c>
      <c r="L458" s="2">
        <v>0</v>
      </c>
      <c r="M458" s="24">
        <v>490.7</v>
      </c>
      <c r="N458" s="2">
        <v>63.791000000000004</v>
      </c>
      <c r="O458" s="2">
        <v>0</v>
      </c>
      <c r="P458" s="2">
        <v>0</v>
      </c>
      <c r="Q458" s="24">
        <v>554.49099999999999</v>
      </c>
      <c r="R458" s="2" t="s">
        <v>10202</v>
      </c>
      <c r="S458" s="2" t="s">
        <v>1</v>
      </c>
      <c r="T458" t="str">
        <f>IF(Tabla2[[#This Row],[SERIE ]]="22SD004C","BODEGA",IF(Tabla2[[#This Row],[SERIE ]]="21DS000T","CASA MATRIZ","SUCURSAL"))</f>
        <v>SUCURSAL</v>
      </c>
    </row>
    <row r="459" spans="1:20" ht="15.75" hidden="1" thickBot="1" x14ac:dyDescent="0.3">
      <c r="A459" s="26" t="s">
        <v>9016</v>
      </c>
      <c r="B459" s="182">
        <v>45542</v>
      </c>
      <c r="C459" s="2" t="s">
        <v>1</v>
      </c>
      <c r="D459" s="2" t="s">
        <v>0</v>
      </c>
      <c r="E459" s="2" t="s">
        <v>10329</v>
      </c>
      <c r="F459" s="2" t="s">
        <v>10331</v>
      </c>
      <c r="G459" s="25">
        <v>1959</v>
      </c>
      <c r="H459" s="29">
        <v>1959</v>
      </c>
      <c r="I459" s="30"/>
      <c r="J459" s="24" t="s">
        <v>10460</v>
      </c>
      <c r="K459" s="2">
        <v>0</v>
      </c>
      <c r="L459" s="2">
        <v>0</v>
      </c>
      <c r="M459" s="24">
        <v>418.59</v>
      </c>
      <c r="N459" s="2">
        <v>54.416699999999999</v>
      </c>
      <c r="O459" s="2">
        <v>0</v>
      </c>
      <c r="P459" s="2">
        <v>0</v>
      </c>
      <c r="Q459" s="24">
        <v>473.00669999999997</v>
      </c>
      <c r="R459" s="2" t="s">
        <v>10206</v>
      </c>
      <c r="S459" s="2" t="s">
        <v>1</v>
      </c>
      <c r="T459" t="str">
        <f>IF(Tabla2[[#This Row],[SERIE ]]="22SD004C","BODEGA",IF(Tabla2[[#This Row],[SERIE ]]="21DS000T","CASA MATRIZ","SUCURSAL"))</f>
        <v>SUCURSAL</v>
      </c>
    </row>
    <row r="460" spans="1:20" ht="15.75" hidden="1" thickBot="1" x14ac:dyDescent="0.3">
      <c r="A460" s="26" t="s">
        <v>9016</v>
      </c>
      <c r="B460" s="182">
        <v>45541</v>
      </c>
      <c r="C460" s="2" t="s">
        <v>1</v>
      </c>
      <c r="D460" s="2" t="s">
        <v>0</v>
      </c>
      <c r="E460" s="2" t="s">
        <v>10329</v>
      </c>
      <c r="F460" s="2" t="s">
        <v>10331</v>
      </c>
      <c r="G460" s="25">
        <v>1958</v>
      </c>
      <c r="H460" s="29">
        <v>1958</v>
      </c>
      <c r="I460" s="30" t="s">
        <v>10233</v>
      </c>
      <c r="J460" s="24" t="s">
        <v>10234</v>
      </c>
      <c r="K460" s="2">
        <v>0</v>
      </c>
      <c r="L460" s="2">
        <v>0</v>
      </c>
      <c r="M460" s="24">
        <v>132.74</v>
      </c>
      <c r="N460" s="2">
        <v>17.256200000000003</v>
      </c>
      <c r="O460" s="2">
        <v>0</v>
      </c>
      <c r="P460" s="2">
        <v>0</v>
      </c>
      <c r="Q460" s="24">
        <v>149.99620000000002</v>
      </c>
      <c r="S460" s="2" t="s">
        <v>1</v>
      </c>
      <c r="T460" t="str">
        <f>IF(Tabla2[[#This Row],[SERIE ]]="22SD004C","BODEGA",IF(Tabla2[[#This Row],[SERIE ]]="21DS000T","CASA MATRIZ","SUCURSAL"))</f>
        <v>SUCURSAL</v>
      </c>
    </row>
    <row r="461" spans="1:20" ht="15.75" hidden="1" thickBot="1" x14ac:dyDescent="0.3">
      <c r="A461" s="26" t="s">
        <v>9016</v>
      </c>
      <c r="B461" s="182">
        <v>45541</v>
      </c>
      <c r="C461" s="2" t="s">
        <v>1</v>
      </c>
      <c r="D461" s="2" t="s">
        <v>0</v>
      </c>
      <c r="E461" s="2" t="s">
        <v>10329</v>
      </c>
      <c r="F461" s="2" t="s">
        <v>10331</v>
      </c>
      <c r="G461" s="25">
        <v>1957</v>
      </c>
      <c r="H461" s="29">
        <v>1957</v>
      </c>
      <c r="I461" s="30"/>
      <c r="J461" s="24" t="s">
        <v>10436</v>
      </c>
      <c r="K461" s="2">
        <v>0</v>
      </c>
      <c r="L461" s="2">
        <v>0</v>
      </c>
      <c r="M461" s="24">
        <v>367.26</v>
      </c>
      <c r="N461" s="2">
        <v>47.7438</v>
      </c>
      <c r="O461" s="2">
        <v>0</v>
      </c>
      <c r="P461" s="2">
        <v>0</v>
      </c>
      <c r="Q461" s="24">
        <v>415.00380000000001</v>
      </c>
      <c r="R461" s="2" t="s">
        <v>10435</v>
      </c>
      <c r="S461" s="2" t="s">
        <v>1</v>
      </c>
      <c r="T461" t="str">
        <f>IF(Tabla2[[#This Row],[SERIE ]]="22SD004C","BODEGA",IF(Tabla2[[#This Row],[SERIE ]]="21DS000T","CASA MATRIZ","SUCURSAL"))</f>
        <v>SUCURSAL</v>
      </c>
    </row>
    <row r="462" spans="1:20" ht="15.75" hidden="1" thickBot="1" x14ac:dyDescent="0.3">
      <c r="A462" s="26" t="s">
        <v>9016</v>
      </c>
      <c r="B462" s="182">
        <v>45541</v>
      </c>
      <c r="C462" s="2" t="s">
        <v>1</v>
      </c>
      <c r="D462" s="2" t="s">
        <v>0</v>
      </c>
      <c r="E462" s="2" t="s">
        <v>10329</v>
      </c>
      <c r="F462" s="2" t="s">
        <v>10331</v>
      </c>
      <c r="G462" s="25">
        <v>1956</v>
      </c>
      <c r="H462" s="29">
        <v>1956</v>
      </c>
      <c r="I462" s="30"/>
      <c r="J462" s="24" t="s">
        <v>10257</v>
      </c>
      <c r="K462" s="2">
        <v>0</v>
      </c>
      <c r="L462" s="2">
        <v>0</v>
      </c>
      <c r="M462" s="24">
        <v>231.86</v>
      </c>
      <c r="N462" s="2">
        <v>30.141800000000003</v>
      </c>
      <c r="O462" s="2">
        <v>0</v>
      </c>
      <c r="P462" s="2">
        <v>0</v>
      </c>
      <c r="Q462" s="24">
        <v>262.0018</v>
      </c>
      <c r="R462" s="2" t="s">
        <v>10256</v>
      </c>
      <c r="S462" s="2" t="s">
        <v>1</v>
      </c>
      <c r="T462" t="str">
        <f>IF(Tabla2[[#This Row],[SERIE ]]="22SD004C","BODEGA",IF(Tabla2[[#This Row],[SERIE ]]="21DS000T","CASA MATRIZ","SUCURSAL"))</f>
        <v>SUCURSAL</v>
      </c>
    </row>
    <row r="463" spans="1:20" ht="15.75" hidden="1" thickBot="1" x14ac:dyDescent="0.3">
      <c r="A463" s="26" t="s">
        <v>9016</v>
      </c>
      <c r="B463" s="182">
        <v>45541</v>
      </c>
      <c r="C463" s="2" t="s">
        <v>1</v>
      </c>
      <c r="D463" s="2" t="s">
        <v>0</v>
      </c>
      <c r="E463" s="2" t="s">
        <v>10329</v>
      </c>
      <c r="F463" s="2" t="s">
        <v>10331</v>
      </c>
      <c r="G463" s="25">
        <v>1955</v>
      </c>
      <c r="H463" s="29">
        <v>1955</v>
      </c>
      <c r="I463" s="30" t="s">
        <v>10233</v>
      </c>
      <c r="J463" s="24" t="s">
        <v>10234</v>
      </c>
      <c r="K463" s="2">
        <v>0</v>
      </c>
      <c r="L463" s="2">
        <v>0</v>
      </c>
      <c r="M463" s="24">
        <v>132.74</v>
      </c>
      <c r="N463" s="2">
        <v>17.256200000000003</v>
      </c>
      <c r="O463" s="2">
        <v>0</v>
      </c>
      <c r="P463" s="2">
        <v>0</v>
      </c>
      <c r="Q463" s="24">
        <v>149.99620000000002</v>
      </c>
      <c r="S463" s="2" t="s">
        <v>1</v>
      </c>
      <c r="T463" t="str">
        <f>IF(Tabla2[[#This Row],[SERIE ]]="22SD004C","BODEGA",IF(Tabla2[[#This Row],[SERIE ]]="21DS000T","CASA MATRIZ","SUCURSAL"))</f>
        <v>SUCURSAL</v>
      </c>
    </row>
    <row r="464" spans="1:20" ht="15.75" hidden="1" thickBot="1" x14ac:dyDescent="0.3">
      <c r="A464" s="26" t="s">
        <v>9016</v>
      </c>
      <c r="B464" s="182">
        <v>45541</v>
      </c>
      <c r="C464" s="2" t="s">
        <v>1</v>
      </c>
      <c r="D464" s="2" t="s">
        <v>0</v>
      </c>
      <c r="E464" s="2" t="s">
        <v>10329</v>
      </c>
      <c r="F464" s="2" t="s">
        <v>10331</v>
      </c>
      <c r="G464" s="25">
        <v>1954</v>
      </c>
      <c r="H464" s="29">
        <v>1954</v>
      </c>
      <c r="I464" s="30"/>
      <c r="J464" s="24" t="s">
        <v>10248</v>
      </c>
      <c r="K464" s="2">
        <v>0</v>
      </c>
      <c r="L464" s="2">
        <v>0</v>
      </c>
      <c r="M464" s="24">
        <v>540.71</v>
      </c>
      <c r="N464" s="2">
        <v>70.292300000000012</v>
      </c>
      <c r="O464" s="2">
        <v>0</v>
      </c>
      <c r="P464" s="2">
        <v>0</v>
      </c>
      <c r="Q464" s="24">
        <v>611.0023000000001</v>
      </c>
      <c r="R464" s="2" t="s">
        <v>10247</v>
      </c>
      <c r="S464" s="2" t="s">
        <v>1</v>
      </c>
      <c r="T464" t="str">
        <f>IF(Tabla2[[#This Row],[SERIE ]]="22SD004C","BODEGA",IF(Tabla2[[#This Row],[SERIE ]]="21DS000T","CASA MATRIZ","SUCURSAL"))</f>
        <v>SUCURSAL</v>
      </c>
    </row>
    <row r="465" spans="1:20" ht="15.75" hidden="1" thickBot="1" x14ac:dyDescent="0.3">
      <c r="A465" s="26" t="s">
        <v>9016</v>
      </c>
      <c r="B465" s="182">
        <v>45541</v>
      </c>
      <c r="C465" s="2" t="s">
        <v>1</v>
      </c>
      <c r="D465" s="2" t="s">
        <v>0</v>
      </c>
      <c r="E465" s="2" t="s">
        <v>10329</v>
      </c>
      <c r="F465" s="2" t="s">
        <v>10331</v>
      </c>
      <c r="G465" s="25">
        <v>1953</v>
      </c>
      <c r="H465" s="29">
        <v>1953</v>
      </c>
      <c r="I465" s="30"/>
      <c r="J465" s="24" t="s">
        <v>10231</v>
      </c>
      <c r="K465" s="2">
        <v>0</v>
      </c>
      <c r="L465" s="2">
        <v>0</v>
      </c>
      <c r="M465" s="24">
        <v>419.03</v>
      </c>
      <c r="N465" s="2">
        <v>54.4739</v>
      </c>
      <c r="O465" s="2">
        <v>0</v>
      </c>
      <c r="P465" s="2">
        <v>0</v>
      </c>
      <c r="Q465" s="24">
        <v>473.50389999999999</v>
      </c>
      <c r="R465" s="2" t="s">
        <v>10230</v>
      </c>
      <c r="S465" s="2" t="s">
        <v>1</v>
      </c>
      <c r="T465" t="str">
        <f>IF(Tabla2[[#This Row],[SERIE ]]="22SD004C","BODEGA",IF(Tabla2[[#This Row],[SERIE ]]="21DS000T","CASA MATRIZ","SUCURSAL"))</f>
        <v>SUCURSAL</v>
      </c>
    </row>
    <row r="466" spans="1:20" ht="15.75" hidden="1" thickBot="1" x14ac:dyDescent="0.3">
      <c r="A466" s="26" t="s">
        <v>9016</v>
      </c>
      <c r="B466" s="182">
        <v>45541</v>
      </c>
      <c r="C466" s="2" t="s">
        <v>1</v>
      </c>
      <c r="D466" s="2" t="s">
        <v>0</v>
      </c>
      <c r="E466" s="2" t="s">
        <v>10329</v>
      </c>
      <c r="F466" s="2" t="s">
        <v>10331</v>
      </c>
      <c r="G466" s="25">
        <v>1952</v>
      </c>
      <c r="H466" s="29">
        <v>1952</v>
      </c>
      <c r="I466" s="30"/>
      <c r="J466" s="24" t="s">
        <v>10436</v>
      </c>
      <c r="K466" s="2">
        <v>0</v>
      </c>
      <c r="L466" s="2">
        <v>0</v>
      </c>
      <c r="M466" s="24">
        <v>371.68</v>
      </c>
      <c r="N466" s="2">
        <v>48.318400000000004</v>
      </c>
      <c r="O466" s="2">
        <v>0</v>
      </c>
      <c r="P466" s="2">
        <v>0</v>
      </c>
      <c r="Q466" s="24">
        <v>419.9984</v>
      </c>
      <c r="R466" s="2" t="s">
        <v>10435</v>
      </c>
      <c r="S466" s="2" t="s">
        <v>1</v>
      </c>
      <c r="T466" t="str">
        <f>IF(Tabla2[[#This Row],[SERIE ]]="22SD004C","BODEGA",IF(Tabla2[[#This Row],[SERIE ]]="21DS000T","CASA MATRIZ","SUCURSAL"))</f>
        <v>SUCURSAL</v>
      </c>
    </row>
    <row r="467" spans="1:20" ht="15.75" hidden="1" thickBot="1" x14ac:dyDescent="0.3">
      <c r="A467" s="26" t="s">
        <v>9016</v>
      </c>
      <c r="B467" s="182">
        <v>45541</v>
      </c>
      <c r="C467" s="2" t="s">
        <v>1</v>
      </c>
      <c r="D467" s="2" t="s">
        <v>0</v>
      </c>
      <c r="E467" s="2" t="s">
        <v>10329</v>
      </c>
      <c r="F467" s="2" t="s">
        <v>10331</v>
      </c>
      <c r="G467" s="25">
        <v>1951</v>
      </c>
      <c r="H467" s="29">
        <v>1951</v>
      </c>
      <c r="I467" s="30" t="s">
        <v>10233</v>
      </c>
      <c r="J467" s="24" t="s">
        <v>10234</v>
      </c>
      <c r="K467" s="2">
        <v>0</v>
      </c>
      <c r="L467" s="2">
        <v>0</v>
      </c>
      <c r="M467" s="24">
        <v>132.74</v>
      </c>
      <c r="N467" s="2">
        <v>17.256200000000003</v>
      </c>
      <c r="O467" s="2">
        <v>0</v>
      </c>
      <c r="P467" s="2">
        <v>0</v>
      </c>
      <c r="Q467" s="24">
        <v>149.99620000000002</v>
      </c>
      <c r="S467" s="2" t="s">
        <v>1</v>
      </c>
      <c r="T467" t="str">
        <f>IF(Tabla2[[#This Row],[SERIE ]]="22SD004C","BODEGA",IF(Tabla2[[#This Row],[SERIE ]]="21DS000T","CASA MATRIZ","SUCURSAL"))</f>
        <v>SUCURSAL</v>
      </c>
    </row>
    <row r="468" spans="1:20" ht="15.75" hidden="1" thickBot="1" x14ac:dyDescent="0.3">
      <c r="A468" s="26" t="s">
        <v>9016</v>
      </c>
      <c r="B468" s="182">
        <v>45541</v>
      </c>
      <c r="C468" s="2" t="s">
        <v>1</v>
      </c>
      <c r="D468" s="2" t="s">
        <v>0</v>
      </c>
      <c r="E468" s="2" t="s">
        <v>10329</v>
      </c>
      <c r="F468" s="2" t="s">
        <v>10331</v>
      </c>
      <c r="G468" s="25">
        <v>1950</v>
      </c>
      <c r="H468" s="29">
        <v>1950</v>
      </c>
      <c r="I468" s="30"/>
      <c r="J468" s="24" t="s">
        <v>10460</v>
      </c>
      <c r="K468" s="2">
        <v>0</v>
      </c>
      <c r="L468" s="2">
        <v>0</v>
      </c>
      <c r="M468" s="24">
        <v>434.73</v>
      </c>
      <c r="N468" s="2">
        <v>56.514900000000004</v>
      </c>
      <c r="O468" s="2">
        <v>0</v>
      </c>
      <c r="P468" s="2">
        <v>0</v>
      </c>
      <c r="Q468" s="24">
        <v>491.24490000000003</v>
      </c>
      <c r="R468" s="2" t="s">
        <v>10206</v>
      </c>
      <c r="S468" s="2" t="s">
        <v>1</v>
      </c>
      <c r="T468" t="str">
        <f>IF(Tabla2[[#This Row],[SERIE ]]="22SD004C","BODEGA",IF(Tabla2[[#This Row],[SERIE ]]="21DS000T","CASA MATRIZ","SUCURSAL"))</f>
        <v>SUCURSAL</v>
      </c>
    </row>
    <row r="469" spans="1:20" ht="15.75" hidden="1" thickBot="1" x14ac:dyDescent="0.3">
      <c r="A469" s="26" t="s">
        <v>9016</v>
      </c>
      <c r="B469" s="182">
        <v>45540</v>
      </c>
      <c r="C469" s="2" t="s">
        <v>1</v>
      </c>
      <c r="D469" s="2" t="s">
        <v>0</v>
      </c>
      <c r="E469" s="2" t="s">
        <v>10329</v>
      </c>
      <c r="F469" s="2" t="s">
        <v>10331</v>
      </c>
      <c r="G469" s="25">
        <v>1949</v>
      </c>
      <c r="H469" s="29">
        <v>1949</v>
      </c>
      <c r="I469" s="30"/>
      <c r="J469" s="24" t="s">
        <v>10791</v>
      </c>
      <c r="K469" s="2">
        <v>0</v>
      </c>
      <c r="L469" s="2">
        <v>0</v>
      </c>
      <c r="M469" s="24">
        <v>48.67</v>
      </c>
      <c r="N469" s="2">
        <v>6.3271000000000006</v>
      </c>
      <c r="O469" s="2">
        <v>0</v>
      </c>
      <c r="P469" s="2">
        <v>0</v>
      </c>
      <c r="Q469" s="24">
        <v>54.997100000000003</v>
      </c>
      <c r="R469" s="2" t="s">
        <v>10790</v>
      </c>
      <c r="S469" s="2" t="s">
        <v>1</v>
      </c>
      <c r="T469" t="str">
        <f>IF(Tabla2[[#This Row],[SERIE ]]="22SD004C","BODEGA",IF(Tabla2[[#This Row],[SERIE ]]="21DS000T","CASA MATRIZ","SUCURSAL"))</f>
        <v>SUCURSAL</v>
      </c>
    </row>
    <row r="470" spans="1:20" ht="15.75" hidden="1" thickBot="1" x14ac:dyDescent="0.3">
      <c r="A470" s="26" t="s">
        <v>9016</v>
      </c>
      <c r="B470" s="182">
        <v>45540</v>
      </c>
      <c r="C470" s="2" t="s">
        <v>1</v>
      </c>
      <c r="D470" s="2" t="s">
        <v>0</v>
      </c>
      <c r="E470" s="2" t="s">
        <v>10329</v>
      </c>
      <c r="F470" s="2" t="s">
        <v>10331</v>
      </c>
      <c r="G470" s="25">
        <v>1948</v>
      </c>
      <c r="H470" s="29">
        <v>1948</v>
      </c>
      <c r="I470" s="30"/>
      <c r="J470" s="24" t="s">
        <v>10257</v>
      </c>
      <c r="K470" s="2">
        <v>0</v>
      </c>
      <c r="L470" s="2">
        <v>0</v>
      </c>
      <c r="M470" s="24">
        <v>201.77</v>
      </c>
      <c r="N470" s="2">
        <v>26.230100000000004</v>
      </c>
      <c r="O470" s="2">
        <v>0</v>
      </c>
      <c r="P470" s="2">
        <v>0</v>
      </c>
      <c r="Q470" s="24">
        <v>228.0001</v>
      </c>
      <c r="R470" s="2" t="s">
        <v>10256</v>
      </c>
      <c r="S470" s="2" t="s">
        <v>1</v>
      </c>
      <c r="T470" t="str">
        <f>IF(Tabla2[[#This Row],[SERIE ]]="22SD004C","BODEGA",IF(Tabla2[[#This Row],[SERIE ]]="21DS000T","CASA MATRIZ","SUCURSAL"))</f>
        <v>SUCURSAL</v>
      </c>
    </row>
    <row r="471" spans="1:20" ht="15.75" hidden="1" thickBot="1" x14ac:dyDescent="0.3">
      <c r="A471" s="26" t="s">
        <v>9016</v>
      </c>
      <c r="B471" s="182">
        <v>45540</v>
      </c>
      <c r="C471" s="2" t="s">
        <v>1</v>
      </c>
      <c r="D471" s="2" t="s">
        <v>0</v>
      </c>
      <c r="E471" s="2" t="s">
        <v>10329</v>
      </c>
      <c r="F471" s="2" t="s">
        <v>10331</v>
      </c>
      <c r="G471" s="25">
        <v>1947</v>
      </c>
      <c r="H471" s="29">
        <v>1947</v>
      </c>
      <c r="I471" s="30"/>
      <c r="J471" s="24" t="s">
        <v>10239</v>
      </c>
      <c r="K471" s="2">
        <v>0</v>
      </c>
      <c r="L471" s="2">
        <v>0</v>
      </c>
      <c r="M471" s="24">
        <v>79.69</v>
      </c>
      <c r="N471" s="2">
        <v>10.3597</v>
      </c>
      <c r="O471" s="2">
        <v>0</v>
      </c>
      <c r="P471" s="2">
        <v>0</v>
      </c>
      <c r="Q471" s="24">
        <v>90.049700000000001</v>
      </c>
      <c r="R471" s="2" t="s">
        <v>10238</v>
      </c>
      <c r="S471" s="2" t="s">
        <v>1</v>
      </c>
      <c r="T471" t="str">
        <f>IF(Tabla2[[#This Row],[SERIE ]]="22SD004C","BODEGA",IF(Tabla2[[#This Row],[SERIE ]]="21DS000T","CASA MATRIZ","SUCURSAL"))</f>
        <v>SUCURSAL</v>
      </c>
    </row>
    <row r="472" spans="1:20" ht="15.75" hidden="1" thickBot="1" x14ac:dyDescent="0.3">
      <c r="A472" s="26" t="s">
        <v>9016</v>
      </c>
      <c r="B472" s="182">
        <v>45540</v>
      </c>
      <c r="C472" s="2" t="s">
        <v>1</v>
      </c>
      <c r="D472" s="2" t="s">
        <v>0</v>
      </c>
      <c r="E472" s="2" t="s">
        <v>10329</v>
      </c>
      <c r="F472" s="2" t="s">
        <v>10331</v>
      </c>
      <c r="G472" s="25">
        <v>1946</v>
      </c>
      <c r="H472" s="29">
        <v>1946</v>
      </c>
      <c r="I472" s="30"/>
      <c r="J472" s="24" t="s">
        <v>10463</v>
      </c>
      <c r="K472" s="2">
        <v>0</v>
      </c>
      <c r="L472" s="2">
        <v>0</v>
      </c>
      <c r="M472" s="24">
        <v>86.01</v>
      </c>
      <c r="N472" s="2">
        <v>11.1813</v>
      </c>
      <c r="O472" s="2">
        <v>0</v>
      </c>
      <c r="P472" s="2">
        <v>0</v>
      </c>
      <c r="Q472" s="24">
        <v>97.191300000000012</v>
      </c>
      <c r="R472" s="2" t="s">
        <v>10272</v>
      </c>
      <c r="S472" s="2" t="s">
        <v>1</v>
      </c>
      <c r="T472" t="str">
        <f>IF(Tabla2[[#This Row],[SERIE ]]="22SD004C","BODEGA",IF(Tabla2[[#This Row],[SERIE ]]="21DS000T","CASA MATRIZ","SUCURSAL"))</f>
        <v>SUCURSAL</v>
      </c>
    </row>
    <row r="473" spans="1:20" ht="15.75" hidden="1" thickBot="1" x14ac:dyDescent="0.3">
      <c r="A473" s="26" t="s">
        <v>9016</v>
      </c>
      <c r="B473" s="182">
        <v>45540</v>
      </c>
      <c r="C473" s="2" t="s">
        <v>1</v>
      </c>
      <c r="D473" s="2" t="s">
        <v>0</v>
      </c>
      <c r="E473" s="2" t="s">
        <v>10329</v>
      </c>
      <c r="F473" s="2" t="s">
        <v>10331</v>
      </c>
      <c r="G473" s="25">
        <v>1945</v>
      </c>
      <c r="H473" s="29">
        <v>1945</v>
      </c>
      <c r="I473" s="30"/>
      <c r="J473" s="24" t="s">
        <v>10231</v>
      </c>
      <c r="K473" s="2">
        <v>0</v>
      </c>
      <c r="L473" s="2">
        <v>0</v>
      </c>
      <c r="M473" s="24">
        <v>396.23</v>
      </c>
      <c r="N473" s="2">
        <v>51.509900000000002</v>
      </c>
      <c r="O473" s="2">
        <v>0</v>
      </c>
      <c r="P473" s="2">
        <v>0</v>
      </c>
      <c r="Q473" s="24">
        <v>447.73990000000003</v>
      </c>
      <c r="R473" s="2" t="s">
        <v>10230</v>
      </c>
      <c r="S473" s="2" t="s">
        <v>1</v>
      </c>
      <c r="T473" t="str">
        <f>IF(Tabla2[[#This Row],[SERIE ]]="22SD004C","BODEGA",IF(Tabla2[[#This Row],[SERIE ]]="21DS000T","CASA MATRIZ","SUCURSAL"))</f>
        <v>SUCURSAL</v>
      </c>
    </row>
    <row r="474" spans="1:20" ht="15.75" hidden="1" thickBot="1" x14ac:dyDescent="0.3">
      <c r="A474" s="26" t="s">
        <v>9016</v>
      </c>
      <c r="B474" s="182">
        <v>45540</v>
      </c>
      <c r="C474" s="2" t="s">
        <v>1</v>
      </c>
      <c r="D474" s="2" t="s">
        <v>0</v>
      </c>
      <c r="E474" s="2" t="s">
        <v>10329</v>
      </c>
      <c r="F474" s="2" t="s">
        <v>10331</v>
      </c>
      <c r="G474" s="25">
        <v>1944</v>
      </c>
      <c r="H474" s="29">
        <v>1944</v>
      </c>
      <c r="I474" s="30"/>
      <c r="J474" s="24" t="s">
        <v>10231</v>
      </c>
      <c r="K474" s="2">
        <v>0</v>
      </c>
      <c r="L474" s="2">
        <v>0</v>
      </c>
      <c r="M474" s="24">
        <v>396.45</v>
      </c>
      <c r="N474" s="2">
        <v>51.538499999999999</v>
      </c>
      <c r="O474" s="2">
        <v>0</v>
      </c>
      <c r="P474" s="2">
        <v>0</v>
      </c>
      <c r="Q474" s="24">
        <v>447.98849999999999</v>
      </c>
      <c r="R474" s="2" t="s">
        <v>10230</v>
      </c>
      <c r="S474" s="2" t="s">
        <v>1</v>
      </c>
      <c r="T474" t="str">
        <f>IF(Tabla2[[#This Row],[SERIE ]]="22SD004C","BODEGA",IF(Tabla2[[#This Row],[SERIE ]]="21DS000T","CASA MATRIZ","SUCURSAL"))</f>
        <v>SUCURSAL</v>
      </c>
    </row>
    <row r="475" spans="1:20" ht="15.75" hidden="1" thickBot="1" x14ac:dyDescent="0.3">
      <c r="A475" s="26" t="s">
        <v>9016</v>
      </c>
      <c r="B475" s="182">
        <v>45539</v>
      </c>
      <c r="C475" s="2" t="s">
        <v>1</v>
      </c>
      <c r="D475" s="2" t="s">
        <v>0</v>
      </c>
      <c r="E475" s="2" t="s">
        <v>10329</v>
      </c>
      <c r="F475" s="2" t="s">
        <v>10331</v>
      </c>
      <c r="G475" s="25">
        <v>1943</v>
      </c>
      <c r="H475" s="29">
        <v>1943</v>
      </c>
      <c r="I475" s="30"/>
      <c r="J475" s="24" t="s">
        <v>10453</v>
      </c>
      <c r="K475" s="2">
        <v>0</v>
      </c>
      <c r="L475" s="2">
        <v>0</v>
      </c>
      <c r="M475" s="24">
        <v>475.22</v>
      </c>
      <c r="N475" s="2">
        <v>61.778600000000004</v>
      </c>
      <c r="O475" s="2">
        <v>0</v>
      </c>
      <c r="P475" s="2">
        <v>0</v>
      </c>
      <c r="Q475" s="24">
        <v>536.99860000000001</v>
      </c>
      <c r="R475" s="2" t="s">
        <v>10451</v>
      </c>
      <c r="S475" s="2" t="s">
        <v>1</v>
      </c>
      <c r="T475" t="str">
        <f>IF(Tabla2[[#This Row],[SERIE ]]="22SD004C","BODEGA",IF(Tabla2[[#This Row],[SERIE ]]="21DS000T","CASA MATRIZ","SUCURSAL"))</f>
        <v>SUCURSAL</v>
      </c>
    </row>
    <row r="476" spans="1:20" ht="15.75" hidden="1" thickBot="1" x14ac:dyDescent="0.3">
      <c r="A476" s="26" t="s">
        <v>9016</v>
      </c>
      <c r="B476" s="182">
        <v>45539</v>
      </c>
      <c r="C476" s="2" t="s">
        <v>1</v>
      </c>
      <c r="D476" s="2" t="s">
        <v>0</v>
      </c>
      <c r="E476" s="2" t="s">
        <v>10329</v>
      </c>
      <c r="F476" s="2" t="s">
        <v>10331</v>
      </c>
      <c r="G476" s="25">
        <v>1942</v>
      </c>
      <c r="H476" s="29">
        <v>1942</v>
      </c>
      <c r="I476" s="30"/>
      <c r="J476" s="24" t="s">
        <v>10231</v>
      </c>
      <c r="K476" s="2">
        <v>0</v>
      </c>
      <c r="L476" s="2">
        <v>0</v>
      </c>
      <c r="M476" s="24">
        <v>409.74</v>
      </c>
      <c r="N476" s="2">
        <v>53.266200000000005</v>
      </c>
      <c r="O476" s="2">
        <v>0</v>
      </c>
      <c r="P476" s="2">
        <v>0</v>
      </c>
      <c r="Q476" s="24">
        <v>463.00620000000004</v>
      </c>
      <c r="R476" s="2" t="s">
        <v>10230</v>
      </c>
      <c r="S476" s="2" t="s">
        <v>1</v>
      </c>
      <c r="T476" t="str">
        <f>IF(Tabla2[[#This Row],[SERIE ]]="22SD004C","BODEGA",IF(Tabla2[[#This Row],[SERIE ]]="21DS000T","CASA MATRIZ","SUCURSAL"))</f>
        <v>SUCURSAL</v>
      </c>
    </row>
    <row r="477" spans="1:20" ht="15.75" hidden="1" thickBot="1" x14ac:dyDescent="0.3">
      <c r="A477" s="26" t="s">
        <v>9016</v>
      </c>
      <c r="B477" s="182">
        <v>45538</v>
      </c>
      <c r="C477" s="2" t="s">
        <v>1</v>
      </c>
      <c r="D477" s="2" t="s">
        <v>0</v>
      </c>
      <c r="E477" s="2" t="s">
        <v>10329</v>
      </c>
      <c r="F477" s="2" t="s">
        <v>10331</v>
      </c>
      <c r="G477" s="25">
        <v>1941</v>
      </c>
      <c r="H477" s="29">
        <v>1941</v>
      </c>
      <c r="I477" s="30" t="s">
        <v>10794</v>
      </c>
      <c r="J477" s="24" t="s">
        <v>10795</v>
      </c>
      <c r="K477" s="2">
        <v>0</v>
      </c>
      <c r="L477" s="2">
        <v>0</v>
      </c>
      <c r="M477" s="24">
        <v>115.22</v>
      </c>
      <c r="N477" s="2">
        <v>14.9786</v>
      </c>
      <c r="O477" s="2">
        <v>0</v>
      </c>
      <c r="P477" s="2">
        <v>0</v>
      </c>
      <c r="Q477" s="24">
        <v>130.1986</v>
      </c>
      <c r="S477" s="2" t="s">
        <v>1</v>
      </c>
      <c r="T477" t="str">
        <f>IF(Tabla2[[#This Row],[SERIE ]]="22SD004C","BODEGA",IF(Tabla2[[#This Row],[SERIE ]]="21DS000T","CASA MATRIZ","SUCURSAL"))</f>
        <v>SUCURSAL</v>
      </c>
    </row>
    <row r="478" spans="1:20" ht="15.75" hidden="1" thickBot="1" x14ac:dyDescent="0.3">
      <c r="A478" s="26" t="s">
        <v>9016</v>
      </c>
      <c r="B478" s="182">
        <v>45538</v>
      </c>
      <c r="C478" s="2" t="s">
        <v>1</v>
      </c>
      <c r="D478" s="2" t="s">
        <v>0</v>
      </c>
      <c r="E478" s="2" t="s">
        <v>10329</v>
      </c>
      <c r="F478" s="2" t="s">
        <v>10331</v>
      </c>
      <c r="G478" s="25">
        <v>1940</v>
      </c>
      <c r="H478" s="29">
        <v>1940</v>
      </c>
      <c r="I478" s="30" t="s">
        <v>7676</v>
      </c>
      <c r="J478" s="24" t="s">
        <v>7675</v>
      </c>
      <c r="K478" s="2">
        <v>0</v>
      </c>
      <c r="L478" s="2">
        <v>0</v>
      </c>
      <c r="M478" s="24">
        <v>0</v>
      </c>
      <c r="N478" s="2">
        <v>0</v>
      </c>
      <c r="O478" s="2">
        <v>0</v>
      </c>
      <c r="P478" s="2">
        <v>0</v>
      </c>
      <c r="Q478" s="24">
        <v>0</v>
      </c>
      <c r="S478" s="2" t="s">
        <v>1</v>
      </c>
      <c r="T478" t="str">
        <f>IF(Tabla2[[#This Row],[SERIE ]]="22SD004C","BODEGA",IF(Tabla2[[#This Row],[SERIE ]]="21DS000T","CASA MATRIZ","SUCURSAL"))</f>
        <v>SUCURSAL</v>
      </c>
    </row>
    <row r="479" spans="1:20" ht="15.75" hidden="1" thickBot="1" x14ac:dyDescent="0.3">
      <c r="A479" s="26" t="s">
        <v>9016</v>
      </c>
      <c r="B479" s="182">
        <v>45538</v>
      </c>
      <c r="C479" s="2" t="s">
        <v>1</v>
      </c>
      <c r="D479" s="2" t="s">
        <v>0</v>
      </c>
      <c r="E479" s="2" t="s">
        <v>10329</v>
      </c>
      <c r="F479" s="2" t="s">
        <v>10331</v>
      </c>
      <c r="G479" s="25">
        <v>1939</v>
      </c>
      <c r="H479" s="29">
        <v>1939</v>
      </c>
      <c r="I479" s="30"/>
      <c r="J479" s="24" t="s">
        <v>10257</v>
      </c>
      <c r="K479" s="2">
        <v>0</v>
      </c>
      <c r="L479" s="2">
        <v>0</v>
      </c>
      <c r="M479" s="24">
        <v>327.43</v>
      </c>
      <c r="N479" s="2">
        <v>42.565899999999999</v>
      </c>
      <c r="O479" s="2">
        <v>0</v>
      </c>
      <c r="P479" s="2">
        <v>0</v>
      </c>
      <c r="Q479" s="24">
        <v>369.99590000000001</v>
      </c>
      <c r="R479" s="2" t="s">
        <v>10256</v>
      </c>
      <c r="S479" s="2" t="s">
        <v>1</v>
      </c>
      <c r="T479" t="str">
        <f>IF(Tabla2[[#This Row],[SERIE ]]="22SD004C","BODEGA",IF(Tabla2[[#This Row],[SERIE ]]="21DS000T","CASA MATRIZ","SUCURSAL"))</f>
        <v>SUCURSAL</v>
      </c>
    </row>
    <row r="480" spans="1:20" ht="15.75" hidden="1" thickBot="1" x14ac:dyDescent="0.3">
      <c r="A480" s="26" t="s">
        <v>9016</v>
      </c>
      <c r="B480" s="182">
        <v>45538</v>
      </c>
      <c r="C480" s="2" t="s">
        <v>1</v>
      </c>
      <c r="D480" s="2" t="s">
        <v>0</v>
      </c>
      <c r="E480" s="2" t="s">
        <v>10329</v>
      </c>
      <c r="F480" s="2" t="s">
        <v>10331</v>
      </c>
      <c r="G480" s="25">
        <v>1938</v>
      </c>
      <c r="H480" s="29">
        <v>1938</v>
      </c>
      <c r="I480" s="30"/>
      <c r="J480" s="24" t="s">
        <v>10461</v>
      </c>
      <c r="K480" s="2">
        <v>0</v>
      </c>
      <c r="L480" s="2">
        <v>0</v>
      </c>
      <c r="M480" s="24">
        <v>534.51</v>
      </c>
      <c r="N480" s="2">
        <v>69.4863</v>
      </c>
      <c r="O480" s="2">
        <v>0</v>
      </c>
      <c r="P480" s="2">
        <v>0</v>
      </c>
      <c r="Q480" s="24">
        <v>603.99630000000002</v>
      </c>
      <c r="R480" s="2" t="s">
        <v>10253</v>
      </c>
      <c r="S480" s="2" t="s">
        <v>1</v>
      </c>
      <c r="T480" t="str">
        <f>IF(Tabla2[[#This Row],[SERIE ]]="22SD004C","BODEGA",IF(Tabla2[[#This Row],[SERIE ]]="21DS000T","CASA MATRIZ","SUCURSAL"))</f>
        <v>SUCURSAL</v>
      </c>
    </row>
    <row r="481" spans="1:20" ht="15.75" hidden="1" thickBot="1" x14ac:dyDescent="0.3">
      <c r="A481" s="26" t="s">
        <v>9016</v>
      </c>
      <c r="B481" s="182">
        <v>45538</v>
      </c>
      <c r="C481" s="2" t="s">
        <v>1</v>
      </c>
      <c r="D481" s="2" t="s">
        <v>0</v>
      </c>
      <c r="E481" s="2" t="s">
        <v>10329</v>
      </c>
      <c r="F481" s="2" t="s">
        <v>10331</v>
      </c>
      <c r="G481" s="25">
        <v>1937</v>
      </c>
      <c r="H481" s="29">
        <v>1937</v>
      </c>
      <c r="I481" s="30"/>
      <c r="J481" s="24" t="s">
        <v>10221</v>
      </c>
      <c r="K481" s="2">
        <v>0</v>
      </c>
      <c r="L481" s="2">
        <v>0</v>
      </c>
      <c r="M481" s="24">
        <v>2043.11</v>
      </c>
      <c r="N481" s="2">
        <v>265.60430000000002</v>
      </c>
      <c r="O481" s="2">
        <v>0</v>
      </c>
      <c r="P481" s="2">
        <v>0</v>
      </c>
      <c r="Q481" s="24">
        <v>2308.7143000000001</v>
      </c>
      <c r="R481" s="2" t="s">
        <v>10220</v>
      </c>
      <c r="S481" s="2" t="s">
        <v>1</v>
      </c>
      <c r="T481" t="str">
        <f>IF(Tabla2[[#This Row],[SERIE ]]="22SD004C","BODEGA",IF(Tabla2[[#This Row],[SERIE ]]="21DS000T","CASA MATRIZ","SUCURSAL"))</f>
        <v>SUCURSAL</v>
      </c>
    </row>
    <row r="482" spans="1:20" ht="15.75" hidden="1" thickBot="1" x14ac:dyDescent="0.3">
      <c r="A482" s="26" t="s">
        <v>9016</v>
      </c>
      <c r="B482" s="182">
        <v>45538</v>
      </c>
      <c r="C482" s="2" t="s">
        <v>1</v>
      </c>
      <c r="D482" s="2" t="s">
        <v>0</v>
      </c>
      <c r="E482" s="2" t="s">
        <v>10329</v>
      </c>
      <c r="F482" s="2" t="s">
        <v>10331</v>
      </c>
      <c r="G482" s="25">
        <v>1936</v>
      </c>
      <c r="H482" s="29">
        <v>1936</v>
      </c>
      <c r="I482" s="30"/>
      <c r="J482" s="24" t="s">
        <v>10231</v>
      </c>
      <c r="K482" s="2">
        <v>0</v>
      </c>
      <c r="L482" s="2">
        <v>0</v>
      </c>
      <c r="M482" s="24">
        <v>398.23</v>
      </c>
      <c r="N482" s="2">
        <v>51.769900000000007</v>
      </c>
      <c r="O482" s="2">
        <v>0</v>
      </c>
      <c r="P482" s="2">
        <v>0</v>
      </c>
      <c r="Q482" s="24">
        <v>449.99990000000003</v>
      </c>
      <c r="R482" s="2" t="s">
        <v>10230</v>
      </c>
      <c r="S482" s="2" t="s">
        <v>1</v>
      </c>
      <c r="T482" t="str">
        <f>IF(Tabla2[[#This Row],[SERIE ]]="22SD004C","BODEGA",IF(Tabla2[[#This Row],[SERIE ]]="21DS000T","CASA MATRIZ","SUCURSAL"))</f>
        <v>SUCURSAL</v>
      </c>
    </row>
    <row r="483" spans="1:20" ht="15.75" hidden="1" thickBot="1" x14ac:dyDescent="0.3">
      <c r="A483" s="26" t="s">
        <v>9016</v>
      </c>
      <c r="B483" s="182">
        <v>45538</v>
      </c>
      <c r="C483" s="2" t="s">
        <v>1</v>
      </c>
      <c r="D483" s="2" t="s">
        <v>0</v>
      </c>
      <c r="E483" s="2" t="s">
        <v>10329</v>
      </c>
      <c r="F483" s="2" t="s">
        <v>10331</v>
      </c>
      <c r="G483" s="25">
        <v>1935</v>
      </c>
      <c r="H483" s="29">
        <v>1935</v>
      </c>
      <c r="I483" s="30"/>
      <c r="J483" s="24" t="s">
        <v>10791</v>
      </c>
      <c r="K483" s="2">
        <v>0</v>
      </c>
      <c r="L483" s="2">
        <v>0</v>
      </c>
      <c r="M483" s="24">
        <v>48.67</v>
      </c>
      <c r="N483" s="2">
        <v>6.3271000000000006</v>
      </c>
      <c r="O483" s="2">
        <v>0</v>
      </c>
      <c r="P483" s="2">
        <v>0</v>
      </c>
      <c r="Q483" s="24">
        <v>54.997100000000003</v>
      </c>
      <c r="R483" s="2" t="s">
        <v>10790</v>
      </c>
      <c r="S483" s="2" t="s">
        <v>1</v>
      </c>
      <c r="T483" t="str">
        <f>IF(Tabla2[[#This Row],[SERIE ]]="22SD004C","BODEGA",IF(Tabla2[[#This Row],[SERIE ]]="21DS000T","CASA MATRIZ","SUCURSAL"))</f>
        <v>SUCURSAL</v>
      </c>
    </row>
    <row r="484" spans="1:20" ht="15.75" hidden="1" thickBot="1" x14ac:dyDescent="0.3">
      <c r="A484" s="26" t="s">
        <v>9016</v>
      </c>
      <c r="B484" s="182">
        <v>45538</v>
      </c>
      <c r="C484" s="2" t="s">
        <v>1</v>
      </c>
      <c r="D484" s="2" t="s">
        <v>0</v>
      </c>
      <c r="E484" s="2" t="s">
        <v>10329</v>
      </c>
      <c r="F484" s="2" t="s">
        <v>10331</v>
      </c>
      <c r="G484" s="25">
        <v>1934</v>
      </c>
      <c r="H484" s="29">
        <v>1934</v>
      </c>
      <c r="I484" s="30"/>
      <c r="J484" s="24" t="s">
        <v>10231</v>
      </c>
      <c r="K484" s="2">
        <v>0</v>
      </c>
      <c r="L484" s="2">
        <v>0</v>
      </c>
      <c r="M484" s="24">
        <v>398.23</v>
      </c>
      <c r="N484" s="2">
        <v>51.769900000000007</v>
      </c>
      <c r="O484" s="2">
        <v>0</v>
      </c>
      <c r="P484" s="2">
        <v>0</v>
      </c>
      <c r="Q484" s="24">
        <v>449.99990000000003</v>
      </c>
      <c r="R484" s="2" t="s">
        <v>10230</v>
      </c>
      <c r="S484" s="2" t="s">
        <v>1</v>
      </c>
      <c r="T484" t="str">
        <f>IF(Tabla2[[#This Row],[SERIE ]]="22SD004C","BODEGA",IF(Tabla2[[#This Row],[SERIE ]]="21DS000T","CASA MATRIZ","SUCURSAL"))</f>
        <v>SUCURSAL</v>
      </c>
    </row>
    <row r="485" spans="1:20" ht="15.75" hidden="1" thickBot="1" x14ac:dyDescent="0.3">
      <c r="A485" s="26" t="s">
        <v>9016</v>
      </c>
      <c r="B485" s="182">
        <v>45537</v>
      </c>
      <c r="C485" s="2" t="s">
        <v>1</v>
      </c>
      <c r="D485" s="2" t="s">
        <v>0</v>
      </c>
      <c r="E485" s="2" t="s">
        <v>10329</v>
      </c>
      <c r="F485" s="2" t="s">
        <v>10331</v>
      </c>
      <c r="G485" s="25">
        <v>1933</v>
      </c>
      <c r="H485" s="29">
        <v>1933</v>
      </c>
      <c r="I485" s="30" t="s">
        <v>10286</v>
      </c>
      <c r="J485" s="24" t="s">
        <v>10287</v>
      </c>
      <c r="K485" s="2">
        <v>0</v>
      </c>
      <c r="L485" s="2">
        <v>0</v>
      </c>
      <c r="M485" s="24">
        <v>265.49</v>
      </c>
      <c r="N485" s="2">
        <v>34.5137</v>
      </c>
      <c r="O485" s="2">
        <v>0</v>
      </c>
      <c r="P485" s="2">
        <v>0</v>
      </c>
      <c r="Q485" s="24">
        <v>300.00369999999998</v>
      </c>
      <c r="S485" s="2" t="s">
        <v>1</v>
      </c>
      <c r="T485" t="str">
        <f>IF(Tabla2[[#This Row],[SERIE ]]="22SD004C","BODEGA",IF(Tabla2[[#This Row],[SERIE ]]="21DS000T","CASA MATRIZ","SUCURSAL"))</f>
        <v>SUCURSAL</v>
      </c>
    </row>
    <row r="486" spans="1:20" ht="15.75" hidden="1" thickBot="1" x14ac:dyDescent="0.3">
      <c r="A486" s="26" t="s">
        <v>9016</v>
      </c>
      <c r="B486" s="182">
        <v>45537</v>
      </c>
      <c r="C486" s="2" t="s">
        <v>1</v>
      </c>
      <c r="D486" s="2" t="s">
        <v>0</v>
      </c>
      <c r="E486" s="2" t="s">
        <v>10329</v>
      </c>
      <c r="F486" s="2" t="s">
        <v>10331</v>
      </c>
      <c r="G486" s="25">
        <v>1932</v>
      </c>
      <c r="H486" s="29">
        <v>1932</v>
      </c>
      <c r="I486" s="30"/>
      <c r="J486" s="24" t="s">
        <v>10229</v>
      </c>
      <c r="K486" s="2">
        <v>0</v>
      </c>
      <c r="L486" s="2">
        <v>0</v>
      </c>
      <c r="M486" s="24">
        <v>445.14</v>
      </c>
      <c r="N486" s="2">
        <v>57.868200000000002</v>
      </c>
      <c r="O486" s="2">
        <v>0</v>
      </c>
      <c r="P486" s="2">
        <v>0</v>
      </c>
      <c r="Q486" s="24">
        <v>503.00819999999999</v>
      </c>
      <c r="R486" s="2" t="s">
        <v>10228</v>
      </c>
      <c r="S486" s="2" t="s">
        <v>1</v>
      </c>
      <c r="T486" t="str">
        <f>IF(Tabla2[[#This Row],[SERIE ]]="22SD004C","BODEGA",IF(Tabla2[[#This Row],[SERIE ]]="21DS000T","CASA MATRIZ","SUCURSAL"))</f>
        <v>SUCURSAL</v>
      </c>
    </row>
    <row r="487" spans="1:20" ht="15.75" hidden="1" thickBot="1" x14ac:dyDescent="0.3">
      <c r="A487" s="26" t="s">
        <v>9016</v>
      </c>
      <c r="B487" s="182">
        <v>45537</v>
      </c>
      <c r="C487" s="2" t="s">
        <v>1</v>
      </c>
      <c r="D487" s="2" t="s">
        <v>0</v>
      </c>
      <c r="E487" s="2" t="s">
        <v>10329</v>
      </c>
      <c r="F487" s="2" t="s">
        <v>10331</v>
      </c>
      <c r="G487" s="25">
        <v>1931</v>
      </c>
      <c r="H487" s="29">
        <v>1931</v>
      </c>
      <c r="I487" s="30"/>
      <c r="J487" s="24" t="s">
        <v>10791</v>
      </c>
      <c r="K487" s="2">
        <v>0</v>
      </c>
      <c r="L487" s="2">
        <v>0</v>
      </c>
      <c r="M487" s="24">
        <v>29.2</v>
      </c>
      <c r="N487" s="2">
        <v>3.7959999999999998</v>
      </c>
      <c r="O487" s="2">
        <v>0</v>
      </c>
      <c r="P487" s="2">
        <v>0</v>
      </c>
      <c r="Q487" s="24">
        <v>32.996000000000002</v>
      </c>
      <c r="R487" s="2" t="s">
        <v>10790</v>
      </c>
      <c r="S487" s="2" t="s">
        <v>1</v>
      </c>
      <c r="T487" t="str">
        <f>IF(Tabla2[[#This Row],[SERIE ]]="22SD004C","BODEGA",IF(Tabla2[[#This Row],[SERIE ]]="21DS000T","CASA MATRIZ","SUCURSAL"))</f>
        <v>SUCURSAL</v>
      </c>
    </row>
    <row r="488" spans="1:20" ht="15.75" hidden="1" thickBot="1" x14ac:dyDescent="0.3">
      <c r="A488" s="26" t="s">
        <v>9016</v>
      </c>
      <c r="B488" s="182">
        <v>45537</v>
      </c>
      <c r="C488" s="2" t="s">
        <v>1</v>
      </c>
      <c r="D488" s="2" t="s">
        <v>0</v>
      </c>
      <c r="E488" s="2" t="s">
        <v>10329</v>
      </c>
      <c r="F488" s="2" t="s">
        <v>10331</v>
      </c>
      <c r="G488" s="25">
        <v>1930</v>
      </c>
      <c r="H488" s="29">
        <v>1930</v>
      </c>
      <c r="I488" s="30"/>
      <c r="J488" s="24" t="s">
        <v>10231</v>
      </c>
      <c r="K488" s="2">
        <v>0</v>
      </c>
      <c r="L488" s="2">
        <v>0</v>
      </c>
      <c r="M488" s="24">
        <v>413.28</v>
      </c>
      <c r="N488" s="2">
        <v>53.726399999999998</v>
      </c>
      <c r="O488" s="2">
        <v>0</v>
      </c>
      <c r="P488" s="2">
        <v>0</v>
      </c>
      <c r="Q488" s="24">
        <v>467.00639999999999</v>
      </c>
      <c r="R488" s="2" t="s">
        <v>10230</v>
      </c>
      <c r="S488" s="2" t="s">
        <v>1</v>
      </c>
      <c r="T488" t="str">
        <f>IF(Tabla2[[#This Row],[SERIE ]]="22SD004C","BODEGA",IF(Tabla2[[#This Row],[SERIE ]]="21DS000T","CASA MATRIZ","SUCURSAL"))</f>
        <v>SUCURSAL</v>
      </c>
    </row>
    <row r="489" spans="1:20" ht="15.75" hidden="1" thickBot="1" x14ac:dyDescent="0.3">
      <c r="A489" s="26" t="s">
        <v>9016</v>
      </c>
      <c r="B489" s="182">
        <v>45537</v>
      </c>
      <c r="C489" s="2" t="s">
        <v>1</v>
      </c>
      <c r="D489" s="2" t="s">
        <v>0</v>
      </c>
      <c r="E489" s="2" t="s">
        <v>10329</v>
      </c>
      <c r="F489" s="2" t="s">
        <v>10331</v>
      </c>
      <c r="G489" s="25">
        <v>1929</v>
      </c>
      <c r="H489" s="29">
        <v>1929</v>
      </c>
      <c r="I489" s="30"/>
      <c r="J489" s="24" t="s">
        <v>10460</v>
      </c>
      <c r="K489" s="2">
        <v>0</v>
      </c>
      <c r="L489" s="2">
        <v>0</v>
      </c>
      <c r="M489" s="24">
        <v>450</v>
      </c>
      <c r="N489" s="2">
        <v>58.5</v>
      </c>
      <c r="O489" s="2">
        <v>0</v>
      </c>
      <c r="P489" s="2">
        <v>0</v>
      </c>
      <c r="Q489" s="24">
        <v>508.5</v>
      </c>
      <c r="R489" s="2" t="s">
        <v>10206</v>
      </c>
      <c r="S489" s="2" t="s">
        <v>1</v>
      </c>
      <c r="T489" t="str">
        <f>IF(Tabla2[[#This Row],[SERIE ]]="22SD004C","BODEGA",IF(Tabla2[[#This Row],[SERIE ]]="21DS000T","CASA MATRIZ","SUCURSAL"))</f>
        <v>SUCURSAL</v>
      </c>
    </row>
    <row r="490" spans="1:20" ht="15.75" hidden="1" thickBot="1" x14ac:dyDescent="0.3">
      <c r="A490" s="26" t="s">
        <v>9015</v>
      </c>
      <c r="B490" s="182" t="s">
        <v>10996</v>
      </c>
      <c r="C490" s="2" t="s">
        <v>1</v>
      </c>
      <c r="D490" s="2" t="s">
        <v>0</v>
      </c>
      <c r="E490" s="2" t="s">
        <v>10329</v>
      </c>
      <c r="F490" s="2" t="s">
        <v>10331</v>
      </c>
      <c r="G490" s="25">
        <v>1928</v>
      </c>
      <c r="H490" s="29">
        <v>1928</v>
      </c>
      <c r="I490" s="30"/>
      <c r="J490" s="24" t="s">
        <v>10231</v>
      </c>
      <c r="K490" s="2">
        <v>0</v>
      </c>
      <c r="L490" s="2">
        <v>0</v>
      </c>
      <c r="M490" s="24">
        <v>398.23</v>
      </c>
      <c r="N490" s="2">
        <v>51.769900000000007</v>
      </c>
      <c r="O490" s="2">
        <v>0</v>
      </c>
      <c r="P490" s="2">
        <v>0</v>
      </c>
      <c r="Q490" s="24">
        <v>449.99990000000003</v>
      </c>
      <c r="R490" s="2" t="s">
        <v>10230</v>
      </c>
      <c r="S490" s="2" t="s">
        <v>1</v>
      </c>
      <c r="T490" t="str">
        <f>IF(Tabla2[[#This Row],[SERIE ]]="22SD004C","BODEGA",IF(Tabla2[[#This Row],[SERIE ]]="21DS000T","CASA MATRIZ","SUCURSAL"))</f>
        <v>SUCURSAL</v>
      </c>
    </row>
    <row r="491" spans="1:20" ht="15.75" hidden="1" thickBot="1" x14ac:dyDescent="0.3">
      <c r="A491" s="26" t="s">
        <v>9015</v>
      </c>
      <c r="B491" s="182" t="s">
        <v>10996</v>
      </c>
      <c r="C491" s="2" t="s">
        <v>1</v>
      </c>
      <c r="D491" s="2" t="s">
        <v>0</v>
      </c>
      <c r="E491" s="2" t="s">
        <v>10329</v>
      </c>
      <c r="F491" s="2" t="s">
        <v>10331</v>
      </c>
      <c r="G491" s="25">
        <v>1927</v>
      </c>
      <c r="H491" s="29">
        <v>1927</v>
      </c>
      <c r="I491" s="30"/>
      <c r="J491" s="24" t="s">
        <v>10436</v>
      </c>
      <c r="K491" s="2">
        <v>0</v>
      </c>
      <c r="L491" s="2">
        <v>0</v>
      </c>
      <c r="M491" s="24">
        <v>199.12</v>
      </c>
      <c r="N491" s="2">
        <v>25.8856</v>
      </c>
      <c r="O491" s="2">
        <v>0</v>
      </c>
      <c r="P491" s="2">
        <v>0</v>
      </c>
      <c r="Q491" s="24">
        <v>225.00560000000002</v>
      </c>
      <c r="R491" s="2" t="s">
        <v>10435</v>
      </c>
      <c r="S491" s="2" t="s">
        <v>1</v>
      </c>
      <c r="T491" t="str">
        <f>IF(Tabla2[[#This Row],[SERIE ]]="22SD004C","BODEGA",IF(Tabla2[[#This Row],[SERIE ]]="21DS000T","CASA MATRIZ","SUCURSAL"))</f>
        <v>SUCURSAL</v>
      </c>
    </row>
    <row r="492" spans="1:20" ht="15.75" hidden="1" thickBot="1" x14ac:dyDescent="0.3">
      <c r="A492" s="26" t="s">
        <v>9015</v>
      </c>
      <c r="B492" s="182" t="s">
        <v>10996</v>
      </c>
      <c r="C492" s="2" t="s">
        <v>1</v>
      </c>
      <c r="D492" s="2" t="s">
        <v>0</v>
      </c>
      <c r="E492" s="2" t="s">
        <v>10329</v>
      </c>
      <c r="F492" s="2" t="s">
        <v>10331</v>
      </c>
      <c r="G492" s="25">
        <v>1926</v>
      </c>
      <c r="H492" s="29">
        <v>1926</v>
      </c>
      <c r="I492" s="30"/>
      <c r="J492" s="24" t="s">
        <v>10231</v>
      </c>
      <c r="K492" s="2">
        <v>0</v>
      </c>
      <c r="L492" s="2">
        <v>0</v>
      </c>
      <c r="M492" s="24">
        <v>496.45</v>
      </c>
      <c r="N492" s="2">
        <v>64.538499999999999</v>
      </c>
      <c r="O492" s="2">
        <v>0</v>
      </c>
      <c r="P492" s="2">
        <v>0</v>
      </c>
      <c r="Q492" s="24">
        <v>560.98849999999993</v>
      </c>
      <c r="R492" s="2" t="s">
        <v>10230</v>
      </c>
      <c r="S492" s="2" t="s">
        <v>1</v>
      </c>
      <c r="T492" t="str">
        <f>IF(Tabla2[[#This Row],[SERIE ]]="22SD004C","BODEGA",IF(Tabla2[[#This Row],[SERIE ]]="21DS000T","CASA MATRIZ","SUCURSAL"))</f>
        <v>SUCURSAL</v>
      </c>
    </row>
    <row r="493" spans="1:20" ht="15.75" hidden="1" thickBot="1" x14ac:dyDescent="0.3">
      <c r="A493" s="26" t="s">
        <v>9015</v>
      </c>
      <c r="B493" s="182" t="s">
        <v>10995</v>
      </c>
      <c r="C493" s="2" t="s">
        <v>1</v>
      </c>
      <c r="D493" s="2" t="s">
        <v>0</v>
      </c>
      <c r="E493" s="2" t="s">
        <v>10329</v>
      </c>
      <c r="F493" s="2" t="s">
        <v>10331</v>
      </c>
      <c r="G493" s="25">
        <v>1925</v>
      </c>
      <c r="H493" s="29">
        <v>1925</v>
      </c>
      <c r="I493" s="30"/>
      <c r="J493" s="24" t="s">
        <v>10470</v>
      </c>
      <c r="K493" s="2">
        <v>0</v>
      </c>
      <c r="L493" s="2">
        <v>0</v>
      </c>
      <c r="M493" s="24">
        <v>265.49</v>
      </c>
      <c r="N493" s="2">
        <v>34.5137</v>
      </c>
      <c r="O493" s="2">
        <v>0</v>
      </c>
      <c r="P493" s="2">
        <v>0</v>
      </c>
      <c r="Q493" s="24">
        <v>300.00369999999998</v>
      </c>
      <c r="R493" s="2" t="s">
        <v>10469</v>
      </c>
      <c r="S493" s="2" t="s">
        <v>1</v>
      </c>
      <c r="T493" t="str">
        <f>IF(Tabla2[[#This Row],[SERIE ]]="22SD004C","BODEGA",IF(Tabla2[[#This Row],[SERIE ]]="21DS000T","CASA MATRIZ","SUCURSAL"))</f>
        <v>SUCURSAL</v>
      </c>
    </row>
    <row r="494" spans="1:20" ht="15.75" hidden="1" thickBot="1" x14ac:dyDescent="0.3">
      <c r="A494" s="26" t="s">
        <v>9015</v>
      </c>
      <c r="B494" s="182" t="s">
        <v>10995</v>
      </c>
      <c r="C494" s="2" t="s">
        <v>1</v>
      </c>
      <c r="D494" s="2" t="s">
        <v>0</v>
      </c>
      <c r="E494" s="2" t="s">
        <v>10329</v>
      </c>
      <c r="F494" s="2" t="s">
        <v>10331</v>
      </c>
      <c r="G494" s="25">
        <v>1924</v>
      </c>
      <c r="H494" s="29">
        <v>1924</v>
      </c>
      <c r="I494" s="30"/>
      <c r="J494" s="24" t="s">
        <v>10239</v>
      </c>
      <c r="K494" s="2">
        <v>0</v>
      </c>
      <c r="L494" s="2">
        <v>0</v>
      </c>
      <c r="M494" s="24">
        <v>88.39</v>
      </c>
      <c r="N494" s="2">
        <v>11.4907</v>
      </c>
      <c r="O494" s="2">
        <v>0</v>
      </c>
      <c r="P494" s="2">
        <v>0</v>
      </c>
      <c r="Q494" s="24">
        <v>99.880700000000004</v>
      </c>
      <c r="R494" s="2" t="s">
        <v>10238</v>
      </c>
      <c r="S494" s="2" t="s">
        <v>1</v>
      </c>
      <c r="T494" t="str">
        <f>IF(Tabla2[[#This Row],[SERIE ]]="22SD004C","BODEGA",IF(Tabla2[[#This Row],[SERIE ]]="21DS000T","CASA MATRIZ","SUCURSAL"))</f>
        <v>SUCURSAL</v>
      </c>
    </row>
    <row r="495" spans="1:20" ht="15.75" hidden="1" thickBot="1" x14ac:dyDescent="0.3">
      <c r="A495" s="26" t="s">
        <v>9015</v>
      </c>
      <c r="B495" s="182" t="s">
        <v>10995</v>
      </c>
      <c r="C495" s="2" t="s">
        <v>1</v>
      </c>
      <c r="D495" s="2" t="s">
        <v>0</v>
      </c>
      <c r="E495" s="2" t="s">
        <v>10329</v>
      </c>
      <c r="F495" s="2" t="s">
        <v>10331</v>
      </c>
      <c r="G495" s="25">
        <v>1923</v>
      </c>
      <c r="H495" s="29">
        <v>1923</v>
      </c>
      <c r="I495" s="30"/>
      <c r="J495" s="24" t="s">
        <v>10463</v>
      </c>
      <c r="K495" s="2">
        <v>0</v>
      </c>
      <c r="L495" s="2">
        <v>0</v>
      </c>
      <c r="M495" s="24">
        <v>98.94</v>
      </c>
      <c r="N495" s="2">
        <v>12.8622</v>
      </c>
      <c r="O495" s="2">
        <v>0</v>
      </c>
      <c r="P495" s="2">
        <v>0</v>
      </c>
      <c r="Q495" s="24">
        <v>111.8022</v>
      </c>
      <c r="R495" s="2" t="s">
        <v>10272</v>
      </c>
      <c r="S495" s="2" t="s">
        <v>1</v>
      </c>
      <c r="T495" t="str">
        <f>IF(Tabla2[[#This Row],[SERIE ]]="22SD004C","BODEGA",IF(Tabla2[[#This Row],[SERIE ]]="21DS000T","CASA MATRIZ","SUCURSAL"))</f>
        <v>SUCURSAL</v>
      </c>
    </row>
    <row r="496" spans="1:20" ht="15.75" hidden="1" thickBot="1" x14ac:dyDescent="0.3">
      <c r="A496" s="26" t="s">
        <v>9015</v>
      </c>
      <c r="B496" s="182" t="s">
        <v>10995</v>
      </c>
      <c r="C496" s="2" t="s">
        <v>1</v>
      </c>
      <c r="D496" s="2" t="s">
        <v>0</v>
      </c>
      <c r="E496" s="2" t="s">
        <v>10329</v>
      </c>
      <c r="F496" s="2" t="s">
        <v>10331</v>
      </c>
      <c r="G496" s="25">
        <v>1922</v>
      </c>
      <c r="H496" s="29">
        <v>1922</v>
      </c>
      <c r="I496" s="30"/>
      <c r="J496" s="24" t="s">
        <v>10460</v>
      </c>
      <c r="K496" s="2">
        <v>0</v>
      </c>
      <c r="L496" s="2">
        <v>0</v>
      </c>
      <c r="M496" s="24">
        <v>434.08</v>
      </c>
      <c r="N496" s="2">
        <v>56.430399999999999</v>
      </c>
      <c r="O496" s="2">
        <v>0</v>
      </c>
      <c r="P496" s="2">
        <v>0</v>
      </c>
      <c r="Q496" s="24">
        <v>490.5104</v>
      </c>
      <c r="R496" s="2" t="s">
        <v>10206</v>
      </c>
      <c r="S496" s="2" t="s">
        <v>1</v>
      </c>
      <c r="T496" t="str">
        <f>IF(Tabla2[[#This Row],[SERIE ]]="22SD004C","BODEGA",IF(Tabla2[[#This Row],[SERIE ]]="21DS000T","CASA MATRIZ","SUCURSAL"))</f>
        <v>SUCURSAL</v>
      </c>
    </row>
    <row r="497" spans="1:20" ht="15.75" hidden="1" thickBot="1" x14ac:dyDescent="0.3">
      <c r="A497" s="26" t="s">
        <v>9015</v>
      </c>
      <c r="B497" s="182" t="s">
        <v>10995</v>
      </c>
      <c r="C497" s="2" t="s">
        <v>1</v>
      </c>
      <c r="D497" s="2" t="s">
        <v>0</v>
      </c>
      <c r="E497" s="2" t="s">
        <v>10329</v>
      </c>
      <c r="F497" s="2" t="s">
        <v>10331</v>
      </c>
      <c r="G497" s="25">
        <v>1921</v>
      </c>
      <c r="H497" s="29">
        <v>1921</v>
      </c>
      <c r="I497" s="30"/>
      <c r="J497" s="24" t="s">
        <v>10436</v>
      </c>
      <c r="K497" s="2">
        <v>0</v>
      </c>
      <c r="L497" s="2">
        <v>0</v>
      </c>
      <c r="M497" s="24">
        <v>210.62</v>
      </c>
      <c r="N497" s="2">
        <v>27.380600000000001</v>
      </c>
      <c r="O497" s="2">
        <v>0</v>
      </c>
      <c r="P497" s="2">
        <v>0</v>
      </c>
      <c r="Q497" s="24">
        <v>238.00060000000002</v>
      </c>
      <c r="R497" s="2" t="s">
        <v>10435</v>
      </c>
      <c r="S497" s="2" t="s">
        <v>1</v>
      </c>
      <c r="T497" t="str">
        <f>IF(Tabla2[[#This Row],[SERIE ]]="22SD004C","BODEGA",IF(Tabla2[[#This Row],[SERIE ]]="21DS000T","CASA MATRIZ","SUCURSAL"))</f>
        <v>SUCURSAL</v>
      </c>
    </row>
    <row r="498" spans="1:20" ht="15.75" hidden="1" thickBot="1" x14ac:dyDescent="0.3">
      <c r="A498" s="26" t="s">
        <v>9015</v>
      </c>
      <c r="B498" s="182" t="s">
        <v>10994</v>
      </c>
      <c r="C498" s="2" t="s">
        <v>1</v>
      </c>
      <c r="D498" s="2" t="s">
        <v>0</v>
      </c>
      <c r="E498" s="2" t="s">
        <v>10329</v>
      </c>
      <c r="F498" s="2" t="s">
        <v>10331</v>
      </c>
      <c r="G498" s="25">
        <v>1920</v>
      </c>
      <c r="H498" s="29">
        <v>1920</v>
      </c>
      <c r="I498" s="30"/>
      <c r="J498" s="24" t="s">
        <v>11018</v>
      </c>
      <c r="K498" s="2">
        <v>0</v>
      </c>
      <c r="L498" s="2">
        <v>0</v>
      </c>
      <c r="M498" s="24">
        <v>106.52</v>
      </c>
      <c r="N498" s="2">
        <v>13.8476</v>
      </c>
      <c r="O498" s="2">
        <v>0</v>
      </c>
      <c r="P498" s="2">
        <v>0</v>
      </c>
      <c r="Q498" s="24">
        <v>120.3676</v>
      </c>
      <c r="R498" s="2" t="s">
        <v>11017</v>
      </c>
      <c r="S498" s="2" t="s">
        <v>1</v>
      </c>
      <c r="T498" t="str">
        <f>IF(Tabla2[[#This Row],[SERIE ]]="22SD004C","BODEGA",IF(Tabla2[[#This Row],[SERIE ]]="21DS000T","CASA MATRIZ","SUCURSAL"))</f>
        <v>SUCURSAL</v>
      </c>
    </row>
    <row r="499" spans="1:20" ht="15.75" hidden="1" thickBot="1" x14ac:dyDescent="0.3">
      <c r="A499" s="26" t="s">
        <v>9015</v>
      </c>
      <c r="B499" s="182" t="s">
        <v>10994</v>
      </c>
      <c r="C499" s="2" t="s">
        <v>1</v>
      </c>
      <c r="D499" s="2" t="s">
        <v>0</v>
      </c>
      <c r="E499" s="2" t="s">
        <v>10329</v>
      </c>
      <c r="F499" s="2" t="s">
        <v>10331</v>
      </c>
      <c r="G499" s="25">
        <v>1919</v>
      </c>
      <c r="H499" s="29">
        <v>1919</v>
      </c>
      <c r="I499" s="30"/>
      <c r="J499" s="24" t="s">
        <v>11016</v>
      </c>
      <c r="K499" s="2">
        <v>0</v>
      </c>
      <c r="L499" s="2">
        <v>0</v>
      </c>
      <c r="M499" s="24">
        <v>106.52</v>
      </c>
      <c r="N499" s="2">
        <v>13.8476</v>
      </c>
      <c r="O499" s="2">
        <v>0</v>
      </c>
      <c r="P499" s="2">
        <v>0</v>
      </c>
      <c r="Q499" s="24">
        <v>120.3676</v>
      </c>
      <c r="R499" s="2" t="s">
        <v>11015</v>
      </c>
      <c r="S499" s="2" t="s">
        <v>1</v>
      </c>
      <c r="T499" t="str">
        <f>IF(Tabla2[[#This Row],[SERIE ]]="22SD004C","BODEGA",IF(Tabla2[[#This Row],[SERIE ]]="21DS000T","CASA MATRIZ","SUCURSAL"))</f>
        <v>SUCURSAL</v>
      </c>
    </row>
    <row r="500" spans="1:20" ht="15.75" hidden="1" thickBot="1" x14ac:dyDescent="0.3">
      <c r="A500" s="26" t="s">
        <v>9015</v>
      </c>
      <c r="B500" s="182" t="s">
        <v>10994</v>
      </c>
      <c r="C500" s="2" t="s">
        <v>1</v>
      </c>
      <c r="D500" s="2" t="s">
        <v>0</v>
      </c>
      <c r="E500" s="2" t="s">
        <v>10329</v>
      </c>
      <c r="F500" s="2" t="s">
        <v>10331</v>
      </c>
      <c r="G500" s="25">
        <v>1918</v>
      </c>
      <c r="H500" s="29">
        <v>1918</v>
      </c>
      <c r="I500" s="30"/>
      <c r="J500" s="24" t="s">
        <v>11009</v>
      </c>
      <c r="K500" s="2">
        <v>0</v>
      </c>
      <c r="L500" s="2">
        <v>0</v>
      </c>
      <c r="M500" s="24">
        <v>233.99</v>
      </c>
      <c r="N500" s="2">
        <v>30.418700000000001</v>
      </c>
      <c r="O500" s="2">
        <v>0</v>
      </c>
      <c r="P500" s="2">
        <v>0</v>
      </c>
      <c r="Q500" s="24">
        <v>264.40870000000001</v>
      </c>
      <c r="R500" s="2" t="s">
        <v>11008</v>
      </c>
      <c r="S500" s="2" t="s">
        <v>1</v>
      </c>
      <c r="T500" t="str">
        <f>IF(Tabla2[[#This Row],[SERIE ]]="22SD004C","BODEGA",IF(Tabla2[[#This Row],[SERIE ]]="21DS000T","CASA MATRIZ","SUCURSAL"))</f>
        <v>SUCURSAL</v>
      </c>
    </row>
    <row r="501" spans="1:20" ht="15.75" hidden="1" thickBot="1" x14ac:dyDescent="0.3">
      <c r="A501" s="26" t="s">
        <v>9015</v>
      </c>
      <c r="B501" s="182" t="s">
        <v>10994</v>
      </c>
      <c r="C501" s="2" t="s">
        <v>1</v>
      </c>
      <c r="D501" s="2" t="s">
        <v>0</v>
      </c>
      <c r="E501" s="2" t="s">
        <v>10329</v>
      </c>
      <c r="F501" s="2" t="s">
        <v>10331</v>
      </c>
      <c r="G501" s="25">
        <v>1917</v>
      </c>
      <c r="H501" s="29">
        <v>1917</v>
      </c>
      <c r="I501" s="30"/>
      <c r="J501" s="24" t="s">
        <v>10887</v>
      </c>
      <c r="K501" s="2">
        <v>0</v>
      </c>
      <c r="L501" s="2">
        <v>0</v>
      </c>
      <c r="M501" s="24">
        <v>221.25</v>
      </c>
      <c r="N501" s="2">
        <v>28.762499999999999</v>
      </c>
      <c r="O501" s="2">
        <v>0</v>
      </c>
      <c r="P501" s="2">
        <v>0</v>
      </c>
      <c r="Q501" s="24">
        <v>250.01249999999999</v>
      </c>
      <c r="R501" s="2" t="s">
        <v>11014</v>
      </c>
      <c r="S501" s="2" t="s">
        <v>1</v>
      </c>
      <c r="T501" t="str">
        <f>IF(Tabla2[[#This Row],[SERIE ]]="22SD004C","BODEGA",IF(Tabla2[[#This Row],[SERIE ]]="21DS000T","CASA MATRIZ","SUCURSAL"))</f>
        <v>SUCURSAL</v>
      </c>
    </row>
    <row r="502" spans="1:20" ht="15.75" hidden="1" thickBot="1" x14ac:dyDescent="0.3">
      <c r="A502" s="26" t="s">
        <v>9015</v>
      </c>
      <c r="B502" s="182" t="s">
        <v>10993</v>
      </c>
      <c r="C502" s="2" t="s">
        <v>1</v>
      </c>
      <c r="D502" s="2" t="s">
        <v>0</v>
      </c>
      <c r="E502" s="2" t="s">
        <v>10329</v>
      </c>
      <c r="F502" s="2" t="s">
        <v>10331</v>
      </c>
      <c r="G502" s="25">
        <v>1916</v>
      </c>
      <c r="H502" s="29">
        <v>1916</v>
      </c>
      <c r="I502" s="30" t="s">
        <v>10320</v>
      </c>
      <c r="J502" s="24" t="s">
        <v>10321</v>
      </c>
      <c r="K502" s="2">
        <v>0</v>
      </c>
      <c r="L502" s="2">
        <v>0</v>
      </c>
      <c r="M502" s="24">
        <v>17.7</v>
      </c>
      <c r="N502" s="2">
        <v>2.3010000000000002</v>
      </c>
      <c r="O502" s="2">
        <v>0</v>
      </c>
      <c r="P502" s="2">
        <v>0</v>
      </c>
      <c r="Q502" s="24">
        <v>20.000999999999998</v>
      </c>
      <c r="S502" s="2" t="s">
        <v>1</v>
      </c>
      <c r="T502" t="str">
        <f>IF(Tabla2[[#This Row],[SERIE ]]="22SD004C","BODEGA",IF(Tabla2[[#This Row],[SERIE ]]="21DS000T","CASA MATRIZ","SUCURSAL"))</f>
        <v>SUCURSAL</v>
      </c>
    </row>
    <row r="503" spans="1:20" ht="15.75" hidden="1" thickBot="1" x14ac:dyDescent="0.3">
      <c r="A503" s="26" t="s">
        <v>9015</v>
      </c>
      <c r="B503" s="182" t="s">
        <v>10993</v>
      </c>
      <c r="C503" s="2" t="s">
        <v>1</v>
      </c>
      <c r="D503" s="2" t="s">
        <v>0</v>
      </c>
      <c r="E503" s="2" t="s">
        <v>10329</v>
      </c>
      <c r="F503" s="2" t="s">
        <v>10331</v>
      </c>
      <c r="G503" s="25">
        <v>1915</v>
      </c>
      <c r="H503" s="29">
        <v>1915</v>
      </c>
      <c r="I503" s="30"/>
      <c r="J503" s="24" t="s">
        <v>10231</v>
      </c>
      <c r="K503" s="2">
        <v>0</v>
      </c>
      <c r="L503" s="2">
        <v>0</v>
      </c>
      <c r="M503" s="24">
        <v>412.39</v>
      </c>
      <c r="N503" s="2">
        <v>53.610700000000001</v>
      </c>
      <c r="O503" s="2">
        <v>0</v>
      </c>
      <c r="P503" s="2">
        <v>0</v>
      </c>
      <c r="Q503" s="24">
        <v>466.00069999999999</v>
      </c>
      <c r="R503" s="2" t="s">
        <v>10230</v>
      </c>
      <c r="S503" s="2" t="s">
        <v>1</v>
      </c>
      <c r="T503" t="str">
        <f>IF(Tabla2[[#This Row],[SERIE ]]="22SD004C","BODEGA",IF(Tabla2[[#This Row],[SERIE ]]="21DS000T","CASA MATRIZ","SUCURSAL"))</f>
        <v>SUCURSAL</v>
      </c>
    </row>
    <row r="504" spans="1:20" ht="15.75" hidden="1" thickBot="1" x14ac:dyDescent="0.3">
      <c r="A504" s="26" t="s">
        <v>9015</v>
      </c>
      <c r="B504" s="182" t="s">
        <v>10993</v>
      </c>
      <c r="C504" s="2" t="s">
        <v>1</v>
      </c>
      <c r="D504" s="2" t="s">
        <v>0</v>
      </c>
      <c r="E504" s="2" t="s">
        <v>10329</v>
      </c>
      <c r="F504" s="2" t="s">
        <v>10331</v>
      </c>
      <c r="G504" s="25">
        <v>1914</v>
      </c>
      <c r="H504" s="29">
        <v>1914</v>
      </c>
      <c r="I504" s="30"/>
      <c r="J504" s="24" t="s">
        <v>10231</v>
      </c>
      <c r="K504" s="2">
        <v>0</v>
      </c>
      <c r="L504" s="2">
        <v>0</v>
      </c>
      <c r="M504" s="24">
        <v>398.23</v>
      </c>
      <c r="N504" s="2">
        <v>51.769900000000007</v>
      </c>
      <c r="O504" s="2">
        <v>0</v>
      </c>
      <c r="P504" s="2">
        <v>0</v>
      </c>
      <c r="Q504" s="24">
        <v>449.99990000000003</v>
      </c>
      <c r="R504" s="2" t="s">
        <v>10230</v>
      </c>
      <c r="S504" s="2" t="s">
        <v>1</v>
      </c>
      <c r="T504" t="str">
        <f>IF(Tabla2[[#This Row],[SERIE ]]="22SD004C","BODEGA",IF(Tabla2[[#This Row],[SERIE ]]="21DS000T","CASA MATRIZ","SUCURSAL"))</f>
        <v>SUCURSAL</v>
      </c>
    </row>
    <row r="505" spans="1:20" ht="15.75" hidden="1" thickBot="1" x14ac:dyDescent="0.3">
      <c r="A505" s="26" t="s">
        <v>9015</v>
      </c>
      <c r="B505" s="182" t="s">
        <v>10993</v>
      </c>
      <c r="C505" s="2" t="s">
        <v>1</v>
      </c>
      <c r="D505" s="2" t="s">
        <v>0</v>
      </c>
      <c r="E505" s="2" t="s">
        <v>10329</v>
      </c>
      <c r="F505" s="2" t="s">
        <v>10331</v>
      </c>
      <c r="G505" s="25">
        <v>1913</v>
      </c>
      <c r="H505" s="29">
        <v>1913</v>
      </c>
      <c r="I505" s="30"/>
      <c r="J505" s="24" t="s">
        <v>10460</v>
      </c>
      <c r="K505" s="2">
        <v>0</v>
      </c>
      <c r="L505" s="2">
        <v>0</v>
      </c>
      <c r="M505" s="24">
        <v>426.55</v>
      </c>
      <c r="N505" s="2">
        <v>55.451500000000003</v>
      </c>
      <c r="O505" s="2">
        <v>0</v>
      </c>
      <c r="P505" s="2">
        <v>0</v>
      </c>
      <c r="Q505" s="24">
        <v>482.00150000000002</v>
      </c>
      <c r="R505" s="2" t="s">
        <v>10206</v>
      </c>
      <c r="S505" s="2" t="s">
        <v>1</v>
      </c>
      <c r="T505" t="str">
        <f>IF(Tabla2[[#This Row],[SERIE ]]="22SD004C","BODEGA",IF(Tabla2[[#This Row],[SERIE ]]="21DS000T","CASA MATRIZ","SUCURSAL"))</f>
        <v>SUCURSAL</v>
      </c>
    </row>
    <row r="506" spans="1:20" ht="15.75" hidden="1" thickBot="1" x14ac:dyDescent="0.3">
      <c r="A506" s="26" t="s">
        <v>9015</v>
      </c>
      <c r="B506" s="182" t="s">
        <v>10992</v>
      </c>
      <c r="C506" s="2" t="s">
        <v>1</v>
      </c>
      <c r="D506" s="2" t="s">
        <v>0</v>
      </c>
      <c r="E506" s="2" t="s">
        <v>10329</v>
      </c>
      <c r="F506" s="2" t="s">
        <v>10331</v>
      </c>
      <c r="G506" s="25">
        <v>1912</v>
      </c>
      <c r="H506" s="29">
        <v>1912</v>
      </c>
      <c r="I506" s="30"/>
      <c r="J506" s="24" t="s">
        <v>10239</v>
      </c>
      <c r="K506" s="2">
        <v>0</v>
      </c>
      <c r="L506" s="2">
        <v>0</v>
      </c>
      <c r="M506" s="24">
        <v>79.650000000000006</v>
      </c>
      <c r="N506" s="2">
        <v>10.354500000000002</v>
      </c>
      <c r="O506" s="2">
        <v>0</v>
      </c>
      <c r="P506" s="2">
        <v>0</v>
      </c>
      <c r="Q506" s="24">
        <v>90.004500000000007</v>
      </c>
      <c r="R506" s="2" t="s">
        <v>10238</v>
      </c>
      <c r="S506" s="2" t="s">
        <v>1</v>
      </c>
      <c r="T506" t="str">
        <f>IF(Tabla2[[#This Row],[SERIE ]]="22SD004C","BODEGA",IF(Tabla2[[#This Row],[SERIE ]]="21DS000T","CASA MATRIZ","SUCURSAL"))</f>
        <v>SUCURSAL</v>
      </c>
    </row>
    <row r="507" spans="1:20" ht="15.75" hidden="1" thickBot="1" x14ac:dyDescent="0.3">
      <c r="A507" s="26" t="s">
        <v>9015</v>
      </c>
      <c r="B507" s="182" t="s">
        <v>10992</v>
      </c>
      <c r="C507" s="2" t="s">
        <v>1</v>
      </c>
      <c r="D507" s="2" t="s">
        <v>0</v>
      </c>
      <c r="E507" s="2" t="s">
        <v>10329</v>
      </c>
      <c r="F507" s="2" t="s">
        <v>10331</v>
      </c>
      <c r="G507" s="25">
        <v>1911</v>
      </c>
      <c r="H507" s="29">
        <v>1911</v>
      </c>
      <c r="I507" s="30"/>
      <c r="J507" s="24" t="s">
        <v>10231</v>
      </c>
      <c r="K507" s="2">
        <v>0</v>
      </c>
      <c r="L507" s="2">
        <v>0</v>
      </c>
      <c r="M507" s="24">
        <v>466.59</v>
      </c>
      <c r="N507" s="2">
        <v>60.656700000000001</v>
      </c>
      <c r="O507" s="2">
        <v>0</v>
      </c>
      <c r="P507" s="2">
        <v>0</v>
      </c>
      <c r="Q507" s="24">
        <v>527.24669999999992</v>
      </c>
      <c r="R507" s="2" t="s">
        <v>10230</v>
      </c>
      <c r="S507" s="2" t="s">
        <v>1</v>
      </c>
      <c r="T507" t="str">
        <f>IF(Tabla2[[#This Row],[SERIE ]]="22SD004C","BODEGA",IF(Tabla2[[#This Row],[SERIE ]]="21DS000T","CASA MATRIZ","SUCURSAL"))</f>
        <v>SUCURSAL</v>
      </c>
    </row>
    <row r="508" spans="1:20" ht="15.75" hidden="1" thickBot="1" x14ac:dyDescent="0.3">
      <c r="A508" s="26" t="s">
        <v>9015</v>
      </c>
      <c r="B508" s="182" t="s">
        <v>10992</v>
      </c>
      <c r="C508" s="2" t="s">
        <v>1</v>
      </c>
      <c r="D508" s="2" t="s">
        <v>0</v>
      </c>
      <c r="E508" s="2" t="s">
        <v>10329</v>
      </c>
      <c r="F508" s="2" t="s">
        <v>10331</v>
      </c>
      <c r="G508" s="25">
        <v>1910</v>
      </c>
      <c r="H508" s="29">
        <v>1910</v>
      </c>
      <c r="I508" s="30"/>
      <c r="J508" s="24" t="s">
        <v>10239</v>
      </c>
      <c r="K508" s="2">
        <v>0</v>
      </c>
      <c r="L508" s="2">
        <v>0</v>
      </c>
      <c r="M508" s="24">
        <v>44.16</v>
      </c>
      <c r="N508" s="2">
        <v>5.7408000000000001</v>
      </c>
      <c r="O508" s="2">
        <v>0</v>
      </c>
      <c r="P508" s="2">
        <v>0</v>
      </c>
      <c r="Q508" s="24">
        <v>49.900799999999997</v>
      </c>
      <c r="R508" s="2" t="s">
        <v>10238</v>
      </c>
      <c r="S508" s="2" t="s">
        <v>1</v>
      </c>
      <c r="T508" t="str">
        <f>IF(Tabla2[[#This Row],[SERIE ]]="22SD004C","BODEGA",IF(Tabla2[[#This Row],[SERIE ]]="21DS000T","CASA MATRIZ","SUCURSAL"))</f>
        <v>SUCURSAL</v>
      </c>
    </row>
    <row r="509" spans="1:20" ht="15.75" hidden="1" thickBot="1" x14ac:dyDescent="0.3">
      <c r="A509" s="26" t="s">
        <v>9015</v>
      </c>
      <c r="B509" s="182" t="s">
        <v>10992</v>
      </c>
      <c r="C509" s="2" t="s">
        <v>1</v>
      </c>
      <c r="D509" s="2" t="s">
        <v>0</v>
      </c>
      <c r="E509" s="2" t="s">
        <v>10329</v>
      </c>
      <c r="F509" s="2" t="s">
        <v>10331</v>
      </c>
      <c r="G509" s="25">
        <v>1909</v>
      </c>
      <c r="H509" s="29">
        <v>1909</v>
      </c>
      <c r="I509" s="30" t="s">
        <v>7676</v>
      </c>
      <c r="J509" s="24" t="s">
        <v>7675</v>
      </c>
      <c r="K509" s="2">
        <v>0</v>
      </c>
      <c r="L509" s="2">
        <v>0</v>
      </c>
      <c r="M509" s="24">
        <v>0</v>
      </c>
      <c r="N509" s="2">
        <v>0</v>
      </c>
      <c r="O509" s="2">
        <v>0</v>
      </c>
      <c r="P509" s="2">
        <v>0</v>
      </c>
      <c r="Q509" s="24">
        <v>0</v>
      </c>
      <c r="S509" s="2" t="s">
        <v>1</v>
      </c>
      <c r="T509" t="str">
        <f>IF(Tabla2[[#This Row],[SERIE ]]="22SD004C","BODEGA",IF(Tabla2[[#This Row],[SERIE ]]="21DS000T","CASA MATRIZ","SUCURSAL"))</f>
        <v>SUCURSAL</v>
      </c>
    </row>
    <row r="510" spans="1:20" ht="15.75" hidden="1" thickBot="1" x14ac:dyDescent="0.3">
      <c r="A510" s="26" t="s">
        <v>9015</v>
      </c>
      <c r="B510" s="182" t="s">
        <v>10991</v>
      </c>
      <c r="C510" s="2" t="s">
        <v>1</v>
      </c>
      <c r="D510" s="2" t="s">
        <v>0</v>
      </c>
      <c r="E510" s="2" t="s">
        <v>10329</v>
      </c>
      <c r="F510" s="2" t="s">
        <v>10331</v>
      </c>
      <c r="G510" s="25">
        <v>1908</v>
      </c>
      <c r="H510" s="29">
        <v>1908</v>
      </c>
      <c r="I510" s="30"/>
      <c r="J510" s="24" t="s">
        <v>11013</v>
      </c>
      <c r="K510" s="2">
        <v>0</v>
      </c>
      <c r="L510" s="2">
        <v>0</v>
      </c>
      <c r="M510" s="24">
        <v>2223.3000000000002</v>
      </c>
      <c r="N510" s="2">
        <v>289.02900000000005</v>
      </c>
      <c r="O510" s="2">
        <v>0</v>
      </c>
      <c r="P510" s="2">
        <v>0</v>
      </c>
      <c r="Q510" s="24">
        <v>2512.3290000000002</v>
      </c>
      <c r="R510" s="2" t="s">
        <v>11012</v>
      </c>
      <c r="S510" s="2" t="s">
        <v>1</v>
      </c>
      <c r="T510" t="str">
        <f>IF(Tabla2[[#This Row],[SERIE ]]="22SD004C","BODEGA",IF(Tabla2[[#This Row],[SERIE ]]="21DS000T","CASA MATRIZ","SUCURSAL"))</f>
        <v>SUCURSAL</v>
      </c>
    </row>
    <row r="511" spans="1:20" ht="15.75" hidden="1" thickBot="1" x14ac:dyDescent="0.3">
      <c r="A511" s="26" t="s">
        <v>9015</v>
      </c>
      <c r="B511" s="182" t="s">
        <v>10991</v>
      </c>
      <c r="C511" s="2" t="s">
        <v>1</v>
      </c>
      <c r="D511" s="2" t="s">
        <v>0</v>
      </c>
      <c r="E511" s="2" t="s">
        <v>10329</v>
      </c>
      <c r="F511" s="2" t="s">
        <v>10331</v>
      </c>
      <c r="G511" s="25">
        <v>1907</v>
      </c>
      <c r="H511" s="29">
        <v>1907</v>
      </c>
      <c r="I511" s="30"/>
      <c r="J511" s="24" t="s">
        <v>10239</v>
      </c>
      <c r="K511" s="2">
        <v>0</v>
      </c>
      <c r="L511" s="2">
        <v>0</v>
      </c>
      <c r="M511" s="24">
        <v>85.84</v>
      </c>
      <c r="N511" s="2">
        <v>11.1592</v>
      </c>
      <c r="O511" s="2">
        <v>0</v>
      </c>
      <c r="P511" s="2">
        <v>0</v>
      </c>
      <c r="Q511" s="24">
        <v>96.999200000000002</v>
      </c>
      <c r="R511" s="2" t="s">
        <v>10238</v>
      </c>
      <c r="S511" s="2" t="s">
        <v>1</v>
      </c>
      <c r="T511" t="str">
        <f>IF(Tabla2[[#This Row],[SERIE ]]="22SD004C","BODEGA",IF(Tabla2[[#This Row],[SERIE ]]="21DS000T","CASA MATRIZ","SUCURSAL"))</f>
        <v>SUCURSAL</v>
      </c>
    </row>
    <row r="512" spans="1:20" ht="15.75" hidden="1" thickBot="1" x14ac:dyDescent="0.3">
      <c r="A512" s="26" t="s">
        <v>9015</v>
      </c>
      <c r="B512" s="182" t="s">
        <v>10991</v>
      </c>
      <c r="C512" s="2" t="s">
        <v>1</v>
      </c>
      <c r="D512" s="2" t="s">
        <v>0</v>
      </c>
      <c r="E512" s="2" t="s">
        <v>10329</v>
      </c>
      <c r="F512" s="2" t="s">
        <v>10331</v>
      </c>
      <c r="G512" s="25">
        <v>1906</v>
      </c>
      <c r="H512" s="29">
        <v>1906</v>
      </c>
      <c r="I512" s="30"/>
      <c r="J512" s="24" t="s">
        <v>10203</v>
      </c>
      <c r="K512" s="2">
        <v>0</v>
      </c>
      <c r="L512" s="2">
        <v>0</v>
      </c>
      <c r="M512" s="24">
        <v>57.52</v>
      </c>
      <c r="N512" s="2">
        <v>7.4776000000000007</v>
      </c>
      <c r="O512" s="2">
        <v>0</v>
      </c>
      <c r="P512" s="2">
        <v>0</v>
      </c>
      <c r="Q512" s="24">
        <v>64.997600000000006</v>
      </c>
      <c r="R512" s="2" t="s">
        <v>10202</v>
      </c>
      <c r="S512" s="2" t="s">
        <v>1</v>
      </c>
      <c r="T512" t="str">
        <f>IF(Tabla2[[#This Row],[SERIE ]]="22SD004C","BODEGA",IF(Tabla2[[#This Row],[SERIE ]]="21DS000T","CASA MATRIZ","SUCURSAL"))</f>
        <v>SUCURSAL</v>
      </c>
    </row>
    <row r="513" spans="1:20" ht="15.75" hidden="1" thickBot="1" x14ac:dyDescent="0.3">
      <c r="A513" s="26" t="s">
        <v>9015</v>
      </c>
      <c r="B513" s="182" t="s">
        <v>10991</v>
      </c>
      <c r="C513" s="2" t="s">
        <v>1</v>
      </c>
      <c r="D513" s="2" t="s">
        <v>0</v>
      </c>
      <c r="E513" s="2" t="s">
        <v>10329</v>
      </c>
      <c r="F513" s="2" t="s">
        <v>10331</v>
      </c>
      <c r="G513" s="25">
        <v>1905</v>
      </c>
      <c r="H513" s="29">
        <v>1905</v>
      </c>
      <c r="I513" s="30" t="s">
        <v>10233</v>
      </c>
      <c r="J513" s="24" t="s">
        <v>10234</v>
      </c>
      <c r="K513" s="2">
        <v>0</v>
      </c>
      <c r="L513" s="2">
        <v>0</v>
      </c>
      <c r="M513" s="24">
        <v>115.04</v>
      </c>
      <c r="N513" s="2">
        <v>14.955200000000001</v>
      </c>
      <c r="O513" s="2">
        <v>0</v>
      </c>
      <c r="P513" s="2">
        <v>0</v>
      </c>
      <c r="Q513" s="24">
        <v>129.99520000000001</v>
      </c>
      <c r="S513" s="2" t="s">
        <v>1</v>
      </c>
      <c r="T513" t="str">
        <f>IF(Tabla2[[#This Row],[SERIE ]]="22SD004C","BODEGA",IF(Tabla2[[#This Row],[SERIE ]]="21DS000T","CASA MATRIZ","SUCURSAL"))</f>
        <v>SUCURSAL</v>
      </c>
    </row>
    <row r="514" spans="1:20" ht="15.75" hidden="1" thickBot="1" x14ac:dyDescent="0.3">
      <c r="A514" s="26" t="s">
        <v>9015</v>
      </c>
      <c r="B514" s="182" t="s">
        <v>10991</v>
      </c>
      <c r="C514" s="2" t="s">
        <v>1</v>
      </c>
      <c r="D514" s="2" t="s">
        <v>0</v>
      </c>
      <c r="E514" s="2" t="s">
        <v>10329</v>
      </c>
      <c r="F514" s="2" t="s">
        <v>10331</v>
      </c>
      <c r="G514" s="25">
        <v>1904</v>
      </c>
      <c r="H514" s="29">
        <v>1904</v>
      </c>
      <c r="I514" s="30"/>
      <c r="J514" s="24" t="s">
        <v>10259</v>
      </c>
      <c r="K514" s="2">
        <v>0</v>
      </c>
      <c r="L514" s="2">
        <v>0</v>
      </c>
      <c r="M514" s="24">
        <v>42.48</v>
      </c>
      <c r="N514" s="2">
        <v>5.5224000000000002</v>
      </c>
      <c r="O514" s="2">
        <v>0</v>
      </c>
      <c r="P514" s="2">
        <v>0</v>
      </c>
      <c r="Q514" s="24">
        <v>48.002399999999994</v>
      </c>
      <c r="R514" s="2" t="s">
        <v>10258</v>
      </c>
      <c r="S514" s="2" t="s">
        <v>1</v>
      </c>
      <c r="T514" t="str">
        <f>IF(Tabla2[[#This Row],[SERIE ]]="22SD004C","BODEGA",IF(Tabla2[[#This Row],[SERIE ]]="21DS000T","CASA MATRIZ","SUCURSAL"))</f>
        <v>SUCURSAL</v>
      </c>
    </row>
    <row r="515" spans="1:20" ht="15.75" hidden="1" thickBot="1" x14ac:dyDescent="0.3">
      <c r="A515" s="26" t="s">
        <v>9015</v>
      </c>
      <c r="B515" s="182" t="s">
        <v>10991</v>
      </c>
      <c r="C515" s="2" t="s">
        <v>1</v>
      </c>
      <c r="D515" s="2" t="s">
        <v>0</v>
      </c>
      <c r="E515" s="2" t="s">
        <v>10329</v>
      </c>
      <c r="F515" s="2" t="s">
        <v>10331</v>
      </c>
      <c r="G515" s="25">
        <v>1903</v>
      </c>
      <c r="H515" s="29">
        <v>1903</v>
      </c>
      <c r="I515" s="30"/>
      <c r="J515" s="24" t="s">
        <v>10270</v>
      </c>
      <c r="K515" s="2">
        <v>0</v>
      </c>
      <c r="L515" s="2">
        <v>0</v>
      </c>
      <c r="M515" s="24">
        <v>438.93</v>
      </c>
      <c r="N515" s="2">
        <v>57.060900000000004</v>
      </c>
      <c r="O515" s="2">
        <v>0</v>
      </c>
      <c r="P515" s="2">
        <v>0</v>
      </c>
      <c r="Q515" s="24">
        <v>495.99090000000001</v>
      </c>
      <c r="R515" s="2" t="s">
        <v>10269</v>
      </c>
      <c r="S515" s="2" t="s">
        <v>1</v>
      </c>
      <c r="T515" t="str">
        <f>IF(Tabla2[[#This Row],[SERIE ]]="22SD004C","BODEGA",IF(Tabla2[[#This Row],[SERIE ]]="21DS000T","CASA MATRIZ","SUCURSAL"))</f>
        <v>SUCURSAL</v>
      </c>
    </row>
    <row r="516" spans="1:20" ht="15.75" hidden="1" thickBot="1" x14ac:dyDescent="0.3">
      <c r="A516" s="26" t="s">
        <v>9015</v>
      </c>
      <c r="B516" s="182" t="s">
        <v>10990</v>
      </c>
      <c r="C516" s="2" t="s">
        <v>1</v>
      </c>
      <c r="D516" s="2" t="s">
        <v>0</v>
      </c>
      <c r="E516" s="2" t="s">
        <v>10329</v>
      </c>
      <c r="F516" s="2" t="s">
        <v>10331</v>
      </c>
      <c r="G516" s="25">
        <v>1902</v>
      </c>
      <c r="H516" s="29">
        <v>1902</v>
      </c>
      <c r="I516" s="30"/>
      <c r="J516" s="24" t="s">
        <v>10203</v>
      </c>
      <c r="K516" s="2">
        <v>0</v>
      </c>
      <c r="L516" s="2">
        <v>0</v>
      </c>
      <c r="M516" s="24">
        <v>487.61</v>
      </c>
      <c r="N516" s="2">
        <v>63.389300000000006</v>
      </c>
      <c r="O516" s="2">
        <v>0</v>
      </c>
      <c r="P516" s="2">
        <v>0</v>
      </c>
      <c r="Q516" s="24">
        <v>550.99930000000006</v>
      </c>
      <c r="R516" s="2" t="s">
        <v>10202</v>
      </c>
      <c r="S516" s="2" t="s">
        <v>1</v>
      </c>
      <c r="T516" t="str">
        <f>IF(Tabla2[[#This Row],[SERIE ]]="22SD004C","BODEGA",IF(Tabla2[[#This Row],[SERIE ]]="21DS000T","CASA MATRIZ","SUCURSAL"))</f>
        <v>SUCURSAL</v>
      </c>
    </row>
    <row r="517" spans="1:20" ht="15.75" hidden="1" thickBot="1" x14ac:dyDescent="0.3">
      <c r="A517" s="26" t="s">
        <v>9015</v>
      </c>
      <c r="B517" s="182" t="s">
        <v>10990</v>
      </c>
      <c r="C517" s="2" t="s">
        <v>1</v>
      </c>
      <c r="D517" s="2" t="s">
        <v>0</v>
      </c>
      <c r="E517" s="2" t="s">
        <v>10329</v>
      </c>
      <c r="F517" s="2" t="s">
        <v>10331</v>
      </c>
      <c r="G517" s="25">
        <v>1901</v>
      </c>
      <c r="H517" s="29">
        <v>1901</v>
      </c>
      <c r="I517" s="30"/>
      <c r="J517" s="24" t="s">
        <v>10436</v>
      </c>
      <c r="K517" s="2">
        <v>0</v>
      </c>
      <c r="L517" s="2">
        <v>0</v>
      </c>
      <c r="M517" s="24">
        <v>201.77</v>
      </c>
      <c r="N517" s="2">
        <v>26.230100000000004</v>
      </c>
      <c r="O517" s="2">
        <v>0</v>
      </c>
      <c r="P517" s="2">
        <v>0</v>
      </c>
      <c r="Q517" s="24">
        <v>228.0001</v>
      </c>
      <c r="R517" s="2" t="s">
        <v>10435</v>
      </c>
      <c r="S517" s="2" t="s">
        <v>1</v>
      </c>
      <c r="T517" t="str">
        <f>IF(Tabla2[[#This Row],[SERIE ]]="22SD004C","BODEGA",IF(Tabla2[[#This Row],[SERIE ]]="21DS000T","CASA MATRIZ","SUCURSAL"))</f>
        <v>SUCURSAL</v>
      </c>
    </row>
    <row r="518" spans="1:20" ht="15.75" hidden="1" thickBot="1" x14ac:dyDescent="0.3">
      <c r="A518" s="26" t="s">
        <v>9015</v>
      </c>
      <c r="B518" s="182" t="s">
        <v>10989</v>
      </c>
      <c r="C518" s="2" t="s">
        <v>1</v>
      </c>
      <c r="D518" s="2" t="s">
        <v>0</v>
      </c>
      <c r="E518" s="2" t="s">
        <v>10329</v>
      </c>
      <c r="F518" s="2" t="s">
        <v>10331</v>
      </c>
      <c r="G518" s="25">
        <v>1900</v>
      </c>
      <c r="H518" s="29">
        <v>1900</v>
      </c>
      <c r="I518" s="30"/>
      <c r="J518" s="24" t="s">
        <v>11011</v>
      </c>
      <c r="K518" s="2">
        <v>0</v>
      </c>
      <c r="L518" s="2">
        <v>0</v>
      </c>
      <c r="M518" s="24">
        <v>249.47</v>
      </c>
      <c r="N518" s="2">
        <v>32.431100000000001</v>
      </c>
      <c r="O518" s="2">
        <v>0</v>
      </c>
      <c r="P518" s="2">
        <v>0</v>
      </c>
      <c r="Q518" s="24">
        <v>281.90109999999999</v>
      </c>
      <c r="R518" s="2" t="s">
        <v>11010</v>
      </c>
      <c r="S518" s="2" t="s">
        <v>1</v>
      </c>
      <c r="T518" t="str">
        <f>IF(Tabla2[[#This Row],[SERIE ]]="22SD004C","BODEGA",IF(Tabla2[[#This Row],[SERIE ]]="21DS000T","CASA MATRIZ","SUCURSAL"))</f>
        <v>SUCURSAL</v>
      </c>
    </row>
    <row r="519" spans="1:20" ht="15.75" hidden="1" thickBot="1" x14ac:dyDescent="0.3">
      <c r="A519" s="26" t="s">
        <v>9015</v>
      </c>
      <c r="B519" s="182" t="s">
        <v>10989</v>
      </c>
      <c r="C519" s="2" t="s">
        <v>1</v>
      </c>
      <c r="D519" s="2" t="s">
        <v>0</v>
      </c>
      <c r="E519" s="2" t="s">
        <v>10329</v>
      </c>
      <c r="F519" s="2" t="s">
        <v>10331</v>
      </c>
      <c r="G519" s="25">
        <v>1899</v>
      </c>
      <c r="H519" s="29">
        <v>1899</v>
      </c>
      <c r="I519" s="30"/>
      <c r="J519" s="24" t="s">
        <v>10231</v>
      </c>
      <c r="K519" s="2">
        <v>0</v>
      </c>
      <c r="L519" s="2">
        <v>0</v>
      </c>
      <c r="M519" s="24">
        <v>346.9</v>
      </c>
      <c r="N519" s="2">
        <v>45.097000000000001</v>
      </c>
      <c r="O519" s="2">
        <v>0</v>
      </c>
      <c r="P519" s="2">
        <v>0</v>
      </c>
      <c r="Q519" s="24">
        <v>391.99699999999996</v>
      </c>
      <c r="R519" s="2" t="s">
        <v>10230</v>
      </c>
      <c r="S519" s="2" t="s">
        <v>1</v>
      </c>
      <c r="T519" t="str">
        <f>IF(Tabla2[[#This Row],[SERIE ]]="22SD004C","BODEGA",IF(Tabla2[[#This Row],[SERIE ]]="21DS000T","CASA MATRIZ","SUCURSAL"))</f>
        <v>SUCURSAL</v>
      </c>
    </row>
    <row r="520" spans="1:20" ht="15.75" hidden="1" thickBot="1" x14ac:dyDescent="0.3">
      <c r="A520" s="26" t="s">
        <v>9015</v>
      </c>
      <c r="B520" s="182" t="s">
        <v>10989</v>
      </c>
      <c r="C520" s="2" t="s">
        <v>1</v>
      </c>
      <c r="D520" s="2" t="s">
        <v>0</v>
      </c>
      <c r="E520" s="2" t="s">
        <v>10329</v>
      </c>
      <c r="F520" s="2" t="s">
        <v>10331</v>
      </c>
      <c r="G520" s="25">
        <v>1898</v>
      </c>
      <c r="H520" s="29">
        <v>1898</v>
      </c>
      <c r="I520" s="30"/>
      <c r="J520" s="24" t="s">
        <v>10257</v>
      </c>
      <c r="K520" s="2">
        <v>0</v>
      </c>
      <c r="L520" s="2">
        <v>0</v>
      </c>
      <c r="M520" s="24">
        <v>257.52</v>
      </c>
      <c r="N520" s="2">
        <v>33.477599999999995</v>
      </c>
      <c r="O520" s="2">
        <v>0</v>
      </c>
      <c r="P520" s="2">
        <v>0</v>
      </c>
      <c r="Q520" s="24">
        <v>290.99759999999998</v>
      </c>
      <c r="R520" s="2" t="s">
        <v>10256</v>
      </c>
      <c r="S520" s="2" t="s">
        <v>1</v>
      </c>
      <c r="T520" t="str">
        <f>IF(Tabla2[[#This Row],[SERIE ]]="22SD004C","BODEGA",IF(Tabla2[[#This Row],[SERIE ]]="21DS000T","CASA MATRIZ","SUCURSAL"))</f>
        <v>SUCURSAL</v>
      </c>
    </row>
    <row r="521" spans="1:20" ht="15.75" hidden="1" thickBot="1" x14ac:dyDescent="0.3">
      <c r="A521" s="26" t="s">
        <v>9015</v>
      </c>
      <c r="B521" s="182" t="s">
        <v>10989</v>
      </c>
      <c r="C521" s="2" t="s">
        <v>1</v>
      </c>
      <c r="D521" s="2" t="s">
        <v>0</v>
      </c>
      <c r="E521" s="2" t="s">
        <v>10329</v>
      </c>
      <c r="F521" s="2" t="s">
        <v>10331</v>
      </c>
      <c r="G521" s="25">
        <v>1897</v>
      </c>
      <c r="H521" s="29">
        <v>1897</v>
      </c>
      <c r="I521" s="30"/>
      <c r="J521" s="24" t="s">
        <v>11009</v>
      </c>
      <c r="K521" s="2">
        <v>0</v>
      </c>
      <c r="L521" s="2">
        <v>0</v>
      </c>
      <c r="M521" s="24">
        <v>115.88</v>
      </c>
      <c r="N521" s="2">
        <v>15.064399999999999</v>
      </c>
      <c r="O521" s="2">
        <v>0</v>
      </c>
      <c r="P521" s="2">
        <v>0</v>
      </c>
      <c r="Q521" s="24">
        <v>130.9444</v>
      </c>
      <c r="R521" s="2" t="s">
        <v>11008</v>
      </c>
      <c r="S521" s="2" t="s">
        <v>1</v>
      </c>
      <c r="T521" t="str">
        <f>IF(Tabla2[[#This Row],[SERIE ]]="22SD004C","BODEGA",IF(Tabla2[[#This Row],[SERIE ]]="21DS000T","CASA MATRIZ","SUCURSAL"))</f>
        <v>SUCURSAL</v>
      </c>
    </row>
    <row r="522" spans="1:20" ht="15.75" hidden="1" thickBot="1" x14ac:dyDescent="0.3">
      <c r="A522" s="26" t="s">
        <v>9015</v>
      </c>
      <c r="B522" s="182" t="s">
        <v>10988</v>
      </c>
      <c r="C522" s="2" t="s">
        <v>1</v>
      </c>
      <c r="D522" s="2" t="s">
        <v>0</v>
      </c>
      <c r="E522" s="2" t="s">
        <v>10329</v>
      </c>
      <c r="F522" s="2" t="s">
        <v>10331</v>
      </c>
      <c r="G522" s="25">
        <v>1896</v>
      </c>
      <c r="H522" s="29">
        <v>1896</v>
      </c>
      <c r="I522" s="30" t="s">
        <v>10233</v>
      </c>
      <c r="J522" s="24" t="s">
        <v>10234</v>
      </c>
      <c r="K522" s="2">
        <v>0</v>
      </c>
      <c r="L522" s="2">
        <v>0</v>
      </c>
      <c r="M522" s="24">
        <v>123.14</v>
      </c>
      <c r="N522" s="2">
        <v>16.008200000000002</v>
      </c>
      <c r="O522" s="2">
        <v>0</v>
      </c>
      <c r="P522" s="2">
        <v>0</v>
      </c>
      <c r="Q522" s="24">
        <v>139.1482</v>
      </c>
      <c r="S522" s="2" t="s">
        <v>1</v>
      </c>
      <c r="T522" t="str">
        <f>IF(Tabla2[[#This Row],[SERIE ]]="22SD004C","BODEGA",IF(Tabla2[[#This Row],[SERIE ]]="21DS000T","CASA MATRIZ","SUCURSAL"))</f>
        <v>SUCURSAL</v>
      </c>
    </row>
    <row r="523" spans="1:20" ht="15.75" hidden="1" thickBot="1" x14ac:dyDescent="0.3">
      <c r="A523" s="26" t="s">
        <v>9015</v>
      </c>
      <c r="B523" s="182" t="s">
        <v>10988</v>
      </c>
      <c r="C523" s="2" t="s">
        <v>1</v>
      </c>
      <c r="D523" s="2" t="s">
        <v>0</v>
      </c>
      <c r="E523" s="2" t="s">
        <v>10329</v>
      </c>
      <c r="F523" s="2" t="s">
        <v>10331</v>
      </c>
      <c r="G523" s="25">
        <v>1895</v>
      </c>
      <c r="H523" s="29">
        <v>1895</v>
      </c>
      <c r="I523" s="30"/>
      <c r="J523" s="24" t="s">
        <v>10231</v>
      </c>
      <c r="K523" s="2">
        <v>0</v>
      </c>
      <c r="L523" s="2">
        <v>0</v>
      </c>
      <c r="M523" s="24">
        <v>376.54</v>
      </c>
      <c r="N523" s="2">
        <v>48.950200000000002</v>
      </c>
      <c r="O523" s="2">
        <v>0</v>
      </c>
      <c r="P523" s="2">
        <v>0</v>
      </c>
      <c r="Q523" s="24">
        <v>425.49020000000002</v>
      </c>
      <c r="R523" s="2" t="s">
        <v>10230</v>
      </c>
      <c r="S523" s="2" t="s">
        <v>1</v>
      </c>
      <c r="T523" t="str">
        <f>IF(Tabla2[[#This Row],[SERIE ]]="22SD004C","BODEGA",IF(Tabla2[[#This Row],[SERIE ]]="21DS000T","CASA MATRIZ","SUCURSAL"))</f>
        <v>SUCURSAL</v>
      </c>
    </row>
    <row r="524" spans="1:20" ht="15.75" hidden="1" thickBot="1" x14ac:dyDescent="0.3">
      <c r="A524" s="26" t="s">
        <v>9015</v>
      </c>
      <c r="B524" s="182" t="s">
        <v>10988</v>
      </c>
      <c r="C524" s="2" t="s">
        <v>1</v>
      </c>
      <c r="D524" s="2" t="s">
        <v>0</v>
      </c>
      <c r="E524" s="2" t="s">
        <v>10329</v>
      </c>
      <c r="F524" s="2" t="s">
        <v>10331</v>
      </c>
      <c r="G524" s="25">
        <v>1894</v>
      </c>
      <c r="H524" s="29">
        <v>1894</v>
      </c>
      <c r="I524" s="30"/>
      <c r="J524" s="24" t="s">
        <v>11007</v>
      </c>
      <c r="K524" s="2">
        <v>0</v>
      </c>
      <c r="L524" s="2">
        <v>0</v>
      </c>
      <c r="M524" s="24">
        <v>495.57</v>
      </c>
      <c r="N524" s="2">
        <v>64.424099999999996</v>
      </c>
      <c r="O524" s="2">
        <v>0</v>
      </c>
      <c r="P524" s="2">
        <v>0</v>
      </c>
      <c r="Q524" s="24">
        <v>559.9941</v>
      </c>
      <c r="R524" s="2" t="s">
        <v>11006</v>
      </c>
      <c r="S524" s="2" t="s">
        <v>1</v>
      </c>
      <c r="T524" t="str">
        <f>IF(Tabla2[[#This Row],[SERIE ]]="22SD004C","BODEGA",IF(Tabla2[[#This Row],[SERIE ]]="21DS000T","CASA MATRIZ","SUCURSAL"))</f>
        <v>SUCURSAL</v>
      </c>
    </row>
    <row r="525" spans="1:20" ht="15.75" hidden="1" thickBot="1" x14ac:dyDescent="0.3">
      <c r="A525" s="26" t="s">
        <v>9015</v>
      </c>
      <c r="B525" s="182" t="s">
        <v>10988</v>
      </c>
      <c r="C525" s="2" t="s">
        <v>1</v>
      </c>
      <c r="D525" s="2" t="s">
        <v>0</v>
      </c>
      <c r="E525" s="2" t="s">
        <v>10329</v>
      </c>
      <c r="F525" s="2" t="s">
        <v>10331</v>
      </c>
      <c r="G525" s="25">
        <v>1893</v>
      </c>
      <c r="H525" s="29">
        <v>1893</v>
      </c>
      <c r="I525" s="30" t="s">
        <v>7676</v>
      </c>
      <c r="J525" s="24" t="s">
        <v>7675</v>
      </c>
      <c r="K525" s="2">
        <v>0</v>
      </c>
      <c r="L525" s="2">
        <v>0</v>
      </c>
      <c r="M525" s="24">
        <v>0</v>
      </c>
      <c r="N525" s="2">
        <v>0</v>
      </c>
      <c r="O525" s="2">
        <v>0</v>
      </c>
      <c r="P525" s="2">
        <v>0</v>
      </c>
      <c r="Q525" s="24">
        <v>0</v>
      </c>
      <c r="S525" s="2" t="s">
        <v>1</v>
      </c>
      <c r="T525" t="str">
        <f>IF(Tabla2[[#This Row],[SERIE ]]="22SD004C","BODEGA",IF(Tabla2[[#This Row],[SERIE ]]="21DS000T","CASA MATRIZ","SUCURSAL"))</f>
        <v>SUCURSAL</v>
      </c>
    </row>
    <row r="526" spans="1:20" ht="15.75" hidden="1" thickBot="1" x14ac:dyDescent="0.3">
      <c r="A526" s="26" t="s">
        <v>9015</v>
      </c>
      <c r="B526" s="182" t="s">
        <v>10988</v>
      </c>
      <c r="C526" s="2" t="s">
        <v>1</v>
      </c>
      <c r="D526" s="2" t="s">
        <v>0</v>
      </c>
      <c r="E526" s="2" t="s">
        <v>10329</v>
      </c>
      <c r="F526" s="2" t="s">
        <v>10331</v>
      </c>
      <c r="G526" s="25">
        <v>1892</v>
      </c>
      <c r="H526" s="29">
        <v>1892</v>
      </c>
      <c r="I526" s="30" t="s">
        <v>10598</v>
      </c>
      <c r="J526" s="24" t="s">
        <v>10599</v>
      </c>
      <c r="K526" s="2">
        <v>0</v>
      </c>
      <c r="L526" s="2">
        <v>0</v>
      </c>
      <c r="M526" s="24">
        <v>55.31</v>
      </c>
      <c r="N526" s="2">
        <v>7.1903000000000006</v>
      </c>
      <c r="O526" s="2">
        <v>0</v>
      </c>
      <c r="P526" s="2">
        <v>0</v>
      </c>
      <c r="Q526" s="24">
        <v>62.500300000000003</v>
      </c>
      <c r="S526" s="2" t="s">
        <v>1</v>
      </c>
      <c r="T526" t="str">
        <f>IF(Tabla2[[#This Row],[SERIE ]]="22SD004C","BODEGA",IF(Tabla2[[#This Row],[SERIE ]]="21DS000T","CASA MATRIZ","SUCURSAL"))</f>
        <v>SUCURSAL</v>
      </c>
    </row>
    <row r="527" spans="1:20" ht="15.75" hidden="1" thickBot="1" x14ac:dyDescent="0.3">
      <c r="A527" s="26" t="s">
        <v>9015</v>
      </c>
      <c r="B527" s="182" t="s">
        <v>10988</v>
      </c>
      <c r="C527" s="2" t="s">
        <v>1</v>
      </c>
      <c r="D527" s="2" t="s">
        <v>0</v>
      </c>
      <c r="E527" s="2" t="s">
        <v>10329</v>
      </c>
      <c r="F527" s="2" t="s">
        <v>10331</v>
      </c>
      <c r="G527" s="25">
        <v>1891</v>
      </c>
      <c r="H527" s="29">
        <v>1891</v>
      </c>
      <c r="I527" s="30"/>
      <c r="J527" s="24" t="s">
        <v>10453</v>
      </c>
      <c r="K527" s="2">
        <v>0</v>
      </c>
      <c r="L527" s="2">
        <v>0</v>
      </c>
      <c r="M527" s="24">
        <v>398.23</v>
      </c>
      <c r="N527" s="2">
        <v>51.769900000000007</v>
      </c>
      <c r="O527" s="2">
        <v>0</v>
      </c>
      <c r="P527" s="2">
        <v>0</v>
      </c>
      <c r="Q527" s="24">
        <v>449.99990000000003</v>
      </c>
      <c r="R527" s="2" t="s">
        <v>10451</v>
      </c>
      <c r="S527" s="2" t="s">
        <v>1</v>
      </c>
      <c r="T527" t="str">
        <f>IF(Tabla2[[#This Row],[SERIE ]]="22SD004C","BODEGA",IF(Tabla2[[#This Row],[SERIE ]]="21DS000T","CASA MATRIZ","SUCURSAL"))</f>
        <v>SUCURSAL</v>
      </c>
    </row>
    <row r="528" spans="1:20" ht="15.75" hidden="1" thickBot="1" x14ac:dyDescent="0.3">
      <c r="A528" s="26" t="s">
        <v>9015</v>
      </c>
      <c r="B528" s="182" t="s">
        <v>10988</v>
      </c>
      <c r="C528" s="2" t="s">
        <v>1</v>
      </c>
      <c r="D528" s="2" t="s">
        <v>0</v>
      </c>
      <c r="E528" s="2" t="s">
        <v>10329</v>
      </c>
      <c r="F528" s="2" t="s">
        <v>10331</v>
      </c>
      <c r="G528" s="25">
        <v>1890</v>
      </c>
      <c r="H528" s="29">
        <v>1890</v>
      </c>
      <c r="I528" s="30"/>
      <c r="J528" s="24" t="s">
        <v>10231</v>
      </c>
      <c r="K528" s="2">
        <v>0</v>
      </c>
      <c r="L528" s="2">
        <v>0</v>
      </c>
      <c r="M528" s="24">
        <v>327.05</v>
      </c>
      <c r="N528" s="2">
        <v>42.516500000000001</v>
      </c>
      <c r="O528" s="2">
        <v>0</v>
      </c>
      <c r="P528" s="2">
        <v>0</v>
      </c>
      <c r="Q528" s="24">
        <v>369.56650000000002</v>
      </c>
      <c r="R528" s="2" t="s">
        <v>10230</v>
      </c>
      <c r="S528" s="2" t="s">
        <v>1</v>
      </c>
      <c r="T528" t="str">
        <f>IF(Tabla2[[#This Row],[SERIE ]]="22SD004C","BODEGA",IF(Tabla2[[#This Row],[SERIE ]]="21DS000T","CASA MATRIZ","SUCURSAL"))</f>
        <v>SUCURSAL</v>
      </c>
    </row>
    <row r="529" spans="1:20" ht="15.75" hidden="1" thickBot="1" x14ac:dyDescent="0.3">
      <c r="A529" s="26" t="s">
        <v>9015</v>
      </c>
      <c r="B529" s="182" t="s">
        <v>10987</v>
      </c>
      <c r="C529" s="2" t="s">
        <v>1</v>
      </c>
      <c r="D529" s="2" t="s">
        <v>0</v>
      </c>
      <c r="E529" s="2" t="s">
        <v>10329</v>
      </c>
      <c r="F529" s="2" t="s">
        <v>10331</v>
      </c>
      <c r="G529" s="25">
        <v>1889</v>
      </c>
      <c r="H529" s="29">
        <v>1889</v>
      </c>
      <c r="I529" s="30"/>
      <c r="J529" s="24" t="s">
        <v>10299</v>
      </c>
      <c r="K529" s="2">
        <v>0</v>
      </c>
      <c r="L529" s="2">
        <v>0</v>
      </c>
      <c r="M529" s="24">
        <v>58.85</v>
      </c>
      <c r="N529" s="2">
        <v>7.6505000000000001</v>
      </c>
      <c r="O529" s="2">
        <v>0</v>
      </c>
      <c r="P529" s="2">
        <v>0</v>
      </c>
      <c r="Q529" s="24">
        <v>66.500500000000002</v>
      </c>
      <c r="R529" s="2" t="s">
        <v>10298</v>
      </c>
      <c r="S529" s="2" t="s">
        <v>1</v>
      </c>
      <c r="T529" t="str">
        <f>IF(Tabla2[[#This Row],[SERIE ]]="22SD004C","BODEGA",IF(Tabla2[[#This Row],[SERIE ]]="21DS000T","CASA MATRIZ","SUCURSAL"))</f>
        <v>SUCURSAL</v>
      </c>
    </row>
    <row r="530" spans="1:20" ht="15.75" hidden="1" thickBot="1" x14ac:dyDescent="0.3">
      <c r="A530" s="26" t="s">
        <v>9015</v>
      </c>
      <c r="B530" s="182" t="s">
        <v>10987</v>
      </c>
      <c r="C530" s="2" t="s">
        <v>1</v>
      </c>
      <c r="D530" s="2" t="s">
        <v>0</v>
      </c>
      <c r="E530" s="2" t="s">
        <v>10329</v>
      </c>
      <c r="F530" s="2" t="s">
        <v>10331</v>
      </c>
      <c r="G530" s="25">
        <v>1888</v>
      </c>
      <c r="H530" s="29">
        <v>1888</v>
      </c>
      <c r="I530" s="30"/>
      <c r="J530" s="24" t="s">
        <v>10231</v>
      </c>
      <c r="K530" s="2">
        <v>0</v>
      </c>
      <c r="L530" s="2">
        <v>0</v>
      </c>
      <c r="M530" s="24">
        <v>407.97</v>
      </c>
      <c r="N530" s="2">
        <v>53.036100000000005</v>
      </c>
      <c r="O530" s="2">
        <v>0</v>
      </c>
      <c r="P530" s="2">
        <v>0</v>
      </c>
      <c r="Q530" s="24">
        <v>461.00610000000006</v>
      </c>
      <c r="R530" s="2" t="s">
        <v>10230</v>
      </c>
      <c r="S530" s="2" t="s">
        <v>1</v>
      </c>
      <c r="T530" t="str">
        <f>IF(Tabla2[[#This Row],[SERIE ]]="22SD004C","BODEGA",IF(Tabla2[[#This Row],[SERIE ]]="21DS000T","CASA MATRIZ","SUCURSAL"))</f>
        <v>SUCURSAL</v>
      </c>
    </row>
    <row r="531" spans="1:20" ht="15.75" hidden="1" thickBot="1" x14ac:dyDescent="0.3">
      <c r="A531" s="26" t="s">
        <v>9015</v>
      </c>
      <c r="B531" s="182" t="s">
        <v>10987</v>
      </c>
      <c r="C531" s="2" t="s">
        <v>1</v>
      </c>
      <c r="D531" s="2" t="s">
        <v>0</v>
      </c>
      <c r="E531" s="2" t="s">
        <v>10329</v>
      </c>
      <c r="F531" s="2" t="s">
        <v>10331</v>
      </c>
      <c r="G531" s="25">
        <v>1887</v>
      </c>
      <c r="H531" s="29">
        <v>1887</v>
      </c>
      <c r="I531" s="30"/>
      <c r="J531" s="24" t="s">
        <v>10277</v>
      </c>
      <c r="K531" s="2">
        <v>0</v>
      </c>
      <c r="L531" s="2">
        <v>0</v>
      </c>
      <c r="M531" s="24">
        <v>838.05</v>
      </c>
      <c r="N531" s="2">
        <v>108.9465</v>
      </c>
      <c r="O531" s="2">
        <v>0</v>
      </c>
      <c r="P531" s="2">
        <v>0</v>
      </c>
      <c r="Q531" s="24">
        <v>946.99649999999997</v>
      </c>
      <c r="R531" s="2" t="s">
        <v>10276</v>
      </c>
      <c r="S531" s="2" t="s">
        <v>1</v>
      </c>
      <c r="T531" t="str">
        <f>IF(Tabla2[[#This Row],[SERIE ]]="22SD004C","BODEGA",IF(Tabla2[[#This Row],[SERIE ]]="21DS000T","CASA MATRIZ","SUCURSAL"))</f>
        <v>SUCURSAL</v>
      </c>
    </row>
    <row r="532" spans="1:20" ht="15.75" hidden="1" thickBot="1" x14ac:dyDescent="0.3">
      <c r="A532" s="26" t="s">
        <v>9015</v>
      </c>
      <c r="B532" s="182" t="s">
        <v>10987</v>
      </c>
      <c r="C532" s="2" t="s">
        <v>1</v>
      </c>
      <c r="D532" s="2" t="s">
        <v>0</v>
      </c>
      <c r="E532" s="2" t="s">
        <v>10329</v>
      </c>
      <c r="F532" s="2" t="s">
        <v>10331</v>
      </c>
      <c r="G532" s="25">
        <v>1886</v>
      </c>
      <c r="H532" s="29">
        <v>1886</v>
      </c>
      <c r="I532" s="30"/>
      <c r="J532" s="24" t="s">
        <v>10277</v>
      </c>
      <c r="K532" s="2">
        <v>0</v>
      </c>
      <c r="L532" s="2">
        <v>0</v>
      </c>
      <c r="M532" s="24">
        <v>403.99</v>
      </c>
      <c r="N532" s="2">
        <v>52.518700000000003</v>
      </c>
      <c r="O532" s="2">
        <v>0</v>
      </c>
      <c r="P532" s="2">
        <v>0</v>
      </c>
      <c r="Q532" s="24">
        <v>456.50870000000003</v>
      </c>
      <c r="R532" s="2" t="s">
        <v>10276</v>
      </c>
      <c r="S532" s="2" t="s">
        <v>1</v>
      </c>
      <c r="T532" t="str">
        <f>IF(Tabla2[[#This Row],[SERIE ]]="22SD004C","BODEGA",IF(Tabla2[[#This Row],[SERIE ]]="21DS000T","CASA MATRIZ","SUCURSAL"))</f>
        <v>SUCURSAL</v>
      </c>
    </row>
    <row r="533" spans="1:20" ht="15.75" hidden="1" thickBot="1" x14ac:dyDescent="0.3">
      <c r="A533" s="26" t="s">
        <v>9015</v>
      </c>
      <c r="B533" s="182" t="s">
        <v>10986</v>
      </c>
      <c r="C533" s="2" t="s">
        <v>1</v>
      </c>
      <c r="D533" s="2" t="s">
        <v>0</v>
      </c>
      <c r="E533" s="2" t="s">
        <v>10329</v>
      </c>
      <c r="F533" s="2" t="s">
        <v>10331</v>
      </c>
      <c r="G533" s="25">
        <v>1885</v>
      </c>
      <c r="H533" s="29">
        <v>1885</v>
      </c>
      <c r="I533" s="30"/>
      <c r="J533" s="24" t="s">
        <v>10791</v>
      </c>
      <c r="K533" s="2">
        <v>0</v>
      </c>
      <c r="L533" s="2">
        <v>0</v>
      </c>
      <c r="M533" s="24">
        <v>96.9</v>
      </c>
      <c r="N533" s="2">
        <v>12.597000000000001</v>
      </c>
      <c r="O533" s="2">
        <v>0</v>
      </c>
      <c r="P533" s="2">
        <v>0</v>
      </c>
      <c r="Q533" s="24">
        <v>109.49700000000001</v>
      </c>
      <c r="R533" s="2" t="s">
        <v>10790</v>
      </c>
      <c r="S533" s="2" t="s">
        <v>1</v>
      </c>
      <c r="T533" t="str">
        <f>IF(Tabla2[[#This Row],[SERIE ]]="22SD004C","BODEGA",IF(Tabla2[[#This Row],[SERIE ]]="21DS000T","CASA MATRIZ","SUCURSAL"))</f>
        <v>SUCURSAL</v>
      </c>
    </row>
    <row r="534" spans="1:20" ht="15.75" hidden="1" thickBot="1" x14ac:dyDescent="0.3">
      <c r="A534" s="26" t="s">
        <v>9015</v>
      </c>
      <c r="B534" s="182" t="s">
        <v>10986</v>
      </c>
      <c r="C534" s="2" t="s">
        <v>1</v>
      </c>
      <c r="D534" s="2" t="s">
        <v>0</v>
      </c>
      <c r="E534" s="2" t="s">
        <v>10329</v>
      </c>
      <c r="F534" s="2" t="s">
        <v>10331</v>
      </c>
      <c r="G534" s="25">
        <v>1884</v>
      </c>
      <c r="H534" s="29">
        <v>1884</v>
      </c>
      <c r="I534" s="30"/>
      <c r="J534" s="24" t="s">
        <v>10231</v>
      </c>
      <c r="K534" s="2">
        <v>0</v>
      </c>
      <c r="L534" s="2">
        <v>0</v>
      </c>
      <c r="M534" s="24">
        <v>807.97</v>
      </c>
      <c r="N534" s="2">
        <v>105.0361</v>
      </c>
      <c r="O534" s="2">
        <v>0</v>
      </c>
      <c r="P534" s="2">
        <v>0</v>
      </c>
      <c r="Q534" s="24">
        <v>913.00610000000006</v>
      </c>
      <c r="R534" s="2" t="s">
        <v>10230</v>
      </c>
      <c r="S534" s="2" t="s">
        <v>1</v>
      </c>
      <c r="T534" t="str">
        <f>IF(Tabla2[[#This Row],[SERIE ]]="22SD004C","BODEGA",IF(Tabla2[[#This Row],[SERIE ]]="21DS000T","CASA MATRIZ","SUCURSAL"))</f>
        <v>SUCURSAL</v>
      </c>
    </row>
    <row r="535" spans="1:20" ht="15.75" hidden="1" thickBot="1" x14ac:dyDescent="0.3">
      <c r="A535" s="26" t="s">
        <v>9015</v>
      </c>
      <c r="B535" s="182" t="s">
        <v>10986</v>
      </c>
      <c r="C535" s="2" t="s">
        <v>1</v>
      </c>
      <c r="D535" s="2" t="s">
        <v>0</v>
      </c>
      <c r="E535" s="2" t="s">
        <v>10329</v>
      </c>
      <c r="F535" s="2" t="s">
        <v>10331</v>
      </c>
      <c r="G535" s="25">
        <v>1883</v>
      </c>
      <c r="H535" s="29">
        <v>1883</v>
      </c>
      <c r="I535" s="30"/>
      <c r="J535" s="24" t="s">
        <v>10259</v>
      </c>
      <c r="K535" s="2">
        <v>0</v>
      </c>
      <c r="L535" s="2">
        <v>0</v>
      </c>
      <c r="M535" s="24">
        <v>42.48</v>
      </c>
      <c r="N535" s="2">
        <v>5.5224000000000002</v>
      </c>
      <c r="O535" s="2">
        <v>0</v>
      </c>
      <c r="P535" s="2">
        <v>0</v>
      </c>
      <c r="Q535" s="24">
        <v>48.002399999999994</v>
      </c>
      <c r="R535" s="2" t="s">
        <v>10258</v>
      </c>
      <c r="S535" s="2" t="s">
        <v>1</v>
      </c>
      <c r="T535" t="str">
        <f>IF(Tabla2[[#This Row],[SERIE ]]="22SD004C","BODEGA",IF(Tabla2[[#This Row],[SERIE ]]="21DS000T","CASA MATRIZ","SUCURSAL"))</f>
        <v>SUCURSAL</v>
      </c>
    </row>
    <row r="536" spans="1:20" ht="15.75" hidden="1" thickBot="1" x14ac:dyDescent="0.3">
      <c r="A536" s="26" t="s">
        <v>9015</v>
      </c>
      <c r="B536" s="182" t="s">
        <v>10986</v>
      </c>
      <c r="C536" s="2" t="s">
        <v>1</v>
      </c>
      <c r="D536" s="2" t="s">
        <v>0</v>
      </c>
      <c r="E536" s="2" t="s">
        <v>10329</v>
      </c>
      <c r="F536" s="2" t="s">
        <v>10331</v>
      </c>
      <c r="G536" s="25">
        <v>1882</v>
      </c>
      <c r="H536" s="29">
        <v>1882</v>
      </c>
      <c r="I536" s="30"/>
      <c r="J536" s="24" t="s">
        <v>10461</v>
      </c>
      <c r="K536" s="2">
        <v>0</v>
      </c>
      <c r="L536" s="2">
        <v>0</v>
      </c>
      <c r="M536" s="24">
        <v>494.69</v>
      </c>
      <c r="N536" s="2">
        <v>64.309700000000007</v>
      </c>
      <c r="O536" s="2">
        <v>0</v>
      </c>
      <c r="P536" s="2">
        <v>0</v>
      </c>
      <c r="Q536" s="24">
        <v>558.99969999999996</v>
      </c>
      <c r="R536" s="2" t="s">
        <v>10253</v>
      </c>
      <c r="S536" s="2" t="s">
        <v>1</v>
      </c>
      <c r="T536" t="str">
        <f>IF(Tabla2[[#This Row],[SERIE ]]="22SD004C","BODEGA",IF(Tabla2[[#This Row],[SERIE ]]="21DS000T","CASA MATRIZ","SUCURSAL"))</f>
        <v>SUCURSAL</v>
      </c>
    </row>
    <row r="537" spans="1:20" ht="15.75" hidden="1" thickBot="1" x14ac:dyDescent="0.3">
      <c r="A537" s="26" t="s">
        <v>9015</v>
      </c>
      <c r="B537" s="182" t="s">
        <v>10985</v>
      </c>
      <c r="C537" s="2" t="s">
        <v>1</v>
      </c>
      <c r="D537" s="2" t="s">
        <v>0</v>
      </c>
      <c r="E537" s="2" t="s">
        <v>10329</v>
      </c>
      <c r="F537" s="2" t="s">
        <v>10331</v>
      </c>
      <c r="G537" s="25">
        <v>1881</v>
      </c>
      <c r="H537" s="29">
        <v>1881</v>
      </c>
      <c r="I537" s="30" t="s">
        <v>6684</v>
      </c>
      <c r="J537" s="24" t="s">
        <v>6685</v>
      </c>
      <c r="K537" s="2">
        <v>0</v>
      </c>
      <c r="L537" s="2">
        <v>0</v>
      </c>
      <c r="M537" s="24">
        <v>999.99</v>
      </c>
      <c r="N537" s="2">
        <v>129.99870000000001</v>
      </c>
      <c r="O537" s="2">
        <v>0</v>
      </c>
      <c r="P537" s="2">
        <v>0</v>
      </c>
      <c r="Q537" s="24">
        <v>1129.9887000000001</v>
      </c>
      <c r="S537" s="2" t="s">
        <v>1</v>
      </c>
      <c r="T537" t="str">
        <f>IF(Tabla2[[#This Row],[SERIE ]]="22SD004C","BODEGA",IF(Tabla2[[#This Row],[SERIE ]]="21DS000T","CASA MATRIZ","SUCURSAL"))</f>
        <v>SUCURSAL</v>
      </c>
    </row>
    <row r="538" spans="1:20" ht="15.75" hidden="1" thickBot="1" x14ac:dyDescent="0.3">
      <c r="A538" s="26" t="s">
        <v>9015</v>
      </c>
      <c r="B538" s="182" t="s">
        <v>10985</v>
      </c>
      <c r="C538" s="2" t="s">
        <v>1</v>
      </c>
      <c r="D538" s="2" t="s">
        <v>0</v>
      </c>
      <c r="E538" s="2" t="s">
        <v>10329</v>
      </c>
      <c r="F538" s="2" t="s">
        <v>10331</v>
      </c>
      <c r="G538" s="25">
        <v>1880</v>
      </c>
      <c r="H538" s="29">
        <v>1880</v>
      </c>
      <c r="I538" s="30"/>
      <c r="J538" s="24" t="s">
        <v>10239</v>
      </c>
      <c r="K538" s="2">
        <v>0</v>
      </c>
      <c r="L538" s="2">
        <v>0</v>
      </c>
      <c r="M538" s="24">
        <v>102.21</v>
      </c>
      <c r="N538" s="2">
        <v>13.2873</v>
      </c>
      <c r="O538" s="2">
        <v>0</v>
      </c>
      <c r="P538" s="2">
        <v>0</v>
      </c>
      <c r="Q538" s="24">
        <v>115.4973</v>
      </c>
      <c r="R538" s="2" t="s">
        <v>10238</v>
      </c>
      <c r="S538" s="2" t="s">
        <v>1</v>
      </c>
      <c r="T538" t="str">
        <f>IF(Tabla2[[#This Row],[SERIE ]]="22SD004C","BODEGA",IF(Tabla2[[#This Row],[SERIE ]]="21DS000T","CASA MATRIZ","SUCURSAL"))</f>
        <v>SUCURSAL</v>
      </c>
    </row>
    <row r="539" spans="1:20" ht="15.75" hidden="1" thickBot="1" x14ac:dyDescent="0.3">
      <c r="A539" s="26" t="s">
        <v>9015</v>
      </c>
      <c r="B539" s="182" t="s">
        <v>10985</v>
      </c>
      <c r="C539" s="2" t="s">
        <v>1</v>
      </c>
      <c r="D539" s="2" t="s">
        <v>0</v>
      </c>
      <c r="E539" s="2" t="s">
        <v>10329</v>
      </c>
      <c r="F539" s="2" t="s">
        <v>10331</v>
      </c>
      <c r="G539" s="25">
        <v>1879</v>
      </c>
      <c r="H539" s="29">
        <v>1879</v>
      </c>
      <c r="I539" s="30"/>
      <c r="J539" s="24" t="s">
        <v>10791</v>
      </c>
      <c r="K539" s="2">
        <v>0</v>
      </c>
      <c r="L539" s="2">
        <v>0</v>
      </c>
      <c r="M539" s="24">
        <v>64.599999999999994</v>
      </c>
      <c r="N539" s="2">
        <v>8.3979999999999997</v>
      </c>
      <c r="O539" s="2">
        <v>0</v>
      </c>
      <c r="P539" s="2">
        <v>0</v>
      </c>
      <c r="Q539" s="24">
        <v>72.99799999999999</v>
      </c>
      <c r="R539" s="2" t="s">
        <v>10790</v>
      </c>
      <c r="S539" s="2" t="s">
        <v>1</v>
      </c>
      <c r="T539" t="str">
        <f>IF(Tabla2[[#This Row],[SERIE ]]="22SD004C","BODEGA",IF(Tabla2[[#This Row],[SERIE ]]="21DS000T","CASA MATRIZ","SUCURSAL"))</f>
        <v>SUCURSAL</v>
      </c>
    </row>
    <row r="540" spans="1:20" ht="15.75" hidden="1" thickBot="1" x14ac:dyDescent="0.3">
      <c r="A540" s="26" t="s">
        <v>9015</v>
      </c>
      <c r="B540" s="182" t="s">
        <v>10985</v>
      </c>
      <c r="C540" s="2" t="s">
        <v>1</v>
      </c>
      <c r="D540" s="2" t="s">
        <v>0</v>
      </c>
      <c r="E540" s="2" t="s">
        <v>10329</v>
      </c>
      <c r="F540" s="2" t="s">
        <v>10331</v>
      </c>
      <c r="G540" s="25">
        <v>1878</v>
      </c>
      <c r="H540" s="29">
        <v>1878</v>
      </c>
      <c r="I540" s="30" t="s">
        <v>10233</v>
      </c>
      <c r="J540" s="24" t="s">
        <v>10234</v>
      </c>
      <c r="K540" s="2">
        <v>0</v>
      </c>
      <c r="L540" s="2">
        <v>0</v>
      </c>
      <c r="M540" s="24">
        <v>141.59</v>
      </c>
      <c r="N540" s="2">
        <v>18.406700000000001</v>
      </c>
      <c r="O540" s="2">
        <v>0</v>
      </c>
      <c r="P540" s="2">
        <v>0</v>
      </c>
      <c r="Q540" s="24">
        <v>159.9967</v>
      </c>
      <c r="S540" s="2" t="s">
        <v>1</v>
      </c>
      <c r="T540" t="str">
        <f>IF(Tabla2[[#This Row],[SERIE ]]="22SD004C","BODEGA",IF(Tabla2[[#This Row],[SERIE ]]="21DS000T","CASA MATRIZ","SUCURSAL"))</f>
        <v>SUCURSAL</v>
      </c>
    </row>
    <row r="541" spans="1:20" ht="15.75" hidden="1" thickBot="1" x14ac:dyDescent="0.3">
      <c r="A541" s="26" t="s">
        <v>9015</v>
      </c>
      <c r="B541" s="182" t="s">
        <v>10985</v>
      </c>
      <c r="C541" s="2" t="s">
        <v>1</v>
      </c>
      <c r="D541" s="2" t="s">
        <v>0</v>
      </c>
      <c r="E541" s="2" t="s">
        <v>10329</v>
      </c>
      <c r="F541" s="2" t="s">
        <v>10331</v>
      </c>
      <c r="G541" s="25">
        <v>1877</v>
      </c>
      <c r="H541" s="29">
        <v>1877</v>
      </c>
      <c r="I541" s="30"/>
      <c r="J541" s="24" t="s">
        <v>10436</v>
      </c>
      <c r="K541" s="2">
        <v>0</v>
      </c>
      <c r="L541" s="2">
        <v>0</v>
      </c>
      <c r="M541" s="24">
        <v>395.08</v>
      </c>
      <c r="N541" s="2">
        <v>51.360399999999998</v>
      </c>
      <c r="O541" s="2">
        <v>0</v>
      </c>
      <c r="P541" s="2">
        <v>0</v>
      </c>
      <c r="Q541" s="24">
        <v>446.44039999999995</v>
      </c>
      <c r="R541" s="2" t="s">
        <v>10435</v>
      </c>
      <c r="S541" s="2" t="s">
        <v>1</v>
      </c>
      <c r="T541" t="str">
        <f>IF(Tabla2[[#This Row],[SERIE ]]="22SD004C","BODEGA",IF(Tabla2[[#This Row],[SERIE ]]="21DS000T","CASA MATRIZ","SUCURSAL"))</f>
        <v>SUCURSAL</v>
      </c>
    </row>
    <row r="542" spans="1:20" ht="15.75" hidden="1" thickBot="1" x14ac:dyDescent="0.3">
      <c r="A542" s="26" t="s">
        <v>9015</v>
      </c>
      <c r="B542" s="182" t="s">
        <v>10985</v>
      </c>
      <c r="C542" s="2" t="s">
        <v>1</v>
      </c>
      <c r="D542" s="2" t="s">
        <v>0</v>
      </c>
      <c r="E542" s="2" t="s">
        <v>10329</v>
      </c>
      <c r="F542" s="2" t="s">
        <v>10331</v>
      </c>
      <c r="G542" s="25">
        <v>1876</v>
      </c>
      <c r="H542" s="29">
        <v>1876</v>
      </c>
      <c r="I542" s="30"/>
      <c r="J542" s="24" t="s">
        <v>10460</v>
      </c>
      <c r="K542" s="2">
        <v>0</v>
      </c>
      <c r="L542" s="2">
        <v>0</v>
      </c>
      <c r="M542" s="24">
        <v>409.96</v>
      </c>
      <c r="N542" s="2">
        <v>53.294800000000002</v>
      </c>
      <c r="O542" s="2">
        <v>0</v>
      </c>
      <c r="P542" s="2">
        <v>0</v>
      </c>
      <c r="Q542" s="24">
        <v>463.25479999999999</v>
      </c>
      <c r="R542" s="2" t="s">
        <v>10206</v>
      </c>
      <c r="S542" s="2" t="s">
        <v>1</v>
      </c>
      <c r="T542" t="str">
        <f>IF(Tabla2[[#This Row],[SERIE ]]="22SD004C","BODEGA",IF(Tabla2[[#This Row],[SERIE ]]="21DS000T","CASA MATRIZ","SUCURSAL"))</f>
        <v>SUCURSAL</v>
      </c>
    </row>
    <row r="543" spans="1:20" ht="15.75" hidden="1" thickBot="1" x14ac:dyDescent="0.3">
      <c r="A543" s="26" t="s">
        <v>9015</v>
      </c>
      <c r="B543" s="182" t="s">
        <v>10984</v>
      </c>
      <c r="C543" s="2" t="s">
        <v>1</v>
      </c>
      <c r="D543" s="2" t="s">
        <v>0</v>
      </c>
      <c r="E543" s="2" t="s">
        <v>10329</v>
      </c>
      <c r="F543" s="2" t="s">
        <v>10331</v>
      </c>
      <c r="G543" s="25">
        <v>1875</v>
      </c>
      <c r="H543" s="29">
        <v>1875</v>
      </c>
      <c r="I543" s="30" t="s">
        <v>11005</v>
      </c>
      <c r="J543" s="24" t="s">
        <v>10597</v>
      </c>
      <c r="K543" s="2">
        <v>0</v>
      </c>
      <c r="L543" s="2">
        <v>0</v>
      </c>
      <c r="M543" s="24">
        <v>113.28</v>
      </c>
      <c r="N543" s="2">
        <v>14.7264</v>
      </c>
      <c r="O543" s="2">
        <v>0</v>
      </c>
      <c r="P543" s="2">
        <v>0</v>
      </c>
      <c r="Q543" s="24">
        <v>128.00640000000001</v>
      </c>
      <c r="S543" s="2" t="s">
        <v>1</v>
      </c>
      <c r="T543" t="str">
        <f>IF(Tabla2[[#This Row],[SERIE ]]="22SD004C","BODEGA",IF(Tabla2[[#This Row],[SERIE ]]="21DS000T","CASA MATRIZ","SUCURSAL"))</f>
        <v>SUCURSAL</v>
      </c>
    </row>
    <row r="544" spans="1:20" ht="15.75" hidden="1" thickBot="1" x14ac:dyDescent="0.3">
      <c r="A544" s="26" t="s">
        <v>9015</v>
      </c>
      <c r="B544" s="182" t="s">
        <v>10984</v>
      </c>
      <c r="C544" s="2" t="s">
        <v>1</v>
      </c>
      <c r="D544" s="2" t="s">
        <v>0</v>
      </c>
      <c r="E544" s="2" t="s">
        <v>10329</v>
      </c>
      <c r="F544" s="2" t="s">
        <v>10331</v>
      </c>
      <c r="G544" s="25">
        <v>1874</v>
      </c>
      <c r="H544" s="29">
        <v>1874</v>
      </c>
      <c r="I544" s="30"/>
      <c r="J544" s="24" t="s">
        <v>10231</v>
      </c>
      <c r="K544" s="2">
        <v>0</v>
      </c>
      <c r="L544" s="2">
        <v>0</v>
      </c>
      <c r="M544" s="24">
        <v>822.57</v>
      </c>
      <c r="N544" s="2">
        <v>106.93410000000002</v>
      </c>
      <c r="O544" s="2">
        <v>0</v>
      </c>
      <c r="P544" s="2">
        <v>0</v>
      </c>
      <c r="Q544" s="24">
        <v>929.50410000000011</v>
      </c>
      <c r="R544" s="2" t="s">
        <v>10230</v>
      </c>
      <c r="S544" s="2" t="s">
        <v>1</v>
      </c>
      <c r="T544" t="str">
        <f>IF(Tabla2[[#This Row],[SERIE ]]="22SD004C","BODEGA",IF(Tabla2[[#This Row],[SERIE ]]="21DS000T","CASA MATRIZ","SUCURSAL"))</f>
        <v>SUCURSAL</v>
      </c>
    </row>
    <row r="545" spans="1:20" ht="15.75" hidden="1" thickBot="1" x14ac:dyDescent="0.3">
      <c r="A545" s="26" t="s">
        <v>9015</v>
      </c>
      <c r="B545" s="182" t="s">
        <v>10983</v>
      </c>
      <c r="C545" s="2" t="s">
        <v>1</v>
      </c>
      <c r="D545" s="2" t="s">
        <v>0</v>
      </c>
      <c r="E545" s="2" t="s">
        <v>10329</v>
      </c>
      <c r="F545" s="2" t="s">
        <v>10331</v>
      </c>
      <c r="G545" s="25">
        <v>1873</v>
      </c>
      <c r="H545" s="29">
        <v>1873</v>
      </c>
      <c r="I545" s="30"/>
      <c r="J545" s="24" t="s">
        <v>10231</v>
      </c>
      <c r="K545" s="2">
        <v>0</v>
      </c>
      <c r="L545" s="2">
        <v>0</v>
      </c>
      <c r="M545" s="24">
        <v>372.12</v>
      </c>
      <c r="N545" s="2">
        <v>48.375600000000006</v>
      </c>
      <c r="O545" s="2">
        <v>0</v>
      </c>
      <c r="P545" s="2">
        <v>0</v>
      </c>
      <c r="Q545" s="24">
        <v>420.49560000000002</v>
      </c>
      <c r="R545" s="2" t="s">
        <v>10230</v>
      </c>
      <c r="S545" s="2" t="s">
        <v>1</v>
      </c>
      <c r="T545" t="str">
        <f>IF(Tabla2[[#This Row],[SERIE ]]="22SD004C","BODEGA",IF(Tabla2[[#This Row],[SERIE ]]="21DS000T","CASA MATRIZ","SUCURSAL"))</f>
        <v>SUCURSAL</v>
      </c>
    </row>
    <row r="546" spans="1:20" ht="15.75" hidden="1" thickBot="1" x14ac:dyDescent="0.3">
      <c r="A546" s="26" t="s">
        <v>9015</v>
      </c>
      <c r="B546" s="182" t="s">
        <v>10982</v>
      </c>
      <c r="C546" s="2" t="s">
        <v>1</v>
      </c>
      <c r="D546" s="2" t="s">
        <v>0</v>
      </c>
      <c r="E546" s="2" t="s">
        <v>10329</v>
      </c>
      <c r="F546" s="2" t="s">
        <v>10331</v>
      </c>
      <c r="G546" s="25">
        <v>1872</v>
      </c>
      <c r="H546" s="29">
        <v>1872</v>
      </c>
      <c r="I546" s="30"/>
      <c r="J546" s="24" t="s">
        <v>10461</v>
      </c>
      <c r="K546" s="2">
        <v>0</v>
      </c>
      <c r="L546" s="2">
        <v>0</v>
      </c>
      <c r="M546" s="24">
        <v>536.29999999999995</v>
      </c>
      <c r="N546" s="2">
        <v>69.718999999999994</v>
      </c>
      <c r="O546" s="2">
        <v>0</v>
      </c>
      <c r="P546" s="2">
        <v>0</v>
      </c>
      <c r="Q546" s="24">
        <v>606.01900000000001</v>
      </c>
      <c r="R546" s="2" t="s">
        <v>10253</v>
      </c>
      <c r="S546" s="2" t="s">
        <v>1</v>
      </c>
      <c r="T546" t="str">
        <f>IF(Tabla2[[#This Row],[SERIE ]]="22SD004C","BODEGA",IF(Tabla2[[#This Row],[SERIE ]]="21DS000T","CASA MATRIZ","SUCURSAL"))</f>
        <v>SUCURSAL</v>
      </c>
    </row>
    <row r="547" spans="1:20" ht="15.75" hidden="1" thickBot="1" x14ac:dyDescent="0.3">
      <c r="A547" s="26" t="s">
        <v>9015</v>
      </c>
      <c r="B547" s="182" t="s">
        <v>10982</v>
      </c>
      <c r="C547" s="2" t="s">
        <v>1</v>
      </c>
      <c r="D547" s="2" t="s">
        <v>0</v>
      </c>
      <c r="E547" s="2" t="s">
        <v>10329</v>
      </c>
      <c r="F547" s="2" t="s">
        <v>10331</v>
      </c>
      <c r="G547" s="25">
        <v>1871</v>
      </c>
      <c r="H547" s="29">
        <v>1871</v>
      </c>
      <c r="I547" s="30"/>
      <c r="J547" s="24" t="s">
        <v>10460</v>
      </c>
      <c r="K547" s="2">
        <v>0</v>
      </c>
      <c r="L547" s="2">
        <v>0</v>
      </c>
      <c r="M547" s="24">
        <v>436.07</v>
      </c>
      <c r="N547" s="2">
        <v>56.689100000000003</v>
      </c>
      <c r="O547" s="2">
        <v>0</v>
      </c>
      <c r="P547" s="2">
        <v>0</v>
      </c>
      <c r="Q547" s="24">
        <v>492.75909999999999</v>
      </c>
      <c r="R547" s="2" t="s">
        <v>10206</v>
      </c>
      <c r="S547" s="2" t="s">
        <v>1</v>
      </c>
      <c r="T547" t="str">
        <f>IF(Tabla2[[#This Row],[SERIE ]]="22SD004C","BODEGA",IF(Tabla2[[#This Row],[SERIE ]]="21DS000T","CASA MATRIZ","SUCURSAL"))</f>
        <v>SUCURSAL</v>
      </c>
    </row>
    <row r="548" spans="1:20" ht="15.75" hidden="1" thickBot="1" x14ac:dyDescent="0.3">
      <c r="A548" s="26" t="s">
        <v>9015</v>
      </c>
      <c r="B548" s="182" t="s">
        <v>10981</v>
      </c>
      <c r="C548" s="2" t="s">
        <v>1</v>
      </c>
      <c r="D548" s="2" t="s">
        <v>0</v>
      </c>
      <c r="E548" s="2" t="s">
        <v>10329</v>
      </c>
      <c r="F548" s="2" t="s">
        <v>10331</v>
      </c>
      <c r="G548" s="25">
        <v>1870</v>
      </c>
      <c r="H548" s="29">
        <v>1870</v>
      </c>
      <c r="I548" s="30"/>
      <c r="J548" s="24" t="s">
        <v>10257</v>
      </c>
      <c r="K548" s="2">
        <v>0</v>
      </c>
      <c r="L548" s="2">
        <v>0</v>
      </c>
      <c r="M548" s="24">
        <v>154.87</v>
      </c>
      <c r="N548" s="2">
        <v>20.133100000000002</v>
      </c>
      <c r="O548" s="2">
        <v>0</v>
      </c>
      <c r="P548" s="2">
        <v>0</v>
      </c>
      <c r="Q548" s="24">
        <v>175.00310000000002</v>
      </c>
      <c r="R548" s="2" t="s">
        <v>10256</v>
      </c>
      <c r="S548" s="2" t="s">
        <v>1</v>
      </c>
      <c r="T548" t="str">
        <f>IF(Tabla2[[#This Row],[SERIE ]]="22SD004C","BODEGA",IF(Tabla2[[#This Row],[SERIE ]]="21DS000T","CASA MATRIZ","SUCURSAL"))</f>
        <v>SUCURSAL</v>
      </c>
    </row>
    <row r="549" spans="1:20" ht="15.75" hidden="1" thickBot="1" x14ac:dyDescent="0.3">
      <c r="A549" s="26" t="s">
        <v>9015</v>
      </c>
      <c r="B549" s="182" t="s">
        <v>10981</v>
      </c>
      <c r="C549" s="2" t="s">
        <v>1</v>
      </c>
      <c r="D549" s="2" t="s">
        <v>0</v>
      </c>
      <c r="E549" s="2" t="s">
        <v>10329</v>
      </c>
      <c r="F549" s="2" t="s">
        <v>10331</v>
      </c>
      <c r="G549" s="25">
        <v>1869</v>
      </c>
      <c r="H549" s="29">
        <v>1869</v>
      </c>
      <c r="I549" s="30"/>
      <c r="J549" s="24" t="s">
        <v>11004</v>
      </c>
      <c r="K549" s="2">
        <v>0</v>
      </c>
      <c r="L549" s="2">
        <v>0</v>
      </c>
      <c r="M549" s="24">
        <v>17.7</v>
      </c>
      <c r="N549" s="2">
        <v>2.3010000000000002</v>
      </c>
      <c r="O549" s="2">
        <v>0</v>
      </c>
      <c r="P549" s="2">
        <v>0</v>
      </c>
      <c r="Q549" s="24">
        <v>20.000999999999998</v>
      </c>
      <c r="R549" s="2" t="s">
        <v>11003</v>
      </c>
      <c r="S549" s="2" t="s">
        <v>1</v>
      </c>
      <c r="T549" t="str">
        <f>IF(Tabla2[[#This Row],[SERIE ]]="22SD004C","BODEGA",IF(Tabla2[[#This Row],[SERIE ]]="21DS000T","CASA MATRIZ","SUCURSAL"))</f>
        <v>SUCURSAL</v>
      </c>
    </row>
    <row r="550" spans="1:20" ht="15.75" hidden="1" thickBot="1" x14ac:dyDescent="0.3">
      <c r="A550" s="26" t="s">
        <v>9015</v>
      </c>
      <c r="B550" s="182" t="s">
        <v>10981</v>
      </c>
      <c r="C550" s="2" t="s">
        <v>1</v>
      </c>
      <c r="D550" s="2" t="s">
        <v>0</v>
      </c>
      <c r="E550" s="2" t="s">
        <v>10329</v>
      </c>
      <c r="F550" s="2" t="s">
        <v>10331</v>
      </c>
      <c r="G550" s="25">
        <v>1868</v>
      </c>
      <c r="H550" s="29">
        <v>1868</v>
      </c>
      <c r="I550" s="30"/>
      <c r="J550" s="24" t="s">
        <v>10292</v>
      </c>
      <c r="K550" s="2">
        <v>0</v>
      </c>
      <c r="L550" s="2">
        <v>0</v>
      </c>
      <c r="M550" s="24">
        <v>538.94000000000005</v>
      </c>
      <c r="N550" s="2">
        <v>70.062200000000004</v>
      </c>
      <c r="O550" s="2">
        <v>0</v>
      </c>
      <c r="P550" s="2">
        <v>0</v>
      </c>
      <c r="Q550" s="24">
        <v>609.00220000000002</v>
      </c>
      <c r="R550" s="2" t="s">
        <v>10291</v>
      </c>
      <c r="S550" s="2" t="s">
        <v>1</v>
      </c>
      <c r="T550" t="str">
        <f>IF(Tabla2[[#This Row],[SERIE ]]="22SD004C","BODEGA",IF(Tabla2[[#This Row],[SERIE ]]="21DS000T","CASA MATRIZ","SUCURSAL"))</f>
        <v>SUCURSAL</v>
      </c>
    </row>
    <row r="551" spans="1:20" ht="15.75" hidden="1" thickBot="1" x14ac:dyDescent="0.3">
      <c r="A551" s="26" t="s">
        <v>9015</v>
      </c>
      <c r="B551" s="182" t="s">
        <v>10980</v>
      </c>
      <c r="C551" s="2" t="s">
        <v>1</v>
      </c>
      <c r="D551" s="2" t="s">
        <v>0</v>
      </c>
      <c r="E551" s="2" t="s">
        <v>10329</v>
      </c>
      <c r="F551" s="2" t="s">
        <v>10331</v>
      </c>
      <c r="G551" s="25">
        <v>1867</v>
      </c>
      <c r="H551" s="29">
        <v>1867</v>
      </c>
      <c r="I551" s="30"/>
      <c r="J551" s="24" t="s">
        <v>11002</v>
      </c>
      <c r="K551" s="2">
        <v>0</v>
      </c>
      <c r="L551" s="2">
        <v>0</v>
      </c>
      <c r="M551" s="24">
        <v>243.36</v>
      </c>
      <c r="N551" s="2">
        <v>31.636800000000004</v>
      </c>
      <c r="O551" s="2">
        <v>0</v>
      </c>
      <c r="P551" s="2">
        <v>0</v>
      </c>
      <c r="Q551" s="24">
        <v>274.99680000000001</v>
      </c>
      <c r="R551" s="2" t="s">
        <v>11001</v>
      </c>
      <c r="S551" s="2" t="s">
        <v>1</v>
      </c>
      <c r="T551" t="str">
        <f>IF(Tabla2[[#This Row],[SERIE ]]="22SD004C","BODEGA",IF(Tabla2[[#This Row],[SERIE ]]="21DS000T","CASA MATRIZ","SUCURSAL"))</f>
        <v>SUCURSAL</v>
      </c>
    </row>
    <row r="552" spans="1:20" ht="15.75" hidden="1" thickBot="1" x14ac:dyDescent="0.3">
      <c r="A552" s="26" t="s">
        <v>9015</v>
      </c>
      <c r="B552" s="182" t="s">
        <v>10980</v>
      </c>
      <c r="C552" s="2" t="s">
        <v>1</v>
      </c>
      <c r="D552" s="2" t="s">
        <v>0</v>
      </c>
      <c r="E552" s="2" t="s">
        <v>10329</v>
      </c>
      <c r="F552" s="2" t="s">
        <v>10331</v>
      </c>
      <c r="G552" s="25">
        <v>1866</v>
      </c>
      <c r="H552" s="29">
        <v>1866</v>
      </c>
      <c r="I552" s="30"/>
      <c r="J552" s="24" t="s">
        <v>10231</v>
      </c>
      <c r="K552" s="2">
        <v>0</v>
      </c>
      <c r="L552" s="2">
        <v>0</v>
      </c>
      <c r="M552" s="24">
        <v>429.19</v>
      </c>
      <c r="N552" s="2">
        <v>55.794699999999999</v>
      </c>
      <c r="O552" s="2">
        <v>0</v>
      </c>
      <c r="P552" s="2">
        <v>0</v>
      </c>
      <c r="Q552" s="24">
        <v>484.98469999999998</v>
      </c>
      <c r="R552" s="2" t="s">
        <v>10230</v>
      </c>
      <c r="S552" s="2" t="s">
        <v>1</v>
      </c>
      <c r="T552" t="str">
        <f>IF(Tabla2[[#This Row],[SERIE ]]="22SD004C","BODEGA",IF(Tabla2[[#This Row],[SERIE ]]="21DS000T","CASA MATRIZ","SUCURSAL"))</f>
        <v>SUCURSAL</v>
      </c>
    </row>
    <row r="553" spans="1:20" ht="15.75" hidden="1" thickBot="1" x14ac:dyDescent="0.3">
      <c r="A553" s="26" t="s">
        <v>9015</v>
      </c>
      <c r="B553" s="182" t="s">
        <v>10979</v>
      </c>
      <c r="C553" s="2" t="s">
        <v>1</v>
      </c>
      <c r="D553" s="2" t="s">
        <v>0</v>
      </c>
      <c r="E553" s="2" t="s">
        <v>10329</v>
      </c>
      <c r="F553" s="2" t="s">
        <v>10331</v>
      </c>
      <c r="G553" s="25">
        <v>1865</v>
      </c>
      <c r="H553" s="29">
        <v>1865</v>
      </c>
      <c r="I553" s="30"/>
      <c r="J553" s="24" t="s">
        <v>10461</v>
      </c>
      <c r="K553" s="2">
        <v>0</v>
      </c>
      <c r="L553" s="2">
        <v>0</v>
      </c>
      <c r="M553" s="24">
        <v>477.88</v>
      </c>
      <c r="N553" s="2">
        <v>62.124400000000001</v>
      </c>
      <c r="O553" s="2">
        <v>0</v>
      </c>
      <c r="P553" s="2">
        <v>0</v>
      </c>
      <c r="Q553" s="24">
        <v>540.00440000000003</v>
      </c>
      <c r="R553" s="2" t="s">
        <v>10253</v>
      </c>
      <c r="S553" s="2" t="s">
        <v>1</v>
      </c>
      <c r="T553" t="str">
        <f>IF(Tabla2[[#This Row],[SERIE ]]="22SD004C","BODEGA",IF(Tabla2[[#This Row],[SERIE ]]="21DS000T","CASA MATRIZ","SUCURSAL"))</f>
        <v>SUCURSAL</v>
      </c>
    </row>
    <row r="554" spans="1:20" ht="15.75" hidden="1" thickBot="1" x14ac:dyDescent="0.3">
      <c r="A554" s="26" t="s">
        <v>9015</v>
      </c>
      <c r="B554" s="182" t="s">
        <v>10979</v>
      </c>
      <c r="C554" s="2" t="s">
        <v>1</v>
      </c>
      <c r="D554" s="2" t="s">
        <v>0</v>
      </c>
      <c r="E554" s="2" t="s">
        <v>10329</v>
      </c>
      <c r="F554" s="2" t="s">
        <v>10331</v>
      </c>
      <c r="G554" s="25">
        <v>1864</v>
      </c>
      <c r="H554" s="29">
        <v>1864</v>
      </c>
      <c r="I554" s="30"/>
      <c r="J554" s="24" t="s">
        <v>10231</v>
      </c>
      <c r="K554" s="2">
        <v>0</v>
      </c>
      <c r="L554" s="2">
        <v>0</v>
      </c>
      <c r="M554" s="24">
        <v>840.71</v>
      </c>
      <c r="N554" s="2">
        <v>109.29230000000001</v>
      </c>
      <c r="O554" s="2">
        <v>0</v>
      </c>
      <c r="P554" s="2">
        <v>0</v>
      </c>
      <c r="Q554" s="24">
        <v>950.0023000000001</v>
      </c>
      <c r="R554" s="2" t="s">
        <v>10230</v>
      </c>
      <c r="S554" s="2" t="s">
        <v>1</v>
      </c>
      <c r="T554" t="str">
        <f>IF(Tabla2[[#This Row],[SERIE ]]="22SD004C","BODEGA",IF(Tabla2[[#This Row],[SERIE ]]="21DS000T","CASA MATRIZ","SUCURSAL"))</f>
        <v>SUCURSAL</v>
      </c>
    </row>
    <row r="555" spans="1:20" ht="15.75" hidden="1" thickBot="1" x14ac:dyDescent="0.3">
      <c r="A555" s="26" t="s">
        <v>9015</v>
      </c>
      <c r="B555" s="182" t="s">
        <v>10978</v>
      </c>
      <c r="C555" s="2" t="s">
        <v>1</v>
      </c>
      <c r="D555" s="2" t="s">
        <v>0</v>
      </c>
      <c r="E555" s="2" t="s">
        <v>10329</v>
      </c>
      <c r="F555" s="2" t="s">
        <v>10331</v>
      </c>
      <c r="G555" s="25">
        <v>1863</v>
      </c>
      <c r="H555" s="29">
        <v>1863</v>
      </c>
      <c r="I555" s="30"/>
      <c r="J555" s="24" t="s">
        <v>10203</v>
      </c>
      <c r="K555" s="2">
        <v>0</v>
      </c>
      <c r="L555" s="2">
        <v>0</v>
      </c>
      <c r="M555" s="24">
        <v>475.67</v>
      </c>
      <c r="N555" s="2">
        <v>61.837100000000007</v>
      </c>
      <c r="O555" s="2">
        <v>0</v>
      </c>
      <c r="P555" s="2">
        <v>0</v>
      </c>
      <c r="Q555" s="24">
        <v>537.50710000000004</v>
      </c>
      <c r="R555" s="2" t="s">
        <v>10202</v>
      </c>
      <c r="S555" s="2" t="s">
        <v>1</v>
      </c>
      <c r="T555" t="str">
        <f>IF(Tabla2[[#This Row],[SERIE ]]="22SD004C","BODEGA",IF(Tabla2[[#This Row],[SERIE ]]="21DS000T","CASA MATRIZ","SUCURSAL"))</f>
        <v>SUCURSAL</v>
      </c>
    </row>
    <row r="556" spans="1:20" ht="15.75" hidden="1" thickBot="1" x14ac:dyDescent="0.3">
      <c r="A556" s="26" t="s">
        <v>9015</v>
      </c>
      <c r="B556" s="182" t="s">
        <v>10977</v>
      </c>
      <c r="C556" s="2" t="s">
        <v>1</v>
      </c>
      <c r="D556" s="2" t="s">
        <v>0</v>
      </c>
      <c r="E556" s="2" t="s">
        <v>10329</v>
      </c>
      <c r="F556" s="2" t="s">
        <v>10331</v>
      </c>
      <c r="G556" s="25">
        <v>1862</v>
      </c>
      <c r="H556" s="29">
        <v>1862</v>
      </c>
      <c r="I556" s="30"/>
      <c r="J556" s="24" t="s">
        <v>10266</v>
      </c>
      <c r="K556" s="2">
        <v>0</v>
      </c>
      <c r="L556" s="2">
        <v>0</v>
      </c>
      <c r="M556" s="24">
        <v>265.49</v>
      </c>
      <c r="N556" s="2">
        <v>34.5137</v>
      </c>
      <c r="O556" s="2">
        <v>0</v>
      </c>
      <c r="P556" s="2">
        <v>0</v>
      </c>
      <c r="Q556" s="24">
        <v>300.00369999999998</v>
      </c>
      <c r="R556" s="2" t="s">
        <v>10265</v>
      </c>
      <c r="S556" s="2" t="s">
        <v>1</v>
      </c>
      <c r="T556" t="str">
        <f>IF(Tabla2[[#This Row],[SERIE ]]="22SD004C","BODEGA",IF(Tabla2[[#This Row],[SERIE ]]="21DS000T","CASA MATRIZ","SUCURSAL"))</f>
        <v>SUCURSAL</v>
      </c>
    </row>
    <row r="557" spans="1:20" ht="15.75" hidden="1" thickBot="1" x14ac:dyDescent="0.3">
      <c r="A557" s="26" t="s">
        <v>9015</v>
      </c>
      <c r="B557" s="182" t="s">
        <v>10976</v>
      </c>
      <c r="C557" s="2" t="s">
        <v>1</v>
      </c>
      <c r="D557" s="2" t="s">
        <v>0</v>
      </c>
      <c r="E557" s="2" t="s">
        <v>10329</v>
      </c>
      <c r="F557" s="2" t="s">
        <v>10331</v>
      </c>
      <c r="G557" s="25">
        <v>1861</v>
      </c>
      <c r="H557" s="29">
        <v>1861</v>
      </c>
      <c r="I557" s="30"/>
      <c r="J557" s="24" t="s">
        <v>10231</v>
      </c>
      <c r="K557" s="2">
        <v>0</v>
      </c>
      <c r="L557" s="2">
        <v>0</v>
      </c>
      <c r="M557" s="24">
        <v>400.89</v>
      </c>
      <c r="N557" s="2">
        <v>52.115699999999997</v>
      </c>
      <c r="O557" s="2">
        <v>0</v>
      </c>
      <c r="P557" s="2">
        <v>0</v>
      </c>
      <c r="Q557" s="24">
        <v>453.00569999999999</v>
      </c>
      <c r="R557" s="2" t="s">
        <v>10230</v>
      </c>
      <c r="S557" s="2" t="s">
        <v>1</v>
      </c>
      <c r="T557" t="str">
        <f>IF(Tabla2[[#This Row],[SERIE ]]="22SD004C","BODEGA",IF(Tabla2[[#This Row],[SERIE ]]="21DS000T","CASA MATRIZ","SUCURSAL"))</f>
        <v>SUCURSAL</v>
      </c>
    </row>
    <row r="558" spans="1:20" ht="15.75" hidden="1" thickBot="1" x14ac:dyDescent="0.3">
      <c r="A558" s="26" t="s">
        <v>9015</v>
      </c>
      <c r="B558" s="182" t="s">
        <v>10976</v>
      </c>
      <c r="C558" s="2" t="s">
        <v>1</v>
      </c>
      <c r="D558" s="2" t="s">
        <v>0</v>
      </c>
      <c r="E558" s="2" t="s">
        <v>10329</v>
      </c>
      <c r="F558" s="2" t="s">
        <v>10331</v>
      </c>
      <c r="G558" s="25">
        <v>1860</v>
      </c>
      <c r="H558" s="29">
        <v>1860</v>
      </c>
      <c r="I558" s="30" t="s">
        <v>10598</v>
      </c>
      <c r="J558" s="24" t="s">
        <v>10599</v>
      </c>
      <c r="K558" s="2">
        <v>0</v>
      </c>
      <c r="L558" s="2">
        <v>0</v>
      </c>
      <c r="M558" s="24">
        <v>519.03</v>
      </c>
      <c r="N558" s="2">
        <v>67.4739</v>
      </c>
      <c r="O558" s="2">
        <v>0</v>
      </c>
      <c r="P558" s="2">
        <v>0</v>
      </c>
      <c r="Q558" s="24">
        <v>586.50389999999993</v>
      </c>
      <c r="S558" s="2" t="s">
        <v>1</v>
      </c>
      <c r="T558" t="str">
        <f>IF(Tabla2[[#This Row],[SERIE ]]="22SD004C","BODEGA",IF(Tabla2[[#This Row],[SERIE ]]="21DS000T","CASA MATRIZ","SUCURSAL"))</f>
        <v>SUCURSAL</v>
      </c>
    </row>
    <row r="559" spans="1:20" ht="15.75" hidden="1" thickBot="1" x14ac:dyDescent="0.3">
      <c r="A559" s="26" t="s">
        <v>9015</v>
      </c>
      <c r="B559" s="182" t="s">
        <v>10975</v>
      </c>
      <c r="C559" s="2" t="s">
        <v>1</v>
      </c>
      <c r="D559" s="2" t="s">
        <v>0</v>
      </c>
      <c r="E559" s="2" t="s">
        <v>10329</v>
      </c>
      <c r="F559" s="2" t="s">
        <v>10331</v>
      </c>
      <c r="G559" s="25">
        <v>1859</v>
      </c>
      <c r="H559" s="29">
        <v>1859</v>
      </c>
      <c r="I559" s="30" t="s">
        <v>7676</v>
      </c>
      <c r="J559" s="24" t="s">
        <v>7675</v>
      </c>
      <c r="K559" s="2">
        <v>0</v>
      </c>
      <c r="L559" s="2">
        <v>0</v>
      </c>
      <c r="M559" s="24">
        <v>0</v>
      </c>
      <c r="N559" s="2">
        <v>0</v>
      </c>
      <c r="O559" s="2">
        <v>0</v>
      </c>
      <c r="P559" s="2">
        <v>0</v>
      </c>
      <c r="Q559" s="24">
        <v>0</v>
      </c>
      <c r="S559" s="2" t="s">
        <v>1</v>
      </c>
      <c r="T559" t="str">
        <f>IF(Tabla2[[#This Row],[SERIE ]]="22SD004C","BODEGA",IF(Tabla2[[#This Row],[SERIE ]]="21DS000T","CASA MATRIZ","SUCURSAL"))</f>
        <v>SUCURSAL</v>
      </c>
    </row>
    <row r="560" spans="1:20" ht="15.75" hidden="1" thickBot="1" x14ac:dyDescent="0.3">
      <c r="A560" s="26" t="s">
        <v>9015</v>
      </c>
      <c r="B560" s="182" t="s">
        <v>10975</v>
      </c>
      <c r="C560" s="2" t="s">
        <v>1</v>
      </c>
      <c r="D560" s="2" t="s">
        <v>0</v>
      </c>
      <c r="E560" s="2" t="s">
        <v>10329</v>
      </c>
      <c r="F560" s="2" t="s">
        <v>10331</v>
      </c>
      <c r="G560" s="25">
        <v>1858</v>
      </c>
      <c r="H560" s="29">
        <v>1858</v>
      </c>
      <c r="I560" s="30"/>
      <c r="J560" s="24" t="s">
        <v>10231</v>
      </c>
      <c r="K560" s="2">
        <v>0</v>
      </c>
      <c r="L560" s="2">
        <v>0</v>
      </c>
      <c r="M560" s="24">
        <v>406.64</v>
      </c>
      <c r="N560" s="2">
        <v>52.863199999999999</v>
      </c>
      <c r="O560" s="2">
        <v>0</v>
      </c>
      <c r="P560" s="2">
        <v>0</v>
      </c>
      <c r="Q560" s="24">
        <v>459.50319999999999</v>
      </c>
      <c r="R560" s="2" t="s">
        <v>10230</v>
      </c>
      <c r="S560" s="2" t="s">
        <v>1</v>
      </c>
      <c r="T560" t="str">
        <f>IF(Tabla2[[#This Row],[SERIE ]]="22SD004C","BODEGA",IF(Tabla2[[#This Row],[SERIE ]]="21DS000T","CASA MATRIZ","SUCURSAL"))</f>
        <v>SUCURSAL</v>
      </c>
    </row>
    <row r="561" spans="1:20" ht="15.75" hidden="1" thickBot="1" x14ac:dyDescent="0.3">
      <c r="A561" s="26" t="s">
        <v>9015</v>
      </c>
      <c r="B561" s="182" t="s">
        <v>10975</v>
      </c>
      <c r="C561" s="2" t="s">
        <v>1</v>
      </c>
      <c r="D561" s="2" t="s">
        <v>0</v>
      </c>
      <c r="E561" s="2" t="s">
        <v>10329</v>
      </c>
      <c r="F561" s="2" t="s">
        <v>10331</v>
      </c>
      <c r="G561" s="25">
        <v>1857</v>
      </c>
      <c r="H561" s="29">
        <v>1857</v>
      </c>
      <c r="I561" s="30" t="s">
        <v>7676</v>
      </c>
      <c r="J561" s="24" t="s">
        <v>7675</v>
      </c>
      <c r="K561" s="2">
        <v>0</v>
      </c>
      <c r="L561" s="2">
        <v>0</v>
      </c>
      <c r="M561" s="24">
        <v>0</v>
      </c>
      <c r="N561" s="2">
        <v>0</v>
      </c>
      <c r="O561" s="2">
        <v>0</v>
      </c>
      <c r="P561" s="2">
        <v>0</v>
      </c>
      <c r="Q561" s="24">
        <v>0</v>
      </c>
      <c r="S561" s="2" t="s">
        <v>1</v>
      </c>
      <c r="T561" t="str">
        <f>IF(Tabla2[[#This Row],[SERIE ]]="22SD004C","BODEGA",IF(Tabla2[[#This Row],[SERIE ]]="21DS000T","CASA MATRIZ","SUCURSAL"))</f>
        <v>SUCURSAL</v>
      </c>
    </row>
    <row r="562" spans="1:20" ht="15.75" hidden="1" thickBot="1" x14ac:dyDescent="0.3">
      <c r="A562" s="26" t="s">
        <v>9015</v>
      </c>
      <c r="B562" s="182" t="s">
        <v>10975</v>
      </c>
      <c r="C562" s="2" t="s">
        <v>1</v>
      </c>
      <c r="D562" s="2" t="s">
        <v>0</v>
      </c>
      <c r="E562" s="2" t="s">
        <v>10329</v>
      </c>
      <c r="F562" s="2" t="s">
        <v>10331</v>
      </c>
      <c r="G562" s="25">
        <v>1856</v>
      </c>
      <c r="H562" s="29">
        <v>1856</v>
      </c>
      <c r="I562" s="30"/>
      <c r="J562" s="24" t="s">
        <v>10203</v>
      </c>
      <c r="K562" s="2">
        <v>0</v>
      </c>
      <c r="L562" s="2">
        <v>0</v>
      </c>
      <c r="M562" s="24">
        <v>39.82</v>
      </c>
      <c r="N562" s="2">
        <v>5.1766000000000005</v>
      </c>
      <c r="O562" s="2">
        <v>0</v>
      </c>
      <c r="P562" s="2">
        <v>0</v>
      </c>
      <c r="Q562" s="24">
        <v>44.996600000000001</v>
      </c>
      <c r="R562" s="2" t="s">
        <v>10202</v>
      </c>
      <c r="S562" s="2" t="s">
        <v>1</v>
      </c>
      <c r="T562" t="str">
        <f>IF(Tabla2[[#This Row],[SERIE ]]="22SD004C","BODEGA",IF(Tabla2[[#This Row],[SERIE ]]="21DS000T","CASA MATRIZ","SUCURSAL"))</f>
        <v>SUCURSAL</v>
      </c>
    </row>
    <row r="563" spans="1:20" ht="15.75" hidden="1" thickBot="1" x14ac:dyDescent="0.3">
      <c r="A563" s="26" t="s">
        <v>9015</v>
      </c>
      <c r="B563" s="182" t="s">
        <v>10975</v>
      </c>
      <c r="C563" s="2" t="s">
        <v>1</v>
      </c>
      <c r="D563" s="2" t="s">
        <v>0</v>
      </c>
      <c r="E563" s="2" t="s">
        <v>10329</v>
      </c>
      <c r="F563" s="2" t="s">
        <v>10331</v>
      </c>
      <c r="G563" s="25">
        <v>1855</v>
      </c>
      <c r="H563" s="29">
        <v>1855</v>
      </c>
      <c r="I563" s="30"/>
      <c r="J563" s="24" t="s">
        <v>10203</v>
      </c>
      <c r="K563" s="2">
        <v>0</v>
      </c>
      <c r="L563" s="2">
        <v>0</v>
      </c>
      <c r="M563" s="24">
        <v>409.28</v>
      </c>
      <c r="N563" s="2">
        <v>53.206399999999995</v>
      </c>
      <c r="O563" s="2">
        <v>0</v>
      </c>
      <c r="P563" s="2">
        <v>0</v>
      </c>
      <c r="Q563" s="24">
        <v>462.48639999999995</v>
      </c>
      <c r="R563" s="2" t="s">
        <v>10202</v>
      </c>
      <c r="S563" s="2" t="s">
        <v>1</v>
      </c>
      <c r="T563" t="str">
        <f>IF(Tabla2[[#This Row],[SERIE ]]="22SD004C","BODEGA",IF(Tabla2[[#This Row],[SERIE ]]="21DS000T","CASA MATRIZ","SUCURSAL"))</f>
        <v>SUCURSAL</v>
      </c>
    </row>
    <row r="564" spans="1:20" ht="15.75" hidden="1" thickBot="1" x14ac:dyDescent="0.3">
      <c r="A564" s="26" t="s">
        <v>9015</v>
      </c>
      <c r="B564" s="182" t="s">
        <v>10975</v>
      </c>
      <c r="C564" s="2" t="s">
        <v>1</v>
      </c>
      <c r="D564" s="2" t="s">
        <v>0</v>
      </c>
      <c r="E564" s="2" t="s">
        <v>10329</v>
      </c>
      <c r="F564" s="2" t="s">
        <v>10331</v>
      </c>
      <c r="G564" s="25">
        <v>1854</v>
      </c>
      <c r="H564" s="29">
        <v>1854</v>
      </c>
      <c r="I564" s="30"/>
      <c r="J564" s="24" t="s">
        <v>10460</v>
      </c>
      <c r="K564" s="2">
        <v>0</v>
      </c>
      <c r="L564" s="2">
        <v>0</v>
      </c>
      <c r="M564" s="24">
        <v>427.85</v>
      </c>
      <c r="N564" s="2">
        <v>55.620500000000007</v>
      </c>
      <c r="O564" s="2">
        <v>0</v>
      </c>
      <c r="P564" s="2">
        <v>0</v>
      </c>
      <c r="Q564" s="24">
        <v>483.47050000000002</v>
      </c>
      <c r="R564" s="2" t="s">
        <v>10206</v>
      </c>
      <c r="S564" s="2" t="s">
        <v>1</v>
      </c>
      <c r="T564" t="str">
        <f>IF(Tabla2[[#This Row],[SERIE ]]="22SD004C","BODEGA",IF(Tabla2[[#This Row],[SERIE ]]="21DS000T","CASA MATRIZ","SUCURSAL"))</f>
        <v>SUCURSAL</v>
      </c>
    </row>
    <row r="565" spans="1:20" ht="15.75" hidden="1" thickBot="1" x14ac:dyDescent="0.3">
      <c r="A565" s="26" t="s">
        <v>9015</v>
      </c>
      <c r="B565" s="182" t="s">
        <v>10974</v>
      </c>
      <c r="C565" s="2" t="s">
        <v>1</v>
      </c>
      <c r="D565" s="2" t="s">
        <v>0</v>
      </c>
      <c r="E565" s="2" t="s">
        <v>10329</v>
      </c>
      <c r="F565" s="2" t="s">
        <v>10331</v>
      </c>
      <c r="G565" s="25">
        <v>1853</v>
      </c>
      <c r="H565" s="29">
        <v>1853</v>
      </c>
      <c r="I565" s="30"/>
      <c r="J565" s="24" t="s">
        <v>10239</v>
      </c>
      <c r="K565" s="2">
        <v>0</v>
      </c>
      <c r="L565" s="2">
        <v>0</v>
      </c>
      <c r="M565" s="24">
        <v>387.61</v>
      </c>
      <c r="N565" s="2">
        <v>50.389300000000006</v>
      </c>
      <c r="O565" s="2">
        <v>0</v>
      </c>
      <c r="P565" s="2">
        <v>0</v>
      </c>
      <c r="Q565" s="24">
        <v>437.99930000000001</v>
      </c>
      <c r="R565" s="2" t="s">
        <v>10238</v>
      </c>
      <c r="S565" s="2" t="s">
        <v>1</v>
      </c>
      <c r="T565" t="str">
        <f>IF(Tabla2[[#This Row],[SERIE ]]="22SD004C","BODEGA",IF(Tabla2[[#This Row],[SERIE ]]="21DS000T","CASA MATRIZ","SUCURSAL"))</f>
        <v>SUCURSAL</v>
      </c>
    </row>
    <row r="566" spans="1:20" ht="15.75" hidden="1" thickBot="1" x14ac:dyDescent="0.3">
      <c r="A566" s="26" t="s">
        <v>9015</v>
      </c>
      <c r="B566" s="182" t="s">
        <v>10973</v>
      </c>
      <c r="C566" s="2" t="s">
        <v>1</v>
      </c>
      <c r="D566" s="2" t="s">
        <v>0</v>
      </c>
      <c r="E566" s="2" t="s">
        <v>10329</v>
      </c>
      <c r="F566" s="2" t="s">
        <v>10331</v>
      </c>
      <c r="G566" s="25">
        <v>1852</v>
      </c>
      <c r="H566" s="29">
        <v>1852</v>
      </c>
      <c r="I566" s="30"/>
      <c r="J566" s="24" t="s">
        <v>10248</v>
      </c>
      <c r="K566" s="2">
        <v>0</v>
      </c>
      <c r="L566" s="2">
        <v>0</v>
      </c>
      <c r="M566" s="24">
        <v>578.30999999999995</v>
      </c>
      <c r="N566" s="2">
        <v>75.180300000000003</v>
      </c>
      <c r="O566" s="2">
        <v>0</v>
      </c>
      <c r="P566" s="2">
        <v>0</v>
      </c>
      <c r="Q566" s="24">
        <v>653.49029999999993</v>
      </c>
      <c r="R566" s="2" t="s">
        <v>10247</v>
      </c>
      <c r="S566" s="2" t="s">
        <v>1</v>
      </c>
      <c r="T566" t="str">
        <f>IF(Tabla2[[#This Row],[SERIE ]]="22SD004C","BODEGA",IF(Tabla2[[#This Row],[SERIE ]]="21DS000T","CASA MATRIZ","SUCURSAL"))</f>
        <v>SUCURSAL</v>
      </c>
    </row>
    <row r="567" spans="1:20" ht="15.75" hidden="1" thickBot="1" x14ac:dyDescent="0.3">
      <c r="A567" s="26" t="s">
        <v>9015</v>
      </c>
      <c r="B567" s="182" t="s">
        <v>10973</v>
      </c>
      <c r="C567" s="2" t="s">
        <v>1</v>
      </c>
      <c r="D567" s="2" t="s">
        <v>0</v>
      </c>
      <c r="E567" s="2" t="s">
        <v>10329</v>
      </c>
      <c r="F567" s="2" t="s">
        <v>10331</v>
      </c>
      <c r="G567" s="25">
        <v>1851</v>
      </c>
      <c r="H567" s="29">
        <v>1851</v>
      </c>
      <c r="I567" s="30"/>
      <c r="J567" s="24" t="s">
        <v>10460</v>
      </c>
      <c r="K567" s="2">
        <v>0</v>
      </c>
      <c r="L567" s="2">
        <v>0</v>
      </c>
      <c r="M567" s="24">
        <v>464.16</v>
      </c>
      <c r="N567" s="2">
        <v>60.340800000000009</v>
      </c>
      <c r="O567" s="2">
        <v>0</v>
      </c>
      <c r="P567" s="2">
        <v>0</v>
      </c>
      <c r="Q567" s="24">
        <v>524.50080000000003</v>
      </c>
      <c r="R567" s="2" t="s">
        <v>10206</v>
      </c>
      <c r="S567" s="2" t="s">
        <v>1</v>
      </c>
      <c r="T567" t="str">
        <f>IF(Tabla2[[#This Row],[SERIE ]]="22SD004C","BODEGA",IF(Tabla2[[#This Row],[SERIE ]]="21DS000T","CASA MATRIZ","SUCURSAL"))</f>
        <v>SUCURSAL</v>
      </c>
    </row>
    <row r="568" spans="1:20" ht="15.75" hidden="1" thickBot="1" x14ac:dyDescent="0.3">
      <c r="A568" s="26" t="s">
        <v>9015</v>
      </c>
      <c r="B568" s="182" t="s">
        <v>10972</v>
      </c>
      <c r="C568" s="2" t="s">
        <v>1</v>
      </c>
      <c r="D568" s="2" t="s">
        <v>0</v>
      </c>
      <c r="E568" s="2" t="s">
        <v>10329</v>
      </c>
      <c r="F568" s="2" t="s">
        <v>10331</v>
      </c>
      <c r="G568" s="25">
        <v>1850</v>
      </c>
      <c r="H568" s="29">
        <v>1850</v>
      </c>
      <c r="I568" s="30"/>
      <c r="J568" s="24" t="s">
        <v>10231</v>
      </c>
      <c r="K568" s="2">
        <v>0</v>
      </c>
      <c r="L568" s="2">
        <v>0</v>
      </c>
      <c r="M568" s="24">
        <v>398.23</v>
      </c>
      <c r="N568" s="2">
        <v>51.769900000000007</v>
      </c>
      <c r="O568" s="2">
        <v>0</v>
      </c>
      <c r="P568" s="2">
        <v>0</v>
      </c>
      <c r="Q568" s="24">
        <v>449.99990000000003</v>
      </c>
      <c r="R568" s="2" t="s">
        <v>10230</v>
      </c>
      <c r="S568" s="2" t="s">
        <v>1</v>
      </c>
      <c r="T568" t="str">
        <f>IF(Tabla2[[#This Row],[SERIE ]]="22SD004C","BODEGA",IF(Tabla2[[#This Row],[SERIE ]]="21DS000T","CASA MATRIZ","SUCURSAL"))</f>
        <v>SUCURSAL</v>
      </c>
    </row>
    <row r="569" spans="1:20" ht="15.75" hidden="1" thickBot="1" x14ac:dyDescent="0.3">
      <c r="A569" s="26" t="s">
        <v>9015</v>
      </c>
      <c r="B569" s="182" t="s">
        <v>10972</v>
      </c>
      <c r="C569" s="2" t="s">
        <v>1</v>
      </c>
      <c r="D569" s="2" t="s">
        <v>0</v>
      </c>
      <c r="E569" s="2" t="s">
        <v>10329</v>
      </c>
      <c r="F569" s="2" t="s">
        <v>10331</v>
      </c>
      <c r="G569" s="25">
        <v>1849</v>
      </c>
      <c r="H569" s="29">
        <v>1849</v>
      </c>
      <c r="I569" s="30" t="s">
        <v>10999</v>
      </c>
      <c r="J569" s="24" t="s">
        <v>11000</v>
      </c>
      <c r="K569" s="2">
        <v>0</v>
      </c>
      <c r="L569" s="2">
        <v>0</v>
      </c>
      <c r="M569" s="24">
        <v>205.14</v>
      </c>
      <c r="N569" s="2">
        <v>26.668199999999999</v>
      </c>
      <c r="O569" s="2">
        <v>0</v>
      </c>
      <c r="P569" s="2">
        <v>0</v>
      </c>
      <c r="Q569" s="24">
        <v>231.8082</v>
      </c>
      <c r="S569" s="2" t="s">
        <v>1</v>
      </c>
      <c r="T569" t="str">
        <f>IF(Tabla2[[#This Row],[SERIE ]]="22SD004C","BODEGA",IF(Tabla2[[#This Row],[SERIE ]]="21DS000T","CASA MATRIZ","SUCURSAL"))</f>
        <v>SUCURSAL</v>
      </c>
    </row>
    <row r="570" spans="1:20" ht="15.75" hidden="1" thickBot="1" x14ac:dyDescent="0.3">
      <c r="A570" s="26" t="s">
        <v>9015</v>
      </c>
      <c r="B570" s="182" t="s">
        <v>10971</v>
      </c>
      <c r="C570" s="2" t="s">
        <v>1</v>
      </c>
      <c r="D570" s="2" t="s">
        <v>0</v>
      </c>
      <c r="E570" s="2" t="s">
        <v>10329</v>
      </c>
      <c r="F570" s="2" t="s">
        <v>10331</v>
      </c>
      <c r="G570" s="25">
        <v>1848</v>
      </c>
      <c r="H570" s="29">
        <v>1848</v>
      </c>
      <c r="I570" s="30"/>
      <c r="J570" s="24" t="s">
        <v>10239</v>
      </c>
      <c r="K570" s="2">
        <v>0</v>
      </c>
      <c r="L570" s="2">
        <v>0</v>
      </c>
      <c r="M570" s="24">
        <v>79.650000000000006</v>
      </c>
      <c r="N570" s="2">
        <v>10.354500000000002</v>
      </c>
      <c r="O570" s="2">
        <v>0</v>
      </c>
      <c r="P570" s="2">
        <v>0</v>
      </c>
      <c r="Q570" s="24">
        <v>90.004500000000007</v>
      </c>
      <c r="R570" s="2" t="s">
        <v>10238</v>
      </c>
      <c r="S570" s="2" t="s">
        <v>1</v>
      </c>
      <c r="T570" t="str">
        <f>IF(Tabla2[[#This Row],[SERIE ]]="22SD004C","BODEGA",IF(Tabla2[[#This Row],[SERIE ]]="21DS000T","CASA MATRIZ","SUCURSAL"))</f>
        <v>SUCURSAL</v>
      </c>
    </row>
    <row r="571" spans="1:20" ht="15.75" hidden="1" thickBot="1" x14ac:dyDescent="0.3">
      <c r="A571" s="26" t="s">
        <v>9015</v>
      </c>
      <c r="B571" s="182" t="s">
        <v>10971</v>
      </c>
      <c r="C571" s="2" t="s">
        <v>1</v>
      </c>
      <c r="D571" s="2" t="s">
        <v>0</v>
      </c>
      <c r="E571" s="2" t="s">
        <v>10329</v>
      </c>
      <c r="F571" s="2" t="s">
        <v>10331</v>
      </c>
      <c r="G571" s="25">
        <v>1847</v>
      </c>
      <c r="H571" s="29">
        <v>1847</v>
      </c>
      <c r="I571" s="30"/>
      <c r="J571" s="24" t="s">
        <v>10221</v>
      </c>
      <c r="K571" s="2">
        <v>0</v>
      </c>
      <c r="L571" s="2">
        <v>0</v>
      </c>
      <c r="M571" s="24">
        <v>2749.77</v>
      </c>
      <c r="N571" s="2">
        <v>357.4701</v>
      </c>
      <c r="O571" s="2">
        <v>0</v>
      </c>
      <c r="P571" s="2">
        <v>0</v>
      </c>
      <c r="Q571" s="24">
        <v>3107.2401</v>
      </c>
      <c r="R571" s="2" t="s">
        <v>10220</v>
      </c>
      <c r="S571" s="2" t="s">
        <v>1</v>
      </c>
      <c r="T571" t="str">
        <f>IF(Tabla2[[#This Row],[SERIE ]]="22SD004C","BODEGA",IF(Tabla2[[#This Row],[SERIE ]]="21DS000T","CASA MATRIZ","SUCURSAL"))</f>
        <v>SUCURSAL</v>
      </c>
    </row>
    <row r="572" spans="1:20" ht="15.75" hidden="1" thickBot="1" x14ac:dyDescent="0.3">
      <c r="A572" s="26" t="s">
        <v>9015</v>
      </c>
      <c r="B572" s="182" t="s">
        <v>10971</v>
      </c>
      <c r="C572" s="2" t="s">
        <v>1</v>
      </c>
      <c r="D572" s="2" t="s">
        <v>0</v>
      </c>
      <c r="E572" s="2" t="s">
        <v>10329</v>
      </c>
      <c r="F572" s="2" t="s">
        <v>10331</v>
      </c>
      <c r="G572" s="25">
        <v>1846</v>
      </c>
      <c r="H572" s="29">
        <v>1846</v>
      </c>
      <c r="I572" s="30"/>
      <c r="J572" s="24" t="s">
        <v>10998</v>
      </c>
      <c r="K572" s="2">
        <v>0</v>
      </c>
      <c r="L572" s="2">
        <v>0</v>
      </c>
      <c r="M572" s="24">
        <v>601.77</v>
      </c>
      <c r="N572" s="2">
        <v>78.230100000000007</v>
      </c>
      <c r="O572" s="2">
        <v>0</v>
      </c>
      <c r="P572" s="2">
        <v>0</v>
      </c>
      <c r="Q572" s="24">
        <v>680.00009999999997</v>
      </c>
      <c r="R572" s="2" t="s">
        <v>10997</v>
      </c>
      <c r="S572" s="2" t="s">
        <v>1</v>
      </c>
      <c r="T572" t="str">
        <f>IF(Tabla2[[#This Row],[SERIE ]]="22SD004C","BODEGA",IF(Tabla2[[#This Row],[SERIE ]]="21DS000T","CASA MATRIZ","SUCURSAL"))</f>
        <v>SUCURSAL</v>
      </c>
    </row>
    <row r="573" spans="1:20" ht="15.75" hidden="1" thickBot="1" x14ac:dyDescent="0.3">
      <c r="A573" s="26" t="s">
        <v>9014</v>
      </c>
      <c r="B573" s="182" t="s">
        <v>10877</v>
      </c>
      <c r="C573" s="2" t="s">
        <v>1</v>
      </c>
      <c r="D573" s="2" t="s">
        <v>0</v>
      </c>
      <c r="E573" s="2" t="s">
        <v>10329</v>
      </c>
      <c r="F573" s="2" t="s">
        <v>10331</v>
      </c>
      <c r="G573" s="25">
        <v>1845</v>
      </c>
      <c r="H573" s="29">
        <v>1845</v>
      </c>
      <c r="I573" s="30" t="s">
        <v>10759</v>
      </c>
      <c r="J573" s="24" t="s">
        <v>10760</v>
      </c>
      <c r="K573" s="2">
        <v>0</v>
      </c>
      <c r="L573" s="2">
        <v>0</v>
      </c>
      <c r="M573" s="24">
        <v>122.12</v>
      </c>
      <c r="N573" s="2">
        <v>15.8756</v>
      </c>
      <c r="O573" s="2">
        <v>0</v>
      </c>
      <c r="P573" s="2">
        <v>0</v>
      </c>
      <c r="Q573" s="24">
        <v>137.9956</v>
      </c>
      <c r="S573" s="2" t="s">
        <v>1</v>
      </c>
      <c r="T573" t="str">
        <f>IF(Tabla2[[#This Row],[SERIE ]]="22SD004C","BODEGA",IF(Tabla2[[#This Row],[SERIE ]]="21DS000T","CASA MATRIZ","SUCURSAL"))</f>
        <v>SUCURSAL</v>
      </c>
    </row>
    <row r="574" spans="1:20" ht="15.75" hidden="1" thickBot="1" x14ac:dyDescent="0.3">
      <c r="A574" s="26" t="s">
        <v>9014</v>
      </c>
      <c r="B574" s="182" t="s">
        <v>10877</v>
      </c>
      <c r="C574" s="2" t="s">
        <v>1</v>
      </c>
      <c r="D574" s="2" t="s">
        <v>0</v>
      </c>
      <c r="E574" s="2" t="s">
        <v>10329</v>
      </c>
      <c r="F574" s="2" t="s">
        <v>10331</v>
      </c>
      <c r="G574" s="25">
        <v>1844</v>
      </c>
      <c r="H574" s="29">
        <v>1844</v>
      </c>
      <c r="I574" s="30" t="s">
        <v>10592</v>
      </c>
      <c r="J574" s="24" t="s">
        <v>10593</v>
      </c>
      <c r="K574" s="2">
        <v>0</v>
      </c>
      <c r="L574" s="2">
        <v>0</v>
      </c>
      <c r="M574" s="24">
        <v>48.67</v>
      </c>
      <c r="N574" s="2">
        <v>6.3271000000000006</v>
      </c>
      <c r="O574" s="2">
        <v>0</v>
      </c>
      <c r="P574" s="2">
        <v>0</v>
      </c>
      <c r="Q574" s="24">
        <v>54.997100000000003</v>
      </c>
      <c r="S574" s="2" t="s">
        <v>1</v>
      </c>
      <c r="T574" t="str">
        <f>IF(Tabla2[[#This Row],[SERIE ]]="22SD004C","BODEGA",IF(Tabla2[[#This Row],[SERIE ]]="21DS000T","CASA MATRIZ","SUCURSAL"))</f>
        <v>SUCURSAL</v>
      </c>
    </row>
    <row r="575" spans="1:20" ht="15.75" hidden="1" thickBot="1" x14ac:dyDescent="0.3">
      <c r="A575" s="26" t="s">
        <v>9014</v>
      </c>
      <c r="B575" s="182" t="s">
        <v>10877</v>
      </c>
      <c r="C575" s="2" t="s">
        <v>1</v>
      </c>
      <c r="D575" s="2" t="s">
        <v>0</v>
      </c>
      <c r="E575" s="2" t="s">
        <v>10329</v>
      </c>
      <c r="F575" s="2" t="s">
        <v>10331</v>
      </c>
      <c r="G575" s="25">
        <v>1843</v>
      </c>
      <c r="H575" s="29">
        <v>1843</v>
      </c>
      <c r="I575" s="30"/>
      <c r="J575" s="24" t="s">
        <v>10203</v>
      </c>
      <c r="K575" s="2">
        <v>0</v>
      </c>
      <c r="L575" s="2">
        <v>0</v>
      </c>
      <c r="M575" s="24">
        <v>500.45</v>
      </c>
      <c r="N575" s="2">
        <v>65.058499999999995</v>
      </c>
      <c r="O575" s="2">
        <v>0</v>
      </c>
      <c r="P575" s="2">
        <v>0</v>
      </c>
      <c r="Q575" s="24">
        <v>565.50850000000003</v>
      </c>
      <c r="R575" s="2" t="s">
        <v>10202</v>
      </c>
      <c r="S575" s="2" t="s">
        <v>1</v>
      </c>
      <c r="T575" t="str">
        <f>IF(Tabla2[[#This Row],[SERIE ]]="22SD004C","BODEGA",IF(Tabla2[[#This Row],[SERIE ]]="21DS000T","CASA MATRIZ","SUCURSAL"))</f>
        <v>SUCURSAL</v>
      </c>
    </row>
    <row r="576" spans="1:20" ht="15.75" hidden="1" thickBot="1" x14ac:dyDescent="0.3">
      <c r="A576" s="26" t="s">
        <v>9014</v>
      </c>
      <c r="B576" s="182" t="s">
        <v>10877</v>
      </c>
      <c r="C576" s="2" t="s">
        <v>1</v>
      </c>
      <c r="D576" s="2" t="s">
        <v>0</v>
      </c>
      <c r="E576" s="2" t="s">
        <v>10329</v>
      </c>
      <c r="F576" s="2" t="s">
        <v>10331</v>
      </c>
      <c r="G576" s="25">
        <v>1842</v>
      </c>
      <c r="H576" s="29">
        <v>1842</v>
      </c>
      <c r="I576" s="30" t="s">
        <v>7676</v>
      </c>
      <c r="J576" s="24" t="s">
        <v>7675</v>
      </c>
      <c r="K576" s="2">
        <v>0</v>
      </c>
      <c r="L576" s="2">
        <v>0</v>
      </c>
      <c r="M576" s="24">
        <v>0</v>
      </c>
      <c r="N576" s="2">
        <v>0</v>
      </c>
      <c r="O576" s="2">
        <v>0</v>
      </c>
      <c r="P576" s="2">
        <v>0</v>
      </c>
      <c r="Q576" s="24">
        <v>0</v>
      </c>
      <c r="S576" s="2" t="s">
        <v>1</v>
      </c>
      <c r="T576" t="str">
        <f>IF(Tabla2[[#This Row],[SERIE ]]="22SD004C","BODEGA",IF(Tabla2[[#This Row],[SERIE ]]="21DS000T","CASA MATRIZ","SUCURSAL"))</f>
        <v>SUCURSAL</v>
      </c>
    </row>
    <row r="577" spans="1:20" ht="15.75" hidden="1" thickBot="1" x14ac:dyDescent="0.3">
      <c r="A577" s="26" t="s">
        <v>9014</v>
      </c>
      <c r="B577" s="182" t="s">
        <v>10877</v>
      </c>
      <c r="C577" s="2" t="s">
        <v>1</v>
      </c>
      <c r="D577" s="2" t="s">
        <v>0</v>
      </c>
      <c r="E577" s="2" t="s">
        <v>10329</v>
      </c>
      <c r="F577" s="2" t="s">
        <v>10331</v>
      </c>
      <c r="G577" s="25">
        <v>1841</v>
      </c>
      <c r="H577" s="29">
        <v>1841</v>
      </c>
      <c r="I577" s="30"/>
      <c r="J577" s="24" t="s">
        <v>10231</v>
      </c>
      <c r="K577" s="2">
        <v>0</v>
      </c>
      <c r="L577" s="2">
        <v>0</v>
      </c>
      <c r="M577" s="24">
        <v>796.45</v>
      </c>
      <c r="N577" s="2">
        <v>103.53850000000001</v>
      </c>
      <c r="O577" s="2">
        <v>0</v>
      </c>
      <c r="P577" s="2">
        <v>0</v>
      </c>
      <c r="Q577" s="24">
        <v>899.98850000000004</v>
      </c>
      <c r="R577" s="2" t="s">
        <v>10230</v>
      </c>
      <c r="S577" s="2" t="s">
        <v>1</v>
      </c>
      <c r="T577" t="str">
        <f>IF(Tabla2[[#This Row],[SERIE ]]="22SD004C","BODEGA",IF(Tabla2[[#This Row],[SERIE ]]="21DS000T","CASA MATRIZ","SUCURSAL"))</f>
        <v>SUCURSAL</v>
      </c>
    </row>
    <row r="578" spans="1:20" ht="15.75" hidden="1" thickBot="1" x14ac:dyDescent="0.3">
      <c r="A578" s="26" t="s">
        <v>9014</v>
      </c>
      <c r="B578" s="182" t="s">
        <v>10878</v>
      </c>
      <c r="C578" s="2" t="s">
        <v>1</v>
      </c>
      <c r="D578" s="2" t="s">
        <v>0</v>
      </c>
      <c r="E578" s="2" t="s">
        <v>10329</v>
      </c>
      <c r="F578" s="2" t="s">
        <v>10331</v>
      </c>
      <c r="G578" s="25">
        <v>1840</v>
      </c>
      <c r="H578" s="29">
        <v>1840</v>
      </c>
      <c r="I578" s="30"/>
      <c r="J578" s="24" t="s">
        <v>10239</v>
      </c>
      <c r="K578" s="2">
        <v>0</v>
      </c>
      <c r="L578" s="2">
        <v>0</v>
      </c>
      <c r="M578" s="24">
        <v>79.650000000000006</v>
      </c>
      <c r="N578" s="2">
        <v>10.354500000000002</v>
      </c>
      <c r="O578" s="2">
        <v>0</v>
      </c>
      <c r="P578" s="2">
        <v>0</v>
      </c>
      <c r="Q578" s="24">
        <v>90.004500000000007</v>
      </c>
      <c r="R578" s="2" t="s">
        <v>10238</v>
      </c>
      <c r="S578" s="2" t="s">
        <v>1</v>
      </c>
      <c r="T578" t="str">
        <f>IF(Tabla2[[#This Row],[SERIE ]]="22SD004C","BODEGA",IF(Tabla2[[#This Row],[SERIE ]]="21DS000T","CASA MATRIZ","SUCURSAL"))</f>
        <v>SUCURSAL</v>
      </c>
    </row>
    <row r="579" spans="1:20" ht="15.75" hidden="1" thickBot="1" x14ac:dyDescent="0.3">
      <c r="A579" s="26" t="s">
        <v>9014</v>
      </c>
      <c r="B579" s="182" t="s">
        <v>10878</v>
      </c>
      <c r="C579" s="2" t="s">
        <v>1</v>
      </c>
      <c r="D579" s="2" t="s">
        <v>0</v>
      </c>
      <c r="E579" s="2" t="s">
        <v>10329</v>
      </c>
      <c r="F579" s="2" t="s">
        <v>10331</v>
      </c>
      <c r="G579" s="25">
        <v>1839</v>
      </c>
      <c r="H579" s="29">
        <v>1839</v>
      </c>
      <c r="I579" s="30"/>
      <c r="J579" s="24" t="s">
        <v>10257</v>
      </c>
      <c r="K579" s="2">
        <v>0</v>
      </c>
      <c r="L579" s="2">
        <v>0</v>
      </c>
      <c r="M579" s="24">
        <v>308.39999999999998</v>
      </c>
      <c r="N579" s="2">
        <v>40.091999999999999</v>
      </c>
      <c r="O579" s="2">
        <v>0</v>
      </c>
      <c r="P579" s="2">
        <v>0</v>
      </c>
      <c r="Q579" s="24">
        <v>348.49199999999996</v>
      </c>
      <c r="R579" s="2" t="s">
        <v>10256</v>
      </c>
      <c r="S579" s="2" t="s">
        <v>1</v>
      </c>
      <c r="T579" t="str">
        <f>IF(Tabla2[[#This Row],[SERIE ]]="22SD004C","BODEGA",IF(Tabla2[[#This Row],[SERIE ]]="21DS000T","CASA MATRIZ","SUCURSAL"))</f>
        <v>SUCURSAL</v>
      </c>
    </row>
    <row r="580" spans="1:20" ht="15.75" hidden="1" thickBot="1" x14ac:dyDescent="0.3">
      <c r="A580" s="26" t="s">
        <v>9014</v>
      </c>
      <c r="B580" s="182" t="s">
        <v>10878</v>
      </c>
      <c r="C580" s="2" t="s">
        <v>1</v>
      </c>
      <c r="D580" s="2" t="s">
        <v>0</v>
      </c>
      <c r="E580" s="2" t="s">
        <v>10329</v>
      </c>
      <c r="F580" s="2" t="s">
        <v>10331</v>
      </c>
      <c r="G580" s="25">
        <v>1838</v>
      </c>
      <c r="H580" s="29">
        <v>1838</v>
      </c>
      <c r="I580" s="30"/>
      <c r="J580" s="24" t="s">
        <v>10266</v>
      </c>
      <c r="K580" s="2">
        <v>0</v>
      </c>
      <c r="L580" s="2">
        <v>0</v>
      </c>
      <c r="M580" s="24">
        <v>210.62</v>
      </c>
      <c r="N580" s="2">
        <v>27.380600000000001</v>
      </c>
      <c r="O580" s="2">
        <v>0</v>
      </c>
      <c r="P580" s="2">
        <v>0</v>
      </c>
      <c r="Q580" s="24">
        <v>238.00060000000002</v>
      </c>
      <c r="R580" s="2" t="s">
        <v>10265</v>
      </c>
      <c r="S580" s="2" t="s">
        <v>1</v>
      </c>
      <c r="T580" t="str">
        <f>IF(Tabla2[[#This Row],[SERIE ]]="22SD004C","BODEGA",IF(Tabla2[[#This Row],[SERIE ]]="21DS000T","CASA MATRIZ","SUCURSAL"))</f>
        <v>SUCURSAL</v>
      </c>
    </row>
    <row r="581" spans="1:20" ht="15.75" hidden="1" thickBot="1" x14ac:dyDescent="0.3">
      <c r="A581" s="26" t="s">
        <v>9014</v>
      </c>
      <c r="B581" s="182" t="s">
        <v>10878</v>
      </c>
      <c r="C581" s="2" t="s">
        <v>1</v>
      </c>
      <c r="D581" s="2" t="s">
        <v>0</v>
      </c>
      <c r="E581" s="2" t="s">
        <v>10329</v>
      </c>
      <c r="F581" s="2" t="s">
        <v>10331</v>
      </c>
      <c r="G581" s="25">
        <v>1837</v>
      </c>
      <c r="H581" s="29">
        <v>1837</v>
      </c>
      <c r="I581" s="30"/>
      <c r="J581" s="24" t="s">
        <v>10266</v>
      </c>
      <c r="K581" s="2">
        <v>0</v>
      </c>
      <c r="L581" s="2">
        <v>0</v>
      </c>
      <c r="M581" s="24">
        <v>505.32</v>
      </c>
      <c r="N581" s="2">
        <v>65.691600000000008</v>
      </c>
      <c r="O581" s="2">
        <v>0</v>
      </c>
      <c r="P581" s="2">
        <v>0</v>
      </c>
      <c r="Q581" s="24">
        <v>571.01160000000004</v>
      </c>
      <c r="R581" s="2" t="s">
        <v>10265</v>
      </c>
      <c r="S581" s="2" t="s">
        <v>1</v>
      </c>
      <c r="T581" t="str">
        <f>IF(Tabla2[[#This Row],[SERIE ]]="22SD004C","BODEGA",IF(Tabla2[[#This Row],[SERIE ]]="21DS000T","CASA MATRIZ","SUCURSAL"))</f>
        <v>SUCURSAL</v>
      </c>
    </row>
    <row r="582" spans="1:20" ht="15.75" hidden="1" thickBot="1" x14ac:dyDescent="0.3">
      <c r="A582" s="26" t="s">
        <v>9014</v>
      </c>
      <c r="B582" s="182" t="s">
        <v>10878</v>
      </c>
      <c r="C582" s="2" t="s">
        <v>1</v>
      </c>
      <c r="D582" s="2" t="s">
        <v>0</v>
      </c>
      <c r="E582" s="2" t="s">
        <v>10329</v>
      </c>
      <c r="F582" s="2" t="s">
        <v>10331</v>
      </c>
      <c r="G582" s="25">
        <v>1836</v>
      </c>
      <c r="H582" s="29">
        <v>1836</v>
      </c>
      <c r="I582" s="30"/>
      <c r="J582" s="24" t="s">
        <v>10460</v>
      </c>
      <c r="K582" s="2">
        <v>0</v>
      </c>
      <c r="L582" s="2">
        <v>0</v>
      </c>
      <c r="M582" s="24">
        <v>449.83</v>
      </c>
      <c r="N582" s="2">
        <v>58.477899999999998</v>
      </c>
      <c r="O582" s="2">
        <v>0</v>
      </c>
      <c r="P582" s="2">
        <v>0</v>
      </c>
      <c r="Q582" s="24">
        <v>508.30789999999996</v>
      </c>
      <c r="R582" s="2" t="s">
        <v>10206</v>
      </c>
      <c r="S582" s="2" t="s">
        <v>1</v>
      </c>
      <c r="T582" t="str">
        <f>IF(Tabla2[[#This Row],[SERIE ]]="22SD004C","BODEGA",IF(Tabla2[[#This Row],[SERIE ]]="21DS000T","CASA MATRIZ","SUCURSAL"))</f>
        <v>SUCURSAL</v>
      </c>
    </row>
    <row r="583" spans="1:20" ht="15.75" hidden="1" thickBot="1" x14ac:dyDescent="0.3">
      <c r="A583" s="26" t="s">
        <v>9014</v>
      </c>
      <c r="B583" s="182" t="s">
        <v>10879</v>
      </c>
      <c r="C583" s="2" t="s">
        <v>1</v>
      </c>
      <c r="D583" s="2" t="s">
        <v>0</v>
      </c>
      <c r="E583" s="2" t="s">
        <v>10329</v>
      </c>
      <c r="F583" s="2" t="s">
        <v>10331</v>
      </c>
      <c r="G583" s="25">
        <v>1835</v>
      </c>
      <c r="H583" s="29">
        <v>1835</v>
      </c>
      <c r="I583" s="30"/>
      <c r="J583" s="24" t="s">
        <v>10791</v>
      </c>
      <c r="K583" s="2">
        <v>0</v>
      </c>
      <c r="L583" s="2">
        <v>0</v>
      </c>
      <c r="M583" s="24">
        <v>104.42</v>
      </c>
      <c r="N583" s="2">
        <v>13.5746</v>
      </c>
      <c r="O583" s="2">
        <v>0</v>
      </c>
      <c r="P583" s="2">
        <v>0</v>
      </c>
      <c r="Q583" s="24">
        <v>117.99460000000001</v>
      </c>
      <c r="R583" s="2" t="s">
        <v>10790</v>
      </c>
      <c r="S583" s="2" t="s">
        <v>1</v>
      </c>
      <c r="T583" t="str">
        <f>IF(Tabla2[[#This Row],[SERIE ]]="22SD004C","BODEGA",IF(Tabla2[[#This Row],[SERIE ]]="21DS000T","CASA MATRIZ","SUCURSAL"))</f>
        <v>SUCURSAL</v>
      </c>
    </row>
    <row r="584" spans="1:20" ht="15.75" hidden="1" thickBot="1" x14ac:dyDescent="0.3">
      <c r="A584" s="26" t="s">
        <v>9014</v>
      </c>
      <c r="B584" s="182" t="s">
        <v>10881</v>
      </c>
      <c r="C584" s="2" t="s">
        <v>1</v>
      </c>
      <c r="D584" s="2" t="s">
        <v>0</v>
      </c>
      <c r="E584" s="2" t="s">
        <v>10329</v>
      </c>
      <c r="F584" s="2" t="s">
        <v>10331</v>
      </c>
      <c r="G584" s="25">
        <v>1834</v>
      </c>
      <c r="H584" s="29">
        <v>1834</v>
      </c>
      <c r="I584" s="30" t="s">
        <v>10320</v>
      </c>
      <c r="J584" s="24" t="s">
        <v>10321</v>
      </c>
      <c r="K584" s="2">
        <v>0</v>
      </c>
      <c r="L584" s="2">
        <v>0</v>
      </c>
      <c r="M584" s="24">
        <v>22.12</v>
      </c>
      <c r="N584" s="2">
        <v>2.8756000000000004</v>
      </c>
      <c r="O584" s="2">
        <v>0</v>
      </c>
      <c r="P584" s="2">
        <v>0</v>
      </c>
      <c r="Q584" s="24">
        <v>24.995600000000003</v>
      </c>
      <c r="S584" s="2" t="s">
        <v>1</v>
      </c>
      <c r="T584" t="str">
        <f>IF(Tabla2[[#This Row],[SERIE ]]="22SD004C","BODEGA",IF(Tabla2[[#This Row],[SERIE ]]="21DS000T","CASA MATRIZ","SUCURSAL"))</f>
        <v>SUCURSAL</v>
      </c>
    </row>
    <row r="585" spans="1:20" ht="15.75" hidden="1" thickBot="1" x14ac:dyDescent="0.3">
      <c r="A585" s="26" t="s">
        <v>9014</v>
      </c>
      <c r="B585" s="182" t="s">
        <v>10882</v>
      </c>
      <c r="C585" s="2" t="s">
        <v>1</v>
      </c>
      <c r="D585" s="2" t="s">
        <v>0</v>
      </c>
      <c r="E585" s="2" t="s">
        <v>10329</v>
      </c>
      <c r="F585" s="2" t="s">
        <v>10331</v>
      </c>
      <c r="G585" s="25">
        <v>1833</v>
      </c>
      <c r="H585" s="29">
        <v>1833</v>
      </c>
      <c r="I585" s="30"/>
      <c r="J585" s="24" t="s">
        <v>10889</v>
      </c>
      <c r="K585" s="2">
        <v>0</v>
      </c>
      <c r="L585" s="2">
        <v>0</v>
      </c>
      <c r="M585" s="24">
        <v>465.26</v>
      </c>
      <c r="N585" s="2">
        <v>60.483800000000002</v>
      </c>
      <c r="O585" s="2">
        <v>0</v>
      </c>
      <c r="P585" s="2">
        <v>0</v>
      </c>
      <c r="Q585" s="24">
        <v>525.74379999999996</v>
      </c>
      <c r="R585" s="2" t="s">
        <v>10888</v>
      </c>
      <c r="S585" s="2" t="s">
        <v>1</v>
      </c>
      <c r="T585" t="str">
        <f>IF(Tabla2[[#This Row],[SERIE ]]="22SD004C","BODEGA",IF(Tabla2[[#This Row],[SERIE ]]="21DS000T","CASA MATRIZ","SUCURSAL"))</f>
        <v>SUCURSAL</v>
      </c>
    </row>
    <row r="586" spans="1:20" ht="15.75" hidden="1" thickBot="1" x14ac:dyDescent="0.3">
      <c r="A586" s="26" t="s">
        <v>9014</v>
      </c>
      <c r="B586" s="182" t="s">
        <v>10882</v>
      </c>
      <c r="C586" s="2" t="s">
        <v>1</v>
      </c>
      <c r="D586" s="2" t="s">
        <v>0</v>
      </c>
      <c r="E586" s="2" t="s">
        <v>10329</v>
      </c>
      <c r="F586" s="2" t="s">
        <v>10331</v>
      </c>
      <c r="G586" s="25">
        <v>1832</v>
      </c>
      <c r="H586" s="29">
        <v>1832</v>
      </c>
      <c r="I586" s="30"/>
      <c r="J586" s="24" t="s">
        <v>10231</v>
      </c>
      <c r="K586" s="2">
        <v>0</v>
      </c>
      <c r="L586" s="2">
        <v>0</v>
      </c>
      <c r="M586" s="24">
        <v>419.46</v>
      </c>
      <c r="N586" s="2">
        <v>54.529800000000002</v>
      </c>
      <c r="O586" s="2">
        <v>0</v>
      </c>
      <c r="P586" s="2">
        <v>0</v>
      </c>
      <c r="Q586" s="24">
        <v>473.9898</v>
      </c>
      <c r="R586" s="2" t="s">
        <v>10230</v>
      </c>
      <c r="S586" s="2" t="s">
        <v>1</v>
      </c>
      <c r="T586" t="str">
        <f>IF(Tabla2[[#This Row],[SERIE ]]="22SD004C","BODEGA",IF(Tabla2[[#This Row],[SERIE ]]="21DS000T","CASA MATRIZ","SUCURSAL"))</f>
        <v>SUCURSAL</v>
      </c>
    </row>
    <row r="587" spans="1:20" ht="15.75" hidden="1" thickBot="1" x14ac:dyDescent="0.3">
      <c r="A587" s="26" t="s">
        <v>9014</v>
      </c>
      <c r="B587" s="182" t="s">
        <v>10882</v>
      </c>
      <c r="C587" s="2" t="s">
        <v>1</v>
      </c>
      <c r="D587" s="2" t="s">
        <v>0</v>
      </c>
      <c r="E587" s="2" t="s">
        <v>10329</v>
      </c>
      <c r="F587" s="2" t="s">
        <v>10331</v>
      </c>
      <c r="G587" s="25">
        <v>1831</v>
      </c>
      <c r="H587" s="29">
        <v>1831</v>
      </c>
      <c r="I587" s="30"/>
      <c r="J587" s="24" t="s">
        <v>10436</v>
      </c>
      <c r="K587" s="2">
        <v>0</v>
      </c>
      <c r="L587" s="2">
        <v>0</v>
      </c>
      <c r="M587" s="24">
        <v>627.44000000000005</v>
      </c>
      <c r="N587" s="2">
        <v>81.567200000000014</v>
      </c>
      <c r="O587" s="2">
        <v>0</v>
      </c>
      <c r="P587" s="2">
        <v>0</v>
      </c>
      <c r="Q587" s="24">
        <v>709.00720000000001</v>
      </c>
      <c r="R587" s="2" t="s">
        <v>10435</v>
      </c>
      <c r="S587" s="2" t="s">
        <v>1</v>
      </c>
      <c r="T587" t="str">
        <f>IF(Tabla2[[#This Row],[SERIE ]]="22SD004C","BODEGA",IF(Tabla2[[#This Row],[SERIE ]]="21DS000T","CASA MATRIZ","SUCURSAL"))</f>
        <v>SUCURSAL</v>
      </c>
    </row>
    <row r="588" spans="1:20" ht="15.75" hidden="1" thickBot="1" x14ac:dyDescent="0.3">
      <c r="A588" s="26" t="s">
        <v>9014</v>
      </c>
      <c r="B588" s="182" t="s">
        <v>10876</v>
      </c>
      <c r="C588" s="2" t="s">
        <v>1</v>
      </c>
      <c r="D588" s="2" t="s">
        <v>0</v>
      </c>
      <c r="E588" s="2" t="s">
        <v>10329</v>
      </c>
      <c r="F588" s="2" t="s">
        <v>10331</v>
      </c>
      <c r="G588" s="25">
        <v>1830</v>
      </c>
      <c r="H588" s="29">
        <v>1830</v>
      </c>
      <c r="I588" s="30" t="s">
        <v>10886</v>
      </c>
      <c r="J588" s="24" t="s">
        <v>10887</v>
      </c>
      <c r="K588" s="2">
        <v>0</v>
      </c>
      <c r="L588" s="2">
        <v>0</v>
      </c>
      <c r="M588" s="24">
        <v>55.31</v>
      </c>
      <c r="N588" s="2">
        <v>7.1903000000000006</v>
      </c>
      <c r="O588" s="2">
        <v>0</v>
      </c>
      <c r="P588" s="2">
        <v>0</v>
      </c>
      <c r="Q588" s="24">
        <v>62.500300000000003</v>
      </c>
      <c r="S588" s="2" t="s">
        <v>1</v>
      </c>
      <c r="T588" t="str">
        <f>IF(Tabla2[[#This Row],[SERIE ]]="22SD004C","BODEGA",IF(Tabla2[[#This Row],[SERIE ]]="21DS000T","CASA MATRIZ","SUCURSAL"))</f>
        <v>SUCURSAL</v>
      </c>
    </row>
    <row r="589" spans="1:20" ht="15.75" hidden="1" thickBot="1" x14ac:dyDescent="0.3">
      <c r="A589" s="26" t="s">
        <v>9014</v>
      </c>
      <c r="B589" s="182" t="s">
        <v>10876</v>
      </c>
      <c r="C589" s="2" t="s">
        <v>1</v>
      </c>
      <c r="D589" s="2" t="s">
        <v>0</v>
      </c>
      <c r="E589" s="2" t="s">
        <v>10329</v>
      </c>
      <c r="F589" s="2" t="s">
        <v>10331</v>
      </c>
      <c r="G589" s="25">
        <v>1829</v>
      </c>
      <c r="H589" s="29">
        <v>1829</v>
      </c>
      <c r="I589" s="30" t="s">
        <v>10750</v>
      </c>
      <c r="J589" s="24" t="s">
        <v>10751</v>
      </c>
      <c r="K589" s="2">
        <v>0</v>
      </c>
      <c r="L589" s="2">
        <v>0</v>
      </c>
      <c r="M589" s="24">
        <v>53.1</v>
      </c>
      <c r="N589" s="2">
        <v>6.9030000000000005</v>
      </c>
      <c r="O589" s="2">
        <v>0</v>
      </c>
      <c r="P589" s="2">
        <v>0</v>
      </c>
      <c r="Q589" s="24">
        <v>60.003</v>
      </c>
      <c r="S589" s="2" t="s">
        <v>1</v>
      </c>
      <c r="T589" t="str">
        <f>IF(Tabla2[[#This Row],[SERIE ]]="22SD004C","BODEGA",IF(Tabla2[[#This Row],[SERIE ]]="21DS000T","CASA MATRIZ","SUCURSAL"))</f>
        <v>SUCURSAL</v>
      </c>
    </row>
    <row r="590" spans="1:20" ht="15.75" hidden="1" thickBot="1" x14ac:dyDescent="0.3">
      <c r="A590" s="26" t="s">
        <v>9014</v>
      </c>
      <c r="B590" s="182" t="s">
        <v>10876</v>
      </c>
      <c r="C590" s="2" t="s">
        <v>1</v>
      </c>
      <c r="D590" s="2" t="s">
        <v>0</v>
      </c>
      <c r="E590" s="2" t="s">
        <v>10329</v>
      </c>
      <c r="F590" s="2" t="s">
        <v>10331</v>
      </c>
      <c r="G590" s="25">
        <v>1828</v>
      </c>
      <c r="H590" s="29">
        <v>1828</v>
      </c>
      <c r="I590" s="30"/>
      <c r="J590" s="24" t="s">
        <v>10597</v>
      </c>
      <c r="K590" s="2">
        <v>0</v>
      </c>
      <c r="L590" s="2">
        <v>0</v>
      </c>
      <c r="M590" s="24">
        <v>97.35</v>
      </c>
      <c r="N590" s="2">
        <v>12.6555</v>
      </c>
      <c r="O590" s="2">
        <v>0</v>
      </c>
      <c r="P590" s="2">
        <v>0</v>
      </c>
      <c r="Q590" s="24">
        <v>110.0055</v>
      </c>
      <c r="R590" s="2" t="s">
        <v>10596</v>
      </c>
      <c r="S590" s="2" t="s">
        <v>1</v>
      </c>
      <c r="T590" t="str">
        <f>IF(Tabla2[[#This Row],[SERIE ]]="22SD004C","BODEGA",IF(Tabla2[[#This Row],[SERIE ]]="21DS000T","CASA MATRIZ","SUCURSAL"))</f>
        <v>SUCURSAL</v>
      </c>
    </row>
    <row r="591" spans="1:20" ht="15.75" hidden="1" thickBot="1" x14ac:dyDescent="0.3">
      <c r="A591" s="26" t="s">
        <v>9014</v>
      </c>
      <c r="B591" s="182" t="s">
        <v>10876</v>
      </c>
      <c r="C591" s="2" t="s">
        <v>1</v>
      </c>
      <c r="D591" s="2" t="s">
        <v>0</v>
      </c>
      <c r="E591" s="2" t="s">
        <v>10329</v>
      </c>
      <c r="F591" s="2" t="s">
        <v>10331</v>
      </c>
      <c r="G591" s="25">
        <v>1827</v>
      </c>
      <c r="H591" s="29">
        <v>1827</v>
      </c>
      <c r="I591" s="30"/>
      <c r="J591" s="24" t="s">
        <v>10597</v>
      </c>
      <c r="K591" s="2">
        <v>0</v>
      </c>
      <c r="L591" s="2">
        <v>0</v>
      </c>
      <c r="M591" s="24">
        <v>122.17</v>
      </c>
      <c r="N591" s="2">
        <v>15.882100000000001</v>
      </c>
      <c r="O591" s="2">
        <v>0</v>
      </c>
      <c r="P591" s="2">
        <v>0</v>
      </c>
      <c r="Q591" s="24">
        <v>138.0521</v>
      </c>
      <c r="R591" s="2" t="s">
        <v>10596</v>
      </c>
      <c r="S591" s="2" t="s">
        <v>1</v>
      </c>
      <c r="T591" t="str">
        <f>IF(Tabla2[[#This Row],[SERIE ]]="22SD004C","BODEGA",IF(Tabla2[[#This Row],[SERIE ]]="21DS000T","CASA MATRIZ","SUCURSAL"))</f>
        <v>SUCURSAL</v>
      </c>
    </row>
    <row r="592" spans="1:20" ht="15.75" hidden="1" thickBot="1" x14ac:dyDescent="0.3">
      <c r="A592" s="26" t="s">
        <v>9014</v>
      </c>
      <c r="B592" s="182" t="s">
        <v>10875</v>
      </c>
      <c r="C592" s="2" t="s">
        <v>1</v>
      </c>
      <c r="D592" s="2" t="s">
        <v>0</v>
      </c>
      <c r="E592" s="2" t="s">
        <v>10329</v>
      </c>
      <c r="F592" s="2" t="s">
        <v>10331</v>
      </c>
      <c r="G592" s="25">
        <v>1826</v>
      </c>
      <c r="H592" s="29">
        <v>1826</v>
      </c>
      <c r="I592" s="30"/>
      <c r="J592" s="24" t="s">
        <v>10239</v>
      </c>
      <c r="K592" s="2">
        <v>0</v>
      </c>
      <c r="L592" s="2">
        <v>0</v>
      </c>
      <c r="M592" s="24">
        <v>97.18</v>
      </c>
      <c r="N592" s="2">
        <v>12.633400000000002</v>
      </c>
      <c r="O592" s="2">
        <v>0</v>
      </c>
      <c r="P592" s="2">
        <v>0</v>
      </c>
      <c r="Q592" s="24">
        <v>109.8134</v>
      </c>
      <c r="R592" s="2" t="s">
        <v>10238</v>
      </c>
      <c r="S592" s="2" t="s">
        <v>1</v>
      </c>
      <c r="T592" t="str">
        <f>IF(Tabla2[[#This Row],[SERIE ]]="22SD004C","BODEGA",IF(Tabla2[[#This Row],[SERIE ]]="21DS000T","CASA MATRIZ","SUCURSAL"))</f>
        <v>SUCURSAL</v>
      </c>
    </row>
    <row r="593" spans="1:20" ht="15.75" hidden="1" thickBot="1" x14ac:dyDescent="0.3">
      <c r="A593" s="26" t="s">
        <v>9014</v>
      </c>
      <c r="B593" s="182" t="s">
        <v>10875</v>
      </c>
      <c r="C593" s="2" t="s">
        <v>1</v>
      </c>
      <c r="D593" s="2" t="s">
        <v>0</v>
      </c>
      <c r="E593" s="2" t="s">
        <v>10329</v>
      </c>
      <c r="F593" s="2" t="s">
        <v>10331</v>
      </c>
      <c r="G593" s="25">
        <v>1825</v>
      </c>
      <c r="H593" s="29">
        <v>1825</v>
      </c>
      <c r="I593" s="30" t="s">
        <v>10320</v>
      </c>
      <c r="J593" s="24" t="s">
        <v>10321</v>
      </c>
      <c r="K593" s="2">
        <v>0</v>
      </c>
      <c r="L593" s="2">
        <v>0</v>
      </c>
      <c r="M593" s="24">
        <v>44.25</v>
      </c>
      <c r="N593" s="2">
        <v>5.7525000000000004</v>
      </c>
      <c r="O593" s="2">
        <v>0</v>
      </c>
      <c r="P593" s="2">
        <v>0</v>
      </c>
      <c r="Q593" s="24">
        <v>50.002499999999998</v>
      </c>
      <c r="S593" s="2" t="s">
        <v>1</v>
      </c>
      <c r="T593" t="str">
        <f>IF(Tabla2[[#This Row],[SERIE ]]="22SD004C","BODEGA",IF(Tabla2[[#This Row],[SERIE ]]="21DS000T","CASA MATRIZ","SUCURSAL"))</f>
        <v>SUCURSAL</v>
      </c>
    </row>
    <row r="594" spans="1:20" ht="15.75" hidden="1" thickBot="1" x14ac:dyDescent="0.3">
      <c r="A594" s="26" t="s">
        <v>9014</v>
      </c>
      <c r="B594" s="182" t="s">
        <v>10875</v>
      </c>
      <c r="C594" s="2" t="s">
        <v>1</v>
      </c>
      <c r="D594" s="2" t="s">
        <v>0</v>
      </c>
      <c r="E594" s="2" t="s">
        <v>10329</v>
      </c>
      <c r="F594" s="2" t="s">
        <v>10331</v>
      </c>
      <c r="G594" s="25">
        <v>1824</v>
      </c>
      <c r="H594" s="29">
        <v>1824</v>
      </c>
      <c r="I594" s="30" t="s">
        <v>10320</v>
      </c>
      <c r="J594" s="24" t="s">
        <v>10321</v>
      </c>
      <c r="K594" s="2">
        <v>0</v>
      </c>
      <c r="L594" s="2">
        <v>0</v>
      </c>
      <c r="M594" s="24">
        <v>68.59</v>
      </c>
      <c r="N594" s="2">
        <v>8.9167000000000005</v>
      </c>
      <c r="O594" s="2">
        <v>0</v>
      </c>
      <c r="P594" s="2">
        <v>0</v>
      </c>
      <c r="Q594" s="24">
        <v>77.506700000000009</v>
      </c>
      <c r="S594" s="2" t="s">
        <v>1</v>
      </c>
      <c r="T594" t="str">
        <f>IF(Tabla2[[#This Row],[SERIE ]]="22SD004C","BODEGA",IF(Tabla2[[#This Row],[SERIE ]]="21DS000T","CASA MATRIZ","SUCURSAL"))</f>
        <v>SUCURSAL</v>
      </c>
    </row>
    <row r="595" spans="1:20" ht="15.75" hidden="1" thickBot="1" x14ac:dyDescent="0.3">
      <c r="A595" s="26" t="s">
        <v>9014</v>
      </c>
      <c r="B595" s="182" t="s">
        <v>10875</v>
      </c>
      <c r="C595" s="2" t="s">
        <v>1</v>
      </c>
      <c r="D595" s="2" t="s">
        <v>0</v>
      </c>
      <c r="E595" s="2" t="s">
        <v>10329</v>
      </c>
      <c r="F595" s="2" t="s">
        <v>10331</v>
      </c>
      <c r="G595" s="25">
        <v>1823</v>
      </c>
      <c r="H595" s="29">
        <v>1823</v>
      </c>
      <c r="I595" s="30"/>
      <c r="J595" s="24" t="s">
        <v>10460</v>
      </c>
      <c r="K595" s="2">
        <v>0</v>
      </c>
      <c r="L595" s="2">
        <v>0</v>
      </c>
      <c r="M595" s="24">
        <v>426.55</v>
      </c>
      <c r="N595" s="2">
        <v>55.451500000000003</v>
      </c>
      <c r="O595" s="2">
        <v>0</v>
      </c>
      <c r="P595" s="2">
        <v>0</v>
      </c>
      <c r="Q595" s="24">
        <v>482.00150000000002</v>
      </c>
      <c r="R595" s="2" t="s">
        <v>10206</v>
      </c>
      <c r="S595" s="2" t="s">
        <v>1</v>
      </c>
      <c r="T595" t="str">
        <f>IF(Tabla2[[#This Row],[SERIE ]]="22SD004C","BODEGA",IF(Tabla2[[#This Row],[SERIE ]]="21DS000T","CASA MATRIZ","SUCURSAL"))</f>
        <v>SUCURSAL</v>
      </c>
    </row>
    <row r="596" spans="1:20" ht="15.75" hidden="1" thickBot="1" x14ac:dyDescent="0.3">
      <c r="A596" s="26" t="s">
        <v>9014</v>
      </c>
      <c r="B596" s="182" t="s">
        <v>10874</v>
      </c>
      <c r="C596" s="2" t="s">
        <v>1</v>
      </c>
      <c r="D596" s="2" t="s">
        <v>0</v>
      </c>
      <c r="E596" s="2" t="s">
        <v>10329</v>
      </c>
      <c r="F596" s="2" t="s">
        <v>10331</v>
      </c>
      <c r="G596" s="25">
        <v>1822</v>
      </c>
      <c r="H596" s="29">
        <v>1822</v>
      </c>
      <c r="I596" s="30"/>
      <c r="J596" s="24" t="s">
        <v>10231</v>
      </c>
      <c r="K596" s="2">
        <v>0</v>
      </c>
      <c r="L596" s="2">
        <v>0</v>
      </c>
      <c r="M596" s="24">
        <v>402.65</v>
      </c>
      <c r="N596" s="2">
        <v>52.344499999999996</v>
      </c>
      <c r="O596" s="2">
        <v>0</v>
      </c>
      <c r="P596" s="2">
        <v>0</v>
      </c>
      <c r="Q596" s="24">
        <v>454.99449999999996</v>
      </c>
      <c r="R596" s="2" t="s">
        <v>10230</v>
      </c>
      <c r="S596" s="2" t="s">
        <v>1</v>
      </c>
      <c r="T596" t="str">
        <f>IF(Tabla2[[#This Row],[SERIE ]]="22SD004C","BODEGA",IF(Tabla2[[#This Row],[SERIE ]]="21DS000T","CASA MATRIZ","SUCURSAL"))</f>
        <v>SUCURSAL</v>
      </c>
    </row>
    <row r="597" spans="1:20" ht="15.75" hidden="1" thickBot="1" x14ac:dyDescent="0.3">
      <c r="A597" s="26" t="s">
        <v>9014</v>
      </c>
      <c r="B597" s="182" t="s">
        <v>10874</v>
      </c>
      <c r="C597" s="2" t="s">
        <v>1</v>
      </c>
      <c r="D597" s="2" t="s">
        <v>0</v>
      </c>
      <c r="E597" s="2" t="s">
        <v>10329</v>
      </c>
      <c r="F597" s="2" t="s">
        <v>10331</v>
      </c>
      <c r="G597" s="25">
        <v>1821</v>
      </c>
      <c r="H597" s="29">
        <v>1821</v>
      </c>
      <c r="I597" s="30"/>
      <c r="J597" s="24" t="s">
        <v>10461</v>
      </c>
      <c r="K597" s="2">
        <v>0</v>
      </c>
      <c r="L597" s="2">
        <v>0</v>
      </c>
      <c r="M597" s="24">
        <v>447.79</v>
      </c>
      <c r="N597" s="2">
        <v>58.212700000000005</v>
      </c>
      <c r="O597" s="2">
        <v>0</v>
      </c>
      <c r="P597" s="2">
        <v>0</v>
      </c>
      <c r="Q597" s="24">
        <v>506.0027</v>
      </c>
      <c r="R597" s="2" t="s">
        <v>10253</v>
      </c>
      <c r="S597" s="2" t="s">
        <v>1</v>
      </c>
      <c r="T597" t="str">
        <f>IF(Tabla2[[#This Row],[SERIE ]]="22SD004C","BODEGA",IF(Tabla2[[#This Row],[SERIE ]]="21DS000T","CASA MATRIZ","SUCURSAL"))</f>
        <v>SUCURSAL</v>
      </c>
    </row>
    <row r="598" spans="1:20" ht="15.75" hidden="1" thickBot="1" x14ac:dyDescent="0.3">
      <c r="A598" s="26" t="s">
        <v>9014</v>
      </c>
      <c r="B598" s="182" t="s">
        <v>10874</v>
      </c>
      <c r="C598" s="2" t="s">
        <v>1</v>
      </c>
      <c r="D598" s="2" t="s">
        <v>0</v>
      </c>
      <c r="E598" s="2" t="s">
        <v>10329</v>
      </c>
      <c r="F598" s="2" t="s">
        <v>10331</v>
      </c>
      <c r="G598" s="25">
        <v>1820</v>
      </c>
      <c r="H598" s="29">
        <v>1820</v>
      </c>
      <c r="I598" s="30"/>
      <c r="J598" s="24" t="s">
        <v>10246</v>
      </c>
      <c r="K598" s="2">
        <v>0</v>
      </c>
      <c r="L598" s="2">
        <v>0</v>
      </c>
      <c r="M598" s="24">
        <v>150.01</v>
      </c>
      <c r="N598" s="2">
        <v>19.501300000000001</v>
      </c>
      <c r="O598" s="2">
        <v>0</v>
      </c>
      <c r="P598" s="2">
        <v>0</v>
      </c>
      <c r="Q598" s="24">
        <v>169.51130000000001</v>
      </c>
      <c r="R598" s="2" t="s">
        <v>10245</v>
      </c>
      <c r="S598" s="2" t="s">
        <v>1</v>
      </c>
      <c r="T598" t="str">
        <f>IF(Tabla2[[#This Row],[SERIE ]]="22SD004C","BODEGA",IF(Tabla2[[#This Row],[SERIE ]]="21DS000T","CASA MATRIZ","SUCURSAL"))</f>
        <v>SUCURSAL</v>
      </c>
    </row>
    <row r="599" spans="1:20" ht="15.75" hidden="1" thickBot="1" x14ac:dyDescent="0.3">
      <c r="A599" s="26" t="s">
        <v>9014</v>
      </c>
      <c r="B599" s="182" t="s">
        <v>10873</v>
      </c>
      <c r="C599" s="2" t="s">
        <v>1</v>
      </c>
      <c r="D599" s="2" t="s">
        <v>0</v>
      </c>
      <c r="E599" s="2" t="s">
        <v>10329</v>
      </c>
      <c r="F599" s="2" t="s">
        <v>10331</v>
      </c>
      <c r="G599" s="25">
        <v>1819</v>
      </c>
      <c r="H599" s="29">
        <v>1819</v>
      </c>
      <c r="I599" s="30"/>
      <c r="J599" s="24" t="s">
        <v>10239</v>
      </c>
      <c r="K599" s="2">
        <v>0</v>
      </c>
      <c r="L599" s="2">
        <v>0</v>
      </c>
      <c r="M599" s="24">
        <v>88.58</v>
      </c>
      <c r="N599" s="2">
        <v>11.5154</v>
      </c>
      <c r="O599" s="2">
        <v>0</v>
      </c>
      <c r="P599" s="2">
        <v>0</v>
      </c>
      <c r="Q599" s="24">
        <v>100.0954</v>
      </c>
      <c r="R599" s="2" t="s">
        <v>10238</v>
      </c>
      <c r="S599" s="2" t="s">
        <v>1</v>
      </c>
      <c r="T599" t="str">
        <f>IF(Tabla2[[#This Row],[SERIE ]]="22SD004C","BODEGA",IF(Tabla2[[#This Row],[SERIE ]]="21DS000T","CASA MATRIZ","SUCURSAL"))</f>
        <v>SUCURSAL</v>
      </c>
    </row>
    <row r="600" spans="1:20" ht="15.75" hidden="1" thickBot="1" x14ac:dyDescent="0.3">
      <c r="A600" s="26" t="s">
        <v>9014</v>
      </c>
      <c r="B600" s="182" t="s">
        <v>10873</v>
      </c>
      <c r="C600" s="2" t="s">
        <v>1</v>
      </c>
      <c r="D600" s="2" t="s">
        <v>0</v>
      </c>
      <c r="E600" s="2" t="s">
        <v>10329</v>
      </c>
      <c r="F600" s="2" t="s">
        <v>10331</v>
      </c>
      <c r="G600" s="25">
        <v>1818</v>
      </c>
      <c r="H600" s="29">
        <v>1818</v>
      </c>
      <c r="I600" s="30"/>
      <c r="J600" s="24" t="s">
        <v>10460</v>
      </c>
      <c r="K600" s="2">
        <v>0</v>
      </c>
      <c r="L600" s="2">
        <v>0</v>
      </c>
      <c r="M600" s="24">
        <v>463.35</v>
      </c>
      <c r="N600" s="2">
        <v>60.235500000000002</v>
      </c>
      <c r="O600" s="2">
        <v>0</v>
      </c>
      <c r="P600" s="2">
        <v>0</v>
      </c>
      <c r="Q600" s="24">
        <v>523.58550000000002</v>
      </c>
      <c r="R600" s="2" t="s">
        <v>10206</v>
      </c>
      <c r="S600" s="2" t="s">
        <v>1</v>
      </c>
      <c r="T600" t="str">
        <f>IF(Tabla2[[#This Row],[SERIE ]]="22SD004C","BODEGA",IF(Tabla2[[#This Row],[SERIE ]]="21DS000T","CASA MATRIZ","SUCURSAL"))</f>
        <v>SUCURSAL</v>
      </c>
    </row>
    <row r="601" spans="1:20" ht="15.75" hidden="1" thickBot="1" x14ac:dyDescent="0.3">
      <c r="A601" s="26" t="s">
        <v>9014</v>
      </c>
      <c r="B601" s="182" t="s">
        <v>10872</v>
      </c>
      <c r="C601" s="2" t="s">
        <v>1</v>
      </c>
      <c r="D601" s="2" t="s">
        <v>0</v>
      </c>
      <c r="E601" s="2" t="s">
        <v>10329</v>
      </c>
      <c r="F601" s="2" t="s">
        <v>10331</v>
      </c>
      <c r="G601" s="25">
        <v>1817</v>
      </c>
      <c r="H601" s="29">
        <v>1817</v>
      </c>
      <c r="I601" s="30"/>
      <c r="J601" s="24" t="s">
        <v>10257</v>
      </c>
      <c r="K601" s="2">
        <v>0</v>
      </c>
      <c r="L601" s="2">
        <v>0</v>
      </c>
      <c r="M601" s="24">
        <v>351.11</v>
      </c>
      <c r="N601" s="2">
        <v>45.644300000000001</v>
      </c>
      <c r="O601" s="2">
        <v>0</v>
      </c>
      <c r="P601" s="2">
        <v>0</v>
      </c>
      <c r="Q601" s="24">
        <v>396.7543</v>
      </c>
      <c r="R601" s="2" t="s">
        <v>10256</v>
      </c>
      <c r="S601" s="2" t="s">
        <v>1</v>
      </c>
      <c r="T601" t="str">
        <f>IF(Tabla2[[#This Row],[SERIE ]]="22SD004C","BODEGA",IF(Tabla2[[#This Row],[SERIE ]]="21DS000T","CASA MATRIZ","SUCURSAL"))</f>
        <v>SUCURSAL</v>
      </c>
    </row>
    <row r="602" spans="1:20" ht="15.75" hidden="1" thickBot="1" x14ac:dyDescent="0.3">
      <c r="A602" s="26" t="s">
        <v>9014</v>
      </c>
      <c r="B602" s="182" t="s">
        <v>10872</v>
      </c>
      <c r="C602" s="2" t="s">
        <v>1</v>
      </c>
      <c r="D602" s="2" t="s">
        <v>0</v>
      </c>
      <c r="E602" s="2" t="s">
        <v>10329</v>
      </c>
      <c r="F602" s="2" t="s">
        <v>10331</v>
      </c>
      <c r="G602" s="25">
        <v>1816</v>
      </c>
      <c r="H602" s="29">
        <v>1816</v>
      </c>
      <c r="I602" s="30"/>
      <c r="J602" s="24" t="s">
        <v>10443</v>
      </c>
      <c r="K602" s="2">
        <v>0</v>
      </c>
      <c r="L602" s="2">
        <v>0</v>
      </c>
      <c r="M602" s="24">
        <v>29.2</v>
      </c>
      <c r="N602" s="2">
        <v>3.7959999999999998</v>
      </c>
      <c r="O602" s="2">
        <v>0</v>
      </c>
      <c r="P602" s="2">
        <v>0</v>
      </c>
      <c r="Q602" s="24">
        <v>32.996000000000002</v>
      </c>
      <c r="R602" s="2" t="s">
        <v>10442</v>
      </c>
      <c r="S602" s="2" t="s">
        <v>1</v>
      </c>
      <c r="T602" t="str">
        <f>IF(Tabla2[[#This Row],[SERIE ]]="22SD004C","BODEGA",IF(Tabla2[[#This Row],[SERIE ]]="21DS000T","CASA MATRIZ","SUCURSAL"))</f>
        <v>SUCURSAL</v>
      </c>
    </row>
    <row r="603" spans="1:20" ht="15.75" hidden="1" thickBot="1" x14ac:dyDescent="0.3">
      <c r="A603" s="26" t="s">
        <v>9014</v>
      </c>
      <c r="B603" s="182" t="s">
        <v>10872</v>
      </c>
      <c r="C603" s="2" t="s">
        <v>1</v>
      </c>
      <c r="D603" s="2" t="s">
        <v>0</v>
      </c>
      <c r="E603" s="2" t="s">
        <v>10329</v>
      </c>
      <c r="F603" s="2" t="s">
        <v>10331</v>
      </c>
      <c r="G603" s="25">
        <v>1815</v>
      </c>
      <c r="H603" s="29">
        <v>1815</v>
      </c>
      <c r="I603" s="30"/>
      <c r="J603" s="24" t="s">
        <v>10231</v>
      </c>
      <c r="K603" s="2">
        <v>0</v>
      </c>
      <c r="L603" s="2">
        <v>0</v>
      </c>
      <c r="M603" s="24">
        <v>402.65</v>
      </c>
      <c r="N603" s="2">
        <v>52.344499999999996</v>
      </c>
      <c r="O603" s="2">
        <v>0</v>
      </c>
      <c r="P603" s="2">
        <v>0</v>
      </c>
      <c r="Q603" s="24">
        <v>454.99449999999996</v>
      </c>
      <c r="R603" s="2" t="s">
        <v>10230</v>
      </c>
      <c r="S603" s="2" t="s">
        <v>1</v>
      </c>
      <c r="T603" t="str">
        <f>IF(Tabla2[[#This Row],[SERIE ]]="22SD004C","BODEGA",IF(Tabla2[[#This Row],[SERIE ]]="21DS000T","CASA MATRIZ","SUCURSAL"))</f>
        <v>SUCURSAL</v>
      </c>
    </row>
    <row r="604" spans="1:20" ht="15.75" hidden="1" thickBot="1" x14ac:dyDescent="0.3">
      <c r="A604" s="26" t="s">
        <v>9014</v>
      </c>
      <c r="B604" s="182" t="s">
        <v>10871</v>
      </c>
      <c r="C604" s="2" t="s">
        <v>1</v>
      </c>
      <c r="D604" s="2" t="s">
        <v>0</v>
      </c>
      <c r="E604" s="2" t="s">
        <v>10329</v>
      </c>
      <c r="F604" s="2" t="s">
        <v>10331</v>
      </c>
      <c r="G604" s="25">
        <v>1814</v>
      </c>
      <c r="H604" s="29">
        <v>1814</v>
      </c>
      <c r="I604" s="30"/>
      <c r="J604" s="24" t="s">
        <v>10280</v>
      </c>
      <c r="K604" s="2">
        <v>0</v>
      </c>
      <c r="L604" s="2">
        <v>0</v>
      </c>
      <c r="M604" s="24">
        <v>74.56</v>
      </c>
      <c r="N604" s="2">
        <v>9.6928000000000001</v>
      </c>
      <c r="O604" s="2">
        <v>0</v>
      </c>
      <c r="P604" s="2">
        <v>0</v>
      </c>
      <c r="Q604" s="24">
        <v>84.252800000000008</v>
      </c>
      <c r="R604" s="2" t="s">
        <v>10279</v>
      </c>
      <c r="S604" s="2" t="s">
        <v>1</v>
      </c>
      <c r="T604" t="str">
        <f>IF(Tabla2[[#This Row],[SERIE ]]="22SD004C","BODEGA",IF(Tabla2[[#This Row],[SERIE ]]="21DS000T","CASA MATRIZ","SUCURSAL"))</f>
        <v>SUCURSAL</v>
      </c>
    </row>
    <row r="605" spans="1:20" ht="15.75" hidden="1" thickBot="1" x14ac:dyDescent="0.3">
      <c r="A605" s="26" t="s">
        <v>9014</v>
      </c>
      <c r="B605" s="182" t="s">
        <v>10871</v>
      </c>
      <c r="C605" s="2" t="s">
        <v>1</v>
      </c>
      <c r="D605" s="2" t="s">
        <v>0</v>
      </c>
      <c r="E605" s="2" t="s">
        <v>10329</v>
      </c>
      <c r="F605" s="2" t="s">
        <v>10331</v>
      </c>
      <c r="G605" s="25">
        <v>1813</v>
      </c>
      <c r="H605" s="29">
        <v>1813</v>
      </c>
      <c r="I605" s="30"/>
      <c r="J605" s="24" t="s">
        <v>10231</v>
      </c>
      <c r="K605" s="2">
        <v>0</v>
      </c>
      <c r="L605" s="2">
        <v>0</v>
      </c>
      <c r="M605" s="24">
        <v>410.62</v>
      </c>
      <c r="N605" s="2">
        <v>53.380600000000001</v>
      </c>
      <c r="O605" s="2">
        <v>0</v>
      </c>
      <c r="P605" s="2">
        <v>0</v>
      </c>
      <c r="Q605" s="24">
        <v>464.00060000000002</v>
      </c>
      <c r="R605" s="2" t="s">
        <v>10230</v>
      </c>
      <c r="S605" s="2" t="s">
        <v>1</v>
      </c>
      <c r="T605" t="str">
        <f>IF(Tabla2[[#This Row],[SERIE ]]="22SD004C","BODEGA",IF(Tabla2[[#This Row],[SERIE ]]="21DS000T","CASA MATRIZ","SUCURSAL"))</f>
        <v>SUCURSAL</v>
      </c>
    </row>
    <row r="606" spans="1:20" ht="15.75" hidden="1" thickBot="1" x14ac:dyDescent="0.3">
      <c r="A606" s="26" t="s">
        <v>9014</v>
      </c>
      <c r="B606" s="182" t="s">
        <v>10870</v>
      </c>
      <c r="C606" s="2" t="s">
        <v>1</v>
      </c>
      <c r="D606" s="2" t="s">
        <v>0</v>
      </c>
      <c r="E606" s="2" t="s">
        <v>10329</v>
      </c>
      <c r="F606" s="2" t="s">
        <v>10331</v>
      </c>
      <c r="G606" s="25">
        <v>1812</v>
      </c>
      <c r="H606" s="29">
        <v>1812</v>
      </c>
      <c r="I606" s="30"/>
      <c r="J606" s="24" t="s">
        <v>10885</v>
      </c>
      <c r="K606" s="2">
        <v>0</v>
      </c>
      <c r="L606" s="2">
        <v>0</v>
      </c>
      <c r="M606" s="24">
        <v>97.35</v>
      </c>
      <c r="N606" s="2">
        <v>12.6555</v>
      </c>
      <c r="O606" s="2">
        <v>0</v>
      </c>
      <c r="P606" s="2">
        <v>0</v>
      </c>
      <c r="Q606" s="24">
        <v>110.0055</v>
      </c>
      <c r="R606" s="112" t="s">
        <v>10970</v>
      </c>
      <c r="S606" s="2" t="s">
        <v>1</v>
      </c>
      <c r="T606" t="str">
        <f>IF(Tabla2[[#This Row],[SERIE ]]="22SD004C","BODEGA",IF(Tabla2[[#This Row],[SERIE ]]="21DS000T","CASA MATRIZ","SUCURSAL"))</f>
        <v>SUCURSAL</v>
      </c>
    </row>
    <row r="607" spans="1:20" ht="15.75" hidden="1" thickBot="1" x14ac:dyDescent="0.3">
      <c r="A607" s="26" t="s">
        <v>9014</v>
      </c>
      <c r="B607" s="182" t="s">
        <v>10870</v>
      </c>
      <c r="C607" s="2" t="s">
        <v>1</v>
      </c>
      <c r="D607" s="2" t="s">
        <v>0</v>
      </c>
      <c r="E607" s="2" t="s">
        <v>10329</v>
      </c>
      <c r="F607" s="2" t="s">
        <v>10331</v>
      </c>
      <c r="G607" s="25">
        <v>1811</v>
      </c>
      <c r="H607" s="29">
        <v>1811</v>
      </c>
      <c r="I607" s="30" t="s">
        <v>10592</v>
      </c>
      <c r="J607" s="24" t="s">
        <v>10593</v>
      </c>
      <c r="K607" s="2">
        <v>0</v>
      </c>
      <c r="L607" s="2">
        <v>0</v>
      </c>
      <c r="M607" s="24">
        <v>40.4</v>
      </c>
      <c r="N607" s="2">
        <v>5.2519999999999998</v>
      </c>
      <c r="O607" s="2">
        <v>0</v>
      </c>
      <c r="P607" s="2">
        <v>0</v>
      </c>
      <c r="Q607" s="24">
        <v>45.652000000000001</v>
      </c>
      <c r="S607" s="2" t="s">
        <v>1</v>
      </c>
      <c r="T607" t="str">
        <f>IF(Tabla2[[#This Row],[SERIE ]]="22SD004C","BODEGA",IF(Tabla2[[#This Row],[SERIE ]]="21DS000T","CASA MATRIZ","SUCURSAL"))</f>
        <v>SUCURSAL</v>
      </c>
    </row>
    <row r="608" spans="1:20" ht="15.75" hidden="1" thickBot="1" x14ac:dyDescent="0.3">
      <c r="A608" s="26" t="s">
        <v>9014</v>
      </c>
      <c r="B608" s="182" t="s">
        <v>10870</v>
      </c>
      <c r="C608" s="2" t="s">
        <v>1</v>
      </c>
      <c r="D608" s="2" t="s">
        <v>0</v>
      </c>
      <c r="E608" s="2" t="s">
        <v>10329</v>
      </c>
      <c r="F608" s="2" t="s">
        <v>10331</v>
      </c>
      <c r="G608" s="25">
        <v>1810</v>
      </c>
      <c r="H608" s="29">
        <v>1810</v>
      </c>
      <c r="I608" s="30"/>
      <c r="J608" s="24" t="s">
        <v>10217</v>
      </c>
      <c r="K608" s="2">
        <v>0</v>
      </c>
      <c r="L608" s="2">
        <v>0</v>
      </c>
      <c r="M608" s="24">
        <v>33.869999999999997</v>
      </c>
      <c r="N608" s="2">
        <v>4.4031000000000002</v>
      </c>
      <c r="O608" s="2">
        <v>0</v>
      </c>
      <c r="P608" s="2">
        <v>0</v>
      </c>
      <c r="Q608" s="24">
        <v>38.273099999999999</v>
      </c>
      <c r="R608" s="2" t="s">
        <v>10216</v>
      </c>
      <c r="S608" s="2" t="s">
        <v>1</v>
      </c>
      <c r="T608" t="str">
        <f>IF(Tabla2[[#This Row],[SERIE ]]="22SD004C","BODEGA",IF(Tabla2[[#This Row],[SERIE ]]="21DS000T","CASA MATRIZ","SUCURSAL"))</f>
        <v>SUCURSAL</v>
      </c>
    </row>
    <row r="609" spans="1:20" ht="15.75" hidden="1" thickBot="1" x14ac:dyDescent="0.3">
      <c r="A609" s="26" t="s">
        <v>9014</v>
      </c>
      <c r="B609" s="182" t="s">
        <v>10870</v>
      </c>
      <c r="C609" s="2" t="s">
        <v>1</v>
      </c>
      <c r="D609" s="2" t="s">
        <v>0</v>
      </c>
      <c r="E609" s="2" t="s">
        <v>10329</v>
      </c>
      <c r="F609" s="2" t="s">
        <v>10331</v>
      </c>
      <c r="G609" s="25">
        <v>1809</v>
      </c>
      <c r="H609" s="29">
        <v>1809</v>
      </c>
      <c r="I609" s="30"/>
      <c r="J609" s="24" t="s">
        <v>10231</v>
      </c>
      <c r="K609" s="2">
        <v>0</v>
      </c>
      <c r="L609" s="2">
        <v>0</v>
      </c>
      <c r="M609" s="24">
        <v>408.85</v>
      </c>
      <c r="N609" s="2">
        <v>53.150500000000008</v>
      </c>
      <c r="O609" s="2">
        <v>0</v>
      </c>
      <c r="P609" s="2">
        <v>0</v>
      </c>
      <c r="Q609" s="24">
        <v>462.00050000000005</v>
      </c>
      <c r="R609" s="2" t="s">
        <v>10230</v>
      </c>
      <c r="S609" s="2" t="s">
        <v>1</v>
      </c>
      <c r="T609" t="str">
        <f>IF(Tabla2[[#This Row],[SERIE ]]="22SD004C","BODEGA",IF(Tabla2[[#This Row],[SERIE ]]="21DS000T","CASA MATRIZ","SUCURSAL"))</f>
        <v>SUCURSAL</v>
      </c>
    </row>
    <row r="610" spans="1:20" ht="15.75" hidden="1" thickBot="1" x14ac:dyDescent="0.3">
      <c r="A610" s="26" t="s">
        <v>9014</v>
      </c>
      <c r="B610" s="182" t="s">
        <v>10870</v>
      </c>
      <c r="C610" s="2" t="s">
        <v>1</v>
      </c>
      <c r="D610" s="2" t="s">
        <v>0</v>
      </c>
      <c r="E610" s="2" t="s">
        <v>10329</v>
      </c>
      <c r="F610" s="2" t="s">
        <v>10331</v>
      </c>
      <c r="G610" s="25">
        <v>1808</v>
      </c>
      <c r="H610" s="29">
        <v>1808</v>
      </c>
      <c r="I610" s="30"/>
      <c r="J610" s="24" t="s">
        <v>10791</v>
      </c>
      <c r="K610" s="2">
        <v>0</v>
      </c>
      <c r="L610" s="2">
        <v>0</v>
      </c>
      <c r="M610" s="24">
        <v>177.65</v>
      </c>
      <c r="N610" s="2">
        <v>23.0945</v>
      </c>
      <c r="O610" s="2">
        <v>0</v>
      </c>
      <c r="P610" s="2">
        <v>0</v>
      </c>
      <c r="Q610" s="24">
        <v>200.74450000000002</v>
      </c>
      <c r="R610" s="2" t="s">
        <v>10790</v>
      </c>
      <c r="S610" s="2" t="s">
        <v>1</v>
      </c>
      <c r="T610" t="str">
        <f>IF(Tabla2[[#This Row],[SERIE ]]="22SD004C","BODEGA",IF(Tabla2[[#This Row],[SERIE ]]="21DS000T","CASA MATRIZ","SUCURSAL"))</f>
        <v>SUCURSAL</v>
      </c>
    </row>
    <row r="611" spans="1:20" ht="15.75" hidden="1" thickBot="1" x14ac:dyDescent="0.3">
      <c r="A611" s="26" t="s">
        <v>9014</v>
      </c>
      <c r="B611" s="182" t="s">
        <v>10869</v>
      </c>
      <c r="C611" s="2" t="s">
        <v>1</v>
      </c>
      <c r="D611" s="2" t="s">
        <v>0</v>
      </c>
      <c r="E611" s="2" t="s">
        <v>10329</v>
      </c>
      <c r="F611" s="2" t="s">
        <v>10331</v>
      </c>
      <c r="G611" s="25">
        <v>1807</v>
      </c>
      <c r="H611" s="29">
        <v>1807</v>
      </c>
      <c r="I611" s="30" t="s">
        <v>6684</v>
      </c>
      <c r="J611" s="24" t="s">
        <v>6685</v>
      </c>
      <c r="K611" s="2">
        <v>0</v>
      </c>
      <c r="L611" s="2">
        <v>0</v>
      </c>
      <c r="M611" s="24">
        <v>602.75</v>
      </c>
      <c r="N611" s="2">
        <v>78.357500000000002</v>
      </c>
      <c r="O611" s="2">
        <v>0</v>
      </c>
      <c r="P611" s="2">
        <v>0</v>
      </c>
      <c r="Q611" s="24">
        <v>681.10749999999996</v>
      </c>
      <c r="S611" s="2" t="s">
        <v>1</v>
      </c>
      <c r="T611" t="str">
        <f>IF(Tabla2[[#This Row],[SERIE ]]="22SD004C","BODEGA",IF(Tabla2[[#This Row],[SERIE ]]="21DS000T","CASA MATRIZ","SUCURSAL"))</f>
        <v>SUCURSAL</v>
      </c>
    </row>
    <row r="612" spans="1:20" ht="15.75" hidden="1" thickBot="1" x14ac:dyDescent="0.3">
      <c r="A612" s="26" t="s">
        <v>9014</v>
      </c>
      <c r="B612" s="182" t="s">
        <v>10869</v>
      </c>
      <c r="C612" s="2" t="s">
        <v>1</v>
      </c>
      <c r="D612" s="2" t="s">
        <v>0</v>
      </c>
      <c r="E612" s="2" t="s">
        <v>10329</v>
      </c>
      <c r="F612" s="2" t="s">
        <v>10331</v>
      </c>
      <c r="G612" s="25">
        <v>1806</v>
      </c>
      <c r="H612" s="29">
        <v>1806</v>
      </c>
      <c r="I612" s="30"/>
      <c r="J612" s="24" t="s">
        <v>10257</v>
      </c>
      <c r="K612" s="2">
        <v>0</v>
      </c>
      <c r="L612" s="2">
        <v>0</v>
      </c>
      <c r="M612" s="24">
        <v>267.7</v>
      </c>
      <c r="N612" s="2">
        <v>34.801000000000002</v>
      </c>
      <c r="O612" s="2">
        <v>0</v>
      </c>
      <c r="P612" s="2">
        <v>0</v>
      </c>
      <c r="Q612" s="24">
        <v>302.50099999999998</v>
      </c>
      <c r="R612" s="2" t="s">
        <v>10256</v>
      </c>
      <c r="S612" s="2" t="s">
        <v>1</v>
      </c>
      <c r="T612" t="str">
        <f>IF(Tabla2[[#This Row],[SERIE ]]="22SD004C","BODEGA",IF(Tabla2[[#This Row],[SERIE ]]="21DS000T","CASA MATRIZ","SUCURSAL"))</f>
        <v>SUCURSAL</v>
      </c>
    </row>
    <row r="613" spans="1:20" ht="15.75" hidden="1" thickBot="1" x14ac:dyDescent="0.3">
      <c r="A613" s="26" t="s">
        <v>9014</v>
      </c>
      <c r="B613" s="182" t="s">
        <v>10869</v>
      </c>
      <c r="C613" s="2" t="s">
        <v>1</v>
      </c>
      <c r="D613" s="2" t="s">
        <v>0</v>
      </c>
      <c r="E613" s="2" t="s">
        <v>10329</v>
      </c>
      <c r="F613" s="2" t="s">
        <v>10331</v>
      </c>
      <c r="G613" s="25">
        <v>1805</v>
      </c>
      <c r="H613" s="29">
        <v>1805</v>
      </c>
      <c r="I613" s="30" t="s">
        <v>10592</v>
      </c>
      <c r="J613" s="24" t="s">
        <v>10593</v>
      </c>
      <c r="K613" s="2">
        <v>0</v>
      </c>
      <c r="L613" s="2">
        <v>0</v>
      </c>
      <c r="M613" s="24">
        <v>27.26</v>
      </c>
      <c r="N613" s="2">
        <v>3.5438000000000005</v>
      </c>
      <c r="O613" s="2">
        <v>0</v>
      </c>
      <c r="P613" s="2">
        <v>0</v>
      </c>
      <c r="Q613" s="24">
        <v>30.803800000000003</v>
      </c>
      <c r="S613" s="2" t="s">
        <v>1</v>
      </c>
      <c r="T613" t="str">
        <f>IF(Tabla2[[#This Row],[SERIE ]]="22SD004C","BODEGA",IF(Tabla2[[#This Row],[SERIE ]]="21DS000T","CASA MATRIZ","SUCURSAL"))</f>
        <v>SUCURSAL</v>
      </c>
    </row>
    <row r="614" spans="1:20" ht="15.75" hidden="1" thickBot="1" x14ac:dyDescent="0.3">
      <c r="A614" s="26" t="s">
        <v>9014</v>
      </c>
      <c r="B614" s="182" t="s">
        <v>10869</v>
      </c>
      <c r="C614" s="2" t="s">
        <v>1</v>
      </c>
      <c r="D614" s="2" t="s">
        <v>0</v>
      </c>
      <c r="E614" s="2" t="s">
        <v>10329</v>
      </c>
      <c r="F614" s="2" t="s">
        <v>10331</v>
      </c>
      <c r="G614" s="25">
        <v>1804</v>
      </c>
      <c r="H614" s="29">
        <v>1804</v>
      </c>
      <c r="I614" s="30"/>
      <c r="J614" s="24" t="s">
        <v>10231</v>
      </c>
      <c r="K614" s="2">
        <v>0</v>
      </c>
      <c r="L614" s="2">
        <v>0</v>
      </c>
      <c r="M614" s="24">
        <v>376.11</v>
      </c>
      <c r="N614" s="2">
        <v>48.894300000000001</v>
      </c>
      <c r="O614" s="2">
        <v>0</v>
      </c>
      <c r="P614" s="2">
        <v>0</v>
      </c>
      <c r="Q614" s="24">
        <v>425.0043</v>
      </c>
      <c r="R614" s="2" t="s">
        <v>10230</v>
      </c>
      <c r="S614" s="2" t="s">
        <v>1</v>
      </c>
      <c r="T614" t="str">
        <f>IF(Tabla2[[#This Row],[SERIE ]]="22SD004C","BODEGA",IF(Tabla2[[#This Row],[SERIE ]]="21DS000T","CASA MATRIZ","SUCURSAL"))</f>
        <v>SUCURSAL</v>
      </c>
    </row>
    <row r="615" spans="1:20" ht="15.75" hidden="1" thickBot="1" x14ac:dyDescent="0.3">
      <c r="A615" s="26" t="s">
        <v>9014</v>
      </c>
      <c r="B615" s="182" t="s">
        <v>10869</v>
      </c>
      <c r="C615" s="2" t="s">
        <v>1</v>
      </c>
      <c r="D615" s="2" t="s">
        <v>0</v>
      </c>
      <c r="E615" s="2" t="s">
        <v>10329</v>
      </c>
      <c r="F615" s="2" t="s">
        <v>10331</v>
      </c>
      <c r="G615" s="25">
        <v>1803</v>
      </c>
      <c r="H615" s="29">
        <v>1803</v>
      </c>
      <c r="I615" s="30"/>
      <c r="J615" s="24" t="s">
        <v>10884</v>
      </c>
      <c r="K615" s="2">
        <v>0</v>
      </c>
      <c r="L615" s="2">
        <v>0</v>
      </c>
      <c r="M615" s="24">
        <v>80.75</v>
      </c>
      <c r="N615" s="2">
        <v>10.4975</v>
      </c>
      <c r="O615" s="2">
        <v>0</v>
      </c>
      <c r="P615" s="2">
        <v>0</v>
      </c>
      <c r="Q615" s="24">
        <v>91.247500000000002</v>
      </c>
      <c r="R615" s="2" t="s">
        <v>10883</v>
      </c>
      <c r="S615" s="2" t="s">
        <v>1</v>
      </c>
      <c r="T615" t="str">
        <f>IF(Tabla2[[#This Row],[SERIE ]]="22SD004C","BODEGA",IF(Tabla2[[#This Row],[SERIE ]]="21DS000T","CASA MATRIZ","SUCURSAL"))</f>
        <v>SUCURSAL</v>
      </c>
    </row>
    <row r="616" spans="1:20" ht="15.75" hidden="1" thickBot="1" x14ac:dyDescent="0.3">
      <c r="A616" s="26" t="s">
        <v>9014</v>
      </c>
      <c r="B616" s="182" t="s">
        <v>10868</v>
      </c>
      <c r="C616" s="2" t="s">
        <v>1</v>
      </c>
      <c r="D616" s="2" t="s">
        <v>0</v>
      </c>
      <c r="E616" s="2" t="s">
        <v>10329</v>
      </c>
      <c r="F616" s="2" t="s">
        <v>10331</v>
      </c>
      <c r="G616" s="25">
        <v>1802</v>
      </c>
      <c r="H616" s="29">
        <v>1802</v>
      </c>
      <c r="I616" s="30"/>
      <c r="J616" s="24" t="s">
        <v>10461</v>
      </c>
      <c r="K616" s="2">
        <v>0</v>
      </c>
      <c r="L616" s="2">
        <v>0</v>
      </c>
      <c r="M616" s="24">
        <v>480.53</v>
      </c>
      <c r="N616" s="2">
        <v>62.468899999999998</v>
      </c>
      <c r="O616" s="2">
        <v>0</v>
      </c>
      <c r="P616" s="2">
        <v>0</v>
      </c>
      <c r="Q616" s="24">
        <v>542.99889999999994</v>
      </c>
      <c r="R616" s="2" t="s">
        <v>10253</v>
      </c>
      <c r="S616" s="2" t="s">
        <v>1</v>
      </c>
      <c r="T616" t="str">
        <f>IF(Tabla2[[#This Row],[SERIE ]]="22SD004C","BODEGA",IF(Tabla2[[#This Row],[SERIE ]]="21DS000T","CASA MATRIZ","SUCURSAL"))</f>
        <v>SUCURSAL</v>
      </c>
    </row>
    <row r="617" spans="1:20" ht="15.75" hidden="1" thickBot="1" x14ac:dyDescent="0.3">
      <c r="A617" s="26" t="s">
        <v>9014</v>
      </c>
      <c r="B617" s="182" t="s">
        <v>10868</v>
      </c>
      <c r="C617" s="2" t="s">
        <v>1</v>
      </c>
      <c r="D617" s="2" t="s">
        <v>0</v>
      </c>
      <c r="E617" s="2" t="s">
        <v>10329</v>
      </c>
      <c r="F617" s="2" t="s">
        <v>10331</v>
      </c>
      <c r="G617" s="25">
        <v>1801</v>
      </c>
      <c r="H617" s="29">
        <v>1801</v>
      </c>
      <c r="I617" s="30"/>
      <c r="J617" s="24" t="s">
        <v>10239</v>
      </c>
      <c r="K617" s="2">
        <v>0</v>
      </c>
      <c r="L617" s="2">
        <v>0</v>
      </c>
      <c r="M617" s="24">
        <v>396.9</v>
      </c>
      <c r="N617" s="2">
        <v>51.597000000000001</v>
      </c>
      <c r="O617" s="2">
        <v>0</v>
      </c>
      <c r="P617" s="2">
        <v>0</v>
      </c>
      <c r="Q617" s="24">
        <v>448.49699999999996</v>
      </c>
      <c r="R617" s="2" t="s">
        <v>10238</v>
      </c>
      <c r="S617" s="2" t="s">
        <v>1</v>
      </c>
      <c r="T617" t="str">
        <f>IF(Tabla2[[#This Row],[SERIE ]]="22SD004C","BODEGA",IF(Tabla2[[#This Row],[SERIE ]]="21DS000T","CASA MATRIZ","SUCURSAL"))</f>
        <v>SUCURSAL</v>
      </c>
    </row>
    <row r="618" spans="1:20" ht="15.75" hidden="1" thickBot="1" x14ac:dyDescent="0.3">
      <c r="A618" s="26" t="s">
        <v>9014</v>
      </c>
      <c r="B618" s="182" t="s">
        <v>10868</v>
      </c>
      <c r="C618" s="2" t="s">
        <v>1</v>
      </c>
      <c r="D618" s="2" t="s">
        <v>0</v>
      </c>
      <c r="E618" s="2" t="s">
        <v>10329</v>
      </c>
      <c r="F618" s="2" t="s">
        <v>10331</v>
      </c>
      <c r="G618" s="25">
        <v>1800</v>
      </c>
      <c r="H618" s="29">
        <v>1800</v>
      </c>
      <c r="I618" s="30" t="s">
        <v>10320</v>
      </c>
      <c r="J618" s="24" t="s">
        <v>10321</v>
      </c>
      <c r="K618" s="2">
        <v>0</v>
      </c>
      <c r="L618" s="2">
        <v>0</v>
      </c>
      <c r="M618" s="24">
        <v>88.5</v>
      </c>
      <c r="N618" s="2">
        <v>11.505000000000001</v>
      </c>
      <c r="O618" s="2">
        <v>0</v>
      </c>
      <c r="P618" s="2">
        <v>0</v>
      </c>
      <c r="Q618" s="24">
        <v>100.005</v>
      </c>
      <c r="S618" s="2" t="s">
        <v>1</v>
      </c>
      <c r="T618" t="str">
        <f>IF(Tabla2[[#This Row],[SERIE ]]="22SD004C","BODEGA",IF(Tabla2[[#This Row],[SERIE ]]="21DS000T","CASA MATRIZ","SUCURSAL"))</f>
        <v>SUCURSAL</v>
      </c>
    </row>
    <row r="619" spans="1:20" ht="15.75" hidden="1" thickBot="1" x14ac:dyDescent="0.3">
      <c r="A619" s="26" t="s">
        <v>9014</v>
      </c>
      <c r="B619" s="182" t="s">
        <v>10868</v>
      </c>
      <c r="C619" s="2" t="s">
        <v>1</v>
      </c>
      <c r="D619" s="2" t="s">
        <v>0</v>
      </c>
      <c r="E619" s="2" t="s">
        <v>10329</v>
      </c>
      <c r="F619" s="2" t="s">
        <v>10331</v>
      </c>
      <c r="G619" s="25">
        <v>1799</v>
      </c>
      <c r="H619" s="29">
        <v>1799</v>
      </c>
      <c r="I619" s="30"/>
      <c r="J619" s="24" t="s">
        <v>10799</v>
      </c>
      <c r="K619" s="2">
        <v>0</v>
      </c>
      <c r="L619" s="2">
        <v>0</v>
      </c>
      <c r="M619" s="24">
        <v>120.13</v>
      </c>
      <c r="N619" s="2">
        <v>15.616899999999999</v>
      </c>
      <c r="O619" s="2">
        <v>0</v>
      </c>
      <c r="P619" s="2">
        <v>0</v>
      </c>
      <c r="Q619" s="24">
        <v>135.74689999999998</v>
      </c>
      <c r="R619" s="2" t="s">
        <v>10798</v>
      </c>
      <c r="S619" s="2" t="s">
        <v>1</v>
      </c>
      <c r="T619" t="str">
        <f>IF(Tabla2[[#This Row],[SERIE ]]="22SD004C","BODEGA",IF(Tabla2[[#This Row],[SERIE ]]="21DS000T","CASA MATRIZ","SUCURSAL"))</f>
        <v>SUCURSAL</v>
      </c>
    </row>
    <row r="620" spans="1:20" ht="15.75" hidden="1" thickBot="1" x14ac:dyDescent="0.3">
      <c r="A620" s="26" t="s">
        <v>9014</v>
      </c>
      <c r="B620" s="182" t="s">
        <v>10868</v>
      </c>
      <c r="C620" s="2" t="s">
        <v>1</v>
      </c>
      <c r="D620" s="2" t="s">
        <v>0</v>
      </c>
      <c r="E620" s="2" t="s">
        <v>10329</v>
      </c>
      <c r="F620" s="2" t="s">
        <v>10331</v>
      </c>
      <c r="G620" s="25">
        <v>1798</v>
      </c>
      <c r="H620" s="29">
        <v>1798</v>
      </c>
      <c r="I620" s="30"/>
      <c r="J620" s="24" t="s">
        <v>10231</v>
      </c>
      <c r="K620" s="2">
        <v>0</v>
      </c>
      <c r="L620" s="2">
        <v>0</v>
      </c>
      <c r="M620" s="24">
        <v>435.4</v>
      </c>
      <c r="N620" s="2">
        <v>56.601999999999997</v>
      </c>
      <c r="O620" s="2">
        <v>0</v>
      </c>
      <c r="P620" s="2">
        <v>0</v>
      </c>
      <c r="Q620" s="24">
        <v>492.00199999999995</v>
      </c>
      <c r="R620" s="2" t="s">
        <v>10230</v>
      </c>
      <c r="S620" s="2" t="s">
        <v>1</v>
      </c>
      <c r="T620" t="str">
        <f>IF(Tabla2[[#This Row],[SERIE ]]="22SD004C","BODEGA",IF(Tabla2[[#This Row],[SERIE ]]="21DS000T","CASA MATRIZ","SUCURSAL"))</f>
        <v>SUCURSAL</v>
      </c>
    </row>
    <row r="621" spans="1:20" ht="15.75" hidden="1" thickBot="1" x14ac:dyDescent="0.3">
      <c r="A621" s="26" t="s">
        <v>9014</v>
      </c>
      <c r="B621" s="182" t="s">
        <v>10867</v>
      </c>
      <c r="C621" s="2" t="s">
        <v>1</v>
      </c>
      <c r="D621" s="2" t="s">
        <v>0</v>
      </c>
      <c r="E621" s="2" t="s">
        <v>10329</v>
      </c>
      <c r="F621" s="2" t="s">
        <v>10331</v>
      </c>
      <c r="G621" s="25">
        <v>1797</v>
      </c>
      <c r="H621" s="29">
        <v>1797</v>
      </c>
      <c r="I621" s="30" t="s">
        <v>10286</v>
      </c>
      <c r="J621" s="24" t="s">
        <v>10287</v>
      </c>
      <c r="K621" s="2">
        <v>0</v>
      </c>
      <c r="L621" s="2">
        <v>0</v>
      </c>
      <c r="M621" s="24">
        <v>210.18</v>
      </c>
      <c r="N621" s="2">
        <v>27.323400000000003</v>
      </c>
      <c r="O621" s="2">
        <v>0</v>
      </c>
      <c r="P621" s="2">
        <v>0</v>
      </c>
      <c r="Q621" s="24">
        <v>237.5034</v>
      </c>
      <c r="S621" s="2" t="s">
        <v>1</v>
      </c>
      <c r="T621" t="str">
        <f>IF(Tabla2[[#This Row],[SERIE ]]="22SD004C","BODEGA",IF(Tabla2[[#This Row],[SERIE ]]="21DS000T","CASA MATRIZ","SUCURSAL"))</f>
        <v>SUCURSAL</v>
      </c>
    </row>
    <row r="622" spans="1:20" ht="15.75" hidden="1" thickBot="1" x14ac:dyDescent="0.3">
      <c r="A622" s="26" t="s">
        <v>9014</v>
      </c>
      <c r="B622" s="182" t="s">
        <v>10865</v>
      </c>
      <c r="C622" s="2" t="s">
        <v>1</v>
      </c>
      <c r="D622" s="2" t="s">
        <v>0</v>
      </c>
      <c r="E622" s="2" t="s">
        <v>10329</v>
      </c>
      <c r="F622" s="2" t="s">
        <v>10331</v>
      </c>
      <c r="G622" s="25">
        <v>1796</v>
      </c>
      <c r="H622" s="29">
        <v>1796</v>
      </c>
      <c r="I622" s="30"/>
      <c r="J622" s="24" t="s">
        <v>10239</v>
      </c>
      <c r="K622" s="2">
        <v>0</v>
      </c>
      <c r="L622" s="2">
        <v>0</v>
      </c>
      <c r="M622" s="24">
        <v>95.58</v>
      </c>
      <c r="N622" s="2">
        <v>12.4254</v>
      </c>
      <c r="O622" s="2">
        <v>0</v>
      </c>
      <c r="P622" s="2">
        <v>0</v>
      </c>
      <c r="Q622" s="24">
        <v>108.00539999999999</v>
      </c>
      <c r="R622" s="2" t="s">
        <v>10238</v>
      </c>
      <c r="S622" s="2" t="s">
        <v>1</v>
      </c>
      <c r="T622" t="str">
        <f>IF(Tabla2[[#This Row],[SERIE ]]="22SD004C","BODEGA",IF(Tabla2[[#This Row],[SERIE ]]="21DS000T","CASA MATRIZ","SUCURSAL"))</f>
        <v>SUCURSAL</v>
      </c>
    </row>
    <row r="623" spans="1:20" ht="15.75" hidden="1" thickBot="1" x14ac:dyDescent="0.3">
      <c r="A623" s="26" t="s">
        <v>9014</v>
      </c>
      <c r="B623" s="182" t="s">
        <v>10864</v>
      </c>
      <c r="C623" s="2" t="s">
        <v>1</v>
      </c>
      <c r="D623" s="2" t="s">
        <v>0</v>
      </c>
      <c r="E623" s="2" t="s">
        <v>10329</v>
      </c>
      <c r="F623" s="2" t="s">
        <v>10331</v>
      </c>
      <c r="G623" s="25">
        <v>1795</v>
      </c>
      <c r="H623" s="29">
        <v>1795</v>
      </c>
      <c r="I623" s="30"/>
      <c r="J623" s="24" t="s">
        <v>10791</v>
      </c>
      <c r="K623" s="2">
        <v>0</v>
      </c>
      <c r="L623" s="2">
        <v>0</v>
      </c>
      <c r="M623" s="24">
        <v>129.19999999999999</v>
      </c>
      <c r="N623" s="2">
        <v>16.795999999999999</v>
      </c>
      <c r="O623" s="2">
        <v>0</v>
      </c>
      <c r="P623" s="2">
        <v>0</v>
      </c>
      <c r="Q623" s="24">
        <v>145.99599999999998</v>
      </c>
      <c r="R623" s="2" t="s">
        <v>10790</v>
      </c>
      <c r="S623" s="2" t="s">
        <v>1</v>
      </c>
      <c r="T623" t="str">
        <f>IF(Tabla2[[#This Row],[SERIE ]]="22SD004C","BODEGA",IF(Tabla2[[#This Row],[SERIE ]]="21DS000T","CASA MATRIZ","SUCURSAL"))</f>
        <v>SUCURSAL</v>
      </c>
    </row>
    <row r="624" spans="1:20" ht="15.75" hidden="1" thickBot="1" x14ac:dyDescent="0.3">
      <c r="A624" s="26" t="s">
        <v>9014</v>
      </c>
      <c r="B624" s="182" t="s">
        <v>10864</v>
      </c>
      <c r="C624" s="2" t="s">
        <v>1</v>
      </c>
      <c r="D624" s="2" t="s">
        <v>0</v>
      </c>
      <c r="E624" s="2" t="s">
        <v>10329</v>
      </c>
      <c r="F624" s="2" t="s">
        <v>10331</v>
      </c>
      <c r="G624" s="25">
        <v>1794</v>
      </c>
      <c r="H624" s="29">
        <v>1794</v>
      </c>
      <c r="I624" s="30"/>
      <c r="J624" s="24" t="s">
        <v>10231</v>
      </c>
      <c r="K624" s="2">
        <v>0</v>
      </c>
      <c r="L624" s="2">
        <v>0</v>
      </c>
      <c r="M624" s="24">
        <v>387.61</v>
      </c>
      <c r="N624" s="2">
        <v>50.389300000000006</v>
      </c>
      <c r="O624" s="2">
        <v>0</v>
      </c>
      <c r="P624" s="2">
        <v>0</v>
      </c>
      <c r="Q624" s="24">
        <v>437.99930000000001</v>
      </c>
      <c r="R624" s="2" t="s">
        <v>10230</v>
      </c>
      <c r="S624" s="2" t="s">
        <v>1</v>
      </c>
      <c r="T624" t="str">
        <f>IF(Tabla2[[#This Row],[SERIE ]]="22SD004C","BODEGA",IF(Tabla2[[#This Row],[SERIE ]]="21DS000T","CASA MATRIZ","SUCURSAL"))</f>
        <v>SUCURSAL</v>
      </c>
    </row>
    <row r="625" spans="1:20" ht="15.75" hidden="1" thickBot="1" x14ac:dyDescent="0.3">
      <c r="A625" s="26" t="s">
        <v>9014</v>
      </c>
      <c r="B625" s="182" t="s">
        <v>10864</v>
      </c>
      <c r="C625" s="2" t="s">
        <v>1</v>
      </c>
      <c r="D625" s="2" t="s">
        <v>0</v>
      </c>
      <c r="E625" s="2" t="s">
        <v>10329</v>
      </c>
      <c r="F625" s="2" t="s">
        <v>10331</v>
      </c>
      <c r="G625" s="25">
        <v>1793</v>
      </c>
      <c r="H625" s="29">
        <v>1793</v>
      </c>
      <c r="I625" s="30"/>
      <c r="J625" s="24" t="s">
        <v>10246</v>
      </c>
      <c r="K625" s="2">
        <v>0</v>
      </c>
      <c r="L625" s="2">
        <v>0</v>
      </c>
      <c r="M625" s="24">
        <v>264.61</v>
      </c>
      <c r="N625" s="2">
        <v>34.399300000000004</v>
      </c>
      <c r="O625" s="2">
        <v>0</v>
      </c>
      <c r="P625" s="2">
        <v>0</v>
      </c>
      <c r="Q625" s="24">
        <v>299.0093</v>
      </c>
      <c r="R625" s="2" t="s">
        <v>10245</v>
      </c>
      <c r="S625" s="2" t="s">
        <v>1</v>
      </c>
      <c r="T625" t="str">
        <f>IF(Tabla2[[#This Row],[SERIE ]]="22SD004C","BODEGA",IF(Tabla2[[#This Row],[SERIE ]]="21DS000T","CASA MATRIZ","SUCURSAL"))</f>
        <v>SUCURSAL</v>
      </c>
    </row>
    <row r="626" spans="1:20" ht="15.75" hidden="1" thickBot="1" x14ac:dyDescent="0.3">
      <c r="A626" s="26" t="s">
        <v>9014</v>
      </c>
      <c r="B626" s="182" t="s">
        <v>10864</v>
      </c>
      <c r="C626" s="2" t="s">
        <v>1</v>
      </c>
      <c r="D626" s="2" t="s">
        <v>0</v>
      </c>
      <c r="E626" s="2" t="s">
        <v>10329</v>
      </c>
      <c r="F626" s="2" t="s">
        <v>10331</v>
      </c>
      <c r="G626" s="25">
        <v>1792</v>
      </c>
      <c r="H626" s="29">
        <v>1792</v>
      </c>
      <c r="I626" s="30"/>
      <c r="J626" s="24" t="s">
        <v>10231</v>
      </c>
      <c r="K626" s="2">
        <v>0</v>
      </c>
      <c r="L626" s="2">
        <v>0</v>
      </c>
      <c r="M626" s="24">
        <v>413.27</v>
      </c>
      <c r="N626" s="2">
        <v>53.725099999999998</v>
      </c>
      <c r="O626" s="2">
        <v>0</v>
      </c>
      <c r="P626" s="2">
        <v>0</v>
      </c>
      <c r="Q626" s="24">
        <v>466.99509999999998</v>
      </c>
      <c r="R626" s="2" t="s">
        <v>10230</v>
      </c>
      <c r="S626" s="2" t="s">
        <v>1</v>
      </c>
      <c r="T626" t="str">
        <f>IF(Tabla2[[#This Row],[SERIE ]]="22SD004C","BODEGA",IF(Tabla2[[#This Row],[SERIE ]]="21DS000T","CASA MATRIZ","SUCURSAL"))</f>
        <v>SUCURSAL</v>
      </c>
    </row>
    <row r="627" spans="1:20" ht="15.75" hidden="1" thickBot="1" x14ac:dyDescent="0.3">
      <c r="A627" s="26" t="s">
        <v>9014</v>
      </c>
      <c r="B627" s="182" t="s">
        <v>10864</v>
      </c>
      <c r="C627" s="2" t="s">
        <v>1</v>
      </c>
      <c r="D627" s="2" t="s">
        <v>0</v>
      </c>
      <c r="E627" s="2" t="s">
        <v>10329</v>
      </c>
      <c r="F627" s="2" t="s">
        <v>10331</v>
      </c>
      <c r="G627" s="25">
        <v>1791</v>
      </c>
      <c r="H627" s="29">
        <v>1791</v>
      </c>
      <c r="I627" s="30"/>
      <c r="J627" s="24" t="s">
        <v>10460</v>
      </c>
      <c r="K627" s="2">
        <v>0</v>
      </c>
      <c r="L627" s="2">
        <v>0</v>
      </c>
      <c r="M627" s="24">
        <v>413.22</v>
      </c>
      <c r="N627" s="2">
        <v>53.718600000000002</v>
      </c>
      <c r="O627" s="2">
        <v>0</v>
      </c>
      <c r="P627" s="2">
        <v>0</v>
      </c>
      <c r="Q627" s="24">
        <v>466.93860000000001</v>
      </c>
      <c r="R627" s="2" t="s">
        <v>10206</v>
      </c>
      <c r="S627" s="2" t="s">
        <v>1</v>
      </c>
      <c r="T627" t="str">
        <f>IF(Tabla2[[#This Row],[SERIE ]]="22SD004C","BODEGA",IF(Tabla2[[#This Row],[SERIE ]]="21DS000T","CASA MATRIZ","SUCURSAL"))</f>
        <v>SUCURSAL</v>
      </c>
    </row>
    <row r="628" spans="1:20" ht="15.75" hidden="1" thickBot="1" x14ac:dyDescent="0.3">
      <c r="A628" s="26" t="s">
        <v>9014</v>
      </c>
      <c r="B628" s="182" t="s">
        <v>10863</v>
      </c>
      <c r="C628" s="2" t="s">
        <v>1</v>
      </c>
      <c r="D628" s="2" t="s">
        <v>0</v>
      </c>
      <c r="E628" s="2" t="s">
        <v>10329</v>
      </c>
      <c r="F628" s="2" t="s">
        <v>10331</v>
      </c>
      <c r="G628" s="25">
        <v>1790</v>
      </c>
      <c r="H628" s="29">
        <v>1790</v>
      </c>
      <c r="I628" s="30"/>
      <c r="J628" s="24" t="s">
        <v>10257</v>
      </c>
      <c r="K628" s="2">
        <v>0</v>
      </c>
      <c r="L628" s="2">
        <v>0</v>
      </c>
      <c r="M628" s="24">
        <v>238.94</v>
      </c>
      <c r="N628" s="2">
        <v>31.062200000000001</v>
      </c>
      <c r="O628" s="2">
        <v>0</v>
      </c>
      <c r="P628" s="2">
        <v>0</v>
      </c>
      <c r="Q628" s="24">
        <v>270.00220000000002</v>
      </c>
      <c r="R628" s="2" t="s">
        <v>10256</v>
      </c>
      <c r="S628" s="2" t="s">
        <v>1</v>
      </c>
      <c r="T628" t="str">
        <f>IF(Tabla2[[#This Row],[SERIE ]]="22SD004C","BODEGA",IF(Tabla2[[#This Row],[SERIE ]]="21DS000T","CASA MATRIZ","SUCURSAL"))</f>
        <v>SUCURSAL</v>
      </c>
    </row>
    <row r="629" spans="1:20" ht="15.75" hidden="1" thickBot="1" x14ac:dyDescent="0.3">
      <c r="A629" s="26" t="s">
        <v>9014</v>
      </c>
      <c r="B629" s="182" t="s">
        <v>10863</v>
      </c>
      <c r="C629" s="2" t="s">
        <v>1</v>
      </c>
      <c r="D629" s="2" t="s">
        <v>0</v>
      </c>
      <c r="E629" s="2" t="s">
        <v>10329</v>
      </c>
      <c r="F629" s="2" t="s">
        <v>10331</v>
      </c>
      <c r="G629" s="25">
        <v>1789</v>
      </c>
      <c r="H629" s="29">
        <v>1789</v>
      </c>
      <c r="I629" s="30"/>
      <c r="J629" s="24" t="s">
        <v>10239</v>
      </c>
      <c r="K629" s="2">
        <v>0</v>
      </c>
      <c r="L629" s="2">
        <v>0</v>
      </c>
      <c r="M629" s="24">
        <v>97.34</v>
      </c>
      <c r="N629" s="2">
        <v>12.654200000000001</v>
      </c>
      <c r="O629" s="2">
        <v>0</v>
      </c>
      <c r="P629" s="2">
        <v>0</v>
      </c>
      <c r="Q629" s="24">
        <v>109.99420000000001</v>
      </c>
      <c r="R629" s="2" t="s">
        <v>10238</v>
      </c>
      <c r="S629" s="2" t="s">
        <v>1</v>
      </c>
      <c r="T629" t="str">
        <f>IF(Tabla2[[#This Row],[SERIE ]]="22SD004C","BODEGA",IF(Tabla2[[#This Row],[SERIE ]]="21DS000T","CASA MATRIZ","SUCURSAL"))</f>
        <v>SUCURSAL</v>
      </c>
    </row>
    <row r="630" spans="1:20" ht="15.75" hidden="1" thickBot="1" x14ac:dyDescent="0.3">
      <c r="A630" s="26" t="s">
        <v>9014</v>
      </c>
      <c r="B630" s="182" t="s">
        <v>10863</v>
      </c>
      <c r="C630" s="2" t="s">
        <v>1</v>
      </c>
      <c r="D630" s="2" t="s">
        <v>0</v>
      </c>
      <c r="E630" s="2" t="s">
        <v>10329</v>
      </c>
      <c r="F630" s="2" t="s">
        <v>10331</v>
      </c>
      <c r="G630" s="25">
        <v>1788</v>
      </c>
      <c r="H630" s="29">
        <v>1788</v>
      </c>
      <c r="I630" s="30"/>
      <c r="J630" s="24" t="s">
        <v>10231</v>
      </c>
      <c r="K630" s="2">
        <v>0</v>
      </c>
      <c r="L630" s="2">
        <v>0</v>
      </c>
      <c r="M630" s="24">
        <v>367.25</v>
      </c>
      <c r="N630" s="2">
        <v>47.7425</v>
      </c>
      <c r="O630" s="2">
        <v>0</v>
      </c>
      <c r="P630" s="2">
        <v>0</v>
      </c>
      <c r="Q630" s="24">
        <v>414.99250000000001</v>
      </c>
      <c r="R630" s="2" t="s">
        <v>10230</v>
      </c>
      <c r="S630" s="2" t="s">
        <v>1</v>
      </c>
      <c r="T630" t="str">
        <f>IF(Tabla2[[#This Row],[SERIE ]]="22SD004C","BODEGA",IF(Tabla2[[#This Row],[SERIE ]]="21DS000T","CASA MATRIZ","SUCURSAL"))</f>
        <v>SUCURSAL</v>
      </c>
    </row>
    <row r="631" spans="1:20" ht="15.75" hidden="1" thickBot="1" x14ac:dyDescent="0.3">
      <c r="A631" s="26" t="s">
        <v>9014</v>
      </c>
      <c r="B631" s="182" t="s">
        <v>10861</v>
      </c>
      <c r="C631" s="2" t="s">
        <v>1</v>
      </c>
      <c r="D631" s="2" t="s">
        <v>0</v>
      </c>
      <c r="E631" s="2" t="s">
        <v>10329</v>
      </c>
      <c r="F631" s="2" t="s">
        <v>10331</v>
      </c>
      <c r="G631" s="25">
        <v>1787</v>
      </c>
      <c r="H631" s="29">
        <v>1787</v>
      </c>
      <c r="I631" s="30"/>
      <c r="J631" s="24" t="s">
        <v>10231</v>
      </c>
      <c r="K631" s="2">
        <v>0</v>
      </c>
      <c r="L631" s="2">
        <v>0</v>
      </c>
      <c r="M631" s="24">
        <v>409.74</v>
      </c>
      <c r="N631" s="2">
        <v>53.266200000000005</v>
      </c>
      <c r="O631" s="2">
        <v>0</v>
      </c>
      <c r="P631" s="2">
        <v>0</v>
      </c>
      <c r="Q631" s="24">
        <v>463.00620000000004</v>
      </c>
      <c r="R631" s="2" t="s">
        <v>10230</v>
      </c>
      <c r="S631" s="2" t="s">
        <v>1</v>
      </c>
      <c r="T631" t="str">
        <f>IF(Tabla2[[#This Row],[SERIE ]]="22SD004C","BODEGA",IF(Tabla2[[#This Row],[SERIE ]]="21DS000T","CASA MATRIZ","SUCURSAL"))</f>
        <v>SUCURSAL</v>
      </c>
    </row>
    <row r="632" spans="1:20" ht="15.75" hidden="1" thickBot="1" x14ac:dyDescent="0.3">
      <c r="A632" s="26" t="s">
        <v>9014</v>
      </c>
      <c r="B632" s="182" t="s">
        <v>10861</v>
      </c>
      <c r="C632" s="2" t="s">
        <v>1</v>
      </c>
      <c r="D632" s="2" t="s">
        <v>0</v>
      </c>
      <c r="E632" s="2" t="s">
        <v>10329</v>
      </c>
      <c r="F632" s="2" t="s">
        <v>10331</v>
      </c>
      <c r="G632" s="25">
        <v>1786</v>
      </c>
      <c r="H632" s="29">
        <v>1786</v>
      </c>
      <c r="I632" s="30"/>
      <c r="J632" s="24" t="s">
        <v>10791</v>
      </c>
      <c r="K632" s="2">
        <v>0</v>
      </c>
      <c r="L632" s="2">
        <v>0</v>
      </c>
      <c r="M632" s="24">
        <v>39.82</v>
      </c>
      <c r="N632" s="2">
        <v>5.1766000000000005</v>
      </c>
      <c r="O632" s="2">
        <v>0</v>
      </c>
      <c r="P632" s="2">
        <v>0</v>
      </c>
      <c r="Q632" s="24">
        <v>44.996600000000001</v>
      </c>
      <c r="R632" s="2" t="s">
        <v>10790</v>
      </c>
      <c r="S632" s="2" t="s">
        <v>1</v>
      </c>
      <c r="T632" t="str">
        <f>IF(Tabla2[[#This Row],[SERIE ]]="22SD004C","BODEGA",IF(Tabla2[[#This Row],[SERIE ]]="21DS000T","CASA MATRIZ","SUCURSAL"))</f>
        <v>SUCURSAL</v>
      </c>
    </row>
    <row r="633" spans="1:20" ht="15.75" hidden="1" thickBot="1" x14ac:dyDescent="0.3">
      <c r="A633" s="26" t="s">
        <v>9014</v>
      </c>
      <c r="B633" s="182" t="s">
        <v>10861</v>
      </c>
      <c r="C633" s="2" t="s">
        <v>1</v>
      </c>
      <c r="D633" s="2" t="s">
        <v>0</v>
      </c>
      <c r="E633" s="2" t="s">
        <v>10329</v>
      </c>
      <c r="F633" s="2" t="s">
        <v>10331</v>
      </c>
      <c r="G633" s="25">
        <v>1785</v>
      </c>
      <c r="H633" s="29">
        <v>1785</v>
      </c>
      <c r="I633" s="30"/>
      <c r="J633" s="24" t="s">
        <v>10224</v>
      </c>
      <c r="K633" s="2">
        <v>0</v>
      </c>
      <c r="L633" s="2">
        <v>0</v>
      </c>
      <c r="M633" s="24">
        <v>407.08</v>
      </c>
      <c r="N633" s="2">
        <v>52.920400000000001</v>
      </c>
      <c r="O633" s="2">
        <v>0</v>
      </c>
      <c r="P633" s="2">
        <v>0</v>
      </c>
      <c r="Q633" s="24">
        <v>460.00040000000001</v>
      </c>
      <c r="R633" s="2" t="s">
        <v>10223</v>
      </c>
      <c r="S633" s="2" t="s">
        <v>1</v>
      </c>
      <c r="T633" t="str">
        <f>IF(Tabla2[[#This Row],[SERIE ]]="22SD004C","BODEGA",IF(Tabla2[[#This Row],[SERIE ]]="21DS000T","CASA MATRIZ","SUCURSAL"))</f>
        <v>SUCURSAL</v>
      </c>
    </row>
    <row r="634" spans="1:20" ht="15.75" hidden="1" thickBot="1" x14ac:dyDescent="0.3">
      <c r="A634" s="26" t="s">
        <v>9014</v>
      </c>
      <c r="B634" s="182" t="s">
        <v>10861</v>
      </c>
      <c r="C634" s="2" t="s">
        <v>1</v>
      </c>
      <c r="D634" s="2" t="s">
        <v>0</v>
      </c>
      <c r="E634" s="2" t="s">
        <v>10329</v>
      </c>
      <c r="F634" s="2" t="s">
        <v>10331</v>
      </c>
      <c r="G634" s="25">
        <v>1784</v>
      </c>
      <c r="H634" s="29">
        <v>1784</v>
      </c>
      <c r="I634" s="30"/>
      <c r="J634" s="24" t="s">
        <v>10224</v>
      </c>
      <c r="K634" s="2">
        <v>0</v>
      </c>
      <c r="L634" s="2">
        <v>0</v>
      </c>
      <c r="M634" s="24">
        <v>339.4</v>
      </c>
      <c r="N634" s="2">
        <v>44.122</v>
      </c>
      <c r="O634" s="2">
        <v>0</v>
      </c>
      <c r="P634" s="2">
        <v>0</v>
      </c>
      <c r="Q634" s="24">
        <v>383.52199999999999</v>
      </c>
      <c r="R634" s="2" t="s">
        <v>10223</v>
      </c>
      <c r="S634" s="2" t="s">
        <v>1</v>
      </c>
      <c r="T634" t="str">
        <f>IF(Tabla2[[#This Row],[SERIE ]]="22SD004C","BODEGA",IF(Tabla2[[#This Row],[SERIE ]]="21DS000T","CASA MATRIZ","SUCURSAL"))</f>
        <v>SUCURSAL</v>
      </c>
    </row>
    <row r="635" spans="1:20" ht="15.75" hidden="1" thickBot="1" x14ac:dyDescent="0.3">
      <c r="A635" s="26" t="s">
        <v>9014</v>
      </c>
      <c r="B635" s="182" t="s">
        <v>10860</v>
      </c>
      <c r="C635" s="2" t="s">
        <v>1</v>
      </c>
      <c r="D635" s="2" t="s">
        <v>0</v>
      </c>
      <c r="E635" s="2" t="s">
        <v>10329</v>
      </c>
      <c r="F635" s="2" t="s">
        <v>10331</v>
      </c>
      <c r="G635" s="25">
        <v>1783</v>
      </c>
      <c r="H635" s="29">
        <v>1783</v>
      </c>
      <c r="I635" s="30"/>
      <c r="J635" s="24" t="s">
        <v>10239</v>
      </c>
      <c r="K635" s="2">
        <v>0</v>
      </c>
      <c r="L635" s="2">
        <v>0</v>
      </c>
      <c r="M635" s="24">
        <v>114.16</v>
      </c>
      <c r="N635" s="2">
        <v>14.8408</v>
      </c>
      <c r="O635" s="2">
        <v>0</v>
      </c>
      <c r="P635" s="2">
        <v>0</v>
      </c>
      <c r="Q635" s="24">
        <v>129.0008</v>
      </c>
      <c r="R635" s="2" t="s">
        <v>10238</v>
      </c>
      <c r="S635" s="2" t="s">
        <v>1</v>
      </c>
      <c r="T635" t="str">
        <f>IF(Tabla2[[#This Row],[SERIE ]]="22SD004C","BODEGA",IF(Tabla2[[#This Row],[SERIE ]]="21DS000T","CASA MATRIZ","SUCURSAL"))</f>
        <v>SUCURSAL</v>
      </c>
    </row>
    <row r="636" spans="1:20" ht="15.75" hidden="1" thickBot="1" x14ac:dyDescent="0.3">
      <c r="A636" s="26" t="s">
        <v>9014</v>
      </c>
      <c r="B636" s="182" t="s">
        <v>10860</v>
      </c>
      <c r="C636" s="2" t="s">
        <v>1</v>
      </c>
      <c r="D636" s="2" t="s">
        <v>0</v>
      </c>
      <c r="E636" s="2" t="s">
        <v>10329</v>
      </c>
      <c r="F636" s="2" t="s">
        <v>10331</v>
      </c>
      <c r="G636" s="25">
        <v>1782</v>
      </c>
      <c r="H636" s="29">
        <v>1782</v>
      </c>
      <c r="I636" s="30"/>
      <c r="J636" s="24" t="s">
        <v>10231</v>
      </c>
      <c r="K636" s="2">
        <v>0</v>
      </c>
      <c r="L636" s="2">
        <v>0</v>
      </c>
      <c r="M636" s="24">
        <v>402.65</v>
      </c>
      <c r="N636" s="2">
        <v>52.344499999999996</v>
      </c>
      <c r="O636" s="2">
        <v>0</v>
      </c>
      <c r="P636" s="2">
        <v>0</v>
      </c>
      <c r="Q636" s="24">
        <v>454.99449999999996</v>
      </c>
      <c r="R636" s="2" t="s">
        <v>10230</v>
      </c>
      <c r="S636" s="2" t="s">
        <v>1</v>
      </c>
      <c r="T636" t="str">
        <f>IF(Tabla2[[#This Row],[SERIE ]]="22SD004C","BODEGA",IF(Tabla2[[#This Row],[SERIE ]]="21DS000T","CASA MATRIZ","SUCURSAL"))</f>
        <v>SUCURSAL</v>
      </c>
    </row>
    <row r="637" spans="1:20" ht="15.75" hidden="1" thickBot="1" x14ac:dyDescent="0.3">
      <c r="A637" s="26" t="s">
        <v>9014</v>
      </c>
      <c r="B637" s="182" t="s">
        <v>10860</v>
      </c>
      <c r="C637" s="2" t="s">
        <v>1</v>
      </c>
      <c r="D637" s="2" t="s">
        <v>0</v>
      </c>
      <c r="E637" s="2" t="s">
        <v>10329</v>
      </c>
      <c r="F637" s="2" t="s">
        <v>10331</v>
      </c>
      <c r="G637" s="25">
        <v>1781</v>
      </c>
      <c r="H637" s="29">
        <v>1781</v>
      </c>
      <c r="I637" s="30"/>
      <c r="J637" s="24" t="s">
        <v>10461</v>
      </c>
      <c r="K637" s="2">
        <v>0</v>
      </c>
      <c r="L637" s="2">
        <v>0</v>
      </c>
      <c r="M637" s="24">
        <v>309.73</v>
      </c>
      <c r="N637" s="2">
        <v>40.264900000000004</v>
      </c>
      <c r="O637" s="2">
        <v>0</v>
      </c>
      <c r="P637" s="2">
        <v>0</v>
      </c>
      <c r="Q637" s="24">
        <v>349.99490000000003</v>
      </c>
      <c r="R637" s="2" t="s">
        <v>10253</v>
      </c>
      <c r="S637" s="2" t="s">
        <v>1</v>
      </c>
      <c r="T637" t="str">
        <f>IF(Tabla2[[#This Row],[SERIE ]]="22SD004C","BODEGA",IF(Tabla2[[#This Row],[SERIE ]]="21DS000T","CASA MATRIZ","SUCURSAL"))</f>
        <v>SUCURSAL</v>
      </c>
    </row>
    <row r="638" spans="1:20" ht="15.75" hidden="1" thickBot="1" x14ac:dyDescent="0.3">
      <c r="A638" s="26" t="s">
        <v>9014</v>
      </c>
      <c r="B638" s="182" t="s">
        <v>10860</v>
      </c>
      <c r="C638" s="2" t="s">
        <v>1</v>
      </c>
      <c r="D638" s="2" t="s">
        <v>0</v>
      </c>
      <c r="E638" s="2" t="s">
        <v>10329</v>
      </c>
      <c r="F638" s="2" t="s">
        <v>10331</v>
      </c>
      <c r="G638" s="25">
        <v>1780</v>
      </c>
      <c r="H638" s="29">
        <v>1780</v>
      </c>
      <c r="I638" s="30"/>
      <c r="J638" s="24" t="s">
        <v>10461</v>
      </c>
      <c r="K638" s="2">
        <v>0</v>
      </c>
      <c r="L638" s="2">
        <v>0</v>
      </c>
      <c r="M638" s="24">
        <v>520.36</v>
      </c>
      <c r="N638" s="2">
        <v>67.646799999999999</v>
      </c>
      <c r="O638" s="2">
        <v>0</v>
      </c>
      <c r="P638" s="2">
        <v>0</v>
      </c>
      <c r="Q638" s="24">
        <v>588.0068</v>
      </c>
      <c r="R638" s="2" t="s">
        <v>10253</v>
      </c>
      <c r="S638" s="2" t="s">
        <v>1</v>
      </c>
      <c r="T638" t="str">
        <f>IF(Tabla2[[#This Row],[SERIE ]]="22SD004C","BODEGA",IF(Tabla2[[#This Row],[SERIE ]]="21DS000T","CASA MATRIZ","SUCURSAL"))</f>
        <v>SUCURSAL</v>
      </c>
    </row>
    <row r="639" spans="1:20" ht="15.75" hidden="1" thickBot="1" x14ac:dyDescent="0.3">
      <c r="A639" s="26" t="s">
        <v>9014</v>
      </c>
      <c r="B639" s="182" t="s">
        <v>10860</v>
      </c>
      <c r="C639" s="2" t="s">
        <v>1</v>
      </c>
      <c r="D639" s="2" t="s">
        <v>0</v>
      </c>
      <c r="E639" s="2" t="s">
        <v>10329</v>
      </c>
      <c r="F639" s="2" t="s">
        <v>10331</v>
      </c>
      <c r="G639" s="25">
        <v>1779</v>
      </c>
      <c r="H639" s="29">
        <v>1779</v>
      </c>
      <c r="I639" s="30"/>
      <c r="J639" s="24" t="s">
        <v>10221</v>
      </c>
      <c r="K639" s="2">
        <v>0</v>
      </c>
      <c r="L639" s="2">
        <v>0</v>
      </c>
      <c r="M639" s="24">
        <v>481.42</v>
      </c>
      <c r="N639" s="2">
        <v>62.584600000000002</v>
      </c>
      <c r="O639" s="2">
        <v>0</v>
      </c>
      <c r="P639" s="2">
        <v>0</v>
      </c>
      <c r="Q639" s="24">
        <v>544.00459999999998</v>
      </c>
      <c r="R639" s="2" t="s">
        <v>10220</v>
      </c>
      <c r="S639" s="2" t="s">
        <v>1</v>
      </c>
      <c r="T639" t="str">
        <f>IF(Tabla2[[#This Row],[SERIE ]]="22SD004C","BODEGA",IF(Tabla2[[#This Row],[SERIE ]]="21DS000T","CASA MATRIZ","SUCURSAL"))</f>
        <v>SUCURSAL</v>
      </c>
    </row>
    <row r="640" spans="1:20" ht="15.75" hidden="1" thickBot="1" x14ac:dyDescent="0.3">
      <c r="A640" s="26" t="s">
        <v>9014</v>
      </c>
      <c r="B640" s="182" t="s">
        <v>10859</v>
      </c>
      <c r="C640" s="2" t="s">
        <v>1</v>
      </c>
      <c r="D640" s="2" t="s">
        <v>0</v>
      </c>
      <c r="E640" s="2" t="s">
        <v>10329</v>
      </c>
      <c r="F640" s="2" t="s">
        <v>10331</v>
      </c>
      <c r="G640" s="25">
        <v>1778</v>
      </c>
      <c r="H640" s="29">
        <v>1778</v>
      </c>
      <c r="I640" s="30"/>
      <c r="J640" s="24" t="s">
        <v>10221</v>
      </c>
      <c r="K640" s="2">
        <v>0</v>
      </c>
      <c r="L640" s="2">
        <v>0</v>
      </c>
      <c r="M640" s="24">
        <v>12.04</v>
      </c>
      <c r="N640" s="2">
        <v>1.5651999999999999</v>
      </c>
      <c r="O640" s="2">
        <v>0</v>
      </c>
      <c r="P640" s="2">
        <v>0</v>
      </c>
      <c r="Q640" s="24">
        <v>13.6052</v>
      </c>
      <c r="R640" s="2" t="s">
        <v>10220</v>
      </c>
      <c r="S640" s="2" t="s">
        <v>1</v>
      </c>
      <c r="T640" t="str">
        <f>IF(Tabla2[[#This Row],[SERIE ]]="22SD004C","BODEGA",IF(Tabla2[[#This Row],[SERIE ]]="21DS000T","CASA MATRIZ","SUCURSAL"))</f>
        <v>SUCURSAL</v>
      </c>
    </row>
    <row r="641" spans="1:20" ht="15.75" hidden="1" thickBot="1" x14ac:dyDescent="0.3">
      <c r="A641" s="26" t="s">
        <v>9014</v>
      </c>
      <c r="B641" s="182" t="s">
        <v>10859</v>
      </c>
      <c r="C641" s="2" t="s">
        <v>1</v>
      </c>
      <c r="D641" s="2" t="s">
        <v>0</v>
      </c>
      <c r="E641" s="2" t="s">
        <v>10329</v>
      </c>
      <c r="F641" s="2" t="s">
        <v>10331</v>
      </c>
      <c r="G641" s="25">
        <v>1777</v>
      </c>
      <c r="H641" s="29">
        <v>1777</v>
      </c>
      <c r="I641" s="30"/>
      <c r="J641" s="24" t="s">
        <v>10231</v>
      </c>
      <c r="K641" s="2">
        <v>0</v>
      </c>
      <c r="L641" s="2">
        <v>0</v>
      </c>
      <c r="M641" s="24">
        <v>409.74</v>
      </c>
      <c r="N641" s="2">
        <v>53.266200000000005</v>
      </c>
      <c r="O641" s="2">
        <v>0</v>
      </c>
      <c r="P641" s="2">
        <v>0</v>
      </c>
      <c r="Q641" s="24">
        <v>463.00620000000004</v>
      </c>
      <c r="R641" s="2" t="s">
        <v>10230</v>
      </c>
      <c r="S641" s="2" t="s">
        <v>1</v>
      </c>
      <c r="T641" t="str">
        <f>IF(Tabla2[[#This Row],[SERIE ]]="22SD004C","BODEGA",IF(Tabla2[[#This Row],[SERIE ]]="21DS000T","CASA MATRIZ","SUCURSAL"))</f>
        <v>SUCURSAL</v>
      </c>
    </row>
    <row r="642" spans="1:20" ht="15.75" hidden="1" thickBot="1" x14ac:dyDescent="0.3">
      <c r="A642" s="26" t="s">
        <v>9014</v>
      </c>
      <c r="B642" s="182" t="s">
        <v>10859</v>
      </c>
      <c r="C642" s="2" t="s">
        <v>1</v>
      </c>
      <c r="D642" s="2" t="s">
        <v>0</v>
      </c>
      <c r="E642" s="2" t="s">
        <v>10329</v>
      </c>
      <c r="F642" s="2" t="s">
        <v>10331</v>
      </c>
      <c r="G642" s="25">
        <v>1776</v>
      </c>
      <c r="H642" s="29">
        <v>1776</v>
      </c>
      <c r="I642" s="30" t="s">
        <v>10750</v>
      </c>
      <c r="J642" s="24" t="s">
        <v>10751</v>
      </c>
      <c r="K642" s="2">
        <v>0</v>
      </c>
      <c r="L642" s="2">
        <v>0</v>
      </c>
      <c r="M642" s="24">
        <v>315.04000000000002</v>
      </c>
      <c r="N642" s="2">
        <v>40.955200000000005</v>
      </c>
      <c r="O642" s="2">
        <v>0</v>
      </c>
      <c r="P642" s="2">
        <v>0</v>
      </c>
      <c r="Q642" s="24">
        <v>355.99520000000001</v>
      </c>
      <c r="S642" s="2" t="s">
        <v>1</v>
      </c>
      <c r="T642" t="str">
        <f>IF(Tabla2[[#This Row],[SERIE ]]="22SD004C","BODEGA",IF(Tabla2[[#This Row],[SERIE ]]="21DS000T","CASA MATRIZ","SUCURSAL"))</f>
        <v>SUCURSAL</v>
      </c>
    </row>
    <row r="643" spans="1:20" ht="15.75" hidden="1" thickBot="1" x14ac:dyDescent="0.3">
      <c r="A643" s="26" t="s">
        <v>9014</v>
      </c>
      <c r="B643" s="182" t="s">
        <v>10859</v>
      </c>
      <c r="C643" s="2" t="s">
        <v>1</v>
      </c>
      <c r="D643" s="2" t="s">
        <v>0</v>
      </c>
      <c r="E643" s="2" t="s">
        <v>10329</v>
      </c>
      <c r="F643" s="2" t="s">
        <v>10331</v>
      </c>
      <c r="G643" s="25">
        <v>1775</v>
      </c>
      <c r="H643" s="29">
        <v>1775</v>
      </c>
      <c r="I643" s="30"/>
      <c r="J643" s="24" t="s">
        <v>10797</v>
      </c>
      <c r="K643" s="2">
        <v>0</v>
      </c>
      <c r="L643" s="2">
        <v>0</v>
      </c>
      <c r="M643" s="24">
        <v>42.48</v>
      </c>
      <c r="N643" s="2">
        <v>5.5224000000000002</v>
      </c>
      <c r="O643" s="2">
        <v>0</v>
      </c>
      <c r="P643" s="2">
        <v>0</v>
      </c>
      <c r="Q643" s="24">
        <v>48.002399999999994</v>
      </c>
      <c r="R643" s="2" t="s">
        <v>10796</v>
      </c>
      <c r="S643" s="2" t="s">
        <v>1</v>
      </c>
      <c r="T643" t="str">
        <f>IF(Tabla2[[#This Row],[SERIE ]]="22SD004C","BODEGA",IF(Tabla2[[#This Row],[SERIE ]]="21DS000T","CASA MATRIZ","SUCURSAL"))</f>
        <v>SUCURSAL</v>
      </c>
    </row>
    <row r="644" spans="1:20" ht="15.75" hidden="1" thickBot="1" x14ac:dyDescent="0.3">
      <c r="A644" s="26" t="s">
        <v>9014</v>
      </c>
      <c r="B644" s="182" t="s">
        <v>10859</v>
      </c>
      <c r="C644" s="2" t="s">
        <v>1</v>
      </c>
      <c r="D644" s="2" t="s">
        <v>0</v>
      </c>
      <c r="E644" s="2" t="s">
        <v>10329</v>
      </c>
      <c r="F644" s="2" t="s">
        <v>10331</v>
      </c>
      <c r="G644" s="25">
        <v>1774</v>
      </c>
      <c r="H644" s="29">
        <v>1774</v>
      </c>
      <c r="I644" s="30"/>
      <c r="J644" s="24" t="s">
        <v>10231</v>
      </c>
      <c r="K644" s="2">
        <v>0</v>
      </c>
      <c r="L644" s="2">
        <v>0</v>
      </c>
      <c r="M644" s="24">
        <v>408.85</v>
      </c>
      <c r="N644" s="2">
        <v>53.150500000000008</v>
      </c>
      <c r="O644" s="2">
        <v>0</v>
      </c>
      <c r="P644" s="2">
        <v>0</v>
      </c>
      <c r="Q644" s="24">
        <v>462.00050000000005</v>
      </c>
      <c r="R644" s="2" t="s">
        <v>10230</v>
      </c>
      <c r="S644" s="2" t="s">
        <v>1</v>
      </c>
      <c r="T644" t="str">
        <f>IF(Tabla2[[#This Row],[SERIE ]]="22SD004C","BODEGA",IF(Tabla2[[#This Row],[SERIE ]]="21DS000T","CASA MATRIZ","SUCURSAL"))</f>
        <v>SUCURSAL</v>
      </c>
    </row>
    <row r="645" spans="1:20" ht="15.75" hidden="1" thickBot="1" x14ac:dyDescent="0.3">
      <c r="A645" s="26" t="s">
        <v>9014</v>
      </c>
      <c r="B645" s="182" t="s">
        <v>10858</v>
      </c>
      <c r="C645" s="2" t="s">
        <v>1</v>
      </c>
      <c r="D645" s="2" t="s">
        <v>0</v>
      </c>
      <c r="E645" s="2" t="s">
        <v>10329</v>
      </c>
      <c r="F645" s="2" t="s">
        <v>10331</v>
      </c>
      <c r="G645" s="25">
        <v>1773</v>
      </c>
      <c r="H645" s="29">
        <v>1773</v>
      </c>
      <c r="I645" s="30" t="s">
        <v>10753</v>
      </c>
      <c r="J645" s="24" t="s">
        <v>10754</v>
      </c>
      <c r="K645" s="2">
        <v>0</v>
      </c>
      <c r="L645" s="2">
        <v>0</v>
      </c>
      <c r="M645" s="24">
        <v>57.08</v>
      </c>
      <c r="N645" s="2">
        <v>7.4203999999999999</v>
      </c>
      <c r="O645" s="2">
        <v>0</v>
      </c>
      <c r="P645" s="2">
        <v>0</v>
      </c>
      <c r="Q645" s="24">
        <v>64.500399999999999</v>
      </c>
      <c r="S645" s="2" t="s">
        <v>1</v>
      </c>
      <c r="T645" t="str">
        <f>IF(Tabla2[[#This Row],[SERIE ]]="22SD004C","BODEGA",IF(Tabla2[[#This Row],[SERIE ]]="21DS000T","CASA MATRIZ","SUCURSAL"))</f>
        <v>SUCURSAL</v>
      </c>
    </row>
    <row r="646" spans="1:20" ht="15.75" hidden="1" thickBot="1" x14ac:dyDescent="0.3">
      <c r="A646" s="26" t="s">
        <v>9014</v>
      </c>
      <c r="B646" s="182" t="s">
        <v>10858</v>
      </c>
      <c r="C646" s="2" t="s">
        <v>1</v>
      </c>
      <c r="D646" s="2" t="s">
        <v>0</v>
      </c>
      <c r="E646" s="2" t="s">
        <v>10329</v>
      </c>
      <c r="F646" s="2" t="s">
        <v>10331</v>
      </c>
      <c r="G646" s="25">
        <v>1772</v>
      </c>
      <c r="H646" s="29">
        <v>1772</v>
      </c>
      <c r="I646" s="30"/>
      <c r="J646" s="24" t="s">
        <v>10231</v>
      </c>
      <c r="K646" s="2">
        <v>0</v>
      </c>
      <c r="L646" s="2">
        <v>0</v>
      </c>
      <c r="M646" s="24">
        <v>398.23</v>
      </c>
      <c r="N646" s="2">
        <v>51.769900000000007</v>
      </c>
      <c r="O646" s="2">
        <v>0</v>
      </c>
      <c r="P646" s="2">
        <v>0</v>
      </c>
      <c r="Q646" s="24">
        <v>449.99990000000003</v>
      </c>
      <c r="R646" s="2" t="s">
        <v>10230</v>
      </c>
      <c r="S646" s="2" t="s">
        <v>1</v>
      </c>
      <c r="T646" t="str">
        <f>IF(Tabla2[[#This Row],[SERIE ]]="22SD004C","BODEGA",IF(Tabla2[[#This Row],[SERIE ]]="21DS000T","CASA MATRIZ","SUCURSAL"))</f>
        <v>SUCURSAL</v>
      </c>
    </row>
    <row r="647" spans="1:20" ht="15.75" hidden="1" thickBot="1" x14ac:dyDescent="0.3">
      <c r="A647" s="26" t="s">
        <v>9014</v>
      </c>
      <c r="B647" s="182" t="s">
        <v>10857</v>
      </c>
      <c r="C647" s="2" t="s">
        <v>1</v>
      </c>
      <c r="D647" s="2" t="s">
        <v>0</v>
      </c>
      <c r="E647" s="2" t="s">
        <v>10329</v>
      </c>
      <c r="F647" s="2" t="s">
        <v>10331</v>
      </c>
      <c r="G647" s="25">
        <v>1771</v>
      </c>
      <c r="H647" s="29">
        <v>1771</v>
      </c>
      <c r="I647" s="30"/>
      <c r="J647" s="24" t="s">
        <v>10470</v>
      </c>
      <c r="K647" s="2">
        <v>0</v>
      </c>
      <c r="L647" s="2">
        <v>0</v>
      </c>
      <c r="M647" s="24">
        <v>265.49</v>
      </c>
      <c r="N647" s="2">
        <v>34.5137</v>
      </c>
      <c r="O647" s="2">
        <v>0</v>
      </c>
      <c r="P647" s="2">
        <v>0</v>
      </c>
      <c r="Q647" s="24">
        <v>300.00369999999998</v>
      </c>
      <c r="R647" s="2" t="s">
        <v>10469</v>
      </c>
      <c r="S647" s="2" t="s">
        <v>1</v>
      </c>
      <c r="T647" t="str">
        <f>IF(Tabla2[[#This Row],[SERIE ]]="22SD004C","BODEGA",IF(Tabla2[[#This Row],[SERIE ]]="21DS000T","CASA MATRIZ","SUCURSAL"))</f>
        <v>SUCURSAL</v>
      </c>
    </row>
    <row r="648" spans="1:20" ht="15.75" hidden="1" thickBot="1" x14ac:dyDescent="0.3">
      <c r="A648" s="26" t="s">
        <v>9014</v>
      </c>
      <c r="B648" s="182" t="s">
        <v>10856</v>
      </c>
      <c r="C648" s="2" t="s">
        <v>1</v>
      </c>
      <c r="D648" s="2" t="s">
        <v>0</v>
      </c>
      <c r="E648" s="2" t="s">
        <v>10329</v>
      </c>
      <c r="F648" s="2" t="s">
        <v>10331</v>
      </c>
      <c r="G648" s="25">
        <v>1770</v>
      </c>
      <c r="H648" s="29">
        <v>1770</v>
      </c>
      <c r="I648" s="30"/>
      <c r="J648" s="24" t="s">
        <v>10460</v>
      </c>
      <c r="K648" s="2">
        <v>0</v>
      </c>
      <c r="L648" s="2">
        <v>0</v>
      </c>
      <c r="M648" s="24">
        <v>453.84</v>
      </c>
      <c r="N648" s="2">
        <v>58.999200000000002</v>
      </c>
      <c r="O648" s="2">
        <v>0</v>
      </c>
      <c r="P648" s="2">
        <v>0</v>
      </c>
      <c r="Q648" s="24">
        <v>512.83920000000001</v>
      </c>
      <c r="R648" s="2" t="s">
        <v>10206</v>
      </c>
      <c r="S648" s="2" t="s">
        <v>1</v>
      </c>
      <c r="T648" t="str">
        <f>IF(Tabla2[[#This Row],[SERIE ]]="22SD004C","BODEGA",IF(Tabla2[[#This Row],[SERIE ]]="21DS000T","CASA MATRIZ","SUCURSAL"))</f>
        <v>SUCURSAL</v>
      </c>
    </row>
    <row r="649" spans="1:20" ht="15.75" hidden="1" thickBot="1" x14ac:dyDescent="0.3">
      <c r="A649" s="26" t="s">
        <v>9014</v>
      </c>
      <c r="B649" s="182" t="s">
        <v>10856</v>
      </c>
      <c r="C649" s="2" t="s">
        <v>1</v>
      </c>
      <c r="D649" s="2" t="s">
        <v>0</v>
      </c>
      <c r="E649" s="2" t="s">
        <v>10329</v>
      </c>
      <c r="F649" s="2" t="s">
        <v>10331</v>
      </c>
      <c r="G649" s="25">
        <v>1769</v>
      </c>
      <c r="H649" s="29">
        <v>1769</v>
      </c>
      <c r="I649" s="30"/>
      <c r="J649" s="24" t="s">
        <v>10461</v>
      </c>
      <c r="K649" s="2">
        <v>0</v>
      </c>
      <c r="L649" s="2">
        <v>0</v>
      </c>
      <c r="M649" s="24">
        <v>529.20000000000005</v>
      </c>
      <c r="N649" s="2">
        <v>68.796000000000006</v>
      </c>
      <c r="O649" s="2">
        <v>0</v>
      </c>
      <c r="P649" s="2">
        <v>0</v>
      </c>
      <c r="Q649" s="24">
        <v>597.99600000000009</v>
      </c>
      <c r="R649" s="2" t="s">
        <v>10253</v>
      </c>
      <c r="S649" s="2" t="s">
        <v>1</v>
      </c>
      <c r="T649" t="str">
        <f>IF(Tabla2[[#This Row],[SERIE ]]="22SD004C","BODEGA",IF(Tabla2[[#This Row],[SERIE ]]="21DS000T","CASA MATRIZ","SUCURSAL"))</f>
        <v>SUCURSAL</v>
      </c>
    </row>
    <row r="650" spans="1:20" ht="15.75" hidden="1" thickBot="1" x14ac:dyDescent="0.3">
      <c r="A650" s="26" t="s">
        <v>8490</v>
      </c>
      <c r="B650" s="182" t="s">
        <v>10789</v>
      </c>
      <c r="C650" s="2" t="s">
        <v>1</v>
      </c>
      <c r="D650" s="2" t="s">
        <v>0</v>
      </c>
      <c r="E650" s="2" t="s">
        <v>10329</v>
      </c>
      <c r="F650" s="2" t="s">
        <v>10331</v>
      </c>
      <c r="G650" s="25">
        <v>1768</v>
      </c>
      <c r="H650" s="29">
        <v>1768</v>
      </c>
      <c r="I650" s="30"/>
      <c r="J650" s="24" t="s">
        <v>10463</v>
      </c>
      <c r="K650" s="2">
        <v>0</v>
      </c>
      <c r="L650" s="2">
        <v>0</v>
      </c>
      <c r="M650" s="24">
        <v>77.84</v>
      </c>
      <c r="N650" s="2">
        <v>10.119200000000001</v>
      </c>
      <c r="O650" s="2">
        <v>0</v>
      </c>
      <c r="P650" s="2">
        <v>0</v>
      </c>
      <c r="Q650" s="24">
        <v>87.95920000000001</v>
      </c>
      <c r="R650" s="2" t="s">
        <v>10272</v>
      </c>
      <c r="S650" s="2" t="s">
        <v>1</v>
      </c>
      <c r="T650" t="str">
        <f>IF(Tabla2[[#This Row],[SERIE ]]="22SD004C","BODEGA",IF(Tabla2[[#This Row],[SERIE ]]="21DS000T","CASA MATRIZ","SUCURSAL"))</f>
        <v>SUCURSAL</v>
      </c>
    </row>
    <row r="651" spans="1:20" ht="15.75" hidden="1" thickBot="1" x14ac:dyDescent="0.3">
      <c r="A651" s="26" t="s">
        <v>8490</v>
      </c>
      <c r="B651" s="182" t="s">
        <v>10789</v>
      </c>
      <c r="C651" s="2" t="s">
        <v>1</v>
      </c>
      <c r="D651" s="2" t="s">
        <v>0</v>
      </c>
      <c r="E651" s="2" t="s">
        <v>10329</v>
      </c>
      <c r="F651" s="2" t="s">
        <v>10331</v>
      </c>
      <c r="G651" s="25">
        <v>1767</v>
      </c>
      <c r="H651" s="29">
        <v>1767</v>
      </c>
      <c r="I651" s="30"/>
      <c r="J651" s="24" t="s">
        <v>10236</v>
      </c>
      <c r="K651" s="2">
        <v>0</v>
      </c>
      <c r="L651" s="2">
        <v>0</v>
      </c>
      <c r="M651" s="24">
        <v>79.650000000000006</v>
      </c>
      <c r="N651" s="2">
        <v>10.354500000000002</v>
      </c>
      <c r="O651" s="2">
        <v>0</v>
      </c>
      <c r="P651" s="2">
        <v>0</v>
      </c>
      <c r="Q651" s="24">
        <v>90.004500000000007</v>
      </c>
      <c r="R651" s="2" t="s">
        <v>10235</v>
      </c>
      <c r="S651" s="2" t="s">
        <v>1</v>
      </c>
      <c r="T651" t="str">
        <f>IF(Tabla2[[#This Row],[SERIE ]]="22SD004C","BODEGA",IF(Tabla2[[#This Row],[SERIE ]]="21DS000T","CASA MATRIZ","SUCURSAL"))</f>
        <v>SUCURSAL</v>
      </c>
    </row>
    <row r="652" spans="1:20" ht="15.75" hidden="1" thickBot="1" x14ac:dyDescent="0.3">
      <c r="A652" s="26" t="s">
        <v>8490</v>
      </c>
      <c r="B652" s="182" t="s">
        <v>10788</v>
      </c>
      <c r="C652" s="2" t="s">
        <v>1</v>
      </c>
      <c r="D652" s="2" t="s">
        <v>0</v>
      </c>
      <c r="E652" s="2" t="s">
        <v>10329</v>
      </c>
      <c r="F652" s="2" t="s">
        <v>10331</v>
      </c>
      <c r="G652" s="25">
        <v>1766</v>
      </c>
      <c r="H652" s="29">
        <v>1766</v>
      </c>
      <c r="I652" s="30"/>
      <c r="J652" s="24" t="s">
        <v>10246</v>
      </c>
      <c r="K652" s="2">
        <v>0</v>
      </c>
      <c r="L652" s="2">
        <v>0</v>
      </c>
      <c r="M652" s="24">
        <v>329.3</v>
      </c>
      <c r="N652" s="2">
        <v>42.809000000000005</v>
      </c>
      <c r="O652" s="2">
        <v>0</v>
      </c>
      <c r="P652" s="2">
        <v>0</v>
      </c>
      <c r="Q652" s="24">
        <v>372.10900000000004</v>
      </c>
      <c r="R652" s="2" t="s">
        <v>10245</v>
      </c>
      <c r="S652" s="2" t="s">
        <v>1</v>
      </c>
      <c r="T652" t="str">
        <f>IF(Tabla2[[#This Row],[SERIE ]]="22SD004C","BODEGA",IF(Tabla2[[#This Row],[SERIE ]]="21DS000T","CASA MATRIZ","SUCURSAL"))</f>
        <v>SUCURSAL</v>
      </c>
    </row>
    <row r="653" spans="1:20" ht="15.75" hidden="1" thickBot="1" x14ac:dyDescent="0.3">
      <c r="A653" s="26" t="s">
        <v>8490</v>
      </c>
      <c r="B653" s="182" t="s">
        <v>10788</v>
      </c>
      <c r="C653" s="2" t="s">
        <v>1</v>
      </c>
      <c r="D653" s="2" t="s">
        <v>0</v>
      </c>
      <c r="E653" s="2" t="s">
        <v>10329</v>
      </c>
      <c r="F653" s="2" t="s">
        <v>10331</v>
      </c>
      <c r="G653" s="25">
        <v>1765</v>
      </c>
      <c r="H653" s="29">
        <v>1765</v>
      </c>
      <c r="I653" s="30"/>
      <c r="J653" s="24" t="s">
        <v>10221</v>
      </c>
      <c r="K653" s="2">
        <v>0</v>
      </c>
      <c r="L653" s="2">
        <v>0</v>
      </c>
      <c r="M653" s="24">
        <v>1493.07</v>
      </c>
      <c r="N653" s="2">
        <v>194.09909999999999</v>
      </c>
      <c r="O653" s="2">
        <v>0</v>
      </c>
      <c r="P653" s="2">
        <v>0</v>
      </c>
      <c r="Q653" s="24">
        <v>1687.1690999999998</v>
      </c>
      <c r="R653" s="2" t="s">
        <v>10220</v>
      </c>
      <c r="S653" s="2" t="s">
        <v>1</v>
      </c>
      <c r="T653" t="str">
        <f>IF(Tabla2[[#This Row],[SERIE ]]="22SD004C","BODEGA",IF(Tabla2[[#This Row],[SERIE ]]="21DS000T","CASA MATRIZ","SUCURSAL"))</f>
        <v>SUCURSAL</v>
      </c>
    </row>
    <row r="654" spans="1:20" ht="15.75" hidden="1" thickBot="1" x14ac:dyDescent="0.3">
      <c r="A654" s="26" t="s">
        <v>8490</v>
      </c>
      <c r="B654" s="182" t="s">
        <v>10788</v>
      </c>
      <c r="C654" s="2" t="s">
        <v>1</v>
      </c>
      <c r="D654" s="2" t="s">
        <v>0</v>
      </c>
      <c r="E654" s="2" t="s">
        <v>10329</v>
      </c>
      <c r="F654" s="2" t="s">
        <v>10331</v>
      </c>
      <c r="G654" s="25">
        <v>1764</v>
      </c>
      <c r="H654" s="29">
        <v>1764</v>
      </c>
      <c r="I654" s="30"/>
      <c r="J654" s="24" t="s">
        <v>10231</v>
      </c>
      <c r="K654" s="2">
        <v>0</v>
      </c>
      <c r="L654" s="2">
        <v>0</v>
      </c>
      <c r="M654" s="24">
        <v>362.39</v>
      </c>
      <c r="N654" s="2">
        <v>47.110700000000001</v>
      </c>
      <c r="O654" s="2">
        <v>0</v>
      </c>
      <c r="P654" s="2">
        <v>0</v>
      </c>
      <c r="Q654" s="24">
        <v>409.50069999999999</v>
      </c>
      <c r="R654" s="2" t="s">
        <v>10230</v>
      </c>
      <c r="S654" s="2" t="s">
        <v>1</v>
      </c>
      <c r="T654" t="str">
        <f>IF(Tabla2[[#This Row],[SERIE ]]="22SD004C","BODEGA",IF(Tabla2[[#This Row],[SERIE ]]="21DS000T","CASA MATRIZ","SUCURSAL"))</f>
        <v>SUCURSAL</v>
      </c>
    </row>
    <row r="655" spans="1:20" ht="15.75" hidden="1" thickBot="1" x14ac:dyDescent="0.3">
      <c r="A655" s="26" t="s">
        <v>8490</v>
      </c>
      <c r="B655" s="182" t="s">
        <v>10787</v>
      </c>
      <c r="C655" s="2" t="s">
        <v>1</v>
      </c>
      <c r="D655" s="2" t="s">
        <v>0</v>
      </c>
      <c r="E655" s="2" t="s">
        <v>10329</v>
      </c>
      <c r="F655" s="2" t="s">
        <v>10331</v>
      </c>
      <c r="G655" s="25">
        <v>1763</v>
      </c>
      <c r="H655" s="29">
        <v>1763</v>
      </c>
      <c r="I655" s="30"/>
      <c r="J655" s="24" t="s">
        <v>10231</v>
      </c>
      <c r="K655" s="2">
        <v>0</v>
      </c>
      <c r="L655" s="2">
        <v>0</v>
      </c>
      <c r="M655" s="24">
        <v>389.38</v>
      </c>
      <c r="N655" s="2">
        <v>50.619399999999999</v>
      </c>
      <c r="O655" s="2">
        <v>0</v>
      </c>
      <c r="P655" s="2">
        <v>0</v>
      </c>
      <c r="Q655" s="24">
        <v>439.99939999999998</v>
      </c>
      <c r="R655" s="2" t="s">
        <v>10230</v>
      </c>
      <c r="S655" s="2" t="s">
        <v>1</v>
      </c>
      <c r="T655" t="str">
        <f>IF(Tabla2[[#This Row],[SERIE ]]="22SD004C","BODEGA",IF(Tabla2[[#This Row],[SERIE ]]="21DS000T","CASA MATRIZ","SUCURSAL"))</f>
        <v>SUCURSAL</v>
      </c>
    </row>
    <row r="656" spans="1:20" ht="15.75" hidden="1" thickBot="1" x14ac:dyDescent="0.3">
      <c r="A656" s="26" t="s">
        <v>8490</v>
      </c>
      <c r="B656" s="182" t="s">
        <v>10787</v>
      </c>
      <c r="C656" s="2" t="s">
        <v>1</v>
      </c>
      <c r="D656" s="2" t="s">
        <v>0</v>
      </c>
      <c r="E656" s="2" t="s">
        <v>10329</v>
      </c>
      <c r="F656" s="2" t="s">
        <v>10331</v>
      </c>
      <c r="G656" s="25">
        <v>1762</v>
      </c>
      <c r="H656" s="29">
        <v>1762</v>
      </c>
      <c r="I656" s="30" t="s">
        <v>10794</v>
      </c>
      <c r="J656" s="24" t="s">
        <v>10795</v>
      </c>
      <c r="K656" s="2">
        <v>0</v>
      </c>
      <c r="L656" s="2">
        <v>0</v>
      </c>
      <c r="M656" s="24">
        <v>89.03</v>
      </c>
      <c r="N656" s="2">
        <v>11.5739</v>
      </c>
      <c r="O656" s="2">
        <v>0</v>
      </c>
      <c r="P656" s="2">
        <v>0</v>
      </c>
      <c r="Q656" s="24">
        <v>100.6039</v>
      </c>
      <c r="S656" s="2" t="s">
        <v>1</v>
      </c>
      <c r="T656" t="str">
        <f>IF(Tabla2[[#This Row],[SERIE ]]="22SD004C","BODEGA",IF(Tabla2[[#This Row],[SERIE ]]="21DS000T","CASA MATRIZ","SUCURSAL"))</f>
        <v>SUCURSAL</v>
      </c>
    </row>
    <row r="657" spans="1:20" ht="15.75" hidden="1" thickBot="1" x14ac:dyDescent="0.3">
      <c r="A657" s="26" t="s">
        <v>8490</v>
      </c>
      <c r="B657" s="182" t="s">
        <v>10787</v>
      </c>
      <c r="C657" s="2" t="s">
        <v>1</v>
      </c>
      <c r="D657" s="2" t="s">
        <v>0</v>
      </c>
      <c r="E657" s="2" t="s">
        <v>10329</v>
      </c>
      <c r="F657" s="2" t="s">
        <v>10331</v>
      </c>
      <c r="G657" s="25">
        <v>1761</v>
      </c>
      <c r="H657" s="29">
        <v>1761</v>
      </c>
      <c r="I657" s="30"/>
      <c r="J657" s="24" t="s">
        <v>10799</v>
      </c>
      <c r="K657" s="2">
        <v>0</v>
      </c>
      <c r="L657" s="2">
        <v>0</v>
      </c>
      <c r="M657" s="24">
        <v>54.6</v>
      </c>
      <c r="N657" s="2">
        <v>7.0980000000000008</v>
      </c>
      <c r="O657" s="2">
        <v>0</v>
      </c>
      <c r="P657" s="2">
        <v>0</v>
      </c>
      <c r="Q657" s="24">
        <v>61.698</v>
      </c>
      <c r="R657" s="2" t="s">
        <v>10798</v>
      </c>
      <c r="S657" s="2" t="s">
        <v>1</v>
      </c>
      <c r="T657" t="str">
        <f>IF(Tabla2[[#This Row],[SERIE ]]="22SD004C","BODEGA",IF(Tabla2[[#This Row],[SERIE ]]="21DS000T","CASA MATRIZ","SUCURSAL"))</f>
        <v>SUCURSAL</v>
      </c>
    </row>
    <row r="658" spans="1:20" ht="15.75" hidden="1" thickBot="1" x14ac:dyDescent="0.3">
      <c r="A658" s="26" t="s">
        <v>8490</v>
      </c>
      <c r="B658" s="182" t="s">
        <v>10787</v>
      </c>
      <c r="C658" s="2" t="s">
        <v>1</v>
      </c>
      <c r="D658" s="2" t="s">
        <v>0</v>
      </c>
      <c r="E658" s="2" t="s">
        <v>10329</v>
      </c>
      <c r="F658" s="2" t="s">
        <v>10331</v>
      </c>
      <c r="G658" s="25">
        <v>1760</v>
      </c>
      <c r="H658" s="29">
        <v>1760</v>
      </c>
      <c r="I658" s="30" t="s">
        <v>2517</v>
      </c>
      <c r="J658" s="24" t="s">
        <v>2518</v>
      </c>
      <c r="K658" s="2">
        <v>0</v>
      </c>
      <c r="L658" s="2">
        <v>0</v>
      </c>
      <c r="M658" s="24">
        <v>70.8</v>
      </c>
      <c r="N658" s="2">
        <v>9.2040000000000006</v>
      </c>
      <c r="O658" s="2">
        <v>0</v>
      </c>
      <c r="P658" s="2">
        <v>0</v>
      </c>
      <c r="Q658" s="24">
        <v>80.003999999999991</v>
      </c>
      <c r="S658" s="2" t="s">
        <v>1</v>
      </c>
      <c r="T658" t="str">
        <f>IF(Tabla2[[#This Row],[SERIE ]]="22SD004C","BODEGA",IF(Tabla2[[#This Row],[SERIE ]]="21DS000T","CASA MATRIZ","SUCURSAL"))</f>
        <v>SUCURSAL</v>
      </c>
    </row>
    <row r="659" spans="1:20" ht="15.75" hidden="1" thickBot="1" x14ac:dyDescent="0.3">
      <c r="A659" s="26" t="s">
        <v>8490</v>
      </c>
      <c r="B659" s="182" t="s">
        <v>10787</v>
      </c>
      <c r="C659" s="2" t="s">
        <v>1</v>
      </c>
      <c r="D659" s="2" t="s">
        <v>0</v>
      </c>
      <c r="E659" s="2" t="s">
        <v>10329</v>
      </c>
      <c r="F659" s="2" t="s">
        <v>10331</v>
      </c>
      <c r="G659" s="25">
        <v>1759</v>
      </c>
      <c r="H659" s="29">
        <v>1759</v>
      </c>
      <c r="I659" s="30"/>
      <c r="J659" s="24" t="s">
        <v>10266</v>
      </c>
      <c r="K659" s="2">
        <v>0</v>
      </c>
      <c r="L659" s="2">
        <v>0</v>
      </c>
      <c r="M659" s="24">
        <v>506.69</v>
      </c>
      <c r="N659" s="2">
        <v>65.869700000000009</v>
      </c>
      <c r="O659" s="2">
        <v>0</v>
      </c>
      <c r="P659" s="2">
        <v>0</v>
      </c>
      <c r="Q659" s="24">
        <v>572.55970000000002</v>
      </c>
      <c r="R659" s="2" t="s">
        <v>10265</v>
      </c>
      <c r="S659" s="2" t="s">
        <v>1</v>
      </c>
      <c r="T659" t="str">
        <f>IF(Tabla2[[#This Row],[SERIE ]]="22SD004C","BODEGA",IF(Tabla2[[#This Row],[SERIE ]]="21DS000T","CASA MATRIZ","SUCURSAL"))</f>
        <v>SUCURSAL</v>
      </c>
    </row>
    <row r="660" spans="1:20" ht="15.75" hidden="1" thickBot="1" x14ac:dyDescent="0.3">
      <c r="A660" s="26" t="s">
        <v>8490</v>
      </c>
      <c r="B660" s="182" t="s">
        <v>10786</v>
      </c>
      <c r="C660" s="2" t="s">
        <v>1</v>
      </c>
      <c r="D660" s="2" t="s">
        <v>0</v>
      </c>
      <c r="E660" s="2" t="s">
        <v>10329</v>
      </c>
      <c r="F660" s="2" t="s">
        <v>10331</v>
      </c>
      <c r="G660" s="25">
        <v>1758</v>
      </c>
      <c r="H660" s="29">
        <v>1758</v>
      </c>
      <c r="I660" s="30"/>
      <c r="J660" s="24" t="s">
        <v>10460</v>
      </c>
      <c r="K660" s="2">
        <v>0</v>
      </c>
      <c r="L660" s="2">
        <v>0</v>
      </c>
      <c r="M660" s="24">
        <v>116.02</v>
      </c>
      <c r="N660" s="2">
        <v>15.082599999999999</v>
      </c>
      <c r="O660" s="2">
        <v>0</v>
      </c>
      <c r="P660" s="2">
        <v>0</v>
      </c>
      <c r="Q660" s="24">
        <v>131.1026</v>
      </c>
      <c r="R660" s="2" t="s">
        <v>10206</v>
      </c>
      <c r="S660" s="2" t="s">
        <v>1</v>
      </c>
      <c r="T660" t="str">
        <f>IF(Tabla2[[#This Row],[SERIE ]]="22SD004C","BODEGA",IF(Tabla2[[#This Row],[SERIE ]]="21DS000T","CASA MATRIZ","SUCURSAL"))</f>
        <v>SUCURSAL</v>
      </c>
    </row>
    <row r="661" spans="1:20" ht="15.75" hidden="1" thickBot="1" x14ac:dyDescent="0.3">
      <c r="A661" s="26" t="s">
        <v>8490</v>
      </c>
      <c r="B661" s="182" t="s">
        <v>10786</v>
      </c>
      <c r="C661" s="2" t="s">
        <v>1</v>
      </c>
      <c r="D661" s="2" t="s">
        <v>0</v>
      </c>
      <c r="E661" s="2" t="s">
        <v>10329</v>
      </c>
      <c r="F661" s="2" t="s">
        <v>10331</v>
      </c>
      <c r="G661" s="25">
        <v>1757</v>
      </c>
      <c r="H661" s="29">
        <v>1757</v>
      </c>
      <c r="I661" s="30"/>
      <c r="J661" s="24" t="s">
        <v>10280</v>
      </c>
      <c r="K661" s="2">
        <v>0</v>
      </c>
      <c r="L661" s="2">
        <v>0</v>
      </c>
      <c r="M661" s="24">
        <v>32.74</v>
      </c>
      <c r="N661" s="2">
        <v>4.2562000000000006</v>
      </c>
      <c r="O661" s="2">
        <v>0</v>
      </c>
      <c r="P661" s="2">
        <v>0</v>
      </c>
      <c r="Q661" s="24">
        <v>36.996200000000002</v>
      </c>
      <c r="R661" s="2" t="s">
        <v>10279</v>
      </c>
      <c r="S661" s="2" t="s">
        <v>1</v>
      </c>
      <c r="T661" t="str">
        <f>IF(Tabla2[[#This Row],[SERIE ]]="22SD004C","BODEGA",IF(Tabla2[[#This Row],[SERIE ]]="21DS000T","CASA MATRIZ","SUCURSAL"))</f>
        <v>SUCURSAL</v>
      </c>
    </row>
    <row r="662" spans="1:20" ht="15.75" hidden="1" thickBot="1" x14ac:dyDescent="0.3">
      <c r="A662" s="26" t="s">
        <v>8490</v>
      </c>
      <c r="B662" s="182" t="s">
        <v>10786</v>
      </c>
      <c r="C662" s="2" t="s">
        <v>1</v>
      </c>
      <c r="D662" s="2" t="s">
        <v>0</v>
      </c>
      <c r="E662" s="2" t="s">
        <v>10329</v>
      </c>
      <c r="F662" s="2" t="s">
        <v>10331</v>
      </c>
      <c r="G662" s="25">
        <v>1756</v>
      </c>
      <c r="H662" s="29">
        <v>1756</v>
      </c>
      <c r="I662" s="30"/>
      <c r="J662" s="24" t="s">
        <v>10436</v>
      </c>
      <c r="K662" s="2">
        <v>0</v>
      </c>
      <c r="L662" s="2">
        <v>0</v>
      </c>
      <c r="M662" s="24">
        <v>138.71</v>
      </c>
      <c r="N662" s="2">
        <v>18.032300000000003</v>
      </c>
      <c r="O662" s="2">
        <v>0</v>
      </c>
      <c r="P662" s="2">
        <v>0</v>
      </c>
      <c r="Q662" s="24">
        <v>156.7423</v>
      </c>
      <c r="R662" s="2" t="s">
        <v>10435</v>
      </c>
      <c r="S662" s="2" t="s">
        <v>1</v>
      </c>
      <c r="T662" t="str">
        <f>IF(Tabla2[[#This Row],[SERIE ]]="22SD004C","BODEGA",IF(Tabla2[[#This Row],[SERIE ]]="21DS000T","CASA MATRIZ","SUCURSAL"))</f>
        <v>SUCURSAL</v>
      </c>
    </row>
    <row r="663" spans="1:20" ht="15.75" hidden="1" thickBot="1" x14ac:dyDescent="0.3">
      <c r="A663" s="26" t="s">
        <v>8490</v>
      </c>
      <c r="B663" s="182" t="s">
        <v>10786</v>
      </c>
      <c r="C663" s="2" t="s">
        <v>1</v>
      </c>
      <c r="D663" s="2" t="s">
        <v>0</v>
      </c>
      <c r="E663" s="2" t="s">
        <v>10329</v>
      </c>
      <c r="F663" s="2" t="s">
        <v>10331</v>
      </c>
      <c r="G663" s="25">
        <v>1755</v>
      </c>
      <c r="H663" s="29">
        <v>1755</v>
      </c>
      <c r="I663" s="30"/>
      <c r="J663" s="24" t="s">
        <v>10461</v>
      </c>
      <c r="K663" s="2">
        <v>0</v>
      </c>
      <c r="L663" s="2">
        <v>0</v>
      </c>
      <c r="M663" s="24">
        <v>528.32000000000005</v>
      </c>
      <c r="N663" s="2">
        <v>68.681600000000003</v>
      </c>
      <c r="O663" s="2">
        <v>0</v>
      </c>
      <c r="P663" s="2">
        <v>0</v>
      </c>
      <c r="Q663" s="24">
        <v>597.00160000000005</v>
      </c>
      <c r="R663" s="2" t="s">
        <v>10253</v>
      </c>
      <c r="S663" s="2" t="s">
        <v>1</v>
      </c>
      <c r="T663" t="str">
        <f>IF(Tabla2[[#This Row],[SERIE ]]="22SD004C","BODEGA",IF(Tabla2[[#This Row],[SERIE ]]="21DS000T","CASA MATRIZ","SUCURSAL"))</f>
        <v>SUCURSAL</v>
      </c>
    </row>
    <row r="664" spans="1:20" ht="15.75" hidden="1" thickBot="1" x14ac:dyDescent="0.3">
      <c r="A664" s="26" t="s">
        <v>8490</v>
      </c>
      <c r="B664" s="182" t="s">
        <v>10786</v>
      </c>
      <c r="C664" s="2" t="s">
        <v>1</v>
      </c>
      <c r="D664" s="2" t="s">
        <v>0</v>
      </c>
      <c r="E664" s="2" t="s">
        <v>10329</v>
      </c>
      <c r="F664" s="2" t="s">
        <v>10331</v>
      </c>
      <c r="G664" s="25">
        <v>1754</v>
      </c>
      <c r="H664" s="29">
        <v>1754</v>
      </c>
      <c r="I664" s="30"/>
      <c r="J664" s="24" t="s">
        <v>10231</v>
      </c>
      <c r="K664" s="2">
        <v>0</v>
      </c>
      <c r="L664" s="2">
        <v>0</v>
      </c>
      <c r="M664" s="24">
        <v>414.35</v>
      </c>
      <c r="N664" s="2">
        <v>53.865500000000004</v>
      </c>
      <c r="O664" s="2">
        <v>0</v>
      </c>
      <c r="P664" s="2">
        <v>0</v>
      </c>
      <c r="Q664" s="24">
        <v>468.21550000000002</v>
      </c>
      <c r="R664" s="2" t="s">
        <v>10230</v>
      </c>
      <c r="S664" s="2" t="s">
        <v>1</v>
      </c>
      <c r="T664" t="str">
        <f>IF(Tabla2[[#This Row],[SERIE ]]="22SD004C","BODEGA",IF(Tabla2[[#This Row],[SERIE ]]="21DS000T","CASA MATRIZ","SUCURSAL"))</f>
        <v>SUCURSAL</v>
      </c>
    </row>
    <row r="665" spans="1:20" ht="15.75" hidden="1" thickBot="1" x14ac:dyDescent="0.3">
      <c r="A665" s="26" t="s">
        <v>8490</v>
      </c>
      <c r="B665" s="182" t="s">
        <v>10785</v>
      </c>
      <c r="C665" s="2" t="s">
        <v>1</v>
      </c>
      <c r="D665" s="2" t="s">
        <v>0</v>
      </c>
      <c r="E665" s="2" t="s">
        <v>10329</v>
      </c>
      <c r="F665" s="2" t="s">
        <v>10331</v>
      </c>
      <c r="G665" s="25">
        <v>1753</v>
      </c>
      <c r="H665" s="29">
        <v>1753</v>
      </c>
      <c r="I665" s="30" t="s">
        <v>10320</v>
      </c>
      <c r="J665" s="24" t="s">
        <v>10321</v>
      </c>
      <c r="K665" s="2">
        <v>0</v>
      </c>
      <c r="L665" s="2">
        <v>0</v>
      </c>
      <c r="M665" s="24">
        <v>100.67</v>
      </c>
      <c r="N665" s="2">
        <v>13.087100000000001</v>
      </c>
      <c r="O665" s="2">
        <v>0</v>
      </c>
      <c r="P665" s="2">
        <v>0</v>
      </c>
      <c r="Q665" s="24">
        <v>113.75710000000001</v>
      </c>
      <c r="S665" s="2" t="s">
        <v>1</v>
      </c>
      <c r="T665" t="str">
        <f>IF(Tabla2[[#This Row],[SERIE ]]="22SD004C","BODEGA",IF(Tabla2[[#This Row],[SERIE ]]="21DS000T","CASA MATRIZ","SUCURSAL"))</f>
        <v>SUCURSAL</v>
      </c>
    </row>
    <row r="666" spans="1:20" ht="15.75" hidden="1" thickBot="1" x14ac:dyDescent="0.3">
      <c r="A666" s="26" t="s">
        <v>8490</v>
      </c>
      <c r="B666" s="182" t="s">
        <v>10785</v>
      </c>
      <c r="C666" s="2" t="s">
        <v>1</v>
      </c>
      <c r="D666" s="2" t="s">
        <v>0</v>
      </c>
      <c r="E666" s="2" t="s">
        <v>10329</v>
      </c>
      <c r="F666" s="2" t="s">
        <v>10331</v>
      </c>
      <c r="G666" s="25">
        <v>1752</v>
      </c>
      <c r="H666" s="29">
        <v>1752</v>
      </c>
      <c r="I666" s="30"/>
      <c r="J666" s="24" t="s">
        <v>10203</v>
      </c>
      <c r="K666" s="2">
        <v>0</v>
      </c>
      <c r="L666" s="2">
        <v>0</v>
      </c>
      <c r="M666" s="24">
        <v>396.44</v>
      </c>
      <c r="N666" s="2">
        <v>51.537199999999999</v>
      </c>
      <c r="O666" s="2">
        <v>0</v>
      </c>
      <c r="P666" s="2">
        <v>0</v>
      </c>
      <c r="Q666" s="24">
        <v>447.97719999999998</v>
      </c>
      <c r="R666" s="2" t="s">
        <v>10202</v>
      </c>
      <c r="S666" s="2" t="s">
        <v>1</v>
      </c>
      <c r="T666" t="str">
        <f>IF(Tabla2[[#This Row],[SERIE ]]="22SD004C","BODEGA",IF(Tabla2[[#This Row],[SERIE ]]="21DS000T","CASA MATRIZ","SUCURSAL"))</f>
        <v>SUCURSAL</v>
      </c>
    </row>
    <row r="667" spans="1:20" ht="15.75" hidden="1" thickBot="1" x14ac:dyDescent="0.3">
      <c r="A667" s="26" t="s">
        <v>8490</v>
      </c>
      <c r="B667" s="182" t="s">
        <v>10785</v>
      </c>
      <c r="C667" s="2" t="s">
        <v>1</v>
      </c>
      <c r="D667" s="2" t="s">
        <v>0</v>
      </c>
      <c r="E667" s="2" t="s">
        <v>10329</v>
      </c>
      <c r="F667" s="2" t="s">
        <v>10331</v>
      </c>
      <c r="G667" s="25">
        <v>1751</v>
      </c>
      <c r="H667" s="29">
        <v>1751</v>
      </c>
      <c r="I667" s="30"/>
      <c r="J667" s="24" t="s">
        <v>10239</v>
      </c>
      <c r="K667" s="2">
        <v>0</v>
      </c>
      <c r="L667" s="2">
        <v>0</v>
      </c>
      <c r="M667" s="24">
        <v>123.67</v>
      </c>
      <c r="N667" s="2">
        <v>16.077100000000002</v>
      </c>
      <c r="O667" s="2">
        <v>0</v>
      </c>
      <c r="P667" s="2">
        <v>0</v>
      </c>
      <c r="Q667" s="24">
        <v>139.74709999999999</v>
      </c>
      <c r="R667" s="2" t="s">
        <v>10238</v>
      </c>
      <c r="S667" s="2" t="s">
        <v>1</v>
      </c>
      <c r="T667" t="str">
        <f>IF(Tabla2[[#This Row],[SERIE ]]="22SD004C","BODEGA",IF(Tabla2[[#This Row],[SERIE ]]="21DS000T","CASA MATRIZ","SUCURSAL"))</f>
        <v>SUCURSAL</v>
      </c>
    </row>
    <row r="668" spans="1:20" ht="15.75" hidden="1" thickBot="1" x14ac:dyDescent="0.3">
      <c r="A668" s="26" t="s">
        <v>8490</v>
      </c>
      <c r="B668" s="182" t="s">
        <v>10785</v>
      </c>
      <c r="C668" s="2" t="s">
        <v>1</v>
      </c>
      <c r="D668" s="2" t="s">
        <v>0</v>
      </c>
      <c r="E668" s="2" t="s">
        <v>10329</v>
      </c>
      <c r="F668" s="2" t="s">
        <v>10331</v>
      </c>
      <c r="G668" s="25">
        <v>1750</v>
      </c>
      <c r="H668" s="29">
        <v>1750</v>
      </c>
      <c r="I668" s="30"/>
      <c r="J668" s="24" t="s">
        <v>10325</v>
      </c>
      <c r="K668" s="2">
        <v>0</v>
      </c>
      <c r="L668" s="2">
        <v>0</v>
      </c>
      <c r="M668" s="24">
        <v>36.5</v>
      </c>
      <c r="N668" s="2">
        <v>4.7450000000000001</v>
      </c>
      <c r="O668" s="2">
        <v>0</v>
      </c>
      <c r="P668" s="2">
        <v>0</v>
      </c>
      <c r="Q668" s="24">
        <v>41.244999999999997</v>
      </c>
      <c r="R668" s="2" t="s">
        <v>10324</v>
      </c>
      <c r="S668" s="2" t="s">
        <v>1</v>
      </c>
      <c r="T668" t="str">
        <f>IF(Tabla2[[#This Row],[SERIE ]]="22SD004C","BODEGA",IF(Tabla2[[#This Row],[SERIE ]]="21DS000T","CASA MATRIZ","SUCURSAL"))</f>
        <v>SUCURSAL</v>
      </c>
    </row>
    <row r="669" spans="1:20" ht="15.75" hidden="1" thickBot="1" x14ac:dyDescent="0.3">
      <c r="A669" s="26" t="s">
        <v>8490</v>
      </c>
      <c r="B669" s="182" t="s">
        <v>10785</v>
      </c>
      <c r="C669" s="2" t="s">
        <v>1</v>
      </c>
      <c r="D669" s="2" t="s">
        <v>0</v>
      </c>
      <c r="E669" s="2" t="s">
        <v>10329</v>
      </c>
      <c r="F669" s="2" t="s">
        <v>10331</v>
      </c>
      <c r="G669" s="25">
        <v>1749</v>
      </c>
      <c r="H669" s="29">
        <v>1749</v>
      </c>
      <c r="I669" s="30"/>
      <c r="J669" s="24" t="s">
        <v>10460</v>
      </c>
      <c r="K669" s="2">
        <v>0</v>
      </c>
      <c r="L669" s="2">
        <v>0</v>
      </c>
      <c r="M669" s="24">
        <v>85.84</v>
      </c>
      <c r="N669" s="2">
        <v>11.1592</v>
      </c>
      <c r="O669" s="2">
        <v>0</v>
      </c>
      <c r="P669" s="2">
        <v>0</v>
      </c>
      <c r="Q669" s="24">
        <v>96.999200000000002</v>
      </c>
      <c r="R669" s="2" t="s">
        <v>10206</v>
      </c>
      <c r="S669" s="2" t="s">
        <v>1</v>
      </c>
      <c r="T669" t="str">
        <f>IF(Tabla2[[#This Row],[SERIE ]]="22SD004C","BODEGA",IF(Tabla2[[#This Row],[SERIE ]]="21DS000T","CASA MATRIZ","SUCURSAL"))</f>
        <v>SUCURSAL</v>
      </c>
    </row>
    <row r="670" spans="1:20" ht="15.75" hidden="1" thickBot="1" x14ac:dyDescent="0.3">
      <c r="A670" s="26" t="s">
        <v>8490</v>
      </c>
      <c r="B670" s="182" t="s">
        <v>10785</v>
      </c>
      <c r="C670" s="2" t="s">
        <v>1</v>
      </c>
      <c r="D670" s="2" t="s">
        <v>0</v>
      </c>
      <c r="E670" s="2" t="s">
        <v>10329</v>
      </c>
      <c r="F670" s="2" t="s">
        <v>10331</v>
      </c>
      <c r="G670" s="25">
        <v>1748</v>
      </c>
      <c r="H670" s="29">
        <v>1748</v>
      </c>
      <c r="I670" s="30"/>
      <c r="J670" s="24" t="s">
        <v>10325</v>
      </c>
      <c r="K670" s="2">
        <v>0</v>
      </c>
      <c r="L670" s="2">
        <v>0</v>
      </c>
      <c r="M670" s="24">
        <v>146.02000000000001</v>
      </c>
      <c r="N670" s="2">
        <v>18.982600000000001</v>
      </c>
      <c r="O670" s="2">
        <v>0</v>
      </c>
      <c r="P670" s="2">
        <v>0</v>
      </c>
      <c r="Q670" s="24">
        <v>165.0026</v>
      </c>
      <c r="R670" s="2" t="s">
        <v>10324</v>
      </c>
      <c r="S670" s="2" t="s">
        <v>1</v>
      </c>
      <c r="T670" t="str">
        <f>IF(Tabla2[[#This Row],[SERIE ]]="22SD004C","BODEGA",IF(Tabla2[[#This Row],[SERIE ]]="21DS000T","CASA MATRIZ","SUCURSAL"))</f>
        <v>SUCURSAL</v>
      </c>
    </row>
    <row r="671" spans="1:20" ht="15.75" hidden="1" thickBot="1" x14ac:dyDescent="0.3">
      <c r="A671" s="26" t="s">
        <v>8490</v>
      </c>
      <c r="B671" s="182" t="s">
        <v>10785</v>
      </c>
      <c r="C671" s="2" t="s">
        <v>1</v>
      </c>
      <c r="D671" s="2" t="s">
        <v>0</v>
      </c>
      <c r="E671" s="2" t="s">
        <v>10329</v>
      </c>
      <c r="F671" s="2" t="s">
        <v>10331</v>
      </c>
      <c r="G671" s="25">
        <v>1747</v>
      </c>
      <c r="H671" s="29">
        <v>1747</v>
      </c>
      <c r="I671" s="30"/>
      <c r="J671" s="24" t="s">
        <v>10246</v>
      </c>
      <c r="K671" s="2">
        <v>0</v>
      </c>
      <c r="L671" s="2">
        <v>0</v>
      </c>
      <c r="M671" s="24">
        <v>384.55</v>
      </c>
      <c r="N671" s="2">
        <v>49.991500000000002</v>
      </c>
      <c r="O671" s="2">
        <v>0</v>
      </c>
      <c r="P671" s="2">
        <v>0</v>
      </c>
      <c r="Q671" s="24">
        <v>434.54150000000004</v>
      </c>
      <c r="R671" s="2" t="s">
        <v>10245</v>
      </c>
      <c r="S671" s="2" t="s">
        <v>1</v>
      </c>
      <c r="T671" t="str">
        <f>IF(Tabla2[[#This Row],[SERIE ]]="22SD004C","BODEGA",IF(Tabla2[[#This Row],[SERIE ]]="21DS000T","CASA MATRIZ","SUCURSAL"))</f>
        <v>SUCURSAL</v>
      </c>
    </row>
    <row r="672" spans="1:20" ht="15.75" hidden="1" thickBot="1" x14ac:dyDescent="0.3">
      <c r="A672" s="26" t="s">
        <v>8490</v>
      </c>
      <c r="B672" s="182" t="s">
        <v>10784</v>
      </c>
      <c r="C672" s="2" t="s">
        <v>1</v>
      </c>
      <c r="D672" s="2" t="s">
        <v>0</v>
      </c>
      <c r="E672" s="2" t="s">
        <v>10329</v>
      </c>
      <c r="F672" s="2" t="s">
        <v>10331</v>
      </c>
      <c r="G672" s="25">
        <v>1746</v>
      </c>
      <c r="H672" s="29">
        <v>1746</v>
      </c>
      <c r="I672" s="30"/>
      <c r="J672" s="24" t="s">
        <v>10797</v>
      </c>
      <c r="K672" s="2">
        <v>0</v>
      </c>
      <c r="L672" s="2">
        <v>0</v>
      </c>
      <c r="M672" s="24">
        <v>53.1</v>
      </c>
      <c r="N672" s="2">
        <v>6.9030000000000005</v>
      </c>
      <c r="O672" s="2">
        <v>0</v>
      </c>
      <c r="P672" s="2">
        <v>0</v>
      </c>
      <c r="Q672" s="24">
        <v>60.003</v>
      </c>
      <c r="R672" s="2" t="s">
        <v>10796</v>
      </c>
      <c r="S672" s="2" t="s">
        <v>1</v>
      </c>
      <c r="T672" t="str">
        <f>IF(Tabla2[[#This Row],[SERIE ]]="22SD004C","BODEGA",IF(Tabla2[[#This Row],[SERIE ]]="21DS000T","CASA MATRIZ","SUCURSAL"))</f>
        <v>SUCURSAL</v>
      </c>
    </row>
    <row r="673" spans="1:20" ht="15.75" hidden="1" thickBot="1" x14ac:dyDescent="0.3">
      <c r="A673" s="26" t="s">
        <v>8490</v>
      </c>
      <c r="B673" s="182" t="s">
        <v>10783</v>
      </c>
      <c r="C673" s="2" t="s">
        <v>1</v>
      </c>
      <c r="D673" s="2" t="s">
        <v>0</v>
      </c>
      <c r="E673" s="2" t="s">
        <v>10329</v>
      </c>
      <c r="F673" s="2" t="s">
        <v>10331</v>
      </c>
      <c r="G673" s="25">
        <v>1745</v>
      </c>
      <c r="H673" s="29">
        <v>1745</v>
      </c>
      <c r="I673" s="30" t="s">
        <v>10753</v>
      </c>
      <c r="J673" s="24" t="s">
        <v>10754</v>
      </c>
      <c r="K673" s="2">
        <v>0</v>
      </c>
      <c r="L673" s="2">
        <v>0</v>
      </c>
      <c r="M673" s="24">
        <v>66.37</v>
      </c>
      <c r="N673" s="2">
        <v>8.6281000000000017</v>
      </c>
      <c r="O673" s="2">
        <v>0</v>
      </c>
      <c r="P673" s="2">
        <v>0</v>
      </c>
      <c r="Q673" s="24">
        <v>74.998100000000008</v>
      </c>
      <c r="S673" s="2" t="s">
        <v>1</v>
      </c>
      <c r="T673" t="str">
        <f>IF(Tabla2[[#This Row],[SERIE ]]="22SD004C","BODEGA",IF(Tabla2[[#This Row],[SERIE ]]="21DS000T","CASA MATRIZ","SUCURSAL"))</f>
        <v>SUCURSAL</v>
      </c>
    </row>
    <row r="674" spans="1:20" ht="15.75" hidden="1" thickBot="1" x14ac:dyDescent="0.3">
      <c r="A674" s="26" t="s">
        <v>8490</v>
      </c>
      <c r="B674" s="182" t="s">
        <v>10783</v>
      </c>
      <c r="C674" s="2" t="s">
        <v>1</v>
      </c>
      <c r="D674" s="2" t="s">
        <v>0</v>
      </c>
      <c r="E674" s="2" t="s">
        <v>10329</v>
      </c>
      <c r="F674" s="2" t="s">
        <v>10331</v>
      </c>
      <c r="G674" s="25">
        <v>1744</v>
      </c>
      <c r="H674" s="29">
        <v>1744</v>
      </c>
      <c r="I674" s="30"/>
      <c r="J674" s="24" t="s">
        <v>10239</v>
      </c>
      <c r="K674" s="2">
        <v>0</v>
      </c>
      <c r="L674" s="2">
        <v>0</v>
      </c>
      <c r="M674" s="24">
        <v>95.57</v>
      </c>
      <c r="N674" s="2">
        <v>12.424099999999999</v>
      </c>
      <c r="O674" s="2">
        <v>0</v>
      </c>
      <c r="P674" s="2">
        <v>0</v>
      </c>
      <c r="Q674" s="24">
        <v>107.99409999999999</v>
      </c>
      <c r="R674" s="2" t="s">
        <v>10238</v>
      </c>
      <c r="S674" s="2" t="s">
        <v>1</v>
      </c>
      <c r="T674" t="str">
        <f>IF(Tabla2[[#This Row],[SERIE ]]="22SD004C","BODEGA",IF(Tabla2[[#This Row],[SERIE ]]="21DS000T","CASA MATRIZ","SUCURSAL"))</f>
        <v>SUCURSAL</v>
      </c>
    </row>
    <row r="675" spans="1:20" ht="15.75" hidden="1" thickBot="1" x14ac:dyDescent="0.3">
      <c r="A675" s="26" t="s">
        <v>8490</v>
      </c>
      <c r="B675" s="182" t="s">
        <v>10782</v>
      </c>
      <c r="C675" s="2" t="s">
        <v>1</v>
      </c>
      <c r="D675" s="2" t="s">
        <v>0</v>
      </c>
      <c r="E675" s="2" t="s">
        <v>10329</v>
      </c>
      <c r="F675" s="2" t="s">
        <v>10331</v>
      </c>
      <c r="G675" s="25">
        <v>1743</v>
      </c>
      <c r="H675" s="29">
        <v>1743</v>
      </c>
      <c r="I675" s="30" t="s">
        <v>10750</v>
      </c>
      <c r="J675" s="24" t="s">
        <v>10751</v>
      </c>
      <c r="K675" s="2">
        <v>0</v>
      </c>
      <c r="L675" s="2">
        <v>0</v>
      </c>
      <c r="M675" s="24">
        <v>27.66</v>
      </c>
      <c r="N675" s="2">
        <v>3.5958000000000001</v>
      </c>
      <c r="O675" s="2">
        <v>0</v>
      </c>
      <c r="P675" s="2">
        <v>0</v>
      </c>
      <c r="Q675" s="24">
        <v>31.255800000000001</v>
      </c>
      <c r="S675" s="2" t="s">
        <v>1</v>
      </c>
      <c r="T675" t="str">
        <f>IF(Tabla2[[#This Row],[SERIE ]]="22SD004C","BODEGA",IF(Tabla2[[#This Row],[SERIE ]]="21DS000T","CASA MATRIZ","SUCURSAL"))</f>
        <v>SUCURSAL</v>
      </c>
    </row>
    <row r="676" spans="1:20" ht="15.75" hidden="1" thickBot="1" x14ac:dyDescent="0.3">
      <c r="A676" s="26" t="s">
        <v>8490</v>
      </c>
      <c r="B676" s="182" t="s">
        <v>10781</v>
      </c>
      <c r="C676" s="2" t="s">
        <v>1</v>
      </c>
      <c r="D676" s="2" t="s">
        <v>0</v>
      </c>
      <c r="E676" s="2" t="s">
        <v>10329</v>
      </c>
      <c r="F676" s="2" t="s">
        <v>10331</v>
      </c>
      <c r="G676" s="25">
        <v>1742</v>
      </c>
      <c r="H676" s="29">
        <v>1742</v>
      </c>
      <c r="I676" s="30"/>
      <c r="J676" s="24" t="s">
        <v>10797</v>
      </c>
      <c r="K676" s="2">
        <v>0</v>
      </c>
      <c r="L676" s="2">
        <v>0</v>
      </c>
      <c r="M676" s="24">
        <v>53.1</v>
      </c>
      <c r="N676" s="2">
        <v>6.9030000000000005</v>
      </c>
      <c r="O676" s="2">
        <v>0</v>
      </c>
      <c r="P676" s="2">
        <v>0</v>
      </c>
      <c r="Q676" s="24">
        <v>60.003</v>
      </c>
      <c r="R676" s="2" t="s">
        <v>10796</v>
      </c>
      <c r="S676" s="2" t="s">
        <v>1</v>
      </c>
      <c r="T676" t="str">
        <f>IF(Tabla2[[#This Row],[SERIE ]]="22SD004C","BODEGA",IF(Tabla2[[#This Row],[SERIE ]]="21DS000T","CASA MATRIZ","SUCURSAL"))</f>
        <v>SUCURSAL</v>
      </c>
    </row>
    <row r="677" spans="1:20" ht="15.75" hidden="1" thickBot="1" x14ac:dyDescent="0.3">
      <c r="A677" s="26" t="s">
        <v>8490</v>
      </c>
      <c r="B677" s="182" t="s">
        <v>10780</v>
      </c>
      <c r="C677" s="2" t="s">
        <v>1</v>
      </c>
      <c r="D677" s="2" t="s">
        <v>0</v>
      </c>
      <c r="E677" s="2" t="s">
        <v>10329</v>
      </c>
      <c r="F677" s="2" t="s">
        <v>10331</v>
      </c>
      <c r="G677" s="25">
        <v>1741</v>
      </c>
      <c r="H677" s="29">
        <v>1741</v>
      </c>
      <c r="I677" s="30" t="s">
        <v>10794</v>
      </c>
      <c r="J677" s="24" t="s">
        <v>10795</v>
      </c>
      <c r="K677" s="2">
        <v>0</v>
      </c>
      <c r="L677" s="2">
        <v>0</v>
      </c>
      <c r="M677" s="24">
        <v>72.56</v>
      </c>
      <c r="N677" s="2">
        <v>9.4328000000000003</v>
      </c>
      <c r="O677" s="2">
        <v>0</v>
      </c>
      <c r="P677" s="2">
        <v>0</v>
      </c>
      <c r="Q677" s="24">
        <v>81.992800000000003</v>
      </c>
      <c r="S677" s="2" t="s">
        <v>1</v>
      </c>
      <c r="T677" t="str">
        <f>IF(Tabla2[[#This Row],[SERIE ]]="22SD004C","BODEGA",IF(Tabla2[[#This Row],[SERIE ]]="21DS000T","CASA MATRIZ","SUCURSAL"))</f>
        <v>SUCURSAL</v>
      </c>
    </row>
    <row r="678" spans="1:20" ht="15.75" hidden="1" thickBot="1" x14ac:dyDescent="0.3">
      <c r="A678" s="26" t="s">
        <v>8490</v>
      </c>
      <c r="B678" s="182" t="s">
        <v>10780</v>
      </c>
      <c r="C678" s="2" t="s">
        <v>1</v>
      </c>
      <c r="D678" s="2" t="s">
        <v>0</v>
      </c>
      <c r="E678" s="2" t="s">
        <v>10329</v>
      </c>
      <c r="F678" s="2" t="s">
        <v>10331</v>
      </c>
      <c r="G678" s="25">
        <v>1740</v>
      </c>
      <c r="H678" s="29">
        <v>1740</v>
      </c>
      <c r="I678" s="30"/>
      <c r="J678" s="24" t="s">
        <v>10299</v>
      </c>
      <c r="K678" s="2">
        <v>0</v>
      </c>
      <c r="L678" s="2">
        <v>0</v>
      </c>
      <c r="M678" s="24">
        <v>209.07</v>
      </c>
      <c r="N678" s="2">
        <v>27.179100000000002</v>
      </c>
      <c r="O678" s="2">
        <v>0</v>
      </c>
      <c r="P678" s="2">
        <v>0</v>
      </c>
      <c r="Q678" s="24">
        <v>236.2491</v>
      </c>
      <c r="R678" s="2" t="s">
        <v>10298</v>
      </c>
      <c r="S678" s="2" t="s">
        <v>1</v>
      </c>
      <c r="T678" t="str">
        <f>IF(Tabla2[[#This Row],[SERIE ]]="22SD004C","BODEGA",IF(Tabla2[[#This Row],[SERIE ]]="21DS000T","CASA MATRIZ","SUCURSAL"))</f>
        <v>SUCURSAL</v>
      </c>
    </row>
    <row r="679" spans="1:20" ht="15.75" hidden="1" thickBot="1" x14ac:dyDescent="0.3">
      <c r="A679" s="26" t="s">
        <v>8490</v>
      </c>
      <c r="B679" s="182" t="s">
        <v>10779</v>
      </c>
      <c r="C679" s="2" t="s">
        <v>1</v>
      </c>
      <c r="D679" s="2" t="s">
        <v>0</v>
      </c>
      <c r="E679" s="2" t="s">
        <v>10329</v>
      </c>
      <c r="F679" s="2" t="s">
        <v>10331</v>
      </c>
      <c r="G679" s="25">
        <v>1739</v>
      </c>
      <c r="H679" s="29">
        <v>1739</v>
      </c>
      <c r="I679" s="30" t="s">
        <v>10249</v>
      </c>
      <c r="J679" s="24" t="s">
        <v>10250</v>
      </c>
      <c r="K679" s="2">
        <v>0</v>
      </c>
      <c r="L679" s="2">
        <v>0</v>
      </c>
      <c r="M679" s="24">
        <v>11.15</v>
      </c>
      <c r="N679" s="2">
        <v>1.4495</v>
      </c>
      <c r="O679" s="2">
        <v>0</v>
      </c>
      <c r="P679" s="2">
        <v>0</v>
      </c>
      <c r="Q679" s="24">
        <v>12.599500000000001</v>
      </c>
      <c r="S679" s="2" t="s">
        <v>1</v>
      </c>
      <c r="T679" t="str">
        <f>IF(Tabla2[[#This Row],[SERIE ]]="22SD004C","BODEGA",IF(Tabla2[[#This Row],[SERIE ]]="21DS000T","CASA MATRIZ","SUCURSAL"))</f>
        <v>SUCURSAL</v>
      </c>
    </row>
    <row r="680" spans="1:20" ht="15.75" hidden="1" thickBot="1" x14ac:dyDescent="0.3">
      <c r="A680" s="26" t="s">
        <v>8490</v>
      </c>
      <c r="B680" s="182" t="s">
        <v>10779</v>
      </c>
      <c r="C680" s="2" t="s">
        <v>1</v>
      </c>
      <c r="D680" s="2" t="s">
        <v>0</v>
      </c>
      <c r="E680" s="2" t="s">
        <v>10329</v>
      </c>
      <c r="F680" s="2" t="s">
        <v>10331</v>
      </c>
      <c r="G680" s="25">
        <v>1738</v>
      </c>
      <c r="H680" s="29">
        <v>1738</v>
      </c>
      <c r="I680" s="30"/>
      <c r="J680" s="24" t="s">
        <v>10463</v>
      </c>
      <c r="K680" s="2">
        <v>0</v>
      </c>
      <c r="L680" s="2">
        <v>0</v>
      </c>
      <c r="M680" s="24">
        <v>111.32</v>
      </c>
      <c r="N680" s="2">
        <v>14.4716</v>
      </c>
      <c r="O680" s="2">
        <v>0</v>
      </c>
      <c r="P680" s="2">
        <v>0</v>
      </c>
      <c r="Q680" s="24">
        <v>125.79159999999999</v>
      </c>
      <c r="R680" s="2" t="s">
        <v>10272</v>
      </c>
      <c r="S680" s="2" t="s">
        <v>1</v>
      </c>
      <c r="T680" t="str">
        <f>IF(Tabla2[[#This Row],[SERIE ]]="22SD004C","BODEGA",IF(Tabla2[[#This Row],[SERIE ]]="21DS000T","CASA MATRIZ","SUCURSAL"))</f>
        <v>SUCURSAL</v>
      </c>
    </row>
    <row r="681" spans="1:20" ht="15.75" hidden="1" thickBot="1" x14ac:dyDescent="0.3">
      <c r="A681" s="26" t="s">
        <v>8490</v>
      </c>
      <c r="B681" s="182" t="s">
        <v>10778</v>
      </c>
      <c r="C681" s="2" t="s">
        <v>1</v>
      </c>
      <c r="D681" s="2" t="s">
        <v>0</v>
      </c>
      <c r="E681" s="2" t="s">
        <v>10329</v>
      </c>
      <c r="F681" s="2" t="s">
        <v>10331</v>
      </c>
      <c r="G681" s="25">
        <v>1737</v>
      </c>
      <c r="H681" s="29">
        <v>1737</v>
      </c>
      <c r="I681" s="30"/>
      <c r="J681" s="24" t="s">
        <v>10231</v>
      </c>
      <c r="K681" s="2">
        <v>0</v>
      </c>
      <c r="L681" s="2">
        <v>0</v>
      </c>
      <c r="M681" s="24">
        <v>398.23</v>
      </c>
      <c r="N681" s="2">
        <v>51.769900000000007</v>
      </c>
      <c r="O681" s="2">
        <v>0</v>
      </c>
      <c r="P681" s="2">
        <v>0</v>
      </c>
      <c r="Q681" s="24">
        <v>449.99990000000003</v>
      </c>
      <c r="R681" s="2" t="s">
        <v>10230</v>
      </c>
      <c r="S681" s="2" t="s">
        <v>1</v>
      </c>
      <c r="T681" t="str">
        <f>IF(Tabla2[[#This Row],[SERIE ]]="22SD004C","BODEGA",IF(Tabla2[[#This Row],[SERIE ]]="21DS000T","CASA MATRIZ","SUCURSAL"))</f>
        <v>SUCURSAL</v>
      </c>
    </row>
    <row r="682" spans="1:20" ht="15.75" hidden="1" thickBot="1" x14ac:dyDescent="0.3">
      <c r="A682" s="26" t="s">
        <v>8490</v>
      </c>
      <c r="B682" s="182" t="s">
        <v>10778</v>
      </c>
      <c r="C682" s="2" t="s">
        <v>1</v>
      </c>
      <c r="D682" s="2" t="s">
        <v>0</v>
      </c>
      <c r="E682" s="2" t="s">
        <v>10329</v>
      </c>
      <c r="F682" s="2" t="s">
        <v>10331</v>
      </c>
      <c r="G682" s="25">
        <v>1736</v>
      </c>
      <c r="H682" s="29">
        <v>1736</v>
      </c>
      <c r="I682" s="30"/>
      <c r="J682" s="24" t="s">
        <v>10266</v>
      </c>
      <c r="K682" s="2">
        <v>0</v>
      </c>
      <c r="L682" s="2">
        <v>0</v>
      </c>
      <c r="M682" s="24">
        <v>578.77</v>
      </c>
      <c r="N682" s="2">
        <v>75.240099999999998</v>
      </c>
      <c r="O682" s="2">
        <v>0</v>
      </c>
      <c r="P682" s="2">
        <v>0</v>
      </c>
      <c r="Q682" s="24">
        <v>654.01009999999997</v>
      </c>
      <c r="R682" s="2" t="s">
        <v>10265</v>
      </c>
      <c r="S682" s="2" t="s">
        <v>1</v>
      </c>
      <c r="T682" t="str">
        <f>IF(Tabla2[[#This Row],[SERIE ]]="22SD004C","BODEGA",IF(Tabla2[[#This Row],[SERIE ]]="21DS000T","CASA MATRIZ","SUCURSAL"))</f>
        <v>SUCURSAL</v>
      </c>
    </row>
    <row r="683" spans="1:20" ht="15.75" hidden="1" thickBot="1" x14ac:dyDescent="0.3">
      <c r="A683" s="26" t="s">
        <v>8490</v>
      </c>
      <c r="B683" s="182" t="s">
        <v>10778</v>
      </c>
      <c r="C683" s="2" t="s">
        <v>1</v>
      </c>
      <c r="D683" s="2" t="s">
        <v>0</v>
      </c>
      <c r="E683" s="2" t="s">
        <v>10329</v>
      </c>
      <c r="F683" s="2" t="s">
        <v>10331</v>
      </c>
      <c r="G683" s="25">
        <v>1735</v>
      </c>
      <c r="H683" s="29">
        <v>1735</v>
      </c>
      <c r="I683" s="30"/>
      <c r="J683" s="24" t="s">
        <v>10231</v>
      </c>
      <c r="K683" s="2">
        <v>0</v>
      </c>
      <c r="L683" s="2">
        <v>0</v>
      </c>
      <c r="M683" s="24">
        <v>399.11</v>
      </c>
      <c r="N683" s="2">
        <v>51.884300000000003</v>
      </c>
      <c r="O683" s="2">
        <v>0</v>
      </c>
      <c r="P683" s="2">
        <v>0</v>
      </c>
      <c r="Q683" s="24">
        <v>450.99430000000001</v>
      </c>
      <c r="R683" s="2" t="s">
        <v>10230</v>
      </c>
      <c r="S683" s="2" t="s">
        <v>1</v>
      </c>
      <c r="T683" t="str">
        <f>IF(Tabla2[[#This Row],[SERIE ]]="22SD004C","BODEGA",IF(Tabla2[[#This Row],[SERIE ]]="21DS000T","CASA MATRIZ","SUCURSAL"))</f>
        <v>SUCURSAL</v>
      </c>
    </row>
    <row r="684" spans="1:20" ht="15.75" hidden="1" thickBot="1" x14ac:dyDescent="0.3">
      <c r="A684" s="26" t="s">
        <v>8490</v>
      </c>
      <c r="B684" s="182" t="s">
        <v>10778</v>
      </c>
      <c r="C684" s="2" t="s">
        <v>1</v>
      </c>
      <c r="D684" s="2" t="s">
        <v>0</v>
      </c>
      <c r="E684" s="2" t="s">
        <v>10329</v>
      </c>
      <c r="F684" s="2" t="s">
        <v>10331</v>
      </c>
      <c r="G684" s="25">
        <v>1734</v>
      </c>
      <c r="H684" s="29">
        <v>1734</v>
      </c>
      <c r="I684" s="30"/>
      <c r="J684" s="24" t="s">
        <v>10259</v>
      </c>
      <c r="K684" s="2">
        <v>0</v>
      </c>
      <c r="L684" s="2">
        <v>0</v>
      </c>
      <c r="M684" s="24">
        <v>42.48</v>
      </c>
      <c r="N684" s="2">
        <v>5.5224000000000002</v>
      </c>
      <c r="O684" s="2">
        <v>0</v>
      </c>
      <c r="P684" s="2">
        <v>0</v>
      </c>
      <c r="Q684" s="24">
        <v>48.002399999999994</v>
      </c>
      <c r="R684" s="2" t="s">
        <v>10258</v>
      </c>
      <c r="S684" s="2" t="s">
        <v>1</v>
      </c>
      <c r="T684" t="str">
        <f>IF(Tabla2[[#This Row],[SERIE ]]="22SD004C","BODEGA",IF(Tabla2[[#This Row],[SERIE ]]="21DS000T","CASA MATRIZ","SUCURSAL"))</f>
        <v>SUCURSAL</v>
      </c>
    </row>
    <row r="685" spans="1:20" ht="15.75" hidden="1" thickBot="1" x14ac:dyDescent="0.3">
      <c r="A685" s="26" t="s">
        <v>8490</v>
      </c>
      <c r="B685" s="182" t="s">
        <v>10776</v>
      </c>
      <c r="C685" s="2" t="s">
        <v>1</v>
      </c>
      <c r="D685" s="2" t="s">
        <v>0</v>
      </c>
      <c r="E685" s="2" t="s">
        <v>10329</v>
      </c>
      <c r="F685" s="2" t="s">
        <v>10331</v>
      </c>
      <c r="G685" s="25">
        <v>1733</v>
      </c>
      <c r="H685" s="29">
        <v>1733</v>
      </c>
      <c r="I685" s="30"/>
      <c r="J685" s="24" t="s">
        <v>10463</v>
      </c>
      <c r="K685" s="2">
        <v>0</v>
      </c>
      <c r="L685" s="2">
        <v>0</v>
      </c>
      <c r="M685" s="24">
        <v>96.72</v>
      </c>
      <c r="N685" s="2">
        <v>12.573600000000001</v>
      </c>
      <c r="O685" s="2">
        <v>0</v>
      </c>
      <c r="P685" s="2">
        <v>0</v>
      </c>
      <c r="Q685" s="24">
        <v>109.2936</v>
      </c>
      <c r="R685" s="2" t="s">
        <v>10272</v>
      </c>
      <c r="S685" s="2" t="s">
        <v>1</v>
      </c>
      <c r="T685" t="str">
        <f>IF(Tabla2[[#This Row],[SERIE ]]="22SD004C","BODEGA",IF(Tabla2[[#This Row],[SERIE ]]="21DS000T","CASA MATRIZ","SUCURSAL"))</f>
        <v>SUCURSAL</v>
      </c>
    </row>
    <row r="686" spans="1:20" ht="15.75" hidden="1" thickBot="1" x14ac:dyDescent="0.3">
      <c r="A686" s="26" t="s">
        <v>8490</v>
      </c>
      <c r="B686" s="182" t="s">
        <v>10776</v>
      </c>
      <c r="C686" s="2" t="s">
        <v>1</v>
      </c>
      <c r="D686" s="2" t="s">
        <v>0</v>
      </c>
      <c r="E686" s="2" t="s">
        <v>10329</v>
      </c>
      <c r="F686" s="2" t="s">
        <v>10331</v>
      </c>
      <c r="G686" s="25">
        <v>1732</v>
      </c>
      <c r="H686" s="29">
        <v>1732</v>
      </c>
      <c r="I686" s="30"/>
      <c r="J686" s="24" t="s">
        <v>10219</v>
      </c>
      <c r="K686" s="2">
        <v>0</v>
      </c>
      <c r="L686" s="2">
        <v>0</v>
      </c>
      <c r="M686" s="24">
        <v>135.4</v>
      </c>
      <c r="N686" s="2">
        <v>17.602</v>
      </c>
      <c r="O686" s="2">
        <v>0</v>
      </c>
      <c r="P686" s="2">
        <v>0</v>
      </c>
      <c r="Q686" s="24">
        <v>153.00200000000001</v>
      </c>
      <c r="R686" s="2" t="s">
        <v>10218</v>
      </c>
      <c r="S686" s="2" t="s">
        <v>1</v>
      </c>
      <c r="T686" t="str">
        <f>IF(Tabla2[[#This Row],[SERIE ]]="22SD004C","BODEGA",IF(Tabla2[[#This Row],[SERIE ]]="21DS000T","CASA MATRIZ","SUCURSAL"))</f>
        <v>SUCURSAL</v>
      </c>
    </row>
    <row r="687" spans="1:20" ht="15.75" hidden="1" thickBot="1" x14ac:dyDescent="0.3">
      <c r="A687" s="26" t="s">
        <v>8490</v>
      </c>
      <c r="B687" s="182" t="s">
        <v>10776</v>
      </c>
      <c r="C687" s="2" t="s">
        <v>1</v>
      </c>
      <c r="D687" s="2" t="s">
        <v>0</v>
      </c>
      <c r="E687" s="2" t="s">
        <v>10329</v>
      </c>
      <c r="F687" s="2" t="s">
        <v>10331</v>
      </c>
      <c r="G687" s="25">
        <v>1731</v>
      </c>
      <c r="H687" s="29">
        <v>1731</v>
      </c>
      <c r="I687" s="30"/>
      <c r="J687" s="24" t="s">
        <v>10217</v>
      </c>
      <c r="K687" s="2">
        <v>0</v>
      </c>
      <c r="L687" s="2">
        <v>0</v>
      </c>
      <c r="M687" s="24">
        <v>36.5</v>
      </c>
      <c r="N687" s="2">
        <v>4.7450000000000001</v>
      </c>
      <c r="O687" s="2">
        <v>0</v>
      </c>
      <c r="P687" s="2">
        <v>0</v>
      </c>
      <c r="Q687" s="24">
        <v>41.244999999999997</v>
      </c>
      <c r="R687" s="2" t="s">
        <v>10216</v>
      </c>
      <c r="S687" s="2" t="s">
        <v>1</v>
      </c>
      <c r="T687" t="str">
        <f>IF(Tabla2[[#This Row],[SERIE ]]="22SD004C","BODEGA",IF(Tabla2[[#This Row],[SERIE ]]="21DS000T","CASA MATRIZ","SUCURSAL"))</f>
        <v>SUCURSAL</v>
      </c>
    </row>
    <row r="688" spans="1:20" ht="15.75" hidden="1" thickBot="1" x14ac:dyDescent="0.3">
      <c r="A688" s="26" t="s">
        <v>8490</v>
      </c>
      <c r="B688" s="182" t="s">
        <v>10776</v>
      </c>
      <c r="C688" s="2" t="s">
        <v>1</v>
      </c>
      <c r="D688" s="2" t="s">
        <v>0</v>
      </c>
      <c r="E688" s="2" t="s">
        <v>10329</v>
      </c>
      <c r="F688" s="2" t="s">
        <v>10331</v>
      </c>
      <c r="G688" s="25">
        <v>1730</v>
      </c>
      <c r="H688" s="29">
        <v>1730</v>
      </c>
      <c r="I688" s="30"/>
      <c r="J688" s="24" t="s">
        <v>10203</v>
      </c>
      <c r="K688" s="2">
        <v>0</v>
      </c>
      <c r="L688" s="2">
        <v>0</v>
      </c>
      <c r="M688" s="24">
        <v>470.35</v>
      </c>
      <c r="N688" s="2">
        <v>61.145500000000006</v>
      </c>
      <c r="O688" s="2">
        <v>0</v>
      </c>
      <c r="P688" s="2">
        <v>0</v>
      </c>
      <c r="Q688" s="24">
        <v>531.49549999999999</v>
      </c>
      <c r="R688" s="2" t="s">
        <v>10202</v>
      </c>
      <c r="S688" s="2" t="s">
        <v>1</v>
      </c>
      <c r="T688" t="str">
        <f>IF(Tabla2[[#This Row],[SERIE ]]="22SD004C","BODEGA",IF(Tabla2[[#This Row],[SERIE ]]="21DS000T","CASA MATRIZ","SUCURSAL"))</f>
        <v>SUCURSAL</v>
      </c>
    </row>
    <row r="689" spans="1:20" ht="15.75" hidden="1" thickBot="1" x14ac:dyDescent="0.3">
      <c r="A689" s="26" t="s">
        <v>8490</v>
      </c>
      <c r="B689" s="182" t="s">
        <v>10776</v>
      </c>
      <c r="C689" s="2" t="s">
        <v>1</v>
      </c>
      <c r="D689" s="2" t="s">
        <v>0</v>
      </c>
      <c r="E689" s="2" t="s">
        <v>10329</v>
      </c>
      <c r="F689" s="2" t="s">
        <v>10331</v>
      </c>
      <c r="G689" s="25">
        <v>1729</v>
      </c>
      <c r="H689" s="29">
        <v>1729</v>
      </c>
      <c r="I689" s="30"/>
      <c r="J689" s="24" t="s">
        <v>10270</v>
      </c>
      <c r="K689" s="2">
        <v>0</v>
      </c>
      <c r="L689" s="2">
        <v>0</v>
      </c>
      <c r="M689" s="24">
        <v>414.16</v>
      </c>
      <c r="N689" s="2">
        <v>53.840800000000002</v>
      </c>
      <c r="O689" s="2">
        <v>0</v>
      </c>
      <c r="P689" s="2">
        <v>0</v>
      </c>
      <c r="Q689" s="24">
        <v>468.00080000000003</v>
      </c>
      <c r="R689" s="2" t="s">
        <v>10269</v>
      </c>
      <c r="S689" s="2" t="s">
        <v>1</v>
      </c>
      <c r="T689" t="str">
        <f>IF(Tabla2[[#This Row],[SERIE ]]="22SD004C","BODEGA",IF(Tabla2[[#This Row],[SERIE ]]="21DS000T","CASA MATRIZ","SUCURSAL"))</f>
        <v>SUCURSAL</v>
      </c>
    </row>
    <row r="690" spans="1:20" ht="15.75" hidden="1" thickBot="1" x14ac:dyDescent="0.3">
      <c r="A690" s="26" t="s">
        <v>8490</v>
      </c>
      <c r="B690" s="182" t="s">
        <v>10776</v>
      </c>
      <c r="C690" s="2" t="s">
        <v>1</v>
      </c>
      <c r="D690" s="2" t="s">
        <v>0</v>
      </c>
      <c r="E690" s="2" t="s">
        <v>10329</v>
      </c>
      <c r="F690" s="2" t="s">
        <v>10331</v>
      </c>
      <c r="G690" s="25">
        <v>1728</v>
      </c>
      <c r="H690" s="29">
        <v>1728</v>
      </c>
      <c r="I690" s="30"/>
      <c r="J690" s="24" t="s">
        <v>10460</v>
      </c>
      <c r="K690" s="2">
        <v>0</v>
      </c>
      <c r="L690" s="2">
        <v>0</v>
      </c>
      <c r="M690" s="24">
        <v>440.71</v>
      </c>
      <c r="N690" s="2">
        <v>57.292299999999997</v>
      </c>
      <c r="O690" s="2">
        <v>0</v>
      </c>
      <c r="P690" s="2">
        <v>0</v>
      </c>
      <c r="Q690" s="24">
        <v>498.00229999999999</v>
      </c>
      <c r="R690" s="2" t="s">
        <v>10206</v>
      </c>
      <c r="S690" s="2" t="s">
        <v>1</v>
      </c>
      <c r="T690" t="str">
        <f>IF(Tabla2[[#This Row],[SERIE ]]="22SD004C","BODEGA",IF(Tabla2[[#This Row],[SERIE ]]="21DS000T","CASA MATRIZ","SUCURSAL"))</f>
        <v>SUCURSAL</v>
      </c>
    </row>
    <row r="691" spans="1:20" ht="15.75" hidden="1" thickBot="1" x14ac:dyDescent="0.3">
      <c r="A691" s="26" t="s">
        <v>8490</v>
      </c>
      <c r="B691" s="182" t="s">
        <v>10775</v>
      </c>
      <c r="C691" s="2" t="s">
        <v>1</v>
      </c>
      <c r="D691" s="2" t="s">
        <v>0</v>
      </c>
      <c r="E691" s="2" t="s">
        <v>10329</v>
      </c>
      <c r="F691" s="2" t="s">
        <v>10331</v>
      </c>
      <c r="G691" s="25">
        <v>1727</v>
      </c>
      <c r="H691" s="29">
        <v>1727</v>
      </c>
      <c r="I691" s="30"/>
      <c r="J691" s="24" t="s">
        <v>10231</v>
      </c>
      <c r="K691" s="2">
        <v>0</v>
      </c>
      <c r="L691" s="2">
        <v>0</v>
      </c>
      <c r="M691" s="24">
        <v>402.65</v>
      </c>
      <c r="N691" s="2">
        <v>52.344499999999996</v>
      </c>
      <c r="O691" s="2">
        <v>0</v>
      </c>
      <c r="P691" s="2">
        <v>0</v>
      </c>
      <c r="Q691" s="24">
        <v>454.99449999999996</v>
      </c>
      <c r="R691" s="2" t="s">
        <v>10230</v>
      </c>
      <c r="S691" s="2" t="s">
        <v>1</v>
      </c>
      <c r="T691" t="str">
        <f>IF(Tabla2[[#This Row],[SERIE ]]="22SD004C","BODEGA",IF(Tabla2[[#This Row],[SERIE ]]="21DS000T","CASA MATRIZ","SUCURSAL"))</f>
        <v>SUCURSAL</v>
      </c>
    </row>
    <row r="692" spans="1:20" ht="15.75" hidden="1" thickBot="1" x14ac:dyDescent="0.3">
      <c r="A692" s="26" t="s">
        <v>8490</v>
      </c>
      <c r="B692" s="182" t="s">
        <v>10775</v>
      </c>
      <c r="C692" s="2" t="s">
        <v>1</v>
      </c>
      <c r="D692" s="2" t="s">
        <v>0</v>
      </c>
      <c r="E692" s="2" t="s">
        <v>10329</v>
      </c>
      <c r="F692" s="2" t="s">
        <v>10331</v>
      </c>
      <c r="G692" s="25">
        <v>1726</v>
      </c>
      <c r="H692" s="29">
        <v>1726</v>
      </c>
      <c r="I692" s="30"/>
      <c r="J692" s="24" t="s">
        <v>10463</v>
      </c>
      <c r="K692" s="2">
        <v>0</v>
      </c>
      <c r="L692" s="2">
        <v>0</v>
      </c>
      <c r="M692" s="24">
        <v>103.45</v>
      </c>
      <c r="N692" s="2">
        <v>13.448500000000001</v>
      </c>
      <c r="O692" s="2">
        <v>0</v>
      </c>
      <c r="P692" s="2">
        <v>0</v>
      </c>
      <c r="Q692" s="24">
        <v>116.8985</v>
      </c>
      <c r="R692" s="2" t="s">
        <v>10272</v>
      </c>
      <c r="S692" s="2" t="s">
        <v>1</v>
      </c>
      <c r="T692" t="str">
        <f>IF(Tabla2[[#This Row],[SERIE ]]="22SD004C","BODEGA",IF(Tabla2[[#This Row],[SERIE ]]="21DS000T","CASA MATRIZ","SUCURSAL"))</f>
        <v>SUCURSAL</v>
      </c>
    </row>
    <row r="693" spans="1:20" ht="15.75" hidden="1" thickBot="1" x14ac:dyDescent="0.3">
      <c r="A693" s="26" t="s">
        <v>8490</v>
      </c>
      <c r="B693" s="182" t="s">
        <v>10775</v>
      </c>
      <c r="C693" s="2" t="s">
        <v>1</v>
      </c>
      <c r="D693" s="2" t="s">
        <v>0</v>
      </c>
      <c r="E693" s="2" t="s">
        <v>10329</v>
      </c>
      <c r="F693" s="2" t="s">
        <v>10331</v>
      </c>
      <c r="G693" s="25">
        <v>1725</v>
      </c>
      <c r="H693" s="29">
        <v>1725</v>
      </c>
      <c r="I693" s="30"/>
      <c r="J693" s="24" t="s">
        <v>10436</v>
      </c>
      <c r="K693" s="2">
        <v>0</v>
      </c>
      <c r="L693" s="2">
        <v>0</v>
      </c>
      <c r="M693" s="24">
        <v>398.23</v>
      </c>
      <c r="N693" s="2">
        <v>51.769900000000007</v>
      </c>
      <c r="O693" s="2">
        <v>0</v>
      </c>
      <c r="P693" s="2">
        <v>0</v>
      </c>
      <c r="Q693" s="24">
        <v>449.99990000000003</v>
      </c>
      <c r="R693" s="2" t="s">
        <v>10435</v>
      </c>
      <c r="S693" s="2" t="s">
        <v>1</v>
      </c>
      <c r="T693" t="str">
        <f>IF(Tabla2[[#This Row],[SERIE ]]="22SD004C","BODEGA",IF(Tabla2[[#This Row],[SERIE ]]="21DS000T","CASA MATRIZ","SUCURSAL"))</f>
        <v>SUCURSAL</v>
      </c>
    </row>
    <row r="694" spans="1:20" ht="15.75" hidden="1" thickBot="1" x14ac:dyDescent="0.3">
      <c r="A694" s="26" t="s">
        <v>8490</v>
      </c>
      <c r="B694" s="182" t="s">
        <v>10775</v>
      </c>
      <c r="C694" s="2" t="s">
        <v>1</v>
      </c>
      <c r="D694" s="2" t="s">
        <v>0</v>
      </c>
      <c r="E694" s="2" t="s">
        <v>10329</v>
      </c>
      <c r="F694" s="2" t="s">
        <v>10331</v>
      </c>
      <c r="G694" s="25">
        <v>1724</v>
      </c>
      <c r="H694" s="29">
        <v>1724</v>
      </c>
      <c r="I694" s="30" t="s">
        <v>10792</v>
      </c>
      <c r="J694" s="24" t="s">
        <v>10793</v>
      </c>
      <c r="K694" s="2">
        <v>0</v>
      </c>
      <c r="L694" s="2">
        <v>0</v>
      </c>
      <c r="M694" s="24">
        <v>59.38</v>
      </c>
      <c r="N694" s="2">
        <v>7.7194000000000003</v>
      </c>
      <c r="O694" s="2">
        <v>0</v>
      </c>
      <c r="P694" s="2">
        <v>0</v>
      </c>
      <c r="Q694" s="24">
        <v>67.099400000000003</v>
      </c>
      <c r="S694" s="2" t="s">
        <v>1</v>
      </c>
      <c r="T694" t="str">
        <f>IF(Tabla2[[#This Row],[SERIE ]]="22SD004C","BODEGA",IF(Tabla2[[#This Row],[SERIE ]]="21DS000T","CASA MATRIZ","SUCURSAL"))</f>
        <v>SUCURSAL</v>
      </c>
    </row>
    <row r="695" spans="1:20" ht="15.75" hidden="1" thickBot="1" x14ac:dyDescent="0.3">
      <c r="A695" s="26" t="s">
        <v>8490</v>
      </c>
      <c r="B695" s="182" t="s">
        <v>10775</v>
      </c>
      <c r="C695" s="2" t="s">
        <v>1</v>
      </c>
      <c r="D695" s="2" t="s">
        <v>0</v>
      </c>
      <c r="E695" s="2" t="s">
        <v>10329</v>
      </c>
      <c r="F695" s="2" t="s">
        <v>10331</v>
      </c>
      <c r="G695" s="25">
        <v>1723</v>
      </c>
      <c r="H695" s="29">
        <v>1723</v>
      </c>
      <c r="I695" s="30"/>
      <c r="J695" s="24" t="s">
        <v>10460</v>
      </c>
      <c r="K695" s="2">
        <v>0</v>
      </c>
      <c r="L695" s="2">
        <v>0</v>
      </c>
      <c r="M695" s="24">
        <v>445.8</v>
      </c>
      <c r="N695" s="2">
        <v>57.954000000000001</v>
      </c>
      <c r="O695" s="2">
        <v>0</v>
      </c>
      <c r="P695" s="2">
        <v>0</v>
      </c>
      <c r="Q695" s="24">
        <v>503.75400000000002</v>
      </c>
      <c r="R695" s="2" t="s">
        <v>10206</v>
      </c>
      <c r="S695" s="2" t="s">
        <v>1</v>
      </c>
      <c r="T695" t="str">
        <f>IF(Tabla2[[#This Row],[SERIE ]]="22SD004C","BODEGA",IF(Tabla2[[#This Row],[SERIE ]]="21DS000T","CASA MATRIZ","SUCURSAL"))</f>
        <v>SUCURSAL</v>
      </c>
    </row>
    <row r="696" spans="1:20" ht="15.75" hidden="1" thickBot="1" x14ac:dyDescent="0.3">
      <c r="A696" s="26" t="s">
        <v>8490</v>
      </c>
      <c r="B696" s="182" t="s">
        <v>10774</v>
      </c>
      <c r="C696" s="2" t="s">
        <v>1</v>
      </c>
      <c r="D696" s="2" t="s">
        <v>0</v>
      </c>
      <c r="E696" s="2" t="s">
        <v>10329</v>
      </c>
      <c r="F696" s="2" t="s">
        <v>10331</v>
      </c>
      <c r="G696" s="25">
        <v>1722</v>
      </c>
      <c r="H696" s="29">
        <v>1722</v>
      </c>
      <c r="I696" s="30"/>
      <c r="J696" s="24" t="s">
        <v>10231</v>
      </c>
      <c r="K696" s="2">
        <v>0</v>
      </c>
      <c r="L696" s="2">
        <v>0</v>
      </c>
      <c r="M696" s="24">
        <v>405.5</v>
      </c>
      <c r="N696" s="2">
        <v>52.715000000000003</v>
      </c>
      <c r="O696" s="2">
        <v>0</v>
      </c>
      <c r="P696" s="2">
        <v>0</v>
      </c>
      <c r="Q696" s="24">
        <v>458.21500000000003</v>
      </c>
      <c r="R696" s="2" t="s">
        <v>10230</v>
      </c>
      <c r="S696" s="2" t="s">
        <v>1</v>
      </c>
      <c r="T696" t="str">
        <f>IF(Tabla2[[#This Row],[SERIE ]]="22SD004C","BODEGA",IF(Tabla2[[#This Row],[SERIE ]]="21DS000T","CASA MATRIZ","SUCURSAL"))</f>
        <v>SUCURSAL</v>
      </c>
    </row>
    <row r="697" spans="1:20" ht="15.75" hidden="1" thickBot="1" x14ac:dyDescent="0.3">
      <c r="A697" s="26" t="s">
        <v>8490</v>
      </c>
      <c r="B697" s="182" t="s">
        <v>10774</v>
      </c>
      <c r="C697" s="2" t="s">
        <v>1</v>
      </c>
      <c r="D697" s="2" t="s">
        <v>0</v>
      </c>
      <c r="E697" s="2" t="s">
        <v>10329</v>
      </c>
      <c r="F697" s="2" t="s">
        <v>10331</v>
      </c>
      <c r="G697" s="25">
        <v>1721</v>
      </c>
      <c r="H697" s="29">
        <v>1721</v>
      </c>
      <c r="I697" s="30"/>
      <c r="J697" s="24" t="s">
        <v>10239</v>
      </c>
      <c r="K697" s="2">
        <v>0</v>
      </c>
      <c r="L697" s="2">
        <v>0</v>
      </c>
      <c r="M697" s="24">
        <v>97.08</v>
      </c>
      <c r="N697" s="2">
        <v>12.6204</v>
      </c>
      <c r="O697" s="2">
        <v>0</v>
      </c>
      <c r="P697" s="2">
        <v>0</v>
      </c>
      <c r="Q697" s="24">
        <v>109.7004</v>
      </c>
      <c r="R697" s="2" t="s">
        <v>10238</v>
      </c>
      <c r="S697" s="2" t="s">
        <v>1</v>
      </c>
      <c r="T697" t="str">
        <f>IF(Tabla2[[#This Row],[SERIE ]]="22SD004C","BODEGA",IF(Tabla2[[#This Row],[SERIE ]]="21DS000T","CASA MATRIZ","SUCURSAL"))</f>
        <v>SUCURSAL</v>
      </c>
    </row>
    <row r="698" spans="1:20" ht="15.75" hidden="1" thickBot="1" x14ac:dyDescent="0.3">
      <c r="A698" s="26" t="s">
        <v>8490</v>
      </c>
      <c r="B698" s="182" t="s">
        <v>10774</v>
      </c>
      <c r="C698" s="2" t="s">
        <v>1</v>
      </c>
      <c r="D698" s="2" t="s">
        <v>0</v>
      </c>
      <c r="E698" s="2" t="s">
        <v>10329</v>
      </c>
      <c r="F698" s="2" t="s">
        <v>10331</v>
      </c>
      <c r="G698" s="25">
        <v>1720</v>
      </c>
      <c r="H698" s="29">
        <v>1720</v>
      </c>
      <c r="I698" s="30"/>
      <c r="J698" s="24" t="s">
        <v>10463</v>
      </c>
      <c r="K698" s="2">
        <v>0</v>
      </c>
      <c r="L698" s="2">
        <v>0</v>
      </c>
      <c r="M698" s="24">
        <v>117.9</v>
      </c>
      <c r="N698" s="2">
        <v>15.327000000000002</v>
      </c>
      <c r="O698" s="2">
        <v>0</v>
      </c>
      <c r="P698" s="2">
        <v>0</v>
      </c>
      <c r="Q698" s="24">
        <v>133.227</v>
      </c>
      <c r="R698" s="2" t="s">
        <v>10272</v>
      </c>
      <c r="S698" s="2" t="s">
        <v>1</v>
      </c>
      <c r="T698" t="str">
        <f>IF(Tabla2[[#This Row],[SERIE ]]="22SD004C","BODEGA",IF(Tabla2[[#This Row],[SERIE ]]="21DS000T","CASA MATRIZ","SUCURSAL"))</f>
        <v>SUCURSAL</v>
      </c>
    </row>
    <row r="699" spans="1:20" ht="15.75" hidden="1" thickBot="1" x14ac:dyDescent="0.3">
      <c r="A699" s="26" t="s">
        <v>8490</v>
      </c>
      <c r="B699" s="182" t="s">
        <v>10774</v>
      </c>
      <c r="C699" s="2" t="s">
        <v>1</v>
      </c>
      <c r="D699" s="2" t="s">
        <v>0</v>
      </c>
      <c r="E699" s="2" t="s">
        <v>10329</v>
      </c>
      <c r="F699" s="2" t="s">
        <v>10331</v>
      </c>
      <c r="G699" s="25">
        <v>1719</v>
      </c>
      <c r="H699" s="29">
        <v>1719</v>
      </c>
      <c r="I699" s="30"/>
      <c r="J699" s="24" t="s">
        <v>10231</v>
      </c>
      <c r="K699" s="2">
        <v>0</v>
      </c>
      <c r="L699" s="2">
        <v>0</v>
      </c>
      <c r="M699" s="24">
        <v>457.52</v>
      </c>
      <c r="N699" s="2">
        <v>59.477600000000002</v>
      </c>
      <c r="O699" s="2">
        <v>0</v>
      </c>
      <c r="P699" s="2">
        <v>0</v>
      </c>
      <c r="Q699" s="24">
        <v>516.99760000000003</v>
      </c>
      <c r="R699" s="2" t="s">
        <v>10230</v>
      </c>
      <c r="S699" s="2" t="s">
        <v>1</v>
      </c>
      <c r="T699" t="str">
        <f>IF(Tabla2[[#This Row],[SERIE ]]="22SD004C","BODEGA",IF(Tabla2[[#This Row],[SERIE ]]="21DS000T","CASA MATRIZ","SUCURSAL"))</f>
        <v>SUCURSAL</v>
      </c>
    </row>
    <row r="700" spans="1:20" ht="15.75" hidden="1" thickBot="1" x14ac:dyDescent="0.3">
      <c r="A700" s="26" t="s">
        <v>8490</v>
      </c>
      <c r="B700" s="182" t="s">
        <v>10773</v>
      </c>
      <c r="C700" s="2" t="s">
        <v>1</v>
      </c>
      <c r="D700" s="2" t="s">
        <v>0</v>
      </c>
      <c r="E700" s="2" t="s">
        <v>10329</v>
      </c>
      <c r="F700" s="2" t="s">
        <v>10331</v>
      </c>
      <c r="G700" s="25">
        <v>1718</v>
      </c>
      <c r="H700" s="29">
        <v>1718</v>
      </c>
      <c r="I700" s="30"/>
      <c r="J700" s="24" t="s">
        <v>10239</v>
      </c>
      <c r="K700" s="2">
        <v>0</v>
      </c>
      <c r="L700" s="2">
        <v>0</v>
      </c>
      <c r="M700" s="24">
        <v>113.19</v>
      </c>
      <c r="N700" s="2">
        <v>14.714700000000001</v>
      </c>
      <c r="O700" s="2">
        <v>0</v>
      </c>
      <c r="P700" s="2">
        <v>0</v>
      </c>
      <c r="Q700" s="24">
        <v>127.90469999999999</v>
      </c>
      <c r="R700" s="2" t="s">
        <v>10238</v>
      </c>
      <c r="S700" s="2" t="s">
        <v>1</v>
      </c>
      <c r="T700" t="str">
        <f>IF(Tabla2[[#This Row],[SERIE ]]="22SD004C","BODEGA",IF(Tabla2[[#This Row],[SERIE ]]="21DS000T","CASA MATRIZ","SUCURSAL"))</f>
        <v>SUCURSAL</v>
      </c>
    </row>
    <row r="701" spans="1:20" ht="15.75" hidden="1" thickBot="1" x14ac:dyDescent="0.3">
      <c r="A701" s="26" t="s">
        <v>8490</v>
      </c>
      <c r="B701" s="182" t="s">
        <v>10773</v>
      </c>
      <c r="C701" s="2" t="s">
        <v>1</v>
      </c>
      <c r="D701" s="2" t="s">
        <v>0</v>
      </c>
      <c r="E701" s="2" t="s">
        <v>10329</v>
      </c>
      <c r="F701" s="2" t="s">
        <v>10331</v>
      </c>
      <c r="G701" s="25">
        <v>1717</v>
      </c>
      <c r="H701" s="29">
        <v>1717</v>
      </c>
      <c r="I701" s="30" t="s">
        <v>10592</v>
      </c>
      <c r="J701" s="24" t="s">
        <v>10593</v>
      </c>
      <c r="K701" s="2">
        <v>0</v>
      </c>
      <c r="L701" s="2">
        <v>0</v>
      </c>
      <c r="M701" s="24">
        <v>97.35</v>
      </c>
      <c r="N701" s="2">
        <v>12.6555</v>
      </c>
      <c r="O701" s="2">
        <v>0</v>
      </c>
      <c r="P701" s="2">
        <v>0</v>
      </c>
      <c r="Q701" s="24">
        <v>110.0055</v>
      </c>
      <c r="S701" s="2" t="s">
        <v>1</v>
      </c>
      <c r="T701" t="str">
        <f>IF(Tabla2[[#This Row],[SERIE ]]="22SD004C","BODEGA",IF(Tabla2[[#This Row],[SERIE ]]="21DS000T","CASA MATRIZ","SUCURSAL"))</f>
        <v>SUCURSAL</v>
      </c>
    </row>
    <row r="702" spans="1:20" ht="15.75" hidden="1" thickBot="1" x14ac:dyDescent="0.3">
      <c r="A702" s="26" t="s">
        <v>8490</v>
      </c>
      <c r="B702" s="182" t="s">
        <v>10773</v>
      </c>
      <c r="C702" s="2" t="s">
        <v>1</v>
      </c>
      <c r="D702" s="2" t="s">
        <v>0</v>
      </c>
      <c r="E702" s="2" t="s">
        <v>10329</v>
      </c>
      <c r="F702" s="2" t="s">
        <v>10331</v>
      </c>
      <c r="G702" s="25">
        <v>1716</v>
      </c>
      <c r="H702" s="29">
        <v>1716</v>
      </c>
      <c r="I702" s="30"/>
      <c r="J702" s="24" t="s">
        <v>10239</v>
      </c>
      <c r="K702" s="2">
        <v>0</v>
      </c>
      <c r="L702" s="2">
        <v>0</v>
      </c>
      <c r="M702" s="24">
        <v>99.56</v>
      </c>
      <c r="N702" s="2">
        <v>12.9428</v>
      </c>
      <c r="O702" s="2">
        <v>0</v>
      </c>
      <c r="P702" s="2">
        <v>0</v>
      </c>
      <c r="Q702" s="24">
        <v>112.50280000000001</v>
      </c>
      <c r="R702" s="2" t="s">
        <v>10238</v>
      </c>
      <c r="S702" s="2" t="s">
        <v>1</v>
      </c>
      <c r="T702" t="str">
        <f>IF(Tabla2[[#This Row],[SERIE ]]="22SD004C","BODEGA",IF(Tabla2[[#This Row],[SERIE ]]="21DS000T","CASA MATRIZ","SUCURSAL"))</f>
        <v>SUCURSAL</v>
      </c>
    </row>
    <row r="703" spans="1:20" ht="15.75" hidden="1" thickBot="1" x14ac:dyDescent="0.3">
      <c r="A703" s="26" t="s">
        <v>8490</v>
      </c>
      <c r="B703" s="182" t="s">
        <v>10773</v>
      </c>
      <c r="C703" s="2" t="s">
        <v>1</v>
      </c>
      <c r="D703" s="2" t="s">
        <v>0</v>
      </c>
      <c r="E703" s="2" t="s">
        <v>10329</v>
      </c>
      <c r="F703" s="2" t="s">
        <v>10331</v>
      </c>
      <c r="G703" s="25">
        <v>1715</v>
      </c>
      <c r="H703" s="29">
        <v>1715</v>
      </c>
      <c r="I703" s="30"/>
      <c r="J703" s="24" t="s">
        <v>10277</v>
      </c>
      <c r="K703" s="2">
        <v>0</v>
      </c>
      <c r="L703" s="2">
        <v>0</v>
      </c>
      <c r="M703" s="24">
        <v>402.65</v>
      </c>
      <c r="N703" s="2">
        <v>52.344499999999996</v>
      </c>
      <c r="O703" s="2">
        <v>0</v>
      </c>
      <c r="P703" s="2">
        <v>0</v>
      </c>
      <c r="Q703" s="24">
        <v>454.99449999999996</v>
      </c>
      <c r="R703" s="2" t="s">
        <v>10276</v>
      </c>
      <c r="S703" s="2" t="s">
        <v>1</v>
      </c>
      <c r="T703" t="str">
        <f>IF(Tabla2[[#This Row],[SERIE ]]="22SD004C","BODEGA",IF(Tabla2[[#This Row],[SERIE ]]="21DS000T","CASA MATRIZ","SUCURSAL"))</f>
        <v>SUCURSAL</v>
      </c>
    </row>
    <row r="704" spans="1:20" ht="15.75" hidden="1" thickBot="1" x14ac:dyDescent="0.3">
      <c r="A704" s="26" t="s">
        <v>8490</v>
      </c>
      <c r="B704" s="182" t="s">
        <v>10773</v>
      </c>
      <c r="C704" s="2" t="s">
        <v>1</v>
      </c>
      <c r="D704" s="2" t="s">
        <v>0</v>
      </c>
      <c r="E704" s="2" t="s">
        <v>10329</v>
      </c>
      <c r="F704" s="2" t="s">
        <v>10331</v>
      </c>
      <c r="G704" s="25">
        <v>1714</v>
      </c>
      <c r="H704" s="29">
        <v>1714</v>
      </c>
      <c r="I704" s="30"/>
      <c r="J704" s="24" t="s">
        <v>10460</v>
      </c>
      <c r="K704" s="2">
        <v>0</v>
      </c>
      <c r="L704" s="2">
        <v>0</v>
      </c>
      <c r="M704" s="24">
        <v>438.05</v>
      </c>
      <c r="N704" s="2">
        <v>56.9465</v>
      </c>
      <c r="O704" s="2">
        <v>0</v>
      </c>
      <c r="P704" s="2">
        <v>0</v>
      </c>
      <c r="Q704" s="24">
        <v>494.99650000000003</v>
      </c>
      <c r="R704" s="2" t="s">
        <v>10206</v>
      </c>
      <c r="S704" s="2" t="s">
        <v>1</v>
      </c>
      <c r="T704" t="str">
        <f>IF(Tabla2[[#This Row],[SERIE ]]="22SD004C","BODEGA",IF(Tabla2[[#This Row],[SERIE ]]="21DS000T","CASA MATRIZ","SUCURSAL"))</f>
        <v>SUCURSAL</v>
      </c>
    </row>
    <row r="705" spans="1:20" ht="15.75" hidden="1" thickBot="1" x14ac:dyDescent="0.3">
      <c r="A705" s="26" t="s">
        <v>8490</v>
      </c>
      <c r="B705" s="182" t="s">
        <v>10773</v>
      </c>
      <c r="C705" s="2" t="s">
        <v>1</v>
      </c>
      <c r="D705" s="2" t="s">
        <v>0</v>
      </c>
      <c r="E705" s="2" t="s">
        <v>10329</v>
      </c>
      <c r="F705" s="2" t="s">
        <v>10331</v>
      </c>
      <c r="G705" s="25">
        <v>1713</v>
      </c>
      <c r="H705" s="29">
        <v>1713</v>
      </c>
      <c r="I705" s="30"/>
      <c r="J705" s="24" t="s">
        <v>10791</v>
      </c>
      <c r="K705" s="2">
        <v>0</v>
      </c>
      <c r="L705" s="2">
        <v>0</v>
      </c>
      <c r="M705" s="24">
        <v>401.42</v>
      </c>
      <c r="N705" s="2">
        <v>52.184600000000003</v>
      </c>
      <c r="O705" s="2">
        <v>0</v>
      </c>
      <c r="P705" s="2">
        <v>0</v>
      </c>
      <c r="Q705" s="24">
        <v>453.6046</v>
      </c>
      <c r="R705" s="2" t="s">
        <v>10790</v>
      </c>
      <c r="S705" s="2" t="s">
        <v>1</v>
      </c>
      <c r="T705" t="str">
        <f>IF(Tabla2[[#This Row],[SERIE ]]="22SD004C","BODEGA",IF(Tabla2[[#This Row],[SERIE ]]="21DS000T","CASA MATRIZ","SUCURSAL"))</f>
        <v>SUCURSAL</v>
      </c>
    </row>
    <row r="706" spans="1:20" ht="15.75" hidden="1" thickBot="1" x14ac:dyDescent="0.3">
      <c r="A706" s="26" t="s">
        <v>8490</v>
      </c>
      <c r="B706" s="182" t="s">
        <v>10773</v>
      </c>
      <c r="C706" s="2" t="s">
        <v>1</v>
      </c>
      <c r="D706" s="2" t="s">
        <v>0</v>
      </c>
      <c r="E706" s="2" t="s">
        <v>10329</v>
      </c>
      <c r="F706" s="2" t="s">
        <v>10331</v>
      </c>
      <c r="G706" s="25">
        <v>1712</v>
      </c>
      <c r="H706" s="29">
        <v>1712</v>
      </c>
      <c r="I706" s="30"/>
      <c r="J706" s="24" t="s">
        <v>10231</v>
      </c>
      <c r="K706" s="2">
        <v>0</v>
      </c>
      <c r="L706" s="2">
        <v>0</v>
      </c>
      <c r="M706" s="24">
        <v>409.74</v>
      </c>
      <c r="N706" s="2">
        <v>53.266200000000005</v>
      </c>
      <c r="O706" s="2">
        <v>0</v>
      </c>
      <c r="P706" s="2">
        <v>0</v>
      </c>
      <c r="Q706" s="24">
        <v>463.00620000000004</v>
      </c>
      <c r="R706" s="2" t="s">
        <v>10230</v>
      </c>
      <c r="S706" s="2" t="s">
        <v>1</v>
      </c>
      <c r="T706" t="str">
        <f>IF(Tabla2[[#This Row],[SERIE ]]="22SD004C","BODEGA",IF(Tabla2[[#This Row],[SERIE ]]="21DS000T","CASA MATRIZ","SUCURSAL"))</f>
        <v>SUCURSAL</v>
      </c>
    </row>
    <row r="707" spans="1:20" ht="15.75" hidden="1" thickBot="1" x14ac:dyDescent="0.3">
      <c r="A707" s="26" t="s">
        <v>8490</v>
      </c>
      <c r="B707" s="182" t="s">
        <v>10777</v>
      </c>
      <c r="C707" s="2" t="s">
        <v>1</v>
      </c>
      <c r="D707" s="2" t="s">
        <v>0</v>
      </c>
      <c r="E707" s="2" t="s">
        <v>10329</v>
      </c>
      <c r="F707" s="2" t="s">
        <v>10331</v>
      </c>
      <c r="G707" s="25">
        <v>1711</v>
      </c>
      <c r="H707" s="29">
        <v>1711</v>
      </c>
      <c r="I707" s="30"/>
      <c r="J707" s="24" t="s">
        <v>10239</v>
      </c>
      <c r="K707" s="2">
        <v>0</v>
      </c>
      <c r="L707" s="2">
        <v>0</v>
      </c>
      <c r="M707" s="24">
        <v>99.56</v>
      </c>
      <c r="N707" s="2">
        <v>12.9428</v>
      </c>
      <c r="O707" s="2">
        <v>0</v>
      </c>
      <c r="P707" s="2">
        <v>0</v>
      </c>
      <c r="Q707" s="24">
        <v>112.50280000000001</v>
      </c>
      <c r="R707" s="2" t="s">
        <v>10238</v>
      </c>
      <c r="S707" s="2" t="s">
        <v>1</v>
      </c>
      <c r="T707" t="str">
        <f>IF(Tabla2[[#This Row],[SERIE ]]="22SD004C","BODEGA",IF(Tabla2[[#This Row],[SERIE ]]="21DS000T","CASA MATRIZ","SUCURSAL"))</f>
        <v>SUCURSAL</v>
      </c>
    </row>
    <row r="708" spans="1:20" ht="15.75" hidden="1" thickBot="1" x14ac:dyDescent="0.3">
      <c r="A708" s="26" t="s">
        <v>8490</v>
      </c>
      <c r="B708" s="182" t="s">
        <v>10777</v>
      </c>
      <c r="C708" s="2" t="s">
        <v>1</v>
      </c>
      <c r="D708" s="2" t="s">
        <v>0</v>
      </c>
      <c r="E708" s="2" t="s">
        <v>10329</v>
      </c>
      <c r="F708" s="2" t="s">
        <v>10331</v>
      </c>
      <c r="G708" s="25">
        <v>1710</v>
      </c>
      <c r="H708" s="29">
        <v>1710</v>
      </c>
      <c r="I708" s="30"/>
      <c r="J708" s="24" t="s">
        <v>10246</v>
      </c>
      <c r="K708" s="2">
        <v>0</v>
      </c>
      <c r="L708" s="2">
        <v>0</v>
      </c>
      <c r="M708" s="24">
        <v>79.650000000000006</v>
      </c>
      <c r="N708" s="2">
        <v>10.354500000000002</v>
      </c>
      <c r="O708" s="2">
        <v>0</v>
      </c>
      <c r="P708" s="2">
        <v>0</v>
      </c>
      <c r="Q708" s="24">
        <v>90.004500000000007</v>
      </c>
      <c r="R708" s="2" t="s">
        <v>10245</v>
      </c>
      <c r="S708" s="2" t="s">
        <v>1</v>
      </c>
      <c r="T708" t="str">
        <f>IF(Tabla2[[#This Row],[SERIE ]]="22SD004C","BODEGA",IF(Tabla2[[#This Row],[SERIE ]]="21DS000T","CASA MATRIZ","SUCURSAL"))</f>
        <v>SUCURSAL</v>
      </c>
    </row>
    <row r="709" spans="1:20" ht="15.75" hidden="1" thickBot="1" x14ac:dyDescent="0.3">
      <c r="A709" s="26" t="s">
        <v>8490</v>
      </c>
      <c r="B709" s="182" t="s">
        <v>10777</v>
      </c>
      <c r="C709" s="2" t="s">
        <v>1</v>
      </c>
      <c r="D709" s="2" t="s">
        <v>0</v>
      </c>
      <c r="E709" s="2" t="s">
        <v>10329</v>
      </c>
      <c r="F709" s="2" t="s">
        <v>10331</v>
      </c>
      <c r="G709" s="25">
        <v>1709</v>
      </c>
      <c r="H709" s="29">
        <v>1709</v>
      </c>
      <c r="I709" s="30"/>
      <c r="J709" s="24" t="s">
        <v>10231</v>
      </c>
      <c r="K709" s="2">
        <v>0</v>
      </c>
      <c r="L709" s="2">
        <v>0</v>
      </c>
      <c r="M709" s="24">
        <v>398.23</v>
      </c>
      <c r="N709" s="2">
        <v>51.769900000000007</v>
      </c>
      <c r="O709" s="2">
        <v>0</v>
      </c>
      <c r="P709" s="2">
        <v>0</v>
      </c>
      <c r="Q709" s="24">
        <v>449.99990000000003</v>
      </c>
      <c r="R709" s="2" t="s">
        <v>10230</v>
      </c>
      <c r="S709" s="2" t="s">
        <v>1</v>
      </c>
      <c r="T709" t="str">
        <f>IF(Tabla2[[#This Row],[SERIE ]]="22SD004C","BODEGA",IF(Tabla2[[#This Row],[SERIE ]]="21DS000T","CASA MATRIZ","SUCURSAL"))</f>
        <v>SUCURSAL</v>
      </c>
    </row>
    <row r="710" spans="1:20" ht="15.75" hidden="1" thickBot="1" x14ac:dyDescent="0.3">
      <c r="A710" s="26" t="s">
        <v>8490</v>
      </c>
      <c r="B710" s="182" t="s">
        <v>10772</v>
      </c>
      <c r="C710" s="2" t="s">
        <v>1</v>
      </c>
      <c r="D710" s="2" t="s">
        <v>0</v>
      </c>
      <c r="E710" s="2" t="s">
        <v>10329</v>
      </c>
      <c r="F710" s="2" t="s">
        <v>10331</v>
      </c>
      <c r="G710" s="25">
        <v>1708</v>
      </c>
      <c r="H710" s="29">
        <v>1708</v>
      </c>
      <c r="I710" s="30"/>
      <c r="J710" s="24" t="s">
        <v>10239</v>
      </c>
      <c r="K710" s="2">
        <v>0</v>
      </c>
      <c r="L710" s="2">
        <v>0</v>
      </c>
      <c r="M710" s="24">
        <v>55.04</v>
      </c>
      <c r="N710" s="2">
        <v>7.1551999999999998</v>
      </c>
      <c r="O710" s="2">
        <v>0</v>
      </c>
      <c r="P710" s="2">
        <v>0</v>
      </c>
      <c r="Q710" s="24">
        <v>62.1952</v>
      </c>
      <c r="R710" s="2" t="s">
        <v>10238</v>
      </c>
      <c r="S710" s="2" t="s">
        <v>1</v>
      </c>
      <c r="T710" t="str">
        <f>IF(Tabla2[[#This Row],[SERIE ]]="22SD004C","BODEGA",IF(Tabla2[[#This Row],[SERIE ]]="21DS000T","CASA MATRIZ","SUCURSAL"))</f>
        <v>SUCURSAL</v>
      </c>
    </row>
    <row r="711" spans="1:20" ht="15.75" hidden="1" thickBot="1" x14ac:dyDescent="0.3">
      <c r="A711" s="26" t="s">
        <v>8490</v>
      </c>
      <c r="B711" s="182" t="s">
        <v>10772</v>
      </c>
      <c r="C711" s="2" t="s">
        <v>1</v>
      </c>
      <c r="D711" s="2" t="s">
        <v>0</v>
      </c>
      <c r="E711" s="2" t="s">
        <v>10329</v>
      </c>
      <c r="F711" s="2" t="s">
        <v>10331</v>
      </c>
      <c r="G711" s="25">
        <v>1707</v>
      </c>
      <c r="H711" s="29">
        <v>1707</v>
      </c>
      <c r="I711" s="30"/>
      <c r="J711" s="24" t="s">
        <v>10231</v>
      </c>
      <c r="K711" s="2">
        <v>0</v>
      </c>
      <c r="L711" s="2">
        <v>0</v>
      </c>
      <c r="M711" s="24">
        <v>392.92</v>
      </c>
      <c r="N711" s="2">
        <v>51.079600000000006</v>
      </c>
      <c r="O711" s="2">
        <v>0</v>
      </c>
      <c r="P711" s="2">
        <v>0</v>
      </c>
      <c r="Q711" s="24">
        <v>443.99960000000004</v>
      </c>
      <c r="R711" s="2" t="s">
        <v>10230</v>
      </c>
      <c r="S711" s="2" t="s">
        <v>1</v>
      </c>
      <c r="T711" t="str">
        <f>IF(Tabla2[[#This Row],[SERIE ]]="22SD004C","BODEGA",IF(Tabla2[[#This Row],[SERIE ]]="21DS000T","CASA MATRIZ","SUCURSAL"))</f>
        <v>SUCURSAL</v>
      </c>
    </row>
    <row r="712" spans="1:20" ht="15.75" hidden="1" thickBot="1" x14ac:dyDescent="0.3">
      <c r="A712" s="26" t="s">
        <v>8490</v>
      </c>
      <c r="B712" s="182" t="s">
        <v>10771</v>
      </c>
      <c r="C712" s="2" t="s">
        <v>1</v>
      </c>
      <c r="D712" s="2" t="s">
        <v>0</v>
      </c>
      <c r="E712" s="2" t="s">
        <v>10329</v>
      </c>
      <c r="F712" s="2" t="s">
        <v>10331</v>
      </c>
      <c r="G712" s="25">
        <v>1706</v>
      </c>
      <c r="H712" s="29">
        <v>1706</v>
      </c>
      <c r="I712" s="30"/>
      <c r="J712" s="24" t="s">
        <v>10460</v>
      </c>
      <c r="K712" s="2">
        <v>0</v>
      </c>
      <c r="L712" s="2">
        <v>0</v>
      </c>
      <c r="M712" s="24">
        <v>445.12</v>
      </c>
      <c r="N712" s="2">
        <v>57.865600000000001</v>
      </c>
      <c r="O712" s="2">
        <v>0</v>
      </c>
      <c r="P712" s="2">
        <v>0</v>
      </c>
      <c r="Q712" s="24">
        <v>502.98559999999998</v>
      </c>
      <c r="R712" s="2" t="s">
        <v>10206</v>
      </c>
      <c r="S712" s="2" t="s">
        <v>1</v>
      </c>
      <c r="T712" t="str">
        <f>IF(Tabla2[[#This Row],[SERIE ]]="22SD004C","BODEGA",IF(Tabla2[[#This Row],[SERIE ]]="21DS000T","CASA MATRIZ","SUCURSAL"))</f>
        <v>SUCURSAL</v>
      </c>
    </row>
    <row r="713" spans="1:20" ht="15.75" hidden="1" thickBot="1" x14ac:dyDescent="0.3">
      <c r="A713" s="26" t="s">
        <v>8490</v>
      </c>
      <c r="B713" s="182" t="s">
        <v>10771</v>
      </c>
      <c r="C713" s="2" t="s">
        <v>1</v>
      </c>
      <c r="D713" s="2" t="s">
        <v>0</v>
      </c>
      <c r="E713" s="2" t="s">
        <v>10329</v>
      </c>
      <c r="F713" s="2" t="s">
        <v>10331</v>
      </c>
      <c r="G713" s="25">
        <v>1705</v>
      </c>
      <c r="H713" s="29">
        <v>1705</v>
      </c>
      <c r="I713" s="30"/>
      <c r="J713" s="24" t="s">
        <v>10203</v>
      </c>
      <c r="K713" s="2">
        <v>0</v>
      </c>
      <c r="L713" s="2">
        <v>0</v>
      </c>
      <c r="M713" s="24">
        <v>457.98</v>
      </c>
      <c r="N713" s="2">
        <v>59.537400000000005</v>
      </c>
      <c r="O713" s="2">
        <v>0</v>
      </c>
      <c r="P713" s="2">
        <v>0</v>
      </c>
      <c r="Q713" s="24">
        <v>517.51740000000007</v>
      </c>
      <c r="R713" s="2" t="s">
        <v>10202</v>
      </c>
      <c r="S713" s="2" t="s">
        <v>1</v>
      </c>
      <c r="T713" t="str">
        <f>IF(Tabla2[[#This Row],[SERIE ]]="22SD004C","BODEGA",IF(Tabla2[[#This Row],[SERIE ]]="21DS000T","CASA MATRIZ","SUCURSAL"))</f>
        <v>SUCURSAL</v>
      </c>
    </row>
    <row r="714" spans="1:20" ht="15.75" hidden="1" thickBot="1" x14ac:dyDescent="0.3">
      <c r="A714" s="26" t="s">
        <v>8490</v>
      </c>
      <c r="B714" s="182" t="s">
        <v>10771</v>
      </c>
      <c r="C714" s="2" t="s">
        <v>1</v>
      </c>
      <c r="D714" s="2" t="s">
        <v>0</v>
      </c>
      <c r="E714" s="2" t="s">
        <v>10329</v>
      </c>
      <c r="F714" s="2" t="s">
        <v>10331</v>
      </c>
      <c r="G714" s="25">
        <v>1704</v>
      </c>
      <c r="H714" s="29">
        <v>1704</v>
      </c>
      <c r="I714" s="30"/>
      <c r="J714" s="24" t="s">
        <v>10239</v>
      </c>
      <c r="K714" s="2">
        <v>0</v>
      </c>
      <c r="L714" s="2">
        <v>0</v>
      </c>
      <c r="M714" s="24">
        <v>88.85</v>
      </c>
      <c r="N714" s="2">
        <v>11.5505</v>
      </c>
      <c r="O714" s="2">
        <v>0</v>
      </c>
      <c r="P714" s="2">
        <v>0</v>
      </c>
      <c r="Q714" s="24">
        <v>100.40049999999999</v>
      </c>
      <c r="R714" s="2" t="s">
        <v>10238</v>
      </c>
      <c r="S714" s="2" t="s">
        <v>1</v>
      </c>
      <c r="T714" t="str">
        <f>IF(Tabla2[[#This Row],[SERIE ]]="22SD004C","BODEGA",IF(Tabla2[[#This Row],[SERIE ]]="21DS000T","CASA MATRIZ","SUCURSAL"))</f>
        <v>SUCURSAL</v>
      </c>
    </row>
    <row r="715" spans="1:20" ht="15.75" hidden="1" thickBot="1" x14ac:dyDescent="0.3">
      <c r="A715" s="26" t="s">
        <v>8490</v>
      </c>
      <c r="B715" s="182" t="s">
        <v>10771</v>
      </c>
      <c r="C715" s="2" t="s">
        <v>1</v>
      </c>
      <c r="D715" s="2" t="s">
        <v>0</v>
      </c>
      <c r="E715" s="2" t="s">
        <v>10329</v>
      </c>
      <c r="F715" s="2" t="s">
        <v>10331</v>
      </c>
      <c r="G715" s="25">
        <v>1703</v>
      </c>
      <c r="H715" s="29">
        <v>1703</v>
      </c>
      <c r="I715" s="30" t="s">
        <v>10260</v>
      </c>
      <c r="J715" s="24" t="s">
        <v>10261</v>
      </c>
      <c r="K715" s="2">
        <v>0</v>
      </c>
      <c r="L715" s="2">
        <v>0</v>
      </c>
      <c r="M715" s="24">
        <v>611.51</v>
      </c>
      <c r="N715" s="2">
        <v>79.496300000000005</v>
      </c>
      <c r="O715" s="2">
        <v>0</v>
      </c>
      <c r="P715" s="2">
        <v>0</v>
      </c>
      <c r="Q715" s="24">
        <v>691.00630000000001</v>
      </c>
      <c r="S715" s="2" t="s">
        <v>1</v>
      </c>
      <c r="T715" t="str">
        <f>IF(Tabla2[[#This Row],[SERIE ]]="22SD004C","BODEGA",IF(Tabla2[[#This Row],[SERIE ]]="21DS000T","CASA MATRIZ","SUCURSAL"))</f>
        <v>SUCURSAL</v>
      </c>
    </row>
    <row r="716" spans="1:20" ht="15.75" hidden="1" thickBot="1" x14ac:dyDescent="0.3">
      <c r="A716" s="26" t="s">
        <v>8490</v>
      </c>
      <c r="B716" s="182" t="s">
        <v>10771</v>
      </c>
      <c r="C716" s="2" t="s">
        <v>1</v>
      </c>
      <c r="D716" s="2" t="s">
        <v>0</v>
      </c>
      <c r="E716" s="2" t="s">
        <v>10329</v>
      </c>
      <c r="F716" s="2" t="s">
        <v>10331</v>
      </c>
      <c r="G716" s="25">
        <v>1702</v>
      </c>
      <c r="H716" s="29">
        <v>1702</v>
      </c>
      <c r="I716" s="30"/>
      <c r="J716" s="24" t="s">
        <v>10231</v>
      </c>
      <c r="K716" s="2">
        <v>0</v>
      </c>
      <c r="L716" s="2">
        <v>0</v>
      </c>
      <c r="M716" s="24">
        <v>394.69</v>
      </c>
      <c r="N716" s="2">
        <v>51.309699999999999</v>
      </c>
      <c r="O716" s="2">
        <v>0</v>
      </c>
      <c r="P716" s="2">
        <v>0</v>
      </c>
      <c r="Q716" s="24">
        <v>445.99970000000002</v>
      </c>
      <c r="R716" s="2" t="s">
        <v>10230</v>
      </c>
      <c r="S716" s="2" t="s">
        <v>1</v>
      </c>
      <c r="T716" t="str">
        <f>IF(Tabla2[[#This Row],[SERIE ]]="22SD004C","BODEGA",IF(Tabla2[[#This Row],[SERIE ]]="21DS000T","CASA MATRIZ","SUCURSAL"))</f>
        <v>SUCURSAL</v>
      </c>
    </row>
    <row r="717" spans="1:20" ht="15.75" hidden="1" thickBot="1" x14ac:dyDescent="0.3">
      <c r="A717" s="26" t="s">
        <v>8490</v>
      </c>
      <c r="B717" s="182" t="s">
        <v>10771</v>
      </c>
      <c r="C717" s="2" t="s">
        <v>1</v>
      </c>
      <c r="D717" s="2" t="s">
        <v>0</v>
      </c>
      <c r="E717" s="2" t="s">
        <v>10329</v>
      </c>
      <c r="F717" s="2" t="s">
        <v>10331</v>
      </c>
      <c r="G717" s="25">
        <v>1701</v>
      </c>
      <c r="H717" s="29">
        <v>1701</v>
      </c>
      <c r="I717" s="30"/>
      <c r="J717" s="24" t="s">
        <v>10310</v>
      </c>
      <c r="K717" s="2">
        <v>0</v>
      </c>
      <c r="L717" s="2">
        <v>0</v>
      </c>
      <c r="M717" s="24">
        <v>79.650000000000006</v>
      </c>
      <c r="N717" s="2">
        <v>10.354500000000002</v>
      </c>
      <c r="O717" s="2">
        <v>0</v>
      </c>
      <c r="P717" s="2">
        <v>0</v>
      </c>
      <c r="Q717" s="24">
        <v>90.004500000000007</v>
      </c>
      <c r="R717" s="2" t="s">
        <v>10309</v>
      </c>
      <c r="S717" s="2" t="s">
        <v>1</v>
      </c>
      <c r="T717" t="str">
        <f>IF(Tabla2[[#This Row],[SERIE ]]="22SD004C","BODEGA",IF(Tabla2[[#This Row],[SERIE ]]="21DS000T","CASA MATRIZ","SUCURSAL"))</f>
        <v>SUCURSAL</v>
      </c>
    </row>
    <row r="718" spans="1:20" ht="15.75" hidden="1" thickBot="1" x14ac:dyDescent="0.3">
      <c r="A718" s="26" t="s">
        <v>8490</v>
      </c>
      <c r="B718" s="182" t="s">
        <v>10771</v>
      </c>
      <c r="C718" s="2" t="s">
        <v>1</v>
      </c>
      <c r="D718" s="2" t="s">
        <v>0</v>
      </c>
      <c r="E718" s="2" t="s">
        <v>10329</v>
      </c>
      <c r="F718" s="2" t="s">
        <v>10331</v>
      </c>
      <c r="G718" s="25">
        <v>1700</v>
      </c>
      <c r="H718" s="29">
        <v>1700</v>
      </c>
      <c r="I718" s="30" t="s">
        <v>10320</v>
      </c>
      <c r="J718" s="24" t="s">
        <v>10321</v>
      </c>
      <c r="K718" s="2">
        <v>0</v>
      </c>
      <c r="L718" s="2">
        <v>0</v>
      </c>
      <c r="M718" s="24">
        <v>26.55</v>
      </c>
      <c r="N718" s="2">
        <v>3.4515000000000002</v>
      </c>
      <c r="O718" s="2">
        <v>0</v>
      </c>
      <c r="P718" s="2">
        <v>0</v>
      </c>
      <c r="Q718" s="24">
        <v>30.0015</v>
      </c>
      <c r="S718" s="2" t="s">
        <v>1</v>
      </c>
      <c r="T718" t="str">
        <f>IF(Tabla2[[#This Row],[SERIE ]]="22SD004C","BODEGA",IF(Tabla2[[#This Row],[SERIE ]]="21DS000T","CASA MATRIZ","SUCURSAL"))</f>
        <v>SUCURSAL</v>
      </c>
    </row>
    <row r="719" spans="1:20" ht="15.75" hidden="1" thickBot="1" x14ac:dyDescent="0.3">
      <c r="A719" s="26" t="s">
        <v>8490</v>
      </c>
      <c r="B719" s="182" t="s">
        <v>10771</v>
      </c>
      <c r="C719" s="2" t="s">
        <v>1</v>
      </c>
      <c r="D719" s="2" t="s">
        <v>0</v>
      </c>
      <c r="E719" s="2" t="s">
        <v>10329</v>
      </c>
      <c r="F719" s="2" t="s">
        <v>10331</v>
      </c>
      <c r="G719" s="25">
        <v>1699</v>
      </c>
      <c r="H719" s="29">
        <v>1699</v>
      </c>
      <c r="I719" s="30"/>
      <c r="J719" s="24" t="s">
        <v>10270</v>
      </c>
      <c r="K719" s="2">
        <v>0</v>
      </c>
      <c r="L719" s="2">
        <v>0</v>
      </c>
      <c r="M719" s="24">
        <v>427.88</v>
      </c>
      <c r="N719" s="2">
        <v>55.624400000000001</v>
      </c>
      <c r="O719" s="2">
        <v>0</v>
      </c>
      <c r="P719" s="2">
        <v>0</v>
      </c>
      <c r="Q719" s="24">
        <v>483.50439999999998</v>
      </c>
      <c r="R719" s="2" t="s">
        <v>10269</v>
      </c>
      <c r="S719" s="2" t="s">
        <v>1</v>
      </c>
      <c r="T719" t="str">
        <f>IF(Tabla2[[#This Row],[SERIE ]]="22SD004C","BODEGA",IF(Tabla2[[#This Row],[SERIE ]]="21DS000T","CASA MATRIZ","SUCURSAL"))</f>
        <v>SUCURSAL</v>
      </c>
    </row>
    <row r="720" spans="1:20" ht="15.75" hidden="1" thickBot="1" x14ac:dyDescent="0.3">
      <c r="A720" s="26" t="s">
        <v>8490</v>
      </c>
      <c r="B720" s="182" t="s">
        <v>10770</v>
      </c>
      <c r="C720" s="2" t="s">
        <v>1</v>
      </c>
      <c r="D720" s="2" t="s">
        <v>0</v>
      </c>
      <c r="E720" s="2" t="s">
        <v>10329</v>
      </c>
      <c r="F720" s="2" t="s">
        <v>10331</v>
      </c>
      <c r="G720" s="25">
        <v>1698</v>
      </c>
      <c r="H720" s="29">
        <v>1698</v>
      </c>
      <c r="I720" s="30"/>
      <c r="J720" s="24" t="s">
        <v>10239</v>
      </c>
      <c r="K720" s="2">
        <v>0</v>
      </c>
      <c r="L720" s="2">
        <v>0</v>
      </c>
      <c r="M720" s="24">
        <v>108.41</v>
      </c>
      <c r="N720" s="2">
        <v>14.093299999999999</v>
      </c>
      <c r="O720" s="2">
        <v>0</v>
      </c>
      <c r="P720" s="2">
        <v>0</v>
      </c>
      <c r="Q720" s="24">
        <v>122.5033</v>
      </c>
      <c r="R720" s="2" t="s">
        <v>10238</v>
      </c>
      <c r="S720" s="2" t="s">
        <v>1</v>
      </c>
      <c r="T720" t="str">
        <f>IF(Tabla2[[#This Row],[SERIE ]]="22SD004C","BODEGA",IF(Tabla2[[#This Row],[SERIE ]]="21DS000T","CASA MATRIZ","SUCURSAL"))</f>
        <v>SUCURSAL</v>
      </c>
    </row>
    <row r="721" spans="1:20" ht="15.75" hidden="1" thickBot="1" x14ac:dyDescent="0.3">
      <c r="A721" s="26" t="s">
        <v>8490</v>
      </c>
      <c r="B721" s="182" t="s">
        <v>10770</v>
      </c>
      <c r="C721" s="2" t="s">
        <v>1</v>
      </c>
      <c r="D721" s="2" t="s">
        <v>0</v>
      </c>
      <c r="E721" s="2" t="s">
        <v>10329</v>
      </c>
      <c r="F721" s="2" t="s">
        <v>10331</v>
      </c>
      <c r="G721" s="25">
        <v>1697</v>
      </c>
      <c r="H721" s="29">
        <v>1697</v>
      </c>
      <c r="I721" s="30"/>
      <c r="J721" s="24" t="s">
        <v>10231</v>
      </c>
      <c r="K721" s="2">
        <v>0</v>
      </c>
      <c r="L721" s="2">
        <v>0</v>
      </c>
      <c r="M721" s="24">
        <v>436.28</v>
      </c>
      <c r="N721" s="2">
        <v>56.7164</v>
      </c>
      <c r="O721" s="2">
        <v>0</v>
      </c>
      <c r="P721" s="2">
        <v>0</v>
      </c>
      <c r="Q721" s="24">
        <v>492.99639999999999</v>
      </c>
      <c r="R721" s="2" t="s">
        <v>10230</v>
      </c>
      <c r="S721" s="2" t="s">
        <v>1</v>
      </c>
      <c r="T721" t="str">
        <f>IF(Tabla2[[#This Row],[SERIE ]]="22SD004C","BODEGA",IF(Tabla2[[#This Row],[SERIE ]]="21DS000T","CASA MATRIZ","SUCURSAL"))</f>
        <v>SUCURSAL</v>
      </c>
    </row>
    <row r="722" spans="1:20" ht="15.75" hidden="1" thickBot="1" x14ac:dyDescent="0.3">
      <c r="A722" s="26" t="s">
        <v>8490</v>
      </c>
      <c r="B722" s="182" t="s">
        <v>10770</v>
      </c>
      <c r="C722" s="2" t="s">
        <v>1</v>
      </c>
      <c r="D722" s="2" t="s">
        <v>0</v>
      </c>
      <c r="E722" s="2" t="s">
        <v>10329</v>
      </c>
      <c r="F722" s="2" t="s">
        <v>10331</v>
      </c>
      <c r="G722" s="25">
        <v>1696</v>
      </c>
      <c r="H722" s="29">
        <v>1696</v>
      </c>
      <c r="I722" s="30"/>
      <c r="J722" s="24" t="s">
        <v>10231</v>
      </c>
      <c r="K722" s="2">
        <v>0</v>
      </c>
      <c r="L722" s="2">
        <v>0</v>
      </c>
      <c r="M722" s="24">
        <v>479.64</v>
      </c>
      <c r="N722" s="2">
        <v>62.353200000000001</v>
      </c>
      <c r="O722" s="2">
        <v>0</v>
      </c>
      <c r="P722" s="2">
        <v>0</v>
      </c>
      <c r="Q722" s="24">
        <v>541.9932</v>
      </c>
      <c r="R722" s="2" t="s">
        <v>10230</v>
      </c>
      <c r="S722" s="2" t="s">
        <v>1</v>
      </c>
      <c r="T722" t="str">
        <f>IF(Tabla2[[#This Row],[SERIE ]]="22SD004C","BODEGA",IF(Tabla2[[#This Row],[SERIE ]]="21DS000T","CASA MATRIZ","SUCURSAL"))</f>
        <v>SUCURSAL</v>
      </c>
    </row>
    <row r="723" spans="1:20" ht="15.75" hidden="1" thickBot="1" x14ac:dyDescent="0.3">
      <c r="A723" s="26" t="s">
        <v>8490</v>
      </c>
      <c r="B723" s="182" t="s">
        <v>10770</v>
      </c>
      <c r="C723" s="2" t="s">
        <v>1</v>
      </c>
      <c r="D723" s="2" t="s">
        <v>0</v>
      </c>
      <c r="E723" s="2" t="s">
        <v>10329</v>
      </c>
      <c r="F723" s="2" t="s">
        <v>10331</v>
      </c>
      <c r="G723" s="25">
        <v>1695</v>
      </c>
      <c r="H723" s="29">
        <v>1695</v>
      </c>
      <c r="I723" s="30"/>
      <c r="J723" s="24" t="s">
        <v>10231</v>
      </c>
      <c r="K723" s="2">
        <v>0</v>
      </c>
      <c r="L723" s="2">
        <v>0</v>
      </c>
      <c r="M723" s="24">
        <v>403.54</v>
      </c>
      <c r="N723" s="2">
        <v>52.460200000000007</v>
      </c>
      <c r="O723" s="2">
        <v>0</v>
      </c>
      <c r="P723" s="2">
        <v>0</v>
      </c>
      <c r="Q723" s="24">
        <v>456.00020000000001</v>
      </c>
      <c r="R723" s="2" t="s">
        <v>10230</v>
      </c>
      <c r="S723" s="2" t="s">
        <v>1</v>
      </c>
      <c r="T723" t="str">
        <f>IF(Tabla2[[#This Row],[SERIE ]]="22SD004C","BODEGA",IF(Tabla2[[#This Row],[SERIE ]]="21DS000T","CASA MATRIZ","SUCURSAL"))</f>
        <v>SUCURSAL</v>
      </c>
    </row>
    <row r="724" spans="1:20" ht="15.75" hidden="1" thickBot="1" x14ac:dyDescent="0.3">
      <c r="A724" s="26" t="s">
        <v>8490</v>
      </c>
      <c r="B724" s="182" t="s">
        <v>10769</v>
      </c>
      <c r="C724" s="2" t="s">
        <v>1</v>
      </c>
      <c r="D724" s="2" t="s">
        <v>0</v>
      </c>
      <c r="E724" s="2" t="s">
        <v>10329</v>
      </c>
      <c r="F724" s="2" t="s">
        <v>10331</v>
      </c>
      <c r="G724" s="25">
        <v>1694</v>
      </c>
      <c r="H724" s="29">
        <v>1694</v>
      </c>
      <c r="I724" s="30"/>
      <c r="J724" s="24" t="s">
        <v>10239</v>
      </c>
      <c r="K724" s="2">
        <v>0</v>
      </c>
      <c r="L724" s="2">
        <v>0</v>
      </c>
      <c r="M724" s="24">
        <v>97.21</v>
      </c>
      <c r="N724" s="2">
        <v>12.6373</v>
      </c>
      <c r="O724" s="2">
        <v>0</v>
      </c>
      <c r="P724" s="2">
        <v>0</v>
      </c>
      <c r="Q724" s="24">
        <v>109.84729999999999</v>
      </c>
      <c r="R724" s="2" t="s">
        <v>10238</v>
      </c>
      <c r="S724" s="2" t="s">
        <v>1</v>
      </c>
      <c r="T724" t="str">
        <f>IF(Tabla2[[#This Row],[SERIE ]]="22SD004C","BODEGA",IF(Tabla2[[#This Row],[SERIE ]]="21DS000T","CASA MATRIZ","SUCURSAL"))</f>
        <v>SUCURSAL</v>
      </c>
    </row>
    <row r="725" spans="1:20" ht="15.75" hidden="1" thickBot="1" x14ac:dyDescent="0.3">
      <c r="A725" s="26" t="s">
        <v>8490</v>
      </c>
      <c r="B725" s="182" t="s">
        <v>10769</v>
      </c>
      <c r="C725" s="2" t="s">
        <v>1</v>
      </c>
      <c r="D725" s="2" t="s">
        <v>0</v>
      </c>
      <c r="E725" s="2" t="s">
        <v>10329</v>
      </c>
      <c r="F725" s="2" t="s">
        <v>10331</v>
      </c>
      <c r="G725" s="25">
        <v>1693</v>
      </c>
      <c r="H725" s="29">
        <v>1693</v>
      </c>
      <c r="I725" s="30"/>
      <c r="J725" s="24" t="s">
        <v>10257</v>
      </c>
      <c r="K725" s="2">
        <v>0</v>
      </c>
      <c r="L725" s="2">
        <v>0</v>
      </c>
      <c r="M725" s="24">
        <v>398.23</v>
      </c>
      <c r="N725" s="2">
        <v>51.769900000000007</v>
      </c>
      <c r="O725" s="2">
        <v>0</v>
      </c>
      <c r="P725" s="2">
        <v>0</v>
      </c>
      <c r="Q725" s="24">
        <v>449.99990000000003</v>
      </c>
      <c r="R725" s="2" t="s">
        <v>10256</v>
      </c>
      <c r="S725" s="2" t="s">
        <v>1</v>
      </c>
      <c r="T725" t="str">
        <f>IF(Tabla2[[#This Row],[SERIE ]]="22SD004C","BODEGA",IF(Tabla2[[#This Row],[SERIE ]]="21DS000T","CASA MATRIZ","SUCURSAL"))</f>
        <v>SUCURSAL</v>
      </c>
    </row>
    <row r="726" spans="1:20" ht="15.75" hidden="1" thickBot="1" x14ac:dyDescent="0.3">
      <c r="A726" s="26" t="s">
        <v>8490</v>
      </c>
      <c r="B726" s="182" t="s">
        <v>10769</v>
      </c>
      <c r="C726" s="2" t="s">
        <v>1</v>
      </c>
      <c r="D726" s="2" t="s">
        <v>0</v>
      </c>
      <c r="E726" s="2" t="s">
        <v>10329</v>
      </c>
      <c r="F726" s="2" t="s">
        <v>10331</v>
      </c>
      <c r="G726" s="25">
        <v>1692</v>
      </c>
      <c r="H726" s="29">
        <v>1692</v>
      </c>
      <c r="I726" s="30" t="s">
        <v>10320</v>
      </c>
      <c r="J726" s="24" t="s">
        <v>10321</v>
      </c>
      <c r="K726" s="2">
        <v>0</v>
      </c>
      <c r="L726" s="2">
        <v>0</v>
      </c>
      <c r="M726" s="24">
        <v>100.88</v>
      </c>
      <c r="N726" s="2">
        <v>13.1144</v>
      </c>
      <c r="O726" s="2">
        <v>0</v>
      </c>
      <c r="P726" s="2">
        <v>0</v>
      </c>
      <c r="Q726" s="24">
        <v>113.9944</v>
      </c>
      <c r="S726" s="2" t="s">
        <v>1</v>
      </c>
      <c r="T726" t="str">
        <f>IF(Tabla2[[#This Row],[SERIE ]]="22SD004C","BODEGA",IF(Tabla2[[#This Row],[SERIE ]]="21DS000T","CASA MATRIZ","SUCURSAL"))</f>
        <v>SUCURSAL</v>
      </c>
    </row>
    <row r="727" spans="1:20" ht="15.75" hidden="1" thickBot="1" x14ac:dyDescent="0.3">
      <c r="A727" s="26" t="s">
        <v>8490</v>
      </c>
      <c r="B727" s="182" t="s">
        <v>10769</v>
      </c>
      <c r="C727" s="2" t="s">
        <v>1</v>
      </c>
      <c r="D727" s="2" t="s">
        <v>0</v>
      </c>
      <c r="E727" s="2" t="s">
        <v>10329</v>
      </c>
      <c r="F727" s="2" t="s">
        <v>10331</v>
      </c>
      <c r="G727" s="25">
        <v>1691</v>
      </c>
      <c r="H727" s="29">
        <v>1691</v>
      </c>
      <c r="I727" s="30"/>
      <c r="J727" s="24" t="s">
        <v>10231</v>
      </c>
      <c r="K727" s="2">
        <v>0</v>
      </c>
      <c r="L727" s="2">
        <v>0</v>
      </c>
      <c r="M727" s="24">
        <v>408.63</v>
      </c>
      <c r="N727" s="2">
        <v>53.121900000000004</v>
      </c>
      <c r="O727" s="2">
        <v>0</v>
      </c>
      <c r="P727" s="2">
        <v>0</v>
      </c>
      <c r="Q727" s="24">
        <v>461.75189999999998</v>
      </c>
      <c r="R727" s="2" t="s">
        <v>10230</v>
      </c>
      <c r="S727" s="2" t="s">
        <v>1</v>
      </c>
      <c r="T727" t="str">
        <f>IF(Tabla2[[#This Row],[SERIE ]]="22SD004C","BODEGA",IF(Tabla2[[#This Row],[SERIE ]]="21DS000T","CASA MATRIZ","SUCURSAL"))</f>
        <v>SUCURSAL</v>
      </c>
    </row>
    <row r="728" spans="1:20" ht="15.75" hidden="1" thickBot="1" x14ac:dyDescent="0.3">
      <c r="A728" s="26" t="s">
        <v>8490</v>
      </c>
      <c r="B728" s="182" t="s">
        <v>10769</v>
      </c>
      <c r="C728" s="2" t="s">
        <v>1</v>
      </c>
      <c r="D728" s="2" t="s">
        <v>0</v>
      </c>
      <c r="E728" s="2" t="s">
        <v>10329</v>
      </c>
      <c r="F728" s="2" t="s">
        <v>10331</v>
      </c>
      <c r="G728" s="25">
        <v>1690</v>
      </c>
      <c r="H728" s="29">
        <v>1690</v>
      </c>
      <c r="I728" s="30"/>
      <c r="J728" s="24" t="s">
        <v>10231</v>
      </c>
      <c r="K728" s="2">
        <v>0</v>
      </c>
      <c r="L728" s="2">
        <v>0</v>
      </c>
      <c r="M728" s="24">
        <v>398.23</v>
      </c>
      <c r="N728" s="2">
        <v>51.769900000000007</v>
      </c>
      <c r="O728" s="2">
        <v>0</v>
      </c>
      <c r="P728" s="2">
        <v>0</v>
      </c>
      <c r="Q728" s="24">
        <v>449.99990000000003</v>
      </c>
      <c r="R728" s="2" t="s">
        <v>10230</v>
      </c>
      <c r="S728" s="2" t="s">
        <v>1</v>
      </c>
      <c r="T728" t="str">
        <f>IF(Tabla2[[#This Row],[SERIE ]]="22SD004C","BODEGA",IF(Tabla2[[#This Row],[SERIE ]]="21DS000T","CASA MATRIZ","SUCURSAL"))</f>
        <v>SUCURSAL</v>
      </c>
    </row>
    <row r="729" spans="1:20" ht="15.75" hidden="1" thickBot="1" x14ac:dyDescent="0.3">
      <c r="A729" s="26" t="s">
        <v>8490</v>
      </c>
      <c r="B729" s="182" t="s">
        <v>10768</v>
      </c>
      <c r="C729" s="2" t="s">
        <v>1</v>
      </c>
      <c r="D729" s="2" t="s">
        <v>0</v>
      </c>
      <c r="E729" s="2" t="s">
        <v>10329</v>
      </c>
      <c r="F729" s="2" t="s">
        <v>10331</v>
      </c>
      <c r="G729" s="25">
        <v>1689</v>
      </c>
      <c r="H729" s="29">
        <v>1689</v>
      </c>
      <c r="I729" s="30" t="s">
        <v>10592</v>
      </c>
      <c r="J729" s="24" t="s">
        <v>10593</v>
      </c>
      <c r="K729" s="2">
        <v>0</v>
      </c>
      <c r="L729" s="2">
        <v>0</v>
      </c>
      <c r="M729" s="24">
        <v>22.12</v>
      </c>
      <c r="N729" s="2">
        <v>2.8756000000000004</v>
      </c>
      <c r="O729" s="2">
        <v>0</v>
      </c>
      <c r="P729" s="2">
        <v>0</v>
      </c>
      <c r="Q729" s="24">
        <v>24.995600000000003</v>
      </c>
      <c r="S729" s="2" t="s">
        <v>1</v>
      </c>
      <c r="T729" t="str">
        <f>IF(Tabla2[[#This Row],[SERIE ]]="22SD004C","BODEGA",IF(Tabla2[[#This Row],[SERIE ]]="21DS000T","CASA MATRIZ","SUCURSAL"))</f>
        <v>SUCURSAL</v>
      </c>
    </row>
    <row r="730" spans="1:20" ht="15.75" hidden="1" thickBot="1" x14ac:dyDescent="0.3">
      <c r="A730" s="26" t="s">
        <v>8490</v>
      </c>
      <c r="B730" s="182" t="s">
        <v>10768</v>
      </c>
      <c r="C730" s="2" t="s">
        <v>1</v>
      </c>
      <c r="D730" s="2" t="s">
        <v>0</v>
      </c>
      <c r="E730" s="2" t="s">
        <v>10329</v>
      </c>
      <c r="F730" s="2" t="s">
        <v>10331</v>
      </c>
      <c r="G730" s="25">
        <v>1688</v>
      </c>
      <c r="H730" s="29">
        <v>1688</v>
      </c>
      <c r="I730" s="30"/>
      <c r="J730" s="24" t="s">
        <v>10299</v>
      </c>
      <c r="K730" s="2">
        <v>0</v>
      </c>
      <c r="L730" s="2">
        <v>0</v>
      </c>
      <c r="M730" s="24">
        <v>238.94</v>
      </c>
      <c r="N730" s="2">
        <v>31.062200000000001</v>
      </c>
      <c r="O730" s="2">
        <v>0</v>
      </c>
      <c r="P730" s="2">
        <v>0</v>
      </c>
      <c r="Q730" s="24">
        <v>270.00220000000002</v>
      </c>
      <c r="R730" s="2" t="s">
        <v>10298</v>
      </c>
      <c r="S730" s="2" t="s">
        <v>1</v>
      </c>
      <c r="T730" t="str">
        <f>IF(Tabla2[[#This Row],[SERIE ]]="22SD004C","BODEGA",IF(Tabla2[[#This Row],[SERIE ]]="21DS000T","CASA MATRIZ","SUCURSAL"))</f>
        <v>SUCURSAL</v>
      </c>
    </row>
    <row r="731" spans="1:20" ht="15.75" hidden="1" thickBot="1" x14ac:dyDescent="0.3">
      <c r="A731" s="26" t="s">
        <v>8490</v>
      </c>
      <c r="B731" s="182" t="s">
        <v>10768</v>
      </c>
      <c r="C731" s="2" t="s">
        <v>1</v>
      </c>
      <c r="D731" s="2" t="s">
        <v>0</v>
      </c>
      <c r="E731" s="2" t="s">
        <v>10329</v>
      </c>
      <c r="F731" s="2" t="s">
        <v>10331</v>
      </c>
      <c r="G731" s="25">
        <v>1687</v>
      </c>
      <c r="H731" s="29">
        <v>1687</v>
      </c>
      <c r="I731" s="30"/>
      <c r="J731" s="24" t="s">
        <v>10460</v>
      </c>
      <c r="K731" s="2">
        <v>0</v>
      </c>
      <c r="L731" s="2">
        <v>0</v>
      </c>
      <c r="M731" s="24">
        <v>429.2</v>
      </c>
      <c r="N731" s="2">
        <v>55.795999999999999</v>
      </c>
      <c r="O731" s="2">
        <v>0</v>
      </c>
      <c r="P731" s="2">
        <v>0</v>
      </c>
      <c r="Q731" s="24">
        <v>484.99599999999998</v>
      </c>
      <c r="R731" s="2" t="s">
        <v>10206</v>
      </c>
      <c r="S731" s="2" t="s">
        <v>1</v>
      </c>
      <c r="T731" t="str">
        <f>IF(Tabla2[[#This Row],[SERIE ]]="22SD004C","BODEGA",IF(Tabla2[[#This Row],[SERIE ]]="21DS000T","CASA MATRIZ","SUCURSAL"))</f>
        <v>SUCURSAL</v>
      </c>
    </row>
    <row r="732" spans="1:20" ht="15.75" hidden="1" thickBot="1" x14ac:dyDescent="0.3">
      <c r="A732" s="26" t="s">
        <v>8490</v>
      </c>
      <c r="B732" s="182" t="s">
        <v>10768</v>
      </c>
      <c r="C732" s="2" t="s">
        <v>1</v>
      </c>
      <c r="D732" s="2" t="s">
        <v>0</v>
      </c>
      <c r="E732" s="2" t="s">
        <v>10329</v>
      </c>
      <c r="F732" s="2" t="s">
        <v>10331</v>
      </c>
      <c r="G732" s="25">
        <v>1686</v>
      </c>
      <c r="H732" s="29">
        <v>1686</v>
      </c>
      <c r="I732" s="30"/>
      <c r="J732" s="24" t="s">
        <v>10231</v>
      </c>
      <c r="K732" s="2">
        <v>0</v>
      </c>
      <c r="L732" s="2">
        <v>0</v>
      </c>
      <c r="M732" s="24">
        <v>408.95</v>
      </c>
      <c r="N732" s="2">
        <v>53.163499999999999</v>
      </c>
      <c r="O732" s="2">
        <v>0</v>
      </c>
      <c r="P732" s="2">
        <v>0</v>
      </c>
      <c r="Q732" s="24">
        <v>462.11349999999999</v>
      </c>
      <c r="R732" s="2" t="s">
        <v>10230</v>
      </c>
      <c r="S732" s="2" t="s">
        <v>1</v>
      </c>
      <c r="T732" t="str">
        <f>IF(Tabla2[[#This Row],[SERIE ]]="22SD004C","BODEGA",IF(Tabla2[[#This Row],[SERIE ]]="21DS000T","CASA MATRIZ","SUCURSAL"))</f>
        <v>SUCURSAL</v>
      </c>
    </row>
    <row r="733" spans="1:20" ht="15.75" hidden="1" thickBot="1" x14ac:dyDescent="0.3">
      <c r="A733" s="26" t="s">
        <v>8490</v>
      </c>
      <c r="B733" s="182" t="s">
        <v>10768</v>
      </c>
      <c r="C733" s="2" t="s">
        <v>1</v>
      </c>
      <c r="D733" s="2" t="s">
        <v>0</v>
      </c>
      <c r="E733" s="2" t="s">
        <v>10329</v>
      </c>
      <c r="F733" s="2" t="s">
        <v>10331</v>
      </c>
      <c r="G733" s="25">
        <v>1685</v>
      </c>
      <c r="H733" s="29">
        <v>1685</v>
      </c>
      <c r="I733" s="30"/>
      <c r="J733" s="24" t="s">
        <v>10231</v>
      </c>
      <c r="K733" s="2">
        <v>0</v>
      </c>
      <c r="L733" s="2">
        <v>0</v>
      </c>
      <c r="M733" s="24">
        <v>409.74</v>
      </c>
      <c r="N733" s="2">
        <v>53.266200000000005</v>
      </c>
      <c r="O733" s="2">
        <v>0</v>
      </c>
      <c r="P733" s="2">
        <v>0</v>
      </c>
      <c r="Q733" s="24">
        <v>463.00620000000004</v>
      </c>
      <c r="R733" s="2" t="s">
        <v>10230</v>
      </c>
      <c r="S733" s="2" t="s">
        <v>1</v>
      </c>
      <c r="T733" t="str">
        <f>IF(Tabla2[[#This Row],[SERIE ]]="22SD004C","BODEGA",IF(Tabla2[[#This Row],[SERIE ]]="21DS000T","CASA MATRIZ","SUCURSAL"))</f>
        <v>SUCURSAL</v>
      </c>
    </row>
    <row r="734" spans="1:20" ht="15.75" hidden="1" thickBot="1" x14ac:dyDescent="0.3">
      <c r="A734" s="26" t="s">
        <v>8491</v>
      </c>
      <c r="B734" s="182" t="s">
        <v>10664</v>
      </c>
      <c r="C734" s="2" t="s">
        <v>1</v>
      </c>
      <c r="D734" s="2" t="s">
        <v>0</v>
      </c>
      <c r="E734" s="2" t="s">
        <v>10201</v>
      </c>
      <c r="F734" s="2" t="s">
        <v>10331</v>
      </c>
      <c r="G734" s="25">
        <v>1684</v>
      </c>
      <c r="H734" s="29">
        <v>1684</v>
      </c>
      <c r="I734" s="30"/>
      <c r="J734" s="24" t="s">
        <v>10257</v>
      </c>
      <c r="K734" s="2">
        <v>0</v>
      </c>
      <c r="L734" s="2">
        <v>0</v>
      </c>
      <c r="M734" s="24">
        <v>228.14</v>
      </c>
      <c r="N734" s="2">
        <v>29.658200000000001</v>
      </c>
      <c r="O734" s="2">
        <v>0</v>
      </c>
      <c r="P734" s="2">
        <v>0</v>
      </c>
      <c r="Q734" s="24">
        <v>257.79820000000001</v>
      </c>
      <c r="R734" s="2" t="s">
        <v>10256</v>
      </c>
      <c r="S734" s="2" t="s">
        <v>1</v>
      </c>
      <c r="T734" t="str">
        <f>IF(Tabla2[[#This Row],[SERIE ]]="22SD004C","BODEGA",IF(Tabla2[[#This Row],[SERIE ]]="21DS000T","CASA MATRIZ","SUCURSAL"))</f>
        <v>SUCURSAL</v>
      </c>
    </row>
    <row r="735" spans="1:20" ht="15.75" hidden="1" thickBot="1" x14ac:dyDescent="0.3">
      <c r="A735" s="26" t="s">
        <v>8491</v>
      </c>
      <c r="B735" s="182" t="s">
        <v>10664</v>
      </c>
      <c r="C735" s="2" t="s">
        <v>1</v>
      </c>
      <c r="D735" s="2" t="s">
        <v>0</v>
      </c>
      <c r="E735" s="2" t="s">
        <v>10201</v>
      </c>
      <c r="F735" s="2" t="s">
        <v>10331</v>
      </c>
      <c r="G735" s="25">
        <v>1683</v>
      </c>
      <c r="H735" s="29">
        <v>1683</v>
      </c>
      <c r="I735" s="30"/>
      <c r="J735" s="24" t="s">
        <v>10203</v>
      </c>
      <c r="K735" s="2">
        <v>0</v>
      </c>
      <c r="L735" s="2">
        <v>0</v>
      </c>
      <c r="M735" s="24">
        <v>510.39</v>
      </c>
      <c r="N735" s="2">
        <v>66.350700000000003</v>
      </c>
      <c r="O735" s="2">
        <v>0</v>
      </c>
      <c r="P735" s="2">
        <v>0</v>
      </c>
      <c r="Q735" s="24">
        <v>576.74069999999995</v>
      </c>
      <c r="R735" s="2" t="s">
        <v>10202</v>
      </c>
      <c r="S735" s="2" t="s">
        <v>1</v>
      </c>
      <c r="T735" t="str">
        <f>IF(Tabla2[[#This Row],[SERIE ]]="22SD004C","BODEGA",IF(Tabla2[[#This Row],[SERIE ]]="21DS000T","CASA MATRIZ","SUCURSAL"))</f>
        <v>SUCURSAL</v>
      </c>
    </row>
    <row r="736" spans="1:20" ht="15.75" hidden="1" thickBot="1" x14ac:dyDescent="0.3">
      <c r="A736" s="26" t="s">
        <v>8491</v>
      </c>
      <c r="B736" s="182" t="s">
        <v>10664</v>
      </c>
      <c r="C736" s="2" t="s">
        <v>1</v>
      </c>
      <c r="D736" s="2" t="s">
        <v>0</v>
      </c>
      <c r="E736" s="2" t="s">
        <v>10201</v>
      </c>
      <c r="F736" s="2" t="s">
        <v>10331</v>
      </c>
      <c r="G736" s="25">
        <v>1682</v>
      </c>
      <c r="H736" s="29">
        <v>1682</v>
      </c>
      <c r="I736" s="30"/>
      <c r="J736" s="24" t="s">
        <v>10239</v>
      </c>
      <c r="K736" s="2">
        <v>0</v>
      </c>
      <c r="L736" s="2">
        <v>0</v>
      </c>
      <c r="M736" s="24">
        <v>61.95</v>
      </c>
      <c r="N736" s="2">
        <v>8.0535000000000014</v>
      </c>
      <c r="O736" s="2">
        <v>0</v>
      </c>
      <c r="P736" s="2">
        <v>0</v>
      </c>
      <c r="Q736" s="24">
        <v>70.003500000000003</v>
      </c>
      <c r="R736" s="2" t="s">
        <v>10238</v>
      </c>
      <c r="S736" s="2" t="s">
        <v>1</v>
      </c>
      <c r="T736" t="str">
        <f>IF(Tabla2[[#This Row],[SERIE ]]="22SD004C","BODEGA",IF(Tabla2[[#This Row],[SERIE ]]="21DS000T","CASA MATRIZ","SUCURSAL"))</f>
        <v>SUCURSAL</v>
      </c>
    </row>
    <row r="737" spans="1:20" ht="15.75" hidden="1" thickBot="1" x14ac:dyDescent="0.3">
      <c r="A737" s="26" t="s">
        <v>8491</v>
      </c>
      <c r="B737" s="182" t="s">
        <v>10664</v>
      </c>
      <c r="C737" s="2" t="s">
        <v>1</v>
      </c>
      <c r="D737" s="2" t="s">
        <v>0</v>
      </c>
      <c r="E737" s="2" t="s">
        <v>10201</v>
      </c>
      <c r="F737" s="2" t="s">
        <v>10331</v>
      </c>
      <c r="G737" s="25">
        <v>1681</v>
      </c>
      <c r="H737" s="29">
        <v>1681</v>
      </c>
      <c r="I737" s="30"/>
      <c r="J737" s="24" t="s">
        <v>10460</v>
      </c>
      <c r="K737" s="2">
        <v>0</v>
      </c>
      <c r="L737" s="2">
        <v>0</v>
      </c>
      <c r="M737" s="24">
        <v>459.29</v>
      </c>
      <c r="N737" s="2">
        <v>59.707700000000003</v>
      </c>
      <c r="O737" s="2">
        <v>0</v>
      </c>
      <c r="P737" s="2">
        <v>0</v>
      </c>
      <c r="Q737" s="24">
        <v>518.99770000000001</v>
      </c>
      <c r="R737" s="2" t="s">
        <v>10206</v>
      </c>
      <c r="S737" s="2" t="s">
        <v>1</v>
      </c>
      <c r="T737" t="str">
        <f>IF(Tabla2[[#This Row],[SERIE ]]="22SD004C","BODEGA",IF(Tabla2[[#This Row],[SERIE ]]="21DS000T","CASA MATRIZ","SUCURSAL"))</f>
        <v>SUCURSAL</v>
      </c>
    </row>
    <row r="738" spans="1:20" ht="15.75" hidden="1" thickBot="1" x14ac:dyDescent="0.3">
      <c r="A738" s="26" t="s">
        <v>8491</v>
      </c>
      <c r="B738" s="182" t="s">
        <v>10664</v>
      </c>
      <c r="C738" s="2" t="s">
        <v>1</v>
      </c>
      <c r="D738" s="2" t="s">
        <v>0</v>
      </c>
      <c r="E738" s="2" t="s">
        <v>10201</v>
      </c>
      <c r="F738" s="2" t="s">
        <v>10331</v>
      </c>
      <c r="G738" s="25">
        <v>1680</v>
      </c>
      <c r="H738" s="29">
        <v>1680</v>
      </c>
      <c r="I738" s="30"/>
      <c r="J738" s="24" t="s">
        <v>10231</v>
      </c>
      <c r="K738" s="2">
        <v>0</v>
      </c>
      <c r="L738" s="2">
        <v>0</v>
      </c>
      <c r="M738" s="24">
        <v>393.8</v>
      </c>
      <c r="N738" s="2">
        <v>51.194000000000003</v>
      </c>
      <c r="O738" s="2">
        <v>0</v>
      </c>
      <c r="P738" s="2">
        <v>0</v>
      </c>
      <c r="Q738" s="24">
        <v>444.99400000000003</v>
      </c>
      <c r="R738" s="2" t="s">
        <v>10230</v>
      </c>
      <c r="S738" s="2" t="s">
        <v>1</v>
      </c>
      <c r="T738" t="str">
        <f>IF(Tabla2[[#This Row],[SERIE ]]="22SD004C","BODEGA",IF(Tabla2[[#This Row],[SERIE ]]="21DS000T","CASA MATRIZ","SUCURSAL"))</f>
        <v>SUCURSAL</v>
      </c>
    </row>
    <row r="739" spans="1:20" ht="15.75" hidden="1" thickBot="1" x14ac:dyDescent="0.3">
      <c r="A739" s="26" t="s">
        <v>8491</v>
      </c>
      <c r="B739" s="182" t="s">
        <v>10664</v>
      </c>
      <c r="C739" s="2" t="s">
        <v>1</v>
      </c>
      <c r="D739" s="2" t="s">
        <v>0</v>
      </c>
      <c r="E739" s="2" t="s">
        <v>10201</v>
      </c>
      <c r="F739" s="2" t="s">
        <v>10331</v>
      </c>
      <c r="G739" s="25">
        <v>1679</v>
      </c>
      <c r="H739" s="29">
        <v>1679</v>
      </c>
      <c r="I739" s="30"/>
      <c r="J739" s="24" t="s">
        <v>10246</v>
      </c>
      <c r="K739" s="2">
        <v>0</v>
      </c>
      <c r="L739" s="2">
        <v>0</v>
      </c>
      <c r="M739" s="24">
        <v>408.4</v>
      </c>
      <c r="N739" s="2">
        <v>53.091999999999999</v>
      </c>
      <c r="O739" s="2">
        <v>0</v>
      </c>
      <c r="P739" s="2">
        <v>0</v>
      </c>
      <c r="Q739" s="24">
        <v>461.49199999999996</v>
      </c>
      <c r="R739" s="2" t="s">
        <v>10245</v>
      </c>
      <c r="S739" s="2" t="s">
        <v>1</v>
      </c>
      <c r="T739" t="str">
        <f>IF(Tabla2[[#This Row],[SERIE ]]="22SD004C","BODEGA",IF(Tabla2[[#This Row],[SERIE ]]="21DS000T","CASA MATRIZ","SUCURSAL"))</f>
        <v>SUCURSAL</v>
      </c>
    </row>
    <row r="740" spans="1:20" ht="15.75" hidden="1" thickBot="1" x14ac:dyDescent="0.3">
      <c r="A740" s="26" t="s">
        <v>8491</v>
      </c>
      <c r="B740" s="182" t="s">
        <v>10671</v>
      </c>
      <c r="C740" s="2" t="s">
        <v>1</v>
      </c>
      <c r="D740" s="2" t="s">
        <v>0</v>
      </c>
      <c r="E740" s="2" t="s">
        <v>10201</v>
      </c>
      <c r="F740" s="2" t="s">
        <v>10331</v>
      </c>
      <c r="G740" s="25">
        <v>1678</v>
      </c>
      <c r="H740" s="29">
        <v>1678</v>
      </c>
      <c r="I740" s="30"/>
      <c r="J740" s="24" t="s">
        <v>10270</v>
      </c>
      <c r="K740" s="2">
        <v>0</v>
      </c>
      <c r="L740" s="2">
        <v>0</v>
      </c>
      <c r="M740" s="24">
        <v>407.08</v>
      </c>
      <c r="N740" s="2">
        <v>52.920400000000001</v>
      </c>
      <c r="O740" s="2">
        <v>0</v>
      </c>
      <c r="P740" s="2">
        <v>0</v>
      </c>
      <c r="Q740" s="24">
        <v>460.00040000000001</v>
      </c>
      <c r="R740" s="2" t="s">
        <v>10269</v>
      </c>
      <c r="S740" s="2" t="s">
        <v>1</v>
      </c>
      <c r="T740" t="str">
        <f>IF(Tabla2[[#This Row],[SERIE ]]="22SD004C","BODEGA",IF(Tabla2[[#This Row],[SERIE ]]="21DS000T","CASA MATRIZ","SUCURSAL"))</f>
        <v>SUCURSAL</v>
      </c>
    </row>
    <row r="741" spans="1:20" ht="15.75" hidden="1" thickBot="1" x14ac:dyDescent="0.3">
      <c r="A741" s="26" t="s">
        <v>8491</v>
      </c>
      <c r="B741" s="182" t="s">
        <v>10671</v>
      </c>
      <c r="C741" s="2" t="s">
        <v>1</v>
      </c>
      <c r="D741" s="2" t="s">
        <v>0</v>
      </c>
      <c r="E741" s="2" t="s">
        <v>10201</v>
      </c>
      <c r="F741" s="2" t="s">
        <v>10331</v>
      </c>
      <c r="G741" s="25">
        <v>1677</v>
      </c>
      <c r="H741" s="29">
        <v>1677</v>
      </c>
      <c r="I741" s="30" t="s">
        <v>7676</v>
      </c>
      <c r="J741" s="24" t="s">
        <v>7675</v>
      </c>
      <c r="K741" s="2">
        <v>0</v>
      </c>
      <c r="L741" s="2">
        <v>0</v>
      </c>
      <c r="M741" s="24">
        <v>0</v>
      </c>
      <c r="N741" s="2">
        <v>0</v>
      </c>
      <c r="O741" s="2">
        <v>0</v>
      </c>
      <c r="P741" s="2">
        <v>0</v>
      </c>
      <c r="Q741" s="24">
        <v>0</v>
      </c>
      <c r="S741" s="2" t="s">
        <v>1</v>
      </c>
      <c r="T741" t="str">
        <f>IF(Tabla2[[#This Row],[SERIE ]]="22SD004C","BODEGA",IF(Tabla2[[#This Row],[SERIE ]]="21DS000T","CASA MATRIZ","SUCURSAL"))</f>
        <v>SUCURSAL</v>
      </c>
    </row>
    <row r="742" spans="1:20" ht="15.75" hidden="1" thickBot="1" x14ac:dyDescent="0.3">
      <c r="A742" s="26" t="s">
        <v>8491</v>
      </c>
      <c r="B742" s="182" t="s">
        <v>10671</v>
      </c>
      <c r="C742" s="2" t="s">
        <v>1</v>
      </c>
      <c r="D742" s="2" t="s">
        <v>0</v>
      </c>
      <c r="E742" s="2" t="s">
        <v>10201</v>
      </c>
      <c r="F742" s="2" t="s">
        <v>10331</v>
      </c>
      <c r="G742" s="25">
        <v>1676</v>
      </c>
      <c r="H742" s="29">
        <v>1676</v>
      </c>
      <c r="I742" s="30"/>
      <c r="J742" s="24" t="s">
        <v>10257</v>
      </c>
      <c r="K742" s="2">
        <v>0</v>
      </c>
      <c r="L742" s="2">
        <v>0</v>
      </c>
      <c r="M742" s="24">
        <v>445.13</v>
      </c>
      <c r="N742" s="2">
        <v>57.866900000000001</v>
      </c>
      <c r="O742" s="2">
        <v>0</v>
      </c>
      <c r="P742" s="2">
        <v>0</v>
      </c>
      <c r="Q742" s="24">
        <v>502.99689999999998</v>
      </c>
      <c r="R742" s="2" t="s">
        <v>10256</v>
      </c>
      <c r="S742" s="2" t="s">
        <v>1</v>
      </c>
      <c r="T742" t="str">
        <f>IF(Tabla2[[#This Row],[SERIE ]]="22SD004C","BODEGA",IF(Tabla2[[#This Row],[SERIE ]]="21DS000T","CASA MATRIZ","SUCURSAL"))</f>
        <v>SUCURSAL</v>
      </c>
    </row>
    <row r="743" spans="1:20" ht="15.75" hidden="1" thickBot="1" x14ac:dyDescent="0.3">
      <c r="A743" s="26" t="s">
        <v>8491</v>
      </c>
      <c r="B743" s="182" t="s">
        <v>10671</v>
      </c>
      <c r="C743" s="2" t="s">
        <v>1</v>
      </c>
      <c r="D743" s="2" t="s">
        <v>0</v>
      </c>
      <c r="E743" s="2" t="s">
        <v>10201</v>
      </c>
      <c r="F743" s="2" t="s">
        <v>10331</v>
      </c>
      <c r="G743" s="25">
        <v>1675</v>
      </c>
      <c r="H743" s="29">
        <v>1675</v>
      </c>
      <c r="I743" s="30"/>
      <c r="J743" s="24" t="s">
        <v>10270</v>
      </c>
      <c r="K743" s="2">
        <v>0</v>
      </c>
      <c r="L743" s="2">
        <v>0</v>
      </c>
      <c r="M743" s="24">
        <v>407.08</v>
      </c>
      <c r="N743" s="2">
        <v>52.920400000000001</v>
      </c>
      <c r="O743" s="2">
        <v>0</v>
      </c>
      <c r="P743" s="2">
        <v>0</v>
      </c>
      <c r="Q743" s="24">
        <v>460.00040000000001</v>
      </c>
      <c r="R743" s="2" t="s">
        <v>10269</v>
      </c>
      <c r="S743" s="2" t="s">
        <v>1</v>
      </c>
      <c r="T743" t="str">
        <f>IF(Tabla2[[#This Row],[SERIE ]]="22SD004C","BODEGA",IF(Tabla2[[#This Row],[SERIE ]]="21DS000T","CASA MATRIZ","SUCURSAL"))</f>
        <v>SUCURSAL</v>
      </c>
    </row>
    <row r="744" spans="1:20" ht="15.75" hidden="1" thickBot="1" x14ac:dyDescent="0.3">
      <c r="A744" s="26" t="s">
        <v>8491</v>
      </c>
      <c r="B744" s="182" t="s">
        <v>10666</v>
      </c>
      <c r="C744" s="2" t="s">
        <v>1</v>
      </c>
      <c r="D744" s="2" t="s">
        <v>0</v>
      </c>
      <c r="E744" s="2" t="s">
        <v>10201</v>
      </c>
      <c r="F744" s="2" t="s">
        <v>10331</v>
      </c>
      <c r="G744" s="25">
        <v>1674</v>
      </c>
      <c r="H744" s="29">
        <v>1674</v>
      </c>
      <c r="I744" s="30"/>
      <c r="J744" s="24" t="s">
        <v>10460</v>
      </c>
      <c r="K744" s="2">
        <v>0</v>
      </c>
      <c r="L744" s="2">
        <v>0</v>
      </c>
      <c r="M744" s="24">
        <v>421.24</v>
      </c>
      <c r="N744" s="2">
        <v>54.761200000000002</v>
      </c>
      <c r="O744" s="2">
        <v>0</v>
      </c>
      <c r="P744" s="2">
        <v>0</v>
      </c>
      <c r="Q744" s="24">
        <v>476.00120000000004</v>
      </c>
      <c r="R744" s="2" t="s">
        <v>10206</v>
      </c>
      <c r="S744" s="2" t="s">
        <v>1</v>
      </c>
      <c r="T744" t="str">
        <f>IF(Tabla2[[#This Row],[SERIE ]]="22SD004C","BODEGA",IF(Tabla2[[#This Row],[SERIE ]]="21DS000T","CASA MATRIZ","SUCURSAL"))</f>
        <v>SUCURSAL</v>
      </c>
    </row>
    <row r="745" spans="1:20" ht="15.75" hidden="1" thickBot="1" x14ac:dyDescent="0.3">
      <c r="A745" s="26" t="s">
        <v>8491</v>
      </c>
      <c r="B745" s="182" t="s">
        <v>10666</v>
      </c>
      <c r="C745" s="2" t="s">
        <v>1</v>
      </c>
      <c r="D745" s="2" t="s">
        <v>0</v>
      </c>
      <c r="E745" s="2" t="s">
        <v>10201</v>
      </c>
      <c r="F745" s="2" t="s">
        <v>10331</v>
      </c>
      <c r="G745" s="25">
        <v>1673</v>
      </c>
      <c r="H745" s="29">
        <v>1673</v>
      </c>
      <c r="I745" s="30"/>
      <c r="J745" s="24" t="s">
        <v>10239</v>
      </c>
      <c r="K745" s="2">
        <v>0</v>
      </c>
      <c r="L745" s="2">
        <v>0</v>
      </c>
      <c r="M745" s="24">
        <v>93.1</v>
      </c>
      <c r="N745" s="2">
        <v>12.103</v>
      </c>
      <c r="O745" s="2">
        <v>0</v>
      </c>
      <c r="P745" s="2">
        <v>0</v>
      </c>
      <c r="Q745" s="24">
        <v>105.20299999999999</v>
      </c>
      <c r="R745" s="2" t="s">
        <v>10238</v>
      </c>
      <c r="S745" s="2" t="s">
        <v>1</v>
      </c>
      <c r="T745" t="str">
        <f>IF(Tabla2[[#This Row],[SERIE ]]="22SD004C","BODEGA",IF(Tabla2[[#This Row],[SERIE ]]="21DS000T","CASA MATRIZ","SUCURSAL"))</f>
        <v>SUCURSAL</v>
      </c>
    </row>
    <row r="746" spans="1:20" ht="15.75" hidden="1" thickBot="1" x14ac:dyDescent="0.3">
      <c r="A746" s="26" t="s">
        <v>8491</v>
      </c>
      <c r="B746" s="182" t="s">
        <v>10666</v>
      </c>
      <c r="C746" s="2" t="s">
        <v>1</v>
      </c>
      <c r="D746" s="2" t="s">
        <v>0</v>
      </c>
      <c r="E746" s="2" t="s">
        <v>10201</v>
      </c>
      <c r="F746" s="2" t="s">
        <v>10331</v>
      </c>
      <c r="G746" s="25">
        <v>1672</v>
      </c>
      <c r="H746" s="29">
        <v>1672</v>
      </c>
      <c r="I746" s="30"/>
      <c r="J746" s="24" t="s">
        <v>10257</v>
      </c>
      <c r="K746" s="2">
        <v>0</v>
      </c>
      <c r="L746" s="2">
        <v>0</v>
      </c>
      <c r="M746" s="24">
        <v>409.74</v>
      </c>
      <c r="N746" s="2">
        <v>53.266200000000005</v>
      </c>
      <c r="O746" s="2">
        <v>0</v>
      </c>
      <c r="P746" s="2">
        <v>0</v>
      </c>
      <c r="Q746" s="24">
        <v>463.00620000000004</v>
      </c>
      <c r="R746" s="2" t="s">
        <v>10256</v>
      </c>
      <c r="S746" s="2" t="s">
        <v>1</v>
      </c>
      <c r="T746" t="str">
        <f>IF(Tabla2[[#This Row],[SERIE ]]="22SD004C","BODEGA",IF(Tabla2[[#This Row],[SERIE ]]="21DS000T","CASA MATRIZ","SUCURSAL"))</f>
        <v>SUCURSAL</v>
      </c>
    </row>
    <row r="747" spans="1:20" ht="15.75" hidden="1" thickBot="1" x14ac:dyDescent="0.3">
      <c r="A747" s="26" t="s">
        <v>8491</v>
      </c>
      <c r="B747" s="182" t="s">
        <v>10666</v>
      </c>
      <c r="C747" s="2" t="s">
        <v>1</v>
      </c>
      <c r="D747" s="2" t="s">
        <v>0</v>
      </c>
      <c r="E747" s="2" t="s">
        <v>10201</v>
      </c>
      <c r="F747" s="2" t="s">
        <v>10331</v>
      </c>
      <c r="G747" s="25">
        <v>1671</v>
      </c>
      <c r="H747" s="29">
        <v>1671</v>
      </c>
      <c r="I747" s="30"/>
      <c r="J747" s="24" t="s">
        <v>10231</v>
      </c>
      <c r="K747" s="2">
        <v>0</v>
      </c>
      <c r="L747" s="2">
        <v>0</v>
      </c>
      <c r="M747" s="24">
        <v>409.74</v>
      </c>
      <c r="N747" s="2">
        <v>53.266200000000005</v>
      </c>
      <c r="O747" s="2">
        <v>0</v>
      </c>
      <c r="P747" s="2">
        <v>0</v>
      </c>
      <c r="Q747" s="24">
        <v>463.00620000000004</v>
      </c>
      <c r="R747" s="2" t="s">
        <v>10230</v>
      </c>
      <c r="S747" s="2" t="s">
        <v>1</v>
      </c>
      <c r="T747" t="str">
        <f>IF(Tabla2[[#This Row],[SERIE ]]="22SD004C","BODEGA",IF(Tabla2[[#This Row],[SERIE ]]="21DS000T","CASA MATRIZ","SUCURSAL"))</f>
        <v>SUCURSAL</v>
      </c>
    </row>
    <row r="748" spans="1:20" ht="15.75" hidden="1" thickBot="1" x14ac:dyDescent="0.3">
      <c r="A748" s="26" t="s">
        <v>8491</v>
      </c>
      <c r="B748" s="182" t="s">
        <v>10666</v>
      </c>
      <c r="C748" s="2" t="s">
        <v>1</v>
      </c>
      <c r="D748" s="2" t="s">
        <v>0</v>
      </c>
      <c r="E748" s="2" t="s">
        <v>10201</v>
      </c>
      <c r="F748" s="2" t="s">
        <v>10331</v>
      </c>
      <c r="G748" s="25">
        <v>1670</v>
      </c>
      <c r="H748" s="29">
        <v>1670</v>
      </c>
      <c r="I748" s="30"/>
      <c r="J748" s="24" t="s">
        <v>10436</v>
      </c>
      <c r="K748" s="2">
        <v>0</v>
      </c>
      <c r="L748" s="2">
        <v>0</v>
      </c>
      <c r="M748" s="24">
        <v>403.54</v>
      </c>
      <c r="N748" s="2">
        <v>52.460200000000007</v>
      </c>
      <c r="O748" s="2">
        <v>0</v>
      </c>
      <c r="P748" s="2">
        <v>0</v>
      </c>
      <c r="Q748" s="24">
        <v>456.00020000000001</v>
      </c>
      <c r="R748" s="2" t="s">
        <v>10435</v>
      </c>
      <c r="S748" s="2" t="s">
        <v>1</v>
      </c>
      <c r="T748" t="str">
        <f>IF(Tabla2[[#This Row],[SERIE ]]="22SD004C","BODEGA",IF(Tabla2[[#This Row],[SERIE ]]="21DS000T","CASA MATRIZ","SUCURSAL"))</f>
        <v>SUCURSAL</v>
      </c>
    </row>
    <row r="749" spans="1:20" ht="15.75" hidden="1" thickBot="1" x14ac:dyDescent="0.3">
      <c r="A749" s="26" t="s">
        <v>8491</v>
      </c>
      <c r="B749" s="182" t="s">
        <v>10709</v>
      </c>
      <c r="C749" s="2" t="s">
        <v>1</v>
      </c>
      <c r="D749" s="2" t="s">
        <v>0</v>
      </c>
      <c r="E749" s="2" t="s">
        <v>10201</v>
      </c>
      <c r="F749" s="2" t="s">
        <v>10331</v>
      </c>
      <c r="G749" s="25">
        <v>1669</v>
      </c>
      <c r="H749" s="29">
        <v>1669</v>
      </c>
      <c r="I749" s="30"/>
      <c r="J749" s="24" t="s">
        <v>10231</v>
      </c>
      <c r="K749" s="2">
        <v>0</v>
      </c>
      <c r="L749" s="2">
        <v>0</v>
      </c>
      <c r="M749" s="24">
        <v>164.43</v>
      </c>
      <c r="N749" s="2">
        <v>21.375900000000001</v>
      </c>
      <c r="O749" s="2">
        <v>0</v>
      </c>
      <c r="P749" s="2">
        <v>0</v>
      </c>
      <c r="Q749" s="24">
        <v>185.80590000000001</v>
      </c>
      <c r="R749" s="2" t="s">
        <v>10230</v>
      </c>
      <c r="S749" s="2" t="s">
        <v>1</v>
      </c>
      <c r="T749" t="str">
        <f>IF(Tabla2[[#This Row],[SERIE ]]="22SD004C","BODEGA",IF(Tabla2[[#This Row],[SERIE ]]="21DS000T","CASA MATRIZ","SUCURSAL"))</f>
        <v>SUCURSAL</v>
      </c>
    </row>
    <row r="750" spans="1:20" ht="15.75" hidden="1" thickBot="1" x14ac:dyDescent="0.3">
      <c r="A750" s="26" t="s">
        <v>8491</v>
      </c>
      <c r="B750" s="182" t="s">
        <v>10709</v>
      </c>
      <c r="C750" s="2" t="s">
        <v>1</v>
      </c>
      <c r="D750" s="2" t="s">
        <v>0</v>
      </c>
      <c r="E750" s="2" t="s">
        <v>10201</v>
      </c>
      <c r="F750" s="2" t="s">
        <v>10331</v>
      </c>
      <c r="G750" s="25">
        <v>1668</v>
      </c>
      <c r="H750" s="29">
        <v>1668</v>
      </c>
      <c r="I750" s="30"/>
      <c r="J750" s="24" t="s">
        <v>10461</v>
      </c>
      <c r="K750" s="2">
        <v>0</v>
      </c>
      <c r="L750" s="2">
        <v>0</v>
      </c>
      <c r="M750" s="24">
        <v>473.45</v>
      </c>
      <c r="N750" s="2">
        <v>61.548499999999997</v>
      </c>
      <c r="O750" s="2">
        <v>0</v>
      </c>
      <c r="P750" s="2">
        <v>0</v>
      </c>
      <c r="Q750" s="24">
        <v>534.99850000000004</v>
      </c>
      <c r="R750" s="2" t="s">
        <v>10253</v>
      </c>
      <c r="S750" s="2" t="s">
        <v>1</v>
      </c>
      <c r="T750" t="str">
        <f>IF(Tabla2[[#This Row],[SERIE ]]="22SD004C","BODEGA",IF(Tabla2[[#This Row],[SERIE ]]="21DS000T","CASA MATRIZ","SUCURSAL"))</f>
        <v>SUCURSAL</v>
      </c>
    </row>
    <row r="751" spans="1:20" ht="15.75" hidden="1" thickBot="1" x14ac:dyDescent="0.3">
      <c r="A751" s="26" t="s">
        <v>8491</v>
      </c>
      <c r="B751" s="182" t="s">
        <v>10709</v>
      </c>
      <c r="C751" s="2" t="s">
        <v>1</v>
      </c>
      <c r="D751" s="2" t="s">
        <v>0</v>
      </c>
      <c r="E751" s="2" t="s">
        <v>10201</v>
      </c>
      <c r="F751" s="2" t="s">
        <v>10331</v>
      </c>
      <c r="G751" s="25">
        <v>1667</v>
      </c>
      <c r="H751" s="29">
        <v>1667</v>
      </c>
      <c r="I751" s="30" t="s">
        <v>10750</v>
      </c>
      <c r="J751" s="24" t="s">
        <v>10751</v>
      </c>
      <c r="K751" s="2">
        <v>0</v>
      </c>
      <c r="L751" s="2">
        <v>0</v>
      </c>
      <c r="M751" s="24">
        <v>440.71</v>
      </c>
      <c r="N751" s="2">
        <v>57.292299999999997</v>
      </c>
      <c r="O751" s="2">
        <v>0</v>
      </c>
      <c r="P751" s="2">
        <v>0</v>
      </c>
      <c r="Q751" s="24">
        <v>498.00229999999999</v>
      </c>
      <c r="S751" s="2" t="s">
        <v>1</v>
      </c>
      <c r="T751" t="str">
        <f>IF(Tabla2[[#This Row],[SERIE ]]="22SD004C","BODEGA",IF(Tabla2[[#This Row],[SERIE ]]="21DS000T","CASA MATRIZ","SUCURSAL"))</f>
        <v>SUCURSAL</v>
      </c>
    </row>
    <row r="752" spans="1:20" ht="15.75" hidden="1" thickBot="1" x14ac:dyDescent="0.3">
      <c r="A752" s="26" t="s">
        <v>8491</v>
      </c>
      <c r="B752" s="182" t="s">
        <v>10709</v>
      </c>
      <c r="C752" s="2" t="s">
        <v>1</v>
      </c>
      <c r="D752" s="2" t="s">
        <v>0</v>
      </c>
      <c r="E752" s="2" t="s">
        <v>10201</v>
      </c>
      <c r="F752" s="2" t="s">
        <v>10331</v>
      </c>
      <c r="G752" s="25">
        <v>1666</v>
      </c>
      <c r="H752" s="29">
        <v>1666</v>
      </c>
      <c r="I752" s="30" t="s">
        <v>10750</v>
      </c>
      <c r="J752" s="24" t="s">
        <v>10751</v>
      </c>
      <c r="K752" s="2">
        <v>0</v>
      </c>
      <c r="L752" s="2">
        <v>0</v>
      </c>
      <c r="M752" s="24">
        <v>223.01</v>
      </c>
      <c r="N752" s="2">
        <v>28.991299999999999</v>
      </c>
      <c r="O752" s="2">
        <v>0</v>
      </c>
      <c r="P752" s="2">
        <v>0</v>
      </c>
      <c r="Q752" s="24">
        <v>252.00129999999999</v>
      </c>
      <c r="S752" s="2" t="s">
        <v>1</v>
      </c>
      <c r="T752" t="str">
        <f>IF(Tabla2[[#This Row],[SERIE ]]="22SD004C","BODEGA",IF(Tabla2[[#This Row],[SERIE ]]="21DS000T","CASA MATRIZ","SUCURSAL"))</f>
        <v>SUCURSAL</v>
      </c>
    </row>
    <row r="753" spans="1:20" ht="15.75" hidden="1" thickBot="1" x14ac:dyDescent="0.3">
      <c r="A753" s="26" t="s">
        <v>8491</v>
      </c>
      <c r="B753" s="182" t="s">
        <v>10709</v>
      </c>
      <c r="C753" s="2" t="s">
        <v>1</v>
      </c>
      <c r="D753" s="2" t="s">
        <v>0</v>
      </c>
      <c r="E753" s="2" t="s">
        <v>10201</v>
      </c>
      <c r="F753" s="2" t="s">
        <v>10331</v>
      </c>
      <c r="G753" s="25">
        <v>1665</v>
      </c>
      <c r="H753" s="29">
        <v>1665</v>
      </c>
      <c r="I753" s="30"/>
      <c r="J753" s="24" t="s">
        <v>10231</v>
      </c>
      <c r="K753" s="2">
        <v>0</v>
      </c>
      <c r="L753" s="2">
        <v>0</v>
      </c>
      <c r="M753" s="24">
        <v>402.65</v>
      </c>
      <c r="N753" s="2">
        <v>52.344499999999996</v>
      </c>
      <c r="O753" s="2">
        <v>0</v>
      </c>
      <c r="P753" s="2">
        <v>0</v>
      </c>
      <c r="Q753" s="24">
        <v>454.99449999999996</v>
      </c>
      <c r="R753" s="2" t="s">
        <v>10230</v>
      </c>
      <c r="S753" s="2" t="s">
        <v>1</v>
      </c>
      <c r="T753" t="str">
        <f>IF(Tabla2[[#This Row],[SERIE ]]="22SD004C","BODEGA",IF(Tabla2[[#This Row],[SERIE ]]="21DS000T","CASA MATRIZ","SUCURSAL"))</f>
        <v>SUCURSAL</v>
      </c>
    </row>
    <row r="754" spans="1:20" ht="15.75" hidden="1" thickBot="1" x14ac:dyDescent="0.3">
      <c r="A754" s="26" t="s">
        <v>8491</v>
      </c>
      <c r="B754" s="182" t="s">
        <v>10709</v>
      </c>
      <c r="C754" s="2" t="s">
        <v>1</v>
      </c>
      <c r="D754" s="2" t="s">
        <v>0</v>
      </c>
      <c r="E754" s="2" t="s">
        <v>10201</v>
      </c>
      <c r="F754" s="2" t="s">
        <v>10331</v>
      </c>
      <c r="G754" s="25">
        <v>1664</v>
      </c>
      <c r="H754" s="29">
        <v>1664</v>
      </c>
      <c r="I754" s="30"/>
      <c r="J754" s="24" t="s">
        <v>10231</v>
      </c>
      <c r="K754" s="2">
        <v>0</v>
      </c>
      <c r="L754" s="2">
        <v>0</v>
      </c>
      <c r="M754" s="24">
        <v>460.18</v>
      </c>
      <c r="N754" s="2">
        <v>59.823399999999999</v>
      </c>
      <c r="O754" s="2">
        <v>0</v>
      </c>
      <c r="P754" s="2">
        <v>0</v>
      </c>
      <c r="Q754" s="24">
        <v>520.00340000000006</v>
      </c>
      <c r="R754" s="2" t="s">
        <v>10230</v>
      </c>
      <c r="S754" s="2" t="s">
        <v>1</v>
      </c>
      <c r="T754" t="str">
        <f>IF(Tabla2[[#This Row],[SERIE ]]="22SD004C","BODEGA",IF(Tabla2[[#This Row],[SERIE ]]="21DS000T","CASA MATRIZ","SUCURSAL"))</f>
        <v>SUCURSAL</v>
      </c>
    </row>
    <row r="755" spans="1:20" ht="15.75" hidden="1" thickBot="1" x14ac:dyDescent="0.3">
      <c r="A755" s="26" t="s">
        <v>8491</v>
      </c>
      <c r="B755" s="182" t="s">
        <v>10673</v>
      </c>
      <c r="C755" s="2" t="s">
        <v>1</v>
      </c>
      <c r="D755" s="2" t="s">
        <v>0</v>
      </c>
      <c r="E755" s="2" t="s">
        <v>10201</v>
      </c>
      <c r="F755" s="2" t="s">
        <v>10331</v>
      </c>
      <c r="G755" s="25">
        <v>1663</v>
      </c>
      <c r="H755" s="29">
        <v>1663</v>
      </c>
      <c r="I755" s="30"/>
      <c r="J755" s="24" t="s">
        <v>10460</v>
      </c>
      <c r="K755" s="2">
        <v>0</v>
      </c>
      <c r="L755" s="2">
        <v>0</v>
      </c>
      <c r="M755" s="24">
        <v>440.71</v>
      </c>
      <c r="N755" s="2">
        <v>57.292299999999997</v>
      </c>
      <c r="O755" s="2">
        <v>0</v>
      </c>
      <c r="P755" s="2">
        <v>0</v>
      </c>
      <c r="Q755" s="24">
        <v>498.00229999999999</v>
      </c>
      <c r="R755" s="2" t="s">
        <v>10206</v>
      </c>
      <c r="S755" s="2" t="s">
        <v>1</v>
      </c>
      <c r="T755" t="str">
        <f>IF(Tabla2[[#This Row],[SERIE ]]="22SD004C","BODEGA",IF(Tabla2[[#This Row],[SERIE ]]="21DS000T","CASA MATRIZ","SUCURSAL"))</f>
        <v>SUCURSAL</v>
      </c>
    </row>
    <row r="756" spans="1:20" ht="15.75" hidden="1" thickBot="1" x14ac:dyDescent="0.3">
      <c r="A756" s="26" t="s">
        <v>8491</v>
      </c>
      <c r="B756" s="182" t="s">
        <v>10673</v>
      </c>
      <c r="C756" s="2" t="s">
        <v>1</v>
      </c>
      <c r="D756" s="2" t="s">
        <v>0</v>
      </c>
      <c r="E756" s="2" t="s">
        <v>10201</v>
      </c>
      <c r="F756" s="2" t="s">
        <v>10331</v>
      </c>
      <c r="G756" s="25">
        <v>1662</v>
      </c>
      <c r="H756" s="29">
        <v>1662</v>
      </c>
      <c r="I756" s="30"/>
      <c r="J756" s="24" t="s">
        <v>10563</v>
      </c>
      <c r="K756" s="2">
        <v>0</v>
      </c>
      <c r="L756" s="2">
        <v>0</v>
      </c>
      <c r="M756" s="24">
        <v>40.81</v>
      </c>
      <c r="N756" s="2">
        <v>5.3053000000000008</v>
      </c>
      <c r="O756" s="2">
        <v>0</v>
      </c>
      <c r="P756" s="2">
        <v>0</v>
      </c>
      <c r="Q756" s="24">
        <v>46.115300000000005</v>
      </c>
      <c r="R756" s="2" t="s">
        <v>10562</v>
      </c>
      <c r="S756" s="2" t="s">
        <v>1</v>
      </c>
      <c r="T756" t="str">
        <f>IF(Tabla2[[#This Row],[SERIE ]]="22SD004C","BODEGA",IF(Tabla2[[#This Row],[SERIE ]]="21DS000T","CASA MATRIZ","SUCURSAL"))</f>
        <v>SUCURSAL</v>
      </c>
    </row>
    <row r="757" spans="1:20" ht="15.75" hidden="1" thickBot="1" x14ac:dyDescent="0.3">
      <c r="A757" s="26" t="s">
        <v>8491</v>
      </c>
      <c r="B757" s="182" t="s">
        <v>10673</v>
      </c>
      <c r="C757" s="2" t="s">
        <v>1</v>
      </c>
      <c r="D757" s="2" t="s">
        <v>0</v>
      </c>
      <c r="E757" s="2" t="s">
        <v>10201</v>
      </c>
      <c r="F757" s="2" t="s">
        <v>10331</v>
      </c>
      <c r="G757" s="25">
        <v>1661</v>
      </c>
      <c r="H757" s="29">
        <v>1661</v>
      </c>
      <c r="I757" s="30"/>
      <c r="J757" s="24" t="s">
        <v>10239</v>
      </c>
      <c r="K757" s="2">
        <v>0</v>
      </c>
      <c r="L757" s="2">
        <v>0</v>
      </c>
      <c r="M757" s="24">
        <v>61.95</v>
      </c>
      <c r="N757" s="2">
        <v>8.0535000000000014</v>
      </c>
      <c r="O757" s="2">
        <v>0</v>
      </c>
      <c r="P757" s="2">
        <v>0</v>
      </c>
      <c r="Q757" s="24">
        <v>70.003500000000003</v>
      </c>
      <c r="R757" s="2" t="s">
        <v>10238</v>
      </c>
      <c r="S757" s="2" t="s">
        <v>1</v>
      </c>
      <c r="T757" t="str">
        <f>IF(Tabla2[[#This Row],[SERIE ]]="22SD004C","BODEGA",IF(Tabla2[[#This Row],[SERIE ]]="21DS000T","CASA MATRIZ","SUCURSAL"))</f>
        <v>SUCURSAL</v>
      </c>
    </row>
    <row r="758" spans="1:20" ht="15.75" hidden="1" thickBot="1" x14ac:dyDescent="0.3">
      <c r="A758" s="26" t="s">
        <v>8491</v>
      </c>
      <c r="B758" s="182" t="s">
        <v>10669</v>
      </c>
      <c r="C758" s="2" t="s">
        <v>1</v>
      </c>
      <c r="D758" s="2" t="s">
        <v>0</v>
      </c>
      <c r="E758" s="2" t="s">
        <v>10201</v>
      </c>
      <c r="F758" s="2" t="s">
        <v>10331</v>
      </c>
      <c r="G758" s="25">
        <v>1660</v>
      </c>
      <c r="H758" s="29">
        <v>1660</v>
      </c>
      <c r="I758" s="30"/>
      <c r="J758" s="24" t="s">
        <v>10231</v>
      </c>
      <c r="K758" s="2">
        <v>0</v>
      </c>
      <c r="L758" s="2">
        <v>0</v>
      </c>
      <c r="M758" s="24">
        <v>398.23</v>
      </c>
      <c r="N758" s="2">
        <v>51.769900000000007</v>
      </c>
      <c r="O758" s="2">
        <v>0</v>
      </c>
      <c r="P758" s="2">
        <v>0</v>
      </c>
      <c r="Q758" s="24">
        <v>449.99990000000003</v>
      </c>
      <c r="R758" s="2" t="s">
        <v>10230</v>
      </c>
      <c r="S758" s="2" t="s">
        <v>1</v>
      </c>
      <c r="T758" t="str">
        <f>IF(Tabla2[[#This Row],[SERIE ]]="22SD004C","BODEGA",IF(Tabla2[[#This Row],[SERIE ]]="21DS000T","CASA MATRIZ","SUCURSAL"))</f>
        <v>SUCURSAL</v>
      </c>
    </row>
    <row r="759" spans="1:20" ht="15.75" hidden="1" thickBot="1" x14ac:dyDescent="0.3">
      <c r="A759" s="26" t="s">
        <v>8491</v>
      </c>
      <c r="B759" s="182" t="s">
        <v>10669</v>
      </c>
      <c r="C759" s="2" t="s">
        <v>1</v>
      </c>
      <c r="D759" s="2" t="s">
        <v>0</v>
      </c>
      <c r="E759" s="2" t="s">
        <v>10201</v>
      </c>
      <c r="F759" s="2" t="s">
        <v>10331</v>
      </c>
      <c r="G759" s="25">
        <v>1659</v>
      </c>
      <c r="H759" s="29">
        <v>1659</v>
      </c>
      <c r="I759" s="30"/>
      <c r="J759" s="24" t="s">
        <v>10299</v>
      </c>
      <c r="K759" s="2">
        <v>0</v>
      </c>
      <c r="L759" s="2">
        <v>0</v>
      </c>
      <c r="M759" s="24">
        <v>474.34</v>
      </c>
      <c r="N759" s="2">
        <v>61.664200000000001</v>
      </c>
      <c r="O759" s="2">
        <v>0</v>
      </c>
      <c r="P759" s="2">
        <v>0</v>
      </c>
      <c r="Q759" s="24">
        <v>536.00419999999997</v>
      </c>
      <c r="R759" s="2" t="s">
        <v>10298</v>
      </c>
      <c r="S759" s="2" t="s">
        <v>1</v>
      </c>
      <c r="T759" t="str">
        <f>IF(Tabla2[[#This Row],[SERIE ]]="22SD004C","BODEGA",IF(Tabla2[[#This Row],[SERIE ]]="21DS000T","CASA MATRIZ","SUCURSAL"))</f>
        <v>SUCURSAL</v>
      </c>
    </row>
    <row r="760" spans="1:20" ht="15.75" hidden="1" thickBot="1" x14ac:dyDescent="0.3">
      <c r="A760" s="26" t="s">
        <v>8491</v>
      </c>
      <c r="B760" s="182" t="s">
        <v>10669</v>
      </c>
      <c r="C760" s="2" t="s">
        <v>1</v>
      </c>
      <c r="D760" s="2" t="s">
        <v>0</v>
      </c>
      <c r="E760" s="2" t="s">
        <v>10201</v>
      </c>
      <c r="F760" s="2" t="s">
        <v>10331</v>
      </c>
      <c r="G760" s="25">
        <v>1658</v>
      </c>
      <c r="H760" s="29">
        <v>1658</v>
      </c>
      <c r="I760" s="30"/>
      <c r="J760" s="24" t="s">
        <v>10257</v>
      </c>
      <c r="K760" s="2">
        <v>0</v>
      </c>
      <c r="L760" s="2">
        <v>0</v>
      </c>
      <c r="M760" s="24">
        <v>398.23</v>
      </c>
      <c r="N760" s="2">
        <v>51.769900000000007</v>
      </c>
      <c r="O760" s="2">
        <v>0</v>
      </c>
      <c r="P760" s="2">
        <v>0</v>
      </c>
      <c r="Q760" s="24">
        <v>449.99990000000003</v>
      </c>
      <c r="R760" s="2" t="s">
        <v>10256</v>
      </c>
      <c r="S760" s="2" t="s">
        <v>1</v>
      </c>
      <c r="T760" t="str">
        <f>IF(Tabla2[[#This Row],[SERIE ]]="22SD004C","BODEGA",IF(Tabla2[[#This Row],[SERIE ]]="21DS000T","CASA MATRIZ","SUCURSAL"))</f>
        <v>SUCURSAL</v>
      </c>
    </row>
    <row r="761" spans="1:20" ht="15.75" hidden="1" thickBot="1" x14ac:dyDescent="0.3">
      <c r="A761" s="26" t="s">
        <v>8491</v>
      </c>
      <c r="B761" s="182" t="s">
        <v>10669</v>
      </c>
      <c r="C761" s="2" t="s">
        <v>1</v>
      </c>
      <c r="D761" s="2" t="s">
        <v>0</v>
      </c>
      <c r="E761" s="2" t="s">
        <v>10201</v>
      </c>
      <c r="F761" s="2" t="s">
        <v>10331</v>
      </c>
      <c r="G761" s="25">
        <v>1657</v>
      </c>
      <c r="H761" s="29">
        <v>1657</v>
      </c>
      <c r="I761" s="30"/>
      <c r="J761" s="24" t="s">
        <v>10294</v>
      </c>
      <c r="K761" s="2">
        <v>0</v>
      </c>
      <c r="L761" s="2">
        <v>0</v>
      </c>
      <c r="M761" s="24">
        <v>44.25</v>
      </c>
      <c r="N761" s="2">
        <v>5.7525000000000004</v>
      </c>
      <c r="O761" s="2">
        <v>0</v>
      </c>
      <c r="P761" s="2">
        <v>0</v>
      </c>
      <c r="Q761" s="24">
        <v>50.002499999999998</v>
      </c>
      <c r="R761" s="2" t="s">
        <v>10293</v>
      </c>
      <c r="S761" s="2" t="s">
        <v>1</v>
      </c>
      <c r="T761" t="str">
        <f>IF(Tabla2[[#This Row],[SERIE ]]="22SD004C","BODEGA",IF(Tabla2[[#This Row],[SERIE ]]="21DS000T","CASA MATRIZ","SUCURSAL"))</f>
        <v>SUCURSAL</v>
      </c>
    </row>
    <row r="762" spans="1:20" ht="15.75" hidden="1" thickBot="1" x14ac:dyDescent="0.3">
      <c r="A762" s="26" t="s">
        <v>8491</v>
      </c>
      <c r="B762" s="182" t="s">
        <v>10669</v>
      </c>
      <c r="C762" s="2" t="s">
        <v>1</v>
      </c>
      <c r="D762" s="2" t="s">
        <v>0</v>
      </c>
      <c r="E762" s="2" t="s">
        <v>10201</v>
      </c>
      <c r="F762" s="2" t="s">
        <v>10331</v>
      </c>
      <c r="G762" s="25">
        <v>1656</v>
      </c>
      <c r="H762" s="29">
        <v>1656</v>
      </c>
      <c r="I762" s="30"/>
      <c r="J762" s="24" t="s">
        <v>10217</v>
      </c>
      <c r="K762" s="2">
        <v>0</v>
      </c>
      <c r="L762" s="2">
        <v>0</v>
      </c>
      <c r="M762" s="24">
        <v>52.56</v>
      </c>
      <c r="N762" s="2">
        <v>6.8328000000000007</v>
      </c>
      <c r="O762" s="2">
        <v>0</v>
      </c>
      <c r="P762" s="2">
        <v>0</v>
      </c>
      <c r="Q762" s="24">
        <v>59.392800000000001</v>
      </c>
      <c r="R762" s="2" t="s">
        <v>10216</v>
      </c>
      <c r="S762" s="2" t="s">
        <v>1</v>
      </c>
      <c r="T762" t="str">
        <f>IF(Tabla2[[#This Row],[SERIE ]]="22SD004C","BODEGA",IF(Tabla2[[#This Row],[SERIE ]]="21DS000T","CASA MATRIZ","SUCURSAL"))</f>
        <v>SUCURSAL</v>
      </c>
    </row>
    <row r="763" spans="1:20" ht="15.75" hidden="1" thickBot="1" x14ac:dyDescent="0.3">
      <c r="A763" s="26" t="s">
        <v>8491</v>
      </c>
      <c r="B763" s="182" t="s">
        <v>10762</v>
      </c>
      <c r="C763" s="2" t="s">
        <v>1</v>
      </c>
      <c r="D763" s="2" t="s">
        <v>0</v>
      </c>
      <c r="E763" s="2" t="s">
        <v>10201</v>
      </c>
      <c r="F763" s="2" t="s">
        <v>10331</v>
      </c>
      <c r="G763" s="25">
        <v>1655</v>
      </c>
      <c r="H763" s="29">
        <v>1655</v>
      </c>
      <c r="I763" s="30"/>
      <c r="J763" s="24" t="s">
        <v>10231</v>
      </c>
      <c r="K763" s="2">
        <v>0</v>
      </c>
      <c r="L763" s="2">
        <v>0</v>
      </c>
      <c r="M763" s="24">
        <v>419.47</v>
      </c>
      <c r="N763" s="2">
        <v>54.531100000000002</v>
      </c>
      <c r="O763" s="2">
        <v>0</v>
      </c>
      <c r="P763" s="2">
        <v>0</v>
      </c>
      <c r="Q763" s="24">
        <v>474.00110000000001</v>
      </c>
      <c r="R763" s="2" t="s">
        <v>10230</v>
      </c>
      <c r="S763" s="2" t="s">
        <v>1</v>
      </c>
      <c r="T763" t="str">
        <f>IF(Tabla2[[#This Row],[SERIE ]]="22SD004C","BODEGA",IF(Tabla2[[#This Row],[SERIE ]]="21DS000T","CASA MATRIZ","SUCURSAL"))</f>
        <v>SUCURSAL</v>
      </c>
    </row>
    <row r="764" spans="1:20" ht="15.75" hidden="1" thickBot="1" x14ac:dyDescent="0.3">
      <c r="A764" s="26" t="s">
        <v>8491</v>
      </c>
      <c r="B764" s="182" t="s">
        <v>10762</v>
      </c>
      <c r="C764" s="2" t="s">
        <v>1</v>
      </c>
      <c r="D764" s="2" t="s">
        <v>0</v>
      </c>
      <c r="E764" s="2" t="s">
        <v>10201</v>
      </c>
      <c r="F764" s="2" t="s">
        <v>10331</v>
      </c>
      <c r="G764" s="25">
        <v>1654</v>
      </c>
      <c r="H764" s="29">
        <v>1654</v>
      </c>
      <c r="I764" s="30"/>
      <c r="J764" s="24" t="s">
        <v>10460</v>
      </c>
      <c r="K764" s="2">
        <v>0</v>
      </c>
      <c r="L764" s="2">
        <v>0</v>
      </c>
      <c r="M764" s="24">
        <v>398.23</v>
      </c>
      <c r="N764" s="2">
        <v>51.77</v>
      </c>
      <c r="O764" s="2">
        <v>0</v>
      </c>
      <c r="P764" s="2">
        <v>0</v>
      </c>
      <c r="Q764" s="24">
        <v>450</v>
      </c>
      <c r="R764" s="2" t="s">
        <v>10206</v>
      </c>
      <c r="S764" s="2" t="s">
        <v>1</v>
      </c>
      <c r="T764" t="str">
        <f>IF(Tabla2[[#This Row],[SERIE ]]="22SD004C","BODEGA",IF(Tabla2[[#This Row],[SERIE ]]="21DS000T","CASA MATRIZ","SUCURSAL"))</f>
        <v>SUCURSAL</v>
      </c>
    </row>
    <row r="765" spans="1:20" ht="15.75" hidden="1" thickBot="1" x14ac:dyDescent="0.3">
      <c r="A765" s="26" t="s">
        <v>8491</v>
      </c>
      <c r="B765" s="182" t="s">
        <v>10762</v>
      </c>
      <c r="C765" s="2" t="s">
        <v>1</v>
      </c>
      <c r="D765" s="2" t="s">
        <v>0</v>
      </c>
      <c r="E765" s="2" t="s">
        <v>10201</v>
      </c>
      <c r="F765" s="2" t="s">
        <v>10331</v>
      </c>
      <c r="G765" s="25">
        <v>1653</v>
      </c>
      <c r="H765" s="29">
        <v>1653</v>
      </c>
      <c r="I765" s="30"/>
      <c r="J765" s="24" t="s">
        <v>10460</v>
      </c>
      <c r="K765" s="2">
        <v>0</v>
      </c>
      <c r="L765" s="2">
        <v>0</v>
      </c>
      <c r="M765" s="24">
        <v>440.71</v>
      </c>
      <c r="N765" s="2">
        <v>57.292299999999997</v>
      </c>
      <c r="O765" s="2">
        <v>0</v>
      </c>
      <c r="P765" s="2">
        <v>0</v>
      </c>
      <c r="Q765" s="24">
        <v>498.00229999999999</v>
      </c>
      <c r="R765" s="2" t="s">
        <v>10206</v>
      </c>
      <c r="S765" s="2" t="s">
        <v>1</v>
      </c>
      <c r="T765" t="str">
        <f>IF(Tabla2[[#This Row],[SERIE ]]="22SD004C","BODEGA",IF(Tabla2[[#This Row],[SERIE ]]="21DS000T","CASA MATRIZ","SUCURSAL"))</f>
        <v>SUCURSAL</v>
      </c>
    </row>
    <row r="766" spans="1:20" ht="15.75" hidden="1" thickBot="1" x14ac:dyDescent="0.3">
      <c r="A766" s="26" t="s">
        <v>8491</v>
      </c>
      <c r="B766" s="182" t="s">
        <v>10762</v>
      </c>
      <c r="C766" s="2" t="s">
        <v>1</v>
      </c>
      <c r="D766" s="2" t="s">
        <v>0</v>
      </c>
      <c r="E766" s="2" t="s">
        <v>10201</v>
      </c>
      <c r="F766" s="2" t="s">
        <v>10331</v>
      </c>
      <c r="G766" s="25">
        <v>1652</v>
      </c>
      <c r="H766" s="29">
        <v>1652</v>
      </c>
      <c r="I766" s="30" t="s">
        <v>10753</v>
      </c>
      <c r="J766" s="24" t="s">
        <v>10754</v>
      </c>
      <c r="K766" s="2">
        <v>0</v>
      </c>
      <c r="L766" s="2">
        <v>0</v>
      </c>
      <c r="M766" s="24">
        <v>12.85</v>
      </c>
      <c r="N766" s="2">
        <v>1.6705000000000001</v>
      </c>
      <c r="O766" s="2">
        <v>0</v>
      </c>
      <c r="P766" s="2">
        <v>0</v>
      </c>
      <c r="Q766" s="24">
        <v>14.5205</v>
      </c>
      <c r="S766" s="2" t="s">
        <v>1</v>
      </c>
      <c r="T766" t="str">
        <f>IF(Tabla2[[#This Row],[SERIE ]]="22SD004C","BODEGA",IF(Tabla2[[#This Row],[SERIE ]]="21DS000T","CASA MATRIZ","SUCURSAL"))</f>
        <v>SUCURSAL</v>
      </c>
    </row>
    <row r="767" spans="1:20" ht="15.75" hidden="1" thickBot="1" x14ac:dyDescent="0.3">
      <c r="A767" s="26" t="s">
        <v>8491</v>
      </c>
      <c r="B767" s="182" t="s">
        <v>10762</v>
      </c>
      <c r="C767" s="2" t="s">
        <v>1</v>
      </c>
      <c r="D767" s="2" t="s">
        <v>0</v>
      </c>
      <c r="E767" s="2" t="s">
        <v>10201</v>
      </c>
      <c r="F767" s="2" t="s">
        <v>10331</v>
      </c>
      <c r="G767" s="25">
        <v>1651</v>
      </c>
      <c r="H767" s="29">
        <v>1651</v>
      </c>
      <c r="I767" s="30" t="s">
        <v>10260</v>
      </c>
      <c r="J767" s="24" t="s">
        <v>10261</v>
      </c>
      <c r="K767" s="2">
        <v>0</v>
      </c>
      <c r="L767" s="2">
        <v>0</v>
      </c>
      <c r="M767" s="24">
        <v>246.9</v>
      </c>
      <c r="N767" s="2">
        <v>32.097000000000001</v>
      </c>
      <c r="O767" s="2">
        <v>0</v>
      </c>
      <c r="P767" s="2">
        <v>0</v>
      </c>
      <c r="Q767" s="24">
        <v>278.99700000000001</v>
      </c>
      <c r="S767" s="2" t="s">
        <v>1</v>
      </c>
      <c r="T767" t="str">
        <f>IF(Tabla2[[#This Row],[SERIE ]]="22SD004C","BODEGA",IF(Tabla2[[#This Row],[SERIE ]]="21DS000T","CASA MATRIZ","SUCURSAL"))</f>
        <v>SUCURSAL</v>
      </c>
    </row>
    <row r="768" spans="1:20" ht="15.75" hidden="1" thickBot="1" x14ac:dyDescent="0.3">
      <c r="A768" s="26" t="s">
        <v>8491</v>
      </c>
      <c r="B768" s="182" t="s">
        <v>10762</v>
      </c>
      <c r="C768" s="2" t="s">
        <v>1</v>
      </c>
      <c r="D768" s="2" t="s">
        <v>0</v>
      </c>
      <c r="E768" s="2" t="s">
        <v>10201</v>
      </c>
      <c r="F768" s="2" t="s">
        <v>10331</v>
      </c>
      <c r="G768" s="25">
        <v>1650</v>
      </c>
      <c r="H768" s="29">
        <v>1650</v>
      </c>
      <c r="I768" s="30"/>
      <c r="J768" s="24" t="s">
        <v>10224</v>
      </c>
      <c r="K768" s="2">
        <v>0</v>
      </c>
      <c r="L768" s="2">
        <v>0</v>
      </c>
      <c r="M768" s="24">
        <v>353.77</v>
      </c>
      <c r="N768" s="2">
        <v>45.990099999999998</v>
      </c>
      <c r="O768" s="2">
        <v>0</v>
      </c>
      <c r="P768" s="2">
        <v>0</v>
      </c>
      <c r="Q768" s="129">
        <v>399.76009999999997</v>
      </c>
      <c r="R768" s="2" t="s">
        <v>10223</v>
      </c>
      <c r="S768" s="2" t="s">
        <v>1</v>
      </c>
      <c r="T768" t="str">
        <f>IF(Tabla2[[#This Row],[SERIE ]]="22SD004C","BODEGA",IF(Tabla2[[#This Row],[SERIE ]]="21DS000T","CASA MATRIZ","SUCURSAL"))</f>
        <v>SUCURSAL</v>
      </c>
    </row>
    <row r="769" spans="1:20" ht="15.75" hidden="1" thickBot="1" x14ac:dyDescent="0.3">
      <c r="A769" s="26" t="s">
        <v>8491</v>
      </c>
      <c r="B769" s="182" t="s">
        <v>10668</v>
      </c>
      <c r="C769" s="2" t="s">
        <v>1</v>
      </c>
      <c r="D769" s="2" t="s">
        <v>0</v>
      </c>
      <c r="E769" s="2" t="s">
        <v>10201</v>
      </c>
      <c r="F769" s="2" t="s">
        <v>10331</v>
      </c>
      <c r="G769" s="25">
        <v>1649</v>
      </c>
      <c r="H769" s="29">
        <v>1649</v>
      </c>
      <c r="I769" s="30" t="s">
        <v>10761</v>
      </c>
      <c r="J769" s="24" t="s">
        <v>10310</v>
      </c>
      <c r="K769" s="2">
        <v>0</v>
      </c>
      <c r="L769" s="2">
        <v>0</v>
      </c>
      <c r="M769" s="24">
        <v>123.89</v>
      </c>
      <c r="N769" s="2">
        <v>16.105700000000002</v>
      </c>
      <c r="O769" s="2">
        <v>0</v>
      </c>
      <c r="P769" s="2">
        <v>0</v>
      </c>
      <c r="Q769" s="129">
        <v>139.9957</v>
      </c>
      <c r="S769" s="2" t="s">
        <v>1</v>
      </c>
      <c r="T769" t="str">
        <f>IF(Tabla2[[#This Row],[SERIE ]]="22SD004C","BODEGA",IF(Tabla2[[#This Row],[SERIE ]]="21DS000T","CASA MATRIZ","SUCURSAL"))</f>
        <v>SUCURSAL</v>
      </c>
    </row>
    <row r="770" spans="1:20" ht="15.75" hidden="1" thickBot="1" x14ac:dyDescent="0.3">
      <c r="A770" s="26" t="s">
        <v>8491</v>
      </c>
      <c r="B770" s="182" t="s">
        <v>10668</v>
      </c>
      <c r="C770" s="2" t="s">
        <v>1</v>
      </c>
      <c r="D770" s="2" t="s">
        <v>0</v>
      </c>
      <c r="E770" s="2" t="s">
        <v>10201</v>
      </c>
      <c r="F770" s="2" t="s">
        <v>10331</v>
      </c>
      <c r="G770" s="25">
        <v>1648</v>
      </c>
      <c r="H770" s="29">
        <v>1648</v>
      </c>
      <c r="I770" s="30"/>
      <c r="J770" s="24" t="s">
        <v>10239</v>
      </c>
      <c r="K770" s="2">
        <v>0</v>
      </c>
      <c r="L770" s="2">
        <v>0</v>
      </c>
      <c r="M770" s="24">
        <v>118.19</v>
      </c>
      <c r="N770" s="2">
        <v>15.364700000000001</v>
      </c>
      <c r="O770" s="2">
        <v>0</v>
      </c>
      <c r="P770" s="2">
        <v>0</v>
      </c>
      <c r="Q770" s="129">
        <v>133.5547</v>
      </c>
      <c r="R770" s="2" t="s">
        <v>10238</v>
      </c>
      <c r="S770" s="2" t="s">
        <v>1</v>
      </c>
      <c r="T770" t="str">
        <f>IF(Tabla2[[#This Row],[SERIE ]]="22SD004C","BODEGA",IF(Tabla2[[#This Row],[SERIE ]]="21DS000T","CASA MATRIZ","SUCURSAL"))</f>
        <v>SUCURSAL</v>
      </c>
    </row>
    <row r="771" spans="1:20" ht="15.75" hidden="1" thickBot="1" x14ac:dyDescent="0.3">
      <c r="A771" s="26" t="s">
        <v>8491</v>
      </c>
      <c r="B771" s="182" t="s">
        <v>10668</v>
      </c>
      <c r="C771" s="2" t="s">
        <v>1</v>
      </c>
      <c r="D771" s="2" t="s">
        <v>0</v>
      </c>
      <c r="E771" s="2" t="s">
        <v>10201</v>
      </c>
      <c r="F771" s="2" t="s">
        <v>10331</v>
      </c>
      <c r="G771" s="25">
        <v>1647</v>
      </c>
      <c r="H771" s="29">
        <v>1647</v>
      </c>
      <c r="I771" s="30"/>
      <c r="J771" s="24" t="s">
        <v>10215</v>
      </c>
      <c r="K771" s="2">
        <v>0</v>
      </c>
      <c r="L771" s="2">
        <v>0</v>
      </c>
      <c r="M771" s="24">
        <v>7.96</v>
      </c>
      <c r="N771" s="2">
        <v>1.0347999999999999</v>
      </c>
      <c r="O771" s="2">
        <v>0</v>
      </c>
      <c r="P771" s="2">
        <v>0</v>
      </c>
      <c r="Q771" s="129">
        <v>8.9947999999999997</v>
      </c>
      <c r="R771" s="2" t="s">
        <v>10214</v>
      </c>
      <c r="S771" s="2" t="s">
        <v>1</v>
      </c>
      <c r="T771" t="str">
        <f>IF(Tabla2[[#This Row],[SERIE ]]="22SD004C","BODEGA",IF(Tabla2[[#This Row],[SERIE ]]="21DS000T","CASA MATRIZ","SUCURSAL"))</f>
        <v>SUCURSAL</v>
      </c>
    </row>
    <row r="772" spans="1:20" ht="15.75" hidden="1" thickBot="1" x14ac:dyDescent="0.3">
      <c r="A772" s="26" t="s">
        <v>8491</v>
      </c>
      <c r="B772" s="182" t="s">
        <v>10668</v>
      </c>
      <c r="C772" s="2" t="s">
        <v>1</v>
      </c>
      <c r="D772" s="2" t="s">
        <v>0</v>
      </c>
      <c r="E772" s="2" t="s">
        <v>10201</v>
      </c>
      <c r="F772" s="2" t="s">
        <v>10331</v>
      </c>
      <c r="G772" s="25">
        <v>1646</v>
      </c>
      <c r="H772" s="29">
        <v>1646</v>
      </c>
      <c r="I772" s="30"/>
      <c r="J772" s="24" t="s">
        <v>10231</v>
      </c>
      <c r="K772" s="2">
        <v>0</v>
      </c>
      <c r="L772" s="2">
        <v>0</v>
      </c>
      <c r="M772" s="24">
        <v>409.74</v>
      </c>
      <c r="N772" s="2">
        <v>53.266200000000005</v>
      </c>
      <c r="O772" s="2">
        <v>0</v>
      </c>
      <c r="P772" s="2">
        <v>0</v>
      </c>
      <c r="Q772" s="129">
        <v>463.00620000000004</v>
      </c>
      <c r="R772" s="2" t="s">
        <v>10230</v>
      </c>
      <c r="S772" s="2" t="s">
        <v>1</v>
      </c>
      <c r="T772" t="str">
        <f>IF(Tabla2[[#This Row],[SERIE ]]="22SD004C","BODEGA",IF(Tabla2[[#This Row],[SERIE ]]="21DS000T","CASA MATRIZ","SUCURSAL"))</f>
        <v>SUCURSAL</v>
      </c>
    </row>
    <row r="773" spans="1:20" ht="15.75" hidden="1" thickBot="1" x14ac:dyDescent="0.3">
      <c r="A773" s="26" t="s">
        <v>8491</v>
      </c>
      <c r="B773" s="182" t="s">
        <v>10668</v>
      </c>
      <c r="C773" s="2" t="s">
        <v>1</v>
      </c>
      <c r="D773" s="2" t="s">
        <v>0</v>
      </c>
      <c r="E773" s="2" t="s">
        <v>10201</v>
      </c>
      <c r="F773" s="2" t="s">
        <v>10331</v>
      </c>
      <c r="G773" s="25">
        <v>1645</v>
      </c>
      <c r="H773" s="29">
        <v>1645</v>
      </c>
      <c r="I773" s="30" t="s">
        <v>10759</v>
      </c>
      <c r="J773" s="24" t="s">
        <v>10760</v>
      </c>
      <c r="K773" s="2">
        <v>0</v>
      </c>
      <c r="L773" s="2">
        <v>0</v>
      </c>
      <c r="M773" s="24">
        <v>17.75</v>
      </c>
      <c r="N773" s="2">
        <v>2.3075000000000001</v>
      </c>
      <c r="O773" s="2">
        <v>0</v>
      </c>
      <c r="P773" s="2">
        <v>0</v>
      </c>
      <c r="Q773" s="129">
        <v>20.057500000000001</v>
      </c>
      <c r="S773" s="2" t="s">
        <v>1</v>
      </c>
      <c r="T773" t="str">
        <f>IF(Tabla2[[#This Row],[SERIE ]]="22SD004C","BODEGA",IF(Tabla2[[#This Row],[SERIE ]]="21DS000T","CASA MATRIZ","SUCURSAL"))</f>
        <v>SUCURSAL</v>
      </c>
    </row>
    <row r="774" spans="1:20" ht="15.75" hidden="1" thickBot="1" x14ac:dyDescent="0.3">
      <c r="A774" s="26" t="s">
        <v>8491</v>
      </c>
      <c r="B774" s="182" t="s">
        <v>10668</v>
      </c>
      <c r="C774" s="2" t="s">
        <v>1</v>
      </c>
      <c r="D774" s="2" t="s">
        <v>0</v>
      </c>
      <c r="E774" s="2" t="s">
        <v>10201</v>
      </c>
      <c r="F774" s="2" t="s">
        <v>10331</v>
      </c>
      <c r="G774" s="25">
        <v>1644</v>
      </c>
      <c r="H774" s="29">
        <v>1644</v>
      </c>
      <c r="I774" s="30"/>
      <c r="J774" s="24" t="s">
        <v>10239</v>
      </c>
      <c r="K774" s="2">
        <v>0</v>
      </c>
      <c r="L774" s="2">
        <v>0</v>
      </c>
      <c r="M774" s="24">
        <v>100.72</v>
      </c>
      <c r="N774" s="2">
        <v>13.0936</v>
      </c>
      <c r="O774" s="2">
        <v>0</v>
      </c>
      <c r="P774" s="2">
        <v>0</v>
      </c>
      <c r="Q774" s="129">
        <v>113.81359999999999</v>
      </c>
      <c r="R774" s="2" t="s">
        <v>10238</v>
      </c>
      <c r="S774" s="2" t="s">
        <v>1</v>
      </c>
      <c r="T774" t="str">
        <f>IF(Tabla2[[#This Row],[SERIE ]]="22SD004C","BODEGA",IF(Tabla2[[#This Row],[SERIE ]]="21DS000T","CASA MATRIZ","SUCURSAL"))</f>
        <v>SUCURSAL</v>
      </c>
    </row>
    <row r="775" spans="1:20" ht="15.75" hidden="1" thickBot="1" x14ac:dyDescent="0.3">
      <c r="A775" s="26" t="s">
        <v>8491</v>
      </c>
      <c r="B775" s="182" t="s">
        <v>10668</v>
      </c>
      <c r="C775" s="2" t="s">
        <v>1</v>
      </c>
      <c r="D775" s="2" t="s">
        <v>0</v>
      </c>
      <c r="E775" s="2" t="s">
        <v>10201</v>
      </c>
      <c r="F775" s="2" t="s">
        <v>10331</v>
      </c>
      <c r="G775" s="25">
        <v>1643</v>
      </c>
      <c r="H775" s="29">
        <v>1643</v>
      </c>
      <c r="I775" s="30" t="s">
        <v>7676</v>
      </c>
      <c r="J775" s="24" t="s">
        <v>7675</v>
      </c>
      <c r="K775" s="2">
        <v>0</v>
      </c>
      <c r="L775" s="2">
        <v>0</v>
      </c>
      <c r="M775" s="24">
        <v>0</v>
      </c>
      <c r="N775" s="2">
        <v>0</v>
      </c>
      <c r="O775" s="2">
        <v>0</v>
      </c>
      <c r="P775" s="2">
        <v>0</v>
      </c>
      <c r="Q775" s="129">
        <v>0</v>
      </c>
      <c r="S775" s="2" t="s">
        <v>1</v>
      </c>
      <c r="T775" t="str">
        <f>IF(Tabla2[[#This Row],[SERIE ]]="22SD004C","BODEGA",IF(Tabla2[[#This Row],[SERIE ]]="21DS000T","CASA MATRIZ","SUCURSAL"))</f>
        <v>SUCURSAL</v>
      </c>
    </row>
    <row r="776" spans="1:20" ht="15.75" hidden="1" thickBot="1" x14ac:dyDescent="0.3">
      <c r="A776" s="26" t="s">
        <v>8491</v>
      </c>
      <c r="B776" s="182" t="s">
        <v>10668</v>
      </c>
      <c r="C776" s="2" t="s">
        <v>1</v>
      </c>
      <c r="D776" s="2" t="s">
        <v>0</v>
      </c>
      <c r="E776" s="2" t="s">
        <v>10201</v>
      </c>
      <c r="F776" s="2" t="s">
        <v>10331</v>
      </c>
      <c r="G776" s="25">
        <v>1642</v>
      </c>
      <c r="H776" s="29">
        <v>1642</v>
      </c>
      <c r="I776" s="30"/>
      <c r="J776" s="24" t="s">
        <v>10460</v>
      </c>
      <c r="K776" s="2">
        <v>0</v>
      </c>
      <c r="L776" s="2">
        <v>0</v>
      </c>
      <c r="M776" s="24">
        <v>454.87</v>
      </c>
      <c r="N776" s="2">
        <v>59.133100000000006</v>
      </c>
      <c r="O776" s="2">
        <v>0</v>
      </c>
      <c r="P776" s="2">
        <v>0</v>
      </c>
      <c r="Q776" s="129">
        <v>514.00310000000002</v>
      </c>
      <c r="R776" s="2" t="s">
        <v>10206</v>
      </c>
      <c r="S776" s="2" t="s">
        <v>1</v>
      </c>
      <c r="T776" t="str">
        <f>IF(Tabla2[[#This Row],[SERIE ]]="22SD004C","BODEGA",IF(Tabla2[[#This Row],[SERIE ]]="21DS000T","CASA MATRIZ","SUCURSAL"))</f>
        <v>SUCURSAL</v>
      </c>
    </row>
    <row r="777" spans="1:20" ht="15.75" hidden="1" thickBot="1" x14ac:dyDescent="0.3">
      <c r="A777" s="26" t="s">
        <v>8491</v>
      </c>
      <c r="B777" s="182" t="s">
        <v>10704</v>
      </c>
      <c r="C777" s="2" t="s">
        <v>1</v>
      </c>
      <c r="D777" s="2" t="s">
        <v>0</v>
      </c>
      <c r="E777" s="2" t="s">
        <v>10201</v>
      </c>
      <c r="F777" s="2" t="s">
        <v>10331</v>
      </c>
      <c r="G777" s="25">
        <v>1641</v>
      </c>
      <c r="H777" s="29">
        <v>1641</v>
      </c>
      <c r="I777" s="30"/>
      <c r="J777" s="24" t="s">
        <v>10758</v>
      </c>
      <c r="K777" s="2">
        <v>0</v>
      </c>
      <c r="L777" s="2">
        <v>0</v>
      </c>
      <c r="M777" s="24">
        <v>88.5</v>
      </c>
      <c r="N777" s="2">
        <v>11.505000000000001</v>
      </c>
      <c r="O777" s="2">
        <v>0</v>
      </c>
      <c r="P777" s="2">
        <v>0</v>
      </c>
      <c r="Q777" s="129">
        <v>100.005</v>
      </c>
      <c r="R777" s="2" t="s">
        <v>10757</v>
      </c>
      <c r="S777" s="2" t="s">
        <v>1</v>
      </c>
      <c r="T777" t="str">
        <f>IF(Tabla2[[#This Row],[SERIE ]]="22SD004C","BODEGA",IF(Tabla2[[#This Row],[SERIE ]]="21DS000T","CASA MATRIZ","SUCURSAL"))</f>
        <v>SUCURSAL</v>
      </c>
    </row>
    <row r="778" spans="1:20" ht="15.75" hidden="1" thickBot="1" x14ac:dyDescent="0.3">
      <c r="A778" s="26" t="s">
        <v>8491</v>
      </c>
      <c r="B778" s="182" t="s">
        <v>10704</v>
      </c>
      <c r="C778" s="2" t="s">
        <v>1</v>
      </c>
      <c r="D778" s="2" t="s">
        <v>0</v>
      </c>
      <c r="E778" s="2" t="s">
        <v>10201</v>
      </c>
      <c r="F778" s="2" t="s">
        <v>10331</v>
      </c>
      <c r="G778" s="25">
        <v>1640</v>
      </c>
      <c r="H778" s="29">
        <v>1640</v>
      </c>
      <c r="I778" s="30" t="s">
        <v>10592</v>
      </c>
      <c r="J778" s="24" t="s">
        <v>10593</v>
      </c>
      <c r="K778" s="2">
        <v>0</v>
      </c>
      <c r="L778" s="2">
        <v>0</v>
      </c>
      <c r="M778" s="24">
        <v>97.35</v>
      </c>
      <c r="N778" s="2">
        <v>12.6555</v>
      </c>
      <c r="O778" s="2">
        <v>0</v>
      </c>
      <c r="P778" s="2">
        <v>0</v>
      </c>
      <c r="Q778" s="129">
        <v>110.0055</v>
      </c>
      <c r="S778" s="2" t="s">
        <v>1</v>
      </c>
      <c r="T778" t="str">
        <f>IF(Tabla2[[#This Row],[SERIE ]]="22SD004C","BODEGA",IF(Tabla2[[#This Row],[SERIE ]]="21DS000T","CASA MATRIZ","SUCURSAL"))</f>
        <v>SUCURSAL</v>
      </c>
    </row>
    <row r="779" spans="1:20" ht="15.75" hidden="1" thickBot="1" x14ac:dyDescent="0.3">
      <c r="A779" s="26" t="s">
        <v>8491</v>
      </c>
      <c r="B779" s="182" t="s">
        <v>10704</v>
      </c>
      <c r="C779" s="2" t="s">
        <v>1</v>
      </c>
      <c r="D779" s="2" t="s">
        <v>0</v>
      </c>
      <c r="E779" s="2" t="s">
        <v>10201</v>
      </c>
      <c r="F779" s="2" t="s">
        <v>10331</v>
      </c>
      <c r="G779" s="25">
        <v>1639</v>
      </c>
      <c r="H779" s="29">
        <v>1639</v>
      </c>
      <c r="I779" s="30"/>
      <c r="J779" s="24" t="s">
        <v>10443</v>
      </c>
      <c r="K779" s="2">
        <v>0</v>
      </c>
      <c r="L779" s="2">
        <v>0</v>
      </c>
      <c r="M779" s="24">
        <v>677</v>
      </c>
      <c r="N779" s="2">
        <v>88.01</v>
      </c>
      <c r="O779" s="2">
        <v>0</v>
      </c>
      <c r="P779" s="2">
        <v>0</v>
      </c>
      <c r="Q779" s="129">
        <v>765.01</v>
      </c>
      <c r="R779" s="2" t="s">
        <v>10442</v>
      </c>
      <c r="S779" s="2" t="s">
        <v>1</v>
      </c>
      <c r="T779" t="str">
        <f>IF(Tabla2[[#This Row],[SERIE ]]="22SD004C","BODEGA",IF(Tabla2[[#This Row],[SERIE ]]="21DS000T","CASA MATRIZ","SUCURSAL"))</f>
        <v>SUCURSAL</v>
      </c>
    </row>
    <row r="780" spans="1:20" ht="15.75" hidden="1" thickBot="1" x14ac:dyDescent="0.3">
      <c r="A780" s="26" t="s">
        <v>8491</v>
      </c>
      <c r="B780" s="182" t="s">
        <v>10704</v>
      </c>
      <c r="C780" s="2" t="s">
        <v>1</v>
      </c>
      <c r="D780" s="2" t="s">
        <v>0</v>
      </c>
      <c r="E780" s="2" t="s">
        <v>10201</v>
      </c>
      <c r="F780" s="2" t="s">
        <v>10331</v>
      </c>
      <c r="G780" s="25">
        <v>1638</v>
      </c>
      <c r="H780" s="29">
        <v>1638</v>
      </c>
      <c r="I780" s="30"/>
      <c r="J780" s="24" t="s">
        <v>10231</v>
      </c>
      <c r="K780" s="2">
        <v>0</v>
      </c>
      <c r="L780" s="2">
        <v>0</v>
      </c>
      <c r="M780" s="24">
        <v>448.67</v>
      </c>
      <c r="N780" s="2">
        <v>58.327100000000002</v>
      </c>
      <c r="O780" s="2">
        <v>0</v>
      </c>
      <c r="P780" s="2">
        <v>0</v>
      </c>
      <c r="Q780" s="129">
        <v>506.99710000000005</v>
      </c>
      <c r="R780" s="2" t="s">
        <v>10230</v>
      </c>
      <c r="S780" s="2" t="s">
        <v>1</v>
      </c>
      <c r="T780" t="str">
        <f>IF(Tabla2[[#This Row],[SERIE ]]="22SD004C","BODEGA",IF(Tabla2[[#This Row],[SERIE ]]="21DS000T","CASA MATRIZ","SUCURSAL"))</f>
        <v>SUCURSAL</v>
      </c>
    </row>
    <row r="781" spans="1:20" ht="15.75" hidden="1" thickBot="1" x14ac:dyDescent="0.3">
      <c r="A781" s="26" t="s">
        <v>8491</v>
      </c>
      <c r="B781" s="182" t="s">
        <v>10683</v>
      </c>
      <c r="C781" s="2" t="s">
        <v>1</v>
      </c>
      <c r="D781" s="2" t="s">
        <v>0</v>
      </c>
      <c r="E781" s="2" t="s">
        <v>10201</v>
      </c>
      <c r="F781" s="2" t="s">
        <v>10331</v>
      </c>
      <c r="G781" s="25">
        <v>1637</v>
      </c>
      <c r="H781" s="29">
        <v>1637</v>
      </c>
      <c r="I781" s="30"/>
      <c r="J781" s="24" t="s">
        <v>10219</v>
      </c>
      <c r="K781" s="2">
        <v>0</v>
      </c>
      <c r="L781" s="2">
        <v>0</v>
      </c>
      <c r="M781" s="24">
        <v>291.5</v>
      </c>
      <c r="N781" s="2">
        <v>37.895000000000003</v>
      </c>
      <c r="O781" s="2">
        <v>0</v>
      </c>
      <c r="P781" s="2">
        <v>0</v>
      </c>
      <c r="Q781" s="129">
        <v>329.39499999999998</v>
      </c>
      <c r="R781" s="2" t="s">
        <v>10218</v>
      </c>
      <c r="S781" s="2" t="s">
        <v>1</v>
      </c>
      <c r="T781" t="str">
        <f>IF(Tabla2[[#This Row],[SERIE ]]="22SD004C","BODEGA",IF(Tabla2[[#This Row],[SERIE ]]="21DS000T","CASA MATRIZ","SUCURSAL"))</f>
        <v>SUCURSAL</v>
      </c>
    </row>
    <row r="782" spans="1:20" ht="15.75" hidden="1" thickBot="1" x14ac:dyDescent="0.3">
      <c r="A782" s="26" t="s">
        <v>8491</v>
      </c>
      <c r="B782" s="182" t="s">
        <v>10683</v>
      </c>
      <c r="C782" s="2" t="s">
        <v>1</v>
      </c>
      <c r="D782" s="2" t="s">
        <v>0</v>
      </c>
      <c r="E782" s="2" t="s">
        <v>10201</v>
      </c>
      <c r="F782" s="2" t="s">
        <v>10331</v>
      </c>
      <c r="G782" s="25">
        <v>1636</v>
      </c>
      <c r="H782" s="29">
        <v>1636</v>
      </c>
      <c r="I782" s="30"/>
      <c r="J782" s="24" t="s">
        <v>10758</v>
      </c>
      <c r="K782" s="2">
        <v>0</v>
      </c>
      <c r="L782" s="2">
        <v>0</v>
      </c>
      <c r="M782" s="24">
        <v>35.4</v>
      </c>
      <c r="N782" s="2">
        <v>4.6020000000000003</v>
      </c>
      <c r="O782" s="2">
        <v>0</v>
      </c>
      <c r="P782" s="2">
        <v>0</v>
      </c>
      <c r="Q782" s="129">
        <v>40.001999999999995</v>
      </c>
      <c r="R782" s="2" t="s">
        <v>10757</v>
      </c>
      <c r="S782" s="2" t="s">
        <v>1</v>
      </c>
      <c r="T782" t="str">
        <f>IF(Tabla2[[#This Row],[SERIE ]]="22SD004C","BODEGA",IF(Tabla2[[#This Row],[SERIE ]]="21DS000T","CASA MATRIZ","SUCURSAL"))</f>
        <v>SUCURSAL</v>
      </c>
    </row>
    <row r="783" spans="1:20" ht="15.75" hidden="1" thickBot="1" x14ac:dyDescent="0.3">
      <c r="A783" s="26" t="s">
        <v>8491</v>
      </c>
      <c r="B783" s="182" t="s">
        <v>10683</v>
      </c>
      <c r="C783" s="2" t="s">
        <v>1</v>
      </c>
      <c r="D783" s="2" t="s">
        <v>0</v>
      </c>
      <c r="E783" s="2" t="s">
        <v>10201</v>
      </c>
      <c r="F783" s="2" t="s">
        <v>10331</v>
      </c>
      <c r="G783" s="25">
        <v>1635</v>
      </c>
      <c r="H783" s="29">
        <v>1635</v>
      </c>
      <c r="I783" s="30"/>
      <c r="J783" s="24" t="s">
        <v>10299</v>
      </c>
      <c r="K783" s="2">
        <v>0</v>
      </c>
      <c r="L783" s="2">
        <v>0</v>
      </c>
      <c r="M783" s="24">
        <v>179.2</v>
      </c>
      <c r="N783" s="2">
        <v>23.295999999999999</v>
      </c>
      <c r="O783" s="2">
        <v>0</v>
      </c>
      <c r="P783" s="2">
        <v>0</v>
      </c>
      <c r="Q783" s="129">
        <v>202.49599999999998</v>
      </c>
      <c r="R783" s="2" t="s">
        <v>10298</v>
      </c>
      <c r="S783" s="2" t="s">
        <v>1</v>
      </c>
      <c r="T783" t="str">
        <f>IF(Tabla2[[#This Row],[SERIE ]]="22SD004C","BODEGA",IF(Tabla2[[#This Row],[SERIE ]]="21DS000T","CASA MATRIZ","SUCURSAL"))</f>
        <v>SUCURSAL</v>
      </c>
    </row>
    <row r="784" spans="1:20" ht="15.75" hidden="1" thickBot="1" x14ac:dyDescent="0.3">
      <c r="A784" s="26" t="s">
        <v>8491</v>
      </c>
      <c r="B784" s="182" t="s">
        <v>10683</v>
      </c>
      <c r="C784" s="2" t="s">
        <v>1</v>
      </c>
      <c r="D784" s="2" t="s">
        <v>0</v>
      </c>
      <c r="E784" s="2" t="s">
        <v>10201</v>
      </c>
      <c r="F784" s="2" t="s">
        <v>10331</v>
      </c>
      <c r="G784" s="25">
        <v>1634</v>
      </c>
      <c r="H784" s="29">
        <v>1634</v>
      </c>
      <c r="I784" s="30"/>
      <c r="J784" s="24" t="s">
        <v>10277</v>
      </c>
      <c r="K784" s="2">
        <v>0</v>
      </c>
      <c r="L784" s="2">
        <v>0</v>
      </c>
      <c r="M784" s="24">
        <v>420.57</v>
      </c>
      <c r="N784" s="2">
        <v>54.674100000000003</v>
      </c>
      <c r="O784" s="2">
        <v>0</v>
      </c>
      <c r="P784" s="2">
        <v>0</v>
      </c>
      <c r="Q784" s="129">
        <v>475.2441</v>
      </c>
      <c r="R784" s="2" t="s">
        <v>10276</v>
      </c>
      <c r="S784" s="2" t="s">
        <v>1</v>
      </c>
      <c r="T784" t="str">
        <f>IF(Tabla2[[#This Row],[SERIE ]]="22SD004C","BODEGA",IF(Tabla2[[#This Row],[SERIE ]]="21DS000T","CASA MATRIZ","SUCURSAL"))</f>
        <v>SUCURSAL</v>
      </c>
    </row>
    <row r="785" spans="1:20" ht="15.75" hidden="1" thickBot="1" x14ac:dyDescent="0.3">
      <c r="A785" s="26" t="s">
        <v>8491</v>
      </c>
      <c r="B785" s="182" t="s">
        <v>10683</v>
      </c>
      <c r="C785" s="2" t="s">
        <v>1</v>
      </c>
      <c r="D785" s="2" t="s">
        <v>0</v>
      </c>
      <c r="E785" s="2" t="s">
        <v>10201</v>
      </c>
      <c r="F785" s="2" t="s">
        <v>10331</v>
      </c>
      <c r="G785" s="25">
        <v>1633</v>
      </c>
      <c r="H785" s="29">
        <v>1633</v>
      </c>
      <c r="I785" s="30"/>
      <c r="J785" s="24" t="s">
        <v>10756</v>
      </c>
      <c r="K785" s="2">
        <v>0</v>
      </c>
      <c r="L785" s="2">
        <v>0</v>
      </c>
      <c r="M785" s="24">
        <v>294.87</v>
      </c>
      <c r="N785" s="2">
        <v>38.333100000000002</v>
      </c>
      <c r="O785" s="2">
        <v>0</v>
      </c>
      <c r="P785" s="2">
        <v>0</v>
      </c>
      <c r="Q785" s="129">
        <v>333.20310000000001</v>
      </c>
      <c r="R785" s="2" t="s">
        <v>10755</v>
      </c>
      <c r="S785" s="2" t="s">
        <v>1</v>
      </c>
      <c r="T785" t="str">
        <f>IF(Tabla2[[#This Row],[SERIE ]]="22SD004C","BODEGA",IF(Tabla2[[#This Row],[SERIE ]]="21DS000T","CASA MATRIZ","SUCURSAL"))</f>
        <v>SUCURSAL</v>
      </c>
    </row>
    <row r="786" spans="1:20" ht="15.75" hidden="1" thickBot="1" x14ac:dyDescent="0.3">
      <c r="A786" s="26" t="s">
        <v>8491</v>
      </c>
      <c r="B786" s="182" t="s">
        <v>10683</v>
      </c>
      <c r="C786" s="2" t="s">
        <v>1</v>
      </c>
      <c r="D786" s="2" t="s">
        <v>0</v>
      </c>
      <c r="E786" s="2" t="s">
        <v>10201</v>
      </c>
      <c r="F786" s="2" t="s">
        <v>10331</v>
      </c>
      <c r="G786" s="25">
        <v>1632</v>
      </c>
      <c r="H786" s="29">
        <v>1632</v>
      </c>
      <c r="I786" s="30"/>
      <c r="J786" s="24" t="s">
        <v>10231</v>
      </c>
      <c r="K786" s="2">
        <v>0</v>
      </c>
      <c r="L786" s="2">
        <v>0</v>
      </c>
      <c r="M786" s="24">
        <v>398.23</v>
      </c>
      <c r="N786" s="2">
        <v>51.769900000000007</v>
      </c>
      <c r="O786" s="2">
        <v>0</v>
      </c>
      <c r="P786" s="2">
        <v>0</v>
      </c>
      <c r="Q786" s="129">
        <v>449.99990000000003</v>
      </c>
      <c r="R786" s="2" t="s">
        <v>10230</v>
      </c>
      <c r="S786" s="2" t="s">
        <v>1</v>
      </c>
      <c r="T786" t="str">
        <f>IF(Tabla2[[#This Row],[SERIE ]]="22SD004C","BODEGA",IF(Tabla2[[#This Row],[SERIE ]]="21DS000T","CASA MATRIZ","SUCURSAL"))</f>
        <v>SUCURSAL</v>
      </c>
    </row>
    <row r="787" spans="1:20" ht="15.75" hidden="1" thickBot="1" x14ac:dyDescent="0.3">
      <c r="A787" s="26" t="s">
        <v>8491</v>
      </c>
      <c r="B787" s="182" t="s">
        <v>10752</v>
      </c>
      <c r="C787" s="2" t="s">
        <v>1</v>
      </c>
      <c r="D787" s="2" t="s">
        <v>0</v>
      </c>
      <c r="E787" s="2" t="s">
        <v>10201</v>
      </c>
      <c r="F787" s="2" t="s">
        <v>10331</v>
      </c>
      <c r="G787" s="25">
        <v>1631</v>
      </c>
      <c r="H787" s="29">
        <v>1631</v>
      </c>
      <c r="I787" s="30"/>
      <c r="J787" s="24" t="s">
        <v>10231</v>
      </c>
      <c r="K787" s="2">
        <v>0</v>
      </c>
      <c r="L787" s="2">
        <v>0</v>
      </c>
      <c r="M787" s="24">
        <v>337.61</v>
      </c>
      <c r="N787" s="2">
        <v>43.889300000000006</v>
      </c>
      <c r="O787" s="2">
        <v>0</v>
      </c>
      <c r="P787" s="2">
        <v>0</v>
      </c>
      <c r="Q787" s="129">
        <v>381.49930000000001</v>
      </c>
      <c r="R787" s="2" t="s">
        <v>10230</v>
      </c>
      <c r="S787" s="2" t="s">
        <v>1</v>
      </c>
      <c r="T787" t="str">
        <f>IF(Tabla2[[#This Row],[SERIE ]]="22SD004C","BODEGA",IF(Tabla2[[#This Row],[SERIE ]]="21DS000T","CASA MATRIZ","SUCURSAL"))</f>
        <v>SUCURSAL</v>
      </c>
    </row>
    <row r="788" spans="1:20" ht="15.75" hidden="1" thickBot="1" x14ac:dyDescent="0.3">
      <c r="A788" s="26" t="s">
        <v>8491</v>
      </c>
      <c r="B788" s="182" t="s">
        <v>10752</v>
      </c>
      <c r="C788" s="2" t="s">
        <v>1</v>
      </c>
      <c r="D788" s="2" t="s">
        <v>0</v>
      </c>
      <c r="E788" s="2" t="s">
        <v>10201</v>
      </c>
      <c r="F788" s="2" t="s">
        <v>10331</v>
      </c>
      <c r="G788" s="25">
        <v>1630</v>
      </c>
      <c r="H788" s="29">
        <v>1630</v>
      </c>
      <c r="I788" s="30" t="s">
        <v>10753</v>
      </c>
      <c r="J788" s="24" t="s">
        <v>10754</v>
      </c>
      <c r="K788" s="2">
        <v>0</v>
      </c>
      <c r="L788" s="2">
        <v>0</v>
      </c>
      <c r="M788" s="24">
        <v>53.1</v>
      </c>
      <c r="N788" s="2">
        <v>6.9030000000000005</v>
      </c>
      <c r="O788" s="2">
        <v>0</v>
      </c>
      <c r="P788" s="2">
        <v>0</v>
      </c>
      <c r="Q788" s="129">
        <v>60.003</v>
      </c>
      <c r="S788" s="2" t="s">
        <v>1</v>
      </c>
      <c r="T788" t="str">
        <f>IF(Tabla2[[#This Row],[SERIE ]]="22SD004C","BODEGA",IF(Tabla2[[#This Row],[SERIE ]]="21DS000T","CASA MATRIZ","SUCURSAL"))</f>
        <v>SUCURSAL</v>
      </c>
    </row>
    <row r="789" spans="1:20" ht="15.75" hidden="1" thickBot="1" x14ac:dyDescent="0.3">
      <c r="A789" s="26" t="s">
        <v>8491</v>
      </c>
      <c r="B789" s="182" t="s">
        <v>10752</v>
      </c>
      <c r="C789" s="2" t="s">
        <v>1</v>
      </c>
      <c r="D789" s="2" t="s">
        <v>0</v>
      </c>
      <c r="E789" s="2" t="s">
        <v>10201</v>
      </c>
      <c r="F789" s="2" t="s">
        <v>10331</v>
      </c>
      <c r="G789" s="25">
        <v>1629</v>
      </c>
      <c r="H789" s="29">
        <v>1629</v>
      </c>
      <c r="I789" s="30"/>
      <c r="J789" s="24" t="s">
        <v>10231</v>
      </c>
      <c r="K789" s="2">
        <v>0</v>
      </c>
      <c r="L789" s="2">
        <v>0</v>
      </c>
      <c r="M789" s="24">
        <v>389.82</v>
      </c>
      <c r="N789" s="2">
        <v>50.68</v>
      </c>
      <c r="O789" s="2">
        <v>0</v>
      </c>
      <c r="P789" s="2">
        <v>0</v>
      </c>
      <c r="Q789" s="129">
        <v>440.50959999999998</v>
      </c>
      <c r="R789" s="2" t="s">
        <v>10230</v>
      </c>
      <c r="S789" s="2" t="s">
        <v>1</v>
      </c>
      <c r="T789" t="str">
        <f>IF(Tabla2[[#This Row],[SERIE ]]="22SD004C","BODEGA",IF(Tabla2[[#This Row],[SERIE ]]="21DS000T","CASA MATRIZ","SUCURSAL"))</f>
        <v>SUCURSAL</v>
      </c>
    </row>
    <row r="790" spans="1:20" ht="15.75" hidden="1" thickBot="1" x14ac:dyDescent="0.3">
      <c r="A790" s="26" t="s">
        <v>8491</v>
      </c>
      <c r="B790" s="182" t="s">
        <v>10752</v>
      </c>
      <c r="C790" s="2" t="s">
        <v>1</v>
      </c>
      <c r="D790" s="2" t="s">
        <v>0</v>
      </c>
      <c r="E790" s="2" t="s">
        <v>10201</v>
      </c>
      <c r="F790" s="2" t="s">
        <v>10331</v>
      </c>
      <c r="G790" s="25">
        <v>1628</v>
      </c>
      <c r="H790" s="29">
        <v>1628</v>
      </c>
      <c r="I790" s="30"/>
      <c r="J790" s="24" t="s">
        <v>10231</v>
      </c>
      <c r="K790" s="2">
        <v>0</v>
      </c>
      <c r="L790" s="2">
        <v>0</v>
      </c>
      <c r="M790" s="24">
        <v>403.54</v>
      </c>
      <c r="N790" s="2">
        <v>52.460200000000007</v>
      </c>
      <c r="O790" s="2">
        <v>0</v>
      </c>
      <c r="P790" s="2">
        <v>0</v>
      </c>
      <c r="Q790" s="129">
        <v>456.00020000000001</v>
      </c>
      <c r="R790" s="2" t="s">
        <v>10230</v>
      </c>
      <c r="S790" s="2" t="s">
        <v>1</v>
      </c>
      <c r="T790" t="str">
        <f>IF(Tabla2[[#This Row],[SERIE ]]="22SD004C","BODEGA",IF(Tabla2[[#This Row],[SERIE ]]="21DS000T","CASA MATRIZ","SUCURSAL"))</f>
        <v>SUCURSAL</v>
      </c>
    </row>
    <row r="791" spans="1:20" ht="15.75" hidden="1" thickBot="1" x14ac:dyDescent="0.3">
      <c r="A791" s="26" t="s">
        <v>8491</v>
      </c>
      <c r="B791" s="182" t="s">
        <v>10714</v>
      </c>
      <c r="C791" s="2" t="s">
        <v>1</v>
      </c>
      <c r="D791" s="2" t="s">
        <v>0</v>
      </c>
      <c r="E791" s="2" t="s">
        <v>10201</v>
      </c>
      <c r="F791" s="2" t="s">
        <v>10331</v>
      </c>
      <c r="G791" s="25">
        <v>1627</v>
      </c>
      <c r="H791" s="29">
        <v>1627</v>
      </c>
      <c r="I791" s="30"/>
      <c r="J791" s="24" t="s">
        <v>10257</v>
      </c>
      <c r="K791" s="2">
        <v>0</v>
      </c>
      <c r="L791" s="2">
        <v>0</v>
      </c>
      <c r="M791" s="24">
        <v>405.31</v>
      </c>
      <c r="N791" s="2">
        <v>52.690300000000001</v>
      </c>
      <c r="O791" s="2">
        <v>0</v>
      </c>
      <c r="P791" s="2">
        <v>0</v>
      </c>
      <c r="Q791" s="129">
        <v>458.00029999999998</v>
      </c>
      <c r="R791" s="2" t="s">
        <v>10256</v>
      </c>
      <c r="S791" s="2" t="s">
        <v>1</v>
      </c>
      <c r="T791" t="str">
        <f>IF(Tabla2[[#This Row],[SERIE ]]="22SD004C","BODEGA",IF(Tabla2[[#This Row],[SERIE ]]="21DS000T","CASA MATRIZ","SUCURSAL"))</f>
        <v>SUCURSAL</v>
      </c>
    </row>
    <row r="792" spans="1:20" ht="15.75" hidden="1" thickBot="1" x14ac:dyDescent="0.3">
      <c r="A792" s="26" t="s">
        <v>8491</v>
      </c>
      <c r="B792" s="182" t="s">
        <v>10714</v>
      </c>
      <c r="C792" s="2" t="s">
        <v>1</v>
      </c>
      <c r="D792" s="2" t="s">
        <v>0</v>
      </c>
      <c r="E792" s="2" t="s">
        <v>10201</v>
      </c>
      <c r="F792" s="2" t="s">
        <v>10331</v>
      </c>
      <c r="G792" s="25">
        <v>1626</v>
      </c>
      <c r="H792" s="29">
        <v>1626</v>
      </c>
      <c r="I792" s="30" t="s">
        <v>10417</v>
      </c>
      <c r="J792" s="24" t="s">
        <v>10418</v>
      </c>
      <c r="K792" s="2">
        <v>0</v>
      </c>
      <c r="L792" s="2">
        <v>0</v>
      </c>
      <c r="M792" s="24">
        <v>461.29</v>
      </c>
      <c r="N792" s="2">
        <v>59.967700000000008</v>
      </c>
      <c r="O792" s="2">
        <v>0</v>
      </c>
      <c r="P792" s="2">
        <v>0</v>
      </c>
      <c r="Q792" s="129">
        <v>521.2577</v>
      </c>
      <c r="S792" s="2" t="s">
        <v>1</v>
      </c>
      <c r="T792" t="str">
        <f>IF(Tabla2[[#This Row],[SERIE ]]="22SD004C","BODEGA",IF(Tabla2[[#This Row],[SERIE ]]="21DS000T","CASA MATRIZ","SUCURSAL"))</f>
        <v>SUCURSAL</v>
      </c>
    </row>
    <row r="793" spans="1:20" ht="15.75" hidden="1" thickBot="1" x14ac:dyDescent="0.3">
      <c r="A793" s="26" t="s">
        <v>8491</v>
      </c>
      <c r="B793" s="182" t="s">
        <v>10714</v>
      </c>
      <c r="C793" s="2" t="s">
        <v>1</v>
      </c>
      <c r="D793" s="2" t="s">
        <v>0</v>
      </c>
      <c r="E793" s="2" t="s">
        <v>10201</v>
      </c>
      <c r="F793" s="2" t="s">
        <v>10331</v>
      </c>
      <c r="G793" s="25">
        <v>1625</v>
      </c>
      <c r="H793" s="29">
        <v>1625</v>
      </c>
      <c r="I793" s="30" t="s">
        <v>10417</v>
      </c>
      <c r="J793" s="24" t="s">
        <v>10418</v>
      </c>
      <c r="K793" s="2">
        <v>0</v>
      </c>
      <c r="L793" s="2">
        <v>0</v>
      </c>
      <c r="M793" s="24">
        <v>7.08</v>
      </c>
      <c r="N793" s="2">
        <v>0.9204</v>
      </c>
      <c r="O793" s="2">
        <v>0</v>
      </c>
      <c r="P793" s="2">
        <v>0</v>
      </c>
      <c r="Q793" s="129">
        <v>8.0004000000000008</v>
      </c>
      <c r="S793" s="2" t="s">
        <v>1</v>
      </c>
      <c r="T793" t="str">
        <f>IF(Tabla2[[#This Row],[SERIE ]]="22SD004C","BODEGA",IF(Tabla2[[#This Row],[SERIE ]]="21DS000T","CASA MATRIZ","SUCURSAL"))</f>
        <v>SUCURSAL</v>
      </c>
    </row>
    <row r="794" spans="1:20" ht="15.75" hidden="1" thickBot="1" x14ac:dyDescent="0.3">
      <c r="A794" s="26" t="s">
        <v>8491</v>
      </c>
      <c r="B794" s="182" t="s">
        <v>10714</v>
      </c>
      <c r="C794" s="2" t="s">
        <v>1</v>
      </c>
      <c r="D794" s="2" t="s">
        <v>0</v>
      </c>
      <c r="E794" s="2" t="s">
        <v>10201</v>
      </c>
      <c r="F794" s="2" t="s">
        <v>10331</v>
      </c>
      <c r="G794" s="25">
        <v>1624</v>
      </c>
      <c r="H794" s="29">
        <v>1624</v>
      </c>
      <c r="I794" s="30" t="s">
        <v>10592</v>
      </c>
      <c r="J794" s="24" t="s">
        <v>10593</v>
      </c>
      <c r="K794" s="2">
        <v>0</v>
      </c>
      <c r="L794" s="2">
        <v>0</v>
      </c>
      <c r="M794" s="24">
        <v>50.13</v>
      </c>
      <c r="N794" s="2">
        <v>6.5169000000000006</v>
      </c>
      <c r="O794" s="2">
        <v>0</v>
      </c>
      <c r="P794" s="2">
        <v>0</v>
      </c>
      <c r="Q794" s="129">
        <v>56.646900000000002</v>
      </c>
      <c r="S794" s="2" t="s">
        <v>1</v>
      </c>
      <c r="T794" t="str">
        <f>IF(Tabla2[[#This Row],[SERIE ]]="22SD004C","BODEGA",IF(Tabla2[[#This Row],[SERIE ]]="21DS000T","CASA MATRIZ","SUCURSAL"))</f>
        <v>SUCURSAL</v>
      </c>
    </row>
    <row r="795" spans="1:20" ht="15.75" hidden="1" thickBot="1" x14ac:dyDescent="0.3">
      <c r="A795" s="26" t="s">
        <v>8491</v>
      </c>
      <c r="B795" s="182" t="s">
        <v>10714</v>
      </c>
      <c r="C795" s="2" t="s">
        <v>1</v>
      </c>
      <c r="D795" s="2" t="s">
        <v>0</v>
      </c>
      <c r="E795" s="2" t="s">
        <v>10201</v>
      </c>
      <c r="F795" s="2" t="s">
        <v>10331</v>
      </c>
      <c r="G795" s="25">
        <v>1623</v>
      </c>
      <c r="H795" s="29">
        <v>1623</v>
      </c>
      <c r="I795" s="30"/>
      <c r="J795" s="24" t="s">
        <v>10231</v>
      </c>
      <c r="K795" s="2">
        <v>0</v>
      </c>
      <c r="L795" s="2">
        <v>0</v>
      </c>
      <c r="M795" s="24">
        <v>371.68</v>
      </c>
      <c r="N795" s="2">
        <v>48.318400000000004</v>
      </c>
      <c r="O795" s="2">
        <v>0</v>
      </c>
      <c r="P795" s="2">
        <v>0</v>
      </c>
      <c r="Q795" s="129">
        <v>419.9984</v>
      </c>
      <c r="R795" s="2" t="s">
        <v>10230</v>
      </c>
      <c r="S795" s="2" t="s">
        <v>1</v>
      </c>
      <c r="T795" t="str">
        <f>IF(Tabla2[[#This Row],[SERIE ]]="22SD004C","BODEGA",IF(Tabla2[[#This Row],[SERIE ]]="21DS000T","CASA MATRIZ","SUCURSAL"))</f>
        <v>SUCURSAL</v>
      </c>
    </row>
    <row r="796" spans="1:20" ht="15.75" hidden="1" thickBot="1" x14ac:dyDescent="0.3">
      <c r="A796" s="26" t="s">
        <v>8491</v>
      </c>
      <c r="B796" s="182" t="s">
        <v>10714</v>
      </c>
      <c r="C796" s="2" t="s">
        <v>1</v>
      </c>
      <c r="D796" s="2" t="s">
        <v>0</v>
      </c>
      <c r="E796" s="2" t="s">
        <v>10201</v>
      </c>
      <c r="F796" s="2" t="s">
        <v>10331</v>
      </c>
      <c r="G796" s="25">
        <v>1622</v>
      </c>
      <c r="H796" s="29">
        <v>1622</v>
      </c>
      <c r="I796" s="30"/>
      <c r="J796" s="24" t="s">
        <v>10231</v>
      </c>
      <c r="K796" s="2">
        <v>0</v>
      </c>
      <c r="L796" s="2">
        <v>0</v>
      </c>
      <c r="M796" s="24">
        <v>398.23</v>
      </c>
      <c r="N796" s="2">
        <v>51.769900000000007</v>
      </c>
      <c r="O796" s="2">
        <v>0</v>
      </c>
      <c r="P796" s="2">
        <v>0</v>
      </c>
      <c r="Q796" s="129">
        <v>449.99990000000003</v>
      </c>
      <c r="R796" s="2" t="s">
        <v>10230</v>
      </c>
      <c r="S796" s="2" t="s">
        <v>1</v>
      </c>
      <c r="T796" t="str">
        <f>IF(Tabla2[[#This Row],[SERIE ]]="22SD004C","BODEGA",IF(Tabla2[[#This Row],[SERIE ]]="21DS000T","CASA MATRIZ","SUCURSAL"))</f>
        <v>SUCURSAL</v>
      </c>
    </row>
    <row r="797" spans="1:20" ht="15.75" hidden="1" thickBot="1" x14ac:dyDescent="0.3">
      <c r="A797" s="26" t="s">
        <v>8491</v>
      </c>
      <c r="B797" s="182" t="s">
        <v>10672</v>
      </c>
      <c r="C797" s="2" t="s">
        <v>1</v>
      </c>
      <c r="D797" s="2" t="s">
        <v>0</v>
      </c>
      <c r="E797" s="2" t="s">
        <v>10201</v>
      </c>
      <c r="F797" s="2" t="s">
        <v>10331</v>
      </c>
      <c r="G797" s="25">
        <v>1621</v>
      </c>
      <c r="H797" s="29">
        <v>1621</v>
      </c>
      <c r="I797" s="30" t="s">
        <v>10750</v>
      </c>
      <c r="J797" s="24" t="s">
        <v>10751</v>
      </c>
      <c r="K797" s="2">
        <v>0</v>
      </c>
      <c r="L797" s="2">
        <v>0</v>
      </c>
      <c r="M797" s="24">
        <v>455.75</v>
      </c>
      <c r="N797" s="2">
        <v>59.247500000000002</v>
      </c>
      <c r="O797" s="2">
        <v>0</v>
      </c>
      <c r="P797" s="2">
        <v>0</v>
      </c>
      <c r="Q797" s="129">
        <v>514.99749999999995</v>
      </c>
      <c r="S797" s="2" t="s">
        <v>1</v>
      </c>
      <c r="T797" t="str">
        <f>IF(Tabla2[[#This Row],[SERIE ]]="22SD004C","BODEGA",IF(Tabla2[[#This Row],[SERIE ]]="21DS000T","CASA MATRIZ","SUCURSAL"))</f>
        <v>SUCURSAL</v>
      </c>
    </row>
    <row r="798" spans="1:20" ht="15.75" hidden="1" thickBot="1" x14ac:dyDescent="0.3">
      <c r="A798" s="26" t="s">
        <v>8491</v>
      </c>
      <c r="B798" s="182" t="s">
        <v>10672</v>
      </c>
      <c r="C798" s="2" t="s">
        <v>1</v>
      </c>
      <c r="D798" s="2" t="s">
        <v>0</v>
      </c>
      <c r="E798" s="2" t="s">
        <v>10201</v>
      </c>
      <c r="F798" s="2" t="s">
        <v>10331</v>
      </c>
      <c r="G798" s="25">
        <v>1620</v>
      </c>
      <c r="H798" s="29">
        <v>1620</v>
      </c>
      <c r="I798" s="30"/>
      <c r="J798" s="24" t="s">
        <v>10231</v>
      </c>
      <c r="K798" s="2">
        <v>0</v>
      </c>
      <c r="L798" s="2">
        <v>0</v>
      </c>
      <c r="M798" s="24">
        <v>398.23</v>
      </c>
      <c r="N798" s="2">
        <v>51.769900000000007</v>
      </c>
      <c r="O798" s="2">
        <v>0</v>
      </c>
      <c r="P798" s="2">
        <v>0</v>
      </c>
      <c r="Q798" s="129">
        <v>449.99990000000003</v>
      </c>
      <c r="R798" s="2" t="s">
        <v>10230</v>
      </c>
      <c r="S798" s="2" t="s">
        <v>1</v>
      </c>
      <c r="T798" t="str">
        <f>IF(Tabla2[[#This Row],[SERIE ]]="22SD004C","BODEGA",IF(Tabla2[[#This Row],[SERIE ]]="21DS000T","CASA MATRIZ","SUCURSAL"))</f>
        <v>SUCURSAL</v>
      </c>
    </row>
    <row r="799" spans="1:20" ht="15.75" hidden="1" thickBot="1" x14ac:dyDescent="0.3">
      <c r="A799" s="26" t="s">
        <v>8491</v>
      </c>
      <c r="B799" s="182" t="s">
        <v>10670</v>
      </c>
      <c r="C799" s="2" t="s">
        <v>1</v>
      </c>
      <c r="D799" s="2" t="s">
        <v>0</v>
      </c>
      <c r="E799" s="2" t="s">
        <v>10201</v>
      </c>
      <c r="F799" s="2" t="s">
        <v>10331</v>
      </c>
      <c r="G799" s="25">
        <v>1619</v>
      </c>
      <c r="H799" s="29">
        <v>1619</v>
      </c>
      <c r="I799" s="30"/>
      <c r="J799" s="24" t="s">
        <v>10221</v>
      </c>
      <c r="K799" s="2">
        <v>0</v>
      </c>
      <c r="L799" s="2">
        <v>0</v>
      </c>
      <c r="M799" s="24">
        <v>998.13</v>
      </c>
      <c r="N799" s="2">
        <v>129.7569</v>
      </c>
      <c r="O799" s="2">
        <v>0</v>
      </c>
      <c r="P799" s="2">
        <v>0</v>
      </c>
      <c r="Q799" s="129">
        <v>1127.8869</v>
      </c>
      <c r="R799" s="2" t="s">
        <v>10220</v>
      </c>
      <c r="S799" s="2" t="s">
        <v>1</v>
      </c>
      <c r="T799" t="str">
        <f>IF(Tabla2[[#This Row],[SERIE ]]="22SD004C","BODEGA",IF(Tabla2[[#This Row],[SERIE ]]="21DS000T","CASA MATRIZ","SUCURSAL"))</f>
        <v>SUCURSAL</v>
      </c>
    </row>
    <row r="800" spans="1:20" ht="15.75" hidden="1" thickBot="1" x14ac:dyDescent="0.3">
      <c r="A800" s="26" t="s">
        <v>8491</v>
      </c>
      <c r="B800" s="182" t="s">
        <v>10670</v>
      </c>
      <c r="C800" s="2" t="s">
        <v>1</v>
      </c>
      <c r="D800" s="2" t="s">
        <v>0</v>
      </c>
      <c r="E800" s="2" t="s">
        <v>10201</v>
      </c>
      <c r="F800" s="2" t="s">
        <v>10331</v>
      </c>
      <c r="G800" s="25">
        <v>1618</v>
      </c>
      <c r="H800" s="29">
        <v>1618</v>
      </c>
      <c r="I800" s="30"/>
      <c r="J800" s="24" t="s">
        <v>10203</v>
      </c>
      <c r="K800" s="2">
        <v>0</v>
      </c>
      <c r="L800" s="2">
        <v>0</v>
      </c>
      <c r="M800" s="24">
        <v>417.26</v>
      </c>
      <c r="N800" s="2">
        <v>54.2438</v>
      </c>
      <c r="O800" s="2">
        <v>0</v>
      </c>
      <c r="P800" s="2">
        <v>0</v>
      </c>
      <c r="Q800" s="129">
        <v>471.50380000000001</v>
      </c>
      <c r="R800" s="2" t="s">
        <v>10202</v>
      </c>
      <c r="S800" s="2" t="s">
        <v>1</v>
      </c>
      <c r="T800" t="str">
        <f>IF(Tabla2[[#This Row],[SERIE ]]="22SD004C","BODEGA",IF(Tabla2[[#This Row],[SERIE ]]="21DS000T","CASA MATRIZ","SUCURSAL"))</f>
        <v>SUCURSAL</v>
      </c>
    </row>
    <row r="801" spans="1:20" ht="15.75" hidden="1" thickBot="1" x14ac:dyDescent="0.3">
      <c r="A801" s="26" t="s">
        <v>8491</v>
      </c>
      <c r="B801" s="182" t="s">
        <v>10670</v>
      </c>
      <c r="C801" s="2" t="s">
        <v>1</v>
      </c>
      <c r="D801" s="2" t="s">
        <v>0</v>
      </c>
      <c r="E801" s="2" t="s">
        <v>10201</v>
      </c>
      <c r="F801" s="2" t="s">
        <v>10331</v>
      </c>
      <c r="G801" s="25">
        <v>1617</v>
      </c>
      <c r="H801" s="29">
        <v>1617</v>
      </c>
      <c r="I801" s="30"/>
      <c r="J801" s="24" t="s">
        <v>10239</v>
      </c>
      <c r="K801" s="2">
        <v>0</v>
      </c>
      <c r="L801" s="2">
        <v>0</v>
      </c>
      <c r="M801" s="24">
        <v>102.21</v>
      </c>
      <c r="N801" s="2">
        <v>13.2873</v>
      </c>
      <c r="O801" s="2">
        <v>0</v>
      </c>
      <c r="P801" s="2">
        <v>0</v>
      </c>
      <c r="Q801" s="129">
        <v>115.4973</v>
      </c>
      <c r="R801" s="2" t="s">
        <v>10238</v>
      </c>
      <c r="S801" s="2" t="s">
        <v>1</v>
      </c>
      <c r="T801" t="str">
        <f>IF(Tabla2[[#This Row],[SERIE ]]="22SD004C","BODEGA",IF(Tabla2[[#This Row],[SERIE ]]="21DS000T","CASA MATRIZ","SUCURSAL"))</f>
        <v>SUCURSAL</v>
      </c>
    </row>
    <row r="802" spans="1:20" ht="15.75" hidden="1" thickBot="1" x14ac:dyDescent="0.3">
      <c r="A802" s="26" t="s">
        <v>8491</v>
      </c>
      <c r="B802" s="182" t="s">
        <v>10670</v>
      </c>
      <c r="C802" s="2" t="s">
        <v>1</v>
      </c>
      <c r="D802" s="2" t="s">
        <v>0</v>
      </c>
      <c r="E802" s="2" t="s">
        <v>10201</v>
      </c>
      <c r="F802" s="2" t="s">
        <v>10331</v>
      </c>
      <c r="G802" s="25">
        <v>1616</v>
      </c>
      <c r="H802" s="29">
        <v>1616</v>
      </c>
      <c r="I802" s="30"/>
      <c r="J802" s="24" t="s">
        <v>10231</v>
      </c>
      <c r="K802" s="2">
        <v>0</v>
      </c>
      <c r="L802" s="2">
        <v>0</v>
      </c>
      <c r="M802" s="24">
        <v>415.05</v>
      </c>
      <c r="N802" s="2">
        <v>53.956500000000005</v>
      </c>
      <c r="O802" s="2">
        <v>0</v>
      </c>
      <c r="P802" s="2">
        <v>0</v>
      </c>
      <c r="Q802" s="129">
        <v>469.00650000000002</v>
      </c>
      <c r="R802" s="2" t="s">
        <v>10230</v>
      </c>
      <c r="S802" s="2" t="s">
        <v>1</v>
      </c>
      <c r="T802" t="str">
        <f>IF(Tabla2[[#This Row],[SERIE ]]="22SD004C","BODEGA",IF(Tabla2[[#This Row],[SERIE ]]="21DS000T","CASA MATRIZ","SUCURSAL"))</f>
        <v>SUCURSAL</v>
      </c>
    </row>
    <row r="803" spans="1:20" ht="15.75" hidden="1" thickBot="1" x14ac:dyDescent="0.3">
      <c r="A803" s="26" t="s">
        <v>8491</v>
      </c>
      <c r="B803" s="182" t="s">
        <v>10670</v>
      </c>
      <c r="C803" s="2" t="s">
        <v>1</v>
      </c>
      <c r="D803" s="2" t="s">
        <v>0</v>
      </c>
      <c r="E803" s="2" t="s">
        <v>10201</v>
      </c>
      <c r="F803" s="2" t="s">
        <v>10331</v>
      </c>
      <c r="G803" s="25">
        <v>1615</v>
      </c>
      <c r="H803" s="29">
        <v>1615</v>
      </c>
      <c r="I803" s="30"/>
      <c r="J803" s="24" t="s">
        <v>10450</v>
      </c>
      <c r="K803" s="2">
        <v>0</v>
      </c>
      <c r="L803" s="2">
        <v>0</v>
      </c>
      <c r="M803" s="24">
        <v>498.59</v>
      </c>
      <c r="N803" s="2">
        <v>64.816699999999997</v>
      </c>
      <c r="O803" s="2">
        <v>0</v>
      </c>
      <c r="P803" s="2">
        <v>0</v>
      </c>
      <c r="Q803" s="129">
        <v>563.4067</v>
      </c>
      <c r="R803" s="2" t="s">
        <v>10449</v>
      </c>
      <c r="S803" s="2" t="s">
        <v>1</v>
      </c>
      <c r="T803" t="str">
        <f>IF(Tabla2[[#This Row],[SERIE ]]="22SD004C","BODEGA",IF(Tabla2[[#This Row],[SERIE ]]="21DS000T","CASA MATRIZ","SUCURSAL"))</f>
        <v>SUCURSAL</v>
      </c>
    </row>
    <row r="804" spans="1:20" ht="15.75" hidden="1" thickBot="1" x14ac:dyDescent="0.3">
      <c r="A804" s="26" t="s">
        <v>8491</v>
      </c>
      <c r="B804" s="182" t="s">
        <v>10670</v>
      </c>
      <c r="C804" s="2" t="s">
        <v>1</v>
      </c>
      <c r="D804" s="2" t="s">
        <v>0</v>
      </c>
      <c r="E804" s="2" t="s">
        <v>10201</v>
      </c>
      <c r="F804" s="2" t="s">
        <v>10331</v>
      </c>
      <c r="G804" s="25">
        <v>1614</v>
      </c>
      <c r="H804" s="29">
        <v>1614</v>
      </c>
      <c r="I804" s="30"/>
      <c r="J804" s="24" t="s">
        <v>10292</v>
      </c>
      <c r="K804" s="2">
        <v>0</v>
      </c>
      <c r="L804" s="2">
        <v>0</v>
      </c>
      <c r="M804" s="24">
        <v>525.66999999999996</v>
      </c>
      <c r="N804" s="2">
        <v>68.337099999999992</v>
      </c>
      <c r="O804" s="2">
        <v>0</v>
      </c>
      <c r="P804" s="2">
        <v>0</v>
      </c>
      <c r="Q804" s="129">
        <v>594.00709999999992</v>
      </c>
      <c r="R804" s="2" t="s">
        <v>10291</v>
      </c>
      <c r="S804" s="2" t="s">
        <v>1</v>
      </c>
      <c r="T804" t="str">
        <f>IF(Tabla2[[#This Row],[SERIE ]]="22SD004C","BODEGA",IF(Tabla2[[#This Row],[SERIE ]]="21DS000T","CASA MATRIZ","SUCURSAL"))</f>
        <v>SUCURSAL</v>
      </c>
    </row>
    <row r="805" spans="1:20" ht="15.75" hidden="1" thickBot="1" x14ac:dyDescent="0.3">
      <c r="A805" s="26" t="s">
        <v>8491</v>
      </c>
      <c r="B805" s="182" t="s">
        <v>10670</v>
      </c>
      <c r="C805" s="2" t="s">
        <v>1</v>
      </c>
      <c r="D805" s="2" t="s">
        <v>0</v>
      </c>
      <c r="E805" s="2" t="s">
        <v>10201</v>
      </c>
      <c r="F805" s="2" t="s">
        <v>10331</v>
      </c>
      <c r="G805" s="25">
        <v>1613</v>
      </c>
      <c r="H805" s="29">
        <v>1613</v>
      </c>
      <c r="I805" s="30"/>
      <c r="J805" s="24" t="s">
        <v>10229</v>
      </c>
      <c r="K805" s="2">
        <v>0</v>
      </c>
      <c r="L805" s="2">
        <v>0</v>
      </c>
      <c r="M805" s="24">
        <v>487.16</v>
      </c>
      <c r="N805" s="2">
        <v>63.330800000000004</v>
      </c>
      <c r="O805" s="2">
        <v>0</v>
      </c>
      <c r="P805" s="2">
        <v>0</v>
      </c>
      <c r="Q805" s="129">
        <v>550.49080000000004</v>
      </c>
      <c r="R805" s="2" t="s">
        <v>10228</v>
      </c>
      <c r="S805" s="2" t="s">
        <v>1</v>
      </c>
      <c r="T805" t="str">
        <f>IF(Tabla2[[#This Row],[SERIE ]]="22SD004C","BODEGA",IF(Tabla2[[#This Row],[SERIE ]]="21DS000T","CASA MATRIZ","SUCURSAL"))</f>
        <v>SUCURSAL</v>
      </c>
    </row>
    <row r="806" spans="1:20" ht="15.75" hidden="1" thickBot="1" x14ac:dyDescent="0.3">
      <c r="A806" s="26" t="s">
        <v>8491</v>
      </c>
      <c r="B806" s="182" t="s">
        <v>10670</v>
      </c>
      <c r="C806" s="2" t="s">
        <v>1</v>
      </c>
      <c r="D806" s="2" t="s">
        <v>0</v>
      </c>
      <c r="E806" s="2" t="s">
        <v>10201</v>
      </c>
      <c r="F806" s="2" t="s">
        <v>10331</v>
      </c>
      <c r="G806" s="25">
        <v>1612</v>
      </c>
      <c r="H806" s="29">
        <v>1612</v>
      </c>
      <c r="I806" s="30"/>
      <c r="J806" s="24" t="s">
        <v>10219</v>
      </c>
      <c r="K806" s="2">
        <v>0</v>
      </c>
      <c r="L806" s="2">
        <v>0</v>
      </c>
      <c r="M806" s="24">
        <v>398.23</v>
      </c>
      <c r="N806" s="2">
        <v>51.769900000000007</v>
      </c>
      <c r="O806" s="2">
        <v>0</v>
      </c>
      <c r="P806" s="2">
        <v>0</v>
      </c>
      <c r="Q806" s="129">
        <v>449.99990000000003</v>
      </c>
      <c r="R806" s="2" t="s">
        <v>10218</v>
      </c>
      <c r="S806" s="2" t="s">
        <v>1</v>
      </c>
      <c r="T806" t="str">
        <f>IF(Tabla2[[#This Row],[SERIE ]]="22SD004C","BODEGA",IF(Tabla2[[#This Row],[SERIE ]]="21DS000T","CASA MATRIZ","SUCURSAL"))</f>
        <v>SUCURSAL</v>
      </c>
    </row>
    <row r="807" spans="1:20" ht="15.75" hidden="1" thickBot="1" x14ac:dyDescent="0.3">
      <c r="A807" s="26" t="s">
        <v>8491</v>
      </c>
      <c r="B807" s="182" t="s">
        <v>10670</v>
      </c>
      <c r="C807" s="2" t="s">
        <v>1</v>
      </c>
      <c r="D807" s="2" t="s">
        <v>0</v>
      </c>
      <c r="E807" s="2" t="s">
        <v>10201</v>
      </c>
      <c r="F807" s="2" t="s">
        <v>10331</v>
      </c>
      <c r="G807" s="25">
        <v>1611</v>
      </c>
      <c r="H807" s="29">
        <v>1611</v>
      </c>
      <c r="I807" s="30"/>
      <c r="J807" s="24" t="s">
        <v>10231</v>
      </c>
      <c r="K807" s="2">
        <v>0</v>
      </c>
      <c r="L807" s="2">
        <v>0</v>
      </c>
      <c r="M807" s="24">
        <v>409.74</v>
      </c>
      <c r="N807" s="2">
        <v>53.266200000000005</v>
      </c>
      <c r="O807" s="2">
        <v>0</v>
      </c>
      <c r="P807" s="2">
        <v>0</v>
      </c>
      <c r="Q807" s="129">
        <v>463.00620000000004</v>
      </c>
      <c r="R807" s="2" t="s">
        <v>10230</v>
      </c>
      <c r="S807" s="2" t="s">
        <v>1</v>
      </c>
      <c r="T807" t="str">
        <f>IF(Tabla2[[#This Row],[SERIE ]]="22SD004C","BODEGA",IF(Tabla2[[#This Row],[SERIE ]]="21DS000T","CASA MATRIZ","SUCURSAL"))</f>
        <v>SUCURSAL</v>
      </c>
    </row>
    <row r="808" spans="1:20" ht="15.75" hidden="1" thickBot="1" x14ac:dyDescent="0.3">
      <c r="A808" s="26" t="s">
        <v>8491</v>
      </c>
      <c r="B808" s="182" t="s">
        <v>10670</v>
      </c>
      <c r="C808" s="2" t="s">
        <v>1</v>
      </c>
      <c r="D808" s="2" t="s">
        <v>0</v>
      </c>
      <c r="E808" s="2" t="s">
        <v>10201</v>
      </c>
      <c r="F808" s="2" t="s">
        <v>10331</v>
      </c>
      <c r="G808" s="25">
        <v>1610</v>
      </c>
      <c r="H808" s="29">
        <v>1610</v>
      </c>
      <c r="I808" s="30"/>
      <c r="J808" s="24" t="s">
        <v>10460</v>
      </c>
      <c r="K808" s="2">
        <v>0</v>
      </c>
      <c r="L808" s="2">
        <v>0</v>
      </c>
      <c r="M808" s="24">
        <v>429.2</v>
      </c>
      <c r="N808" s="2">
        <v>55.795999999999999</v>
      </c>
      <c r="O808" s="2">
        <v>0</v>
      </c>
      <c r="P808" s="2">
        <v>0</v>
      </c>
      <c r="Q808" s="129">
        <v>484.99599999999998</v>
      </c>
      <c r="R808" s="2" t="s">
        <v>10206</v>
      </c>
      <c r="S808" s="2" t="s">
        <v>1</v>
      </c>
      <c r="T808" t="str">
        <f>IF(Tabla2[[#This Row],[SERIE ]]="22SD004C","BODEGA",IF(Tabla2[[#This Row],[SERIE ]]="21DS000T","CASA MATRIZ","SUCURSAL"))</f>
        <v>SUCURSAL</v>
      </c>
    </row>
    <row r="809" spans="1:20" ht="15.75" hidden="1" thickBot="1" x14ac:dyDescent="0.3">
      <c r="A809" s="26" t="s">
        <v>8491</v>
      </c>
      <c r="B809" s="182" t="s">
        <v>10670</v>
      </c>
      <c r="C809" s="2" t="s">
        <v>1</v>
      </c>
      <c r="D809" s="2" t="s">
        <v>0</v>
      </c>
      <c r="E809" s="2" t="s">
        <v>10201</v>
      </c>
      <c r="F809" s="2" t="s">
        <v>10331</v>
      </c>
      <c r="G809" s="25">
        <v>1609</v>
      </c>
      <c r="H809" s="29">
        <v>1609</v>
      </c>
      <c r="I809" s="130" t="s">
        <v>10286</v>
      </c>
      <c r="J809" s="24" t="s">
        <v>10287</v>
      </c>
      <c r="K809" s="2">
        <v>0</v>
      </c>
      <c r="L809" s="2">
        <v>0</v>
      </c>
      <c r="M809" s="24">
        <v>477</v>
      </c>
      <c r="N809" s="2">
        <v>62.010000000000005</v>
      </c>
      <c r="O809" s="2">
        <v>0</v>
      </c>
      <c r="P809" s="2">
        <v>0</v>
      </c>
      <c r="Q809" s="129">
        <v>539.01</v>
      </c>
      <c r="S809" s="2" t="s">
        <v>1</v>
      </c>
      <c r="T809" t="str">
        <f>IF(Tabla2[[#This Row],[SERIE ]]="22SD004C","BODEGA",IF(Tabla2[[#This Row],[SERIE ]]="21DS000T","CASA MATRIZ","SUCURSAL"))</f>
        <v>SUCURSAL</v>
      </c>
    </row>
    <row r="810" spans="1:20" ht="15.75" hidden="1" thickBot="1" x14ac:dyDescent="0.3">
      <c r="A810" s="26" t="s">
        <v>8491</v>
      </c>
      <c r="B810" s="182" t="s">
        <v>10749</v>
      </c>
      <c r="C810" s="2" t="s">
        <v>1</v>
      </c>
      <c r="D810" s="2" t="s">
        <v>0</v>
      </c>
      <c r="E810" s="2" t="s">
        <v>10201</v>
      </c>
      <c r="F810" s="2" t="s">
        <v>10331</v>
      </c>
      <c r="G810" s="25">
        <v>1608</v>
      </c>
      <c r="H810" s="29">
        <v>1608</v>
      </c>
      <c r="I810" s="30"/>
      <c r="J810" s="24" t="s">
        <v>10231</v>
      </c>
      <c r="K810" s="2">
        <v>0</v>
      </c>
      <c r="L810" s="2">
        <v>0</v>
      </c>
      <c r="M810" s="24">
        <v>167.26</v>
      </c>
      <c r="N810" s="2">
        <v>21.7438</v>
      </c>
      <c r="O810" s="2">
        <v>0</v>
      </c>
      <c r="P810" s="2">
        <v>0</v>
      </c>
      <c r="Q810" s="129">
        <v>189.00379999999998</v>
      </c>
      <c r="R810" s="2" t="s">
        <v>10230</v>
      </c>
      <c r="S810" s="2" t="s">
        <v>1</v>
      </c>
      <c r="T810" t="str">
        <f>IF(Tabla2[[#This Row],[SERIE ]]="22SD004C","BODEGA",IF(Tabla2[[#This Row],[SERIE ]]="21DS000T","CASA MATRIZ","SUCURSAL"))</f>
        <v>SUCURSAL</v>
      </c>
    </row>
    <row r="811" spans="1:20" ht="15.75" hidden="1" thickBot="1" x14ac:dyDescent="0.3">
      <c r="A811" s="26" t="s">
        <v>8491</v>
      </c>
      <c r="B811" s="182" t="s">
        <v>10749</v>
      </c>
      <c r="C811" s="2" t="s">
        <v>1</v>
      </c>
      <c r="D811" s="2" t="s">
        <v>0</v>
      </c>
      <c r="E811" s="2" t="s">
        <v>10201</v>
      </c>
      <c r="F811" s="2" t="s">
        <v>10331</v>
      </c>
      <c r="G811" s="25">
        <v>1607</v>
      </c>
      <c r="H811" s="29">
        <v>1607</v>
      </c>
      <c r="I811" s="30"/>
      <c r="J811" s="24" t="s">
        <v>10231</v>
      </c>
      <c r="K811" s="2">
        <v>0</v>
      </c>
      <c r="L811" s="2">
        <v>0</v>
      </c>
      <c r="M811" s="24">
        <v>425.67</v>
      </c>
      <c r="N811" s="2">
        <v>55.337100000000007</v>
      </c>
      <c r="O811" s="2">
        <v>0</v>
      </c>
      <c r="P811" s="2">
        <v>0</v>
      </c>
      <c r="Q811" s="129">
        <v>481.00710000000004</v>
      </c>
      <c r="R811" s="2" t="s">
        <v>10230</v>
      </c>
      <c r="S811" s="2" t="s">
        <v>1</v>
      </c>
      <c r="T811" t="str">
        <f>IF(Tabla2[[#This Row],[SERIE ]]="22SD004C","BODEGA",IF(Tabla2[[#This Row],[SERIE ]]="21DS000T","CASA MATRIZ","SUCURSAL"))</f>
        <v>SUCURSAL</v>
      </c>
    </row>
    <row r="812" spans="1:20" ht="15.75" hidden="1" thickBot="1" x14ac:dyDescent="0.3">
      <c r="A812" s="26" t="s">
        <v>8491</v>
      </c>
      <c r="B812" s="182" t="s">
        <v>10749</v>
      </c>
      <c r="C812" s="2" t="s">
        <v>1</v>
      </c>
      <c r="D812" s="2" t="s">
        <v>0</v>
      </c>
      <c r="E812" s="2" t="s">
        <v>10201</v>
      </c>
      <c r="F812" s="2" t="s">
        <v>10331</v>
      </c>
      <c r="G812" s="25">
        <v>1606</v>
      </c>
      <c r="H812" s="29">
        <v>1606</v>
      </c>
      <c r="I812" s="30"/>
      <c r="J812" s="24" t="s">
        <v>10221</v>
      </c>
      <c r="K812" s="2">
        <v>0</v>
      </c>
      <c r="L812" s="2">
        <v>0</v>
      </c>
      <c r="M812" s="24">
        <v>75.010000000000005</v>
      </c>
      <c r="N812" s="2">
        <v>9.7513000000000005</v>
      </c>
      <c r="O812" s="2">
        <v>0</v>
      </c>
      <c r="P812" s="2">
        <v>0</v>
      </c>
      <c r="Q812" s="129">
        <v>84.761300000000006</v>
      </c>
      <c r="R812" s="2" t="s">
        <v>10220</v>
      </c>
      <c r="S812" s="2" t="s">
        <v>1</v>
      </c>
      <c r="T812" t="str">
        <f>IF(Tabla2[[#This Row],[SERIE ]]="22SD004C","BODEGA",IF(Tabla2[[#This Row],[SERIE ]]="21DS000T","CASA MATRIZ","SUCURSAL"))</f>
        <v>SUCURSAL</v>
      </c>
    </row>
    <row r="813" spans="1:20" ht="15.75" hidden="1" thickBot="1" x14ac:dyDescent="0.3">
      <c r="A813" s="26" t="s">
        <v>8491</v>
      </c>
      <c r="B813" s="182" t="s">
        <v>10749</v>
      </c>
      <c r="C813" s="2" t="s">
        <v>1</v>
      </c>
      <c r="D813" s="2" t="s">
        <v>0</v>
      </c>
      <c r="E813" s="2" t="s">
        <v>10201</v>
      </c>
      <c r="F813" s="2" t="s">
        <v>10331</v>
      </c>
      <c r="G813" s="25">
        <v>1605</v>
      </c>
      <c r="H813" s="29">
        <v>1605</v>
      </c>
      <c r="I813" s="30"/>
      <c r="J813" s="24" t="s">
        <v>10436</v>
      </c>
      <c r="K813" s="2">
        <v>0</v>
      </c>
      <c r="L813" s="2">
        <v>0</v>
      </c>
      <c r="M813" s="24">
        <v>371.68</v>
      </c>
      <c r="N813" s="2">
        <v>48.318400000000004</v>
      </c>
      <c r="O813" s="2">
        <v>0</v>
      </c>
      <c r="P813" s="2">
        <v>0</v>
      </c>
      <c r="Q813" s="129">
        <v>419.9984</v>
      </c>
      <c r="R813" s="2" t="s">
        <v>10435</v>
      </c>
      <c r="S813" s="2" t="s">
        <v>1</v>
      </c>
      <c r="T813" t="str">
        <f>IF(Tabla2[[#This Row],[SERIE ]]="22SD004C","BODEGA",IF(Tabla2[[#This Row],[SERIE ]]="21DS000T","CASA MATRIZ","SUCURSAL"))</f>
        <v>SUCURSAL</v>
      </c>
    </row>
    <row r="814" spans="1:20" ht="15.75" hidden="1" thickBot="1" x14ac:dyDescent="0.3">
      <c r="A814" s="26" t="s">
        <v>8491</v>
      </c>
      <c r="B814" s="182" t="s">
        <v>10748</v>
      </c>
      <c r="C814" s="2" t="s">
        <v>1</v>
      </c>
      <c r="D814" s="2" t="s">
        <v>0</v>
      </c>
      <c r="E814" s="2" t="s">
        <v>10201</v>
      </c>
      <c r="F814" s="2" t="s">
        <v>10331</v>
      </c>
      <c r="G814" s="25">
        <v>1604</v>
      </c>
      <c r="H814" s="29">
        <v>1604</v>
      </c>
      <c r="I814" s="30"/>
      <c r="J814" s="24" t="s">
        <v>10231</v>
      </c>
      <c r="K814" s="2">
        <v>0</v>
      </c>
      <c r="L814" s="2">
        <v>0</v>
      </c>
      <c r="M814" s="24">
        <v>402.66</v>
      </c>
      <c r="N814" s="2">
        <v>52.345800000000004</v>
      </c>
      <c r="O814" s="2">
        <v>0</v>
      </c>
      <c r="P814" s="2">
        <v>0</v>
      </c>
      <c r="Q814" s="129">
        <v>455.00580000000002</v>
      </c>
      <c r="R814" s="2" t="s">
        <v>10230</v>
      </c>
      <c r="S814" s="2" t="s">
        <v>1</v>
      </c>
      <c r="T814" t="str">
        <f>IF(Tabla2[[#This Row],[SERIE ]]="22SD004C","BODEGA",IF(Tabla2[[#This Row],[SERIE ]]="21DS000T","CASA MATRIZ","SUCURSAL"))</f>
        <v>SUCURSAL</v>
      </c>
    </row>
    <row r="815" spans="1:20" ht="15.75" hidden="1" thickBot="1" x14ac:dyDescent="0.3">
      <c r="A815" s="26" t="s">
        <v>8491</v>
      </c>
      <c r="B815" s="182" t="s">
        <v>10748</v>
      </c>
      <c r="C815" s="2" t="s">
        <v>1</v>
      </c>
      <c r="D815" s="2" t="s">
        <v>0</v>
      </c>
      <c r="E815" s="2" t="s">
        <v>10201</v>
      </c>
      <c r="F815" s="2" t="s">
        <v>10331</v>
      </c>
      <c r="G815" s="25">
        <v>1603</v>
      </c>
      <c r="H815" s="29">
        <v>1603</v>
      </c>
      <c r="I815" s="30"/>
      <c r="J815" s="24" t="s">
        <v>10239</v>
      </c>
      <c r="K815" s="2">
        <v>0</v>
      </c>
      <c r="L815" s="2">
        <v>0</v>
      </c>
      <c r="M815" s="24">
        <v>105.97</v>
      </c>
      <c r="N815" s="2">
        <v>13.7761</v>
      </c>
      <c r="O815" s="2">
        <v>0</v>
      </c>
      <c r="P815" s="2">
        <v>0</v>
      </c>
      <c r="Q815" s="129">
        <v>119.7461</v>
      </c>
      <c r="R815" s="2" t="s">
        <v>10238</v>
      </c>
      <c r="S815" s="2" t="s">
        <v>1</v>
      </c>
      <c r="T815" t="str">
        <f>IF(Tabla2[[#This Row],[SERIE ]]="22SD004C","BODEGA",IF(Tabla2[[#This Row],[SERIE ]]="21DS000T","CASA MATRIZ","SUCURSAL"))</f>
        <v>SUCURSAL</v>
      </c>
    </row>
    <row r="816" spans="1:20" ht="15.75" hidden="1" thickBot="1" x14ac:dyDescent="0.3">
      <c r="A816" s="26" t="s">
        <v>8491</v>
      </c>
      <c r="B816" s="182" t="s">
        <v>10748</v>
      </c>
      <c r="C816" s="2" t="s">
        <v>1</v>
      </c>
      <c r="D816" s="2" t="s">
        <v>0</v>
      </c>
      <c r="E816" s="2" t="s">
        <v>10201</v>
      </c>
      <c r="F816" s="2" t="s">
        <v>10331</v>
      </c>
      <c r="G816" s="25">
        <v>1602</v>
      </c>
      <c r="H816" s="29">
        <v>1602</v>
      </c>
      <c r="I816" s="30"/>
      <c r="J816" s="24" t="s">
        <v>10257</v>
      </c>
      <c r="K816" s="2">
        <v>0</v>
      </c>
      <c r="L816" s="2">
        <v>0</v>
      </c>
      <c r="M816" s="24">
        <v>398.23</v>
      </c>
      <c r="N816" s="2">
        <v>51.769900000000007</v>
      </c>
      <c r="O816" s="2">
        <v>0</v>
      </c>
      <c r="P816" s="2">
        <v>0</v>
      </c>
      <c r="Q816" s="129">
        <v>449.99990000000003</v>
      </c>
      <c r="R816" s="2" t="s">
        <v>10256</v>
      </c>
      <c r="S816" s="2" t="s">
        <v>1</v>
      </c>
      <c r="T816" t="str">
        <f>IF(Tabla2[[#This Row],[SERIE ]]="22SD004C","BODEGA",IF(Tabla2[[#This Row],[SERIE ]]="21DS000T","CASA MATRIZ","SUCURSAL"))</f>
        <v>SUCURSAL</v>
      </c>
    </row>
    <row r="817" spans="1:20" ht="15.75" hidden="1" thickBot="1" x14ac:dyDescent="0.3">
      <c r="A817" s="26" t="s">
        <v>8491</v>
      </c>
      <c r="B817" s="182" t="s">
        <v>10748</v>
      </c>
      <c r="C817" s="2" t="s">
        <v>1</v>
      </c>
      <c r="D817" s="2" t="s">
        <v>0</v>
      </c>
      <c r="E817" s="2" t="s">
        <v>10201</v>
      </c>
      <c r="F817" s="2" t="s">
        <v>10331</v>
      </c>
      <c r="G817" s="25">
        <v>1601</v>
      </c>
      <c r="H817" s="29">
        <v>1601</v>
      </c>
      <c r="I817" s="30"/>
      <c r="J817" s="24" t="s">
        <v>10219</v>
      </c>
      <c r="K817" s="2">
        <v>0</v>
      </c>
      <c r="L817" s="2">
        <v>0</v>
      </c>
      <c r="M817" s="24">
        <v>408.77</v>
      </c>
      <c r="N817" s="2">
        <v>53.140099999999997</v>
      </c>
      <c r="O817" s="2">
        <v>0</v>
      </c>
      <c r="P817" s="2">
        <v>0</v>
      </c>
      <c r="Q817" s="129">
        <v>461.9101</v>
      </c>
      <c r="R817" s="2" t="s">
        <v>10218</v>
      </c>
      <c r="S817" s="2" t="s">
        <v>1</v>
      </c>
      <c r="T817" t="str">
        <f>IF(Tabla2[[#This Row],[SERIE ]]="22SD004C","BODEGA",IF(Tabla2[[#This Row],[SERIE ]]="21DS000T","CASA MATRIZ","SUCURSAL"))</f>
        <v>SUCURSAL</v>
      </c>
    </row>
    <row r="818" spans="1:20" ht="15.75" hidden="1" thickBot="1" x14ac:dyDescent="0.3">
      <c r="A818" s="26" t="s">
        <v>8491</v>
      </c>
      <c r="B818" s="182" t="s">
        <v>10748</v>
      </c>
      <c r="C818" s="2" t="s">
        <v>1</v>
      </c>
      <c r="D818" s="2" t="s">
        <v>0</v>
      </c>
      <c r="E818" s="2" t="s">
        <v>10201</v>
      </c>
      <c r="F818" s="2" t="s">
        <v>10331</v>
      </c>
      <c r="G818" s="25">
        <v>1600</v>
      </c>
      <c r="H818" s="29">
        <v>1600</v>
      </c>
      <c r="I818" s="30"/>
      <c r="J818" s="24" t="s">
        <v>10231</v>
      </c>
      <c r="K818" s="2">
        <v>0</v>
      </c>
      <c r="L818" s="2">
        <v>0</v>
      </c>
      <c r="M818" s="24">
        <v>426.56</v>
      </c>
      <c r="N818" s="2">
        <v>55.452800000000003</v>
      </c>
      <c r="O818" s="2">
        <v>0</v>
      </c>
      <c r="P818" s="2">
        <v>0</v>
      </c>
      <c r="Q818" s="129">
        <v>482.01280000000003</v>
      </c>
      <c r="R818" s="2" t="s">
        <v>10230</v>
      </c>
      <c r="S818" s="2" t="s">
        <v>1</v>
      </c>
      <c r="T818" t="str">
        <f>IF(Tabla2[[#This Row],[SERIE ]]="22SD004C","BODEGA",IF(Tabla2[[#This Row],[SERIE ]]="21DS000T","CASA MATRIZ","SUCURSAL"))</f>
        <v>SUCURSAL</v>
      </c>
    </row>
    <row r="819" spans="1:20" ht="15.75" hidden="1" thickBot="1" x14ac:dyDescent="0.3">
      <c r="A819" s="26" t="s">
        <v>8491</v>
      </c>
      <c r="B819" s="182" t="s">
        <v>10748</v>
      </c>
      <c r="C819" s="2" t="s">
        <v>1</v>
      </c>
      <c r="D819" s="2" t="s">
        <v>0</v>
      </c>
      <c r="E819" s="2" t="s">
        <v>10201</v>
      </c>
      <c r="F819" s="2" t="s">
        <v>10331</v>
      </c>
      <c r="G819" s="25">
        <v>1599</v>
      </c>
      <c r="H819" s="29">
        <v>1599</v>
      </c>
      <c r="I819" s="30"/>
      <c r="J819" s="24" t="s">
        <v>10231</v>
      </c>
      <c r="K819" s="2">
        <v>0</v>
      </c>
      <c r="L819" s="2">
        <v>0</v>
      </c>
      <c r="M819" s="24">
        <v>13.27</v>
      </c>
      <c r="N819" s="2">
        <v>1.7251000000000001</v>
      </c>
      <c r="O819" s="2">
        <v>0</v>
      </c>
      <c r="P819" s="2">
        <v>0</v>
      </c>
      <c r="Q819" s="129">
        <v>14.995099999999999</v>
      </c>
      <c r="R819" s="2" t="s">
        <v>10230</v>
      </c>
      <c r="S819" s="2" t="s">
        <v>1</v>
      </c>
      <c r="T819" t="str">
        <f>IF(Tabla2[[#This Row],[SERIE ]]="22SD004C","BODEGA",IF(Tabla2[[#This Row],[SERIE ]]="21DS000T","CASA MATRIZ","SUCURSAL"))</f>
        <v>SUCURSAL</v>
      </c>
    </row>
    <row r="820" spans="1:20" ht="15.75" hidden="1" thickBot="1" x14ac:dyDescent="0.3">
      <c r="A820" s="26" t="s">
        <v>8491</v>
      </c>
      <c r="B820" s="182" t="s">
        <v>10748</v>
      </c>
      <c r="C820" s="2" t="s">
        <v>1</v>
      </c>
      <c r="D820" s="2" t="s">
        <v>0</v>
      </c>
      <c r="E820" s="2" t="s">
        <v>10201</v>
      </c>
      <c r="F820" s="2" t="s">
        <v>10331</v>
      </c>
      <c r="G820" s="25">
        <v>1598</v>
      </c>
      <c r="H820" s="29">
        <v>1598</v>
      </c>
      <c r="I820" s="30"/>
      <c r="J820" s="24" t="s">
        <v>10460</v>
      </c>
      <c r="K820" s="2">
        <v>0</v>
      </c>
      <c r="L820" s="2">
        <v>0</v>
      </c>
      <c r="M820" s="24">
        <v>892.01</v>
      </c>
      <c r="N820" s="2">
        <v>115.96130000000001</v>
      </c>
      <c r="O820" s="2">
        <v>0</v>
      </c>
      <c r="P820" s="2">
        <v>0</v>
      </c>
      <c r="Q820" s="129">
        <v>1007.9713</v>
      </c>
      <c r="R820" s="2" t="s">
        <v>10206</v>
      </c>
      <c r="S820" s="2" t="s">
        <v>1</v>
      </c>
      <c r="T820" t="str">
        <f>IF(Tabla2[[#This Row],[SERIE ]]="22SD004C","BODEGA",IF(Tabla2[[#This Row],[SERIE ]]="21DS000T","CASA MATRIZ","SUCURSAL"))</f>
        <v>SUCURSAL</v>
      </c>
    </row>
    <row r="821" spans="1:20" ht="15.75" hidden="1" thickBot="1" x14ac:dyDescent="0.3">
      <c r="A821" s="26" t="s">
        <v>8491</v>
      </c>
      <c r="B821" s="182" t="s">
        <v>10747</v>
      </c>
      <c r="C821" s="2" t="s">
        <v>1</v>
      </c>
      <c r="D821" s="2" t="s">
        <v>0</v>
      </c>
      <c r="E821" s="2" t="s">
        <v>10201</v>
      </c>
      <c r="F821" s="2" t="s">
        <v>10331</v>
      </c>
      <c r="G821" s="25">
        <v>1597</v>
      </c>
      <c r="H821" s="29">
        <v>1597</v>
      </c>
      <c r="I821" s="30"/>
      <c r="J821" s="24" t="s">
        <v>10231</v>
      </c>
      <c r="K821" s="2">
        <v>0</v>
      </c>
      <c r="L821" s="2">
        <v>0</v>
      </c>
      <c r="M821" s="24">
        <v>398.23</v>
      </c>
      <c r="N821" s="2">
        <v>51.769900000000007</v>
      </c>
      <c r="O821" s="2">
        <v>0</v>
      </c>
      <c r="P821" s="2">
        <v>0</v>
      </c>
      <c r="Q821" s="129">
        <v>449.99990000000003</v>
      </c>
      <c r="R821" s="2" t="s">
        <v>10230</v>
      </c>
      <c r="S821" s="2" t="s">
        <v>1</v>
      </c>
      <c r="T821" t="str">
        <f>IF(Tabla2[[#This Row],[SERIE ]]="22SD004C","BODEGA",IF(Tabla2[[#This Row],[SERIE ]]="21DS000T","CASA MATRIZ","SUCURSAL"))</f>
        <v>SUCURSAL</v>
      </c>
    </row>
    <row r="822" spans="1:20" ht="15.75" hidden="1" thickBot="1" x14ac:dyDescent="0.3">
      <c r="A822" s="26" t="s">
        <v>8491</v>
      </c>
      <c r="B822" s="182" t="s">
        <v>10747</v>
      </c>
      <c r="C822" s="2" t="s">
        <v>1</v>
      </c>
      <c r="D822" s="2" t="s">
        <v>0</v>
      </c>
      <c r="E822" s="2" t="s">
        <v>10201</v>
      </c>
      <c r="F822" s="2" t="s">
        <v>10331</v>
      </c>
      <c r="G822" s="25">
        <v>1596</v>
      </c>
      <c r="H822" s="29">
        <v>1596</v>
      </c>
      <c r="I822" s="30" t="s">
        <v>10260</v>
      </c>
      <c r="J822" s="24" t="s">
        <v>10261</v>
      </c>
      <c r="K822" s="2">
        <v>0</v>
      </c>
      <c r="L822" s="2">
        <v>0</v>
      </c>
      <c r="M822" s="24">
        <v>900.01</v>
      </c>
      <c r="N822" s="2">
        <v>117.0013</v>
      </c>
      <c r="O822" s="2">
        <v>0</v>
      </c>
      <c r="P822" s="2">
        <v>0</v>
      </c>
      <c r="Q822" s="129">
        <v>1017.0113</v>
      </c>
      <c r="S822" s="2" t="s">
        <v>1</v>
      </c>
      <c r="T822" t="str">
        <f>IF(Tabla2[[#This Row],[SERIE ]]="22SD004C","BODEGA",IF(Tabla2[[#This Row],[SERIE ]]="21DS000T","CASA MATRIZ","SUCURSAL"))</f>
        <v>SUCURSAL</v>
      </c>
    </row>
    <row r="823" spans="1:20" ht="15.75" hidden="1" thickBot="1" x14ac:dyDescent="0.3">
      <c r="A823" s="26" t="s">
        <v>8491</v>
      </c>
      <c r="B823" s="182" t="s">
        <v>10747</v>
      </c>
      <c r="C823" s="2" t="s">
        <v>1</v>
      </c>
      <c r="D823" s="2" t="s">
        <v>0</v>
      </c>
      <c r="E823" s="2" t="s">
        <v>10201</v>
      </c>
      <c r="F823" s="2" t="s">
        <v>10331</v>
      </c>
      <c r="G823" s="25">
        <v>1595</v>
      </c>
      <c r="H823" s="29">
        <v>1595</v>
      </c>
      <c r="I823" s="30"/>
      <c r="J823" s="24" t="s">
        <v>10597</v>
      </c>
      <c r="K823" s="2">
        <v>0</v>
      </c>
      <c r="L823" s="2">
        <v>0</v>
      </c>
      <c r="M823" s="24">
        <v>194.69</v>
      </c>
      <c r="N823" s="2">
        <v>25.309699999999999</v>
      </c>
      <c r="O823" s="2">
        <v>0</v>
      </c>
      <c r="P823" s="2">
        <v>0</v>
      </c>
      <c r="Q823" s="129">
        <v>219.99969999999999</v>
      </c>
      <c r="R823" s="2" t="s">
        <v>10596</v>
      </c>
      <c r="S823" s="2" t="s">
        <v>1</v>
      </c>
      <c r="T823" t="str">
        <f>IF(Tabla2[[#This Row],[SERIE ]]="22SD004C","BODEGA",IF(Tabla2[[#This Row],[SERIE ]]="21DS000T","CASA MATRIZ","SUCURSAL"))</f>
        <v>SUCURSAL</v>
      </c>
    </row>
    <row r="824" spans="1:20" ht="15.75" hidden="1" thickBot="1" x14ac:dyDescent="0.3">
      <c r="A824" s="26" t="s">
        <v>8491</v>
      </c>
      <c r="B824" s="182" t="s">
        <v>10747</v>
      </c>
      <c r="C824" s="2" t="s">
        <v>1</v>
      </c>
      <c r="D824" s="2" t="s">
        <v>0</v>
      </c>
      <c r="E824" s="2" t="s">
        <v>10201</v>
      </c>
      <c r="F824" s="2" t="s">
        <v>10331</v>
      </c>
      <c r="G824" s="25">
        <v>1594</v>
      </c>
      <c r="H824" s="29">
        <v>1594</v>
      </c>
      <c r="I824" s="30"/>
      <c r="J824" s="24" t="s">
        <v>10219</v>
      </c>
      <c r="K824" s="2">
        <v>0</v>
      </c>
      <c r="L824" s="2">
        <v>0</v>
      </c>
      <c r="M824" s="24">
        <v>464.6</v>
      </c>
      <c r="N824" s="2">
        <v>60.398000000000003</v>
      </c>
      <c r="O824" s="2">
        <v>0</v>
      </c>
      <c r="P824" s="2">
        <v>0</v>
      </c>
      <c r="Q824" s="129">
        <v>524.99800000000005</v>
      </c>
      <c r="R824" s="2" t="s">
        <v>10218</v>
      </c>
      <c r="S824" s="2" t="s">
        <v>1</v>
      </c>
      <c r="T824" t="str">
        <f>IF(Tabla2[[#This Row],[SERIE ]]="22SD004C","BODEGA",IF(Tabla2[[#This Row],[SERIE ]]="21DS000T","CASA MATRIZ","SUCURSAL"))</f>
        <v>SUCURSAL</v>
      </c>
    </row>
    <row r="825" spans="1:20" ht="15.75" hidden="1" thickBot="1" x14ac:dyDescent="0.3">
      <c r="A825" s="26" t="s">
        <v>8491</v>
      </c>
      <c r="B825" s="182" t="s">
        <v>10747</v>
      </c>
      <c r="C825" s="2" t="s">
        <v>1</v>
      </c>
      <c r="D825" s="2" t="s">
        <v>0</v>
      </c>
      <c r="E825" s="2" t="s">
        <v>10201</v>
      </c>
      <c r="F825" s="2" t="s">
        <v>10331</v>
      </c>
      <c r="G825" s="25">
        <v>1593</v>
      </c>
      <c r="H825" s="29">
        <v>1593</v>
      </c>
      <c r="I825" s="30"/>
      <c r="J825" s="24" t="s">
        <v>10231</v>
      </c>
      <c r="K825" s="2">
        <v>0</v>
      </c>
      <c r="L825" s="2">
        <v>0</v>
      </c>
      <c r="M825" s="24">
        <v>398.23</v>
      </c>
      <c r="N825" s="2">
        <v>51.769900000000007</v>
      </c>
      <c r="O825" s="2">
        <v>0</v>
      </c>
      <c r="P825" s="2">
        <v>0</v>
      </c>
      <c r="Q825" s="129">
        <v>449.99990000000003</v>
      </c>
      <c r="R825" s="2" t="s">
        <v>10230</v>
      </c>
      <c r="S825" s="2" t="s">
        <v>1</v>
      </c>
      <c r="T825" t="str">
        <f>IF(Tabla2[[#This Row],[SERIE ]]="22SD004C","BODEGA",IF(Tabla2[[#This Row],[SERIE ]]="21DS000T","CASA MATRIZ","SUCURSAL"))</f>
        <v>SUCURSAL</v>
      </c>
    </row>
    <row r="826" spans="1:20" ht="15.75" hidden="1" thickBot="1" x14ac:dyDescent="0.3">
      <c r="A826" s="26" t="s">
        <v>8491</v>
      </c>
      <c r="B826" s="182" t="s">
        <v>10747</v>
      </c>
      <c r="C826" s="2" t="s">
        <v>1</v>
      </c>
      <c r="D826" s="2" t="s">
        <v>0</v>
      </c>
      <c r="E826" s="2" t="s">
        <v>10201</v>
      </c>
      <c r="F826" s="2" t="s">
        <v>10331</v>
      </c>
      <c r="G826" s="25">
        <v>1592</v>
      </c>
      <c r="H826" s="29">
        <v>1592</v>
      </c>
      <c r="I826" s="30"/>
      <c r="J826" s="24" t="s">
        <v>10257</v>
      </c>
      <c r="K826" s="2">
        <v>0</v>
      </c>
      <c r="L826" s="2">
        <v>0</v>
      </c>
      <c r="M826" s="24">
        <v>174.95</v>
      </c>
      <c r="N826" s="2">
        <v>22.743500000000001</v>
      </c>
      <c r="O826" s="2">
        <v>0</v>
      </c>
      <c r="P826" s="2">
        <v>0</v>
      </c>
      <c r="Q826" s="129">
        <v>197.6935</v>
      </c>
      <c r="R826" s="2" t="s">
        <v>10256</v>
      </c>
      <c r="S826" s="2" t="s">
        <v>1</v>
      </c>
      <c r="T826" t="str">
        <f>IF(Tabla2[[#This Row],[SERIE ]]="22SD004C","BODEGA",IF(Tabla2[[#This Row],[SERIE ]]="21DS000T","CASA MATRIZ","SUCURSAL"))</f>
        <v>SUCURSAL</v>
      </c>
    </row>
    <row r="827" spans="1:20" ht="15.75" hidden="1" thickBot="1" x14ac:dyDescent="0.3">
      <c r="A827" s="26" t="s">
        <v>8491</v>
      </c>
      <c r="B827" s="182" t="s">
        <v>10674</v>
      </c>
      <c r="C827" s="2" t="s">
        <v>1</v>
      </c>
      <c r="D827" s="2" t="s">
        <v>0</v>
      </c>
      <c r="E827" s="2" t="s">
        <v>10201</v>
      </c>
      <c r="F827" s="2" t="s">
        <v>10331</v>
      </c>
      <c r="G827" s="25">
        <v>1591</v>
      </c>
      <c r="H827" s="29">
        <v>1591</v>
      </c>
      <c r="I827" s="30"/>
      <c r="J827" s="24" t="s">
        <v>10589</v>
      </c>
      <c r="K827" s="2">
        <v>0</v>
      </c>
      <c r="L827" s="2">
        <v>0</v>
      </c>
      <c r="M827" s="24">
        <v>1971.68</v>
      </c>
      <c r="N827" s="2">
        <v>256.3184</v>
      </c>
      <c r="O827" s="2">
        <v>0</v>
      </c>
      <c r="P827" s="2">
        <v>0</v>
      </c>
      <c r="Q827" s="129">
        <v>2227.9983999999999</v>
      </c>
      <c r="R827" s="2" t="s">
        <v>10588</v>
      </c>
      <c r="S827" s="2" t="s">
        <v>1</v>
      </c>
      <c r="T827" t="str">
        <f>IF(Tabla2[[#This Row],[SERIE ]]="22SD004C","BODEGA",IF(Tabla2[[#This Row],[SERIE ]]="21DS000T","CASA MATRIZ","SUCURSAL"))</f>
        <v>SUCURSAL</v>
      </c>
    </row>
    <row r="828" spans="1:20" ht="15.75" hidden="1" thickBot="1" x14ac:dyDescent="0.3">
      <c r="A828" s="26" t="s">
        <v>8491</v>
      </c>
      <c r="B828" s="182" t="s">
        <v>10674</v>
      </c>
      <c r="C828" s="2" t="s">
        <v>1</v>
      </c>
      <c r="D828" s="2" t="s">
        <v>0</v>
      </c>
      <c r="E828" s="2" t="s">
        <v>10201</v>
      </c>
      <c r="F828" s="2" t="s">
        <v>10331</v>
      </c>
      <c r="G828" s="25">
        <v>1590</v>
      </c>
      <c r="H828" s="29">
        <v>1590</v>
      </c>
      <c r="I828" s="30"/>
      <c r="J828" s="24" t="s">
        <v>10231</v>
      </c>
      <c r="K828" s="2">
        <v>0</v>
      </c>
      <c r="L828" s="2">
        <v>0</v>
      </c>
      <c r="M828" s="24">
        <v>384.07</v>
      </c>
      <c r="N828" s="2">
        <v>49.929099999999998</v>
      </c>
      <c r="O828" s="2">
        <v>0</v>
      </c>
      <c r="P828" s="2">
        <v>0</v>
      </c>
      <c r="Q828" s="129">
        <v>433.9991</v>
      </c>
      <c r="R828" s="2" t="s">
        <v>10230</v>
      </c>
      <c r="S828" s="2" t="s">
        <v>1</v>
      </c>
      <c r="T828" t="str">
        <f>IF(Tabla2[[#This Row],[SERIE ]]="22SD004C","BODEGA",IF(Tabla2[[#This Row],[SERIE ]]="21DS000T","CASA MATRIZ","SUCURSAL"))</f>
        <v>SUCURSAL</v>
      </c>
    </row>
    <row r="829" spans="1:20" ht="15.75" hidden="1" thickBot="1" x14ac:dyDescent="0.3">
      <c r="A829" s="26" t="s">
        <v>8491</v>
      </c>
      <c r="B829" s="182" t="s">
        <v>10674</v>
      </c>
      <c r="C829" s="2" t="s">
        <v>1</v>
      </c>
      <c r="D829" s="2" t="s">
        <v>0</v>
      </c>
      <c r="E829" s="2" t="s">
        <v>10201</v>
      </c>
      <c r="F829" s="2" t="s">
        <v>10331</v>
      </c>
      <c r="G829" s="25">
        <v>1589</v>
      </c>
      <c r="H829" s="29">
        <v>1589</v>
      </c>
      <c r="I829" s="30"/>
      <c r="J829" s="24" t="s">
        <v>10231</v>
      </c>
      <c r="K829" s="2">
        <v>0</v>
      </c>
      <c r="L829" s="2">
        <v>0</v>
      </c>
      <c r="M829" s="24">
        <v>449.91</v>
      </c>
      <c r="N829" s="2">
        <v>58.488300000000002</v>
      </c>
      <c r="O829" s="2">
        <v>0</v>
      </c>
      <c r="P829" s="2">
        <v>0</v>
      </c>
      <c r="Q829" s="129">
        <v>508.39830000000001</v>
      </c>
      <c r="R829" s="2" t="s">
        <v>10230</v>
      </c>
      <c r="S829" s="2" t="s">
        <v>1</v>
      </c>
      <c r="T829" t="str">
        <f>IF(Tabla2[[#This Row],[SERIE ]]="22SD004C","BODEGA",IF(Tabla2[[#This Row],[SERIE ]]="21DS000T","CASA MATRIZ","SUCURSAL"))</f>
        <v>SUCURSAL</v>
      </c>
    </row>
    <row r="830" spans="1:20" ht="15.75" hidden="1" thickBot="1" x14ac:dyDescent="0.3">
      <c r="A830" s="26" t="s">
        <v>8491</v>
      </c>
      <c r="B830" s="182" t="s">
        <v>10674</v>
      </c>
      <c r="C830" s="2" t="s">
        <v>1</v>
      </c>
      <c r="D830" s="2" t="s">
        <v>0</v>
      </c>
      <c r="E830" s="2" t="s">
        <v>10201</v>
      </c>
      <c r="F830" s="2" t="s">
        <v>10331</v>
      </c>
      <c r="G830" s="25">
        <v>1588</v>
      </c>
      <c r="H830" s="29">
        <v>1588</v>
      </c>
      <c r="I830" s="30"/>
      <c r="J830" s="24" t="s">
        <v>10470</v>
      </c>
      <c r="K830" s="2">
        <v>0</v>
      </c>
      <c r="L830" s="2">
        <v>0</v>
      </c>
      <c r="M830" s="24">
        <v>210.18</v>
      </c>
      <c r="N830" s="2">
        <v>27.323400000000003</v>
      </c>
      <c r="O830" s="2">
        <v>0</v>
      </c>
      <c r="P830" s="2">
        <v>0</v>
      </c>
      <c r="Q830" s="129">
        <v>237.5034</v>
      </c>
      <c r="R830" s="2" t="s">
        <v>10469</v>
      </c>
      <c r="S830" s="2" t="s">
        <v>1</v>
      </c>
      <c r="T830" t="str">
        <f>IF(Tabla2[[#This Row],[SERIE ]]="22SD004C","BODEGA",IF(Tabla2[[#This Row],[SERIE ]]="21DS000T","CASA MATRIZ","SUCURSAL"))</f>
        <v>SUCURSAL</v>
      </c>
    </row>
    <row r="831" spans="1:20" ht="15.75" hidden="1" thickBot="1" x14ac:dyDescent="0.3">
      <c r="A831" s="26" t="s">
        <v>8491</v>
      </c>
      <c r="B831" s="182" t="s">
        <v>10674</v>
      </c>
      <c r="C831" s="2" t="s">
        <v>1</v>
      </c>
      <c r="D831" s="2" t="s">
        <v>0</v>
      </c>
      <c r="E831" s="2" t="s">
        <v>10201</v>
      </c>
      <c r="F831" s="2" t="s">
        <v>10331</v>
      </c>
      <c r="G831" s="25">
        <v>1587</v>
      </c>
      <c r="H831" s="29">
        <v>1587</v>
      </c>
      <c r="I831" s="30" t="s">
        <v>10745</v>
      </c>
      <c r="J831" s="24" t="s">
        <v>10746</v>
      </c>
      <c r="K831" s="2">
        <v>0</v>
      </c>
      <c r="L831" s="2">
        <v>0</v>
      </c>
      <c r="M831" s="24">
        <v>559.74</v>
      </c>
      <c r="N831" s="2">
        <v>72.766199999999998</v>
      </c>
      <c r="O831" s="2">
        <v>0</v>
      </c>
      <c r="P831" s="2">
        <v>0</v>
      </c>
      <c r="Q831" s="129">
        <v>632.50620000000004</v>
      </c>
      <c r="R831" s="2" t="s">
        <v>10253</v>
      </c>
      <c r="S831" s="2" t="s">
        <v>1</v>
      </c>
      <c r="T831" t="str">
        <f>IF(Tabla2[[#This Row],[SERIE ]]="22SD004C","BODEGA",IF(Tabla2[[#This Row],[SERIE ]]="21DS000T","CASA MATRIZ","SUCURSAL"))</f>
        <v>SUCURSAL</v>
      </c>
    </row>
    <row r="832" spans="1:20" ht="15.75" hidden="1" thickBot="1" x14ac:dyDescent="0.3">
      <c r="A832" s="26" t="s">
        <v>8491</v>
      </c>
      <c r="B832" s="182" t="s">
        <v>10667</v>
      </c>
      <c r="C832" s="2" t="s">
        <v>1</v>
      </c>
      <c r="D832" s="2" t="s">
        <v>0</v>
      </c>
      <c r="E832" s="2" t="s">
        <v>10201</v>
      </c>
      <c r="F832" s="2" t="s">
        <v>10331</v>
      </c>
      <c r="G832" s="25">
        <v>1586</v>
      </c>
      <c r="H832" s="29">
        <v>1586</v>
      </c>
      <c r="I832" s="30" t="s">
        <v>10745</v>
      </c>
      <c r="J832" s="24" t="s">
        <v>10746</v>
      </c>
      <c r="K832" s="2">
        <v>0</v>
      </c>
      <c r="L832" s="2">
        <v>0</v>
      </c>
      <c r="M832" s="24">
        <v>57.97</v>
      </c>
      <c r="N832" s="2">
        <v>7.5361000000000002</v>
      </c>
      <c r="O832" s="2">
        <v>0</v>
      </c>
      <c r="P832" s="2">
        <v>0</v>
      </c>
      <c r="Q832" s="129">
        <v>65.506100000000004</v>
      </c>
      <c r="S832" s="2" t="s">
        <v>1</v>
      </c>
      <c r="T832" t="str">
        <f>IF(Tabla2[[#This Row],[SERIE ]]="22SD004C","BODEGA",IF(Tabla2[[#This Row],[SERIE ]]="21DS000T","CASA MATRIZ","SUCURSAL"))</f>
        <v>SUCURSAL</v>
      </c>
    </row>
    <row r="833" spans="1:20" ht="15.75" hidden="1" thickBot="1" x14ac:dyDescent="0.3">
      <c r="A833" s="26" t="s">
        <v>8491</v>
      </c>
      <c r="B833" s="182" t="s">
        <v>10667</v>
      </c>
      <c r="C833" s="2" t="s">
        <v>1</v>
      </c>
      <c r="D833" s="2" t="s">
        <v>0</v>
      </c>
      <c r="E833" s="2" t="s">
        <v>10201</v>
      </c>
      <c r="F833" s="2" t="s">
        <v>10331</v>
      </c>
      <c r="G833" s="25">
        <v>1585</v>
      </c>
      <c r="H833" s="29">
        <v>1585</v>
      </c>
      <c r="I833" s="30"/>
      <c r="J833" s="24" t="s">
        <v>10460</v>
      </c>
      <c r="K833" s="2">
        <v>0</v>
      </c>
      <c r="L833" s="2">
        <v>0</v>
      </c>
      <c r="M833" s="24">
        <v>434.96</v>
      </c>
      <c r="N833" s="2">
        <v>56.544800000000002</v>
      </c>
      <c r="O833" s="2">
        <v>0</v>
      </c>
      <c r="P833" s="2">
        <v>0</v>
      </c>
      <c r="Q833" s="129">
        <v>491.50479999999999</v>
      </c>
      <c r="R833" s="2" t="s">
        <v>10206</v>
      </c>
      <c r="S833" s="2" t="s">
        <v>1</v>
      </c>
      <c r="T833" t="str">
        <f>IF(Tabla2[[#This Row],[SERIE ]]="22SD004C","BODEGA",IF(Tabla2[[#This Row],[SERIE ]]="21DS000T","CASA MATRIZ","SUCURSAL"))</f>
        <v>SUCURSAL</v>
      </c>
    </row>
    <row r="834" spans="1:20" ht="15.75" hidden="1" thickBot="1" x14ac:dyDescent="0.3">
      <c r="A834" s="26" t="s">
        <v>8491</v>
      </c>
      <c r="B834" s="182" t="s">
        <v>10667</v>
      </c>
      <c r="C834" s="2" t="s">
        <v>1</v>
      </c>
      <c r="D834" s="2" t="s">
        <v>0</v>
      </c>
      <c r="E834" s="2" t="s">
        <v>10201</v>
      </c>
      <c r="F834" s="2" t="s">
        <v>10331</v>
      </c>
      <c r="G834" s="25">
        <v>1584</v>
      </c>
      <c r="H834" s="29">
        <v>1584</v>
      </c>
      <c r="I834" s="30"/>
      <c r="J834" s="24" t="s">
        <v>10239</v>
      </c>
      <c r="K834" s="2">
        <v>0</v>
      </c>
      <c r="L834" s="2">
        <v>0</v>
      </c>
      <c r="M834" s="24">
        <v>125.92</v>
      </c>
      <c r="N834" s="2">
        <v>16.369600000000002</v>
      </c>
      <c r="O834" s="2">
        <v>0</v>
      </c>
      <c r="P834" s="2">
        <v>0</v>
      </c>
      <c r="Q834" s="129">
        <v>142.28960000000001</v>
      </c>
      <c r="R834" s="2" t="s">
        <v>10238</v>
      </c>
      <c r="S834" s="2" t="s">
        <v>1</v>
      </c>
      <c r="T834" t="str">
        <f>IF(Tabla2[[#This Row],[SERIE ]]="22SD004C","BODEGA",IF(Tabla2[[#This Row],[SERIE ]]="21DS000T","CASA MATRIZ","SUCURSAL"))</f>
        <v>SUCURSAL</v>
      </c>
    </row>
    <row r="835" spans="1:20" ht="15.75" hidden="1" thickBot="1" x14ac:dyDescent="0.3">
      <c r="A835" s="26" t="s">
        <v>8491</v>
      </c>
      <c r="B835" s="182" t="s">
        <v>10667</v>
      </c>
      <c r="C835" s="2" t="s">
        <v>1</v>
      </c>
      <c r="D835" s="2" t="s">
        <v>0</v>
      </c>
      <c r="E835" s="2" t="s">
        <v>10201</v>
      </c>
      <c r="F835" s="2" t="s">
        <v>10331</v>
      </c>
      <c r="G835" s="25">
        <v>1583</v>
      </c>
      <c r="H835" s="29">
        <v>1583</v>
      </c>
      <c r="I835" s="30"/>
      <c r="J835" s="24" t="s">
        <v>10203</v>
      </c>
      <c r="K835" s="2">
        <v>0</v>
      </c>
      <c r="L835" s="2">
        <v>0</v>
      </c>
      <c r="M835" s="24">
        <v>424.77</v>
      </c>
      <c r="N835" s="2">
        <v>55.220100000000002</v>
      </c>
      <c r="O835" s="2">
        <v>0</v>
      </c>
      <c r="P835" s="2">
        <v>0</v>
      </c>
      <c r="Q835" s="129">
        <v>479.99009999999998</v>
      </c>
      <c r="R835" s="2" t="s">
        <v>10202</v>
      </c>
      <c r="S835" s="2" t="s">
        <v>1</v>
      </c>
      <c r="T835" t="str">
        <f>IF(Tabla2[[#This Row],[SERIE ]]="22SD004C","BODEGA",IF(Tabla2[[#This Row],[SERIE ]]="21DS000T","CASA MATRIZ","SUCURSAL"))</f>
        <v>SUCURSAL</v>
      </c>
    </row>
    <row r="836" spans="1:20" ht="15.75" hidden="1" thickBot="1" x14ac:dyDescent="0.3">
      <c r="A836" s="26" t="s">
        <v>8491</v>
      </c>
      <c r="B836" s="182" t="s">
        <v>10667</v>
      </c>
      <c r="C836" s="2" t="s">
        <v>1</v>
      </c>
      <c r="D836" s="2" t="s">
        <v>0</v>
      </c>
      <c r="E836" s="2" t="s">
        <v>10201</v>
      </c>
      <c r="F836" s="2" t="s">
        <v>10331</v>
      </c>
      <c r="G836" s="25">
        <v>1582</v>
      </c>
      <c r="H836" s="29">
        <v>1582</v>
      </c>
      <c r="I836" s="30"/>
      <c r="J836" s="24" t="s">
        <v>10231</v>
      </c>
      <c r="K836" s="2">
        <v>0</v>
      </c>
      <c r="L836" s="2">
        <v>0</v>
      </c>
      <c r="M836" s="24">
        <v>348.67</v>
      </c>
      <c r="N836" s="2">
        <v>45.327100000000002</v>
      </c>
      <c r="O836" s="2">
        <v>0</v>
      </c>
      <c r="P836" s="2">
        <v>0</v>
      </c>
      <c r="Q836" s="129">
        <v>393.99710000000005</v>
      </c>
      <c r="R836" s="2" t="s">
        <v>10230</v>
      </c>
      <c r="S836" s="2" t="s">
        <v>1</v>
      </c>
      <c r="T836" t="str">
        <f>IF(Tabla2[[#This Row],[SERIE ]]="22SD004C","BODEGA",IF(Tabla2[[#This Row],[SERIE ]]="21DS000T","CASA MATRIZ","SUCURSAL"))</f>
        <v>SUCURSAL</v>
      </c>
    </row>
    <row r="837" spans="1:20" ht="15.75" hidden="1" thickBot="1" x14ac:dyDescent="0.3">
      <c r="A837" s="26" t="s">
        <v>8491</v>
      </c>
      <c r="B837" s="182" t="s">
        <v>10667</v>
      </c>
      <c r="C837" s="2" t="s">
        <v>1</v>
      </c>
      <c r="D837" s="2" t="s">
        <v>0</v>
      </c>
      <c r="E837" s="2" t="s">
        <v>10201</v>
      </c>
      <c r="F837" s="2" t="s">
        <v>10331</v>
      </c>
      <c r="G837" s="25">
        <v>1581</v>
      </c>
      <c r="H837" s="29">
        <v>1581</v>
      </c>
      <c r="I837" s="30"/>
      <c r="J837" s="24" t="s">
        <v>10231</v>
      </c>
      <c r="K837" s="2">
        <v>0</v>
      </c>
      <c r="L837" s="2">
        <v>0</v>
      </c>
      <c r="M837" s="24">
        <v>398.23</v>
      </c>
      <c r="N837" s="2">
        <v>51.769900000000007</v>
      </c>
      <c r="O837" s="2">
        <v>0</v>
      </c>
      <c r="P837" s="2">
        <v>0</v>
      </c>
      <c r="Q837" s="129">
        <v>449.99990000000003</v>
      </c>
      <c r="R837" s="2" t="s">
        <v>10230</v>
      </c>
      <c r="S837" s="2" t="s">
        <v>1</v>
      </c>
      <c r="T837" t="str">
        <f>IF(Tabla2[[#This Row],[SERIE ]]="22SD004C","BODEGA",IF(Tabla2[[#This Row],[SERIE ]]="21DS000T","CASA MATRIZ","SUCURSAL"))</f>
        <v>SUCURSAL</v>
      </c>
    </row>
    <row r="838" spans="1:20" ht="15.75" hidden="1" thickBot="1" x14ac:dyDescent="0.3">
      <c r="A838" s="26" t="s">
        <v>8491</v>
      </c>
      <c r="B838" s="182" t="s">
        <v>10667</v>
      </c>
      <c r="C838" s="2" t="s">
        <v>1</v>
      </c>
      <c r="D838" s="2" t="s">
        <v>0</v>
      </c>
      <c r="E838" s="2" t="s">
        <v>10201</v>
      </c>
      <c r="F838" s="2" t="s">
        <v>10331</v>
      </c>
      <c r="G838" s="25">
        <v>1580</v>
      </c>
      <c r="H838" s="29">
        <v>1580</v>
      </c>
      <c r="I838" s="30"/>
      <c r="J838" s="24" t="s">
        <v>10744</v>
      </c>
      <c r="K838" s="2">
        <v>0</v>
      </c>
      <c r="L838" s="2">
        <v>0</v>
      </c>
      <c r="M838" s="24">
        <v>132.74</v>
      </c>
      <c r="N838" s="2">
        <v>17.256200000000003</v>
      </c>
      <c r="O838" s="2">
        <v>0</v>
      </c>
      <c r="P838" s="2">
        <v>0</v>
      </c>
      <c r="Q838" s="129">
        <v>149.99620000000002</v>
      </c>
      <c r="R838" s="112" t="s">
        <v>10743</v>
      </c>
      <c r="S838" s="2" t="s">
        <v>1</v>
      </c>
      <c r="T838" t="str">
        <f>IF(Tabla2[[#This Row],[SERIE ]]="22SD004C","BODEGA",IF(Tabla2[[#This Row],[SERIE ]]="21DS000T","CASA MATRIZ","SUCURSAL"))</f>
        <v>SUCURSAL</v>
      </c>
    </row>
    <row r="839" spans="1:20" ht="15.75" hidden="1" thickBot="1" x14ac:dyDescent="0.3">
      <c r="A839" s="26" t="s">
        <v>8491</v>
      </c>
      <c r="B839" s="182" t="s">
        <v>10667</v>
      </c>
      <c r="C839" s="2" t="s">
        <v>1</v>
      </c>
      <c r="D839" s="2" t="s">
        <v>0</v>
      </c>
      <c r="E839" s="2" t="s">
        <v>10201</v>
      </c>
      <c r="F839" s="2" t="s">
        <v>10331</v>
      </c>
      <c r="G839" s="25">
        <v>1579</v>
      </c>
      <c r="H839" s="29">
        <v>1579</v>
      </c>
      <c r="I839" s="30"/>
      <c r="J839" s="24" t="s">
        <v>10266</v>
      </c>
      <c r="K839" s="2">
        <v>0</v>
      </c>
      <c r="L839" s="2">
        <v>0</v>
      </c>
      <c r="M839" s="24">
        <v>470.12</v>
      </c>
      <c r="N839" s="2">
        <v>61.115600000000001</v>
      </c>
      <c r="O839" s="2">
        <v>0</v>
      </c>
      <c r="P839" s="2">
        <v>0</v>
      </c>
      <c r="Q839" s="129">
        <v>531.23559999999998</v>
      </c>
      <c r="R839" s="2" t="s">
        <v>10265</v>
      </c>
      <c r="S839" s="2" t="s">
        <v>1</v>
      </c>
      <c r="T839" t="str">
        <f>IF(Tabla2[[#This Row],[SERIE ]]="22SD004C","BODEGA",IF(Tabla2[[#This Row],[SERIE ]]="21DS000T","CASA MATRIZ","SUCURSAL"))</f>
        <v>SUCURSAL</v>
      </c>
    </row>
    <row r="840" spans="1:20" ht="15.75" hidden="1" thickBot="1" x14ac:dyDescent="0.3">
      <c r="A840" s="26" t="s">
        <v>8491</v>
      </c>
      <c r="B840" s="182" t="s">
        <v>10667</v>
      </c>
      <c r="C840" s="2" t="s">
        <v>1</v>
      </c>
      <c r="D840" s="2" t="s">
        <v>0</v>
      </c>
      <c r="E840" s="2" t="s">
        <v>10201</v>
      </c>
      <c r="F840" s="2" t="s">
        <v>10331</v>
      </c>
      <c r="G840" s="25">
        <v>1578</v>
      </c>
      <c r="H840" s="29">
        <v>1578</v>
      </c>
      <c r="I840" s="30"/>
      <c r="J840" s="24" t="s">
        <v>10236</v>
      </c>
      <c r="K840" s="2">
        <v>0</v>
      </c>
      <c r="L840" s="2">
        <v>0</v>
      </c>
      <c r="M840" s="24">
        <v>128.32</v>
      </c>
      <c r="N840" s="2">
        <v>16.6816</v>
      </c>
      <c r="O840" s="2">
        <v>0</v>
      </c>
      <c r="P840" s="2">
        <v>0</v>
      </c>
      <c r="Q840" s="129">
        <v>145.0016</v>
      </c>
      <c r="R840" s="2" t="s">
        <v>10235</v>
      </c>
      <c r="S840" s="2" t="s">
        <v>1</v>
      </c>
      <c r="T840" t="str">
        <f>IF(Tabla2[[#This Row],[SERIE ]]="22SD004C","BODEGA",IF(Tabla2[[#This Row],[SERIE ]]="21DS000T","CASA MATRIZ","SUCURSAL"))</f>
        <v>SUCURSAL</v>
      </c>
    </row>
    <row r="841" spans="1:20" ht="15.75" hidden="1" thickBot="1" x14ac:dyDescent="0.3">
      <c r="A841" s="26" t="s">
        <v>8491</v>
      </c>
      <c r="B841" s="182" t="s">
        <v>10695</v>
      </c>
      <c r="C841" s="2" t="s">
        <v>1</v>
      </c>
      <c r="D841" s="2" t="s">
        <v>0</v>
      </c>
      <c r="E841" s="2" t="s">
        <v>10201</v>
      </c>
      <c r="F841" s="2" t="s">
        <v>10331</v>
      </c>
      <c r="G841" s="25">
        <v>1577</v>
      </c>
      <c r="H841" s="29">
        <v>1577</v>
      </c>
      <c r="I841" s="30"/>
      <c r="J841" s="24" t="s">
        <v>10443</v>
      </c>
      <c r="K841" s="2">
        <v>0</v>
      </c>
      <c r="L841" s="2">
        <v>0</v>
      </c>
      <c r="M841" s="24">
        <v>663.71</v>
      </c>
      <c r="N841" s="2">
        <v>86.282300000000006</v>
      </c>
      <c r="O841" s="2">
        <v>0</v>
      </c>
      <c r="P841" s="2">
        <v>0</v>
      </c>
      <c r="Q841" s="129">
        <v>749.9923</v>
      </c>
      <c r="R841" s="2" t="s">
        <v>10442</v>
      </c>
      <c r="S841" s="2" t="s">
        <v>1</v>
      </c>
      <c r="T841" t="str">
        <f>IF(Tabla2[[#This Row],[SERIE ]]="22SD004C","BODEGA",IF(Tabla2[[#This Row],[SERIE ]]="21DS000T","CASA MATRIZ","SUCURSAL"))</f>
        <v>SUCURSAL</v>
      </c>
    </row>
    <row r="842" spans="1:20" ht="15.75" hidden="1" thickBot="1" x14ac:dyDescent="0.3">
      <c r="A842" s="26" t="s">
        <v>8491</v>
      </c>
      <c r="B842" s="182" t="s">
        <v>10695</v>
      </c>
      <c r="C842" s="2" t="s">
        <v>1</v>
      </c>
      <c r="D842" s="2" t="s">
        <v>0</v>
      </c>
      <c r="E842" s="2" t="s">
        <v>10201</v>
      </c>
      <c r="F842" s="2" t="s">
        <v>10331</v>
      </c>
      <c r="G842" s="25">
        <v>1576</v>
      </c>
      <c r="H842" s="29">
        <v>1576</v>
      </c>
      <c r="I842" s="30"/>
      <c r="J842" s="24" t="s">
        <v>10221</v>
      </c>
      <c r="K842" s="2">
        <v>0</v>
      </c>
      <c r="L842" s="2">
        <v>0</v>
      </c>
      <c r="M842" s="24">
        <v>1116.04</v>
      </c>
      <c r="N842" s="2">
        <v>145.08519999999999</v>
      </c>
      <c r="O842" s="2">
        <v>0</v>
      </c>
      <c r="P842" s="2">
        <v>0</v>
      </c>
      <c r="Q842" s="129">
        <v>1261.1300000000001</v>
      </c>
      <c r="R842" s="2" t="s">
        <v>10220</v>
      </c>
      <c r="S842" s="2" t="s">
        <v>1</v>
      </c>
      <c r="T842" t="str">
        <f>IF(Tabla2[[#This Row],[SERIE ]]="22SD004C","BODEGA",IF(Tabla2[[#This Row],[SERIE ]]="21DS000T","CASA MATRIZ","SUCURSAL"))</f>
        <v>SUCURSAL</v>
      </c>
    </row>
    <row r="843" spans="1:20" ht="15.75" hidden="1" thickBot="1" x14ac:dyDescent="0.3">
      <c r="A843" s="26" t="s">
        <v>8491</v>
      </c>
      <c r="B843" s="182" t="s">
        <v>10695</v>
      </c>
      <c r="C843" s="2" t="s">
        <v>1</v>
      </c>
      <c r="D843" s="2" t="s">
        <v>0</v>
      </c>
      <c r="E843" s="2" t="s">
        <v>10201</v>
      </c>
      <c r="F843" s="2" t="s">
        <v>10331</v>
      </c>
      <c r="G843" s="25">
        <v>1575</v>
      </c>
      <c r="H843" s="29">
        <v>1575</v>
      </c>
      <c r="I843" s="30" t="s">
        <v>10233</v>
      </c>
      <c r="J843" s="24" t="s">
        <v>10234</v>
      </c>
      <c r="K843" s="2">
        <v>0</v>
      </c>
      <c r="L843" s="2">
        <v>0</v>
      </c>
      <c r="M843" s="24">
        <v>146.01</v>
      </c>
      <c r="N843" s="2">
        <v>18.981300000000001</v>
      </c>
      <c r="O843" s="2">
        <v>0</v>
      </c>
      <c r="P843" s="2">
        <v>0</v>
      </c>
      <c r="Q843" s="129">
        <v>164.9913</v>
      </c>
      <c r="S843" s="2" t="s">
        <v>1</v>
      </c>
      <c r="T843" t="str">
        <f>IF(Tabla2[[#This Row],[SERIE ]]="22SD004C","BODEGA",IF(Tabla2[[#This Row],[SERIE ]]="21DS000T","CASA MATRIZ","SUCURSAL"))</f>
        <v>SUCURSAL</v>
      </c>
    </row>
    <row r="844" spans="1:20" ht="15.75" hidden="1" thickBot="1" x14ac:dyDescent="0.3">
      <c r="A844" s="26" t="s">
        <v>8491</v>
      </c>
      <c r="B844" s="182" t="s">
        <v>10695</v>
      </c>
      <c r="C844" s="2" t="s">
        <v>1</v>
      </c>
      <c r="D844" s="2" t="s">
        <v>0</v>
      </c>
      <c r="E844" s="2" t="s">
        <v>10201</v>
      </c>
      <c r="F844" s="2" t="s">
        <v>10331</v>
      </c>
      <c r="G844" s="25">
        <v>1574</v>
      </c>
      <c r="H844" s="29">
        <v>1574</v>
      </c>
      <c r="I844" s="30" t="s">
        <v>10741</v>
      </c>
      <c r="J844" s="24" t="s">
        <v>10742</v>
      </c>
      <c r="K844" s="2">
        <v>0</v>
      </c>
      <c r="L844" s="2">
        <v>0</v>
      </c>
      <c r="M844" s="24">
        <v>371.69</v>
      </c>
      <c r="N844" s="2">
        <v>48.319700000000005</v>
      </c>
      <c r="O844" s="2">
        <v>0</v>
      </c>
      <c r="P844" s="2">
        <v>0</v>
      </c>
      <c r="Q844" s="129">
        <v>420.00970000000001</v>
      </c>
      <c r="S844" s="2" t="s">
        <v>1</v>
      </c>
      <c r="T844" t="str">
        <f>IF(Tabla2[[#This Row],[SERIE ]]="22SD004C","BODEGA",IF(Tabla2[[#This Row],[SERIE ]]="21DS000T","CASA MATRIZ","SUCURSAL"))</f>
        <v>SUCURSAL</v>
      </c>
    </row>
    <row r="845" spans="1:20" ht="15.75" hidden="1" thickBot="1" x14ac:dyDescent="0.3">
      <c r="A845" s="26" t="s">
        <v>8491</v>
      </c>
      <c r="B845" s="182" t="s">
        <v>10695</v>
      </c>
      <c r="C845" s="2" t="s">
        <v>1</v>
      </c>
      <c r="D845" s="2" t="s">
        <v>0</v>
      </c>
      <c r="E845" s="2" t="s">
        <v>10201</v>
      </c>
      <c r="F845" s="2" t="s">
        <v>10331</v>
      </c>
      <c r="G845" s="25">
        <v>1573</v>
      </c>
      <c r="H845" s="29">
        <v>1573</v>
      </c>
      <c r="I845" s="30"/>
      <c r="J845" s="24" t="s">
        <v>10219</v>
      </c>
      <c r="K845" s="2">
        <v>0</v>
      </c>
      <c r="L845" s="2">
        <v>0</v>
      </c>
      <c r="M845" s="24">
        <v>513.71</v>
      </c>
      <c r="N845" s="2">
        <v>66.782300000000006</v>
      </c>
      <c r="O845" s="2">
        <v>0</v>
      </c>
      <c r="P845" s="2">
        <v>0</v>
      </c>
      <c r="Q845" s="129">
        <v>580.4923</v>
      </c>
      <c r="R845" s="2" t="s">
        <v>10218</v>
      </c>
      <c r="S845" s="2" t="s">
        <v>1</v>
      </c>
      <c r="T845" t="str">
        <f>IF(Tabla2[[#This Row],[SERIE ]]="22SD004C","BODEGA",IF(Tabla2[[#This Row],[SERIE ]]="21DS000T","CASA MATRIZ","SUCURSAL"))</f>
        <v>SUCURSAL</v>
      </c>
    </row>
    <row r="846" spans="1:20" ht="15.75" hidden="1" thickBot="1" x14ac:dyDescent="0.3">
      <c r="A846" s="26" t="s">
        <v>8491</v>
      </c>
      <c r="B846" s="182" t="s">
        <v>10695</v>
      </c>
      <c r="C846" s="2" t="s">
        <v>1</v>
      </c>
      <c r="D846" s="2" t="s">
        <v>0</v>
      </c>
      <c r="E846" s="2" t="s">
        <v>10201</v>
      </c>
      <c r="F846" s="2" t="s">
        <v>10331</v>
      </c>
      <c r="G846" s="25">
        <v>1572</v>
      </c>
      <c r="H846" s="29">
        <v>1572</v>
      </c>
      <c r="I846" s="30"/>
      <c r="J846" s="24" t="s">
        <v>10284</v>
      </c>
      <c r="K846" s="2">
        <v>0</v>
      </c>
      <c r="L846" s="2">
        <v>0</v>
      </c>
      <c r="M846" s="24">
        <v>630.53</v>
      </c>
      <c r="N846" s="2">
        <v>81.968900000000005</v>
      </c>
      <c r="O846" s="2">
        <v>0</v>
      </c>
      <c r="P846" s="2">
        <v>0</v>
      </c>
      <c r="Q846" s="129">
        <v>712.49889999999994</v>
      </c>
      <c r="R846" s="2" t="s">
        <v>10283</v>
      </c>
      <c r="S846" s="2" t="s">
        <v>1</v>
      </c>
      <c r="T846" t="str">
        <f>IF(Tabla2[[#This Row],[SERIE ]]="22SD004C","BODEGA",IF(Tabla2[[#This Row],[SERIE ]]="21DS000T","CASA MATRIZ","SUCURSAL"))</f>
        <v>SUCURSAL</v>
      </c>
    </row>
    <row r="847" spans="1:20" ht="15.75" hidden="1" thickBot="1" x14ac:dyDescent="0.3">
      <c r="A847" s="26" t="s">
        <v>8491</v>
      </c>
      <c r="B847" s="182" t="s">
        <v>10695</v>
      </c>
      <c r="C847" s="2" t="s">
        <v>1</v>
      </c>
      <c r="D847" s="2" t="s">
        <v>0</v>
      </c>
      <c r="E847" s="2" t="s">
        <v>10201</v>
      </c>
      <c r="F847" s="2" t="s">
        <v>10331</v>
      </c>
      <c r="G847" s="25">
        <v>1571</v>
      </c>
      <c r="H847" s="29">
        <v>1571</v>
      </c>
      <c r="I847" s="30" t="s">
        <v>10592</v>
      </c>
      <c r="J847" s="24" t="s">
        <v>10593</v>
      </c>
      <c r="K847" s="2">
        <v>0</v>
      </c>
      <c r="L847" s="2">
        <v>0</v>
      </c>
      <c r="M847" s="24">
        <v>129.19999999999999</v>
      </c>
      <c r="N847" s="2">
        <v>16.795999999999999</v>
      </c>
      <c r="O847" s="2">
        <v>0</v>
      </c>
      <c r="P847" s="2">
        <v>0</v>
      </c>
      <c r="Q847" s="129">
        <v>145.99599999999998</v>
      </c>
      <c r="S847" s="2" t="s">
        <v>1</v>
      </c>
      <c r="T847" t="str">
        <f>IF(Tabla2[[#This Row],[SERIE ]]="22SD004C","BODEGA",IF(Tabla2[[#This Row],[SERIE ]]="21DS000T","CASA MATRIZ","SUCURSAL"))</f>
        <v>SUCURSAL</v>
      </c>
    </row>
    <row r="848" spans="1:20" ht="15.75" hidden="1" thickBot="1" x14ac:dyDescent="0.3">
      <c r="A848" s="26" t="s">
        <v>8491</v>
      </c>
      <c r="B848" s="182" t="s">
        <v>10740</v>
      </c>
      <c r="C848" s="2" t="s">
        <v>1</v>
      </c>
      <c r="D848" s="2" t="s">
        <v>0</v>
      </c>
      <c r="E848" s="2" t="s">
        <v>10201</v>
      </c>
      <c r="F848" s="2" t="s">
        <v>10331</v>
      </c>
      <c r="G848" s="25">
        <v>1570</v>
      </c>
      <c r="H848" s="29">
        <v>1570</v>
      </c>
      <c r="I848" s="30"/>
      <c r="J848" s="24" t="s">
        <v>10460</v>
      </c>
      <c r="K848" s="2">
        <v>0</v>
      </c>
      <c r="L848" s="2">
        <v>0</v>
      </c>
      <c r="M848" s="24">
        <v>457.3</v>
      </c>
      <c r="N848" s="2">
        <v>59.449000000000005</v>
      </c>
      <c r="O848" s="2">
        <v>0</v>
      </c>
      <c r="P848" s="2">
        <v>0</v>
      </c>
      <c r="Q848" s="129">
        <v>516.74900000000002</v>
      </c>
      <c r="R848" s="2" t="s">
        <v>10206</v>
      </c>
      <c r="S848" s="2" t="s">
        <v>1</v>
      </c>
      <c r="T848" t="str">
        <f>IF(Tabla2[[#This Row],[SERIE ]]="22SD004C","BODEGA",IF(Tabla2[[#This Row],[SERIE ]]="21DS000T","CASA MATRIZ","SUCURSAL"))</f>
        <v>SUCURSAL</v>
      </c>
    </row>
    <row r="849" spans="1:20" ht="15.75" hidden="1" thickBot="1" x14ac:dyDescent="0.3">
      <c r="A849" s="26" t="s">
        <v>8491</v>
      </c>
      <c r="B849" s="182" t="s">
        <v>10740</v>
      </c>
      <c r="C849" s="2" t="s">
        <v>1</v>
      </c>
      <c r="D849" s="2" t="s">
        <v>0</v>
      </c>
      <c r="E849" s="2" t="s">
        <v>10201</v>
      </c>
      <c r="F849" s="2" t="s">
        <v>10331</v>
      </c>
      <c r="G849" s="25">
        <v>1569</v>
      </c>
      <c r="H849" s="25">
        <v>1569</v>
      </c>
      <c r="I849" s="30"/>
      <c r="J849" s="24" t="s">
        <v>10239</v>
      </c>
      <c r="K849" s="2">
        <v>0</v>
      </c>
      <c r="L849" s="2">
        <v>0</v>
      </c>
      <c r="M849" s="24">
        <v>108.41</v>
      </c>
      <c r="N849" s="2">
        <v>14.093299999999999</v>
      </c>
      <c r="O849" s="2">
        <v>0</v>
      </c>
      <c r="P849" s="2">
        <v>0</v>
      </c>
      <c r="Q849" s="129">
        <v>122.5033</v>
      </c>
      <c r="R849" s="2" t="s">
        <v>10238</v>
      </c>
      <c r="S849" s="2" t="s">
        <v>1</v>
      </c>
      <c r="T849" t="str">
        <f>IF(Tabla2[[#This Row],[SERIE ]]="22SD004C","BODEGA",IF(Tabla2[[#This Row],[SERIE ]]="21DS000T","CASA MATRIZ","SUCURSAL"))</f>
        <v>SUCURSAL</v>
      </c>
    </row>
    <row r="850" spans="1:20" ht="15.75" hidden="1" thickBot="1" x14ac:dyDescent="0.3">
      <c r="A850" s="26" t="s">
        <v>8491</v>
      </c>
      <c r="B850" s="182" t="s">
        <v>10740</v>
      </c>
      <c r="C850" s="2" t="s">
        <v>1</v>
      </c>
      <c r="D850" s="2" t="s">
        <v>0</v>
      </c>
      <c r="E850" s="2" t="s">
        <v>10201</v>
      </c>
      <c r="F850" s="2" t="s">
        <v>10331</v>
      </c>
      <c r="G850" s="25">
        <v>1568</v>
      </c>
      <c r="H850" s="29">
        <v>1568</v>
      </c>
      <c r="I850" s="30"/>
      <c r="J850" s="24" t="s">
        <v>10277</v>
      </c>
      <c r="K850" s="2">
        <v>0</v>
      </c>
      <c r="L850" s="2">
        <v>0</v>
      </c>
      <c r="M850" s="24">
        <v>396.01</v>
      </c>
      <c r="N850" s="2">
        <v>51.481299999999997</v>
      </c>
      <c r="O850" s="2">
        <v>0</v>
      </c>
      <c r="P850" s="2">
        <v>0</v>
      </c>
      <c r="Q850" s="129">
        <v>447.49129999999997</v>
      </c>
      <c r="R850" s="2" t="s">
        <v>10276</v>
      </c>
      <c r="S850" s="2" t="s">
        <v>1</v>
      </c>
      <c r="T850" t="str">
        <f>IF(Tabla2[[#This Row],[SERIE ]]="22SD004C","BODEGA",IF(Tabla2[[#This Row],[SERIE ]]="21DS000T","CASA MATRIZ","SUCURSAL"))</f>
        <v>SUCURSAL</v>
      </c>
    </row>
    <row r="851" spans="1:20" ht="15.75" hidden="1" thickBot="1" x14ac:dyDescent="0.3">
      <c r="A851" s="26" t="s">
        <v>8491</v>
      </c>
      <c r="B851" s="182" t="s">
        <v>10740</v>
      </c>
      <c r="C851" s="2" t="s">
        <v>1</v>
      </c>
      <c r="D851" s="2" t="s">
        <v>0</v>
      </c>
      <c r="E851" s="2" t="s">
        <v>10201</v>
      </c>
      <c r="F851" s="2" t="s">
        <v>10331</v>
      </c>
      <c r="G851" s="25">
        <v>1567</v>
      </c>
      <c r="H851" s="29">
        <v>1567</v>
      </c>
      <c r="I851" s="30"/>
      <c r="J851" s="24" t="s">
        <v>10461</v>
      </c>
      <c r="K851" s="2">
        <v>0</v>
      </c>
      <c r="L851" s="2">
        <v>0</v>
      </c>
      <c r="M851" s="24">
        <v>491.6</v>
      </c>
      <c r="N851" s="2">
        <v>63.908000000000008</v>
      </c>
      <c r="O851" s="2">
        <v>0</v>
      </c>
      <c r="P851" s="2">
        <v>0</v>
      </c>
      <c r="Q851" s="129">
        <v>555.50800000000004</v>
      </c>
      <c r="R851" s="2" t="s">
        <v>10253</v>
      </c>
      <c r="S851" s="2" t="s">
        <v>1</v>
      </c>
      <c r="T851" t="str">
        <f>IF(Tabla2[[#This Row],[SERIE ]]="22SD004C","BODEGA",IF(Tabla2[[#This Row],[SERIE ]]="21DS000T","CASA MATRIZ","SUCURSAL"))</f>
        <v>SUCURSAL</v>
      </c>
    </row>
    <row r="852" spans="1:20" ht="15.75" hidden="1" thickBot="1" x14ac:dyDescent="0.3">
      <c r="A852" s="26" t="s">
        <v>8491</v>
      </c>
      <c r="B852" s="182" t="s">
        <v>10740</v>
      </c>
      <c r="C852" s="2" t="s">
        <v>1</v>
      </c>
      <c r="D852" s="2" t="s">
        <v>0</v>
      </c>
      <c r="E852" s="2" t="s">
        <v>10201</v>
      </c>
      <c r="F852" s="2" t="s">
        <v>10331</v>
      </c>
      <c r="G852" s="25">
        <v>1566</v>
      </c>
      <c r="H852" s="29">
        <v>1566</v>
      </c>
      <c r="I852" s="30"/>
      <c r="J852" s="24" t="s">
        <v>10270</v>
      </c>
      <c r="K852" s="2">
        <v>0</v>
      </c>
      <c r="L852" s="2">
        <v>0</v>
      </c>
      <c r="M852" s="24">
        <v>431.42</v>
      </c>
      <c r="N852" s="2">
        <v>56.084600000000002</v>
      </c>
      <c r="O852" s="2">
        <v>0</v>
      </c>
      <c r="P852" s="2">
        <v>0</v>
      </c>
      <c r="Q852" s="129">
        <v>487.50460000000004</v>
      </c>
      <c r="R852" s="2" t="s">
        <v>10269</v>
      </c>
      <c r="S852" s="2" t="s">
        <v>1</v>
      </c>
      <c r="T852" t="str">
        <f>IF(Tabla2[[#This Row],[SERIE ]]="22SD004C","BODEGA",IF(Tabla2[[#This Row],[SERIE ]]="21DS000T","CASA MATRIZ","SUCURSAL"))</f>
        <v>SUCURSAL</v>
      </c>
    </row>
    <row r="853" spans="1:20" ht="15.75" hidden="1" thickBot="1" x14ac:dyDescent="0.3">
      <c r="A853" s="26" t="s">
        <v>8491</v>
      </c>
      <c r="B853" s="182" t="s">
        <v>10739</v>
      </c>
      <c r="C853" s="2" t="s">
        <v>1</v>
      </c>
      <c r="D853" s="2" t="s">
        <v>0</v>
      </c>
      <c r="E853" s="2" t="s">
        <v>10201</v>
      </c>
      <c r="F853" s="2" t="s">
        <v>10331</v>
      </c>
      <c r="G853" s="25">
        <v>1565</v>
      </c>
      <c r="H853" s="29">
        <v>1565</v>
      </c>
      <c r="I853" s="30"/>
      <c r="J853" s="24" t="s">
        <v>10231</v>
      </c>
      <c r="K853" s="2">
        <v>0</v>
      </c>
      <c r="L853" s="2">
        <v>0</v>
      </c>
      <c r="M853" s="24">
        <v>483.41</v>
      </c>
      <c r="N853" s="2">
        <v>62.843300000000006</v>
      </c>
      <c r="O853" s="2">
        <v>0</v>
      </c>
      <c r="P853" s="2">
        <v>0</v>
      </c>
      <c r="Q853" s="129">
        <v>546.25330000000008</v>
      </c>
      <c r="R853" s="2" t="s">
        <v>10230</v>
      </c>
      <c r="S853" s="2" t="s">
        <v>1</v>
      </c>
      <c r="T853" t="str">
        <f>IF(Tabla2[[#This Row],[SERIE ]]="22SD004C","BODEGA",IF(Tabla2[[#This Row],[SERIE ]]="21DS000T","CASA MATRIZ","SUCURSAL"))</f>
        <v>SUCURSAL</v>
      </c>
    </row>
    <row r="854" spans="1:20" ht="15.75" hidden="1" thickBot="1" x14ac:dyDescent="0.3">
      <c r="A854" s="26" t="s">
        <v>8491</v>
      </c>
      <c r="B854" s="182" t="s">
        <v>10739</v>
      </c>
      <c r="C854" s="2" t="s">
        <v>1</v>
      </c>
      <c r="D854" s="2" t="s">
        <v>0</v>
      </c>
      <c r="E854" s="2" t="s">
        <v>10201</v>
      </c>
      <c r="F854" s="2" t="s">
        <v>10331</v>
      </c>
      <c r="G854" s="25">
        <v>1564</v>
      </c>
      <c r="H854" s="29">
        <v>1564</v>
      </c>
      <c r="I854" s="30"/>
      <c r="J854" s="24" t="s">
        <v>10736</v>
      </c>
      <c r="K854" s="2">
        <v>0</v>
      </c>
      <c r="L854" s="2">
        <v>0</v>
      </c>
      <c r="M854" s="24">
        <v>415.05</v>
      </c>
      <c r="N854" s="2">
        <v>53.956500000000005</v>
      </c>
      <c r="O854" s="2">
        <v>0</v>
      </c>
      <c r="P854" s="2">
        <v>0</v>
      </c>
      <c r="Q854" s="129">
        <v>469.00650000000002</v>
      </c>
      <c r="R854" s="2" t="s">
        <v>10735</v>
      </c>
      <c r="S854" s="2" t="s">
        <v>1</v>
      </c>
      <c r="T854" t="str">
        <f>IF(Tabla2[[#This Row],[SERIE ]]="22SD004C","BODEGA",IF(Tabla2[[#This Row],[SERIE ]]="21DS000T","CASA MATRIZ","SUCURSAL"))</f>
        <v>SUCURSAL</v>
      </c>
    </row>
    <row r="855" spans="1:20" ht="15.75" hidden="1" thickBot="1" x14ac:dyDescent="0.3">
      <c r="A855" s="26" t="s">
        <v>8491</v>
      </c>
      <c r="B855" s="182" t="s">
        <v>10739</v>
      </c>
      <c r="C855" s="2" t="s">
        <v>1</v>
      </c>
      <c r="D855" s="2" t="s">
        <v>0</v>
      </c>
      <c r="E855" s="2" t="s">
        <v>10201</v>
      </c>
      <c r="F855" s="2" t="s">
        <v>10331</v>
      </c>
      <c r="G855" s="25">
        <v>1563</v>
      </c>
      <c r="H855" s="29">
        <v>1563</v>
      </c>
      <c r="I855" s="30"/>
      <c r="J855" s="24" t="s">
        <v>10231</v>
      </c>
      <c r="K855" s="2">
        <v>0</v>
      </c>
      <c r="L855" s="2">
        <v>0</v>
      </c>
      <c r="M855" s="24">
        <v>407.08</v>
      </c>
      <c r="N855" s="2">
        <v>52.920400000000001</v>
      </c>
      <c r="O855" s="2">
        <v>0</v>
      </c>
      <c r="P855" s="2">
        <v>0</v>
      </c>
      <c r="Q855" s="129">
        <v>460.00040000000001</v>
      </c>
      <c r="R855" s="2" t="s">
        <v>10230</v>
      </c>
      <c r="S855" s="2" t="s">
        <v>1</v>
      </c>
      <c r="T855" t="str">
        <f>IF(Tabla2[[#This Row],[SERIE ]]="22SD004C","BODEGA",IF(Tabla2[[#This Row],[SERIE ]]="21DS000T","CASA MATRIZ","SUCURSAL"))</f>
        <v>SUCURSAL</v>
      </c>
    </row>
    <row r="856" spans="1:20" ht="15.75" hidden="1" thickBot="1" x14ac:dyDescent="0.3">
      <c r="A856" s="26" t="s">
        <v>8491</v>
      </c>
      <c r="B856" s="182" t="s">
        <v>10739</v>
      </c>
      <c r="C856" s="2" t="s">
        <v>1</v>
      </c>
      <c r="D856" s="2" t="s">
        <v>0</v>
      </c>
      <c r="E856" s="2" t="s">
        <v>10201</v>
      </c>
      <c r="F856" s="2" t="s">
        <v>10331</v>
      </c>
      <c r="G856" s="25">
        <v>1562</v>
      </c>
      <c r="H856" s="29">
        <v>1562</v>
      </c>
      <c r="I856" s="30"/>
      <c r="J856" s="24" t="s">
        <v>10460</v>
      </c>
      <c r="K856" s="2">
        <v>0</v>
      </c>
      <c r="L856" s="2">
        <v>0</v>
      </c>
      <c r="M856" s="24">
        <v>443.26</v>
      </c>
      <c r="N856" s="2">
        <v>57.623800000000003</v>
      </c>
      <c r="O856" s="2">
        <v>0</v>
      </c>
      <c r="P856" s="2">
        <v>0</v>
      </c>
      <c r="Q856" s="129">
        <v>500.88380000000001</v>
      </c>
      <c r="R856" s="2" t="s">
        <v>10206</v>
      </c>
      <c r="S856" s="2" t="s">
        <v>1</v>
      </c>
      <c r="T856" t="str">
        <f>IF(Tabla2[[#This Row],[SERIE ]]="22SD004C","BODEGA",IF(Tabla2[[#This Row],[SERIE ]]="21DS000T","CASA MATRIZ","SUCURSAL"))</f>
        <v>SUCURSAL</v>
      </c>
    </row>
    <row r="857" spans="1:20" ht="15.75" hidden="1" thickBot="1" x14ac:dyDescent="0.3">
      <c r="A857" s="26" t="s">
        <v>8491</v>
      </c>
      <c r="B857" s="182" t="s">
        <v>10665</v>
      </c>
      <c r="C857" s="2" t="s">
        <v>1</v>
      </c>
      <c r="D857" s="2" t="s">
        <v>0</v>
      </c>
      <c r="E857" s="2" t="s">
        <v>10201</v>
      </c>
      <c r="F857" s="2" t="s">
        <v>10331</v>
      </c>
      <c r="G857" s="25">
        <v>1561</v>
      </c>
      <c r="H857" s="29">
        <v>1561</v>
      </c>
      <c r="I857" s="30"/>
      <c r="J857" s="24" t="s">
        <v>10738</v>
      </c>
      <c r="K857" s="2">
        <v>0</v>
      </c>
      <c r="L857" s="2">
        <v>0</v>
      </c>
      <c r="M857" s="24">
        <v>9.73</v>
      </c>
      <c r="N857" s="2">
        <v>1.2649000000000001</v>
      </c>
      <c r="O857" s="2">
        <v>0</v>
      </c>
      <c r="P857" s="2">
        <v>0</v>
      </c>
      <c r="Q857" s="129">
        <v>10.994900000000001</v>
      </c>
      <c r="R857" s="2" t="s">
        <v>10737</v>
      </c>
      <c r="S857" s="2" t="s">
        <v>1</v>
      </c>
      <c r="T857" t="str">
        <f>IF(Tabla2[[#This Row],[SERIE ]]="22SD004C","BODEGA",IF(Tabla2[[#This Row],[SERIE ]]="21DS000T","CASA MATRIZ","SUCURSAL"))</f>
        <v>SUCURSAL</v>
      </c>
    </row>
    <row r="858" spans="1:20" ht="15.75" hidden="1" thickBot="1" x14ac:dyDescent="0.3">
      <c r="A858" s="26" t="s">
        <v>8491</v>
      </c>
      <c r="B858" s="182" t="s">
        <v>10665</v>
      </c>
      <c r="C858" s="2" t="s">
        <v>1</v>
      </c>
      <c r="D858" s="2" t="s">
        <v>0</v>
      </c>
      <c r="E858" s="2" t="s">
        <v>10201</v>
      </c>
      <c r="F858" s="2" t="s">
        <v>10331</v>
      </c>
      <c r="G858" s="25">
        <v>1560</v>
      </c>
      <c r="H858" s="29">
        <v>1560</v>
      </c>
      <c r="I858" s="30"/>
      <c r="J858" s="24" t="s">
        <v>10239</v>
      </c>
      <c r="K858" s="2">
        <v>0</v>
      </c>
      <c r="L858" s="2">
        <v>0</v>
      </c>
      <c r="M858" s="24">
        <v>99.56</v>
      </c>
      <c r="N858" s="2">
        <v>12.9428</v>
      </c>
      <c r="O858" s="2">
        <v>0</v>
      </c>
      <c r="P858" s="2">
        <v>0</v>
      </c>
      <c r="Q858" s="129">
        <v>112.50280000000001</v>
      </c>
      <c r="R858" s="2" t="s">
        <v>10238</v>
      </c>
      <c r="S858" s="2" t="s">
        <v>1</v>
      </c>
      <c r="T858" t="str">
        <f>IF(Tabla2[[#This Row],[SERIE ]]="22SD004C","BODEGA",IF(Tabla2[[#This Row],[SERIE ]]="21DS000T","CASA MATRIZ","SUCURSAL"))</f>
        <v>SUCURSAL</v>
      </c>
    </row>
    <row r="859" spans="1:20" ht="15.75" hidden="1" thickBot="1" x14ac:dyDescent="0.3">
      <c r="A859" s="26" t="s">
        <v>8491</v>
      </c>
      <c r="B859" s="182" t="s">
        <v>10665</v>
      </c>
      <c r="C859" s="2" t="s">
        <v>1</v>
      </c>
      <c r="D859" s="2" t="s">
        <v>0</v>
      </c>
      <c r="E859" s="2" t="s">
        <v>10201</v>
      </c>
      <c r="F859" s="2" t="s">
        <v>10331</v>
      </c>
      <c r="G859" s="25">
        <v>1559</v>
      </c>
      <c r="H859" s="29">
        <v>1559</v>
      </c>
      <c r="I859" s="30"/>
      <c r="J859" s="24" t="s">
        <v>10239</v>
      </c>
      <c r="K859" s="2">
        <v>0</v>
      </c>
      <c r="L859" s="2">
        <v>0</v>
      </c>
      <c r="M859" s="24">
        <v>76.099999999999994</v>
      </c>
      <c r="N859" s="2">
        <v>9.8929999999999989</v>
      </c>
      <c r="O859" s="2">
        <v>0</v>
      </c>
      <c r="P859" s="2">
        <v>0</v>
      </c>
      <c r="Q859" s="129">
        <v>85.992999999999995</v>
      </c>
      <c r="R859" s="2" t="s">
        <v>10238</v>
      </c>
      <c r="S859" s="2" t="s">
        <v>1</v>
      </c>
      <c r="T859" t="str">
        <f>IF(Tabla2[[#This Row],[SERIE ]]="22SD004C","BODEGA",IF(Tabla2[[#This Row],[SERIE ]]="21DS000T","CASA MATRIZ","SUCURSAL"))</f>
        <v>SUCURSAL</v>
      </c>
    </row>
    <row r="860" spans="1:20" ht="15.75" hidden="1" thickBot="1" x14ac:dyDescent="0.3">
      <c r="A860" s="26" t="s">
        <v>8491</v>
      </c>
      <c r="B860" s="182" t="s">
        <v>10665</v>
      </c>
      <c r="C860" s="2" t="s">
        <v>1</v>
      </c>
      <c r="D860" s="2" t="s">
        <v>0</v>
      </c>
      <c r="E860" s="2" t="s">
        <v>10201</v>
      </c>
      <c r="F860" s="2" t="s">
        <v>10331</v>
      </c>
      <c r="G860" s="25">
        <v>1558</v>
      </c>
      <c r="H860" s="29">
        <v>1558</v>
      </c>
      <c r="I860" s="30" t="s">
        <v>10598</v>
      </c>
      <c r="J860" s="24" t="s">
        <v>10599</v>
      </c>
      <c r="K860" s="2">
        <v>0</v>
      </c>
      <c r="L860" s="2">
        <v>0</v>
      </c>
      <c r="M860" s="24">
        <v>17.690000000000001</v>
      </c>
      <c r="N860" s="2">
        <v>2.2997000000000001</v>
      </c>
      <c r="O860" s="2">
        <v>0</v>
      </c>
      <c r="P860" s="2">
        <v>0</v>
      </c>
      <c r="Q860" s="129">
        <v>19.989700000000003</v>
      </c>
      <c r="S860" s="2" t="s">
        <v>1</v>
      </c>
      <c r="T860" t="str">
        <f>IF(Tabla2[[#This Row],[SERIE ]]="22SD004C","BODEGA",IF(Tabla2[[#This Row],[SERIE ]]="21DS000T","CASA MATRIZ","SUCURSAL"))</f>
        <v>SUCURSAL</v>
      </c>
    </row>
    <row r="861" spans="1:20" ht="15.75" hidden="1" thickBot="1" x14ac:dyDescent="0.3">
      <c r="A861" s="26" t="s">
        <v>8491</v>
      </c>
      <c r="B861" s="182" t="s">
        <v>10665</v>
      </c>
      <c r="C861" s="2" t="s">
        <v>1</v>
      </c>
      <c r="D861" s="2" t="s">
        <v>0</v>
      </c>
      <c r="E861" s="2" t="s">
        <v>10201</v>
      </c>
      <c r="F861" s="2" t="s">
        <v>10331</v>
      </c>
      <c r="G861" s="25">
        <v>1557</v>
      </c>
      <c r="H861" s="29">
        <v>1557</v>
      </c>
      <c r="I861" s="30"/>
      <c r="J861" s="24" t="s">
        <v>10461</v>
      </c>
      <c r="K861" s="2">
        <v>0</v>
      </c>
      <c r="L861" s="2">
        <v>0</v>
      </c>
      <c r="M861" s="24">
        <v>458.05</v>
      </c>
      <c r="N861" s="2">
        <v>59.546500000000002</v>
      </c>
      <c r="O861" s="2">
        <v>0</v>
      </c>
      <c r="P861" s="2">
        <v>0</v>
      </c>
      <c r="Q861" s="129">
        <v>517.59649999999999</v>
      </c>
      <c r="R861" s="2" t="s">
        <v>10253</v>
      </c>
      <c r="S861" s="2" t="s">
        <v>1</v>
      </c>
      <c r="T861" t="str">
        <f>IF(Tabla2[[#This Row],[SERIE ]]="22SD004C","BODEGA",IF(Tabla2[[#This Row],[SERIE ]]="21DS000T","CASA MATRIZ","SUCURSAL"))</f>
        <v>SUCURSAL</v>
      </c>
    </row>
    <row r="862" spans="1:20" ht="15.75" hidden="1" thickBot="1" x14ac:dyDescent="0.3">
      <c r="A862" s="26" t="s">
        <v>8491</v>
      </c>
      <c r="B862" s="182" t="s">
        <v>10665</v>
      </c>
      <c r="C862" s="2" t="s">
        <v>1</v>
      </c>
      <c r="D862" s="2" t="s">
        <v>0</v>
      </c>
      <c r="E862" s="2" t="s">
        <v>10201</v>
      </c>
      <c r="F862" s="2" t="s">
        <v>10331</v>
      </c>
      <c r="G862" s="25">
        <v>1556</v>
      </c>
      <c r="H862" s="29">
        <v>1556</v>
      </c>
      <c r="I862" s="130"/>
      <c r="J862" s="24" t="s">
        <v>10246</v>
      </c>
      <c r="K862" s="2">
        <v>0</v>
      </c>
      <c r="L862" s="2">
        <v>0</v>
      </c>
      <c r="M862" s="24">
        <v>119.47</v>
      </c>
      <c r="N862" s="2">
        <v>15.5311</v>
      </c>
      <c r="O862" s="2">
        <v>0</v>
      </c>
      <c r="P862" s="2">
        <v>0</v>
      </c>
      <c r="Q862" s="129">
        <v>135.00110000000001</v>
      </c>
      <c r="R862" s="112" t="s">
        <v>10245</v>
      </c>
      <c r="S862" s="2" t="s">
        <v>1</v>
      </c>
      <c r="T862" t="str">
        <f>IF(Tabla2[[#This Row],[SERIE ]]="22SD004C","BODEGA",IF(Tabla2[[#This Row],[SERIE ]]="21DS000T","CASA MATRIZ","SUCURSAL"))</f>
        <v>SUCURSAL</v>
      </c>
    </row>
    <row r="863" spans="1:20" ht="15.75" hidden="1" thickBot="1" x14ac:dyDescent="0.3">
      <c r="A863" s="26" t="s">
        <v>8491</v>
      </c>
      <c r="B863" s="182" t="s">
        <v>10665</v>
      </c>
      <c r="C863" s="2" t="s">
        <v>1</v>
      </c>
      <c r="D863" s="2" t="s">
        <v>0</v>
      </c>
      <c r="E863" s="2" t="s">
        <v>10201</v>
      </c>
      <c r="F863" s="2" t="s">
        <v>10331</v>
      </c>
      <c r="G863" s="25">
        <v>1555</v>
      </c>
      <c r="H863" s="29">
        <v>1555</v>
      </c>
      <c r="I863" s="30"/>
      <c r="J863" s="24" t="s">
        <v>10231</v>
      </c>
      <c r="K863" s="2">
        <v>0</v>
      </c>
      <c r="L863" s="2">
        <v>0</v>
      </c>
      <c r="M863" s="24">
        <v>439.38</v>
      </c>
      <c r="N863" s="2">
        <v>57.119399999999999</v>
      </c>
      <c r="O863" s="2">
        <v>0</v>
      </c>
      <c r="P863" s="2">
        <v>0</v>
      </c>
      <c r="Q863" s="129">
        <v>496.49939999999998</v>
      </c>
      <c r="R863" s="2" t="s">
        <v>10230</v>
      </c>
      <c r="S863" s="2" t="s">
        <v>1</v>
      </c>
      <c r="T863" t="str">
        <f>IF(Tabla2[[#This Row],[SERIE ]]="22SD004C","BODEGA",IF(Tabla2[[#This Row],[SERIE ]]="21DS000T","CASA MATRIZ","SUCURSAL"))</f>
        <v>SUCURSAL</v>
      </c>
    </row>
    <row r="864" spans="1:20" ht="15.75" hidden="1" thickBot="1" x14ac:dyDescent="0.3">
      <c r="A864" s="26" t="s">
        <v>8491</v>
      </c>
      <c r="B864" s="182" t="s">
        <v>10665</v>
      </c>
      <c r="C864" s="2" t="s">
        <v>1</v>
      </c>
      <c r="D864" s="2" t="s">
        <v>0</v>
      </c>
      <c r="E864" s="2" t="s">
        <v>10201</v>
      </c>
      <c r="F864" s="2" t="s">
        <v>10331</v>
      </c>
      <c r="G864" s="25">
        <v>1554</v>
      </c>
      <c r="H864" s="29">
        <v>1554</v>
      </c>
      <c r="I864" s="30"/>
      <c r="J864" s="24" t="s">
        <v>10736</v>
      </c>
      <c r="K864" s="2">
        <v>0</v>
      </c>
      <c r="L864" s="2">
        <v>0</v>
      </c>
      <c r="M864" s="24">
        <v>415.05</v>
      </c>
      <c r="N864" s="2">
        <v>53.956500000000005</v>
      </c>
      <c r="O864" s="2">
        <v>0</v>
      </c>
      <c r="P864" s="2">
        <v>0</v>
      </c>
      <c r="Q864" s="129">
        <v>469.00650000000002</v>
      </c>
      <c r="R864" s="2" t="s">
        <v>10735</v>
      </c>
      <c r="S864" s="2" t="s">
        <v>1</v>
      </c>
      <c r="T864" t="str">
        <f>IF(Tabla2[[#This Row],[SERIE ]]="22SD004C","BODEGA",IF(Tabla2[[#This Row],[SERIE ]]="21DS000T","CASA MATRIZ","SUCURSAL"))</f>
        <v>SUCURSAL</v>
      </c>
    </row>
    <row r="865" spans="1:20" ht="15.75" hidden="1" thickBot="1" x14ac:dyDescent="0.3">
      <c r="A865" s="26" t="s">
        <v>8491</v>
      </c>
      <c r="B865" s="182" t="s">
        <v>10675</v>
      </c>
      <c r="C865" s="2" t="s">
        <v>1</v>
      </c>
      <c r="D865" s="2" t="s">
        <v>0</v>
      </c>
      <c r="E865" s="2" t="s">
        <v>10201</v>
      </c>
      <c r="F865" s="2" t="s">
        <v>10331</v>
      </c>
      <c r="G865" s="25">
        <v>1553</v>
      </c>
      <c r="H865" s="29">
        <v>1553</v>
      </c>
      <c r="I865" s="30"/>
      <c r="J865" s="24" t="s">
        <v>10429</v>
      </c>
      <c r="K865" s="2">
        <v>0</v>
      </c>
      <c r="L865" s="2">
        <v>0</v>
      </c>
      <c r="M865" s="24">
        <v>182.3</v>
      </c>
      <c r="N865" s="2">
        <v>23.699000000000002</v>
      </c>
      <c r="O865" s="2">
        <v>0</v>
      </c>
      <c r="P865" s="2">
        <v>0</v>
      </c>
      <c r="Q865" s="129">
        <v>205.99900000000002</v>
      </c>
      <c r="R865" s="2" t="s">
        <v>10428</v>
      </c>
      <c r="S865" s="2" t="s">
        <v>1</v>
      </c>
      <c r="T865" t="str">
        <f>IF(Tabla2[[#This Row],[SERIE ]]="22SD004C","BODEGA",IF(Tabla2[[#This Row],[SERIE ]]="21DS000T","CASA MATRIZ","SUCURSAL"))</f>
        <v>SUCURSAL</v>
      </c>
    </row>
    <row r="866" spans="1:20" ht="15.75" hidden="1" thickBot="1" x14ac:dyDescent="0.3">
      <c r="A866" s="26" t="s">
        <v>8491</v>
      </c>
      <c r="B866" s="182" t="s">
        <v>10675</v>
      </c>
      <c r="C866" s="2" t="s">
        <v>1</v>
      </c>
      <c r="D866" s="2" t="s">
        <v>0</v>
      </c>
      <c r="E866" s="2" t="s">
        <v>10201</v>
      </c>
      <c r="F866" s="2" t="s">
        <v>10331</v>
      </c>
      <c r="G866" s="25">
        <v>1552</v>
      </c>
      <c r="H866" s="29">
        <v>1552</v>
      </c>
      <c r="I866" s="30"/>
      <c r="J866" s="24" t="s">
        <v>10239</v>
      </c>
      <c r="K866" s="2">
        <v>0</v>
      </c>
      <c r="L866" s="2">
        <v>0</v>
      </c>
      <c r="M866" s="24">
        <v>84.96</v>
      </c>
      <c r="N866" s="2">
        <v>11.0448</v>
      </c>
      <c r="O866" s="2">
        <v>0</v>
      </c>
      <c r="P866" s="2">
        <v>0</v>
      </c>
      <c r="Q866" s="129">
        <v>96.004799999999989</v>
      </c>
      <c r="R866" s="2" t="s">
        <v>10238</v>
      </c>
      <c r="S866" s="2" t="s">
        <v>1</v>
      </c>
      <c r="T866" t="str">
        <f>IF(Tabla2[[#This Row],[SERIE ]]="22SD004C","BODEGA",IF(Tabla2[[#This Row],[SERIE ]]="21DS000T","CASA MATRIZ","SUCURSAL"))</f>
        <v>SUCURSAL</v>
      </c>
    </row>
    <row r="867" spans="1:20" ht="15.75" hidden="1" thickBot="1" x14ac:dyDescent="0.3">
      <c r="A867" s="26" t="s">
        <v>8491</v>
      </c>
      <c r="B867" s="182" t="s">
        <v>10675</v>
      </c>
      <c r="C867" s="2" t="s">
        <v>1</v>
      </c>
      <c r="D867" s="2" t="s">
        <v>0</v>
      </c>
      <c r="E867" s="2" t="s">
        <v>10201</v>
      </c>
      <c r="F867" s="2" t="s">
        <v>10331</v>
      </c>
      <c r="G867" s="25">
        <v>1551</v>
      </c>
      <c r="H867" s="29">
        <v>1551</v>
      </c>
      <c r="I867" s="30"/>
      <c r="J867" s="24" t="s">
        <v>10203</v>
      </c>
      <c r="K867" s="2">
        <v>0</v>
      </c>
      <c r="L867" s="2">
        <v>0</v>
      </c>
      <c r="M867" s="24">
        <v>409.74</v>
      </c>
      <c r="N867" s="2">
        <v>53.266200000000005</v>
      </c>
      <c r="O867" s="2">
        <v>0</v>
      </c>
      <c r="P867" s="2">
        <v>0</v>
      </c>
      <c r="Q867" s="129">
        <v>463.00620000000004</v>
      </c>
      <c r="R867" s="2" t="s">
        <v>10202</v>
      </c>
      <c r="S867" s="2" t="s">
        <v>1</v>
      </c>
      <c r="T867" t="str">
        <f>IF(Tabla2[[#This Row],[SERIE ]]="22SD004C","BODEGA",IF(Tabla2[[#This Row],[SERIE ]]="21DS000T","CASA MATRIZ","SUCURSAL"))</f>
        <v>SUCURSAL</v>
      </c>
    </row>
    <row r="868" spans="1:20" ht="15.75" hidden="1" thickBot="1" x14ac:dyDescent="0.3">
      <c r="A868" s="26" t="s">
        <v>8491</v>
      </c>
      <c r="B868" s="182" t="s">
        <v>10675</v>
      </c>
      <c r="C868" s="2" t="s">
        <v>1</v>
      </c>
      <c r="D868" s="2" t="s">
        <v>0</v>
      </c>
      <c r="E868" s="2" t="s">
        <v>10201</v>
      </c>
      <c r="F868" s="2" t="s">
        <v>10331</v>
      </c>
      <c r="G868" s="25">
        <v>1550</v>
      </c>
      <c r="H868" s="29">
        <v>1550</v>
      </c>
      <c r="I868" s="30"/>
      <c r="J868" s="24" t="s">
        <v>10231</v>
      </c>
      <c r="K868" s="2">
        <v>0</v>
      </c>
      <c r="L868" s="2">
        <v>0</v>
      </c>
      <c r="M868" s="24">
        <v>398.23</v>
      </c>
      <c r="N868" s="2">
        <v>51.769900000000007</v>
      </c>
      <c r="O868" s="2">
        <v>0</v>
      </c>
      <c r="P868" s="2">
        <v>0</v>
      </c>
      <c r="Q868" s="129">
        <v>449.99990000000003</v>
      </c>
      <c r="R868" s="2" t="s">
        <v>10230</v>
      </c>
      <c r="S868" s="2" t="s">
        <v>1</v>
      </c>
      <c r="T868" t="str">
        <f>IF(Tabla2[[#This Row],[SERIE ]]="22SD004C","BODEGA",IF(Tabla2[[#This Row],[SERIE ]]="21DS000T","CASA MATRIZ","SUCURSAL"))</f>
        <v>SUCURSAL</v>
      </c>
    </row>
    <row r="869" spans="1:20" ht="15.75" hidden="1" thickBot="1" x14ac:dyDescent="0.3">
      <c r="A869" s="26" t="s">
        <v>8491</v>
      </c>
      <c r="B869" s="182" t="s">
        <v>10675</v>
      </c>
      <c r="C869" s="2" t="s">
        <v>1</v>
      </c>
      <c r="D869" s="2" t="s">
        <v>0</v>
      </c>
      <c r="E869" s="2" t="s">
        <v>10201</v>
      </c>
      <c r="F869" s="2" t="s">
        <v>10331</v>
      </c>
      <c r="G869" s="25">
        <v>1549</v>
      </c>
      <c r="H869" s="29">
        <v>1549</v>
      </c>
      <c r="I869" s="30"/>
      <c r="J869" s="24" t="s">
        <v>10734</v>
      </c>
      <c r="K869" s="2">
        <v>0</v>
      </c>
      <c r="L869" s="2">
        <v>0</v>
      </c>
      <c r="M869" s="24">
        <v>428.04</v>
      </c>
      <c r="N869" s="2">
        <v>55.645200000000003</v>
      </c>
      <c r="O869" s="2">
        <v>0</v>
      </c>
      <c r="P869" s="2">
        <v>0</v>
      </c>
      <c r="Q869" s="129">
        <v>483.68520000000001</v>
      </c>
      <c r="R869" s="2" t="s">
        <v>10733</v>
      </c>
      <c r="S869" s="2" t="s">
        <v>1</v>
      </c>
      <c r="T869" t="str">
        <f>IF(Tabla2[[#This Row],[SERIE ]]="22SD004C","BODEGA",IF(Tabla2[[#This Row],[SERIE ]]="21DS000T","CASA MATRIZ","SUCURSAL"))</f>
        <v>SUCURSAL</v>
      </c>
    </row>
    <row r="870" spans="1:20" ht="15.75" hidden="1" thickBot="1" x14ac:dyDescent="0.3">
      <c r="A870" s="26" t="s">
        <v>8491</v>
      </c>
      <c r="B870" s="182" t="s">
        <v>10675</v>
      </c>
      <c r="C870" s="2" t="s">
        <v>1</v>
      </c>
      <c r="D870" s="2" t="s">
        <v>0</v>
      </c>
      <c r="E870" s="2" t="s">
        <v>10201</v>
      </c>
      <c r="F870" s="2" t="s">
        <v>10331</v>
      </c>
      <c r="G870" s="25">
        <v>1548</v>
      </c>
      <c r="H870" s="29">
        <v>1548</v>
      </c>
      <c r="I870" s="30"/>
      <c r="J870" s="24" t="s">
        <v>10239</v>
      </c>
      <c r="K870" s="2">
        <v>0</v>
      </c>
      <c r="L870" s="2">
        <v>0</v>
      </c>
      <c r="M870" s="24">
        <v>79.650000000000006</v>
      </c>
      <c r="N870" s="2">
        <v>10.354500000000002</v>
      </c>
      <c r="O870" s="2">
        <v>0</v>
      </c>
      <c r="P870" s="2">
        <v>0</v>
      </c>
      <c r="Q870" s="129">
        <v>90.004500000000007</v>
      </c>
      <c r="R870" s="2" t="s">
        <v>10238</v>
      </c>
      <c r="S870" s="2" t="s">
        <v>1</v>
      </c>
      <c r="T870" t="str">
        <f>IF(Tabla2[[#This Row],[SERIE ]]="22SD004C","BODEGA",IF(Tabla2[[#This Row],[SERIE ]]="21DS000T","CASA MATRIZ","SUCURSAL"))</f>
        <v>SUCURSAL</v>
      </c>
    </row>
    <row r="871" spans="1:20" ht="15.75" hidden="1" thickBot="1" x14ac:dyDescent="0.3">
      <c r="A871" s="26" t="s">
        <v>8491</v>
      </c>
      <c r="B871" s="182" t="s">
        <v>10675</v>
      </c>
      <c r="C871" s="2" t="s">
        <v>1</v>
      </c>
      <c r="D871" s="2" t="s">
        <v>0</v>
      </c>
      <c r="E871" s="2" t="s">
        <v>10201</v>
      </c>
      <c r="F871" s="2" t="s">
        <v>10331</v>
      </c>
      <c r="G871" s="25">
        <v>1547</v>
      </c>
      <c r="H871" s="29">
        <v>1547</v>
      </c>
      <c r="I871" s="30"/>
      <c r="J871" s="24" t="s">
        <v>10460</v>
      </c>
      <c r="K871" s="2">
        <v>0</v>
      </c>
      <c r="L871" s="2">
        <v>0</v>
      </c>
      <c r="M871" s="24">
        <v>435.57</v>
      </c>
      <c r="N871" s="2">
        <v>56.624099999999999</v>
      </c>
      <c r="O871" s="2">
        <v>0</v>
      </c>
      <c r="P871" s="2">
        <v>0</v>
      </c>
      <c r="Q871" s="129">
        <v>492.19409999999999</v>
      </c>
      <c r="R871" s="2" t="s">
        <v>10206</v>
      </c>
      <c r="S871" s="2" t="s">
        <v>1</v>
      </c>
      <c r="T871" t="str">
        <f>IF(Tabla2[[#This Row],[SERIE ]]="22SD004C","BODEGA",IF(Tabla2[[#This Row],[SERIE ]]="21DS000T","CASA MATRIZ","SUCURSAL"))</f>
        <v>SUCURSAL</v>
      </c>
    </row>
    <row r="872" spans="1:20" ht="15.75" hidden="1" thickBot="1" x14ac:dyDescent="0.3">
      <c r="A872" s="26" t="s">
        <v>8491</v>
      </c>
      <c r="B872" s="182" t="s">
        <v>10675</v>
      </c>
      <c r="C872" s="2" t="s">
        <v>1</v>
      </c>
      <c r="D872" s="2" t="s">
        <v>0</v>
      </c>
      <c r="E872" s="2" t="s">
        <v>10201</v>
      </c>
      <c r="F872" s="2" t="s">
        <v>10331</v>
      </c>
      <c r="G872" s="25">
        <v>1546</v>
      </c>
      <c r="H872" s="29">
        <v>1546</v>
      </c>
      <c r="I872" s="30"/>
      <c r="J872" s="24" t="s">
        <v>10219</v>
      </c>
      <c r="K872" s="2">
        <v>0</v>
      </c>
      <c r="L872" s="2">
        <v>0</v>
      </c>
      <c r="M872" s="24">
        <v>477.88</v>
      </c>
      <c r="N872" s="2">
        <v>62.124400000000001</v>
      </c>
      <c r="O872" s="2">
        <v>0</v>
      </c>
      <c r="P872" s="2">
        <v>0</v>
      </c>
      <c r="Q872" s="129">
        <v>540.00440000000003</v>
      </c>
      <c r="R872" s="2" t="s">
        <v>10218</v>
      </c>
      <c r="S872" s="2" t="s">
        <v>1</v>
      </c>
      <c r="T872" t="str">
        <f>IF(Tabla2[[#This Row],[SERIE ]]="22SD004C","BODEGA",IF(Tabla2[[#This Row],[SERIE ]]="21DS000T","CASA MATRIZ","SUCURSAL"))</f>
        <v>SUCURSAL</v>
      </c>
    </row>
    <row r="873" spans="1:20" ht="15.75" hidden="1" thickBot="1" x14ac:dyDescent="0.3">
      <c r="A873" s="26" t="s">
        <v>8491</v>
      </c>
      <c r="B873" s="182" t="s">
        <v>10675</v>
      </c>
      <c r="C873" s="2" t="s">
        <v>1</v>
      </c>
      <c r="D873" s="2" t="s">
        <v>0</v>
      </c>
      <c r="E873" s="2" t="s">
        <v>10201</v>
      </c>
      <c r="F873" s="2" t="s">
        <v>10331</v>
      </c>
      <c r="G873" s="25">
        <v>1545</v>
      </c>
      <c r="H873" s="29">
        <v>1545</v>
      </c>
      <c r="I873" s="30"/>
      <c r="J873" s="24" t="s">
        <v>10231</v>
      </c>
      <c r="K873" s="2">
        <v>0</v>
      </c>
      <c r="L873" s="2">
        <v>0</v>
      </c>
      <c r="M873" s="24">
        <v>398.23</v>
      </c>
      <c r="N873" s="2">
        <v>51.769900000000007</v>
      </c>
      <c r="O873" s="2">
        <v>0</v>
      </c>
      <c r="P873" s="2">
        <v>0</v>
      </c>
      <c r="Q873" s="129">
        <v>449.99990000000003</v>
      </c>
      <c r="R873" s="2" t="s">
        <v>10230</v>
      </c>
      <c r="S873" s="2" t="s">
        <v>1</v>
      </c>
      <c r="T873" t="str">
        <f>IF(Tabla2[[#This Row],[SERIE ]]="22SD004C","BODEGA",IF(Tabla2[[#This Row],[SERIE ]]="21DS000T","CASA MATRIZ","SUCURSAL"))</f>
        <v>SUCURSAL</v>
      </c>
    </row>
    <row r="874" spans="1:20" ht="15.75" hidden="1" thickBot="1" x14ac:dyDescent="0.3">
      <c r="A874" s="26" t="s">
        <v>8491</v>
      </c>
      <c r="B874" s="182" t="s">
        <v>10675</v>
      </c>
      <c r="C874" s="2" t="s">
        <v>1</v>
      </c>
      <c r="D874" s="2" t="s">
        <v>0</v>
      </c>
      <c r="E874" s="2" t="s">
        <v>10201</v>
      </c>
      <c r="F874" s="2" t="s">
        <v>10331</v>
      </c>
      <c r="G874" s="25">
        <v>1544</v>
      </c>
      <c r="H874" s="29">
        <v>1544</v>
      </c>
      <c r="I874" s="30"/>
      <c r="J874" s="24" t="s">
        <v>10460</v>
      </c>
      <c r="K874" s="2">
        <v>0</v>
      </c>
      <c r="L874" s="2">
        <v>0</v>
      </c>
      <c r="M874" s="24">
        <v>421.24</v>
      </c>
      <c r="N874" s="2">
        <v>54.761200000000002</v>
      </c>
      <c r="O874" s="2">
        <v>0</v>
      </c>
      <c r="P874" s="2">
        <v>0</v>
      </c>
      <c r="Q874" s="129">
        <v>476.00120000000004</v>
      </c>
      <c r="R874" s="2" t="s">
        <v>10206</v>
      </c>
      <c r="S874" s="2" t="s">
        <v>1</v>
      </c>
      <c r="T874" t="str">
        <f>IF(Tabla2[[#This Row],[SERIE ]]="22SD004C","BODEGA",IF(Tabla2[[#This Row],[SERIE ]]="21DS000T","CASA MATRIZ","SUCURSAL"))</f>
        <v>SUCURSAL</v>
      </c>
    </row>
    <row r="875" spans="1:20" ht="15.75" hidden="1" thickBot="1" x14ac:dyDescent="0.3">
      <c r="A875" s="26" t="s">
        <v>8489</v>
      </c>
      <c r="B875" s="182" t="s">
        <v>10551</v>
      </c>
      <c r="C875" s="2" t="s">
        <v>1</v>
      </c>
      <c r="D875" s="2" t="s">
        <v>0</v>
      </c>
      <c r="E875" s="2" t="s">
        <v>10201</v>
      </c>
      <c r="F875" s="2" t="s">
        <v>10331</v>
      </c>
      <c r="G875" s="25">
        <v>1543</v>
      </c>
      <c r="H875" s="29">
        <v>1543</v>
      </c>
      <c r="I875" s="30"/>
      <c r="J875" s="24" t="s">
        <v>10257</v>
      </c>
      <c r="K875" s="2">
        <v>0</v>
      </c>
      <c r="L875" s="2">
        <v>0</v>
      </c>
      <c r="M875" s="24">
        <v>398.23</v>
      </c>
      <c r="N875" s="2">
        <v>51.769900000000007</v>
      </c>
      <c r="O875" s="2">
        <v>0</v>
      </c>
      <c r="P875" s="2">
        <v>0</v>
      </c>
      <c r="Q875" s="24">
        <v>449.99990000000003</v>
      </c>
      <c r="R875" s="2" t="s">
        <v>10256</v>
      </c>
      <c r="S875" s="2" t="s">
        <v>1</v>
      </c>
      <c r="T875" t="str">
        <f>IF(Tabla2[[#This Row],[SERIE ]]="22SD004C","BODEGA",IF(Tabla2[[#This Row],[SERIE ]]="21DS000T","CASA MATRIZ","SUCURSAL"))</f>
        <v>SUCURSAL</v>
      </c>
    </row>
    <row r="876" spans="1:20" ht="15.75" hidden="1" thickBot="1" x14ac:dyDescent="0.3">
      <c r="A876" s="26" t="s">
        <v>8489</v>
      </c>
      <c r="B876" s="182" t="s">
        <v>10551</v>
      </c>
      <c r="C876" s="2" t="s">
        <v>1</v>
      </c>
      <c r="D876" s="2" t="s">
        <v>0</v>
      </c>
      <c r="E876" s="2" t="s">
        <v>10201</v>
      </c>
      <c r="F876" s="2" t="s">
        <v>10331</v>
      </c>
      <c r="G876" s="25">
        <v>1542</v>
      </c>
      <c r="H876" s="29">
        <v>1542</v>
      </c>
      <c r="I876" s="30" t="s">
        <v>10598</v>
      </c>
      <c r="J876" s="24" t="s">
        <v>10599</v>
      </c>
      <c r="K876" s="2">
        <v>0</v>
      </c>
      <c r="L876" s="2">
        <v>0</v>
      </c>
      <c r="M876" s="24">
        <v>14.12</v>
      </c>
      <c r="N876" s="2">
        <v>1.8355999999999999</v>
      </c>
      <c r="O876" s="2">
        <v>0</v>
      </c>
      <c r="P876" s="2">
        <v>0</v>
      </c>
      <c r="Q876" s="24">
        <v>15.955599999999999</v>
      </c>
      <c r="S876" s="2" t="s">
        <v>1</v>
      </c>
      <c r="T876" t="str">
        <f>IF(Tabla2[[#This Row],[SERIE ]]="22SD004C","BODEGA",IF(Tabla2[[#This Row],[SERIE ]]="21DS000T","CASA MATRIZ","SUCURSAL"))</f>
        <v>SUCURSAL</v>
      </c>
    </row>
    <row r="877" spans="1:20" ht="15.75" hidden="1" thickBot="1" x14ac:dyDescent="0.3">
      <c r="A877" s="26" t="s">
        <v>8489</v>
      </c>
      <c r="B877" s="182" t="s">
        <v>10551</v>
      </c>
      <c r="C877" s="2" t="s">
        <v>1</v>
      </c>
      <c r="D877" s="2" t="s">
        <v>0</v>
      </c>
      <c r="E877" s="2" t="s">
        <v>10201</v>
      </c>
      <c r="F877" s="2" t="s">
        <v>10331</v>
      </c>
      <c r="G877" s="25">
        <v>1541</v>
      </c>
      <c r="H877" s="29">
        <v>1541</v>
      </c>
      <c r="I877" s="30"/>
      <c r="J877" s="24" t="s">
        <v>10460</v>
      </c>
      <c r="K877" s="2">
        <v>0</v>
      </c>
      <c r="L877" s="2">
        <v>0</v>
      </c>
      <c r="M877" s="24">
        <v>499.12</v>
      </c>
      <c r="N877" s="2">
        <v>64.885599999999997</v>
      </c>
      <c r="O877" s="2">
        <v>0</v>
      </c>
      <c r="P877" s="2">
        <v>0</v>
      </c>
      <c r="Q877" s="24">
        <v>564.00559999999996</v>
      </c>
      <c r="R877" s="2" t="s">
        <v>10206</v>
      </c>
      <c r="S877" s="2" t="s">
        <v>1</v>
      </c>
      <c r="T877" t="str">
        <f>IF(Tabla2[[#This Row],[SERIE ]]="22SD004C","BODEGA",IF(Tabla2[[#This Row],[SERIE ]]="21DS000T","CASA MATRIZ","SUCURSAL"))</f>
        <v>SUCURSAL</v>
      </c>
    </row>
    <row r="878" spans="1:20" ht="15.75" hidden="1" thickBot="1" x14ac:dyDescent="0.3">
      <c r="A878" s="26" t="s">
        <v>8489</v>
      </c>
      <c r="B878" s="182" t="s">
        <v>10551</v>
      </c>
      <c r="C878" s="2" t="s">
        <v>1</v>
      </c>
      <c r="D878" s="2" t="s">
        <v>0</v>
      </c>
      <c r="E878" s="2" t="s">
        <v>10201</v>
      </c>
      <c r="F878" s="2" t="s">
        <v>10331</v>
      </c>
      <c r="G878" s="25">
        <v>1540</v>
      </c>
      <c r="H878" s="29">
        <v>1540</v>
      </c>
      <c r="I878" s="30" t="s">
        <v>10598</v>
      </c>
      <c r="J878" s="24" t="s">
        <v>10599</v>
      </c>
      <c r="K878" s="2">
        <v>0</v>
      </c>
      <c r="L878" s="2">
        <v>0</v>
      </c>
      <c r="M878" s="24">
        <v>19.47</v>
      </c>
      <c r="N878" s="2">
        <v>2.5310999999999999</v>
      </c>
      <c r="O878" s="2">
        <v>0</v>
      </c>
      <c r="P878" s="2">
        <v>0</v>
      </c>
      <c r="Q878" s="24">
        <v>22.001099999999997</v>
      </c>
      <c r="S878" s="2" t="s">
        <v>1</v>
      </c>
      <c r="T878" t="str">
        <f>IF(Tabla2[[#This Row],[SERIE ]]="22SD004C","BODEGA",IF(Tabla2[[#This Row],[SERIE ]]="21DS000T","CASA MATRIZ","SUCURSAL"))</f>
        <v>SUCURSAL</v>
      </c>
    </row>
    <row r="879" spans="1:20" ht="15.75" hidden="1" thickBot="1" x14ac:dyDescent="0.3">
      <c r="A879" s="26" t="s">
        <v>8489</v>
      </c>
      <c r="B879" s="182" t="s">
        <v>10551</v>
      </c>
      <c r="C879" s="2" t="s">
        <v>1</v>
      </c>
      <c r="D879" s="2" t="s">
        <v>0</v>
      </c>
      <c r="E879" s="2" t="s">
        <v>10201</v>
      </c>
      <c r="F879" s="2" t="s">
        <v>10331</v>
      </c>
      <c r="G879" s="25">
        <v>1539</v>
      </c>
      <c r="H879" s="29">
        <v>1539</v>
      </c>
      <c r="I879" s="30" t="s">
        <v>10249</v>
      </c>
      <c r="J879" s="24" t="s">
        <v>10250</v>
      </c>
      <c r="K879" s="2">
        <v>0</v>
      </c>
      <c r="L879" s="2">
        <v>0</v>
      </c>
      <c r="M879" s="24">
        <v>22.7</v>
      </c>
      <c r="N879" s="2">
        <v>2.9510000000000001</v>
      </c>
      <c r="O879" s="2">
        <v>0</v>
      </c>
      <c r="P879" s="2">
        <v>0</v>
      </c>
      <c r="Q879" s="24">
        <v>25.651</v>
      </c>
      <c r="S879" s="2" t="s">
        <v>1</v>
      </c>
      <c r="T879" t="str">
        <f>IF(Tabla2[[#This Row],[SERIE ]]="22SD004C","BODEGA",IF(Tabla2[[#This Row],[SERIE ]]="21DS000T","CASA MATRIZ","SUCURSAL"))</f>
        <v>SUCURSAL</v>
      </c>
    </row>
    <row r="880" spans="1:20" ht="15.75" hidden="1" thickBot="1" x14ac:dyDescent="0.3">
      <c r="A880" s="26" t="s">
        <v>8489</v>
      </c>
      <c r="B880" s="182" t="s">
        <v>10551</v>
      </c>
      <c r="C880" s="2" t="s">
        <v>1</v>
      </c>
      <c r="D880" s="2" t="s">
        <v>0</v>
      </c>
      <c r="E880" s="2" t="s">
        <v>10201</v>
      </c>
      <c r="F880" s="2" t="s">
        <v>10331</v>
      </c>
      <c r="G880" s="25">
        <v>1538</v>
      </c>
      <c r="H880" s="29">
        <v>1538</v>
      </c>
      <c r="I880" s="30"/>
      <c r="J880" s="24" t="s">
        <v>10460</v>
      </c>
      <c r="K880" s="2">
        <v>0</v>
      </c>
      <c r="L880" s="2">
        <v>0</v>
      </c>
      <c r="M880" s="24">
        <v>428.32</v>
      </c>
      <c r="N880" s="2">
        <v>55.681600000000003</v>
      </c>
      <c r="O880" s="2">
        <v>0</v>
      </c>
      <c r="P880" s="2">
        <v>0</v>
      </c>
      <c r="Q880" s="24">
        <v>484.0016</v>
      </c>
      <c r="R880" s="2" t="s">
        <v>10206</v>
      </c>
      <c r="S880" s="2" t="s">
        <v>1</v>
      </c>
      <c r="T880" t="str">
        <f>IF(Tabla2[[#This Row],[SERIE ]]="22SD004C","BODEGA",IF(Tabla2[[#This Row],[SERIE ]]="21DS000T","CASA MATRIZ","SUCURSAL"))</f>
        <v>SUCURSAL</v>
      </c>
    </row>
    <row r="881" spans="1:20" ht="15.75" hidden="1" thickBot="1" x14ac:dyDescent="0.3">
      <c r="A881" s="26" t="s">
        <v>8489</v>
      </c>
      <c r="B881" s="182" t="s">
        <v>10550</v>
      </c>
      <c r="C881" s="2" t="s">
        <v>1</v>
      </c>
      <c r="D881" s="2" t="s">
        <v>0</v>
      </c>
      <c r="E881" s="2" t="s">
        <v>10201</v>
      </c>
      <c r="F881" s="2" t="s">
        <v>10331</v>
      </c>
      <c r="G881" s="25">
        <v>1537</v>
      </c>
      <c r="H881" s="29">
        <v>1537</v>
      </c>
      <c r="I881" s="30" t="s">
        <v>10320</v>
      </c>
      <c r="J881" s="24" t="s">
        <v>10321</v>
      </c>
      <c r="K881" s="2">
        <v>0</v>
      </c>
      <c r="L881" s="2">
        <v>0</v>
      </c>
      <c r="M881" s="24">
        <v>92.92</v>
      </c>
      <c r="N881" s="2">
        <v>12.079600000000001</v>
      </c>
      <c r="O881" s="2">
        <v>0</v>
      </c>
      <c r="P881" s="2">
        <v>0</v>
      </c>
      <c r="Q881" s="24">
        <v>104.9996</v>
      </c>
      <c r="S881" s="2" t="s">
        <v>1</v>
      </c>
      <c r="T881" t="str">
        <f>IF(Tabla2[[#This Row],[SERIE ]]="22SD004C","BODEGA",IF(Tabla2[[#This Row],[SERIE ]]="21DS000T","CASA MATRIZ","SUCURSAL"))</f>
        <v>SUCURSAL</v>
      </c>
    </row>
    <row r="882" spans="1:20" ht="15.75" hidden="1" thickBot="1" x14ac:dyDescent="0.3">
      <c r="A882" s="26" t="s">
        <v>8489</v>
      </c>
      <c r="B882" s="182" t="s">
        <v>10550</v>
      </c>
      <c r="C882" s="2" t="s">
        <v>1</v>
      </c>
      <c r="D882" s="2" t="s">
        <v>0</v>
      </c>
      <c r="E882" s="2" t="s">
        <v>10201</v>
      </c>
      <c r="F882" s="2" t="s">
        <v>10331</v>
      </c>
      <c r="G882" s="25">
        <v>1536</v>
      </c>
      <c r="H882" s="29">
        <v>1536</v>
      </c>
      <c r="I882" s="30"/>
      <c r="J882" s="24" t="s">
        <v>10231</v>
      </c>
      <c r="K882" s="2">
        <v>0</v>
      </c>
      <c r="L882" s="2">
        <v>0</v>
      </c>
      <c r="M882" s="24">
        <v>411.5</v>
      </c>
      <c r="N882" s="2">
        <v>53.495000000000005</v>
      </c>
      <c r="O882" s="2">
        <v>0</v>
      </c>
      <c r="P882" s="2">
        <v>0</v>
      </c>
      <c r="Q882" s="24">
        <v>464.995</v>
      </c>
      <c r="R882" s="2" t="s">
        <v>10230</v>
      </c>
      <c r="S882" s="2" t="s">
        <v>1</v>
      </c>
      <c r="T882" t="str">
        <f>IF(Tabla2[[#This Row],[SERIE ]]="22SD004C","BODEGA",IF(Tabla2[[#This Row],[SERIE ]]="21DS000T","CASA MATRIZ","SUCURSAL"))</f>
        <v>SUCURSAL</v>
      </c>
    </row>
    <row r="883" spans="1:20" ht="15.75" hidden="1" thickBot="1" x14ac:dyDescent="0.3">
      <c r="A883" s="26" t="s">
        <v>8489</v>
      </c>
      <c r="B883" s="182" t="s">
        <v>10550</v>
      </c>
      <c r="C883" s="2" t="s">
        <v>1</v>
      </c>
      <c r="D883" s="2" t="s">
        <v>0</v>
      </c>
      <c r="E883" s="2" t="s">
        <v>10201</v>
      </c>
      <c r="F883" s="2" t="s">
        <v>10331</v>
      </c>
      <c r="G883" s="25">
        <v>1535</v>
      </c>
      <c r="H883" s="29">
        <v>1535</v>
      </c>
      <c r="I883" s="30"/>
      <c r="J883" s="24" t="s">
        <v>10231</v>
      </c>
      <c r="K883" s="2">
        <v>0</v>
      </c>
      <c r="L883" s="2">
        <v>0</v>
      </c>
      <c r="M883" s="24">
        <v>398.23</v>
      </c>
      <c r="N883" s="2">
        <v>51.769900000000007</v>
      </c>
      <c r="O883" s="2">
        <v>0</v>
      </c>
      <c r="P883" s="2">
        <v>0</v>
      </c>
      <c r="Q883" s="24">
        <v>449.99990000000003</v>
      </c>
      <c r="R883" s="2" t="s">
        <v>10230</v>
      </c>
      <c r="S883" s="2" t="s">
        <v>1</v>
      </c>
      <c r="T883" t="str">
        <f>IF(Tabla2[[#This Row],[SERIE ]]="22SD004C","BODEGA",IF(Tabla2[[#This Row],[SERIE ]]="21DS000T","CASA MATRIZ","SUCURSAL"))</f>
        <v>SUCURSAL</v>
      </c>
    </row>
    <row r="884" spans="1:20" ht="15.75" hidden="1" thickBot="1" x14ac:dyDescent="0.3">
      <c r="A884" s="26" t="s">
        <v>8489</v>
      </c>
      <c r="B884" s="182" t="s">
        <v>10550</v>
      </c>
      <c r="C884" s="2" t="s">
        <v>1</v>
      </c>
      <c r="D884" s="2" t="s">
        <v>0</v>
      </c>
      <c r="E884" s="2" t="s">
        <v>10201</v>
      </c>
      <c r="F884" s="2" t="s">
        <v>10331</v>
      </c>
      <c r="G884" s="25">
        <v>1534</v>
      </c>
      <c r="H884" s="29">
        <v>1534</v>
      </c>
      <c r="I884" s="30"/>
      <c r="J884" s="24" t="s">
        <v>10239</v>
      </c>
      <c r="K884" s="2">
        <v>0</v>
      </c>
      <c r="L884" s="2">
        <v>0</v>
      </c>
      <c r="M884" s="24">
        <v>27.53</v>
      </c>
      <c r="N884" s="2">
        <v>3.5789000000000004</v>
      </c>
      <c r="O884" s="2">
        <v>0</v>
      </c>
      <c r="P884" s="2">
        <v>0</v>
      </c>
      <c r="Q884" s="24">
        <v>31.108900000000002</v>
      </c>
      <c r="R884" s="2" t="s">
        <v>10238</v>
      </c>
      <c r="S884" s="2" t="s">
        <v>1</v>
      </c>
      <c r="T884" t="str">
        <f>IF(Tabla2[[#This Row],[SERIE ]]="22SD004C","BODEGA",IF(Tabla2[[#This Row],[SERIE ]]="21DS000T","CASA MATRIZ","SUCURSAL"))</f>
        <v>SUCURSAL</v>
      </c>
    </row>
    <row r="885" spans="1:20" ht="15.75" hidden="1" thickBot="1" x14ac:dyDescent="0.3">
      <c r="A885" s="26" t="s">
        <v>8489</v>
      </c>
      <c r="B885" s="182" t="s">
        <v>10550</v>
      </c>
      <c r="C885" s="2" t="s">
        <v>1</v>
      </c>
      <c r="D885" s="2" t="s">
        <v>0</v>
      </c>
      <c r="E885" s="2" t="s">
        <v>10201</v>
      </c>
      <c r="F885" s="2" t="s">
        <v>10331</v>
      </c>
      <c r="G885" s="25">
        <v>1533</v>
      </c>
      <c r="H885" s="29">
        <v>1533</v>
      </c>
      <c r="I885" s="30" t="s">
        <v>7676</v>
      </c>
      <c r="J885" s="24" t="s">
        <v>7675</v>
      </c>
      <c r="K885" s="2">
        <v>0</v>
      </c>
      <c r="L885" s="2">
        <v>0</v>
      </c>
      <c r="M885" s="24">
        <v>0</v>
      </c>
      <c r="N885" s="2">
        <v>0</v>
      </c>
      <c r="O885" s="2">
        <v>0</v>
      </c>
      <c r="P885" s="2">
        <v>0</v>
      </c>
      <c r="Q885" s="24">
        <v>0</v>
      </c>
      <c r="S885" s="2" t="s">
        <v>1</v>
      </c>
      <c r="T885" t="str">
        <f>IF(Tabla2[[#This Row],[SERIE ]]="22SD004C","BODEGA",IF(Tabla2[[#This Row],[SERIE ]]="21DS000T","CASA MATRIZ","SUCURSAL"))</f>
        <v>SUCURSAL</v>
      </c>
    </row>
    <row r="886" spans="1:20" ht="15.75" hidden="1" thickBot="1" x14ac:dyDescent="0.3">
      <c r="A886" s="26" t="s">
        <v>8489</v>
      </c>
      <c r="B886" s="182" t="s">
        <v>10550</v>
      </c>
      <c r="C886" s="2" t="s">
        <v>1</v>
      </c>
      <c r="D886" s="2" t="s">
        <v>0</v>
      </c>
      <c r="E886" s="2" t="s">
        <v>10201</v>
      </c>
      <c r="F886" s="2" t="s">
        <v>10331</v>
      </c>
      <c r="G886" s="25">
        <v>1532</v>
      </c>
      <c r="H886" s="29">
        <v>1532</v>
      </c>
      <c r="I886" s="30"/>
      <c r="J886" s="24" t="s">
        <v>10219</v>
      </c>
      <c r="K886" s="2">
        <v>0</v>
      </c>
      <c r="L886" s="2">
        <v>0</v>
      </c>
      <c r="M886" s="24">
        <v>461.06</v>
      </c>
      <c r="N886" s="2">
        <v>59.937800000000003</v>
      </c>
      <c r="O886" s="2">
        <v>0</v>
      </c>
      <c r="P886" s="2">
        <v>0</v>
      </c>
      <c r="Q886" s="24">
        <v>520.99779999999998</v>
      </c>
      <c r="R886" s="2" t="s">
        <v>10218</v>
      </c>
      <c r="S886" s="2" t="s">
        <v>1</v>
      </c>
      <c r="T886" t="str">
        <f>IF(Tabla2[[#This Row],[SERIE ]]="22SD004C","BODEGA",IF(Tabla2[[#This Row],[SERIE ]]="21DS000T","CASA MATRIZ","SUCURSAL"))</f>
        <v>SUCURSAL</v>
      </c>
    </row>
    <row r="887" spans="1:20" ht="15.75" hidden="1" thickBot="1" x14ac:dyDescent="0.3">
      <c r="A887" s="26" t="s">
        <v>8489</v>
      </c>
      <c r="B887" s="182" t="s">
        <v>10549</v>
      </c>
      <c r="C887" s="2" t="s">
        <v>1</v>
      </c>
      <c r="D887" s="2" t="s">
        <v>0</v>
      </c>
      <c r="E887" s="2" t="s">
        <v>10201</v>
      </c>
      <c r="F887" s="2" t="s">
        <v>10331</v>
      </c>
      <c r="G887" s="25">
        <v>1531</v>
      </c>
      <c r="H887" s="29">
        <v>1531</v>
      </c>
      <c r="I887" s="30"/>
      <c r="J887" s="24" t="s">
        <v>10221</v>
      </c>
      <c r="K887" s="2">
        <v>0</v>
      </c>
      <c r="L887" s="2">
        <v>0</v>
      </c>
      <c r="M887" s="24">
        <v>1464.54</v>
      </c>
      <c r="N887" s="2">
        <v>190.39019999999999</v>
      </c>
      <c r="O887" s="2">
        <v>0</v>
      </c>
      <c r="P887" s="2">
        <v>0</v>
      </c>
      <c r="Q887" s="24">
        <v>1654.9302</v>
      </c>
      <c r="R887" s="2" t="s">
        <v>10220</v>
      </c>
      <c r="S887" s="2" t="s">
        <v>1</v>
      </c>
      <c r="T887" t="str">
        <f>IF(Tabla2[[#This Row],[SERIE ]]="22SD004C","BODEGA",IF(Tabla2[[#This Row],[SERIE ]]="21DS000T","CASA MATRIZ","SUCURSAL"))</f>
        <v>SUCURSAL</v>
      </c>
    </row>
    <row r="888" spans="1:20" ht="15.75" hidden="1" thickBot="1" x14ac:dyDescent="0.3">
      <c r="A888" s="26" t="s">
        <v>8489</v>
      </c>
      <c r="B888" s="182" t="s">
        <v>10549</v>
      </c>
      <c r="C888" s="2" t="s">
        <v>1</v>
      </c>
      <c r="D888" s="2" t="s">
        <v>0</v>
      </c>
      <c r="E888" s="2" t="s">
        <v>10201</v>
      </c>
      <c r="F888" s="2" t="s">
        <v>10331</v>
      </c>
      <c r="G888" s="25">
        <v>1530</v>
      </c>
      <c r="H888" s="29">
        <v>1530</v>
      </c>
      <c r="I888" s="30"/>
      <c r="J888" s="24" t="s">
        <v>10231</v>
      </c>
      <c r="K888" s="2">
        <v>0</v>
      </c>
      <c r="L888" s="2">
        <v>0</v>
      </c>
      <c r="M888" s="24">
        <v>371.68</v>
      </c>
      <c r="N888" s="2">
        <v>48.318400000000004</v>
      </c>
      <c r="O888" s="2">
        <v>0</v>
      </c>
      <c r="P888" s="2">
        <v>0</v>
      </c>
      <c r="Q888" s="24">
        <v>419.9984</v>
      </c>
      <c r="R888" s="2" t="s">
        <v>10230</v>
      </c>
      <c r="S888" s="2" t="s">
        <v>1</v>
      </c>
      <c r="T888" t="str">
        <f>IF(Tabla2[[#This Row],[SERIE ]]="22SD004C","BODEGA",IF(Tabla2[[#This Row],[SERIE ]]="21DS000T","CASA MATRIZ","SUCURSAL"))</f>
        <v>SUCURSAL</v>
      </c>
    </row>
    <row r="889" spans="1:20" ht="15.75" hidden="1" thickBot="1" x14ac:dyDescent="0.3">
      <c r="A889" s="26" t="s">
        <v>8489</v>
      </c>
      <c r="B889" s="182" t="s">
        <v>10549</v>
      </c>
      <c r="C889" s="2" t="s">
        <v>1</v>
      </c>
      <c r="D889" s="2" t="s">
        <v>0</v>
      </c>
      <c r="E889" s="2" t="s">
        <v>10201</v>
      </c>
      <c r="F889" s="2" t="s">
        <v>10331</v>
      </c>
      <c r="G889" s="25">
        <v>1529</v>
      </c>
      <c r="H889" s="29">
        <v>1529</v>
      </c>
      <c r="I889" s="30"/>
      <c r="J889" s="24" t="s">
        <v>10239</v>
      </c>
      <c r="K889" s="2">
        <v>0</v>
      </c>
      <c r="L889" s="2">
        <v>0</v>
      </c>
      <c r="M889" s="24">
        <v>400.88</v>
      </c>
      <c r="N889" s="2">
        <v>52.114400000000003</v>
      </c>
      <c r="O889" s="2">
        <v>0</v>
      </c>
      <c r="P889" s="2">
        <v>0</v>
      </c>
      <c r="Q889" s="24">
        <v>452.99439999999998</v>
      </c>
      <c r="R889" s="2" t="s">
        <v>10238</v>
      </c>
      <c r="S889" s="2" t="s">
        <v>1</v>
      </c>
      <c r="T889" t="str">
        <f>IF(Tabla2[[#This Row],[SERIE ]]="22SD004C","BODEGA",IF(Tabla2[[#This Row],[SERIE ]]="21DS000T","CASA MATRIZ","SUCURSAL"))</f>
        <v>SUCURSAL</v>
      </c>
    </row>
    <row r="890" spans="1:20" ht="15.75" hidden="1" thickBot="1" x14ac:dyDescent="0.3">
      <c r="A890" s="26" t="s">
        <v>8489</v>
      </c>
      <c r="B890" s="182" t="s">
        <v>10549</v>
      </c>
      <c r="C890" s="2" t="s">
        <v>1</v>
      </c>
      <c r="D890" s="2" t="s">
        <v>0</v>
      </c>
      <c r="E890" s="2" t="s">
        <v>10201</v>
      </c>
      <c r="F890" s="2" t="s">
        <v>10331</v>
      </c>
      <c r="G890" s="25">
        <v>1528</v>
      </c>
      <c r="H890" s="29">
        <v>1528</v>
      </c>
      <c r="I890" s="30"/>
      <c r="J890" s="24" t="s">
        <v>10597</v>
      </c>
      <c r="K890" s="2">
        <v>0</v>
      </c>
      <c r="L890" s="2">
        <v>0</v>
      </c>
      <c r="M890" s="24">
        <v>146.02000000000001</v>
      </c>
      <c r="N890" s="2">
        <v>18.982600000000001</v>
      </c>
      <c r="O890" s="2">
        <v>0</v>
      </c>
      <c r="P890" s="2">
        <v>0</v>
      </c>
      <c r="Q890" s="24">
        <v>165.0026</v>
      </c>
      <c r="R890" s="2" t="s">
        <v>10596</v>
      </c>
      <c r="S890" s="2" t="s">
        <v>1</v>
      </c>
      <c r="T890" t="str">
        <f>IF(Tabla2[[#This Row],[SERIE ]]="22SD004C","BODEGA",IF(Tabla2[[#This Row],[SERIE ]]="21DS000T","CASA MATRIZ","SUCURSAL"))</f>
        <v>SUCURSAL</v>
      </c>
    </row>
    <row r="891" spans="1:20" ht="15.75" hidden="1" thickBot="1" x14ac:dyDescent="0.3">
      <c r="A891" s="26" t="s">
        <v>8489</v>
      </c>
      <c r="B891" s="182" t="s">
        <v>10549</v>
      </c>
      <c r="C891" s="2" t="s">
        <v>1</v>
      </c>
      <c r="D891" s="2" t="s">
        <v>0</v>
      </c>
      <c r="E891" s="2" t="s">
        <v>10201</v>
      </c>
      <c r="F891" s="2" t="s">
        <v>10331</v>
      </c>
      <c r="G891" s="25">
        <v>1527</v>
      </c>
      <c r="H891" s="29">
        <v>1527</v>
      </c>
      <c r="I891" s="30"/>
      <c r="J891" s="24" t="s">
        <v>10595</v>
      </c>
      <c r="K891" s="2">
        <v>0</v>
      </c>
      <c r="L891" s="2">
        <v>0</v>
      </c>
      <c r="M891" s="24">
        <v>39.82</v>
      </c>
      <c r="N891" s="2">
        <v>5.1766000000000005</v>
      </c>
      <c r="O891" s="2">
        <v>0</v>
      </c>
      <c r="P891" s="2">
        <v>0</v>
      </c>
      <c r="Q891" s="24">
        <v>44.996600000000001</v>
      </c>
      <c r="R891" s="2" t="s">
        <v>10594</v>
      </c>
      <c r="S891" s="2" t="s">
        <v>1</v>
      </c>
      <c r="T891" t="str">
        <f>IF(Tabla2[[#This Row],[SERIE ]]="22SD004C","BODEGA",IF(Tabla2[[#This Row],[SERIE ]]="21DS000T","CASA MATRIZ","SUCURSAL"))</f>
        <v>SUCURSAL</v>
      </c>
    </row>
    <row r="892" spans="1:20" ht="15.75" hidden="1" thickBot="1" x14ac:dyDescent="0.3">
      <c r="A892" s="26" t="s">
        <v>8489</v>
      </c>
      <c r="B892" s="182" t="s">
        <v>10549</v>
      </c>
      <c r="C892" s="2" t="s">
        <v>1</v>
      </c>
      <c r="D892" s="2" t="s">
        <v>0</v>
      </c>
      <c r="E892" s="2" t="s">
        <v>10201</v>
      </c>
      <c r="F892" s="2" t="s">
        <v>10331</v>
      </c>
      <c r="G892" s="25">
        <v>1526</v>
      </c>
      <c r="H892" s="29">
        <v>1526</v>
      </c>
      <c r="I892" s="30"/>
      <c r="J892" s="24" t="s">
        <v>10246</v>
      </c>
      <c r="K892" s="2">
        <v>0</v>
      </c>
      <c r="L892" s="2">
        <v>0</v>
      </c>
      <c r="M892" s="24">
        <v>487.25</v>
      </c>
      <c r="N892" s="2">
        <v>63.342500000000001</v>
      </c>
      <c r="O892" s="2">
        <v>0</v>
      </c>
      <c r="P892" s="2">
        <v>0</v>
      </c>
      <c r="Q892" s="24">
        <v>550.59249999999997</v>
      </c>
      <c r="R892" s="2" t="s">
        <v>10245</v>
      </c>
      <c r="S892" s="2" t="s">
        <v>1</v>
      </c>
      <c r="T892" t="str">
        <f>IF(Tabla2[[#This Row],[SERIE ]]="22SD004C","BODEGA",IF(Tabla2[[#This Row],[SERIE ]]="21DS000T","CASA MATRIZ","SUCURSAL"))</f>
        <v>SUCURSAL</v>
      </c>
    </row>
    <row r="893" spans="1:20" ht="15.75" hidden="1" thickBot="1" x14ac:dyDescent="0.3">
      <c r="A893" s="26" t="s">
        <v>8489</v>
      </c>
      <c r="B893" s="182" t="s">
        <v>10548</v>
      </c>
      <c r="C893" s="2" t="s">
        <v>1</v>
      </c>
      <c r="D893" s="2" t="s">
        <v>0</v>
      </c>
      <c r="E893" s="2" t="s">
        <v>10201</v>
      </c>
      <c r="F893" s="2" t="s">
        <v>10331</v>
      </c>
      <c r="G893" s="25">
        <v>1525</v>
      </c>
      <c r="H893" s="29">
        <v>1525</v>
      </c>
      <c r="I893" s="30"/>
      <c r="J893" s="24" t="s">
        <v>10231</v>
      </c>
      <c r="K893" s="2">
        <v>0</v>
      </c>
      <c r="L893" s="2">
        <v>0</v>
      </c>
      <c r="M893" s="24">
        <v>414.15</v>
      </c>
      <c r="N893" s="2">
        <v>53.839500000000001</v>
      </c>
      <c r="O893" s="2">
        <v>0</v>
      </c>
      <c r="P893" s="2">
        <v>0</v>
      </c>
      <c r="Q893" s="24">
        <v>467.98949999999996</v>
      </c>
      <c r="R893" s="2" t="s">
        <v>10230</v>
      </c>
      <c r="S893" s="2" t="s">
        <v>1</v>
      </c>
      <c r="T893" t="str">
        <f>IF(Tabla2[[#This Row],[SERIE ]]="22SD004C","BODEGA",IF(Tabla2[[#This Row],[SERIE ]]="21DS000T","CASA MATRIZ","SUCURSAL"))</f>
        <v>SUCURSAL</v>
      </c>
    </row>
    <row r="894" spans="1:20" ht="15.75" hidden="1" thickBot="1" x14ac:dyDescent="0.3">
      <c r="A894" s="26" t="s">
        <v>8489</v>
      </c>
      <c r="B894" s="182" t="s">
        <v>10548</v>
      </c>
      <c r="C894" s="2" t="s">
        <v>1</v>
      </c>
      <c r="D894" s="2" t="s">
        <v>0</v>
      </c>
      <c r="E894" s="2" t="s">
        <v>10201</v>
      </c>
      <c r="F894" s="2" t="s">
        <v>10331</v>
      </c>
      <c r="G894" s="25">
        <v>1524</v>
      </c>
      <c r="H894" s="29">
        <v>1524</v>
      </c>
      <c r="I894" s="30"/>
      <c r="J894" s="24" t="s">
        <v>10248</v>
      </c>
      <c r="K894" s="2">
        <v>0</v>
      </c>
      <c r="L894" s="2">
        <v>0</v>
      </c>
      <c r="M894" s="24">
        <v>569.03</v>
      </c>
      <c r="N894" s="2">
        <v>73.9739</v>
      </c>
      <c r="O894" s="2">
        <v>0</v>
      </c>
      <c r="P894" s="2">
        <v>0</v>
      </c>
      <c r="Q894" s="24">
        <v>643.00389999999993</v>
      </c>
      <c r="R894" s="2" t="s">
        <v>10247</v>
      </c>
      <c r="S894" s="2" t="s">
        <v>1</v>
      </c>
      <c r="T894" t="str">
        <f>IF(Tabla2[[#This Row],[SERIE ]]="22SD004C","BODEGA",IF(Tabla2[[#This Row],[SERIE ]]="21DS000T","CASA MATRIZ","SUCURSAL"))</f>
        <v>SUCURSAL</v>
      </c>
    </row>
    <row r="895" spans="1:20" ht="15.75" hidden="1" thickBot="1" x14ac:dyDescent="0.3">
      <c r="A895" s="26" t="s">
        <v>8489</v>
      </c>
      <c r="B895" s="182" t="s">
        <v>10548</v>
      </c>
      <c r="C895" s="2" t="s">
        <v>1</v>
      </c>
      <c r="D895" s="2" t="s">
        <v>0</v>
      </c>
      <c r="E895" s="2" t="s">
        <v>10201</v>
      </c>
      <c r="F895" s="2" t="s">
        <v>10331</v>
      </c>
      <c r="G895" s="25">
        <v>1523</v>
      </c>
      <c r="H895" s="29">
        <v>1523</v>
      </c>
      <c r="I895" s="30"/>
      <c r="J895" s="24" t="s">
        <v>10239</v>
      </c>
      <c r="K895" s="2">
        <v>0</v>
      </c>
      <c r="L895" s="2">
        <v>0</v>
      </c>
      <c r="M895" s="24">
        <v>95.05</v>
      </c>
      <c r="N895" s="2">
        <v>12.3565</v>
      </c>
      <c r="O895" s="2">
        <v>0</v>
      </c>
      <c r="P895" s="2">
        <v>0</v>
      </c>
      <c r="Q895" s="24">
        <v>107.40649999999999</v>
      </c>
      <c r="R895" s="2" t="s">
        <v>10238</v>
      </c>
      <c r="S895" s="2" t="s">
        <v>1</v>
      </c>
      <c r="T895" t="str">
        <f>IF(Tabla2[[#This Row],[SERIE ]]="22SD004C","BODEGA",IF(Tabla2[[#This Row],[SERIE ]]="21DS000T","CASA MATRIZ","SUCURSAL"))</f>
        <v>SUCURSAL</v>
      </c>
    </row>
    <row r="896" spans="1:20" ht="15.75" hidden="1" thickBot="1" x14ac:dyDescent="0.3">
      <c r="A896" s="26" t="s">
        <v>8489</v>
      </c>
      <c r="B896" s="182" t="s">
        <v>10548</v>
      </c>
      <c r="C896" s="2" t="s">
        <v>1</v>
      </c>
      <c r="D896" s="2" t="s">
        <v>0</v>
      </c>
      <c r="E896" s="2" t="s">
        <v>10201</v>
      </c>
      <c r="F896" s="2" t="s">
        <v>10331</v>
      </c>
      <c r="G896" s="25">
        <v>1522</v>
      </c>
      <c r="H896" s="29">
        <v>1522</v>
      </c>
      <c r="I896" s="30"/>
      <c r="J896" s="24" t="s">
        <v>10219</v>
      </c>
      <c r="K896" s="2">
        <v>0</v>
      </c>
      <c r="L896" s="2">
        <v>0</v>
      </c>
      <c r="M896" s="24">
        <v>424.78</v>
      </c>
      <c r="N896" s="2">
        <v>55.221399999999996</v>
      </c>
      <c r="O896" s="2">
        <v>0</v>
      </c>
      <c r="P896" s="2">
        <v>0</v>
      </c>
      <c r="Q896" s="24">
        <v>480.00139999999999</v>
      </c>
      <c r="R896" s="2" t="s">
        <v>10218</v>
      </c>
      <c r="S896" s="2" t="s">
        <v>1</v>
      </c>
      <c r="T896" t="str">
        <f>IF(Tabla2[[#This Row],[SERIE ]]="22SD004C","BODEGA",IF(Tabla2[[#This Row],[SERIE ]]="21DS000T","CASA MATRIZ","SUCURSAL"))</f>
        <v>SUCURSAL</v>
      </c>
    </row>
    <row r="897" spans="1:20" ht="15.75" hidden="1" thickBot="1" x14ac:dyDescent="0.3">
      <c r="A897" s="26" t="s">
        <v>8489</v>
      </c>
      <c r="B897" s="182" t="s">
        <v>10547</v>
      </c>
      <c r="C897" s="2" t="s">
        <v>1</v>
      </c>
      <c r="D897" s="2" t="s">
        <v>0</v>
      </c>
      <c r="E897" s="2" t="s">
        <v>10201</v>
      </c>
      <c r="F897" s="2" t="s">
        <v>10331</v>
      </c>
      <c r="G897" s="25">
        <v>1521</v>
      </c>
      <c r="H897" s="29">
        <v>1521</v>
      </c>
      <c r="I897" s="30"/>
      <c r="J897" s="24" t="s">
        <v>10280</v>
      </c>
      <c r="K897" s="2">
        <v>0</v>
      </c>
      <c r="L897" s="2">
        <v>0</v>
      </c>
      <c r="M897" s="24">
        <v>15.22</v>
      </c>
      <c r="N897" s="2">
        <v>1.9786000000000001</v>
      </c>
      <c r="O897" s="2">
        <v>0</v>
      </c>
      <c r="P897" s="2">
        <v>0</v>
      </c>
      <c r="Q897" s="24">
        <v>17.198599999999999</v>
      </c>
      <c r="R897" s="2" t="s">
        <v>10279</v>
      </c>
      <c r="S897" s="2" t="s">
        <v>1</v>
      </c>
      <c r="T897" t="str">
        <f>IF(Tabla2[[#This Row],[SERIE ]]="22SD004C","BODEGA",IF(Tabla2[[#This Row],[SERIE ]]="21DS000T","CASA MATRIZ","SUCURSAL"))</f>
        <v>SUCURSAL</v>
      </c>
    </row>
    <row r="898" spans="1:20" ht="15.75" hidden="1" thickBot="1" x14ac:dyDescent="0.3">
      <c r="A898" s="26" t="s">
        <v>8489</v>
      </c>
      <c r="B898" s="182" t="s">
        <v>10547</v>
      </c>
      <c r="C898" s="2" t="s">
        <v>1</v>
      </c>
      <c r="D898" s="2" t="s">
        <v>0</v>
      </c>
      <c r="E898" s="2" t="s">
        <v>10201</v>
      </c>
      <c r="F898" s="2" t="s">
        <v>10331</v>
      </c>
      <c r="G898" s="25">
        <v>1520</v>
      </c>
      <c r="H898" s="29">
        <v>1520</v>
      </c>
      <c r="I898" s="30"/>
      <c r="J898" s="24" t="s">
        <v>10460</v>
      </c>
      <c r="K898" s="2">
        <v>0</v>
      </c>
      <c r="L898" s="2">
        <v>0</v>
      </c>
      <c r="M898" s="24">
        <v>419.47</v>
      </c>
      <c r="N898" s="2">
        <v>54.531100000000002</v>
      </c>
      <c r="O898" s="2">
        <v>0</v>
      </c>
      <c r="P898" s="2">
        <v>0</v>
      </c>
      <c r="Q898" s="24">
        <v>474.00110000000001</v>
      </c>
      <c r="R898" s="2" t="s">
        <v>10206</v>
      </c>
      <c r="S898" s="2" t="s">
        <v>1</v>
      </c>
      <c r="T898" t="str">
        <f>IF(Tabla2[[#This Row],[SERIE ]]="22SD004C","BODEGA",IF(Tabla2[[#This Row],[SERIE ]]="21DS000T","CASA MATRIZ","SUCURSAL"))</f>
        <v>SUCURSAL</v>
      </c>
    </row>
    <row r="899" spans="1:20" ht="15.75" hidden="1" thickBot="1" x14ac:dyDescent="0.3">
      <c r="A899" s="26" t="s">
        <v>8489</v>
      </c>
      <c r="B899" s="182" t="s">
        <v>10547</v>
      </c>
      <c r="C899" s="2" t="s">
        <v>1</v>
      </c>
      <c r="D899" s="2" t="s">
        <v>0</v>
      </c>
      <c r="E899" s="2" t="s">
        <v>10201</v>
      </c>
      <c r="F899" s="2" t="s">
        <v>10331</v>
      </c>
      <c r="G899" s="25">
        <v>1519</v>
      </c>
      <c r="H899" s="29">
        <v>1519</v>
      </c>
      <c r="I899" s="30"/>
      <c r="J899" s="24" t="s">
        <v>10239</v>
      </c>
      <c r="K899" s="2">
        <v>0</v>
      </c>
      <c r="L899" s="2">
        <v>0</v>
      </c>
      <c r="M899" s="24">
        <v>77.099999999999994</v>
      </c>
      <c r="N899" s="2">
        <v>10.02</v>
      </c>
      <c r="O899" s="2">
        <v>0</v>
      </c>
      <c r="P899" s="2">
        <v>0</v>
      </c>
      <c r="Q899" s="24">
        <v>87.12</v>
      </c>
      <c r="R899" s="2" t="s">
        <v>10238</v>
      </c>
      <c r="S899" s="2" t="s">
        <v>1</v>
      </c>
      <c r="T899" t="str">
        <f>IF(Tabla2[[#This Row],[SERIE ]]="22SD004C","BODEGA",IF(Tabla2[[#This Row],[SERIE ]]="21DS000T","CASA MATRIZ","SUCURSAL"))</f>
        <v>SUCURSAL</v>
      </c>
    </row>
    <row r="900" spans="1:20" ht="15.75" hidden="1" thickBot="1" x14ac:dyDescent="0.3">
      <c r="A900" s="26" t="s">
        <v>8489</v>
      </c>
      <c r="B900" s="182" t="s">
        <v>10547</v>
      </c>
      <c r="C900" s="2" t="s">
        <v>1</v>
      </c>
      <c r="D900" s="2" t="s">
        <v>0</v>
      </c>
      <c r="E900" s="2" t="s">
        <v>10201</v>
      </c>
      <c r="F900" s="2" t="s">
        <v>10331</v>
      </c>
      <c r="G900" s="25">
        <v>1518</v>
      </c>
      <c r="H900" s="29">
        <v>1518</v>
      </c>
      <c r="I900" s="30"/>
      <c r="J900" s="24" t="s">
        <v>10203</v>
      </c>
      <c r="K900" s="2">
        <v>0</v>
      </c>
      <c r="L900" s="2">
        <v>0</v>
      </c>
      <c r="M900" s="24">
        <v>404.86</v>
      </c>
      <c r="N900" s="2">
        <v>52.631800000000005</v>
      </c>
      <c r="O900" s="2">
        <v>0</v>
      </c>
      <c r="P900" s="2">
        <v>0</v>
      </c>
      <c r="Q900" s="24">
        <v>457.49180000000001</v>
      </c>
      <c r="R900" s="2" t="s">
        <v>10202</v>
      </c>
      <c r="S900" s="2" t="s">
        <v>1</v>
      </c>
      <c r="T900" t="str">
        <f>IF(Tabla2[[#This Row],[SERIE ]]="22SD004C","BODEGA",IF(Tabla2[[#This Row],[SERIE ]]="21DS000T","CASA MATRIZ","SUCURSAL"))</f>
        <v>SUCURSAL</v>
      </c>
    </row>
    <row r="901" spans="1:20" ht="15.75" hidden="1" thickBot="1" x14ac:dyDescent="0.3">
      <c r="A901" s="26" t="s">
        <v>8489</v>
      </c>
      <c r="B901" s="182" t="s">
        <v>10547</v>
      </c>
      <c r="C901" s="2" t="s">
        <v>1</v>
      </c>
      <c r="D901" s="2" t="s">
        <v>0</v>
      </c>
      <c r="E901" s="2" t="s">
        <v>10201</v>
      </c>
      <c r="F901" s="2" t="s">
        <v>10331</v>
      </c>
      <c r="G901" s="25">
        <v>1517</v>
      </c>
      <c r="H901" s="29">
        <v>1517</v>
      </c>
      <c r="I901" s="30"/>
      <c r="J901" s="24" t="s">
        <v>10231</v>
      </c>
      <c r="K901" s="2">
        <v>0</v>
      </c>
      <c r="L901" s="2">
        <v>0</v>
      </c>
      <c r="M901" s="24">
        <v>398.23</v>
      </c>
      <c r="N901" s="2">
        <v>51.769900000000007</v>
      </c>
      <c r="O901" s="2">
        <v>0</v>
      </c>
      <c r="P901" s="2">
        <v>0</v>
      </c>
      <c r="Q901" s="24">
        <v>449.99990000000003</v>
      </c>
      <c r="R901" s="2" t="s">
        <v>10230</v>
      </c>
      <c r="S901" s="2" t="s">
        <v>1</v>
      </c>
      <c r="T901" t="str">
        <f>IF(Tabla2[[#This Row],[SERIE ]]="22SD004C","BODEGA",IF(Tabla2[[#This Row],[SERIE ]]="21DS000T","CASA MATRIZ","SUCURSAL"))</f>
        <v>SUCURSAL</v>
      </c>
    </row>
    <row r="902" spans="1:20" ht="15.75" hidden="1" thickBot="1" x14ac:dyDescent="0.3">
      <c r="A902" s="26" t="s">
        <v>8489</v>
      </c>
      <c r="B902" s="182" t="s">
        <v>10547</v>
      </c>
      <c r="C902" s="2" t="s">
        <v>1</v>
      </c>
      <c r="D902" s="2" t="s">
        <v>0</v>
      </c>
      <c r="E902" s="2" t="s">
        <v>10201</v>
      </c>
      <c r="F902" s="2" t="s">
        <v>10331</v>
      </c>
      <c r="G902" s="25">
        <v>1516</v>
      </c>
      <c r="H902" s="29">
        <v>1516</v>
      </c>
      <c r="I902" s="30"/>
      <c r="J902" s="24" t="s">
        <v>10461</v>
      </c>
      <c r="K902" s="2">
        <v>0</v>
      </c>
      <c r="L902" s="2">
        <v>0</v>
      </c>
      <c r="M902" s="24">
        <v>440.71</v>
      </c>
      <c r="N902" s="2">
        <v>57.292299999999997</v>
      </c>
      <c r="O902" s="2">
        <v>0</v>
      </c>
      <c r="P902" s="2">
        <v>0</v>
      </c>
      <c r="Q902" s="24">
        <v>498.00229999999999</v>
      </c>
      <c r="R902" s="2" t="s">
        <v>10253</v>
      </c>
      <c r="S902" s="2" t="s">
        <v>1</v>
      </c>
      <c r="T902" t="str">
        <f>IF(Tabla2[[#This Row],[SERIE ]]="22SD004C","BODEGA",IF(Tabla2[[#This Row],[SERIE ]]="21DS000T","CASA MATRIZ","SUCURSAL"))</f>
        <v>SUCURSAL</v>
      </c>
    </row>
    <row r="903" spans="1:20" ht="15.75" hidden="1" thickBot="1" x14ac:dyDescent="0.3">
      <c r="A903" s="26" t="s">
        <v>8489</v>
      </c>
      <c r="B903" s="182" t="s">
        <v>10547</v>
      </c>
      <c r="C903" s="2" t="s">
        <v>1</v>
      </c>
      <c r="D903" s="2" t="s">
        <v>0</v>
      </c>
      <c r="E903" s="2" t="s">
        <v>10201</v>
      </c>
      <c r="F903" s="2" t="s">
        <v>10331</v>
      </c>
      <c r="G903" s="25">
        <v>1515</v>
      </c>
      <c r="H903" s="29">
        <v>1515</v>
      </c>
      <c r="I903" s="30"/>
      <c r="J903" s="24" t="s">
        <v>10239</v>
      </c>
      <c r="K903" s="2">
        <v>0</v>
      </c>
      <c r="L903" s="2">
        <v>0</v>
      </c>
      <c r="M903" s="24">
        <v>117.33</v>
      </c>
      <c r="N903" s="2">
        <v>15.2529</v>
      </c>
      <c r="O903" s="2">
        <v>0</v>
      </c>
      <c r="P903" s="2">
        <v>0</v>
      </c>
      <c r="Q903" s="24">
        <v>132.5829</v>
      </c>
      <c r="R903" s="2" t="s">
        <v>10238</v>
      </c>
      <c r="S903" s="2" t="s">
        <v>1</v>
      </c>
      <c r="T903" t="str">
        <f>IF(Tabla2[[#This Row],[SERIE ]]="22SD004C","BODEGA",IF(Tabla2[[#This Row],[SERIE ]]="21DS000T","CASA MATRIZ","SUCURSAL"))</f>
        <v>SUCURSAL</v>
      </c>
    </row>
    <row r="904" spans="1:20" ht="15.75" hidden="1" thickBot="1" x14ac:dyDescent="0.3">
      <c r="A904" s="26" t="s">
        <v>8489</v>
      </c>
      <c r="B904" s="182" t="s">
        <v>10547</v>
      </c>
      <c r="C904" s="2" t="s">
        <v>1</v>
      </c>
      <c r="D904" s="2" t="s">
        <v>0</v>
      </c>
      <c r="E904" s="2" t="s">
        <v>10201</v>
      </c>
      <c r="F904" s="2" t="s">
        <v>10331</v>
      </c>
      <c r="G904" s="25">
        <v>1514</v>
      </c>
      <c r="H904" s="29">
        <v>1514</v>
      </c>
      <c r="I904" s="30" t="s">
        <v>10592</v>
      </c>
      <c r="J904" s="24" t="s">
        <v>10593</v>
      </c>
      <c r="K904" s="2">
        <v>0</v>
      </c>
      <c r="L904" s="2">
        <v>0</v>
      </c>
      <c r="M904" s="24">
        <v>258.85000000000002</v>
      </c>
      <c r="N904" s="2">
        <v>33.650500000000001</v>
      </c>
      <c r="O904" s="2">
        <v>0</v>
      </c>
      <c r="P904" s="2">
        <v>0</v>
      </c>
      <c r="Q904" s="24">
        <v>292.50050000000005</v>
      </c>
      <c r="S904" s="2" t="s">
        <v>1</v>
      </c>
      <c r="T904" t="str">
        <f>IF(Tabla2[[#This Row],[SERIE ]]="22SD004C","BODEGA",IF(Tabla2[[#This Row],[SERIE ]]="21DS000T","CASA MATRIZ","SUCURSAL"))</f>
        <v>SUCURSAL</v>
      </c>
    </row>
    <row r="905" spans="1:20" ht="15.75" hidden="1" thickBot="1" x14ac:dyDescent="0.3">
      <c r="A905" s="26" t="s">
        <v>8489</v>
      </c>
      <c r="B905" s="182" t="s">
        <v>10547</v>
      </c>
      <c r="C905" s="2" t="s">
        <v>1</v>
      </c>
      <c r="D905" s="2" t="s">
        <v>0</v>
      </c>
      <c r="E905" s="2" t="s">
        <v>10201</v>
      </c>
      <c r="F905" s="2" t="s">
        <v>10331</v>
      </c>
      <c r="G905" s="25">
        <v>1513</v>
      </c>
      <c r="H905" s="29">
        <v>1513</v>
      </c>
      <c r="I905" s="30"/>
      <c r="J905" s="24" t="s">
        <v>10231</v>
      </c>
      <c r="K905" s="2">
        <v>0</v>
      </c>
      <c r="L905" s="2">
        <v>0</v>
      </c>
      <c r="M905" s="24">
        <v>405.31</v>
      </c>
      <c r="N905" s="2">
        <v>52.690300000000001</v>
      </c>
      <c r="O905" s="2">
        <v>0</v>
      </c>
      <c r="P905" s="2">
        <v>0</v>
      </c>
      <c r="Q905" s="24">
        <v>458.00029999999998</v>
      </c>
      <c r="R905" s="2" t="s">
        <v>10230</v>
      </c>
      <c r="S905" s="2" t="s">
        <v>1</v>
      </c>
      <c r="T905" t="str">
        <f>IF(Tabla2[[#This Row],[SERIE ]]="22SD004C","BODEGA",IF(Tabla2[[#This Row],[SERIE ]]="21DS000T","CASA MATRIZ","SUCURSAL"))</f>
        <v>SUCURSAL</v>
      </c>
    </row>
    <row r="906" spans="1:20" ht="15.75" hidden="1" thickBot="1" x14ac:dyDescent="0.3">
      <c r="A906" s="26" t="s">
        <v>8489</v>
      </c>
      <c r="B906" s="182" t="s">
        <v>10547</v>
      </c>
      <c r="C906" s="2" t="s">
        <v>1</v>
      </c>
      <c r="D906" s="2" t="s">
        <v>0</v>
      </c>
      <c r="E906" s="2" t="s">
        <v>10201</v>
      </c>
      <c r="F906" s="2" t="s">
        <v>10331</v>
      </c>
      <c r="G906" s="25">
        <v>1512</v>
      </c>
      <c r="H906" s="29">
        <v>1512</v>
      </c>
      <c r="I906" s="30"/>
      <c r="J906" s="24" t="s">
        <v>10563</v>
      </c>
      <c r="K906" s="2">
        <v>0</v>
      </c>
      <c r="L906" s="2">
        <v>0</v>
      </c>
      <c r="M906" s="24">
        <v>26.81</v>
      </c>
      <c r="N906" s="2">
        <v>3.4853000000000001</v>
      </c>
      <c r="O906" s="2">
        <v>0</v>
      </c>
      <c r="P906" s="2">
        <v>0</v>
      </c>
      <c r="Q906" s="24">
        <v>30.295299999999997</v>
      </c>
      <c r="R906" s="2" t="s">
        <v>10562</v>
      </c>
      <c r="S906" s="2" t="s">
        <v>1</v>
      </c>
      <c r="T906" t="str">
        <f>IF(Tabla2[[#This Row],[SERIE ]]="22SD004C","BODEGA",IF(Tabla2[[#This Row],[SERIE ]]="21DS000T","CASA MATRIZ","SUCURSAL"))</f>
        <v>SUCURSAL</v>
      </c>
    </row>
    <row r="907" spans="1:20" ht="15.75" hidden="1" thickBot="1" x14ac:dyDescent="0.3">
      <c r="A907" s="26" t="s">
        <v>8489</v>
      </c>
      <c r="B907" s="182" t="s">
        <v>10547</v>
      </c>
      <c r="C907" s="2" t="s">
        <v>1</v>
      </c>
      <c r="D907" s="2" t="s">
        <v>0</v>
      </c>
      <c r="E907" s="2" t="s">
        <v>10201</v>
      </c>
      <c r="F907" s="2" t="s">
        <v>10331</v>
      </c>
      <c r="G907" s="25">
        <v>1511</v>
      </c>
      <c r="H907" s="29">
        <v>1511</v>
      </c>
      <c r="I907" s="30"/>
      <c r="J907" s="24" t="s">
        <v>10219</v>
      </c>
      <c r="K907" s="2">
        <v>0</v>
      </c>
      <c r="L907" s="2">
        <v>0</v>
      </c>
      <c r="M907" s="24">
        <v>477.88</v>
      </c>
      <c r="N907" s="2">
        <v>62.124400000000001</v>
      </c>
      <c r="O907" s="2">
        <v>0</v>
      </c>
      <c r="P907" s="2">
        <v>0</v>
      </c>
      <c r="Q907" s="24">
        <v>540.00440000000003</v>
      </c>
      <c r="R907" s="2" t="s">
        <v>10218</v>
      </c>
      <c r="S907" s="2" t="s">
        <v>1</v>
      </c>
      <c r="T907" t="str">
        <f>IF(Tabla2[[#This Row],[SERIE ]]="22SD004C","BODEGA",IF(Tabla2[[#This Row],[SERIE ]]="21DS000T","CASA MATRIZ","SUCURSAL"))</f>
        <v>SUCURSAL</v>
      </c>
    </row>
    <row r="908" spans="1:20" ht="15.75" hidden="1" thickBot="1" x14ac:dyDescent="0.3">
      <c r="A908" s="26" t="s">
        <v>8489</v>
      </c>
      <c r="B908" s="182" t="s">
        <v>10547</v>
      </c>
      <c r="C908" s="2" t="s">
        <v>1</v>
      </c>
      <c r="D908" s="2" t="s">
        <v>0</v>
      </c>
      <c r="E908" s="2" t="s">
        <v>10201</v>
      </c>
      <c r="F908" s="2" t="s">
        <v>10331</v>
      </c>
      <c r="G908" s="25">
        <v>1510</v>
      </c>
      <c r="H908" s="29">
        <v>1510</v>
      </c>
      <c r="I908" s="30"/>
      <c r="J908" s="24" t="s">
        <v>10460</v>
      </c>
      <c r="K908" s="2">
        <v>0</v>
      </c>
      <c r="L908" s="2">
        <v>0</v>
      </c>
      <c r="M908" s="24">
        <v>430.08</v>
      </c>
      <c r="N908" s="2">
        <v>55.910400000000003</v>
      </c>
      <c r="O908" s="2">
        <v>0</v>
      </c>
      <c r="P908" s="2">
        <v>0</v>
      </c>
      <c r="Q908" s="24">
        <v>485.99039999999997</v>
      </c>
      <c r="R908" s="2" t="s">
        <v>10206</v>
      </c>
      <c r="S908" s="2" t="s">
        <v>1</v>
      </c>
      <c r="T908" t="str">
        <f>IF(Tabla2[[#This Row],[SERIE ]]="22SD004C","BODEGA",IF(Tabla2[[#This Row],[SERIE ]]="21DS000T","CASA MATRIZ","SUCURSAL"))</f>
        <v>SUCURSAL</v>
      </c>
    </row>
    <row r="909" spans="1:20" ht="15.75" hidden="1" thickBot="1" x14ac:dyDescent="0.3">
      <c r="A909" s="26" t="s">
        <v>8489</v>
      </c>
      <c r="B909" s="182" t="s">
        <v>10547</v>
      </c>
      <c r="C909" s="2" t="s">
        <v>1</v>
      </c>
      <c r="D909" s="2" t="s">
        <v>0</v>
      </c>
      <c r="E909" s="2" t="s">
        <v>10201</v>
      </c>
      <c r="F909" s="2" t="s">
        <v>10331</v>
      </c>
      <c r="G909" s="25">
        <v>1509</v>
      </c>
      <c r="H909" s="29">
        <v>1509</v>
      </c>
      <c r="I909" s="30"/>
      <c r="J909" s="24" t="s">
        <v>10461</v>
      </c>
      <c r="K909" s="2">
        <v>0</v>
      </c>
      <c r="L909" s="2">
        <v>0</v>
      </c>
      <c r="M909" s="24">
        <v>496.9</v>
      </c>
      <c r="N909" s="2">
        <v>64.596999999999994</v>
      </c>
      <c r="O909" s="2">
        <v>0</v>
      </c>
      <c r="P909" s="2">
        <v>0</v>
      </c>
      <c r="Q909" s="24">
        <v>561.49699999999996</v>
      </c>
      <c r="R909" s="2" t="s">
        <v>10253</v>
      </c>
      <c r="S909" s="2" t="s">
        <v>1</v>
      </c>
      <c r="T909" t="str">
        <f>IF(Tabla2[[#This Row],[SERIE ]]="22SD004C","BODEGA",IF(Tabla2[[#This Row],[SERIE ]]="21DS000T","CASA MATRIZ","SUCURSAL"))</f>
        <v>SUCURSAL</v>
      </c>
    </row>
    <row r="910" spans="1:20" ht="15.75" hidden="1" thickBot="1" x14ac:dyDescent="0.3">
      <c r="A910" s="26" t="s">
        <v>8489</v>
      </c>
      <c r="B910" s="182" t="s">
        <v>10547</v>
      </c>
      <c r="C910" s="2" t="s">
        <v>1</v>
      </c>
      <c r="D910" s="2" t="s">
        <v>0</v>
      </c>
      <c r="E910" s="2" t="s">
        <v>10201</v>
      </c>
      <c r="F910" s="2" t="s">
        <v>10331</v>
      </c>
      <c r="G910" s="25">
        <v>1508</v>
      </c>
      <c r="H910" s="29">
        <v>1508</v>
      </c>
      <c r="I910" s="30"/>
      <c r="J910" s="24" t="s">
        <v>10231</v>
      </c>
      <c r="K910" s="2">
        <v>0</v>
      </c>
      <c r="L910" s="2">
        <v>0</v>
      </c>
      <c r="M910" s="24">
        <v>426.56</v>
      </c>
      <c r="N910" s="2">
        <v>55.452800000000003</v>
      </c>
      <c r="O910" s="2">
        <v>0</v>
      </c>
      <c r="P910" s="2">
        <v>0</v>
      </c>
      <c r="Q910" s="24">
        <v>482.01280000000003</v>
      </c>
      <c r="R910" s="2" t="s">
        <v>10230</v>
      </c>
      <c r="S910" s="2" t="s">
        <v>1</v>
      </c>
      <c r="T910" t="str">
        <f>IF(Tabla2[[#This Row],[SERIE ]]="22SD004C","BODEGA",IF(Tabla2[[#This Row],[SERIE ]]="21DS000T","CASA MATRIZ","SUCURSAL"))</f>
        <v>SUCURSAL</v>
      </c>
    </row>
    <row r="911" spans="1:20" ht="15.75" hidden="1" thickBot="1" x14ac:dyDescent="0.3">
      <c r="A911" s="26" t="s">
        <v>8489</v>
      </c>
      <c r="B911" s="182" t="s">
        <v>10546</v>
      </c>
      <c r="C911" s="2" t="s">
        <v>1</v>
      </c>
      <c r="D911" s="2" t="s">
        <v>0</v>
      </c>
      <c r="E911" s="2" t="s">
        <v>10201</v>
      </c>
      <c r="F911" s="2" t="s">
        <v>10331</v>
      </c>
      <c r="G911" s="25">
        <v>1507</v>
      </c>
      <c r="H911" s="29">
        <v>1507</v>
      </c>
      <c r="I911" s="30"/>
      <c r="J911" s="24" t="s">
        <v>10239</v>
      </c>
      <c r="K911" s="2">
        <v>0</v>
      </c>
      <c r="L911" s="2">
        <v>0</v>
      </c>
      <c r="M911" s="24">
        <v>116.73</v>
      </c>
      <c r="N911" s="2">
        <v>15.174900000000001</v>
      </c>
      <c r="O911" s="2">
        <v>0</v>
      </c>
      <c r="P911" s="2">
        <v>0</v>
      </c>
      <c r="Q911" s="24">
        <v>131.9049</v>
      </c>
      <c r="R911" s="2" t="s">
        <v>10238</v>
      </c>
      <c r="S911" s="2" t="s">
        <v>1</v>
      </c>
      <c r="T911" t="str">
        <f>IF(Tabla2[[#This Row],[SERIE ]]="22SD004C","BODEGA",IF(Tabla2[[#This Row],[SERIE ]]="21DS000T","CASA MATRIZ","SUCURSAL"))</f>
        <v>SUCURSAL</v>
      </c>
    </row>
    <row r="912" spans="1:20" ht="15.75" hidden="1" thickBot="1" x14ac:dyDescent="0.3">
      <c r="A912" s="26" t="s">
        <v>8489</v>
      </c>
      <c r="B912" s="182" t="s">
        <v>10546</v>
      </c>
      <c r="C912" s="2" t="s">
        <v>1</v>
      </c>
      <c r="D912" s="2" t="s">
        <v>0</v>
      </c>
      <c r="E912" s="2" t="s">
        <v>10201</v>
      </c>
      <c r="F912" s="2" t="s">
        <v>10331</v>
      </c>
      <c r="G912" s="25">
        <v>1506</v>
      </c>
      <c r="H912" s="29">
        <v>1506</v>
      </c>
      <c r="I912" s="30"/>
      <c r="J912" s="24" t="s">
        <v>10203</v>
      </c>
      <c r="K912" s="2">
        <v>0</v>
      </c>
      <c r="L912" s="2">
        <v>0</v>
      </c>
      <c r="M912" s="24">
        <v>401.33</v>
      </c>
      <c r="N912" s="2">
        <v>52.172899999999998</v>
      </c>
      <c r="O912" s="2">
        <v>0</v>
      </c>
      <c r="P912" s="2">
        <v>0</v>
      </c>
      <c r="Q912" s="24">
        <v>453.50289999999995</v>
      </c>
      <c r="R912" s="2" t="s">
        <v>10202</v>
      </c>
      <c r="S912" s="2" t="s">
        <v>1</v>
      </c>
      <c r="T912" t="str">
        <f>IF(Tabla2[[#This Row],[SERIE ]]="22SD004C","BODEGA",IF(Tabla2[[#This Row],[SERIE ]]="21DS000T","CASA MATRIZ","SUCURSAL"))</f>
        <v>SUCURSAL</v>
      </c>
    </row>
    <row r="913" spans="1:20" ht="15.75" hidden="1" thickBot="1" x14ac:dyDescent="0.3">
      <c r="A913" s="26" t="s">
        <v>8489</v>
      </c>
      <c r="B913" s="182" t="s">
        <v>10546</v>
      </c>
      <c r="C913" s="2" t="s">
        <v>1</v>
      </c>
      <c r="D913" s="2" t="s">
        <v>0</v>
      </c>
      <c r="E913" s="2" t="s">
        <v>10201</v>
      </c>
      <c r="F913" s="2" t="s">
        <v>10331</v>
      </c>
      <c r="G913" s="25">
        <v>1505</v>
      </c>
      <c r="H913" s="29">
        <v>1505</v>
      </c>
      <c r="I913" s="30"/>
      <c r="J913" s="24" t="s">
        <v>10219</v>
      </c>
      <c r="K913" s="2">
        <v>0</v>
      </c>
      <c r="L913" s="2">
        <v>0</v>
      </c>
      <c r="M913" s="24">
        <v>415.26</v>
      </c>
      <c r="N913" s="2">
        <v>53.983800000000002</v>
      </c>
      <c r="O913" s="2">
        <v>0</v>
      </c>
      <c r="P913" s="2">
        <v>0</v>
      </c>
      <c r="Q913" s="24">
        <v>469.24379999999996</v>
      </c>
      <c r="R913" s="2" t="s">
        <v>10218</v>
      </c>
      <c r="S913" s="2" t="s">
        <v>1</v>
      </c>
      <c r="T913" t="str">
        <f>IF(Tabla2[[#This Row],[SERIE ]]="22SD004C","BODEGA",IF(Tabla2[[#This Row],[SERIE ]]="21DS000T","CASA MATRIZ","SUCURSAL"))</f>
        <v>SUCURSAL</v>
      </c>
    </row>
    <row r="914" spans="1:20" ht="15.75" hidden="1" thickBot="1" x14ac:dyDescent="0.3">
      <c r="A914" s="26" t="s">
        <v>8489</v>
      </c>
      <c r="B914" s="182" t="s">
        <v>10546</v>
      </c>
      <c r="C914" s="2" t="s">
        <v>1</v>
      </c>
      <c r="D914" s="2" t="s">
        <v>0</v>
      </c>
      <c r="E914" s="2" t="s">
        <v>10201</v>
      </c>
      <c r="F914" s="2" t="s">
        <v>10331</v>
      </c>
      <c r="G914" s="25">
        <v>1504</v>
      </c>
      <c r="H914" s="29">
        <v>1504</v>
      </c>
      <c r="I914" s="30"/>
      <c r="J914" s="24" t="s">
        <v>10470</v>
      </c>
      <c r="K914" s="2">
        <v>0</v>
      </c>
      <c r="L914" s="2">
        <v>0</v>
      </c>
      <c r="M914" s="24">
        <v>216.81</v>
      </c>
      <c r="N914" s="2">
        <v>28.185300000000002</v>
      </c>
      <c r="O914" s="2">
        <v>0</v>
      </c>
      <c r="P914" s="2">
        <v>0</v>
      </c>
      <c r="Q914" s="24">
        <v>244.99530000000001</v>
      </c>
      <c r="R914" s="2" t="s">
        <v>10469</v>
      </c>
      <c r="S914" s="2" t="s">
        <v>1</v>
      </c>
      <c r="T914" t="str">
        <f>IF(Tabla2[[#This Row],[SERIE ]]="22SD004C","BODEGA",IF(Tabla2[[#This Row],[SERIE ]]="21DS000T","CASA MATRIZ","SUCURSAL"))</f>
        <v>SUCURSAL</v>
      </c>
    </row>
    <row r="915" spans="1:20" ht="15.75" hidden="1" thickBot="1" x14ac:dyDescent="0.3">
      <c r="A915" s="26" t="s">
        <v>8489</v>
      </c>
      <c r="B915" s="182" t="s">
        <v>10546</v>
      </c>
      <c r="C915" s="2" t="s">
        <v>1</v>
      </c>
      <c r="D915" s="2" t="s">
        <v>0</v>
      </c>
      <c r="E915" s="2" t="s">
        <v>10201</v>
      </c>
      <c r="F915" s="2" t="s">
        <v>10331</v>
      </c>
      <c r="G915" s="25">
        <v>1503</v>
      </c>
      <c r="H915" s="29">
        <v>1503</v>
      </c>
      <c r="I915" s="30"/>
      <c r="J915" s="24" t="s">
        <v>10239</v>
      </c>
      <c r="K915" s="2">
        <v>0</v>
      </c>
      <c r="L915" s="2">
        <v>0</v>
      </c>
      <c r="M915" s="24">
        <v>73.45</v>
      </c>
      <c r="N915" s="2">
        <v>9.5485000000000007</v>
      </c>
      <c r="O915" s="2">
        <v>0</v>
      </c>
      <c r="P915" s="2">
        <v>0</v>
      </c>
      <c r="Q915" s="24">
        <v>82.998500000000007</v>
      </c>
      <c r="R915" s="2" t="s">
        <v>10238</v>
      </c>
      <c r="S915" s="2" t="s">
        <v>1</v>
      </c>
      <c r="T915" t="str">
        <f>IF(Tabla2[[#This Row],[SERIE ]]="22SD004C","BODEGA",IF(Tabla2[[#This Row],[SERIE ]]="21DS000T","CASA MATRIZ","SUCURSAL"))</f>
        <v>SUCURSAL</v>
      </c>
    </row>
    <row r="916" spans="1:20" ht="15.75" hidden="1" thickBot="1" x14ac:dyDescent="0.3">
      <c r="A916" s="26" t="s">
        <v>8489</v>
      </c>
      <c r="B916" s="182" t="s">
        <v>10546</v>
      </c>
      <c r="C916" s="2" t="s">
        <v>1</v>
      </c>
      <c r="D916" s="2" t="s">
        <v>0</v>
      </c>
      <c r="E916" s="2" t="s">
        <v>10201</v>
      </c>
      <c r="F916" s="2" t="s">
        <v>10331</v>
      </c>
      <c r="G916" s="25">
        <v>1502</v>
      </c>
      <c r="H916" s="29">
        <v>1502</v>
      </c>
      <c r="I916" s="30" t="s">
        <v>10590</v>
      </c>
      <c r="J916" s="24" t="s">
        <v>10591</v>
      </c>
      <c r="K916" s="2">
        <v>0</v>
      </c>
      <c r="L916" s="2">
        <v>0</v>
      </c>
      <c r="M916" s="24">
        <v>47.79</v>
      </c>
      <c r="N916" s="2">
        <v>6.2126999999999999</v>
      </c>
      <c r="O916" s="2">
        <v>0</v>
      </c>
      <c r="P916" s="2">
        <v>0</v>
      </c>
      <c r="Q916" s="24">
        <v>54.002699999999997</v>
      </c>
      <c r="S916" s="2" t="s">
        <v>1</v>
      </c>
      <c r="T916" t="str">
        <f>IF(Tabla2[[#This Row],[SERIE ]]="22SD004C","BODEGA",IF(Tabla2[[#This Row],[SERIE ]]="21DS000T","CASA MATRIZ","SUCURSAL"))</f>
        <v>SUCURSAL</v>
      </c>
    </row>
    <row r="917" spans="1:20" ht="15.75" hidden="1" thickBot="1" x14ac:dyDescent="0.3">
      <c r="A917" s="26" t="s">
        <v>8489</v>
      </c>
      <c r="B917" s="182" t="s">
        <v>10546</v>
      </c>
      <c r="C917" s="2" t="s">
        <v>1</v>
      </c>
      <c r="D917" s="2" t="s">
        <v>0</v>
      </c>
      <c r="E917" s="2" t="s">
        <v>10201</v>
      </c>
      <c r="F917" s="2" t="s">
        <v>10331</v>
      </c>
      <c r="G917" s="25">
        <v>1501</v>
      </c>
      <c r="H917" s="29">
        <v>1501</v>
      </c>
      <c r="I917" s="30"/>
      <c r="J917" s="24" t="s">
        <v>10236</v>
      </c>
      <c r="K917" s="2">
        <v>0</v>
      </c>
      <c r="L917" s="2">
        <v>0</v>
      </c>
      <c r="M917" s="24">
        <v>376.67</v>
      </c>
      <c r="N917" s="2">
        <v>48.967100000000002</v>
      </c>
      <c r="O917" s="2">
        <v>0</v>
      </c>
      <c r="P917" s="2">
        <v>0</v>
      </c>
      <c r="Q917" s="24">
        <v>425.63710000000003</v>
      </c>
      <c r="R917" s="2" t="s">
        <v>10235</v>
      </c>
      <c r="S917" s="2" t="s">
        <v>1</v>
      </c>
      <c r="T917" t="str">
        <f>IF(Tabla2[[#This Row],[SERIE ]]="22SD004C","BODEGA",IF(Tabla2[[#This Row],[SERIE ]]="21DS000T","CASA MATRIZ","SUCURSAL"))</f>
        <v>SUCURSAL</v>
      </c>
    </row>
    <row r="918" spans="1:20" ht="15.75" hidden="1" thickBot="1" x14ac:dyDescent="0.3">
      <c r="A918" s="26" t="s">
        <v>8489</v>
      </c>
      <c r="B918" s="182" t="s">
        <v>10546</v>
      </c>
      <c r="C918" s="2" t="s">
        <v>1</v>
      </c>
      <c r="D918" s="2" t="s">
        <v>0</v>
      </c>
      <c r="E918" s="2" t="s">
        <v>10201</v>
      </c>
      <c r="F918" s="2" t="s">
        <v>10331</v>
      </c>
      <c r="G918" s="25">
        <v>1500</v>
      </c>
      <c r="H918" s="29">
        <v>1500</v>
      </c>
      <c r="I918" s="30"/>
      <c r="J918" s="24" t="s">
        <v>10257</v>
      </c>
      <c r="K918" s="2">
        <v>0</v>
      </c>
      <c r="L918" s="2">
        <v>0</v>
      </c>
      <c r="M918" s="24">
        <v>398.23</v>
      </c>
      <c r="N918" s="2">
        <v>51.769900000000007</v>
      </c>
      <c r="O918" s="2">
        <v>0</v>
      </c>
      <c r="P918" s="2">
        <v>0</v>
      </c>
      <c r="Q918" s="24">
        <v>449.99990000000003</v>
      </c>
      <c r="R918" s="2" t="s">
        <v>10256</v>
      </c>
      <c r="S918" s="2" t="s">
        <v>1</v>
      </c>
      <c r="T918" t="str">
        <f>IF(Tabla2[[#This Row],[SERIE ]]="22SD004C","BODEGA",IF(Tabla2[[#This Row],[SERIE ]]="21DS000T","CASA MATRIZ","SUCURSAL"))</f>
        <v>SUCURSAL</v>
      </c>
    </row>
    <row r="919" spans="1:20" ht="15.75" hidden="1" thickBot="1" x14ac:dyDescent="0.3">
      <c r="A919" s="26" t="s">
        <v>8489</v>
      </c>
      <c r="B919" s="182" t="s">
        <v>10546</v>
      </c>
      <c r="C919" s="2" t="s">
        <v>1</v>
      </c>
      <c r="D919" s="2" t="s">
        <v>0</v>
      </c>
      <c r="E919" s="2" t="s">
        <v>10201</v>
      </c>
      <c r="F919" s="2" t="s">
        <v>10331</v>
      </c>
      <c r="G919" s="25">
        <v>1499</v>
      </c>
      <c r="H919" s="29">
        <v>1499</v>
      </c>
      <c r="I919" s="30"/>
      <c r="J919" s="24" t="s">
        <v>10460</v>
      </c>
      <c r="K919" s="2">
        <v>0</v>
      </c>
      <c r="L919" s="2">
        <v>0</v>
      </c>
      <c r="M919" s="24">
        <v>425.88</v>
      </c>
      <c r="N919" s="2">
        <v>55.364400000000003</v>
      </c>
      <c r="O919" s="2">
        <v>0</v>
      </c>
      <c r="P919" s="2">
        <v>0</v>
      </c>
      <c r="Q919" s="24">
        <v>481.24439999999998</v>
      </c>
      <c r="R919" s="2" t="s">
        <v>10206</v>
      </c>
      <c r="S919" s="2" t="s">
        <v>1</v>
      </c>
      <c r="T919" t="str">
        <f>IF(Tabla2[[#This Row],[SERIE ]]="22SD004C","BODEGA",IF(Tabla2[[#This Row],[SERIE ]]="21DS000T","CASA MATRIZ","SUCURSAL"))</f>
        <v>SUCURSAL</v>
      </c>
    </row>
    <row r="920" spans="1:20" ht="15.75" hidden="1" thickBot="1" x14ac:dyDescent="0.3">
      <c r="A920" s="26" t="s">
        <v>8489</v>
      </c>
      <c r="B920" s="182" t="s">
        <v>10545</v>
      </c>
      <c r="C920" s="2" t="s">
        <v>1</v>
      </c>
      <c r="D920" s="2" t="s">
        <v>0</v>
      </c>
      <c r="E920" s="2" t="s">
        <v>10201</v>
      </c>
      <c r="F920" s="2" t="s">
        <v>10331</v>
      </c>
      <c r="G920" s="25">
        <v>1498</v>
      </c>
      <c r="H920" s="29">
        <v>1498</v>
      </c>
      <c r="I920" s="30"/>
      <c r="J920" s="24" t="s">
        <v>10460</v>
      </c>
      <c r="K920" s="2">
        <v>0</v>
      </c>
      <c r="L920" s="2">
        <v>0</v>
      </c>
      <c r="M920" s="24">
        <v>425.88</v>
      </c>
      <c r="N920" s="2">
        <v>55.364400000000003</v>
      </c>
      <c r="O920" s="2">
        <v>0</v>
      </c>
      <c r="P920" s="2">
        <v>0</v>
      </c>
      <c r="Q920" s="24">
        <v>481.24439999999998</v>
      </c>
      <c r="R920" s="2" t="s">
        <v>10206</v>
      </c>
      <c r="S920" s="2" t="s">
        <v>1</v>
      </c>
      <c r="T920" t="str">
        <f>IF(Tabla2[[#This Row],[SERIE ]]="22SD004C","BODEGA",IF(Tabla2[[#This Row],[SERIE ]]="21DS000T","CASA MATRIZ","SUCURSAL"))</f>
        <v>SUCURSAL</v>
      </c>
    </row>
    <row r="921" spans="1:20" ht="15.75" hidden="1" thickBot="1" x14ac:dyDescent="0.3">
      <c r="A921" s="26" t="s">
        <v>8489</v>
      </c>
      <c r="B921" s="182" t="s">
        <v>10545</v>
      </c>
      <c r="C921" s="2" t="s">
        <v>1</v>
      </c>
      <c r="D921" s="2" t="s">
        <v>0</v>
      </c>
      <c r="E921" s="2" t="s">
        <v>10201</v>
      </c>
      <c r="F921" s="2" t="s">
        <v>10331</v>
      </c>
      <c r="G921" s="25">
        <v>1497</v>
      </c>
      <c r="H921" s="29">
        <v>1497</v>
      </c>
      <c r="I921" s="30"/>
      <c r="J921" s="24" t="s">
        <v>10589</v>
      </c>
      <c r="K921" s="2">
        <v>0</v>
      </c>
      <c r="L921" s="2">
        <v>0</v>
      </c>
      <c r="M921" s="24">
        <v>353.76</v>
      </c>
      <c r="N921" s="2">
        <v>45.988799999999998</v>
      </c>
      <c r="O921" s="2">
        <v>0</v>
      </c>
      <c r="P921" s="2">
        <v>0</v>
      </c>
      <c r="Q921" s="24">
        <v>399.74879999999996</v>
      </c>
      <c r="R921" s="2" t="s">
        <v>10588</v>
      </c>
      <c r="S921" s="2" t="s">
        <v>1</v>
      </c>
      <c r="T921" t="str">
        <f>IF(Tabla2[[#This Row],[SERIE ]]="22SD004C","BODEGA",IF(Tabla2[[#This Row],[SERIE ]]="21DS000T","CASA MATRIZ","SUCURSAL"))</f>
        <v>SUCURSAL</v>
      </c>
    </row>
    <row r="922" spans="1:20" ht="15.75" hidden="1" thickBot="1" x14ac:dyDescent="0.3">
      <c r="A922" s="26" t="s">
        <v>8489</v>
      </c>
      <c r="B922" s="182" t="s">
        <v>10545</v>
      </c>
      <c r="C922" s="2" t="s">
        <v>1</v>
      </c>
      <c r="D922" s="2" t="s">
        <v>0</v>
      </c>
      <c r="E922" s="2" t="s">
        <v>10201</v>
      </c>
      <c r="F922" s="2" t="s">
        <v>10331</v>
      </c>
      <c r="G922" s="25">
        <v>1496</v>
      </c>
      <c r="H922" s="29">
        <v>1496</v>
      </c>
      <c r="I922" s="30"/>
      <c r="J922" s="24" t="s">
        <v>10219</v>
      </c>
      <c r="K922" s="2">
        <v>0</v>
      </c>
      <c r="L922" s="2">
        <v>0</v>
      </c>
      <c r="M922" s="24">
        <v>477.88</v>
      </c>
      <c r="N922" s="2">
        <v>62.124400000000001</v>
      </c>
      <c r="O922" s="2">
        <v>0</v>
      </c>
      <c r="P922" s="2">
        <v>0</v>
      </c>
      <c r="Q922" s="24">
        <v>540.00440000000003</v>
      </c>
      <c r="R922" s="2" t="s">
        <v>10218</v>
      </c>
      <c r="S922" s="2" t="s">
        <v>1</v>
      </c>
      <c r="T922" t="str">
        <f>IF(Tabla2[[#This Row],[SERIE ]]="22SD004C","BODEGA",IF(Tabla2[[#This Row],[SERIE ]]="21DS000T","CASA MATRIZ","SUCURSAL"))</f>
        <v>SUCURSAL</v>
      </c>
    </row>
    <row r="923" spans="1:20" ht="15.75" hidden="1" thickBot="1" x14ac:dyDescent="0.3">
      <c r="A923" s="26" t="s">
        <v>8489</v>
      </c>
      <c r="B923" s="182" t="s">
        <v>10544</v>
      </c>
      <c r="C923" s="2" t="s">
        <v>1</v>
      </c>
      <c r="D923" s="2" t="s">
        <v>0</v>
      </c>
      <c r="E923" s="2" t="s">
        <v>10201</v>
      </c>
      <c r="F923" s="2" t="s">
        <v>10331</v>
      </c>
      <c r="G923" s="25">
        <v>1495</v>
      </c>
      <c r="H923" s="29">
        <v>1495</v>
      </c>
      <c r="I923" s="30" t="s">
        <v>10260</v>
      </c>
      <c r="J923" s="24" t="s">
        <v>10261</v>
      </c>
      <c r="K923" s="2">
        <v>0</v>
      </c>
      <c r="L923" s="2">
        <v>0</v>
      </c>
      <c r="M923" s="24">
        <v>894.87</v>
      </c>
      <c r="N923" s="2">
        <v>116.3331</v>
      </c>
      <c r="O923" s="2">
        <v>0</v>
      </c>
      <c r="P923" s="2">
        <v>0</v>
      </c>
      <c r="Q923" s="24">
        <v>1011.2030999999999</v>
      </c>
      <c r="S923" s="2" t="s">
        <v>1</v>
      </c>
      <c r="T923" t="str">
        <f>IF(Tabla2[[#This Row],[SERIE ]]="22SD004C","BODEGA",IF(Tabla2[[#This Row],[SERIE ]]="21DS000T","CASA MATRIZ","SUCURSAL"))</f>
        <v>SUCURSAL</v>
      </c>
    </row>
    <row r="924" spans="1:20" ht="15.75" hidden="1" thickBot="1" x14ac:dyDescent="0.3">
      <c r="A924" s="26" t="s">
        <v>8489</v>
      </c>
      <c r="B924" s="182" t="s">
        <v>10544</v>
      </c>
      <c r="C924" s="2" t="s">
        <v>1</v>
      </c>
      <c r="D924" s="2" t="s">
        <v>0</v>
      </c>
      <c r="E924" s="2" t="s">
        <v>10201</v>
      </c>
      <c r="F924" s="2" t="s">
        <v>10331</v>
      </c>
      <c r="G924" s="25">
        <v>1494</v>
      </c>
      <c r="H924" s="29">
        <v>1494</v>
      </c>
      <c r="I924" s="30"/>
      <c r="J924" s="24" t="s">
        <v>10203</v>
      </c>
      <c r="K924" s="2">
        <v>0</v>
      </c>
      <c r="L924" s="2">
        <v>0</v>
      </c>
      <c r="M924" s="24">
        <v>400.45</v>
      </c>
      <c r="N924" s="2">
        <v>52.058500000000002</v>
      </c>
      <c r="O924" s="2">
        <v>0</v>
      </c>
      <c r="P924" s="2">
        <v>0</v>
      </c>
      <c r="Q924" s="24">
        <v>452.50849999999997</v>
      </c>
      <c r="R924" s="2" t="s">
        <v>10202</v>
      </c>
      <c r="S924" s="2" t="s">
        <v>1</v>
      </c>
      <c r="T924" t="str">
        <f>IF(Tabla2[[#This Row],[SERIE ]]="22SD004C","BODEGA",IF(Tabla2[[#This Row],[SERIE ]]="21DS000T","CASA MATRIZ","SUCURSAL"))</f>
        <v>SUCURSAL</v>
      </c>
    </row>
    <row r="925" spans="1:20" ht="15.75" hidden="1" thickBot="1" x14ac:dyDescent="0.3">
      <c r="A925" s="26" t="s">
        <v>8489</v>
      </c>
      <c r="B925" s="182" t="s">
        <v>10544</v>
      </c>
      <c r="C925" s="2" t="s">
        <v>1</v>
      </c>
      <c r="D925" s="2" t="s">
        <v>0</v>
      </c>
      <c r="E925" s="2" t="s">
        <v>10201</v>
      </c>
      <c r="F925" s="2" t="s">
        <v>10331</v>
      </c>
      <c r="G925" s="25">
        <v>1493</v>
      </c>
      <c r="H925" s="29">
        <v>1493</v>
      </c>
      <c r="I925" s="30"/>
      <c r="J925" s="24" t="s">
        <v>10460</v>
      </c>
      <c r="K925" s="2">
        <v>0</v>
      </c>
      <c r="L925" s="2">
        <v>0</v>
      </c>
      <c r="M925" s="24">
        <v>473.45</v>
      </c>
      <c r="N925" s="2">
        <v>61.548499999999997</v>
      </c>
      <c r="O925" s="2">
        <v>0</v>
      </c>
      <c r="P925" s="2">
        <v>0</v>
      </c>
      <c r="Q925" s="24">
        <v>534.99850000000004</v>
      </c>
      <c r="R925" s="2" t="s">
        <v>10206</v>
      </c>
      <c r="S925" s="2" t="s">
        <v>1</v>
      </c>
      <c r="T925" t="str">
        <f>IF(Tabla2[[#This Row],[SERIE ]]="22SD004C","BODEGA",IF(Tabla2[[#This Row],[SERIE ]]="21DS000T","CASA MATRIZ","SUCURSAL"))</f>
        <v>SUCURSAL</v>
      </c>
    </row>
    <row r="926" spans="1:20" ht="15.75" hidden="1" thickBot="1" x14ac:dyDescent="0.3">
      <c r="A926" s="26" t="s">
        <v>8489</v>
      </c>
      <c r="B926" s="182" t="s">
        <v>10544</v>
      </c>
      <c r="C926" s="2" t="s">
        <v>1</v>
      </c>
      <c r="D926" s="2" t="s">
        <v>0</v>
      </c>
      <c r="E926" s="2" t="s">
        <v>10201</v>
      </c>
      <c r="F926" s="2" t="s">
        <v>10331</v>
      </c>
      <c r="G926" s="25">
        <v>1492</v>
      </c>
      <c r="H926" s="29">
        <v>1492</v>
      </c>
      <c r="I926" s="30" t="s">
        <v>10586</v>
      </c>
      <c r="J926" s="24" t="s">
        <v>10587</v>
      </c>
      <c r="K926" s="2">
        <v>0</v>
      </c>
      <c r="L926" s="2">
        <v>0</v>
      </c>
      <c r="M926" s="24">
        <v>23.89</v>
      </c>
      <c r="N926" s="2">
        <v>3.1057000000000001</v>
      </c>
      <c r="O926" s="2">
        <v>0</v>
      </c>
      <c r="P926" s="2">
        <v>0</v>
      </c>
      <c r="Q926" s="24">
        <v>26.995699999999999</v>
      </c>
      <c r="S926" s="2" t="s">
        <v>1</v>
      </c>
      <c r="T926" t="str">
        <f>IF(Tabla2[[#This Row],[SERIE ]]="22SD004C","BODEGA",IF(Tabla2[[#This Row],[SERIE ]]="21DS000T","CASA MATRIZ","SUCURSAL"))</f>
        <v>SUCURSAL</v>
      </c>
    </row>
    <row r="927" spans="1:20" ht="15.75" hidden="1" thickBot="1" x14ac:dyDescent="0.3">
      <c r="A927" s="26" t="s">
        <v>8489</v>
      </c>
      <c r="B927" s="182" t="s">
        <v>10544</v>
      </c>
      <c r="C927" s="2" t="s">
        <v>1</v>
      </c>
      <c r="D927" s="2" t="s">
        <v>0</v>
      </c>
      <c r="E927" s="2" t="s">
        <v>10201</v>
      </c>
      <c r="F927" s="2" t="s">
        <v>10331</v>
      </c>
      <c r="G927" s="25">
        <v>1491</v>
      </c>
      <c r="H927" s="29">
        <v>1491</v>
      </c>
      <c r="I927" s="30" t="s">
        <v>10233</v>
      </c>
      <c r="J927" s="24" t="s">
        <v>10234</v>
      </c>
      <c r="K927" s="2">
        <v>0</v>
      </c>
      <c r="L927" s="2">
        <v>0</v>
      </c>
      <c r="M927" s="24">
        <v>106.2</v>
      </c>
      <c r="N927" s="2">
        <v>13.806000000000001</v>
      </c>
      <c r="O927" s="2">
        <v>0</v>
      </c>
      <c r="P927" s="2">
        <v>0</v>
      </c>
      <c r="Q927" s="24">
        <v>120.006</v>
      </c>
      <c r="S927" s="2" t="s">
        <v>1</v>
      </c>
      <c r="T927" t="str">
        <f>IF(Tabla2[[#This Row],[SERIE ]]="22SD004C","BODEGA",IF(Tabla2[[#This Row],[SERIE ]]="21DS000T","CASA MATRIZ","SUCURSAL"))</f>
        <v>SUCURSAL</v>
      </c>
    </row>
    <row r="928" spans="1:20" ht="15.75" hidden="1" thickBot="1" x14ac:dyDescent="0.3">
      <c r="A928" s="26" t="s">
        <v>8489</v>
      </c>
      <c r="B928" s="182" t="s">
        <v>10544</v>
      </c>
      <c r="C928" s="2" t="s">
        <v>1</v>
      </c>
      <c r="D928" s="2" t="s">
        <v>0</v>
      </c>
      <c r="E928" s="2" t="s">
        <v>10201</v>
      </c>
      <c r="F928" s="2" t="s">
        <v>10331</v>
      </c>
      <c r="G928" s="25">
        <v>1490</v>
      </c>
      <c r="H928" s="29">
        <v>1490</v>
      </c>
      <c r="I928" s="30"/>
      <c r="J928" s="24" t="s">
        <v>10461</v>
      </c>
      <c r="K928" s="2">
        <v>0</v>
      </c>
      <c r="L928" s="2">
        <v>0</v>
      </c>
      <c r="M928" s="24">
        <v>517.70000000000005</v>
      </c>
      <c r="N928" s="2">
        <v>67.301000000000002</v>
      </c>
      <c r="O928" s="2">
        <v>0</v>
      </c>
      <c r="P928" s="2">
        <v>0</v>
      </c>
      <c r="Q928" s="24">
        <v>585.00100000000009</v>
      </c>
      <c r="R928" s="2" t="s">
        <v>10253</v>
      </c>
      <c r="S928" s="2" t="s">
        <v>1</v>
      </c>
      <c r="T928" t="str">
        <f>IF(Tabla2[[#This Row],[SERIE ]]="22SD004C","BODEGA",IF(Tabla2[[#This Row],[SERIE ]]="21DS000T","CASA MATRIZ","SUCURSAL"))</f>
        <v>SUCURSAL</v>
      </c>
    </row>
    <row r="929" spans="1:20" ht="15.75" hidden="1" thickBot="1" x14ac:dyDescent="0.3">
      <c r="A929" s="26" t="s">
        <v>8489</v>
      </c>
      <c r="B929" s="182" t="s">
        <v>10544</v>
      </c>
      <c r="C929" s="2" t="s">
        <v>1</v>
      </c>
      <c r="D929" s="2" t="s">
        <v>0</v>
      </c>
      <c r="E929" s="2" t="s">
        <v>10201</v>
      </c>
      <c r="F929" s="2" t="s">
        <v>10331</v>
      </c>
      <c r="G929" s="25">
        <v>1489</v>
      </c>
      <c r="H929" s="29">
        <v>1489</v>
      </c>
      <c r="I929" s="30"/>
      <c r="J929" s="24" t="s">
        <v>10436</v>
      </c>
      <c r="K929" s="2">
        <v>0</v>
      </c>
      <c r="L929" s="2">
        <v>0</v>
      </c>
      <c r="M929" s="24">
        <v>398.23</v>
      </c>
      <c r="N929" s="2">
        <v>51.769900000000007</v>
      </c>
      <c r="O929" s="2">
        <v>0</v>
      </c>
      <c r="P929" s="2">
        <v>0</v>
      </c>
      <c r="Q929" s="24">
        <v>449.99990000000003</v>
      </c>
      <c r="R929" s="2" t="s">
        <v>10435</v>
      </c>
      <c r="S929" s="2" t="s">
        <v>1</v>
      </c>
      <c r="T929" t="str">
        <f>IF(Tabla2[[#This Row],[SERIE ]]="22SD004C","BODEGA",IF(Tabla2[[#This Row],[SERIE ]]="21DS000T","CASA MATRIZ","SUCURSAL"))</f>
        <v>SUCURSAL</v>
      </c>
    </row>
    <row r="930" spans="1:20" ht="15.75" hidden="1" thickBot="1" x14ac:dyDescent="0.3">
      <c r="A930" s="26" t="s">
        <v>8489</v>
      </c>
      <c r="B930" s="182" t="s">
        <v>10544</v>
      </c>
      <c r="C930" s="2" t="s">
        <v>1</v>
      </c>
      <c r="D930" s="2" t="s">
        <v>0</v>
      </c>
      <c r="E930" s="2" t="s">
        <v>10201</v>
      </c>
      <c r="F930" s="2" t="s">
        <v>10331</v>
      </c>
      <c r="G930" s="25">
        <v>1488</v>
      </c>
      <c r="H930" s="29">
        <v>1488</v>
      </c>
      <c r="I930" s="30"/>
      <c r="J930" s="24" t="s">
        <v>10585</v>
      </c>
      <c r="K930" s="2">
        <v>0</v>
      </c>
      <c r="L930" s="2">
        <v>0</v>
      </c>
      <c r="M930" s="24">
        <v>83.63</v>
      </c>
      <c r="N930" s="2">
        <v>10.8719</v>
      </c>
      <c r="O930" s="2">
        <v>0</v>
      </c>
      <c r="P930" s="2">
        <v>0</v>
      </c>
      <c r="Q930" s="24">
        <v>94.501899999999992</v>
      </c>
      <c r="R930" s="2" t="s">
        <v>10584</v>
      </c>
      <c r="S930" s="2" t="s">
        <v>1</v>
      </c>
      <c r="T930" t="str">
        <f>IF(Tabla2[[#This Row],[SERIE ]]="22SD004C","BODEGA",IF(Tabla2[[#This Row],[SERIE ]]="21DS000T","CASA MATRIZ","SUCURSAL"))</f>
        <v>SUCURSAL</v>
      </c>
    </row>
    <row r="931" spans="1:20" ht="15.75" hidden="1" thickBot="1" x14ac:dyDescent="0.3">
      <c r="A931" s="26" t="s">
        <v>8489</v>
      </c>
      <c r="B931" s="182" t="s">
        <v>10544</v>
      </c>
      <c r="C931" s="2" t="s">
        <v>1</v>
      </c>
      <c r="D931" s="2" t="s">
        <v>0</v>
      </c>
      <c r="E931" s="2" t="s">
        <v>10201</v>
      </c>
      <c r="F931" s="2" t="s">
        <v>10331</v>
      </c>
      <c r="G931" s="25">
        <v>1487</v>
      </c>
      <c r="H931" s="29">
        <v>1487</v>
      </c>
      <c r="I931" s="30"/>
      <c r="J931" s="24" t="s">
        <v>10219</v>
      </c>
      <c r="K931" s="2">
        <v>0</v>
      </c>
      <c r="L931" s="2">
        <v>0</v>
      </c>
      <c r="M931" s="24">
        <v>343.01</v>
      </c>
      <c r="N931" s="2">
        <v>44.591299999999997</v>
      </c>
      <c r="O931" s="2">
        <v>0</v>
      </c>
      <c r="P931" s="2">
        <v>0</v>
      </c>
      <c r="Q931" s="24">
        <v>387.60129999999998</v>
      </c>
      <c r="R931" s="2" t="s">
        <v>10218</v>
      </c>
      <c r="S931" s="2" t="s">
        <v>1</v>
      </c>
      <c r="T931" t="str">
        <f>IF(Tabla2[[#This Row],[SERIE ]]="22SD004C","BODEGA",IF(Tabla2[[#This Row],[SERIE ]]="21DS000T","CASA MATRIZ","SUCURSAL"))</f>
        <v>SUCURSAL</v>
      </c>
    </row>
    <row r="932" spans="1:20" ht="15.75" hidden="1" thickBot="1" x14ac:dyDescent="0.3">
      <c r="A932" s="26" t="s">
        <v>8489</v>
      </c>
      <c r="B932" s="182" t="s">
        <v>10544</v>
      </c>
      <c r="C932" s="2" t="s">
        <v>1</v>
      </c>
      <c r="D932" s="2" t="s">
        <v>0</v>
      </c>
      <c r="E932" s="2" t="s">
        <v>10201</v>
      </c>
      <c r="F932" s="2" t="s">
        <v>10331</v>
      </c>
      <c r="G932" s="25">
        <v>1486</v>
      </c>
      <c r="H932" s="29">
        <v>1486</v>
      </c>
      <c r="I932" s="30" t="s">
        <v>10468</v>
      </c>
      <c r="J932" s="24" t="s">
        <v>10523</v>
      </c>
      <c r="K932" s="2">
        <v>0</v>
      </c>
      <c r="L932" s="2">
        <v>0</v>
      </c>
      <c r="M932" s="24">
        <v>26.99</v>
      </c>
      <c r="N932" s="2">
        <v>3.5086999999999997</v>
      </c>
      <c r="O932" s="2">
        <v>0</v>
      </c>
      <c r="P932" s="2">
        <v>0</v>
      </c>
      <c r="Q932" s="24">
        <v>30.498699999999999</v>
      </c>
      <c r="S932" s="2" t="s">
        <v>1</v>
      </c>
      <c r="T932" t="str">
        <f>IF(Tabla2[[#This Row],[SERIE ]]="22SD004C","BODEGA",IF(Tabla2[[#This Row],[SERIE ]]="21DS000T","CASA MATRIZ","SUCURSAL"))</f>
        <v>SUCURSAL</v>
      </c>
    </row>
    <row r="933" spans="1:20" ht="15.75" hidden="1" thickBot="1" x14ac:dyDescent="0.3">
      <c r="A933" s="26" t="s">
        <v>8489</v>
      </c>
      <c r="B933" s="182" t="s">
        <v>10544</v>
      </c>
      <c r="C933" s="2" t="s">
        <v>1</v>
      </c>
      <c r="D933" s="2" t="s">
        <v>0</v>
      </c>
      <c r="E933" s="2" t="s">
        <v>10201</v>
      </c>
      <c r="F933" s="2" t="s">
        <v>10331</v>
      </c>
      <c r="G933" s="25">
        <v>1485</v>
      </c>
      <c r="H933" s="29">
        <v>1485</v>
      </c>
      <c r="I933" s="30"/>
      <c r="J933" s="24" t="s">
        <v>10239</v>
      </c>
      <c r="K933" s="2">
        <v>0</v>
      </c>
      <c r="L933" s="2">
        <v>0</v>
      </c>
      <c r="M933" s="24">
        <v>88.36</v>
      </c>
      <c r="N933" s="2">
        <v>11.486800000000001</v>
      </c>
      <c r="O933" s="2">
        <v>0</v>
      </c>
      <c r="P933" s="2">
        <v>0</v>
      </c>
      <c r="Q933" s="24">
        <v>99.846800000000002</v>
      </c>
      <c r="R933" s="2" t="s">
        <v>10238</v>
      </c>
      <c r="S933" s="2" t="s">
        <v>1</v>
      </c>
      <c r="T933" t="str">
        <f>IF(Tabla2[[#This Row],[SERIE ]]="22SD004C","BODEGA",IF(Tabla2[[#This Row],[SERIE ]]="21DS000T","CASA MATRIZ","SUCURSAL"))</f>
        <v>SUCURSAL</v>
      </c>
    </row>
    <row r="934" spans="1:20" ht="15.75" hidden="1" thickBot="1" x14ac:dyDescent="0.3">
      <c r="A934" s="26" t="s">
        <v>8489</v>
      </c>
      <c r="B934" s="182" t="s">
        <v>10544</v>
      </c>
      <c r="C934" s="2" t="s">
        <v>1</v>
      </c>
      <c r="D934" s="2" t="s">
        <v>0</v>
      </c>
      <c r="E934" s="2" t="s">
        <v>10201</v>
      </c>
      <c r="F934" s="2" t="s">
        <v>10331</v>
      </c>
      <c r="G934" s="25">
        <v>1484</v>
      </c>
      <c r="H934" s="29">
        <v>1484</v>
      </c>
      <c r="I934" s="30"/>
      <c r="J934" s="24" t="s">
        <v>10231</v>
      </c>
      <c r="K934" s="2">
        <v>0</v>
      </c>
      <c r="L934" s="2">
        <v>0</v>
      </c>
      <c r="M934" s="24">
        <v>424.42</v>
      </c>
      <c r="N934" s="2">
        <v>55.174600000000005</v>
      </c>
      <c r="O934" s="2">
        <v>0</v>
      </c>
      <c r="P934" s="2">
        <v>0</v>
      </c>
      <c r="Q934" s="24">
        <v>479.59460000000001</v>
      </c>
      <c r="R934" s="2" t="s">
        <v>10230</v>
      </c>
      <c r="S934" s="2" t="s">
        <v>1</v>
      </c>
      <c r="T934" t="str">
        <f>IF(Tabla2[[#This Row],[SERIE ]]="22SD004C","BODEGA",IF(Tabla2[[#This Row],[SERIE ]]="21DS000T","CASA MATRIZ","SUCURSAL"))</f>
        <v>SUCURSAL</v>
      </c>
    </row>
    <row r="935" spans="1:20" ht="15.75" hidden="1" thickBot="1" x14ac:dyDescent="0.3">
      <c r="A935" s="26" t="s">
        <v>8489</v>
      </c>
      <c r="B935" s="182" t="s">
        <v>10544</v>
      </c>
      <c r="C935" s="2" t="s">
        <v>1</v>
      </c>
      <c r="D935" s="2" t="s">
        <v>0</v>
      </c>
      <c r="E935" s="2" t="s">
        <v>10201</v>
      </c>
      <c r="F935" s="2" t="s">
        <v>10331</v>
      </c>
      <c r="G935" s="25">
        <v>1483</v>
      </c>
      <c r="H935" s="29">
        <v>1483</v>
      </c>
      <c r="I935" s="30" t="s">
        <v>10419</v>
      </c>
      <c r="J935" s="24" t="s">
        <v>10420</v>
      </c>
      <c r="K935" s="2">
        <v>0</v>
      </c>
      <c r="L935" s="2">
        <v>0</v>
      </c>
      <c r="M935" s="24">
        <v>79.84</v>
      </c>
      <c r="N935" s="2">
        <v>10.379200000000001</v>
      </c>
      <c r="O935" s="2">
        <v>0</v>
      </c>
      <c r="P935" s="2">
        <v>0</v>
      </c>
      <c r="Q935" s="24">
        <v>90.219200000000001</v>
      </c>
      <c r="S935" s="2" t="s">
        <v>1</v>
      </c>
      <c r="T935" t="str">
        <f>IF(Tabla2[[#This Row],[SERIE ]]="22SD004C","BODEGA",IF(Tabla2[[#This Row],[SERIE ]]="21DS000T","CASA MATRIZ","SUCURSAL"))</f>
        <v>SUCURSAL</v>
      </c>
    </row>
    <row r="936" spans="1:20" ht="15.75" hidden="1" thickBot="1" x14ac:dyDescent="0.3">
      <c r="A936" s="26" t="s">
        <v>8489</v>
      </c>
      <c r="B936" s="182" t="s">
        <v>10544</v>
      </c>
      <c r="C936" s="2" t="s">
        <v>1</v>
      </c>
      <c r="D936" s="2" t="s">
        <v>0</v>
      </c>
      <c r="E936" s="2" t="s">
        <v>10201</v>
      </c>
      <c r="F936" s="2" t="s">
        <v>10331</v>
      </c>
      <c r="G936" s="25">
        <v>1482</v>
      </c>
      <c r="H936" s="29">
        <v>1482</v>
      </c>
      <c r="I936" s="30"/>
      <c r="J936" s="24" t="s">
        <v>10231</v>
      </c>
      <c r="K936" s="2">
        <v>0</v>
      </c>
      <c r="L936" s="2">
        <v>0</v>
      </c>
      <c r="M936" s="24">
        <v>398.23</v>
      </c>
      <c r="N936" s="2">
        <v>51.769900000000007</v>
      </c>
      <c r="O936" s="2">
        <v>0</v>
      </c>
      <c r="P936" s="2">
        <v>0</v>
      </c>
      <c r="Q936" s="24">
        <v>449.99990000000003</v>
      </c>
      <c r="R936" s="2" t="s">
        <v>10230</v>
      </c>
      <c r="S936" s="2" t="s">
        <v>1</v>
      </c>
      <c r="T936" t="str">
        <f>IF(Tabla2[[#This Row],[SERIE ]]="22SD004C","BODEGA",IF(Tabla2[[#This Row],[SERIE ]]="21DS000T","CASA MATRIZ","SUCURSAL"))</f>
        <v>SUCURSAL</v>
      </c>
    </row>
    <row r="937" spans="1:20" ht="15.75" hidden="1" thickBot="1" x14ac:dyDescent="0.3">
      <c r="A937" s="26" t="s">
        <v>8489</v>
      </c>
      <c r="B937" s="182" t="s">
        <v>10543</v>
      </c>
      <c r="C937" s="2" t="s">
        <v>1</v>
      </c>
      <c r="D937" s="2" t="s">
        <v>0</v>
      </c>
      <c r="E937" s="2" t="s">
        <v>10201</v>
      </c>
      <c r="F937" s="2" t="s">
        <v>10331</v>
      </c>
      <c r="G937" s="25">
        <v>1481</v>
      </c>
      <c r="H937" s="29">
        <v>1481</v>
      </c>
      <c r="I937" s="30"/>
      <c r="J937" s="24" t="s">
        <v>10239</v>
      </c>
      <c r="K937" s="2">
        <v>0</v>
      </c>
      <c r="L937" s="2">
        <v>0</v>
      </c>
      <c r="M937" s="24">
        <v>86.55</v>
      </c>
      <c r="N937" s="2">
        <v>11.2515</v>
      </c>
      <c r="O937" s="2">
        <v>0</v>
      </c>
      <c r="P937" s="2">
        <v>0</v>
      </c>
      <c r="Q937" s="24">
        <v>97.801500000000004</v>
      </c>
      <c r="R937" s="2" t="s">
        <v>10238</v>
      </c>
      <c r="S937" s="2" t="s">
        <v>1</v>
      </c>
      <c r="T937" t="str">
        <f>IF(Tabla2[[#This Row],[SERIE ]]="22SD004C","BODEGA",IF(Tabla2[[#This Row],[SERIE ]]="21DS000T","CASA MATRIZ","SUCURSAL"))</f>
        <v>SUCURSAL</v>
      </c>
    </row>
    <row r="938" spans="1:20" ht="15.75" hidden="1" thickBot="1" x14ac:dyDescent="0.3">
      <c r="A938" s="26" t="s">
        <v>8489</v>
      </c>
      <c r="B938" s="182" t="s">
        <v>10543</v>
      </c>
      <c r="C938" s="2" t="s">
        <v>1</v>
      </c>
      <c r="D938" s="2" t="s">
        <v>0</v>
      </c>
      <c r="E938" s="2" t="s">
        <v>10201</v>
      </c>
      <c r="F938" s="2" t="s">
        <v>10331</v>
      </c>
      <c r="G938" s="25">
        <v>1480</v>
      </c>
      <c r="H938" s="29">
        <v>1480</v>
      </c>
      <c r="I938" s="30"/>
      <c r="J938" s="24" t="s">
        <v>10563</v>
      </c>
      <c r="K938" s="2">
        <v>0</v>
      </c>
      <c r="L938" s="2">
        <v>0</v>
      </c>
      <c r="M938" s="24">
        <v>47.88</v>
      </c>
      <c r="N938" s="2">
        <v>6.2244000000000002</v>
      </c>
      <c r="O938" s="2">
        <v>0</v>
      </c>
      <c r="P938" s="2">
        <v>0</v>
      </c>
      <c r="Q938" s="24">
        <v>54.104400000000005</v>
      </c>
      <c r="R938" s="2" t="s">
        <v>10562</v>
      </c>
      <c r="S938" s="2" t="s">
        <v>1</v>
      </c>
      <c r="T938" t="str">
        <f>IF(Tabla2[[#This Row],[SERIE ]]="22SD004C","BODEGA",IF(Tabla2[[#This Row],[SERIE ]]="21DS000T","CASA MATRIZ","SUCURSAL"))</f>
        <v>SUCURSAL</v>
      </c>
    </row>
    <row r="939" spans="1:20" ht="15.75" hidden="1" thickBot="1" x14ac:dyDescent="0.3">
      <c r="A939" s="26" t="s">
        <v>8489</v>
      </c>
      <c r="B939" s="182" t="s">
        <v>10543</v>
      </c>
      <c r="C939" s="2" t="s">
        <v>1</v>
      </c>
      <c r="D939" s="2" t="s">
        <v>0</v>
      </c>
      <c r="E939" s="2" t="s">
        <v>10201</v>
      </c>
      <c r="F939" s="2" t="s">
        <v>10331</v>
      </c>
      <c r="G939" s="25">
        <v>1479</v>
      </c>
      <c r="H939" s="29">
        <v>1479</v>
      </c>
      <c r="I939" s="30"/>
      <c r="J939" s="24" t="s">
        <v>10563</v>
      </c>
      <c r="K939" s="2">
        <v>0</v>
      </c>
      <c r="L939" s="2">
        <v>0</v>
      </c>
      <c r="M939" s="24">
        <v>39.82</v>
      </c>
      <c r="N939" s="2">
        <v>5.1766000000000005</v>
      </c>
      <c r="O939" s="2">
        <v>0</v>
      </c>
      <c r="P939" s="2">
        <v>0</v>
      </c>
      <c r="Q939" s="24">
        <v>44.996600000000001</v>
      </c>
      <c r="R939" s="2" t="s">
        <v>10562</v>
      </c>
      <c r="S939" s="2" t="s">
        <v>1</v>
      </c>
      <c r="T939" t="str">
        <f>IF(Tabla2[[#This Row],[SERIE ]]="22SD004C","BODEGA",IF(Tabla2[[#This Row],[SERIE ]]="21DS000T","CASA MATRIZ","SUCURSAL"))</f>
        <v>SUCURSAL</v>
      </c>
    </row>
    <row r="940" spans="1:20" ht="15.75" hidden="1" thickBot="1" x14ac:dyDescent="0.3">
      <c r="A940" s="26" t="s">
        <v>8489</v>
      </c>
      <c r="B940" s="182" t="s">
        <v>10543</v>
      </c>
      <c r="C940" s="2" t="s">
        <v>1</v>
      </c>
      <c r="D940" s="2" t="s">
        <v>0</v>
      </c>
      <c r="E940" s="2" t="s">
        <v>10201</v>
      </c>
      <c r="F940" s="2" t="s">
        <v>10331</v>
      </c>
      <c r="G940" s="25">
        <v>1478</v>
      </c>
      <c r="H940" s="29">
        <v>1478</v>
      </c>
      <c r="I940" s="30" t="s">
        <v>7676</v>
      </c>
      <c r="J940" s="24" t="s">
        <v>7675</v>
      </c>
      <c r="K940" s="2">
        <v>0</v>
      </c>
      <c r="L940" s="2">
        <v>0</v>
      </c>
      <c r="M940" s="24">
        <v>0</v>
      </c>
      <c r="N940" s="2">
        <v>0</v>
      </c>
      <c r="O940" s="2">
        <v>0</v>
      </c>
      <c r="P940" s="2">
        <v>0</v>
      </c>
      <c r="Q940" s="24">
        <v>0</v>
      </c>
      <c r="S940" s="2" t="s">
        <v>1</v>
      </c>
      <c r="T940" t="str">
        <f>IF(Tabla2[[#This Row],[SERIE ]]="22SD004C","BODEGA",IF(Tabla2[[#This Row],[SERIE ]]="21DS000T","CASA MATRIZ","SUCURSAL"))</f>
        <v>SUCURSAL</v>
      </c>
    </row>
    <row r="941" spans="1:20" ht="15.75" hidden="1" thickBot="1" x14ac:dyDescent="0.3">
      <c r="A941" s="26" t="s">
        <v>8489</v>
      </c>
      <c r="B941" s="182" t="s">
        <v>10543</v>
      </c>
      <c r="C941" s="2" t="s">
        <v>1</v>
      </c>
      <c r="D941" s="2" t="s">
        <v>0</v>
      </c>
      <c r="E941" s="2" t="s">
        <v>10201</v>
      </c>
      <c r="F941" s="2" t="s">
        <v>10331</v>
      </c>
      <c r="G941" s="25">
        <v>1477</v>
      </c>
      <c r="H941" s="29">
        <v>1477</v>
      </c>
      <c r="I941" s="30"/>
      <c r="J941" s="24" t="s">
        <v>10575</v>
      </c>
      <c r="K941" s="2">
        <v>0</v>
      </c>
      <c r="L941" s="2">
        <v>0</v>
      </c>
      <c r="M941" s="24">
        <v>40.58</v>
      </c>
      <c r="N941" s="2">
        <v>5.2754000000000003</v>
      </c>
      <c r="O941" s="2">
        <v>0</v>
      </c>
      <c r="P941" s="2">
        <v>0</v>
      </c>
      <c r="Q941" s="24">
        <v>45.855399999999996</v>
      </c>
      <c r="R941" s="2" t="s">
        <v>10574</v>
      </c>
      <c r="S941" s="2" t="s">
        <v>1</v>
      </c>
      <c r="T941" t="str">
        <f>IF(Tabla2[[#This Row],[SERIE ]]="22SD004C","BODEGA",IF(Tabla2[[#This Row],[SERIE ]]="21DS000T","CASA MATRIZ","SUCURSAL"))</f>
        <v>SUCURSAL</v>
      </c>
    </row>
    <row r="942" spans="1:20" ht="15.75" hidden="1" thickBot="1" x14ac:dyDescent="0.3">
      <c r="A942" s="26" t="s">
        <v>8489</v>
      </c>
      <c r="B942" s="182" t="s">
        <v>10543</v>
      </c>
      <c r="C942" s="2" t="s">
        <v>1</v>
      </c>
      <c r="D942" s="2" t="s">
        <v>0</v>
      </c>
      <c r="E942" s="2" t="s">
        <v>10201</v>
      </c>
      <c r="F942" s="2" t="s">
        <v>10331</v>
      </c>
      <c r="G942" s="25">
        <v>1476</v>
      </c>
      <c r="H942" s="29">
        <v>1476</v>
      </c>
      <c r="I942" s="30"/>
      <c r="J942" s="24" t="s">
        <v>10231</v>
      </c>
      <c r="K942" s="2">
        <v>0</v>
      </c>
      <c r="L942" s="2">
        <v>0</v>
      </c>
      <c r="M942" s="24">
        <v>409.51</v>
      </c>
      <c r="N942" s="2">
        <v>53.2363</v>
      </c>
      <c r="O942" s="2">
        <v>0</v>
      </c>
      <c r="P942" s="2">
        <v>0</v>
      </c>
      <c r="Q942" s="24">
        <v>462.74630000000002</v>
      </c>
      <c r="R942" s="2" t="s">
        <v>10230</v>
      </c>
      <c r="S942" s="2" t="s">
        <v>1</v>
      </c>
      <c r="T942" t="str">
        <f>IF(Tabla2[[#This Row],[SERIE ]]="22SD004C","BODEGA",IF(Tabla2[[#This Row],[SERIE ]]="21DS000T","CASA MATRIZ","SUCURSAL"))</f>
        <v>SUCURSAL</v>
      </c>
    </row>
    <row r="943" spans="1:20" ht="15.75" hidden="1" thickBot="1" x14ac:dyDescent="0.3">
      <c r="A943" s="26" t="s">
        <v>8489</v>
      </c>
      <c r="B943" s="182" t="s">
        <v>10543</v>
      </c>
      <c r="C943" s="2" t="s">
        <v>1</v>
      </c>
      <c r="D943" s="2" t="s">
        <v>0</v>
      </c>
      <c r="E943" s="2" t="s">
        <v>10201</v>
      </c>
      <c r="F943" s="2" t="s">
        <v>10331</v>
      </c>
      <c r="G943" s="25">
        <v>1475</v>
      </c>
      <c r="H943" s="29">
        <v>1475</v>
      </c>
      <c r="I943" s="30"/>
      <c r="J943" s="24" t="s">
        <v>10219</v>
      </c>
      <c r="K943" s="2">
        <v>0</v>
      </c>
      <c r="L943" s="2">
        <v>0</v>
      </c>
      <c r="M943" s="24">
        <v>483.19</v>
      </c>
      <c r="N943" s="2">
        <v>62.814700000000002</v>
      </c>
      <c r="O943" s="2">
        <v>0</v>
      </c>
      <c r="P943" s="2">
        <v>0</v>
      </c>
      <c r="Q943" s="24">
        <v>546.00469999999996</v>
      </c>
      <c r="R943" s="2" t="s">
        <v>10218</v>
      </c>
      <c r="S943" s="2" t="s">
        <v>1</v>
      </c>
      <c r="T943" t="str">
        <f>IF(Tabla2[[#This Row],[SERIE ]]="22SD004C","BODEGA",IF(Tabla2[[#This Row],[SERIE ]]="21DS000T","CASA MATRIZ","SUCURSAL"))</f>
        <v>SUCURSAL</v>
      </c>
    </row>
    <row r="944" spans="1:20" ht="15.75" hidden="1" thickBot="1" x14ac:dyDescent="0.3">
      <c r="A944" s="26" t="s">
        <v>8489</v>
      </c>
      <c r="B944" s="182" t="s">
        <v>10542</v>
      </c>
      <c r="C944" s="2" t="s">
        <v>1</v>
      </c>
      <c r="D944" s="2" t="s">
        <v>0</v>
      </c>
      <c r="E944" s="2" t="s">
        <v>10201</v>
      </c>
      <c r="F944" s="2" t="s">
        <v>10331</v>
      </c>
      <c r="G944" s="25">
        <v>1474</v>
      </c>
      <c r="H944" s="29">
        <v>1474</v>
      </c>
      <c r="I944" s="30"/>
      <c r="J944" s="24" t="s">
        <v>10583</v>
      </c>
      <c r="K944" s="2">
        <v>0</v>
      </c>
      <c r="L944" s="2">
        <v>0</v>
      </c>
      <c r="M944" s="24">
        <v>44.25</v>
      </c>
      <c r="N944" s="2">
        <v>5.7525000000000004</v>
      </c>
      <c r="O944" s="2">
        <v>0</v>
      </c>
      <c r="P944" s="2">
        <v>0</v>
      </c>
      <c r="Q944" s="24">
        <v>50.002499999999998</v>
      </c>
      <c r="R944" s="2" t="s">
        <v>10582</v>
      </c>
      <c r="S944" s="2" t="s">
        <v>1</v>
      </c>
      <c r="T944" t="str">
        <f>IF(Tabla2[[#This Row],[SERIE ]]="22SD004C","BODEGA",IF(Tabla2[[#This Row],[SERIE ]]="21DS000T","CASA MATRIZ","SUCURSAL"))</f>
        <v>SUCURSAL</v>
      </c>
    </row>
    <row r="945" spans="1:20" ht="15.75" hidden="1" thickBot="1" x14ac:dyDescent="0.3">
      <c r="A945" s="26" t="s">
        <v>8489</v>
      </c>
      <c r="B945" s="182" t="s">
        <v>10542</v>
      </c>
      <c r="C945" s="2" t="s">
        <v>1</v>
      </c>
      <c r="D945" s="2" t="s">
        <v>0</v>
      </c>
      <c r="E945" s="2" t="s">
        <v>10201</v>
      </c>
      <c r="F945" s="2" t="s">
        <v>10331</v>
      </c>
      <c r="G945" s="25">
        <v>1473</v>
      </c>
      <c r="H945" s="29">
        <v>1473</v>
      </c>
      <c r="I945" s="30"/>
      <c r="J945" s="24" t="s">
        <v>10436</v>
      </c>
      <c r="K945" s="2">
        <v>0</v>
      </c>
      <c r="L945" s="2">
        <v>0</v>
      </c>
      <c r="M945" s="24">
        <v>383.19</v>
      </c>
      <c r="N945" s="2">
        <v>49.814700000000002</v>
      </c>
      <c r="O945" s="2">
        <v>0</v>
      </c>
      <c r="P945" s="2">
        <v>0</v>
      </c>
      <c r="Q945" s="24">
        <v>433.00470000000001</v>
      </c>
      <c r="R945" s="2" t="s">
        <v>10435</v>
      </c>
      <c r="S945" s="2" t="s">
        <v>1</v>
      </c>
      <c r="T945" t="str">
        <f>IF(Tabla2[[#This Row],[SERIE ]]="22SD004C","BODEGA",IF(Tabla2[[#This Row],[SERIE ]]="21DS000T","CASA MATRIZ","SUCURSAL"))</f>
        <v>SUCURSAL</v>
      </c>
    </row>
    <row r="946" spans="1:20" ht="15.75" hidden="1" thickBot="1" x14ac:dyDescent="0.3">
      <c r="A946" s="26" t="s">
        <v>8489</v>
      </c>
      <c r="B946" s="182" t="s">
        <v>10542</v>
      </c>
      <c r="C946" s="2" t="s">
        <v>1</v>
      </c>
      <c r="D946" s="2" t="s">
        <v>0</v>
      </c>
      <c r="E946" s="2" t="s">
        <v>10201</v>
      </c>
      <c r="F946" s="2" t="s">
        <v>10331</v>
      </c>
      <c r="G946" s="25">
        <v>1472</v>
      </c>
      <c r="H946" s="29">
        <v>1472</v>
      </c>
      <c r="I946" s="30"/>
      <c r="J946" s="24" t="s">
        <v>10231</v>
      </c>
      <c r="K946" s="2">
        <v>0</v>
      </c>
      <c r="L946" s="2">
        <v>0</v>
      </c>
      <c r="M946" s="24">
        <v>425.31</v>
      </c>
      <c r="N946" s="2">
        <v>55.290300000000002</v>
      </c>
      <c r="O946" s="2">
        <v>0</v>
      </c>
      <c r="P946" s="2">
        <v>0</v>
      </c>
      <c r="Q946" s="24">
        <v>480.6003</v>
      </c>
      <c r="R946" s="2" t="s">
        <v>10230</v>
      </c>
      <c r="S946" s="2" t="s">
        <v>1</v>
      </c>
      <c r="T946" t="str">
        <f>IF(Tabla2[[#This Row],[SERIE ]]="22SD004C","BODEGA",IF(Tabla2[[#This Row],[SERIE ]]="21DS000T","CASA MATRIZ","SUCURSAL"))</f>
        <v>SUCURSAL</v>
      </c>
    </row>
    <row r="947" spans="1:20" ht="15.75" hidden="1" thickBot="1" x14ac:dyDescent="0.3">
      <c r="A947" s="26" t="s">
        <v>8489</v>
      </c>
      <c r="B947" s="182" t="s">
        <v>10542</v>
      </c>
      <c r="C947" s="2" t="s">
        <v>1</v>
      </c>
      <c r="D947" s="2" t="s">
        <v>0</v>
      </c>
      <c r="E947" s="2" t="s">
        <v>10201</v>
      </c>
      <c r="F947" s="2" t="s">
        <v>10331</v>
      </c>
      <c r="G947" s="25">
        <v>1471</v>
      </c>
      <c r="H947" s="29">
        <v>1471</v>
      </c>
      <c r="I947" s="30"/>
      <c r="J947" s="24" t="s">
        <v>10239</v>
      </c>
      <c r="K947" s="2">
        <v>0</v>
      </c>
      <c r="L947" s="2">
        <v>0</v>
      </c>
      <c r="M947" s="24">
        <v>115.04</v>
      </c>
      <c r="N947" s="2">
        <v>14.955200000000001</v>
      </c>
      <c r="O947" s="2">
        <v>0</v>
      </c>
      <c r="P947" s="2">
        <v>0</v>
      </c>
      <c r="Q947" s="24">
        <v>129.99520000000001</v>
      </c>
      <c r="R947" s="2" t="s">
        <v>10238</v>
      </c>
      <c r="S947" s="2" t="s">
        <v>1</v>
      </c>
      <c r="T947" t="str">
        <f>IF(Tabla2[[#This Row],[SERIE ]]="22SD004C","BODEGA",IF(Tabla2[[#This Row],[SERIE ]]="21DS000T","CASA MATRIZ","SUCURSAL"))</f>
        <v>SUCURSAL</v>
      </c>
    </row>
    <row r="948" spans="1:20" ht="15.75" hidden="1" thickBot="1" x14ac:dyDescent="0.3">
      <c r="A948" s="26" t="s">
        <v>8489</v>
      </c>
      <c r="B948" s="182" t="s">
        <v>10542</v>
      </c>
      <c r="C948" s="2" t="s">
        <v>1</v>
      </c>
      <c r="D948" s="2" t="s">
        <v>0</v>
      </c>
      <c r="E948" s="2" t="s">
        <v>10201</v>
      </c>
      <c r="F948" s="2" t="s">
        <v>10331</v>
      </c>
      <c r="G948" s="25">
        <v>1470</v>
      </c>
      <c r="H948" s="29">
        <v>1470</v>
      </c>
      <c r="I948" s="30"/>
      <c r="J948" s="24" t="s">
        <v>10266</v>
      </c>
      <c r="K948" s="2">
        <v>0</v>
      </c>
      <c r="L948" s="2">
        <v>0</v>
      </c>
      <c r="M948" s="24">
        <v>471.24</v>
      </c>
      <c r="N948" s="2">
        <v>61.261200000000002</v>
      </c>
      <c r="O948" s="2">
        <v>0</v>
      </c>
      <c r="P948" s="2">
        <v>0</v>
      </c>
      <c r="Q948" s="24">
        <v>532.50120000000004</v>
      </c>
      <c r="R948" s="2" t="s">
        <v>10265</v>
      </c>
      <c r="S948" s="2" t="s">
        <v>1</v>
      </c>
      <c r="T948" t="str">
        <f>IF(Tabla2[[#This Row],[SERIE ]]="22SD004C","BODEGA",IF(Tabla2[[#This Row],[SERIE ]]="21DS000T","CASA MATRIZ","SUCURSAL"))</f>
        <v>SUCURSAL</v>
      </c>
    </row>
    <row r="949" spans="1:20" ht="15.75" hidden="1" thickBot="1" x14ac:dyDescent="0.3">
      <c r="A949" s="26" t="s">
        <v>8489</v>
      </c>
      <c r="B949" s="182" t="s">
        <v>10541</v>
      </c>
      <c r="C949" s="2" t="s">
        <v>1</v>
      </c>
      <c r="D949" s="2" t="s">
        <v>0</v>
      </c>
      <c r="E949" s="2" t="s">
        <v>10201</v>
      </c>
      <c r="F949" s="2" t="s">
        <v>10331</v>
      </c>
      <c r="G949" s="25">
        <v>1469</v>
      </c>
      <c r="H949" s="29">
        <v>1469</v>
      </c>
      <c r="I949" s="30"/>
      <c r="J949" s="24" t="s">
        <v>10231</v>
      </c>
      <c r="K949" s="2">
        <v>0</v>
      </c>
      <c r="L949" s="2">
        <v>0</v>
      </c>
      <c r="M949" s="24">
        <v>414.73</v>
      </c>
      <c r="N949" s="2">
        <v>53.914900000000003</v>
      </c>
      <c r="O949" s="2">
        <v>0</v>
      </c>
      <c r="P949" s="2">
        <v>0</v>
      </c>
      <c r="Q949" s="24">
        <v>468.64490000000001</v>
      </c>
      <c r="R949" s="2" t="s">
        <v>10230</v>
      </c>
      <c r="S949" s="2" t="s">
        <v>1</v>
      </c>
      <c r="T949" t="str">
        <f>IF(Tabla2[[#This Row],[SERIE ]]="22SD004C","BODEGA",IF(Tabla2[[#This Row],[SERIE ]]="21DS000T","CASA MATRIZ","SUCURSAL"))</f>
        <v>SUCURSAL</v>
      </c>
    </row>
    <row r="950" spans="1:20" ht="15.75" hidden="1" thickBot="1" x14ac:dyDescent="0.3">
      <c r="A950" s="26" t="s">
        <v>8489</v>
      </c>
      <c r="B950" s="182" t="s">
        <v>10541</v>
      </c>
      <c r="C950" s="2" t="s">
        <v>1</v>
      </c>
      <c r="D950" s="2" t="s">
        <v>0</v>
      </c>
      <c r="E950" s="2" t="s">
        <v>10201</v>
      </c>
      <c r="F950" s="2" t="s">
        <v>10331</v>
      </c>
      <c r="G950" s="25">
        <v>1468</v>
      </c>
      <c r="H950" s="29">
        <v>1468</v>
      </c>
      <c r="I950" s="30"/>
      <c r="J950" s="24" t="s">
        <v>10581</v>
      </c>
      <c r="K950" s="2">
        <v>0</v>
      </c>
      <c r="L950" s="2">
        <v>0</v>
      </c>
      <c r="M950" s="24">
        <v>211.73</v>
      </c>
      <c r="N950" s="2">
        <v>27.524899999999999</v>
      </c>
      <c r="O950" s="2">
        <v>0</v>
      </c>
      <c r="P950" s="2">
        <v>0</v>
      </c>
      <c r="Q950" s="24">
        <v>239.25489999999999</v>
      </c>
      <c r="R950" s="2" t="s">
        <v>10580</v>
      </c>
      <c r="S950" s="2" t="s">
        <v>1</v>
      </c>
      <c r="T950" t="str">
        <f>IF(Tabla2[[#This Row],[SERIE ]]="22SD004C","BODEGA",IF(Tabla2[[#This Row],[SERIE ]]="21DS000T","CASA MATRIZ","SUCURSAL"))</f>
        <v>SUCURSAL</v>
      </c>
    </row>
    <row r="951" spans="1:20" ht="15.75" hidden="1" thickBot="1" x14ac:dyDescent="0.3">
      <c r="A951" s="26" t="s">
        <v>8489</v>
      </c>
      <c r="B951" s="182" t="s">
        <v>10541</v>
      </c>
      <c r="C951" s="2" t="s">
        <v>1</v>
      </c>
      <c r="D951" s="2" t="s">
        <v>0</v>
      </c>
      <c r="E951" s="2" t="s">
        <v>10201</v>
      </c>
      <c r="F951" s="2" t="s">
        <v>10331</v>
      </c>
      <c r="G951" s="25">
        <v>1467</v>
      </c>
      <c r="H951" s="29">
        <v>1467</v>
      </c>
      <c r="I951" s="30" t="s">
        <v>10233</v>
      </c>
      <c r="J951" s="24" t="s">
        <v>10234</v>
      </c>
      <c r="K951" s="2">
        <v>0</v>
      </c>
      <c r="L951" s="2">
        <v>0</v>
      </c>
      <c r="M951" s="24">
        <v>141.59</v>
      </c>
      <c r="N951" s="2">
        <v>18.406700000000001</v>
      </c>
      <c r="O951" s="2">
        <v>0</v>
      </c>
      <c r="P951" s="2">
        <v>0</v>
      </c>
      <c r="Q951" s="24">
        <v>159.9967</v>
      </c>
      <c r="S951" s="2" t="s">
        <v>1</v>
      </c>
      <c r="T951" t="str">
        <f>IF(Tabla2[[#This Row],[SERIE ]]="22SD004C","BODEGA",IF(Tabla2[[#This Row],[SERIE ]]="21DS000T","CASA MATRIZ","SUCURSAL"))</f>
        <v>SUCURSAL</v>
      </c>
    </row>
    <row r="952" spans="1:20" ht="15.75" hidden="1" thickBot="1" x14ac:dyDescent="0.3">
      <c r="A952" s="26" t="s">
        <v>8489</v>
      </c>
      <c r="B952" s="182" t="s">
        <v>10541</v>
      </c>
      <c r="C952" s="2" t="s">
        <v>1</v>
      </c>
      <c r="D952" s="2" t="s">
        <v>0</v>
      </c>
      <c r="E952" s="2" t="s">
        <v>10201</v>
      </c>
      <c r="F952" s="2" t="s">
        <v>10331</v>
      </c>
      <c r="G952" s="25">
        <v>1466</v>
      </c>
      <c r="H952" s="29">
        <v>1466</v>
      </c>
      <c r="I952" s="30"/>
      <c r="J952" s="24" t="s">
        <v>10460</v>
      </c>
      <c r="K952" s="2">
        <v>0</v>
      </c>
      <c r="L952" s="2">
        <v>0</v>
      </c>
      <c r="M952" s="24">
        <v>445.13</v>
      </c>
      <c r="N952" s="2">
        <v>57.866900000000001</v>
      </c>
      <c r="O952" s="2">
        <v>0</v>
      </c>
      <c r="P952" s="2">
        <v>0</v>
      </c>
      <c r="Q952" s="24">
        <v>502.99689999999998</v>
      </c>
      <c r="R952" s="2" t="s">
        <v>10206</v>
      </c>
      <c r="S952" s="2" t="s">
        <v>1</v>
      </c>
      <c r="T952" t="str">
        <f>IF(Tabla2[[#This Row],[SERIE ]]="22SD004C","BODEGA",IF(Tabla2[[#This Row],[SERIE ]]="21DS000T","CASA MATRIZ","SUCURSAL"))</f>
        <v>SUCURSAL</v>
      </c>
    </row>
    <row r="953" spans="1:20" ht="15.75" hidden="1" thickBot="1" x14ac:dyDescent="0.3">
      <c r="A953" s="26" t="s">
        <v>8489</v>
      </c>
      <c r="B953" s="182" t="s">
        <v>10541</v>
      </c>
      <c r="C953" s="2" t="s">
        <v>1</v>
      </c>
      <c r="D953" s="2" t="s">
        <v>0</v>
      </c>
      <c r="E953" s="2" t="s">
        <v>10201</v>
      </c>
      <c r="F953" s="2" t="s">
        <v>10331</v>
      </c>
      <c r="G953" s="25">
        <v>1465</v>
      </c>
      <c r="H953" s="29">
        <v>1465</v>
      </c>
      <c r="I953" s="30"/>
      <c r="J953" s="24" t="s">
        <v>10231</v>
      </c>
      <c r="K953" s="2">
        <v>0</v>
      </c>
      <c r="L953" s="2">
        <v>0</v>
      </c>
      <c r="M953" s="24">
        <v>396.9</v>
      </c>
      <c r="N953" s="2">
        <v>51.597000000000001</v>
      </c>
      <c r="O953" s="2">
        <v>0</v>
      </c>
      <c r="P953" s="2">
        <v>0</v>
      </c>
      <c r="Q953" s="24">
        <v>448.49699999999996</v>
      </c>
      <c r="R953" s="2" t="s">
        <v>10230</v>
      </c>
      <c r="S953" s="2" t="s">
        <v>1</v>
      </c>
      <c r="T953" t="str">
        <f>IF(Tabla2[[#This Row],[SERIE ]]="22SD004C","BODEGA",IF(Tabla2[[#This Row],[SERIE ]]="21DS000T","CASA MATRIZ","SUCURSAL"))</f>
        <v>SUCURSAL</v>
      </c>
    </row>
    <row r="954" spans="1:20" ht="15.75" hidden="1" thickBot="1" x14ac:dyDescent="0.3">
      <c r="A954" s="26" t="s">
        <v>8489</v>
      </c>
      <c r="B954" s="182" t="s">
        <v>10541</v>
      </c>
      <c r="C954" s="2" t="s">
        <v>1</v>
      </c>
      <c r="D954" s="2" t="s">
        <v>0</v>
      </c>
      <c r="E954" s="2" t="s">
        <v>10201</v>
      </c>
      <c r="F954" s="2" t="s">
        <v>10331</v>
      </c>
      <c r="G954" s="25">
        <v>1464</v>
      </c>
      <c r="H954" s="29">
        <v>1464</v>
      </c>
      <c r="I954" s="30"/>
      <c r="J954" s="24" t="s">
        <v>10219</v>
      </c>
      <c r="K954" s="2">
        <v>0</v>
      </c>
      <c r="L954" s="2">
        <v>0</v>
      </c>
      <c r="M954" s="24">
        <v>483.19</v>
      </c>
      <c r="N954" s="2">
        <v>62.814700000000002</v>
      </c>
      <c r="O954" s="2">
        <v>0</v>
      </c>
      <c r="P954" s="2">
        <v>0</v>
      </c>
      <c r="Q954" s="24">
        <v>546.00469999999996</v>
      </c>
      <c r="R954" s="2" t="s">
        <v>10218</v>
      </c>
      <c r="S954" s="2" t="s">
        <v>1</v>
      </c>
      <c r="T954" t="str">
        <f>IF(Tabla2[[#This Row],[SERIE ]]="22SD004C","BODEGA",IF(Tabla2[[#This Row],[SERIE ]]="21DS000T","CASA MATRIZ","SUCURSAL"))</f>
        <v>SUCURSAL</v>
      </c>
    </row>
    <row r="955" spans="1:20" ht="15.75" hidden="1" thickBot="1" x14ac:dyDescent="0.3">
      <c r="A955" s="26" t="s">
        <v>8489</v>
      </c>
      <c r="B955" s="182" t="s">
        <v>10541</v>
      </c>
      <c r="C955" s="2" t="s">
        <v>1</v>
      </c>
      <c r="D955" s="2" t="s">
        <v>0</v>
      </c>
      <c r="E955" s="2" t="s">
        <v>10201</v>
      </c>
      <c r="F955" s="2" t="s">
        <v>10331</v>
      </c>
      <c r="G955" s="25">
        <v>1463</v>
      </c>
      <c r="H955" s="29">
        <v>1463</v>
      </c>
      <c r="I955" s="30"/>
      <c r="J955" s="24" t="s">
        <v>10231</v>
      </c>
      <c r="K955" s="2">
        <v>0</v>
      </c>
      <c r="L955" s="2">
        <v>0</v>
      </c>
      <c r="M955" s="24">
        <v>429.21</v>
      </c>
      <c r="N955" s="2">
        <v>55.7973</v>
      </c>
      <c r="O955" s="2">
        <v>0</v>
      </c>
      <c r="P955" s="2">
        <v>0</v>
      </c>
      <c r="Q955" s="24">
        <v>485.00729999999999</v>
      </c>
      <c r="R955" s="2" t="s">
        <v>10230</v>
      </c>
      <c r="S955" s="2" t="s">
        <v>1</v>
      </c>
      <c r="T955" t="str">
        <f>IF(Tabla2[[#This Row],[SERIE ]]="22SD004C","BODEGA",IF(Tabla2[[#This Row],[SERIE ]]="21DS000T","CASA MATRIZ","SUCURSAL"))</f>
        <v>SUCURSAL</v>
      </c>
    </row>
    <row r="956" spans="1:20" ht="15.75" hidden="1" thickBot="1" x14ac:dyDescent="0.3">
      <c r="A956" s="26" t="s">
        <v>8489</v>
      </c>
      <c r="B956" s="182" t="s">
        <v>10540</v>
      </c>
      <c r="C956" s="2" t="s">
        <v>1</v>
      </c>
      <c r="D956" s="2" t="s">
        <v>0</v>
      </c>
      <c r="E956" s="2" t="s">
        <v>10201</v>
      </c>
      <c r="F956" s="2" t="s">
        <v>10331</v>
      </c>
      <c r="G956" s="25">
        <v>1462</v>
      </c>
      <c r="H956" s="29">
        <v>1462</v>
      </c>
      <c r="I956" s="30"/>
      <c r="J956" s="24" t="s">
        <v>10436</v>
      </c>
      <c r="K956" s="2">
        <v>0</v>
      </c>
      <c r="L956" s="2">
        <v>0</v>
      </c>
      <c r="M956" s="24">
        <v>192.92</v>
      </c>
      <c r="N956" s="2">
        <v>25.079599999999999</v>
      </c>
      <c r="O956" s="2">
        <v>0</v>
      </c>
      <c r="P956" s="2">
        <v>0</v>
      </c>
      <c r="Q956" s="24">
        <v>217.99959999999999</v>
      </c>
      <c r="R956" s="2" t="s">
        <v>10435</v>
      </c>
      <c r="S956" s="2" t="s">
        <v>1</v>
      </c>
      <c r="T956" t="str">
        <f>IF(Tabla2[[#This Row],[SERIE ]]="22SD004C","BODEGA",IF(Tabla2[[#This Row],[SERIE ]]="21DS000T","CASA MATRIZ","SUCURSAL"))</f>
        <v>SUCURSAL</v>
      </c>
    </row>
    <row r="957" spans="1:20" ht="15.75" hidden="1" thickBot="1" x14ac:dyDescent="0.3">
      <c r="A957" s="26" t="s">
        <v>8489</v>
      </c>
      <c r="B957" s="182" t="s">
        <v>10540</v>
      </c>
      <c r="C957" s="2" t="s">
        <v>1</v>
      </c>
      <c r="D957" s="2" t="s">
        <v>0</v>
      </c>
      <c r="E957" s="2" t="s">
        <v>10201</v>
      </c>
      <c r="F957" s="2" t="s">
        <v>10331</v>
      </c>
      <c r="G957" s="25">
        <v>1461</v>
      </c>
      <c r="H957" s="29">
        <v>1461</v>
      </c>
      <c r="I957" s="30"/>
      <c r="J957" s="24" t="s">
        <v>10219</v>
      </c>
      <c r="K957" s="2">
        <v>0</v>
      </c>
      <c r="L957" s="2">
        <v>0</v>
      </c>
      <c r="M957" s="24">
        <v>254.15</v>
      </c>
      <c r="N957" s="2">
        <v>33.039500000000004</v>
      </c>
      <c r="O957" s="2">
        <v>0</v>
      </c>
      <c r="P957" s="2">
        <v>0</v>
      </c>
      <c r="Q957" s="24">
        <v>287.18950000000001</v>
      </c>
      <c r="R957" s="2" t="s">
        <v>10218</v>
      </c>
      <c r="S957" s="2" t="s">
        <v>1</v>
      </c>
      <c r="T957" t="str">
        <f>IF(Tabla2[[#This Row],[SERIE ]]="22SD004C","BODEGA",IF(Tabla2[[#This Row],[SERIE ]]="21DS000T","CASA MATRIZ","SUCURSAL"))</f>
        <v>SUCURSAL</v>
      </c>
    </row>
    <row r="958" spans="1:20" ht="15.75" hidden="1" thickBot="1" x14ac:dyDescent="0.3">
      <c r="A958" s="26" t="s">
        <v>8489</v>
      </c>
      <c r="B958" s="182" t="s">
        <v>10540</v>
      </c>
      <c r="C958" s="2" t="s">
        <v>1</v>
      </c>
      <c r="D958" s="2" t="s">
        <v>0</v>
      </c>
      <c r="E958" s="2" t="s">
        <v>10201</v>
      </c>
      <c r="F958" s="2" t="s">
        <v>10331</v>
      </c>
      <c r="G958" s="25">
        <v>1460</v>
      </c>
      <c r="H958" s="29">
        <v>1460</v>
      </c>
      <c r="I958" s="30"/>
      <c r="J958" s="24" t="s">
        <v>10436</v>
      </c>
      <c r="K958" s="2">
        <v>0</v>
      </c>
      <c r="L958" s="2">
        <v>0</v>
      </c>
      <c r="M958" s="24">
        <v>398.23</v>
      </c>
      <c r="N958" s="2">
        <v>51.769900000000007</v>
      </c>
      <c r="O958" s="2">
        <v>0</v>
      </c>
      <c r="P958" s="2">
        <v>0</v>
      </c>
      <c r="Q958" s="24">
        <v>449.99990000000003</v>
      </c>
      <c r="R958" s="2" t="s">
        <v>10435</v>
      </c>
      <c r="S958" s="2" t="s">
        <v>1</v>
      </c>
      <c r="T958" t="str">
        <f>IF(Tabla2[[#This Row],[SERIE ]]="22SD004C","BODEGA",IF(Tabla2[[#This Row],[SERIE ]]="21DS000T","CASA MATRIZ","SUCURSAL"))</f>
        <v>SUCURSAL</v>
      </c>
    </row>
    <row r="959" spans="1:20" ht="15.75" hidden="1" thickBot="1" x14ac:dyDescent="0.3">
      <c r="A959" s="26" t="s">
        <v>8489</v>
      </c>
      <c r="B959" s="182" t="s">
        <v>10540</v>
      </c>
      <c r="C959" s="2" t="s">
        <v>1</v>
      </c>
      <c r="D959" s="2" t="s">
        <v>0</v>
      </c>
      <c r="E959" s="2" t="s">
        <v>10201</v>
      </c>
      <c r="F959" s="2" t="s">
        <v>10331</v>
      </c>
      <c r="G959" s="25">
        <v>1459</v>
      </c>
      <c r="H959" s="29">
        <v>1459</v>
      </c>
      <c r="I959" s="30"/>
      <c r="J959" s="24" t="s">
        <v>10239</v>
      </c>
      <c r="K959" s="2">
        <v>0</v>
      </c>
      <c r="L959" s="2">
        <v>0</v>
      </c>
      <c r="M959" s="24">
        <v>133.31</v>
      </c>
      <c r="N959" s="2">
        <v>17.330300000000001</v>
      </c>
      <c r="O959" s="2">
        <v>0</v>
      </c>
      <c r="P959" s="2">
        <v>0</v>
      </c>
      <c r="Q959" s="24">
        <v>150.6403</v>
      </c>
      <c r="R959" s="2" t="s">
        <v>10238</v>
      </c>
      <c r="S959" s="2" t="s">
        <v>1</v>
      </c>
      <c r="T959" t="str">
        <f>IF(Tabla2[[#This Row],[SERIE ]]="22SD004C","BODEGA",IF(Tabla2[[#This Row],[SERIE ]]="21DS000T","CASA MATRIZ","SUCURSAL"))</f>
        <v>SUCURSAL</v>
      </c>
    </row>
    <row r="960" spans="1:20" ht="15.75" hidden="1" thickBot="1" x14ac:dyDescent="0.3">
      <c r="A960" s="26" t="s">
        <v>8489</v>
      </c>
      <c r="B960" s="182" t="s">
        <v>10540</v>
      </c>
      <c r="C960" s="2" t="s">
        <v>1</v>
      </c>
      <c r="D960" s="2" t="s">
        <v>0</v>
      </c>
      <c r="E960" s="2" t="s">
        <v>10201</v>
      </c>
      <c r="F960" s="2" t="s">
        <v>10331</v>
      </c>
      <c r="G960" s="25">
        <v>1458</v>
      </c>
      <c r="H960" s="29">
        <v>1458</v>
      </c>
      <c r="I960" s="30"/>
      <c r="J960" s="24" t="s">
        <v>10257</v>
      </c>
      <c r="K960" s="2">
        <v>0</v>
      </c>
      <c r="L960" s="2">
        <v>0</v>
      </c>
      <c r="M960" s="24">
        <v>398.23</v>
      </c>
      <c r="N960" s="2">
        <v>51.769900000000007</v>
      </c>
      <c r="O960" s="2">
        <v>0</v>
      </c>
      <c r="P960" s="2">
        <v>0</v>
      </c>
      <c r="Q960" s="24">
        <v>449.99990000000003</v>
      </c>
      <c r="R960" s="2" t="s">
        <v>10256</v>
      </c>
      <c r="S960" s="2" t="s">
        <v>1</v>
      </c>
      <c r="T960" t="str">
        <f>IF(Tabla2[[#This Row],[SERIE ]]="22SD004C","BODEGA",IF(Tabla2[[#This Row],[SERIE ]]="21DS000T","CASA MATRIZ","SUCURSAL"))</f>
        <v>SUCURSAL</v>
      </c>
    </row>
    <row r="961" spans="1:20" ht="15.75" hidden="1" thickBot="1" x14ac:dyDescent="0.3">
      <c r="A961" s="26" t="s">
        <v>8489</v>
      </c>
      <c r="B961" s="182" t="s">
        <v>10540</v>
      </c>
      <c r="C961" s="2" t="s">
        <v>1</v>
      </c>
      <c r="D961" s="2" t="s">
        <v>0</v>
      </c>
      <c r="E961" s="2" t="s">
        <v>10201</v>
      </c>
      <c r="F961" s="2" t="s">
        <v>10331</v>
      </c>
      <c r="G961" s="25">
        <v>1457</v>
      </c>
      <c r="H961" s="29">
        <v>1457</v>
      </c>
      <c r="I961" s="30"/>
      <c r="J961" s="24" t="s">
        <v>10277</v>
      </c>
      <c r="K961" s="2">
        <v>0</v>
      </c>
      <c r="L961" s="2">
        <v>0</v>
      </c>
      <c r="M961" s="24">
        <v>405.75</v>
      </c>
      <c r="N961" s="2">
        <v>52.747500000000002</v>
      </c>
      <c r="O961" s="2">
        <v>0</v>
      </c>
      <c r="P961" s="2">
        <v>0</v>
      </c>
      <c r="Q961" s="24">
        <v>458.4975</v>
      </c>
      <c r="R961" s="2" t="s">
        <v>10276</v>
      </c>
      <c r="S961" s="2" t="s">
        <v>1</v>
      </c>
      <c r="T961" t="str">
        <f>IF(Tabla2[[#This Row],[SERIE ]]="22SD004C","BODEGA",IF(Tabla2[[#This Row],[SERIE ]]="21DS000T","CASA MATRIZ","SUCURSAL"))</f>
        <v>SUCURSAL</v>
      </c>
    </row>
    <row r="962" spans="1:20" ht="15.75" hidden="1" thickBot="1" x14ac:dyDescent="0.3">
      <c r="A962" s="26" t="s">
        <v>8489</v>
      </c>
      <c r="B962" s="182" t="s">
        <v>10540</v>
      </c>
      <c r="C962" s="2" t="s">
        <v>1</v>
      </c>
      <c r="D962" s="2" t="s">
        <v>0</v>
      </c>
      <c r="E962" s="2" t="s">
        <v>10201</v>
      </c>
      <c r="F962" s="2" t="s">
        <v>10331</v>
      </c>
      <c r="G962" s="25">
        <v>1456</v>
      </c>
      <c r="H962" s="29">
        <v>1456</v>
      </c>
      <c r="I962" s="30"/>
      <c r="J962" s="24" t="s">
        <v>10231</v>
      </c>
      <c r="K962" s="2">
        <v>0</v>
      </c>
      <c r="L962" s="2">
        <v>0</v>
      </c>
      <c r="M962" s="24">
        <v>416.28</v>
      </c>
      <c r="N962" s="2">
        <v>54.116399999999999</v>
      </c>
      <c r="O962" s="2">
        <v>0</v>
      </c>
      <c r="P962" s="2">
        <v>0</v>
      </c>
      <c r="Q962" s="24">
        <v>470.39639999999997</v>
      </c>
      <c r="R962" s="2" t="s">
        <v>10230</v>
      </c>
      <c r="S962" s="2" t="s">
        <v>1</v>
      </c>
      <c r="T962" t="str">
        <f>IF(Tabla2[[#This Row],[SERIE ]]="22SD004C","BODEGA",IF(Tabla2[[#This Row],[SERIE ]]="21DS000T","CASA MATRIZ","SUCURSAL"))</f>
        <v>SUCURSAL</v>
      </c>
    </row>
    <row r="963" spans="1:20" ht="15.75" hidden="1" thickBot="1" x14ac:dyDescent="0.3">
      <c r="A963" s="26" t="s">
        <v>8489</v>
      </c>
      <c r="B963" s="182" t="s">
        <v>10540</v>
      </c>
      <c r="C963" s="2" t="s">
        <v>1</v>
      </c>
      <c r="D963" s="2" t="s">
        <v>0</v>
      </c>
      <c r="E963" s="2" t="s">
        <v>10201</v>
      </c>
      <c r="F963" s="2" t="s">
        <v>10331</v>
      </c>
      <c r="G963" s="25">
        <v>1455</v>
      </c>
      <c r="H963" s="29">
        <v>1455</v>
      </c>
      <c r="I963" s="30"/>
      <c r="J963" s="24" t="s">
        <v>10450</v>
      </c>
      <c r="K963" s="2">
        <v>0</v>
      </c>
      <c r="L963" s="2">
        <v>0</v>
      </c>
      <c r="M963" s="24">
        <v>347.88</v>
      </c>
      <c r="N963" s="2">
        <v>45.224400000000003</v>
      </c>
      <c r="O963" s="2">
        <v>0</v>
      </c>
      <c r="P963" s="2">
        <v>0</v>
      </c>
      <c r="Q963" s="24">
        <v>393.1044</v>
      </c>
      <c r="R963" s="2" t="s">
        <v>10449</v>
      </c>
      <c r="S963" s="2" t="s">
        <v>1</v>
      </c>
      <c r="T963" t="str">
        <f>IF(Tabla2[[#This Row],[SERIE ]]="22SD004C","BODEGA",IF(Tabla2[[#This Row],[SERIE ]]="21DS000T","CASA MATRIZ","SUCURSAL"))</f>
        <v>SUCURSAL</v>
      </c>
    </row>
    <row r="964" spans="1:20" ht="15.75" hidden="1" thickBot="1" x14ac:dyDescent="0.3">
      <c r="A964" s="26" t="s">
        <v>8489</v>
      </c>
      <c r="B964" s="182" t="s">
        <v>10540</v>
      </c>
      <c r="C964" s="2" t="s">
        <v>1</v>
      </c>
      <c r="D964" s="2" t="s">
        <v>0</v>
      </c>
      <c r="E964" s="2" t="s">
        <v>10201</v>
      </c>
      <c r="F964" s="2" t="s">
        <v>10331</v>
      </c>
      <c r="G964" s="25">
        <v>1454</v>
      </c>
      <c r="H964" s="29">
        <v>1454</v>
      </c>
      <c r="I964" s="30"/>
      <c r="J964" s="24" t="s">
        <v>10246</v>
      </c>
      <c r="K964" s="2">
        <v>0</v>
      </c>
      <c r="L964" s="2">
        <v>0</v>
      </c>
      <c r="M964" s="24">
        <v>496.02</v>
      </c>
      <c r="N964" s="2">
        <v>64.482600000000005</v>
      </c>
      <c r="O964" s="2">
        <v>0</v>
      </c>
      <c r="P964" s="2">
        <v>0</v>
      </c>
      <c r="Q964" s="24">
        <v>560.50260000000003</v>
      </c>
      <c r="R964" s="2" t="s">
        <v>10245</v>
      </c>
      <c r="S964" s="2" t="s">
        <v>1</v>
      </c>
      <c r="T964" t="str">
        <f>IF(Tabla2[[#This Row],[SERIE ]]="22SD004C","BODEGA",IF(Tabla2[[#This Row],[SERIE ]]="21DS000T","CASA MATRIZ","SUCURSAL"))</f>
        <v>SUCURSAL</v>
      </c>
    </row>
    <row r="965" spans="1:20" ht="15.75" hidden="1" thickBot="1" x14ac:dyDescent="0.3">
      <c r="A965" s="26" t="s">
        <v>8489</v>
      </c>
      <c r="B965" s="182" t="s">
        <v>10540</v>
      </c>
      <c r="C965" s="2" t="s">
        <v>1</v>
      </c>
      <c r="D965" s="2" t="s">
        <v>0</v>
      </c>
      <c r="E965" s="2" t="s">
        <v>10201</v>
      </c>
      <c r="F965" s="2" t="s">
        <v>10331</v>
      </c>
      <c r="G965" s="25">
        <v>1453</v>
      </c>
      <c r="H965" s="29">
        <v>1453</v>
      </c>
      <c r="I965" s="30"/>
      <c r="J965" s="24" t="s">
        <v>10461</v>
      </c>
      <c r="K965" s="2">
        <v>0</v>
      </c>
      <c r="L965" s="2">
        <v>0</v>
      </c>
      <c r="M965" s="24">
        <v>491.15</v>
      </c>
      <c r="N965" s="2">
        <v>63.849499999999999</v>
      </c>
      <c r="O965" s="2">
        <v>0</v>
      </c>
      <c r="P965" s="2">
        <v>0</v>
      </c>
      <c r="Q965" s="24">
        <v>554.99950000000001</v>
      </c>
      <c r="R965" s="2" t="s">
        <v>10253</v>
      </c>
      <c r="S965" s="2" t="s">
        <v>1</v>
      </c>
      <c r="T965" t="str">
        <f>IF(Tabla2[[#This Row],[SERIE ]]="22SD004C","BODEGA",IF(Tabla2[[#This Row],[SERIE ]]="21DS000T","CASA MATRIZ","SUCURSAL"))</f>
        <v>SUCURSAL</v>
      </c>
    </row>
    <row r="966" spans="1:20" ht="15.75" hidden="1" thickBot="1" x14ac:dyDescent="0.3">
      <c r="A966" s="26" t="s">
        <v>8489</v>
      </c>
      <c r="B966" s="182" t="s">
        <v>10540</v>
      </c>
      <c r="C966" s="2" t="s">
        <v>1</v>
      </c>
      <c r="D966" s="2" t="s">
        <v>0</v>
      </c>
      <c r="E966" s="2" t="s">
        <v>10201</v>
      </c>
      <c r="F966" s="2" t="s">
        <v>10331</v>
      </c>
      <c r="G966" s="25">
        <v>1452</v>
      </c>
      <c r="H966" s="29">
        <v>1452</v>
      </c>
      <c r="I966" s="30"/>
      <c r="J966" s="24" t="s">
        <v>10575</v>
      </c>
      <c r="K966" s="2">
        <v>0</v>
      </c>
      <c r="L966" s="2">
        <v>0</v>
      </c>
      <c r="M966" s="24">
        <v>296.86</v>
      </c>
      <c r="N966" s="2">
        <v>38.591800000000006</v>
      </c>
      <c r="O966" s="2">
        <v>0</v>
      </c>
      <c r="P966" s="2">
        <v>0</v>
      </c>
      <c r="Q966" s="24">
        <v>335.45180000000005</v>
      </c>
      <c r="R966" s="2" t="s">
        <v>10574</v>
      </c>
      <c r="S966" s="2" t="s">
        <v>1</v>
      </c>
      <c r="T966" t="str">
        <f>IF(Tabla2[[#This Row],[SERIE ]]="22SD004C","BODEGA",IF(Tabla2[[#This Row],[SERIE ]]="21DS000T","CASA MATRIZ","SUCURSAL"))</f>
        <v>SUCURSAL</v>
      </c>
    </row>
    <row r="967" spans="1:20" ht="15.75" hidden="1" thickBot="1" x14ac:dyDescent="0.3">
      <c r="A967" s="26" t="s">
        <v>8489</v>
      </c>
      <c r="B967" s="182" t="s">
        <v>10539</v>
      </c>
      <c r="C967" s="2" t="s">
        <v>1</v>
      </c>
      <c r="D967" s="2" t="s">
        <v>0</v>
      </c>
      <c r="E967" s="2" t="s">
        <v>10201</v>
      </c>
      <c r="F967" s="2" t="s">
        <v>10331</v>
      </c>
      <c r="G967" s="25">
        <v>1451</v>
      </c>
      <c r="H967" s="29">
        <v>1451</v>
      </c>
      <c r="I967" s="30"/>
      <c r="J967" s="24" t="s">
        <v>10270</v>
      </c>
      <c r="K967" s="2">
        <v>0</v>
      </c>
      <c r="L967" s="2">
        <v>0</v>
      </c>
      <c r="M967" s="24">
        <v>189.38</v>
      </c>
      <c r="N967" s="2">
        <v>24.619399999999999</v>
      </c>
      <c r="O967" s="2">
        <v>0</v>
      </c>
      <c r="P967" s="2">
        <v>0</v>
      </c>
      <c r="Q967" s="24">
        <v>213.99939999999998</v>
      </c>
      <c r="R967" s="2" t="s">
        <v>10269</v>
      </c>
      <c r="S967" s="2" t="s">
        <v>1</v>
      </c>
      <c r="T967" t="str">
        <f>IF(Tabla2[[#This Row],[SERIE ]]="22SD004C","BODEGA",IF(Tabla2[[#This Row],[SERIE ]]="21DS000T","CASA MATRIZ","SUCURSAL"))</f>
        <v>SUCURSAL</v>
      </c>
    </row>
    <row r="968" spans="1:20" ht="15.75" hidden="1" thickBot="1" x14ac:dyDescent="0.3">
      <c r="A968" s="26" t="s">
        <v>8489</v>
      </c>
      <c r="B968" s="182" t="s">
        <v>10539</v>
      </c>
      <c r="C968" s="2" t="s">
        <v>1</v>
      </c>
      <c r="D968" s="2" t="s">
        <v>0</v>
      </c>
      <c r="E968" s="2" t="s">
        <v>10201</v>
      </c>
      <c r="F968" s="2" t="s">
        <v>10331</v>
      </c>
      <c r="G968" s="25">
        <v>1450</v>
      </c>
      <c r="H968" s="29">
        <v>1450</v>
      </c>
      <c r="I968" s="30"/>
      <c r="J968" s="24" t="s">
        <v>10231</v>
      </c>
      <c r="K968" s="2">
        <v>0</v>
      </c>
      <c r="L968" s="2">
        <v>0</v>
      </c>
      <c r="M968" s="24">
        <v>409.51</v>
      </c>
      <c r="N968" s="2">
        <v>53.2363</v>
      </c>
      <c r="O968" s="2">
        <v>0</v>
      </c>
      <c r="P968" s="2">
        <v>0</v>
      </c>
      <c r="Q968" s="24">
        <v>462.74630000000002</v>
      </c>
      <c r="R968" s="2" t="s">
        <v>10230</v>
      </c>
      <c r="S968" s="2" t="s">
        <v>1</v>
      </c>
      <c r="T968" t="str">
        <f>IF(Tabla2[[#This Row],[SERIE ]]="22SD004C","BODEGA",IF(Tabla2[[#This Row],[SERIE ]]="21DS000T","CASA MATRIZ","SUCURSAL"))</f>
        <v>SUCURSAL</v>
      </c>
    </row>
    <row r="969" spans="1:20" ht="15.75" hidden="1" thickBot="1" x14ac:dyDescent="0.3">
      <c r="A969" s="26" t="s">
        <v>8489</v>
      </c>
      <c r="B969" s="182" t="s">
        <v>10539</v>
      </c>
      <c r="C969" s="2" t="s">
        <v>1</v>
      </c>
      <c r="D969" s="2" t="s">
        <v>0</v>
      </c>
      <c r="E969" s="2" t="s">
        <v>10201</v>
      </c>
      <c r="F969" s="2" t="s">
        <v>10331</v>
      </c>
      <c r="G969" s="25">
        <v>1449</v>
      </c>
      <c r="H969" s="29">
        <v>1449</v>
      </c>
      <c r="I969" s="30"/>
      <c r="J969" s="24" t="s">
        <v>10461</v>
      </c>
      <c r="K969" s="2">
        <v>0</v>
      </c>
      <c r="L969" s="2">
        <v>0</v>
      </c>
      <c r="M969" s="24">
        <v>504.43</v>
      </c>
      <c r="N969" s="2">
        <v>65.575900000000004</v>
      </c>
      <c r="O969" s="2">
        <v>0</v>
      </c>
      <c r="P969" s="2">
        <v>0</v>
      </c>
      <c r="Q969" s="24">
        <v>570.0059</v>
      </c>
      <c r="R969" s="2" t="s">
        <v>10253</v>
      </c>
      <c r="S969" s="2" t="s">
        <v>1</v>
      </c>
      <c r="T969" t="str">
        <f>IF(Tabla2[[#This Row],[SERIE ]]="22SD004C","BODEGA",IF(Tabla2[[#This Row],[SERIE ]]="21DS000T","CASA MATRIZ","SUCURSAL"))</f>
        <v>SUCURSAL</v>
      </c>
    </row>
    <row r="970" spans="1:20" ht="15.75" hidden="1" thickBot="1" x14ac:dyDescent="0.3">
      <c r="A970" s="26" t="s">
        <v>8489</v>
      </c>
      <c r="B970" s="182" t="s">
        <v>10539</v>
      </c>
      <c r="C970" s="2" t="s">
        <v>1</v>
      </c>
      <c r="D970" s="2" t="s">
        <v>0</v>
      </c>
      <c r="E970" s="2" t="s">
        <v>10201</v>
      </c>
      <c r="F970" s="2" t="s">
        <v>10331</v>
      </c>
      <c r="G970" s="25">
        <v>1448</v>
      </c>
      <c r="H970" s="29">
        <v>1448</v>
      </c>
      <c r="I970" s="30"/>
      <c r="J970" s="24" t="s">
        <v>10229</v>
      </c>
      <c r="K970" s="2">
        <v>0</v>
      </c>
      <c r="L970" s="2">
        <v>0</v>
      </c>
      <c r="M970" s="24">
        <v>387.82</v>
      </c>
      <c r="N970" s="2">
        <v>50.416600000000003</v>
      </c>
      <c r="O970" s="2">
        <v>0</v>
      </c>
      <c r="P970" s="2">
        <v>0</v>
      </c>
      <c r="Q970" s="24">
        <v>438.23660000000001</v>
      </c>
      <c r="R970" s="2" t="s">
        <v>10228</v>
      </c>
      <c r="S970" s="2" t="s">
        <v>1</v>
      </c>
      <c r="T970" t="str">
        <f>IF(Tabla2[[#This Row],[SERIE ]]="22SD004C","BODEGA",IF(Tabla2[[#This Row],[SERIE ]]="21DS000T","CASA MATRIZ","SUCURSAL"))</f>
        <v>SUCURSAL</v>
      </c>
    </row>
    <row r="971" spans="1:20" ht="15.75" hidden="1" thickBot="1" x14ac:dyDescent="0.3">
      <c r="A971" s="26" t="s">
        <v>8489</v>
      </c>
      <c r="B971" s="182" t="s">
        <v>10539</v>
      </c>
      <c r="C971" s="2" t="s">
        <v>1</v>
      </c>
      <c r="D971" s="2" t="s">
        <v>0</v>
      </c>
      <c r="E971" s="2" t="s">
        <v>10201</v>
      </c>
      <c r="F971" s="2" t="s">
        <v>10331</v>
      </c>
      <c r="G971" s="25">
        <v>1447</v>
      </c>
      <c r="H971" s="29">
        <v>1447</v>
      </c>
      <c r="I971" s="30"/>
      <c r="J971" s="24" t="s">
        <v>10219</v>
      </c>
      <c r="K971" s="2">
        <v>0</v>
      </c>
      <c r="L971" s="2">
        <v>0</v>
      </c>
      <c r="M971" s="24">
        <v>607.70000000000005</v>
      </c>
      <c r="N971" s="2">
        <v>79.001000000000005</v>
      </c>
      <c r="O971" s="2">
        <v>0</v>
      </c>
      <c r="P971" s="2">
        <v>0</v>
      </c>
      <c r="Q971" s="24">
        <v>686.70100000000002</v>
      </c>
      <c r="R971" s="2" t="s">
        <v>10218</v>
      </c>
      <c r="S971" s="2" t="s">
        <v>1</v>
      </c>
      <c r="T971" t="str">
        <f>IF(Tabla2[[#This Row],[SERIE ]]="22SD004C","BODEGA",IF(Tabla2[[#This Row],[SERIE ]]="21DS000T","CASA MATRIZ","SUCURSAL"))</f>
        <v>SUCURSAL</v>
      </c>
    </row>
    <row r="972" spans="1:20" ht="15.75" hidden="1" thickBot="1" x14ac:dyDescent="0.3">
      <c r="A972" s="26" t="s">
        <v>8489</v>
      </c>
      <c r="B972" s="182" t="s">
        <v>10539</v>
      </c>
      <c r="C972" s="2" t="s">
        <v>1</v>
      </c>
      <c r="D972" s="2" t="s">
        <v>0</v>
      </c>
      <c r="E972" s="2" t="s">
        <v>10201</v>
      </c>
      <c r="F972" s="2" t="s">
        <v>10331</v>
      </c>
      <c r="G972" s="25">
        <v>1446</v>
      </c>
      <c r="H972" s="29">
        <v>1446</v>
      </c>
      <c r="I972" s="30"/>
      <c r="J972" s="24" t="s">
        <v>10231</v>
      </c>
      <c r="K972" s="2">
        <v>0</v>
      </c>
      <c r="L972" s="2">
        <v>0</v>
      </c>
      <c r="M972" s="24">
        <v>412.39</v>
      </c>
      <c r="N972" s="2">
        <v>53.610700000000001</v>
      </c>
      <c r="O972" s="2">
        <v>0</v>
      </c>
      <c r="P972" s="2">
        <v>0</v>
      </c>
      <c r="Q972" s="24">
        <v>466.00069999999999</v>
      </c>
      <c r="R972" s="2" t="s">
        <v>10230</v>
      </c>
      <c r="S972" s="2" t="s">
        <v>1</v>
      </c>
      <c r="T972" t="str">
        <f>IF(Tabla2[[#This Row],[SERIE ]]="22SD004C","BODEGA",IF(Tabla2[[#This Row],[SERIE ]]="21DS000T","CASA MATRIZ","SUCURSAL"))</f>
        <v>SUCURSAL</v>
      </c>
    </row>
    <row r="973" spans="1:20" ht="15.75" hidden="1" thickBot="1" x14ac:dyDescent="0.3">
      <c r="A973" s="26" t="s">
        <v>8489</v>
      </c>
      <c r="B973" s="182" t="s">
        <v>10538</v>
      </c>
      <c r="C973" s="2" t="s">
        <v>1</v>
      </c>
      <c r="D973" s="2" t="s">
        <v>0</v>
      </c>
      <c r="E973" s="2" t="s">
        <v>10201</v>
      </c>
      <c r="F973" s="2" t="s">
        <v>10331</v>
      </c>
      <c r="G973" s="25">
        <v>1445</v>
      </c>
      <c r="H973" s="29">
        <v>1445</v>
      </c>
      <c r="I973" s="30"/>
      <c r="J973" s="24" t="s">
        <v>10460</v>
      </c>
      <c r="K973" s="2">
        <v>0</v>
      </c>
      <c r="L973" s="2">
        <v>0</v>
      </c>
      <c r="M973" s="24">
        <v>409.55</v>
      </c>
      <c r="N973" s="2">
        <v>53.241500000000002</v>
      </c>
      <c r="O973" s="2">
        <v>0</v>
      </c>
      <c r="P973" s="2">
        <v>0</v>
      </c>
      <c r="Q973" s="24">
        <v>462.79150000000004</v>
      </c>
      <c r="R973" s="2" t="s">
        <v>10206</v>
      </c>
      <c r="S973" s="2" t="s">
        <v>1</v>
      </c>
      <c r="T973" t="str">
        <f>IF(Tabla2[[#This Row],[SERIE ]]="22SD004C","BODEGA",IF(Tabla2[[#This Row],[SERIE ]]="21DS000T","CASA MATRIZ","SUCURSAL"))</f>
        <v>SUCURSAL</v>
      </c>
    </row>
    <row r="974" spans="1:20" ht="15.75" hidden="1" thickBot="1" x14ac:dyDescent="0.3">
      <c r="A974" s="26" t="s">
        <v>8489</v>
      </c>
      <c r="B974" s="182" t="s">
        <v>10538</v>
      </c>
      <c r="C974" s="2" t="s">
        <v>1</v>
      </c>
      <c r="D974" s="2" t="s">
        <v>0</v>
      </c>
      <c r="E974" s="2" t="s">
        <v>10201</v>
      </c>
      <c r="F974" s="2" t="s">
        <v>10331</v>
      </c>
      <c r="G974" s="25">
        <v>1444</v>
      </c>
      <c r="H974" s="29">
        <v>1444</v>
      </c>
      <c r="I974" s="30"/>
      <c r="J974" s="24" t="s">
        <v>10203</v>
      </c>
      <c r="K974" s="2">
        <v>0</v>
      </c>
      <c r="L974" s="2">
        <v>0</v>
      </c>
      <c r="M974" s="24">
        <v>400.45</v>
      </c>
      <c r="N974" s="2">
        <v>52.058500000000002</v>
      </c>
      <c r="O974" s="2">
        <v>0</v>
      </c>
      <c r="P974" s="2">
        <v>0</v>
      </c>
      <c r="Q974" s="24">
        <v>452.50849999999997</v>
      </c>
      <c r="R974" s="2" t="s">
        <v>10202</v>
      </c>
      <c r="S974" s="2" t="s">
        <v>1</v>
      </c>
      <c r="T974" t="str">
        <f>IF(Tabla2[[#This Row],[SERIE ]]="22SD004C","BODEGA",IF(Tabla2[[#This Row],[SERIE ]]="21DS000T","CASA MATRIZ","SUCURSAL"))</f>
        <v>SUCURSAL</v>
      </c>
    </row>
    <row r="975" spans="1:20" ht="15.75" hidden="1" thickBot="1" x14ac:dyDescent="0.3">
      <c r="A975" s="26" t="s">
        <v>8489</v>
      </c>
      <c r="B975" s="182" t="s">
        <v>10538</v>
      </c>
      <c r="C975" s="2" t="s">
        <v>1</v>
      </c>
      <c r="D975" s="2" t="s">
        <v>0</v>
      </c>
      <c r="E975" s="2" t="s">
        <v>10201</v>
      </c>
      <c r="F975" s="2" t="s">
        <v>10331</v>
      </c>
      <c r="G975" s="25">
        <v>1443</v>
      </c>
      <c r="H975" s="29">
        <v>1443</v>
      </c>
      <c r="I975" s="30"/>
      <c r="J975" s="24" t="s">
        <v>10239</v>
      </c>
      <c r="K975" s="2">
        <v>0</v>
      </c>
      <c r="L975" s="2">
        <v>0</v>
      </c>
      <c r="M975" s="24">
        <v>115.01</v>
      </c>
      <c r="N975" s="2">
        <v>14.951300000000002</v>
      </c>
      <c r="O975" s="2">
        <v>0</v>
      </c>
      <c r="P975" s="2">
        <v>0</v>
      </c>
      <c r="Q975" s="24">
        <v>129.96129999999999</v>
      </c>
      <c r="R975" s="2" t="s">
        <v>10238</v>
      </c>
      <c r="S975" s="2" t="s">
        <v>1</v>
      </c>
      <c r="T975" t="str">
        <f>IF(Tabla2[[#This Row],[SERIE ]]="22SD004C","BODEGA",IF(Tabla2[[#This Row],[SERIE ]]="21DS000T","CASA MATRIZ","SUCURSAL"))</f>
        <v>SUCURSAL</v>
      </c>
    </row>
    <row r="976" spans="1:20" ht="15.75" hidden="1" thickBot="1" x14ac:dyDescent="0.3">
      <c r="A976" s="26" t="s">
        <v>8489</v>
      </c>
      <c r="B976" s="182" t="s">
        <v>10538</v>
      </c>
      <c r="C976" s="2" t="s">
        <v>1</v>
      </c>
      <c r="D976" s="2" t="s">
        <v>0</v>
      </c>
      <c r="E976" s="2" t="s">
        <v>10201</v>
      </c>
      <c r="F976" s="2" t="s">
        <v>10331</v>
      </c>
      <c r="G976" s="25">
        <v>1442</v>
      </c>
      <c r="H976" s="29">
        <v>1442</v>
      </c>
      <c r="I976" s="30" t="s">
        <v>7676</v>
      </c>
      <c r="J976" s="24" t="s">
        <v>7675</v>
      </c>
      <c r="K976" s="2">
        <v>0</v>
      </c>
      <c r="L976" s="2">
        <v>0</v>
      </c>
      <c r="M976" s="24">
        <v>0</v>
      </c>
      <c r="N976" s="2">
        <v>0</v>
      </c>
      <c r="O976" s="2">
        <v>0</v>
      </c>
      <c r="P976" s="2">
        <v>0</v>
      </c>
      <c r="Q976" s="24">
        <v>0</v>
      </c>
      <c r="S976" s="2" t="s">
        <v>1</v>
      </c>
      <c r="T976" t="str">
        <f>IF(Tabla2[[#This Row],[SERIE ]]="22SD004C","BODEGA",IF(Tabla2[[#This Row],[SERIE ]]="21DS000T","CASA MATRIZ","SUCURSAL"))</f>
        <v>SUCURSAL</v>
      </c>
    </row>
    <row r="977" spans="1:20" ht="15.75" hidden="1" thickBot="1" x14ac:dyDescent="0.3">
      <c r="A977" s="26" t="s">
        <v>8489</v>
      </c>
      <c r="B977" s="182" t="s">
        <v>10538</v>
      </c>
      <c r="C977" s="2" t="s">
        <v>1</v>
      </c>
      <c r="D977" s="2" t="s">
        <v>0</v>
      </c>
      <c r="E977" s="2" t="s">
        <v>10201</v>
      </c>
      <c r="F977" s="2" t="s">
        <v>10331</v>
      </c>
      <c r="G977" s="25">
        <v>1441</v>
      </c>
      <c r="H977" s="29">
        <v>1441</v>
      </c>
      <c r="I977" s="30"/>
      <c r="J977" s="24" t="s">
        <v>10231</v>
      </c>
      <c r="K977" s="2">
        <v>0</v>
      </c>
      <c r="L977" s="2">
        <v>0</v>
      </c>
      <c r="M977" s="24">
        <v>443.44</v>
      </c>
      <c r="N977" s="2">
        <v>57.647200000000005</v>
      </c>
      <c r="O977" s="2">
        <v>0</v>
      </c>
      <c r="P977" s="2">
        <v>0</v>
      </c>
      <c r="Q977" s="24">
        <v>501.0872</v>
      </c>
      <c r="R977" s="2" t="s">
        <v>10230</v>
      </c>
      <c r="S977" s="2" t="s">
        <v>1</v>
      </c>
      <c r="T977" t="str">
        <f>IF(Tabla2[[#This Row],[SERIE ]]="22SD004C","BODEGA",IF(Tabla2[[#This Row],[SERIE ]]="21DS000T","CASA MATRIZ","SUCURSAL"))</f>
        <v>SUCURSAL</v>
      </c>
    </row>
    <row r="978" spans="1:20" ht="15.75" hidden="1" thickBot="1" x14ac:dyDescent="0.3">
      <c r="A978" s="26" t="s">
        <v>8489</v>
      </c>
      <c r="B978" s="182" t="s">
        <v>10538</v>
      </c>
      <c r="C978" s="2" t="s">
        <v>1</v>
      </c>
      <c r="D978" s="2" t="s">
        <v>0</v>
      </c>
      <c r="E978" s="2" t="s">
        <v>10201</v>
      </c>
      <c r="F978" s="2" t="s">
        <v>10331</v>
      </c>
      <c r="G978" s="25">
        <v>1440</v>
      </c>
      <c r="H978" s="29">
        <v>1440</v>
      </c>
      <c r="I978" s="30"/>
      <c r="J978" s="24" t="s">
        <v>10239</v>
      </c>
      <c r="K978" s="2">
        <v>0</v>
      </c>
      <c r="L978" s="2">
        <v>0</v>
      </c>
      <c r="M978" s="24">
        <v>93.46</v>
      </c>
      <c r="N978" s="2">
        <v>12.149799999999999</v>
      </c>
      <c r="O978" s="2">
        <v>0</v>
      </c>
      <c r="P978" s="2">
        <v>0</v>
      </c>
      <c r="Q978" s="24">
        <v>105.60979999999999</v>
      </c>
      <c r="R978" s="2" t="s">
        <v>10238</v>
      </c>
      <c r="S978" s="2" t="s">
        <v>1</v>
      </c>
      <c r="T978" t="str">
        <f>IF(Tabla2[[#This Row],[SERIE ]]="22SD004C","BODEGA",IF(Tabla2[[#This Row],[SERIE ]]="21DS000T","CASA MATRIZ","SUCURSAL"))</f>
        <v>SUCURSAL</v>
      </c>
    </row>
    <row r="979" spans="1:20" ht="15.75" hidden="1" thickBot="1" x14ac:dyDescent="0.3">
      <c r="A979" s="26" t="s">
        <v>8489</v>
      </c>
      <c r="B979" s="182" t="s">
        <v>10538</v>
      </c>
      <c r="C979" s="2" t="s">
        <v>1</v>
      </c>
      <c r="D979" s="2" t="s">
        <v>0</v>
      </c>
      <c r="E979" s="2" t="s">
        <v>10201</v>
      </c>
      <c r="F979" s="2" t="s">
        <v>10331</v>
      </c>
      <c r="G979" s="25">
        <v>1439</v>
      </c>
      <c r="H979" s="29">
        <v>1439</v>
      </c>
      <c r="I979" s="30"/>
      <c r="J979" s="24" t="s">
        <v>10229</v>
      </c>
      <c r="K979" s="2">
        <v>0</v>
      </c>
      <c r="L979" s="2">
        <v>0</v>
      </c>
      <c r="M979" s="24">
        <v>898</v>
      </c>
      <c r="N979" s="2">
        <v>116.74000000000001</v>
      </c>
      <c r="O979" s="2">
        <v>0</v>
      </c>
      <c r="P979" s="2">
        <v>0</v>
      </c>
      <c r="Q979" s="24">
        <v>1014.74</v>
      </c>
      <c r="R979" s="2" t="s">
        <v>10228</v>
      </c>
      <c r="S979" s="2" t="s">
        <v>1</v>
      </c>
      <c r="T979" t="str">
        <f>IF(Tabla2[[#This Row],[SERIE ]]="22SD004C","BODEGA",IF(Tabla2[[#This Row],[SERIE ]]="21DS000T","CASA MATRIZ","SUCURSAL"))</f>
        <v>SUCURSAL</v>
      </c>
    </row>
    <row r="980" spans="1:20" ht="15.75" hidden="1" thickBot="1" x14ac:dyDescent="0.3">
      <c r="A980" s="26" t="s">
        <v>8489</v>
      </c>
      <c r="B980" s="182" t="s">
        <v>10538</v>
      </c>
      <c r="C980" s="2" t="s">
        <v>1</v>
      </c>
      <c r="D980" s="2" t="s">
        <v>0</v>
      </c>
      <c r="E980" s="2" t="s">
        <v>10201</v>
      </c>
      <c r="F980" s="2" t="s">
        <v>10331</v>
      </c>
      <c r="G980" s="25">
        <v>1438</v>
      </c>
      <c r="H980" s="29">
        <v>1438</v>
      </c>
      <c r="I980" s="30"/>
      <c r="J980" s="24" t="s">
        <v>10460</v>
      </c>
      <c r="K980" s="2">
        <v>0</v>
      </c>
      <c r="L980" s="2">
        <v>0</v>
      </c>
      <c r="M980" s="24">
        <v>421.24</v>
      </c>
      <c r="N980" s="2">
        <v>54.761200000000002</v>
      </c>
      <c r="O980" s="2">
        <v>0</v>
      </c>
      <c r="P980" s="2">
        <v>0</v>
      </c>
      <c r="Q980" s="24">
        <v>476.00120000000004</v>
      </c>
      <c r="R980" s="2" t="s">
        <v>10206</v>
      </c>
      <c r="S980" s="2" t="s">
        <v>1</v>
      </c>
      <c r="T980" t="str">
        <f>IF(Tabla2[[#This Row],[SERIE ]]="22SD004C","BODEGA",IF(Tabla2[[#This Row],[SERIE ]]="21DS000T","CASA MATRIZ","SUCURSAL"))</f>
        <v>SUCURSAL</v>
      </c>
    </row>
    <row r="981" spans="1:20" ht="15.75" hidden="1" thickBot="1" x14ac:dyDescent="0.3">
      <c r="A981" s="26" t="s">
        <v>8489</v>
      </c>
      <c r="B981" s="182" t="s">
        <v>10538</v>
      </c>
      <c r="C981" s="2" t="s">
        <v>1</v>
      </c>
      <c r="D981" s="2" t="s">
        <v>0</v>
      </c>
      <c r="E981" s="2" t="s">
        <v>10201</v>
      </c>
      <c r="F981" s="2" t="s">
        <v>10331</v>
      </c>
      <c r="G981" s="25">
        <v>1437</v>
      </c>
      <c r="H981" s="29">
        <v>1437</v>
      </c>
      <c r="I981" s="30"/>
      <c r="J981" s="24" t="s">
        <v>10453</v>
      </c>
      <c r="K981" s="2">
        <v>0</v>
      </c>
      <c r="L981" s="2">
        <v>0</v>
      </c>
      <c r="M981" s="24">
        <v>53.1</v>
      </c>
      <c r="N981" s="2">
        <v>6.9030000000000005</v>
      </c>
      <c r="O981" s="2">
        <v>0</v>
      </c>
      <c r="P981" s="2">
        <v>0</v>
      </c>
      <c r="Q981" s="24">
        <v>60.003</v>
      </c>
      <c r="R981" s="2" t="s">
        <v>10451</v>
      </c>
      <c r="S981" s="2" t="s">
        <v>1</v>
      </c>
      <c r="T981" t="str">
        <f>IF(Tabla2[[#This Row],[SERIE ]]="22SD004C","BODEGA",IF(Tabla2[[#This Row],[SERIE ]]="21DS000T","CASA MATRIZ","SUCURSAL"))</f>
        <v>SUCURSAL</v>
      </c>
    </row>
    <row r="982" spans="1:20" ht="15.75" hidden="1" thickBot="1" x14ac:dyDescent="0.3">
      <c r="A982" s="26" t="s">
        <v>8489</v>
      </c>
      <c r="B982" s="182" t="s">
        <v>10538</v>
      </c>
      <c r="C982" s="2" t="s">
        <v>1</v>
      </c>
      <c r="D982" s="2" t="s">
        <v>0</v>
      </c>
      <c r="E982" s="2" t="s">
        <v>10201</v>
      </c>
      <c r="F982" s="2" t="s">
        <v>10331</v>
      </c>
      <c r="G982" s="25">
        <v>1436</v>
      </c>
      <c r="H982" s="29">
        <v>1436</v>
      </c>
      <c r="I982" s="30" t="s">
        <v>7676</v>
      </c>
      <c r="J982" s="24" t="s">
        <v>7675</v>
      </c>
      <c r="K982" s="2">
        <v>0</v>
      </c>
      <c r="L982" s="2">
        <v>0</v>
      </c>
      <c r="M982" s="24">
        <v>0</v>
      </c>
      <c r="N982" s="2">
        <v>0</v>
      </c>
      <c r="O982" s="2">
        <v>0</v>
      </c>
      <c r="P982" s="2">
        <v>0</v>
      </c>
      <c r="Q982" s="24">
        <v>0</v>
      </c>
      <c r="S982" s="2" t="s">
        <v>1</v>
      </c>
      <c r="T982" t="str">
        <f>IF(Tabla2[[#This Row],[SERIE ]]="22SD004C","BODEGA",IF(Tabla2[[#This Row],[SERIE ]]="21DS000T","CASA MATRIZ","SUCURSAL"))</f>
        <v>SUCURSAL</v>
      </c>
    </row>
    <row r="983" spans="1:20" ht="15.75" hidden="1" thickBot="1" x14ac:dyDescent="0.3">
      <c r="A983" s="26" t="s">
        <v>8489</v>
      </c>
      <c r="B983" s="182" t="s">
        <v>10538</v>
      </c>
      <c r="C983" s="2" t="s">
        <v>1</v>
      </c>
      <c r="D983" s="2" t="s">
        <v>0</v>
      </c>
      <c r="E983" s="2" t="s">
        <v>10201</v>
      </c>
      <c r="F983" s="2" t="s">
        <v>10331</v>
      </c>
      <c r="G983" s="25">
        <v>1435</v>
      </c>
      <c r="H983" s="29">
        <v>1435</v>
      </c>
      <c r="I983" s="30"/>
      <c r="J983" s="24" t="s">
        <v>10219</v>
      </c>
      <c r="K983" s="2">
        <v>0</v>
      </c>
      <c r="L983" s="2">
        <v>0</v>
      </c>
      <c r="M983" s="24">
        <v>477.88</v>
      </c>
      <c r="N983" s="2">
        <v>62.124400000000001</v>
      </c>
      <c r="O983" s="2">
        <v>0</v>
      </c>
      <c r="P983" s="2">
        <v>0</v>
      </c>
      <c r="Q983" s="24">
        <v>540.00440000000003</v>
      </c>
      <c r="R983" s="2" t="s">
        <v>10218</v>
      </c>
      <c r="S983" s="2" t="s">
        <v>1</v>
      </c>
      <c r="T983" t="str">
        <f>IF(Tabla2[[#This Row],[SERIE ]]="22SD004C","BODEGA",IF(Tabla2[[#This Row],[SERIE ]]="21DS000T","CASA MATRIZ","SUCURSAL"))</f>
        <v>SUCURSAL</v>
      </c>
    </row>
    <row r="984" spans="1:20" ht="15.75" hidden="1" thickBot="1" x14ac:dyDescent="0.3">
      <c r="A984" s="26" t="s">
        <v>8489</v>
      </c>
      <c r="B984" s="182" t="s">
        <v>10537</v>
      </c>
      <c r="C984" s="2" t="s">
        <v>1</v>
      </c>
      <c r="D984" s="2" t="s">
        <v>0</v>
      </c>
      <c r="E984" s="2" t="s">
        <v>10201</v>
      </c>
      <c r="F984" s="2" t="s">
        <v>10331</v>
      </c>
      <c r="G984" s="25">
        <v>1434</v>
      </c>
      <c r="H984" s="29">
        <v>1434</v>
      </c>
      <c r="I984" s="30"/>
      <c r="J984" s="24" t="s">
        <v>10579</v>
      </c>
      <c r="K984" s="2">
        <v>0</v>
      </c>
      <c r="L984" s="2">
        <v>0</v>
      </c>
      <c r="M984" s="24">
        <v>88.59</v>
      </c>
      <c r="N984" s="2">
        <v>11.5167</v>
      </c>
      <c r="O984" s="2">
        <v>0</v>
      </c>
      <c r="P984" s="2">
        <v>0</v>
      </c>
      <c r="Q984" s="24">
        <v>100.1067</v>
      </c>
      <c r="R984" s="2" t="s">
        <v>10578</v>
      </c>
      <c r="S984" s="2" t="s">
        <v>1</v>
      </c>
      <c r="T984" t="str">
        <f>IF(Tabla2[[#This Row],[SERIE ]]="22SD004C","BODEGA",IF(Tabla2[[#This Row],[SERIE ]]="21DS000T","CASA MATRIZ","SUCURSAL"))</f>
        <v>SUCURSAL</v>
      </c>
    </row>
    <row r="985" spans="1:20" ht="15.75" hidden="1" thickBot="1" x14ac:dyDescent="0.3">
      <c r="A985" s="26" t="s">
        <v>8489</v>
      </c>
      <c r="B985" s="182" t="s">
        <v>10537</v>
      </c>
      <c r="C985" s="2" t="s">
        <v>1</v>
      </c>
      <c r="D985" s="2" t="s">
        <v>0</v>
      </c>
      <c r="E985" s="2" t="s">
        <v>10201</v>
      </c>
      <c r="F985" s="2" t="s">
        <v>10331</v>
      </c>
      <c r="G985" s="25">
        <v>1433</v>
      </c>
      <c r="H985" s="29">
        <v>1433</v>
      </c>
      <c r="I985" s="30"/>
      <c r="J985" s="24" t="s">
        <v>10219</v>
      </c>
      <c r="K985" s="2">
        <v>0</v>
      </c>
      <c r="L985" s="2">
        <v>0</v>
      </c>
      <c r="M985" s="24">
        <v>557.52</v>
      </c>
      <c r="N985" s="2">
        <v>72.477599999999995</v>
      </c>
      <c r="O985" s="2">
        <v>0</v>
      </c>
      <c r="P985" s="2">
        <v>0</v>
      </c>
      <c r="Q985" s="24">
        <v>629.99759999999992</v>
      </c>
      <c r="R985" s="2" t="s">
        <v>10218</v>
      </c>
      <c r="S985" s="2" t="s">
        <v>1</v>
      </c>
      <c r="T985" t="str">
        <f>IF(Tabla2[[#This Row],[SERIE ]]="22SD004C","BODEGA",IF(Tabla2[[#This Row],[SERIE ]]="21DS000T","CASA MATRIZ","SUCURSAL"))</f>
        <v>SUCURSAL</v>
      </c>
    </row>
    <row r="986" spans="1:20" ht="15.75" hidden="1" thickBot="1" x14ac:dyDescent="0.3">
      <c r="A986" s="26" t="s">
        <v>8489</v>
      </c>
      <c r="B986" s="182" t="s">
        <v>10537</v>
      </c>
      <c r="C986" s="2" t="s">
        <v>1</v>
      </c>
      <c r="D986" s="2" t="s">
        <v>0</v>
      </c>
      <c r="E986" s="2" t="s">
        <v>10201</v>
      </c>
      <c r="F986" s="2" t="s">
        <v>10331</v>
      </c>
      <c r="G986" s="25">
        <v>1432</v>
      </c>
      <c r="H986" s="29">
        <v>1432</v>
      </c>
      <c r="I986" s="30"/>
      <c r="J986" s="24" t="s">
        <v>10257</v>
      </c>
      <c r="K986" s="2">
        <v>0</v>
      </c>
      <c r="L986" s="2">
        <v>0</v>
      </c>
      <c r="M986" s="24">
        <v>398.23</v>
      </c>
      <c r="N986" s="2">
        <v>51.769900000000007</v>
      </c>
      <c r="O986" s="2">
        <v>0</v>
      </c>
      <c r="P986" s="2">
        <v>0</v>
      </c>
      <c r="Q986" s="24">
        <v>449.99990000000003</v>
      </c>
      <c r="R986" s="2" t="s">
        <v>10256</v>
      </c>
      <c r="S986" s="2" t="s">
        <v>1</v>
      </c>
      <c r="T986" t="str">
        <f>IF(Tabla2[[#This Row],[SERIE ]]="22SD004C","BODEGA",IF(Tabla2[[#This Row],[SERIE ]]="21DS000T","CASA MATRIZ","SUCURSAL"))</f>
        <v>SUCURSAL</v>
      </c>
    </row>
    <row r="987" spans="1:20" ht="15.75" hidden="1" thickBot="1" x14ac:dyDescent="0.3">
      <c r="A987" s="26" t="s">
        <v>8489</v>
      </c>
      <c r="B987" s="182" t="s">
        <v>10537</v>
      </c>
      <c r="C987" s="2" t="s">
        <v>1</v>
      </c>
      <c r="D987" s="2" t="s">
        <v>0</v>
      </c>
      <c r="E987" s="2" t="s">
        <v>10201</v>
      </c>
      <c r="F987" s="2" t="s">
        <v>10331</v>
      </c>
      <c r="G987" s="25">
        <v>1431</v>
      </c>
      <c r="H987" s="29">
        <v>1431</v>
      </c>
      <c r="I987" s="30"/>
      <c r="J987" s="24" t="s">
        <v>10231</v>
      </c>
      <c r="K987" s="2">
        <v>0</v>
      </c>
      <c r="L987" s="2">
        <v>0</v>
      </c>
      <c r="M987" s="24">
        <v>409.51</v>
      </c>
      <c r="N987" s="2">
        <v>53.2363</v>
      </c>
      <c r="O987" s="2">
        <v>0</v>
      </c>
      <c r="P987" s="2">
        <v>0</v>
      </c>
      <c r="Q987" s="24">
        <v>462.74630000000002</v>
      </c>
      <c r="R987" s="2" t="s">
        <v>10230</v>
      </c>
      <c r="S987" s="2" t="s">
        <v>1</v>
      </c>
      <c r="T987" t="str">
        <f>IF(Tabla2[[#This Row],[SERIE ]]="22SD004C","BODEGA",IF(Tabla2[[#This Row],[SERIE ]]="21DS000T","CASA MATRIZ","SUCURSAL"))</f>
        <v>SUCURSAL</v>
      </c>
    </row>
    <row r="988" spans="1:20" ht="15.75" hidden="1" thickBot="1" x14ac:dyDescent="0.3">
      <c r="A988" s="26" t="s">
        <v>8489</v>
      </c>
      <c r="B988" s="182" t="s">
        <v>10537</v>
      </c>
      <c r="C988" s="2" t="s">
        <v>1</v>
      </c>
      <c r="D988" s="2" t="s">
        <v>0</v>
      </c>
      <c r="E988" s="2" t="s">
        <v>10201</v>
      </c>
      <c r="F988" s="2" t="s">
        <v>10331</v>
      </c>
      <c r="G988" s="25">
        <v>1430</v>
      </c>
      <c r="H988" s="29">
        <v>1430</v>
      </c>
      <c r="I988" s="30"/>
      <c r="J988" s="24" t="s">
        <v>10236</v>
      </c>
      <c r="K988" s="2">
        <v>0</v>
      </c>
      <c r="L988" s="2">
        <v>0</v>
      </c>
      <c r="M988" s="24">
        <v>128.1</v>
      </c>
      <c r="N988" s="2">
        <v>16.652999999999999</v>
      </c>
      <c r="O988" s="2">
        <v>0</v>
      </c>
      <c r="P988" s="2">
        <v>0</v>
      </c>
      <c r="Q988" s="24">
        <v>144.75299999999999</v>
      </c>
      <c r="R988" s="2" t="s">
        <v>10235</v>
      </c>
      <c r="S988" s="2" t="s">
        <v>1</v>
      </c>
      <c r="T988" t="str">
        <f>IF(Tabla2[[#This Row],[SERIE ]]="22SD004C","BODEGA",IF(Tabla2[[#This Row],[SERIE ]]="21DS000T","CASA MATRIZ","SUCURSAL"))</f>
        <v>SUCURSAL</v>
      </c>
    </row>
    <row r="989" spans="1:20" ht="15.75" hidden="1" thickBot="1" x14ac:dyDescent="0.3">
      <c r="A989" s="26" t="s">
        <v>8489</v>
      </c>
      <c r="B989" s="182" t="s">
        <v>10536</v>
      </c>
      <c r="C989" s="2" t="s">
        <v>1</v>
      </c>
      <c r="D989" s="2" t="s">
        <v>0</v>
      </c>
      <c r="E989" s="2" t="s">
        <v>10201</v>
      </c>
      <c r="F989" s="2" t="s">
        <v>10331</v>
      </c>
      <c r="G989" s="25">
        <v>1429</v>
      </c>
      <c r="H989" s="29">
        <v>1429</v>
      </c>
      <c r="I989" s="30"/>
      <c r="J989" s="24" t="s">
        <v>10577</v>
      </c>
      <c r="K989" s="2">
        <v>0</v>
      </c>
      <c r="L989" s="2">
        <v>0</v>
      </c>
      <c r="M989" s="24">
        <v>1261.77</v>
      </c>
      <c r="N989" s="2">
        <v>164.0301</v>
      </c>
      <c r="O989" s="2">
        <v>0</v>
      </c>
      <c r="P989" s="2">
        <v>0</v>
      </c>
      <c r="Q989" s="24">
        <v>1425.8000999999999</v>
      </c>
      <c r="R989" s="2" t="s">
        <v>10576</v>
      </c>
      <c r="S989" s="2" t="s">
        <v>1</v>
      </c>
      <c r="T989" t="str">
        <f>IF(Tabla2[[#This Row],[SERIE ]]="22SD004C","BODEGA",IF(Tabla2[[#This Row],[SERIE ]]="21DS000T","CASA MATRIZ","SUCURSAL"))</f>
        <v>SUCURSAL</v>
      </c>
    </row>
    <row r="990" spans="1:20" ht="15.75" hidden="1" thickBot="1" x14ac:dyDescent="0.3">
      <c r="A990" s="26" t="s">
        <v>8489</v>
      </c>
      <c r="B990" s="182" t="s">
        <v>10536</v>
      </c>
      <c r="C990" s="2" t="s">
        <v>1</v>
      </c>
      <c r="D990" s="2" t="s">
        <v>0</v>
      </c>
      <c r="E990" s="2" t="s">
        <v>10201</v>
      </c>
      <c r="F990" s="2" t="s">
        <v>10331</v>
      </c>
      <c r="G990" s="25">
        <v>1428</v>
      </c>
      <c r="H990" s="29">
        <v>1428</v>
      </c>
      <c r="I990" s="30"/>
      <c r="J990" s="24" t="s">
        <v>10231</v>
      </c>
      <c r="K990" s="2">
        <v>0</v>
      </c>
      <c r="L990" s="2">
        <v>0</v>
      </c>
      <c r="M990" s="24">
        <v>398.23</v>
      </c>
      <c r="N990" s="2">
        <v>51.769900000000007</v>
      </c>
      <c r="O990" s="2">
        <v>0</v>
      </c>
      <c r="P990" s="2">
        <v>0</v>
      </c>
      <c r="Q990" s="24">
        <v>449.99990000000003</v>
      </c>
      <c r="R990" s="2" t="s">
        <v>10230</v>
      </c>
      <c r="S990" s="2" t="s">
        <v>1</v>
      </c>
      <c r="T990" t="str">
        <f>IF(Tabla2[[#This Row],[SERIE ]]="22SD004C","BODEGA",IF(Tabla2[[#This Row],[SERIE ]]="21DS000T","CASA MATRIZ","SUCURSAL"))</f>
        <v>SUCURSAL</v>
      </c>
    </row>
    <row r="991" spans="1:20" ht="15.75" hidden="1" thickBot="1" x14ac:dyDescent="0.3">
      <c r="A991" s="26" t="s">
        <v>8489</v>
      </c>
      <c r="B991" s="182" t="s">
        <v>10536</v>
      </c>
      <c r="C991" s="2" t="s">
        <v>1</v>
      </c>
      <c r="D991" s="2" t="s">
        <v>0</v>
      </c>
      <c r="E991" s="2" t="s">
        <v>10201</v>
      </c>
      <c r="F991" s="2" t="s">
        <v>10331</v>
      </c>
      <c r="G991" s="25">
        <v>1427</v>
      </c>
      <c r="H991" s="29">
        <v>1427</v>
      </c>
      <c r="I991" s="30"/>
      <c r="J991" s="24" t="s">
        <v>10462</v>
      </c>
      <c r="K991" s="2">
        <v>0</v>
      </c>
      <c r="L991" s="2">
        <v>0</v>
      </c>
      <c r="M991" s="24">
        <v>119.47</v>
      </c>
      <c r="N991" s="2">
        <v>15.5311</v>
      </c>
      <c r="O991" s="2">
        <v>0</v>
      </c>
      <c r="P991" s="2">
        <v>0</v>
      </c>
      <c r="Q991" s="24">
        <v>135.00110000000001</v>
      </c>
      <c r="R991" s="2" t="s">
        <v>10211</v>
      </c>
      <c r="S991" s="2" t="s">
        <v>1</v>
      </c>
      <c r="T991" t="str">
        <f>IF(Tabla2[[#This Row],[SERIE ]]="22SD004C","BODEGA",IF(Tabla2[[#This Row],[SERIE ]]="21DS000T","CASA MATRIZ","SUCURSAL"))</f>
        <v>SUCURSAL</v>
      </c>
    </row>
    <row r="992" spans="1:20" ht="15.75" hidden="1" thickBot="1" x14ac:dyDescent="0.3">
      <c r="A992" s="26" t="s">
        <v>8489</v>
      </c>
      <c r="B992" s="182" t="s">
        <v>10535</v>
      </c>
      <c r="C992" s="2" t="s">
        <v>1</v>
      </c>
      <c r="D992" s="2" t="s">
        <v>0</v>
      </c>
      <c r="E992" s="2" t="s">
        <v>10201</v>
      </c>
      <c r="F992" s="2" t="s">
        <v>10331</v>
      </c>
      <c r="G992" s="25">
        <v>1426</v>
      </c>
      <c r="H992" s="29">
        <v>1426</v>
      </c>
      <c r="I992" s="30"/>
      <c r="J992" s="24" t="s">
        <v>10277</v>
      </c>
      <c r="K992" s="2">
        <v>0</v>
      </c>
      <c r="L992" s="2">
        <v>0</v>
      </c>
      <c r="M992" s="24">
        <v>411.73</v>
      </c>
      <c r="N992" s="2">
        <v>53.524900000000002</v>
      </c>
      <c r="O992" s="2">
        <v>0</v>
      </c>
      <c r="P992" s="2">
        <v>0</v>
      </c>
      <c r="Q992" s="24">
        <v>465.25490000000002</v>
      </c>
      <c r="R992" s="2" t="s">
        <v>10276</v>
      </c>
      <c r="S992" s="2" t="s">
        <v>1</v>
      </c>
      <c r="T992" t="str">
        <f>IF(Tabla2[[#This Row],[SERIE ]]="22SD004C","BODEGA",IF(Tabla2[[#This Row],[SERIE ]]="21DS000T","CASA MATRIZ","SUCURSAL"))</f>
        <v>SUCURSAL</v>
      </c>
    </row>
    <row r="993" spans="1:20" ht="15.75" hidden="1" thickBot="1" x14ac:dyDescent="0.3">
      <c r="A993" s="26" t="s">
        <v>8489</v>
      </c>
      <c r="B993" s="182" t="s">
        <v>10535</v>
      </c>
      <c r="C993" s="2" t="s">
        <v>1</v>
      </c>
      <c r="D993" s="2" t="s">
        <v>0</v>
      </c>
      <c r="E993" s="2" t="s">
        <v>10201</v>
      </c>
      <c r="F993" s="2" t="s">
        <v>10331</v>
      </c>
      <c r="G993" s="25">
        <v>1425</v>
      </c>
      <c r="H993" s="29">
        <v>1425</v>
      </c>
      <c r="I993" s="30"/>
      <c r="J993" s="24" t="s">
        <v>10325</v>
      </c>
      <c r="K993" s="2">
        <v>0</v>
      </c>
      <c r="L993" s="2">
        <v>0</v>
      </c>
      <c r="M993" s="24">
        <v>189.29</v>
      </c>
      <c r="N993" s="2">
        <v>24.607700000000001</v>
      </c>
      <c r="O993" s="2">
        <v>0</v>
      </c>
      <c r="P993" s="2">
        <v>0</v>
      </c>
      <c r="Q993" s="24">
        <v>213.89769999999999</v>
      </c>
      <c r="R993" s="2" t="s">
        <v>10324</v>
      </c>
      <c r="S993" s="2" t="s">
        <v>1</v>
      </c>
      <c r="T993" t="str">
        <f>IF(Tabla2[[#This Row],[SERIE ]]="22SD004C","BODEGA",IF(Tabla2[[#This Row],[SERIE ]]="21DS000T","CASA MATRIZ","SUCURSAL"))</f>
        <v>SUCURSAL</v>
      </c>
    </row>
    <row r="994" spans="1:20" ht="15.75" hidden="1" thickBot="1" x14ac:dyDescent="0.3">
      <c r="A994" s="26" t="s">
        <v>8489</v>
      </c>
      <c r="B994" s="182" t="s">
        <v>10535</v>
      </c>
      <c r="C994" s="2" t="s">
        <v>1</v>
      </c>
      <c r="D994" s="2" t="s">
        <v>0</v>
      </c>
      <c r="E994" s="2" t="s">
        <v>10201</v>
      </c>
      <c r="F994" s="2" t="s">
        <v>10331</v>
      </c>
      <c r="G994" s="25">
        <v>1424</v>
      </c>
      <c r="H994" s="29">
        <v>1424</v>
      </c>
      <c r="I994" s="30" t="s">
        <v>10286</v>
      </c>
      <c r="J994" s="24" t="s">
        <v>10287</v>
      </c>
      <c r="K994" s="2">
        <v>0</v>
      </c>
      <c r="L994" s="2">
        <v>0</v>
      </c>
      <c r="M994" s="24">
        <v>338.94</v>
      </c>
      <c r="N994" s="2">
        <v>44.062200000000004</v>
      </c>
      <c r="O994" s="2">
        <v>0</v>
      </c>
      <c r="P994" s="2">
        <v>0</v>
      </c>
      <c r="Q994" s="24">
        <v>383.00220000000002</v>
      </c>
      <c r="S994" s="2" t="s">
        <v>1</v>
      </c>
      <c r="T994" t="str">
        <f>IF(Tabla2[[#This Row],[SERIE ]]="22SD004C","BODEGA",IF(Tabla2[[#This Row],[SERIE ]]="21DS000T","CASA MATRIZ","SUCURSAL"))</f>
        <v>SUCURSAL</v>
      </c>
    </row>
    <row r="995" spans="1:20" ht="15.75" hidden="1" thickBot="1" x14ac:dyDescent="0.3">
      <c r="A995" s="26" t="s">
        <v>8489</v>
      </c>
      <c r="B995" s="182" t="s">
        <v>10535</v>
      </c>
      <c r="C995" s="2" t="s">
        <v>1</v>
      </c>
      <c r="D995" s="2" t="s">
        <v>0</v>
      </c>
      <c r="E995" s="2" t="s">
        <v>10201</v>
      </c>
      <c r="F995" s="2" t="s">
        <v>10331</v>
      </c>
      <c r="G995" s="25">
        <v>1423</v>
      </c>
      <c r="H995" s="29">
        <v>1423</v>
      </c>
      <c r="I995" s="30"/>
      <c r="J995" s="24" t="s">
        <v>10323</v>
      </c>
      <c r="K995" s="2">
        <v>0</v>
      </c>
      <c r="L995" s="2">
        <v>0</v>
      </c>
      <c r="M995" s="24">
        <v>76.989999999999995</v>
      </c>
      <c r="N995" s="2">
        <v>10.008699999999999</v>
      </c>
      <c r="O995" s="2">
        <v>0</v>
      </c>
      <c r="P995" s="2">
        <v>0</v>
      </c>
      <c r="Q995" s="24">
        <v>86.998699999999999</v>
      </c>
      <c r="R995" s="2" t="s">
        <v>10262</v>
      </c>
      <c r="S995" s="2" t="s">
        <v>1</v>
      </c>
      <c r="T995" t="str">
        <f>IF(Tabla2[[#This Row],[SERIE ]]="22SD004C","BODEGA",IF(Tabla2[[#This Row],[SERIE ]]="21DS000T","CASA MATRIZ","SUCURSAL"))</f>
        <v>SUCURSAL</v>
      </c>
    </row>
    <row r="996" spans="1:20" ht="15.75" hidden="1" thickBot="1" x14ac:dyDescent="0.3">
      <c r="A996" s="26" t="s">
        <v>8489</v>
      </c>
      <c r="B996" s="182" t="s">
        <v>10535</v>
      </c>
      <c r="C996" s="2" t="s">
        <v>1</v>
      </c>
      <c r="D996" s="2" t="s">
        <v>0</v>
      </c>
      <c r="E996" s="2" t="s">
        <v>10201</v>
      </c>
      <c r="F996" s="2" t="s">
        <v>10331</v>
      </c>
      <c r="G996" s="25">
        <v>1422</v>
      </c>
      <c r="H996" s="29">
        <v>1422</v>
      </c>
      <c r="I996" s="30"/>
      <c r="J996" s="24" t="s">
        <v>10252</v>
      </c>
      <c r="K996" s="2">
        <v>0</v>
      </c>
      <c r="L996" s="2">
        <v>0</v>
      </c>
      <c r="M996" s="24">
        <v>176.99</v>
      </c>
      <c r="N996" s="2">
        <v>23.008700000000001</v>
      </c>
      <c r="O996" s="2">
        <v>0</v>
      </c>
      <c r="P996" s="2">
        <v>0</v>
      </c>
      <c r="Q996" s="24">
        <v>199.99870000000001</v>
      </c>
      <c r="R996" s="2" t="s">
        <v>10251</v>
      </c>
      <c r="S996" s="2" t="s">
        <v>1</v>
      </c>
      <c r="T996" t="str">
        <f>IF(Tabla2[[#This Row],[SERIE ]]="22SD004C","BODEGA",IF(Tabla2[[#This Row],[SERIE ]]="21DS000T","CASA MATRIZ","SUCURSAL"))</f>
        <v>SUCURSAL</v>
      </c>
    </row>
    <row r="997" spans="1:20" ht="15.75" hidden="1" thickBot="1" x14ac:dyDescent="0.3">
      <c r="A997" s="26" t="s">
        <v>8489</v>
      </c>
      <c r="B997" s="182" t="s">
        <v>10535</v>
      </c>
      <c r="C997" s="2" t="s">
        <v>1</v>
      </c>
      <c r="D997" s="2" t="s">
        <v>0</v>
      </c>
      <c r="E997" s="2" t="s">
        <v>10201</v>
      </c>
      <c r="F997" s="2" t="s">
        <v>10331</v>
      </c>
      <c r="G997" s="25">
        <v>1421</v>
      </c>
      <c r="H997" s="29">
        <v>1421</v>
      </c>
      <c r="I997" s="30"/>
      <c r="J997" s="24" t="s">
        <v>10461</v>
      </c>
      <c r="K997" s="2">
        <v>0</v>
      </c>
      <c r="L997" s="2">
        <v>0</v>
      </c>
      <c r="M997" s="24">
        <v>600.22</v>
      </c>
      <c r="N997" s="2">
        <v>78.028600000000012</v>
      </c>
      <c r="O997" s="2">
        <v>0</v>
      </c>
      <c r="P997" s="2">
        <v>0</v>
      </c>
      <c r="Q997" s="24">
        <v>678.24860000000001</v>
      </c>
      <c r="R997" s="2" t="s">
        <v>10253</v>
      </c>
      <c r="S997" s="2" t="s">
        <v>1</v>
      </c>
      <c r="T997" t="str">
        <f>IF(Tabla2[[#This Row],[SERIE ]]="22SD004C","BODEGA",IF(Tabla2[[#This Row],[SERIE ]]="21DS000T","CASA MATRIZ","SUCURSAL"))</f>
        <v>SUCURSAL</v>
      </c>
    </row>
    <row r="998" spans="1:20" ht="15.75" hidden="1" thickBot="1" x14ac:dyDescent="0.3">
      <c r="A998" s="26" t="s">
        <v>8489</v>
      </c>
      <c r="B998" s="182" t="s">
        <v>10535</v>
      </c>
      <c r="C998" s="2" t="s">
        <v>1</v>
      </c>
      <c r="D998" s="2" t="s">
        <v>0</v>
      </c>
      <c r="E998" s="2" t="s">
        <v>10201</v>
      </c>
      <c r="F998" s="2" t="s">
        <v>10331</v>
      </c>
      <c r="G998" s="25">
        <v>1420</v>
      </c>
      <c r="H998" s="29">
        <v>1420</v>
      </c>
      <c r="I998" s="30"/>
      <c r="J998" s="24" t="s">
        <v>10460</v>
      </c>
      <c r="K998" s="2">
        <v>0</v>
      </c>
      <c r="L998" s="2">
        <v>0</v>
      </c>
      <c r="M998" s="24">
        <v>421.24</v>
      </c>
      <c r="N998" s="2">
        <v>54.761200000000002</v>
      </c>
      <c r="O998" s="2">
        <v>0</v>
      </c>
      <c r="P998" s="2">
        <v>0</v>
      </c>
      <c r="Q998" s="24">
        <v>476.00120000000004</v>
      </c>
      <c r="R998" s="2" t="s">
        <v>10206</v>
      </c>
      <c r="S998" s="2" t="s">
        <v>1</v>
      </c>
      <c r="T998" t="str">
        <f>IF(Tabla2[[#This Row],[SERIE ]]="22SD004C","BODEGA",IF(Tabla2[[#This Row],[SERIE ]]="21DS000T","CASA MATRIZ","SUCURSAL"))</f>
        <v>SUCURSAL</v>
      </c>
    </row>
    <row r="999" spans="1:20" ht="15.75" hidden="1" thickBot="1" x14ac:dyDescent="0.3">
      <c r="A999" s="26" t="s">
        <v>8489</v>
      </c>
      <c r="B999" s="182" t="s">
        <v>10534</v>
      </c>
      <c r="C999" s="2" t="s">
        <v>1</v>
      </c>
      <c r="D999" s="2" t="s">
        <v>0</v>
      </c>
      <c r="E999" s="2" t="s">
        <v>10201</v>
      </c>
      <c r="F999" s="2" t="s">
        <v>10331</v>
      </c>
      <c r="G999" s="25">
        <v>1419</v>
      </c>
      <c r="H999" s="29">
        <v>1419</v>
      </c>
      <c r="I999" s="30"/>
      <c r="J999" s="24" t="s">
        <v>10203</v>
      </c>
      <c r="K999" s="2">
        <v>0</v>
      </c>
      <c r="L999" s="2">
        <v>0</v>
      </c>
      <c r="M999" s="24">
        <v>403.99</v>
      </c>
      <c r="N999" s="2">
        <v>52.518700000000003</v>
      </c>
      <c r="O999" s="2">
        <v>0</v>
      </c>
      <c r="P999" s="2">
        <v>0</v>
      </c>
      <c r="Q999" s="24">
        <v>456.50870000000003</v>
      </c>
      <c r="R999" s="2" t="s">
        <v>10202</v>
      </c>
      <c r="S999" s="2" t="s">
        <v>1</v>
      </c>
      <c r="T999" t="str">
        <f>IF(Tabla2[[#This Row],[SERIE ]]="22SD004C","BODEGA",IF(Tabla2[[#This Row],[SERIE ]]="21DS000T","CASA MATRIZ","SUCURSAL"))</f>
        <v>SUCURSAL</v>
      </c>
    </row>
    <row r="1000" spans="1:20" ht="15.75" hidden="1" thickBot="1" x14ac:dyDescent="0.3">
      <c r="A1000" s="26" t="s">
        <v>8489</v>
      </c>
      <c r="B1000" s="182" t="s">
        <v>10534</v>
      </c>
      <c r="C1000" s="2" t="s">
        <v>1</v>
      </c>
      <c r="D1000" s="2" t="s">
        <v>0</v>
      </c>
      <c r="E1000" s="2" t="s">
        <v>10201</v>
      </c>
      <c r="F1000" s="2" t="s">
        <v>10331</v>
      </c>
      <c r="G1000" s="25">
        <v>1418</v>
      </c>
      <c r="H1000" s="29">
        <v>1418</v>
      </c>
      <c r="I1000" s="30" t="s">
        <v>7676</v>
      </c>
      <c r="J1000" s="24" t="s">
        <v>7675</v>
      </c>
      <c r="K1000" s="2">
        <v>0</v>
      </c>
      <c r="L1000" s="2">
        <v>0</v>
      </c>
      <c r="M1000" s="24">
        <v>0</v>
      </c>
      <c r="N1000" s="2">
        <v>0</v>
      </c>
      <c r="O1000" s="2">
        <v>0</v>
      </c>
      <c r="P1000" s="2">
        <v>0</v>
      </c>
      <c r="Q1000" s="24">
        <v>0</v>
      </c>
      <c r="S1000" s="2" t="s">
        <v>1</v>
      </c>
      <c r="T1000" t="str">
        <f>IF(Tabla2[[#This Row],[SERIE ]]="22SD004C","BODEGA",IF(Tabla2[[#This Row],[SERIE ]]="21DS000T","CASA MATRIZ","SUCURSAL"))</f>
        <v>SUCURSAL</v>
      </c>
    </row>
    <row r="1001" spans="1:20" ht="15.75" hidden="1" thickBot="1" x14ac:dyDescent="0.3">
      <c r="A1001" s="26" t="s">
        <v>8489</v>
      </c>
      <c r="B1001" s="182" t="s">
        <v>10534</v>
      </c>
      <c r="C1001" s="2" t="s">
        <v>1</v>
      </c>
      <c r="D1001" s="2" t="s">
        <v>0</v>
      </c>
      <c r="E1001" s="2" t="s">
        <v>10201</v>
      </c>
      <c r="F1001" s="2" t="s">
        <v>10331</v>
      </c>
      <c r="G1001" s="25">
        <v>1417</v>
      </c>
      <c r="H1001" s="29">
        <v>1417</v>
      </c>
      <c r="I1001" s="30"/>
      <c r="J1001" s="24" t="s">
        <v>10239</v>
      </c>
      <c r="K1001" s="2">
        <v>0</v>
      </c>
      <c r="L1001" s="2">
        <v>0</v>
      </c>
      <c r="M1001" s="24">
        <v>99.56</v>
      </c>
      <c r="N1001" s="2">
        <v>12.9428</v>
      </c>
      <c r="O1001" s="2">
        <v>0</v>
      </c>
      <c r="P1001" s="2">
        <v>0</v>
      </c>
      <c r="Q1001" s="24">
        <v>112.50280000000001</v>
      </c>
      <c r="R1001" s="2" t="s">
        <v>10238</v>
      </c>
      <c r="S1001" s="2" t="s">
        <v>1</v>
      </c>
      <c r="T1001" t="str">
        <f>IF(Tabla2[[#This Row],[SERIE ]]="22SD004C","BODEGA",IF(Tabla2[[#This Row],[SERIE ]]="21DS000T","CASA MATRIZ","SUCURSAL"))</f>
        <v>SUCURSAL</v>
      </c>
    </row>
    <row r="1002" spans="1:20" ht="15.75" hidden="1" thickBot="1" x14ac:dyDescent="0.3">
      <c r="A1002" s="26" t="s">
        <v>8489</v>
      </c>
      <c r="B1002" s="182" t="s">
        <v>10534</v>
      </c>
      <c r="C1002" s="2" t="s">
        <v>1</v>
      </c>
      <c r="D1002" s="2" t="s">
        <v>0</v>
      </c>
      <c r="E1002" s="2" t="s">
        <v>10201</v>
      </c>
      <c r="F1002" s="2" t="s">
        <v>10331</v>
      </c>
      <c r="G1002" s="25">
        <v>1416</v>
      </c>
      <c r="H1002" s="29">
        <v>1416</v>
      </c>
      <c r="I1002" s="30"/>
      <c r="J1002" s="24" t="s">
        <v>10266</v>
      </c>
      <c r="K1002" s="2">
        <v>0</v>
      </c>
      <c r="L1002" s="2">
        <v>0</v>
      </c>
      <c r="M1002" s="24">
        <v>482.3</v>
      </c>
      <c r="N1002" s="2">
        <v>62.699000000000005</v>
      </c>
      <c r="O1002" s="2">
        <v>0</v>
      </c>
      <c r="P1002" s="2">
        <v>0</v>
      </c>
      <c r="Q1002" s="24">
        <v>544.99900000000002</v>
      </c>
      <c r="R1002" s="2" t="s">
        <v>10265</v>
      </c>
      <c r="S1002" s="2" t="s">
        <v>1</v>
      </c>
      <c r="T1002" t="str">
        <f>IF(Tabla2[[#This Row],[SERIE ]]="22SD004C","BODEGA",IF(Tabla2[[#This Row],[SERIE ]]="21DS000T","CASA MATRIZ","SUCURSAL"))</f>
        <v>SUCURSAL</v>
      </c>
    </row>
    <row r="1003" spans="1:20" ht="15.75" hidden="1" thickBot="1" x14ac:dyDescent="0.3">
      <c r="A1003" s="26" t="s">
        <v>8489</v>
      </c>
      <c r="B1003" s="182" t="s">
        <v>10534</v>
      </c>
      <c r="C1003" s="2" t="s">
        <v>1</v>
      </c>
      <c r="D1003" s="2" t="s">
        <v>0</v>
      </c>
      <c r="E1003" s="2" t="s">
        <v>10201</v>
      </c>
      <c r="F1003" s="2" t="s">
        <v>10331</v>
      </c>
      <c r="G1003" s="25">
        <v>1415</v>
      </c>
      <c r="H1003" s="29">
        <v>1415</v>
      </c>
      <c r="I1003" s="30"/>
      <c r="J1003" s="24" t="s">
        <v>10231</v>
      </c>
      <c r="K1003" s="2">
        <v>0</v>
      </c>
      <c r="L1003" s="2">
        <v>0</v>
      </c>
      <c r="M1003" s="24">
        <v>402.65</v>
      </c>
      <c r="N1003" s="2">
        <v>52.344499999999996</v>
      </c>
      <c r="O1003" s="2">
        <v>0</v>
      </c>
      <c r="P1003" s="2">
        <v>0</v>
      </c>
      <c r="Q1003" s="24">
        <v>454.99449999999996</v>
      </c>
      <c r="R1003" s="2" t="s">
        <v>10230</v>
      </c>
      <c r="S1003" s="2" t="s">
        <v>1</v>
      </c>
      <c r="T1003" t="str">
        <f>IF(Tabla2[[#This Row],[SERIE ]]="22SD004C","BODEGA",IF(Tabla2[[#This Row],[SERIE ]]="21DS000T","CASA MATRIZ","SUCURSAL"))</f>
        <v>SUCURSAL</v>
      </c>
    </row>
    <row r="1004" spans="1:20" ht="15.75" hidden="1" thickBot="1" x14ac:dyDescent="0.3">
      <c r="A1004" s="26" t="s">
        <v>8489</v>
      </c>
      <c r="B1004" s="182" t="s">
        <v>10534</v>
      </c>
      <c r="C1004" s="2" t="s">
        <v>1</v>
      </c>
      <c r="D1004" s="2" t="s">
        <v>0</v>
      </c>
      <c r="E1004" s="2" t="s">
        <v>10201</v>
      </c>
      <c r="F1004" s="2" t="s">
        <v>10331</v>
      </c>
      <c r="G1004" s="25">
        <v>1414</v>
      </c>
      <c r="H1004" s="29">
        <v>1414</v>
      </c>
      <c r="I1004" s="30" t="s">
        <v>10437</v>
      </c>
      <c r="J1004" s="24" t="s">
        <v>10438</v>
      </c>
      <c r="K1004" s="2">
        <v>0</v>
      </c>
      <c r="L1004" s="2">
        <v>0</v>
      </c>
      <c r="M1004" s="24">
        <v>21.9</v>
      </c>
      <c r="N1004" s="2">
        <v>2.847</v>
      </c>
      <c r="O1004" s="2">
        <v>0</v>
      </c>
      <c r="P1004" s="2">
        <v>0</v>
      </c>
      <c r="Q1004" s="24">
        <v>24.747</v>
      </c>
      <c r="S1004" s="2" t="s">
        <v>1</v>
      </c>
      <c r="T1004" t="str">
        <f>IF(Tabla2[[#This Row],[SERIE ]]="22SD004C","BODEGA",IF(Tabla2[[#This Row],[SERIE ]]="21DS000T","CASA MATRIZ","SUCURSAL"))</f>
        <v>SUCURSAL</v>
      </c>
    </row>
    <row r="1005" spans="1:20" ht="15.75" hidden="1" thickBot="1" x14ac:dyDescent="0.3">
      <c r="A1005" s="26" t="s">
        <v>8489</v>
      </c>
      <c r="B1005" s="182" t="s">
        <v>10534</v>
      </c>
      <c r="C1005" s="2" t="s">
        <v>1</v>
      </c>
      <c r="D1005" s="2" t="s">
        <v>0</v>
      </c>
      <c r="E1005" s="2" t="s">
        <v>10201</v>
      </c>
      <c r="F1005" s="2" t="s">
        <v>10331</v>
      </c>
      <c r="G1005" s="25">
        <v>1413</v>
      </c>
      <c r="H1005" s="29">
        <v>1413</v>
      </c>
      <c r="I1005" s="30"/>
      <c r="J1005" s="24" t="s">
        <v>10575</v>
      </c>
      <c r="K1005" s="2">
        <v>0</v>
      </c>
      <c r="L1005" s="2">
        <v>0</v>
      </c>
      <c r="M1005" s="24">
        <v>325.66000000000003</v>
      </c>
      <c r="N1005" s="2">
        <v>42.335800000000006</v>
      </c>
      <c r="O1005" s="2">
        <v>0</v>
      </c>
      <c r="P1005" s="2">
        <v>0</v>
      </c>
      <c r="Q1005" s="24">
        <v>367.99580000000003</v>
      </c>
      <c r="R1005" s="2" t="s">
        <v>10574</v>
      </c>
      <c r="S1005" s="2" t="s">
        <v>1</v>
      </c>
      <c r="T1005" t="str">
        <f>IF(Tabla2[[#This Row],[SERIE ]]="22SD004C","BODEGA",IF(Tabla2[[#This Row],[SERIE ]]="21DS000T","CASA MATRIZ","SUCURSAL"))</f>
        <v>SUCURSAL</v>
      </c>
    </row>
    <row r="1006" spans="1:20" ht="15.75" hidden="1" thickBot="1" x14ac:dyDescent="0.3">
      <c r="A1006" s="26" t="s">
        <v>8489</v>
      </c>
      <c r="B1006" s="182" t="s">
        <v>10534</v>
      </c>
      <c r="C1006" s="2" t="s">
        <v>1</v>
      </c>
      <c r="D1006" s="2" t="s">
        <v>0</v>
      </c>
      <c r="E1006" s="2" t="s">
        <v>10201</v>
      </c>
      <c r="F1006" s="2" t="s">
        <v>10331</v>
      </c>
      <c r="G1006" s="25">
        <v>1412</v>
      </c>
      <c r="H1006" s="29">
        <v>1412</v>
      </c>
      <c r="I1006" s="30"/>
      <c r="J1006" s="24" t="s">
        <v>10461</v>
      </c>
      <c r="K1006" s="2">
        <v>0</v>
      </c>
      <c r="L1006" s="2">
        <v>0</v>
      </c>
      <c r="M1006" s="24">
        <v>465.05</v>
      </c>
      <c r="N1006" s="2">
        <v>60.456500000000005</v>
      </c>
      <c r="O1006" s="2">
        <v>0</v>
      </c>
      <c r="P1006" s="2">
        <v>0</v>
      </c>
      <c r="Q1006" s="24">
        <v>525.50649999999996</v>
      </c>
      <c r="R1006" s="2" t="s">
        <v>10253</v>
      </c>
      <c r="S1006" s="2" t="s">
        <v>1</v>
      </c>
      <c r="T1006" t="str">
        <f>IF(Tabla2[[#This Row],[SERIE ]]="22SD004C","BODEGA",IF(Tabla2[[#This Row],[SERIE ]]="21DS000T","CASA MATRIZ","SUCURSAL"))</f>
        <v>SUCURSAL</v>
      </c>
    </row>
    <row r="1007" spans="1:20" ht="15.75" hidden="1" thickBot="1" x14ac:dyDescent="0.3">
      <c r="A1007" s="26" t="s">
        <v>8489</v>
      </c>
      <c r="B1007" s="182" t="s">
        <v>10534</v>
      </c>
      <c r="C1007" s="2" t="s">
        <v>1</v>
      </c>
      <c r="D1007" s="2" t="s">
        <v>0</v>
      </c>
      <c r="E1007" s="2" t="s">
        <v>10201</v>
      </c>
      <c r="F1007" s="2" t="s">
        <v>10331</v>
      </c>
      <c r="G1007" s="25">
        <v>1411</v>
      </c>
      <c r="H1007" s="29">
        <v>1411</v>
      </c>
      <c r="I1007" s="30"/>
      <c r="J1007" s="24" t="s">
        <v>10453</v>
      </c>
      <c r="K1007" s="2">
        <v>0</v>
      </c>
      <c r="L1007" s="2">
        <v>0</v>
      </c>
      <c r="M1007" s="24">
        <v>429.2</v>
      </c>
      <c r="N1007" s="2">
        <v>55.795999999999999</v>
      </c>
      <c r="O1007" s="2">
        <v>0</v>
      </c>
      <c r="P1007" s="2">
        <v>0</v>
      </c>
      <c r="Q1007" s="24">
        <v>484.99599999999998</v>
      </c>
      <c r="R1007" s="2" t="s">
        <v>10451</v>
      </c>
      <c r="S1007" s="2" t="s">
        <v>1</v>
      </c>
      <c r="T1007" t="str">
        <f>IF(Tabla2[[#This Row],[SERIE ]]="22SD004C","BODEGA",IF(Tabla2[[#This Row],[SERIE ]]="21DS000T","CASA MATRIZ","SUCURSAL"))</f>
        <v>SUCURSAL</v>
      </c>
    </row>
    <row r="1008" spans="1:20" ht="15.75" hidden="1" thickBot="1" x14ac:dyDescent="0.3">
      <c r="A1008" s="26" t="s">
        <v>8489</v>
      </c>
      <c r="B1008" s="182" t="s">
        <v>10534</v>
      </c>
      <c r="C1008" s="2" t="s">
        <v>1</v>
      </c>
      <c r="D1008" s="2" t="s">
        <v>0</v>
      </c>
      <c r="E1008" s="2" t="s">
        <v>10201</v>
      </c>
      <c r="F1008" s="2" t="s">
        <v>10331</v>
      </c>
      <c r="G1008" s="25">
        <v>1410</v>
      </c>
      <c r="H1008" s="29">
        <v>1410</v>
      </c>
      <c r="I1008" s="30"/>
      <c r="J1008" s="24" t="s">
        <v>10231</v>
      </c>
      <c r="K1008" s="2">
        <v>0</v>
      </c>
      <c r="L1008" s="2">
        <v>0</v>
      </c>
      <c r="M1008" s="24">
        <v>380.97</v>
      </c>
      <c r="N1008" s="2">
        <v>49.526100000000007</v>
      </c>
      <c r="O1008" s="2">
        <v>0</v>
      </c>
      <c r="P1008" s="2">
        <v>0</v>
      </c>
      <c r="Q1008" s="24">
        <v>430.49610000000001</v>
      </c>
      <c r="R1008" s="2" t="s">
        <v>10230</v>
      </c>
      <c r="S1008" s="2" t="s">
        <v>1</v>
      </c>
      <c r="T1008" t="str">
        <f>IF(Tabla2[[#This Row],[SERIE ]]="22SD004C","BODEGA",IF(Tabla2[[#This Row],[SERIE ]]="21DS000T","CASA MATRIZ","SUCURSAL"))</f>
        <v>SUCURSAL</v>
      </c>
    </row>
    <row r="1009" spans="1:20" ht="15.75" hidden="1" thickBot="1" x14ac:dyDescent="0.3">
      <c r="A1009" s="26" t="s">
        <v>8489</v>
      </c>
      <c r="B1009" s="182" t="s">
        <v>10534</v>
      </c>
      <c r="C1009" s="2" t="s">
        <v>1</v>
      </c>
      <c r="D1009" s="2" t="s">
        <v>0</v>
      </c>
      <c r="E1009" s="2" t="s">
        <v>10201</v>
      </c>
      <c r="F1009" s="2" t="s">
        <v>10331</v>
      </c>
      <c r="G1009" s="25">
        <v>1409</v>
      </c>
      <c r="H1009" s="29">
        <v>1409</v>
      </c>
      <c r="I1009" s="30"/>
      <c r="J1009" s="24" t="s">
        <v>10231</v>
      </c>
      <c r="K1009" s="2">
        <v>0</v>
      </c>
      <c r="L1009" s="2">
        <v>0</v>
      </c>
      <c r="M1009" s="24">
        <v>382.3</v>
      </c>
      <c r="N1009" s="2">
        <v>49.699000000000005</v>
      </c>
      <c r="O1009" s="2">
        <v>0</v>
      </c>
      <c r="P1009" s="2">
        <v>0</v>
      </c>
      <c r="Q1009" s="24">
        <v>431.99900000000002</v>
      </c>
      <c r="R1009" s="2" t="s">
        <v>10230</v>
      </c>
      <c r="S1009" s="2" t="s">
        <v>1</v>
      </c>
      <c r="T1009" t="str">
        <f>IF(Tabla2[[#This Row],[SERIE ]]="22SD004C","BODEGA",IF(Tabla2[[#This Row],[SERIE ]]="21DS000T","CASA MATRIZ","SUCURSAL"))</f>
        <v>SUCURSAL</v>
      </c>
    </row>
    <row r="1010" spans="1:20" ht="15.75" hidden="1" thickBot="1" x14ac:dyDescent="0.3">
      <c r="A1010" s="26" t="s">
        <v>8489</v>
      </c>
      <c r="B1010" s="182" t="s">
        <v>10533</v>
      </c>
      <c r="C1010" s="2" t="s">
        <v>1</v>
      </c>
      <c r="D1010" s="2" t="s">
        <v>0</v>
      </c>
      <c r="E1010" s="2" t="s">
        <v>10201</v>
      </c>
      <c r="F1010" s="2" t="s">
        <v>10331</v>
      </c>
      <c r="G1010" s="25">
        <v>1408</v>
      </c>
      <c r="H1010" s="29">
        <v>1408</v>
      </c>
      <c r="I1010" s="30"/>
      <c r="J1010" s="24" t="s">
        <v>10219</v>
      </c>
      <c r="K1010" s="2">
        <v>0</v>
      </c>
      <c r="L1010" s="2">
        <v>0</v>
      </c>
      <c r="M1010" s="24">
        <v>400.88</v>
      </c>
      <c r="N1010" s="2">
        <v>52.114400000000003</v>
      </c>
      <c r="O1010" s="2">
        <v>0</v>
      </c>
      <c r="P1010" s="2">
        <v>0</v>
      </c>
      <c r="Q1010" s="24">
        <v>452.99439999999998</v>
      </c>
      <c r="R1010" s="2" t="s">
        <v>10218</v>
      </c>
      <c r="S1010" s="2" t="s">
        <v>1</v>
      </c>
      <c r="T1010" t="str">
        <f>IF(Tabla2[[#This Row],[SERIE ]]="22SD004C","BODEGA",IF(Tabla2[[#This Row],[SERIE ]]="21DS000T","CASA MATRIZ","SUCURSAL"))</f>
        <v>SUCURSAL</v>
      </c>
    </row>
    <row r="1011" spans="1:20" ht="15.75" hidden="1" thickBot="1" x14ac:dyDescent="0.3">
      <c r="A1011" s="26" t="s">
        <v>8489</v>
      </c>
      <c r="B1011" s="182" t="s">
        <v>10533</v>
      </c>
      <c r="C1011" s="2" t="s">
        <v>1</v>
      </c>
      <c r="D1011" s="2" t="s">
        <v>0</v>
      </c>
      <c r="E1011" s="2" t="s">
        <v>10201</v>
      </c>
      <c r="F1011" s="2" t="s">
        <v>10331</v>
      </c>
      <c r="G1011" s="25">
        <v>1407</v>
      </c>
      <c r="H1011" s="29">
        <v>1407</v>
      </c>
      <c r="I1011" s="30"/>
      <c r="J1011" s="24" t="s">
        <v>10266</v>
      </c>
      <c r="K1011" s="2">
        <v>0</v>
      </c>
      <c r="L1011" s="2">
        <v>0</v>
      </c>
      <c r="M1011" s="24">
        <v>478.11</v>
      </c>
      <c r="N1011" s="2">
        <v>62.154300000000006</v>
      </c>
      <c r="O1011" s="2">
        <v>0</v>
      </c>
      <c r="P1011" s="2">
        <v>0</v>
      </c>
      <c r="Q1011" s="24">
        <v>540.26430000000005</v>
      </c>
      <c r="R1011" s="2" t="s">
        <v>10265</v>
      </c>
      <c r="S1011" s="2" t="s">
        <v>1</v>
      </c>
      <c r="T1011" t="str">
        <f>IF(Tabla2[[#This Row],[SERIE ]]="22SD004C","BODEGA",IF(Tabla2[[#This Row],[SERIE ]]="21DS000T","CASA MATRIZ","SUCURSAL"))</f>
        <v>SUCURSAL</v>
      </c>
    </row>
    <row r="1012" spans="1:20" ht="15.75" hidden="1" thickBot="1" x14ac:dyDescent="0.3">
      <c r="A1012" s="26" t="s">
        <v>8489</v>
      </c>
      <c r="B1012" s="182" t="s">
        <v>10533</v>
      </c>
      <c r="C1012" s="2" t="s">
        <v>1</v>
      </c>
      <c r="D1012" s="2" t="s">
        <v>0</v>
      </c>
      <c r="E1012" s="2" t="s">
        <v>10201</v>
      </c>
      <c r="F1012" s="2" t="s">
        <v>10331</v>
      </c>
      <c r="G1012" s="25">
        <v>1406</v>
      </c>
      <c r="H1012" s="29">
        <v>1406</v>
      </c>
      <c r="I1012" s="30"/>
      <c r="J1012" s="24" t="s">
        <v>10229</v>
      </c>
      <c r="K1012" s="2">
        <v>0</v>
      </c>
      <c r="L1012" s="2">
        <v>0</v>
      </c>
      <c r="M1012" s="24">
        <v>534.71</v>
      </c>
      <c r="N1012" s="2">
        <v>69.51230000000001</v>
      </c>
      <c r="O1012" s="2">
        <v>0</v>
      </c>
      <c r="P1012" s="2">
        <v>0</v>
      </c>
      <c r="Q1012" s="24">
        <v>604.22230000000002</v>
      </c>
      <c r="R1012" s="2" t="s">
        <v>10228</v>
      </c>
      <c r="S1012" s="2" t="s">
        <v>1</v>
      </c>
      <c r="T1012" t="str">
        <f>IF(Tabla2[[#This Row],[SERIE ]]="22SD004C","BODEGA",IF(Tabla2[[#This Row],[SERIE ]]="21DS000T","CASA MATRIZ","SUCURSAL"))</f>
        <v>SUCURSAL</v>
      </c>
    </row>
    <row r="1013" spans="1:20" ht="15.75" hidden="1" thickBot="1" x14ac:dyDescent="0.3">
      <c r="A1013" s="26" t="s">
        <v>8489</v>
      </c>
      <c r="B1013" s="182" t="s">
        <v>10533</v>
      </c>
      <c r="C1013" s="2" t="s">
        <v>1</v>
      </c>
      <c r="D1013" s="2" t="s">
        <v>0</v>
      </c>
      <c r="E1013" s="2" t="s">
        <v>10201</v>
      </c>
      <c r="F1013" s="2" t="s">
        <v>10331</v>
      </c>
      <c r="G1013" s="25">
        <v>1405</v>
      </c>
      <c r="H1013" s="29">
        <v>1405</v>
      </c>
      <c r="I1013" s="30"/>
      <c r="J1013" s="24" t="s">
        <v>10573</v>
      </c>
      <c r="K1013" s="2">
        <v>0</v>
      </c>
      <c r="L1013" s="2">
        <v>0</v>
      </c>
      <c r="M1013" s="24">
        <v>529.21</v>
      </c>
      <c r="N1013" s="2">
        <v>68.797300000000007</v>
      </c>
      <c r="O1013" s="2">
        <v>0</v>
      </c>
      <c r="P1013" s="2">
        <v>0</v>
      </c>
      <c r="Q1013" s="24">
        <v>598.00729999999999</v>
      </c>
      <c r="R1013" s="2" t="s">
        <v>10572</v>
      </c>
      <c r="S1013" s="2" t="s">
        <v>1</v>
      </c>
      <c r="T1013" t="str">
        <f>IF(Tabla2[[#This Row],[SERIE ]]="22SD004C","BODEGA",IF(Tabla2[[#This Row],[SERIE ]]="21DS000T","CASA MATRIZ","SUCURSAL"))</f>
        <v>SUCURSAL</v>
      </c>
    </row>
    <row r="1014" spans="1:20" ht="15.75" hidden="1" thickBot="1" x14ac:dyDescent="0.3">
      <c r="A1014" s="26" t="s">
        <v>8489</v>
      </c>
      <c r="B1014" s="182" t="s">
        <v>10533</v>
      </c>
      <c r="C1014" s="2" t="s">
        <v>1</v>
      </c>
      <c r="D1014" s="2" t="s">
        <v>0</v>
      </c>
      <c r="E1014" s="2" t="s">
        <v>10201</v>
      </c>
      <c r="F1014" s="2" t="s">
        <v>10331</v>
      </c>
      <c r="G1014" s="25">
        <v>1404</v>
      </c>
      <c r="H1014" s="29">
        <v>1404</v>
      </c>
      <c r="I1014" s="30"/>
      <c r="J1014" s="24" t="s">
        <v>10239</v>
      </c>
      <c r="K1014" s="2">
        <v>0</v>
      </c>
      <c r="L1014" s="2">
        <v>0</v>
      </c>
      <c r="M1014" s="24">
        <v>55.75</v>
      </c>
      <c r="N1014" s="2">
        <v>7.2475000000000005</v>
      </c>
      <c r="O1014" s="2">
        <v>0</v>
      </c>
      <c r="P1014" s="2">
        <v>0</v>
      </c>
      <c r="Q1014" s="24">
        <v>62.997500000000002</v>
      </c>
      <c r="R1014" s="2" t="s">
        <v>10238</v>
      </c>
      <c r="S1014" s="2" t="s">
        <v>1</v>
      </c>
      <c r="T1014" t="str">
        <f>IF(Tabla2[[#This Row],[SERIE ]]="22SD004C","BODEGA",IF(Tabla2[[#This Row],[SERIE ]]="21DS000T","CASA MATRIZ","SUCURSAL"))</f>
        <v>SUCURSAL</v>
      </c>
    </row>
    <row r="1015" spans="1:20" ht="15.75" hidden="1" thickBot="1" x14ac:dyDescent="0.3">
      <c r="A1015" s="26" t="s">
        <v>8489</v>
      </c>
      <c r="B1015" s="182" t="s">
        <v>10533</v>
      </c>
      <c r="C1015" s="2" t="s">
        <v>1</v>
      </c>
      <c r="D1015" s="2" t="s">
        <v>0</v>
      </c>
      <c r="E1015" s="2" t="s">
        <v>10201</v>
      </c>
      <c r="F1015" s="2" t="s">
        <v>10331</v>
      </c>
      <c r="G1015" s="25">
        <v>1403</v>
      </c>
      <c r="H1015" s="29">
        <v>1403</v>
      </c>
      <c r="I1015" s="30"/>
      <c r="J1015" s="24" t="s">
        <v>10571</v>
      </c>
      <c r="K1015" s="2">
        <v>0</v>
      </c>
      <c r="L1015" s="2">
        <v>0</v>
      </c>
      <c r="M1015" s="24">
        <v>26.09</v>
      </c>
      <c r="N1015" s="2">
        <v>3.3917000000000002</v>
      </c>
      <c r="O1015" s="2">
        <v>0</v>
      </c>
      <c r="P1015" s="2">
        <v>0</v>
      </c>
      <c r="Q1015" s="24">
        <v>29.4817</v>
      </c>
      <c r="R1015" s="2" t="s">
        <v>10570</v>
      </c>
      <c r="S1015" s="2" t="s">
        <v>1</v>
      </c>
      <c r="T1015" t="str">
        <f>IF(Tabla2[[#This Row],[SERIE ]]="22SD004C","BODEGA",IF(Tabla2[[#This Row],[SERIE ]]="21DS000T","CASA MATRIZ","SUCURSAL"))</f>
        <v>SUCURSAL</v>
      </c>
    </row>
    <row r="1016" spans="1:20" ht="15.75" hidden="1" thickBot="1" x14ac:dyDescent="0.3">
      <c r="A1016" s="26" t="s">
        <v>8489</v>
      </c>
      <c r="B1016" s="182" t="s">
        <v>10533</v>
      </c>
      <c r="C1016" s="2" t="s">
        <v>1</v>
      </c>
      <c r="D1016" s="2" t="s">
        <v>0</v>
      </c>
      <c r="E1016" s="2" t="s">
        <v>10201</v>
      </c>
      <c r="F1016" s="2" t="s">
        <v>10331</v>
      </c>
      <c r="G1016" s="25">
        <v>1402</v>
      </c>
      <c r="H1016" s="29">
        <v>1402</v>
      </c>
      <c r="I1016" s="30"/>
      <c r="J1016" s="24" t="s">
        <v>10462</v>
      </c>
      <c r="K1016" s="2">
        <v>0</v>
      </c>
      <c r="L1016" s="2">
        <v>0</v>
      </c>
      <c r="M1016" s="24">
        <v>459.94</v>
      </c>
      <c r="N1016" s="2">
        <v>59.792200000000001</v>
      </c>
      <c r="O1016" s="2">
        <v>0</v>
      </c>
      <c r="P1016" s="2">
        <v>0</v>
      </c>
      <c r="Q1016" s="24">
        <v>519.73220000000003</v>
      </c>
      <c r="R1016" s="2" t="s">
        <v>10211</v>
      </c>
      <c r="S1016" s="2" t="s">
        <v>1</v>
      </c>
      <c r="T1016" t="str">
        <f>IF(Tabla2[[#This Row],[SERIE ]]="22SD004C","BODEGA",IF(Tabla2[[#This Row],[SERIE ]]="21DS000T","CASA MATRIZ","SUCURSAL"))</f>
        <v>SUCURSAL</v>
      </c>
    </row>
    <row r="1017" spans="1:20" ht="15.75" hidden="1" thickBot="1" x14ac:dyDescent="0.3">
      <c r="A1017" s="26" t="s">
        <v>8489</v>
      </c>
      <c r="B1017" s="182" t="s">
        <v>10533</v>
      </c>
      <c r="C1017" s="2" t="s">
        <v>1</v>
      </c>
      <c r="D1017" s="2" t="s">
        <v>0</v>
      </c>
      <c r="E1017" s="2" t="s">
        <v>10201</v>
      </c>
      <c r="F1017" s="2" t="s">
        <v>10331</v>
      </c>
      <c r="G1017" s="25">
        <v>1401</v>
      </c>
      <c r="H1017" s="29">
        <v>1401</v>
      </c>
      <c r="I1017" s="30"/>
      <c r="J1017" s="24" t="s">
        <v>10453</v>
      </c>
      <c r="K1017" s="2">
        <v>0</v>
      </c>
      <c r="L1017" s="2">
        <v>0</v>
      </c>
      <c r="M1017" s="24">
        <v>429.21</v>
      </c>
      <c r="N1017" s="2">
        <v>55.7973</v>
      </c>
      <c r="O1017" s="2">
        <v>0</v>
      </c>
      <c r="P1017" s="2">
        <v>0</v>
      </c>
      <c r="Q1017" s="24">
        <v>485.00729999999999</v>
      </c>
      <c r="R1017" s="2" t="s">
        <v>10451</v>
      </c>
      <c r="S1017" s="2" t="s">
        <v>1</v>
      </c>
      <c r="T1017" t="str">
        <f>IF(Tabla2[[#This Row],[SERIE ]]="22SD004C","BODEGA",IF(Tabla2[[#This Row],[SERIE ]]="21DS000T","CASA MATRIZ","SUCURSAL"))</f>
        <v>SUCURSAL</v>
      </c>
    </row>
    <row r="1018" spans="1:20" ht="15.75" hidden="1" thickBot="1" x14ac:dyDescent="0.3">
      <c r="A1018" s="26" t="s">
        <v>8489</v>
      </c>
      <c r="B1018" s="182" t="s">
        <v>10533</v>
      </c>
      <c r="C1018" s="2" t="s">
        <v>1</v>
      </c>
      <c r="D1018" s="2" t="s">
        <v>0</v>
      </c>
      <c r="E1018" s="2" t="s">
        <v>10201</v>
      </c>
      <c r="F1018" s="2" t="s">
        <v>10331</v>
      </c>
      <c r="G1018" s="25">
        <v>1400</v>
      </c>
      <c r="H1018" s="29">
        <v>1400</v>
      </c>
      <c r="I1018" s="30" t="s">
        <v>10568</v>
      </c>
      <c r="J1018" s="24" t="s">
        <v>10569</v>
      </c>
      <c r="K1018" s="2">
        <v>0</v>
      </c>
      <c r="L1018" s="2">
        <v>0</v>
      </c>
      <c r="M1018" s="24">
        <v>68.58</v>
      </c>
      <c r="N1018" s="2">
        <v>8.9154</v>
      </c>
      <c r="O1018" s="2">
        <v>0</v>
      </c>
      <c r="P1018" s="2">
        <v>0</v>
      </c>
      <c r="Q1018" s="24">
        <v>77.495400000000004</v>
      </c>
      <c r="S1018" s="2" t="s">
        <v>1</v>
      </c>
      <c r="T1018" t="str">
        <f>IF(Tabla2[[#This Row],[SERIE ]]="22SD004C","BODEGA",IF(Tabla2[[#This Row],[SERIE ]]="21DS000T","CASA MATRIZ","SUCURSAL"))</f>
        <v>SUCURSAL</v>
      </c>
    </row>
    <row r="1019" spans="1:20" ht="15.75" hidden="1" thickBot="1" x14ac:dyDescent="0.3">
      <c r="A1019" s="26" t="s">
        <v>8489</v>
      </c>
      <c r="B1019" s="182" t="s">
        <v>10533</v>
      </c>
      <c r="C1019" s="2" t="s">
        <v>1</v>
      </c>
      <c r="D1019" s="2" t="s">
        <v>0</v>
      </c>
      <c r="E1019" s="2" t="s">
        <v>10201</v>
      </c>
      <c r="F1019" s="2" t="s">
        <v>10331</v>
      </c>
      <c r="G1019" s="25">
        <v>1399</v>
      </c>
      <c r="H1019" s="29">
        <v>1399</v>
      </c>
      <c r="I1019" s="30" t="s">
        <v>10568</v>
      </c>
      <c r="J1019" s="24" t="s">
        <v>10569</v>
      </c>
      <c r="K1019" s="2">
        <v>0</v>
      </c>
      <c r="L1019" s="2">
        <v>0</v>
      </c>
      <c r="M1019" s="24">
        <v>63.72</v>
      </c>
      <c r="N1019" s="2">
        <v>8.2835999999999999</v>
      </c>
      <c r="O1019" s="2">
        <v>0</v>
      </c>
      <c r="P1019" s="2">
        <v>0</v>
      </c>
      <c r="Q1019" s="24">
        <v>72.003600000000006</v>
      </c>
      <c r="S1019" s="2" t="s">
        <v>1</v>
      </c>
      <c r="T1019" t="str">
        <f>IF(Tabla2[[#This Row],[SERIE ]]="22SD004C","BODEGA",IF(Tabla2[[#This Row],[SERIE ]]="21DS000T","CASA MATRIZ","SUCURSAL"))</f>
        <v>SUCURSAL</v>
      </c>
    </row>
    <row r="1020" spans="1:20" ht="15.75" hidden="1" thickBot="1" x14ac:dyDescent="0.3">
      <c r="A1020" s="26" t="s">
        <v>8489</v>
      </c>
      <c r="B1020" s="182" t="s">
        <v>10533</v>
      </c>
      <c r="C1020" s="2" t="s">
        <v>1</v>
      </c>
      <c r="D1020" s="2" t="s">
        <v>0</v>
      </c>
      <c r="E1020" s="2" t="s">
        <v>10201</v>
      </c>
      <c r="F1020" s="2" t="s">
        <v>10331</v>
      </c>
      <c r="G1020" s="25">
        <v>1398</v>
      </c>
      <c r="H1020" s="29">
        <v>1398</v>
      </c>
      <c r="I1020" s="30"/>
      <c r="J1020" s="24" t="s">
        <v>10257</v>
      </c>
      <c r="K1020" s="2">
        <v>0</v>
      </c>
      <c r="L1020" s="2">
        <v>0</v>
      </c>
      <c r="M1020" s="24">
        <v>398.23</v>
      </c>
      <c r="N1020" s="2">
        <v>51.769900000000007</v>
      </c>
      <c r="O1020" s="2">
        <v>0</v>
      </c>
      <c r="P1020" s="2">
        <v>0</v>
      </c>
      <c r="Q1020" s="24">
        <v>449.99990000000003</v>
      </c>
      <c r="R1020" s="2" t="s">
        <v>10256</v>
      </c>
      <c r="S1020" s="2" t="s">
        <v>1</v>
      </c>
      <c r="T1020" t="str">
        <f>IF(Tabla2[[#This Row],[SERIE ]]="22SD004C","BODEGA",IF(Tabla2[[#This Row],[SERIE ]]="21DS000T","CASA MATRIZ","SUCURSAL"))</f>
        <v>SUCURSAL</v>
      </c>
    </row>
    <row r="1021" spans="1:20" ht="15.75" hidden="1" thickBot="1" x14ac:dyDescent="0.3">
      <c r="A1021" s="26" t="s">
        <v>8489</v>
      </c>
      <c r="B1021" s="182" t="s">
        <v>10533</v>
      </c>
      <c r="C1021" s="2" t="s">
        <v>1</v>
      </c>
      <c r="D1021" s="2" t="s">
        <v>0</v>
      </c>
      <c r="E1021" s="2" t="s">
        <v>10201</v>
      </c>
      <c r="F1021" s="2" t="s">
        <v>10331</v>
      </c>
      <c r="G1021" s="25">
        <v>1397</v>
      </c>
      <c r="H1021" s="29">
        <v>1397</v>
      </c>
      <c r="I1021" s="30"/>
      <c r="J1021" s="24" t="s">
        <v>10462</v>
      </c>
      <c r="K1021" s="2">
        <v>0</v>
      </c>
      <c r="L1021" s="2">
        <v>0</v>
      </c>
      <c r="M1021" s="24">
        <v>277.88</v>
      </c>
      <c r="N1021" s="2">
        <v>36.124400000000001</v>
      </c>
      <c r="O1021" s="2">
        <v>0</v>
      </c>
      <c r="P1021" s="2">
        <v>0</v>
      </c>
      <c r="Q1021" s="24">
        <v>314.00439999999998</v>
      </c>
      <c r="R1021" s="2" t="s">
        <v>10211</v>
      </c>
      <c r="S1021" s="2" t="s">
        <v>1</v>
      </c>
      <c r="T1021" t="str">
        <f>IF(Tabla2[[#This Row],[SERIE ]]="22SD004C","BODEGA",IF(Tabla2[[#This Row],[SERIE ]]="21DS000T","CASA MATRIZ","SUCURSAL"))</f>
        <v>SUCURSAL</v>
      </c>
    </row>
    <row r="1022" spans="1:20" ht="15.75" hidden="1" thickBot="1" x14ac:dyDescent="0.3">
      <c r="A1022" s="26" t="s">
        <v>8489</v>
      </c>
      <c r="B1022" s="182" t="s">
        <v>10533</v>
      </c>
      <c r="C1022" s="2" t="s">
        <v>1</v>
      </c>
      <c r="D1022" s="2" t="s">
        <v>0</v>
      </c>
      <c r="E1022" s="2" t="s">
        <v>10201</v>
      </c>
      <c r="F1022" s="2" t="s">
        <v>10331</v>
      </c>
      <c r="G1022" s="25">
        <v>1396</v>
      </c>
      <c r="H1022" s="29">
        <v>1396</v>
      </c>
      <c r="I1022" s="30"/>
      <c r="J1022" s="24" t="s">
        <v>10231</v>
      </c>
      <c r="K1022" s="2">
        <v>0</v>
      </c>
      <c r="L1022" s="2">
        <v>0</v>
      </c>
      <c r="M1022" s="24">
        <v>494.69</v>
      </c>
      <c r="N1022" s="2">
        <v>64.309700000000007</v>
      </c>
      <c r="O1022" s="2">
        <v>0</v>
      </c>
      <c r="P1022" s="2">
        <v>0</v>
      </c>
      <c r="Q1022" s="24">
        <v>558.99969999999996</v>
      </c>
      <c r="R1022" s="2" t="s">
        <v>10230</v>
      </c>
      <c r="S1022" s="2" t="s">
        <v>1</v>
      </c>
      <c r="T1022" t="str">
        <f>IF(Tabla2[[#This Row],[SERIE ]]="22SD004C","BODEGA",IF(Tabla2[[#This Row],[SERIE ]]="21DS000T","CASA MATRIZ","SUCURSAL"))</f>
        <v>SUCURSAL</v>
      </c>
    </row>
    <row r="1023" spans="1:20" ht="15.75" hidden="1" thickBot="1" x14ac:dyDescent="0.3">
      <c r="A1023" s="26" t="s">
        <v>8489</v>
      </c>
      <c r="B1023" s="182" t="s">
        <v>10533</v>
      </c>
      <c r="C1023" s="2" t="s">
        <v>1</v>
      </c>
      <c r="D1023" s="2" t="s">
        <v>0</v>
      </c>
      <c r="E1023" s="2" t="s">
        <v>10201</v>
      </c>
      <c r="F1023" s="2" t="s">
        <v>10331</v>
      </c>
      <c r="G1023" s="25">
        <v>1395</v>
      </c>
      <c r="H1023" s="29">
        <v>1395</v>
      </c>
      <c r="I1023" s="30"/>
      <c r="J1023" s="24" t="s">
        <v>10231</v>
      </c>
      <c r="K1023" s="2">
        <v>0</v>
      </c>
      <c r="L1023" s="2">
        <v>0</v>
      </c>
      <c r="M1023" s="24">
        <v>415.49</v>
      </c>
      <c r="N1023" s="2">
        <v>54.0137</v>
      </c>
      <c r="O1023" s="2">
        <v>0</v>
      </c>
      <c r="P1023" s="2">
        <v>0</v>
      </c>
      <c r="Q1023" s="24">
        <v>469.50369999999998</v>
      </c>
      <c r="R1023" s="112" t="s">
        <v>10230</v>
      </c>
      <c r="S1023" s="2" t="s">
        <v>1</v>
      </c>
      <c r="T1023" t="str">
        <f>IF(Tabla2[[#This Row],[SERIE ]]="22SD004C","BODEGA",IF(Tabla2[[#This Row],[SERIE ]]="21DS000T","CASA MATRIZ","SUCURSAL"))</f>
        <v>SUCURSAL</v>
      </c>
    </row>
    <row r="1024" spans="1:20" ht="15.75" hidden="1" thickBot="1" x14ac:dyDescent="0.3">
      <c r="A1024" s="26" t="s">
        <v>8489</v>
      </c>
      <c r="B1024" s="182" t="s">
        <v>10532</v>
      </c>
      <c r="C1024" s="2" t="s">
        <v>1</v>
      </c>
      <c r="D1024" s="2" t="s">
        <v>0</v>
      </c>
      <c r="E1024" s="2" t="s">
        <v>10201</v>
      </c>
      <c r="F1024" s="2" t="s">
        <v>10331</v>
      </c>
      <c r="G1024" s="25">
        <v>1394</v>
      </c>
      <c r="H1024" s="29">
        <v>1394</v>
      </c>
      <c r="I1024" s="30"/>
      <c r="J1024" s="24" t="s">
        <v>10236</v>
      </c>
      <c r="K1024" s="2">
        <v>0</v>
      </c>
      <c r="L1024" s="2">
        <v>0</v>
      </c>
      <c r="M1024" s="24">
        <v>89.2</v>
      </c>
      <c r="N1024" s="2">
        <v>11.596</v>
      </c>
      <c r="O1024" s="2">
        <v>0</v>
      </c>
      <c r="P1024" s="2">
        <v>0</v>
      </c>
      <c r="Q1024" s="24">
        <v>100.79600000000001</v>
      </c>
      <c r="R1024" s="2" t="s">
        <v>10235</v>
      </c>
      <c r="S1024" s="2" t="s">
        <v>1</v>
      </c>
      <c r="T1024" t="str">
        <f>IF(Tabla2[[#This Row],[SERIE ]]="22SD004C","BODEGA",IF(Tabla2[[#This Row],[SERIE ]]="21DS000T","CASA MATRIZ","SUCURSAL"))</f>
        <v>SUCURSAL</v>
      </c>
    </row>
    <row r="1025" spans="1:20" ht="15.75" hidden="1" thickBot="1" x14ac:dyDescent="0.3">
      <c r="A1025" s="26" t="s">
        <v>8489</v>
      </c>
      <c r="B1025" s="182" t="s">
        <v>10532</v>
      </c>
      <c r="C1025" s="2" t="s">
        <v>1</v>
      </c>
      <c r="D1025" s="2" t="s">
        <v>0</v>
      </c>
      <c r="E1025" s="2" t="s">
        <v>10201</v>
      </c>
      <c r="F1025" s="2" t="s">
        <v>10331</v>
      </c>
      <c r="G1025" s="25">
        <v>1393</v>
      </c>
      <c r="H1025" s="29">
        <v>1393</v>
      </c>
      <c r="I1025" s="30" t="s">
        <v>10233</v>
      </c>
      <c r="J1025" s="24" t="s">
        <v>10234</v>
      </c>
      <c r="K1025" s="2">
        <v>0</v>
      </c>
      <c r="L1025" s="2">
        <v>0</v>
      </c>
      <c r="M1025" s="24">
        <v>141.59</v>
      </c>
      <c r="N1025" s="2">
        <v>18.406700000000001</v>
      </c>
      <c r="O1025" s="2">
        <v>0</v>
      </c>
      <c r="P1025" s="2">
        <v>0</v>
      </c>
      <c r="Q1025" s="24">
        <v>159.9967</v>
      </c>
      <c r="S1025" s="2" t="s">
        <v>1</v>
      </c>
      <c r="T1025" t="str">
        <f>IF(Tabla2[[#This Row],[SERIE ]]="22SD004C","BODEGA",IF(Tabla2[[#This Row],[SERIE ]]="21DS000T","CASA MATRIZ","SUCURSAL"))</f>
        <v>SUCURSAL</v>
      </c>
    </row>
    <row r="1026" spans="1:20" ht="15.75" hidden="1" thickBot="1" x14ac:dyDescent="0.3">
      <c r="A1026" s="26" t="s">
        <v>8489</v>
      </c>
      <c r="B1026" s="182" t="s">
        <v>10532</v>
      </c>
      <c r="C1026" s="2" t="s">
        <v>1</v>
      </c>
      <c r="D1026" s="2" t="s">
        <v>0</v>
      </c>
      <c r="E1026" s="2" t="s">
        <v>10201</v>
      </c>
      <c r="F1026" s="2" t="s">
        <v>10331</v>
      </c>
      <c r="G1026" s="25">
        <v>1392</v>
      </c>
      <c r="H1026" s="29">
        <v>1392</v>
      </c>
      <c r="I1026" s="30"/>
      <c r="J1026" s="24" t="s">
        <v>10460</v>
      </c>
      <c r="K1026" s="2">
        <v>0</v>
      </c>
      <c r="L1026" s="2">
        <v>0</v>
      </c>
      <c r="M1026" s="24">
        <v>434.52</v>
      </c>
      <c r="N1026" s="2">
        <v>56.4876</v>
      </c>
      <c r="O1026" s="2">
        <v>0</v>
      </c>
      <c r="P1026" s="2">
        <v>0</v>
      </c>
      <c r="Q1026" s="24">
        <v>491.00759999999997</v>
      </c>
      <c r="R1026" s="2" t="s">
        <v>10206</v>
      </c>
      <c r="S1026" s="2" t="s">
        <v>1</v>
      </c>
      <c r="T1026" t="str">
        <f>IF(Tabla2[[#This Row],[SERIE ]]="22SD004C","BODEGA",IF(Tabla2[[#This Row],[SERIE ]]="21DS000T","CASA MATRIZ","SUCURSAL"))</f>
        <v>SUCURSAL</v>
      </c>
    </row>
    <row r="1027" spans="1:20" ht="15.75" hidden="1" thickBot="1" x14ac:dyDescent="0.3">
      <c r="A1027" s="26" t="s">
        <v>8489</v>
      </c>
      <c r="B1027" s="182" t="s">
        <v>10532</v>
      </c>
      <c r="C1027" s="2" t="s">
        <v>1</v>
      </c>
      <c r="D1027" s="2" t="s">
        <v>0</v>
      </c>
      <c r="E1027" s="2" t="s">
        <v>10201</v>
      </c>
      <c r="F1027" s="2" t="s">
        <v>10331</v>
      </c>
      <c r="G1027" s="25">
        <v>1391</v>
      </c>
      <c r="H1027" s="29">
        <v>1391</v>
      </c>
      <c r="I1027" s="30"/>
      <c r="J1027" s="24" t="s">
        <v>10563</v>
      </c>
      <c r="K1027" s="2">
        <v>0</v>
      </c>
      <c r="L1027" s="2">
        <v>0</v>
      </c>
      <c r="M1027" s="24">
        <v>31.86</v>
      </c>
      <c r="N1027" s="2">
        <v>4.1417999999999999</v>
      </c>
      <c r="O1027" s="2">
        <v>0</v>
      </c>
      <c r="P1027" s="2">
        <v>0</v>
      </c>
      <c r="Q1027" s="24">
        <v>36.001800000000003</v>
      </c>
      <c r="R1027" s="2" t="s">
        <v>10562</v>
      </c>
      <c r="S1027" s="2" t="s">
        <v>1</v>
      </c>
      <c r="T1027" t="str">
        <f>IF(Tabla2[[#This Row],[SERIE ]]="22SD004C","BODEGA",IF(Tabla2[[#This Row],[SERIE ]]="21DS000T","CASA MATRIZ","SUCURSAL"))</f>
        <v>SUCURSAL</v>
      </c>
    </row>
    <row r="1028" spans="1:20" ht="15.75" hidden="1" thickBot="1" x14ac:dyDescent="0.3">
      <c r="A1028" s="26" t="s">
        <v>8489</v>
      </c>
      <c r="B1028" s="182" t="s">
        <v>10532</v>
      </c>
      <c r="C1028" s="2" t="s">
        <v>1</v>
      </c>
      <c r="D1028" s="2" t="s">
        <v>0</v>
      </c>
      <c r="E1028" s="2" t="s">
        <v>10201</v>
      </c>
      <c r="F1028" s="2" t="s">
        <v>10331</v>
      </c>
      <c r="G1028" s="25">
        <v>1390</v>
      </c>
      <c r="H1028" s="29">
        <v>1390</v>
      </c>
      <c r="I1028" s="30"/>
      <c r="J1028" s="24" t="s">
        <v>10221</v>
      </c>
      <c r="K1028" s="2">
        <v>0</v>
      </c>
      <c r="L1028" s="2">
        <v>0</v>
      </c>
      <c r="M1028" s="24">
        <v>2220.59</v>
      </c>
      <c r="N1028" s="2">
        <v>288.67670000000004</v>
      </c>
      <c r="O1028" s="2">
        <v>0</v>
      </c>
      <c r="P1028" s="2">
        <v>0</v>
      </c>
      <c r="Q1028" s="24">
        <v>2509.2667000000001</v>
      </c>
      <c r="R1028" s="2" t="s">
        <v>10220</v>
      </c>
      <c r="S1028" s="2" t="s">
        <v>1</v>
      </c>
      <c r="T1028" t="str">
        <f>IF(Tabla2[[#This Row],[SERIE ]]="22SD004C","BODEGA",IF(Tabla2[[#This Row],[SERIE ]]="21DS000T","CASA MATRIZ","SUCURSAL"))</f>
        <v>SUCURSAL</v>
      </c>
    </row>
    <row r="1029" spans="1:20" ht="15.75" hidden="1" thickBot="1" x14ac:dyDescent="0.3">
      <c r="A1029" s="26" t="s">
        <v>8489</v>
      </c>
      <c r="B1029" s="182" t="s">
        <v>10532</v>
      </c>
      <c r="C1029" s="2" t="s">
        <v>1</v>
      </c>
      <c r="D1029" s="2" t="s">
        <v>0</v>
      </c>
      <c r="E1029" s="2" t="s">
        <v>10201</v>
      </c>
      <c r="F1029" s="2" t="s">
        <v>10331</v>
      </c>
      <c r="G1029" s="25">
        <v>1389</v>
      </c>
      <c r="H1029" s="29">
        <v>1389</v>
      </c>
      <c r="I1029" s="30"/>
      <c r="J1029" s="24" t="s">
        <v>10219</v>
      </c>
      <c r="K1029" s="2">
        <v>0</v>
      </c>
      <c r="L1029" s="2">
        <v>0</v>
      </c>
      <c r="M1029" s="24">
        <v>439.11</v>
      </c>
      <c r="N1029" s="2">
        <v>57.084300000000006</v>
      </c>
      <c r="O1029" s="2">
        <v>0</v>
      </c>
      <c r="P1029" s="2">
        <v>0</v>
      </c>
      <c r="Q1029" s="24">
        <v>496.1943</v>
      </c>
      <c r="R1029" s="2" t="s">
        <v>10218</v>
      </c>
      <c r="S1029" s="2" t="s">
        <v>1</v>
      </c>
      <c r="T1029" t="str">
        <f>IF(Tabla2[[#This Row],[SERIE ]]="22SD004C","BODEGA",IF(Tabla2[[#This Row],[SERIE ]]="21DS000T","CASA MATRIZ","SUCURSAL"))</f>
        <v>SUCURSAL</v>
      </c>
    </row>
    <row r="1030" spans="1:20" ht="15.75" hidden="1" thickBot="1" x14ac:dyDescent="0.3">
      <c r="A1030" s="26" t="s">
        <v>8489</v>
      </c>
      <c r="B1030" s="182" t="s">
        <v>10532</v>
      </c>
      <c r="C1030" s="2" t="s">
        <v>1</v>
      </c>
      <c r="D1030" s="2" t="s">
        <v>0</v>
      </c>
      <c r="E1030" s="2" t="s">
        <v>10201</v>
      </c>
      <c r="F1030" s="2" t="s">
        <v>10331</v>
      </c>
      <c r="G1030" s="25">
        <v>1388</v>
      </c>
      <c r="H1030" s="29">
        <v>1388</v>
      </c>
      <c r="I1030" s="30" t="s">
        <v>10566</v>
      </c>
      <c r="J1030" s="24" t="s">
        <v>10567</v>
      </c>
      <c r="K1030" s="2">
        <v>0</v>
      </c>
      <c r="L1030" s="2">
        <v>0</v>
      </c>
      <c r="M1030" s="24">
        <v>39.82</v>
      </c>
      <c r="N1030" s="2">
        <v>5.1766000000000005</v>
      </c>
      <c r="O1030" s="2">
        <v>0</v>
      </c>
      <c r="P1030" s="2">
        <v>0</v>
      </c>
      <c r="Q1030" s="24">
        <v>44.996600000000001</v>
      </c>
      <c r="S1030" s="2" t="s">
        <v>1</v>
      </c>
      <c r="T1030" t="str">
        <f>IF(Tabla2[[#This Row],[SERIE ]]="22SD004C","BODEGA",IF(Tabla2[[#This Row],[SERIE ]]="21DS000T","CASA MATRIZ","SUCURSAL"))</f>
        <v>SUCURSAL</v>
      </c>
    </row>
    <row r="1031" spans="1:20" ht="15.75" hidden="1" thickBot="1" x14ac:dyDescent="0.3">
      <c r="A1031" s="26" t="s">
        <v>8489</v>
      </c>
      <c r="B1031" s="182" t="s">
        <v>10532</v>
      </c>
      <c r="C1031" s="2" t="s">
        <v>1</v>
      </c>
      <c r="D1031" s="2" t="s">
        <v>0</v>
      </c>
      <c r="E1031" s="2" t="s">
        <v>10201</v>
      </c>
      <c r="F1031" s="2" t="s">
        <v>10331</v>
      </c>
      <c r="G1031" s="25">
        <v>1387</v>
      </c>
      <c r="H1031" s="29">
        <v>1387</v>
      </c>
      <c r="I1031" s="30"/>
      <c r="J1031" s="24" t="s">
        <v>10280</v>
      </c>
      <c r="K1031" s="2">
        <v>0</v>
      </c>
      <c r="L1031" s="2">
        <v>0</v>
      </c>
      <c r="M1031" s="24">
        <v>19.91</v>
      </c>
      <c r="N1031" s="2">
        <v>2.5883000000000003</v>
      </c>
      <c r="O1031" s="2">
        <v>0</v>
      </c>
      <c r="P1031" s="2">
        <v>0</v>
      </c>
      <c r="Q1031" s="24">
        <v>22.4983</v>
      </c>
      <c r="R1031" s="2" t="s">
        <v>10279</v>
      </c>
      <c r="S1031" s="2" t="s">
        <v>1</v>
      </c>
      <c r="T1031" t="str">
        <f>IF(Tabla2[[#This Row],[SERIE ]]="22SD004C","BODEGA",IF(Tabla2[[#This Row],[SERIE ]]="21DS000T","CASA MATRIZ","SUCURSAL"))</f>
        <v>SUCURSAL</v>
      </c>
    </row>
    <row r="1032" spans="1:20" ht="15.75" hidden="1" thickBot="1" x14ac:dyDescent="0.3">
      <c r="A1032" s="26" t="s">
        <v>8489</v>
      </c>
      <c r="B1032" s="182" t="s">
        <v>10532</v>
      </c>
      <c r="C1032" s="2" t="s">
        <v>1</v>
      </c>
      <c r="D1032" s="2" t="s">
        <v>0</v>
      </c>
      <c r="E1032" s="2" t="s">
        <v>10201</v>
      </c>
      <c r="F1032" s="2" t="s">
        <v>10331</v>
      </c>
      <c r="G1032" s="25">
        <v>1386</v>
      </c>
      <c r="H1032" s="29">
        <v>1386</v>
      </c>
      <c r="I1032" s="30" t="s">
        <v>10437</v>
      </c>
      <c r="J1032" s="24" t="s">
        <v>10438</v>
      </c>
      <c r="K1032" s="2">
        <v>0</v>
      </c>
      <c r="L1032" s="2">
        <v>0</v>
      </c>
      <c r="M1032" s="24">
        <v>82.74</v>
      </c>
      <c r="N1032" s="2">
        <v>10.7562</v>
      </c>
      <c r="O1032" s="2">
        <v>0</v>
      </c>
      <c r="P1032" s="2">
        <v>0</v>
      </c>
      <c r="Q1032" s="24">
        <v>93.496199999999988</v>
      </c>
      <c r="S1032" s="2" t="s">
        <v>1</v>
      </c>
      <c r="T1032" t="str">
        <f>IF(Tabla2[[#This Row],[SERIE ]]="22SD004C","BODEGA",IF(Tabla2[[#This Row],[SERIE ]]="21DS000T","CASA MATRIZ","SUCURSAL"))</f>
        <v>SUCURSAL</v>
      </c>
    </row>
    <row r="1033" spans="1:20" ht="15.75" hidden="1" thickBot="1" x14ac:dyDescent="0.3">
      <c r="A1033" s="26" t="s">
        <v>8489</v>
      </c>
      <c r="B1033" s="182" t="s">
        <v>10532</v>
      </c>
      <c r="C1033" s="2" t="s">
        <v>1</v>
      </c>
      <c r="D1033" s="2" t="s">
        <v>0</v>
      </c>
      <c r="E1033" s="2" t="s">
        <v>10201</v>
      </c>
      <c r="F1033" s="2" t="s">
        <v>10331</v>
      </c>
      <c r="G1033" s="25">
        <v>1385</v>
      </c>
      <c r="H1033" s="29">
        <v>1385</v>
      </c>
      <c r="I1033" s="30"/>
      <c r="J1033" s="24" t="s">
        <v>10270</v>
      </c>
      <c r="K1033" s="2">
        <v>0</v>
      </c>
      <c r="L1033" s="2">
        <v>0</v>
      </c>
      <c r="M1033" s="24">
        <v>414.16</v>
      </c>
      <c r="N1033" s="2">
        <v>53.840800000000002</v>
      </c>
      <c r="O1033" s="2">
        <v>0</v>
      </c>
      <c r="P1033" s="2">
        <v>0</v>
      </c>
      <c r="Q1033" s="24">
        <v>468.00080000000003</v>
      </c>
      <c r="R1033" s="2" t="s">
        <v>10269</v>
      </c>
      <c r="S1033" s="2" t="s">
        <v>1</v>
      </c>
      <c r="T1033" t="str">
        <f>IF(Tabla2[[#This Row],[SERIE ]]="22SD004C","BODEGA",IF(Tabla2[[#This Row],[SERIE ]]="21DS000T","CASA MATRIZ","SUCURSAL"))</f>
        <v>SUCURSAL</v>
      </c>
    </row>
    <row r="1034" spans="1:20" ht="15.75" hidden="1" thickBot="1" x14ac:dyDescent="0.3">
      <c r="A1034" s="26" t="s">
        <v>8489</v>
      </c>
      <c r="B1034" s="182" t="s">
        <v>10531</v>
      </c>
      <c r="C1034" s="2" t="s">
        <v>1</v>
      </c>
      <c r="D1034" s="2" t="s">
        <v>0</v>
      </c>
      <c r="E1034" s="2" t="s">
        <v>10201</v>
      </c>
      <c r="F1034" s="2" t="s">
        <v>10331</v>
      </c>
      <c r="G1034" s="25">
        <v>1384</v>
      </c>
      <c r="H1034" s="29">
        <v>1384</v>
      </c>
      <c r="I1034" s="30"/>
      <c r="J1034" s="24" t="s">
        <v>10299</v>
      </c>
      <c r="K1034" s="2">
        <v>0</v>
      </c>
      <c r="L1034" s="2">
        <v>0</v>
      </c>
      <c r="M1034" s="24">
        <v>178.76</v>
      </c>
      <c r="N1034" s="2">
        <v>23.238800000000001</v>
      </c>
      <c r="O1034" s="2">
        <v>0</v>
      </c>
      <c r="P1034" s="2">
        <v>0</v>
      </c>
      <c r="Q1034" s="24">
        <v>201.99879999999999</v>
      </c>
      <c r="R1034" s="2" t="s">
        <v>10298</v>
      </c>
      <c r="S1034" s="2" t="s">
        <v>1</v>
      </c>
      <c r="T1034" t="str">
        <f>IF(Tabla2[[#This Row],[SERIE ]]="22SD004C","BODEGA",IF(Tabla2[[#This Row],[SERIE ]]="21DS000T","CASA MATRIZ","SUCURSAL"))</f>
        <v>SUCURSAL</v>
      </c>
    </row>
    <row r="1035" spans="1:20" ht="15.75" hidden="1" thickBot="1" x14ac:dyDescent="0.3">
      <c r="A1035" s="26" t="s">
        <v>8489</v>
      </c>
      <c r="B1035" s="182" t="s">
        <v>10531</v>
      </c>
      <c r="C1035" s="2" t="s">
        <v>1</v>
      </c>
      <c r="D1035" s="2" t="s">
        <v>0</v>
      </c>
      <c r="E1035" s="2" t="s">
        <v>10201</v>
      </c>
      <c r="F1035" s="2" t="s">
        <v>10331</v>
      </c>
      <c r="G1035" s="25">
        <v>1383</v>
      </c>
      <c r="H1035" s="29">
        <v>1383</v>
      </c>
      <c r="I1035" s="30"/>
      <c r="J1035" s="24" t="s">
        <v>10431</v>
      </c>
      <c r="K1035" s="2">
        <v>0</v>
      </c>
      <c r="L1035" s="2">
        <v>0</v>
      </c>
      <c r="M1035" s="24">
        <v>31.15</v>
      </c>
      <c r="N1035" s="2">
        <v>4.0495000000000001</v>
      </c>
      <c r="O1035" s="2">
        <v>0</v>
      </c>
      <c r="P1035" s="2">
        <v>0</v>
      </c>
      <c r="Q1035" s="24">
        <v>35.1995</v>
      </c>
      <c r="R1035" s="2" t="s">
        <v>10430</v>
      </c>
      <c r="S1035" s="2" t="s">
        <v>1</v>
      </c>
      <c r="T1035" t="str">
        <f>IF(Tabla2[[#This Row],[SERIE ]]="22SD004C","BODEGA",IF(Tabla2[[#This Row],[SERIE ]]="21DS000T","CASA MATRIZ","SUCURSAL"))</f>
        <v>SUCURSAL</v>
      </c>
    </row>
    <row r="1036" spans="1:20" ht="15.75" hidden="1" thickBot="1" x14ac:dyDescent="0.3">
      <c r="A1036" s="26" t="s">
        <v>8489</v>
      </c>
      <c r="B1036" s="182" t="s">
        <v>10531</v>
      </c>
      <c r="C1036" s="2" t="s">
        <v>1</v>
      </c>
      <c r="D1036" s="2" t="s">
        <v>0</v>
      </c>
      <c r="E1036" s="2" t="s">
        <v>10201</v>
      </c>
      <c r="F1036" s="2" t="s">
        <v>10331</v>
      </c>
      <c r="G1036" s="25">
        <v>1382</v>
      </c>
      <c r="H1036" s="29">
        <v>1382</v>
      </c>
      <c r="I1036" s="30"/>
      <c r="J1036" s="24" t="s">
        <v>10565</v>
      </c>
      <c r="K1036" s="2">
        <v>0</v>
      </c>
      <c r="L1036" s="2">
        <v>0</v>
      </c>
      <c r="M1036" s="24">
        <v>308.81</v>
      </c>
      <c r="N1036" s="2">
        <v>40.145299999999999</v>
      </c>
      <c r="O1036" s="2">
        <v>0</v>
      </c>
      <c r="P1036" s="2">
        <v>0</v>
      </c>
      <c r="Q1036" s="24">
        <v>348.95530000000002</v>
      </c>
      <c r="R1036" s="2" t="s">
        <v>10564</v>
      </c>
      <c r="S1036" s="2" t="s">
        <v>1</v>
      </c>
      <c r="T1036" t="str">
        <f>IF(Tabla2[[#This Row],[SERIE ]]="22SD004C","BODEGA",IF(Tabla2[[#This Row],[SERIE ]]="21DS000T","CASA MATRIZ","SUCURSAL"))</f>
        <v>SUCURSAL</v>
      </c>
    </row>
    <row r="1037" spans="1:20" ht="15.75" hidden="1" thickBot="1" x14ac:dyDescent="0.3">
      <c r="A1037" s="26" t="s">
        <v>8489</v>
      </c>
      <c r="B1037" s="182" t="s">
        <v>10531</v>
      </c>
      <c r="C1037" s="2" t="s">
        <v>1</v>
      </c>
      <c r="D1037" s="2" t="s">
        <v>0</v>
      </c>
      <c r="E1037" s="2" t="s">
        <v>10201</v>
      </c>
      <c r="F1037" s="2" t="s">
        <v>10331</v>
      </c>
      <c r="G1037" s="25">
        <v>1381</v>
      </c>
      <c r="H1037" s="29">
        <v>1381</v>
      </c>
      <c r="I1037" s="30"/>
      <c r="J1037" s="24" t="s">
        <v>10219</v>
      </c>
      <c r="K1037" s="2">
        <v>0</v>
      </c>
      <c r="L1037" s="2">
        <v>0</v>
      </c>
      <c r="M1037" s="24">
        <v>483.63</v>
      </c>
      <c r="N1037" s="2">
        <v>62.871900000000004</v>
      </c>
      <c r="O1037" s="2">
        <v>0</v>
      </c>
      <c r="P1037" s="2">
        <v>0</v>
      </c>
      <c r="Q1037" s="24">
        <v>546.50189999999998</v>
      </c>
      <c r="R1037" s="2" t="s">
        <v>10218</v>
      </c>
      <c r="S1037" s="2" t="s">
        <v>1</v>
      </c>
      <c r="T1037" t="str">
        <f>IF(Tabla2[[#This Row],[SERIE ]]="22SD004C","BODEGA",IF(Tabla2[[#This Row],[SERIE ]]="21DS000T","CASA MATRIZ","SUCURSAL"))</f>
        <v>SUCURSAL</v>
      </c>
    </row>
    <row r="1038" spans="1:20" ht="15.75" hidden="1" thickBot="1" x14ac:dyDescent="0.3">
      <c r="A1038" s="26" t="s">
        <v>8489</v>
      </c>
      <c r="B1038" s="182" t="s">
        <v>10530</v>
      </c>
      <c r="C1038" s="2" t="s">
        <v>1</v>
      </c>
      <c r="D1038" s="2" t="s">
        <v>0</v>
      </c>
      <c r="E1038" s="2" t="s">
        <v>10201</v>
      </c>
      <c r="F1038" s="2" t="s">
        <v>10331</v>
      </c>
      <c r="G1038" s="25">
        <v>1380</v>
      </c>
      <c r="H1038" s="29">
        <v>1380</v>
      </c>
      <c r="I1038" s="30"/>
      <c r="J1038" s="24" t="s">
        <v>10563</v>
      </c>
      <c r="K1038" s="2">
        <v>0</v>
      </c>
      <c r="L1038" s="2">
        <v>0</v>
      </c>
      <c r="M1038" s="24">
        <v>44.25</v>
      </c>
      <c r="N1038" s="2">
        <v>5.7525000000000004</v>
      </c>
      <c r="O1038" s="2">
        <v>0</v>
      </c>
      <c r="P1038" s="2">
        <v>0</v>
      </c>
      <c r="Q1038" s="24">
        <v>50.002499999999998</v>
      </c>
      <c r="R1038" s="2" t="s">
        <v>10562</v>
      </c>
      <c r="S1038" s="2" t="s">
        <v>1</v>
      </c>
      <c r="T1038" t="str">
        <f>IF(Tabla2[[#This Row],[SERIE ]]="22SD004C","BODEGA",IF(Tabla2[[#This Row],[SERIE ]]="21DS000T","CASA MATRIZ","SUCURSAL"))</f>
        <v>SUCURSAL</v>
      </c>
    </row>
    <row r="1039" spans="1:20" ht="15.75" hidden="1" thickBot="1" x14ac:dyDescent="0.3">
      <c r="A1039" s="26" t="s">
        <v>8489</v>
      </c>
      <c r="B1039" s="182" t="s">
        <v>10530</v>
      </c>
      <c r="C1039" s="2" t="s">
        <v>1</v>
      </c>
      <c r="D1039" s="2" t="s">
        <v>0</v>
      </c>
      <c r="E1039" s="2" t="s">
        <v>10201</v>
      </c>
      <c r="F1039" s="2" t="s">
        <v>10331</v>
      </c>
      <c r="G1039" s="25">
        <v>1379</v>
      </c>
      <c r="H1039" s="29">
        <v>1379</v>
      </c>
      <c r="I1039" s="30"/>
      <c r="J1039" s="24" t="s">
        <v>10246</v>
      </c>
      <c r="K1039" s="2">
        <v>0</v>
      </c>
      <c r="L1039" s="2">
        <v>0</v>
      </c>
      <c r="M1039" s="24">
        <v>106.19</v>
      </c>
      <c r="N1039" s="2">
        <v>13.8047</v>
      </c>
      <c r="O1039" s="2">
        <v>0</v>
      </c>
      <c r="P1039" s="2">
        <v>0</v>
      </c>
      <c r="Q1039" s="24">
        <v>119.99469999999999</v>
      </c>
      <c r="R1039" s="2" t="s">
        <v>10245</v>
      </c>
      <c r="S1039" s="2" t="s">
        <v>1</v>
      </c>
      <c r="T1039" t="str">
        <f>IF(Tabla2[[#This Row],[SERIE ]]="22SD004C","BODEGA",IF(Tabla2[[#This Row],[SERIE ]]="21DS000T","CASA MATRIZ","SUCURSAL"))</f>
        <v>SUCURSAL</v>
      </c>
    </row>
    <row r="1040" spans="1:20" ht="15.75" hidden="1" thickBot="1" x14ac:dyDescent="0.3">
      <c r="A1040" s="26" t="s">
        <v>8489</v>
      </c>
      <c r="B1040" s="182" t="s">
        <v>10530</v>
      </c>
      <c r="C1040" s="2" t="s">
        <v>1</v>
      </c>
      <c r="D1040" s="2" t="s">
        <v>0</v>
      </c>
      <c r="E1040" s="2" t="s">
        <v>10201</v>
      </c>
      <c r="F1040" s="2" t="s">
        <v>10331</v>
      </c>
      <c r="G1040" s="25">
        <v>1378</v>
      </c>
      <c r="H1040" s="29">
        <v>1378</v>
      </c>
      <c r="I1040" s="30"/>
      <c r="J1040" s="24" t="s">
        <v>10231</v>
      </c>
      <c r="K1040" s="2">
        <v>0</v>
      </c>
      <c r="L1040" s="2">
        <v>0</v>
      </c>
      <c r="M1040" s="24">
        <v>449.12</v>
      </c>
      <c r="N1040" s="2">
        <v>58.385600000000004</v>
      </c>
      <c r="O1040" s="2">
        <v>0</v>
      </c>
      <c r="P1040" s="2">
        <v>0</v>
      </c>
      <c r="Q1040" s="24">
        <v>507.50560000000002</v>
      </c>
      <c r="R1040" s="2" t="s">
        <v>10230</v>
      </c>
      <c r="S1040" s="2" t="s">
        <v>1</v>
      </c>
      <c r="T1040" t="str">
        <f>IF(Tabla2[[#This Row],[SERIE ]]="22SD004C","BODEGA",IF(Tabla2[[#This Row],[SERIE ]]="21DS000T","CASA MATRIZ","SUCURSAL"))</f>
        <v>SUCURSAL</v>
      </c>
    </row>
    <row r="1041" spans="1:20" ht="15.75" hidden="1" thickBot="1" x14ac:dyDescent="0.3">
      <c r="A1041" s="26" t="s">
        <v>8489</v>
      </c>
      <c r="B1041" s="182" t="s">
        <v>10530</v>
      </c>
      <c r="C1041" s="2" t="s">
        <v>1</v>
      </c>
      <c r="D1041" s="2" t="s">
        <v>0</v>
      </c>
      <c r="E1041" s="2" t="s">
        <v>10201</v>
      </c>
      <c r="F1041" s="2" t="s">
        <v>10331</v>
      </c>
      <c r="G1041" s="25">
        <v>1377</v>
      </c>
      <c r="H1041" s="29">
        <v>1377</v>
      </c>
      <c r="I1041" s="30"/>
      <c r="J1041" s="24" t="s">
        <v>10470</v>
      </c>
      <c r="K1041" s="2">
        <v>0</v>
      </c>
      <c r="L1041" s="2">
        <v>0</v>
      </c>
      <c r="M1041" s="24">
        <v>126.11</v>
      </c>
      <c r="N1041" s="2">
        <v>16.394300000000001</v>
      </c>
      <c r="O1041" s="2">
        <v>0</v>
      </c>
      <c r="P1041" s="2">
        <v>0</v>
      </c>
      <c r="Q1041" s="24">
        <v>142.5043</v>
      </c>
      <c r="R1041" s="2" t="s">
        <v>10469</v>
      </c>
      <c r="S1041" s="2" t="s">
        <v>1</v>
      </c>
      <c r="T1041" t="str">
        <f>IF(Tabla2[[#This Row],[SERIE ]]="22SD004C","BODEGA",IF(Tabla2[[#This Row],[SERIE ]]="21DS000T","CASA MATRIZ","SUCURSAL"))</f>
        <v>SUCURSAL</v>
      </c>
    </row>
    <row r="1042" spans="1:20" ht="15.75" hidden="1" thickBot="1" x14ac:dyDescent="0.3">
      <c r="A1042" s="26" t="s">
        <v>8489</v>
      </c>
      <c r="B1042" s="182" t="s">
        <v>10530</v>
      </c>
      <c r="C1042" s="2" t="s">
        <v>1</v>
      </c>
      <c r="D1042" s="2" t="s">
        <v>0</v>
      </c>
      <c r="E1042" s="2" t="s">
        <v>10201</v>
      </c>
      <c r="F1042" s="2" t="s">
        <v>10331</v>
      </c>
      <c r="G1042" s="25">
        <v>1376</v>
      </c>
      <c r="H1042" s="29">
        <v>1376</v>
      </c>
      <c r="I1042" s="30"/>
      <c r="J1042" s="24" t="s">
        <v>10231</v>
      </c>
      <c r="K1042" s="2">
        <v>0</v>
      </c>
      <c r="L1042" s="2">
        <v>0</v>
      </c>
      <c r="M1042" s="24">
        <v>404.28</v>
      </c>
      <c r="N1042" s="2">
        <v>52.556399999999996</v>
      </c>
      <c r="O1042" s="2">
        <v>0</v>
      </c>
      <c r="P1042" s="2">
        <v>0</v>
      </c>
      <c r="Q1042" s="24">
        <v>456.83639999999997</v>
      </c>
      <c r="R1042" s="2" t="s">
        <v>10230</v>
      </c>
      <c r="S1042" s="2" t="s">
        <v>1</v>
      </c>
      <c r="T1042" t="str">
        <f>IF(Tabla2[[#This Row],[SERIE ]]="22SD004C","BODEGA",IF(Tabla2[[#This Row],[SERIE ]]="21DS000T","CASA MATRIZ","SUCURSAL"))</f>
        <v>SUCURSAL</v>
      </c>
    </row>
    <row r="1043" spans="1:20" ht="15.75" hidden="1" thickBot="1" x14ac:dyDescent="0.3">
      <c r="A1043" s="26" t="s">
        <v>8489</v>
      </c>
      <c r="B1043" s="182" t="s">
        <v>10530</v>
      </c>
      <c r="C1043" s="2" t="s">
        <v>1</v>
      </c>
      <c r="D1043" s="2" t="s">
        <v>0</v>
      </c>
      <c r="E1043" s="2" t="s">
        <v>10201</v>
      </c>
      <c r="F1043" s="2" t="s">
        <v>10331</v>
      </c>
      <c r="G1043" s="25">
        <v>1375</v>
      </c>
      <c r="H1043" s="29">
        <v>1375</v>
      </c>
      <c r="I1043" s="30"/>
      <c r="J1043" s="24" t="s">
        <v>10224</v>
      </c>
      <c r="K1043" s="2">
        <v>0</v>
      </c>
      <c r="L1043" s="2">
        <v>0</v>
      </c>
      <c r="M1043" s="24">
        <v>287.08</v>
      </c>
      <c r="N1043" s="2">
        <v>37.320399999999999</v>
      </c>
      <c r="O1043" s="2">
        <v>0</v>
      </c>
      <c r="P1043" s="2">
        <v>0</v>
      </c>
      <c r="Q1043" s="24">
        <v>324.40039999999999</v>
      </c>
      <c r="R1043" s="2" t="s">
        <v>10223</v>
      </c>
      <c r="S1043" s="2" t="s">
        <v>1</v>
      </c>
      <c r="T1043" t="str">
        <f>IF(Tabla2[[#This Row],[SERIE ]]="22SD004C","BODEGA",IF(Tabla2[[#This Row],[SERIE ]]="21DS000T","CASA MATRIZ","SUCURSAL"))</f>
        <v>SUCURSAL</v>
      </c>
    </row>
    <row r="1044" spans="1:20" ht="15.75" hidden="1" thickBot="1" x14ac:dyDescent="0.3">
      <c r="A1044" s="26" t="s">
        <v>8489</v>
      </c>
      <c r="B1044" s="182" t="s">
        <v>10529</v>
      </c>
      <c r="C1044" s="2" t="s">
        <v>1</v>
      </c>
      <c r="D1044" s="2" t="s">
        <v>0</v>
      </c>
      <c r="E1044" s="2" t="s">
        <v>10201</v>
      </c>
      <c r="F1044" s="2" t="s">
        <v>10331</v>
      </c>
      <c r="G1044" s="25">
        <v>1374</v>
      </c>
      <c r="H1044" s="29">
        <v>1374</v>
      </c>
      <c r="I1044" s="30" t="s">
        <v>10233</v>
      </c>
      <c r="J1044" s="24" t="s">
        <v>10234</v>
      </c>
      <c r="K1044" s="2">
        <v>0</v>
      </c>
      <c r="L1044" s="2">
        <v>0</v>
      </c>
      <c r="M1044" s="24">
        <v>151.99</v>
      </c>
      <c r="N1044" s="2">
        <v>19.758700000000001</v>
      </c>
      <c r="O1044" s="2">
        <v>0</v>
      </c>
      <c r="P1044" s="2">
        <v>0</v>
      </c>
      <c r="Q1044" s="24">
        <v>171.74870000000001</v>
      </c>
      <c r="S1044" s="2" t="s">
        <v>1</v>
      </c>
      <c r="T1044" t="str">
        <f>IF(Tabla2[[#This Row],[SERIE ]]="22SD004C","BODEGA",IF(Tabla2[[#This Row],[SERIE ]]="21DS000T","CASA MATRIZ","SUCURSAL"))</f>
        <v>SUCURSAL</v>
      </c>
    </row>
    <row r="1045" spans="1:20" ht="15.75" hidden="1" thickBot="1" x14ac:dyDescent="0.3">
      <c r="A1045" s="26" t="s">
        <v>8489</v>
      </c>
      <c r="B1045" s="182" t="s">
        <v>10529</v>
      </c>
      <c r="C1045" s="2" t="s">
        <v>1</v>
      </c>
      <c r="D1045" s="2" t="s">
        <v>0</v>
      </c>
      <c r="E1045" s="2" t="s">
        <v>10201</v>
      </c>
      <c r="F1045" s="2" t="s">
        <v>10331</v>
      </c>
      <c r="G1045" s="25">
        <v>1373</v>
      </c>
      <c r="H1045" s="29">
        <v>1373</v>
      </c>
      <c r="I1045" s="30"/>
      <c r="J1045" s="24" t="s">
        <v>10461</v>
      </c>
      <c r="K1045" s="2">
        <v>0</v>
      </c>
      <c r="L1045" s="2">
        <v>0</v>
      </c>
      <c r="M1045" s="24">
        <v>555.76</v>
      </c>
      <c r="N1045" s="2">
        <v>72.248800000000003</v>
      </c>
      <c r="O1045" s="2">
        <v>0</v>
      </c>
      <c r="P1045" s="2">
        <v>0</v>
      </c>
      <c r="Q1045" s="24">
        <v>628.00879999999995</v>
      </c>
      <c r="R1045" s="2" t="s">
        <v>10253</v>
      </c>
      <c r="S1045" s="2" t="s">
        <v>1</v>
      </c>
      <c r="T1045" t="str">
        <f>IF(Tabla2[[#This Row],[SERIE ]]="22SD004C","BODEGA",IF(Tabla2[[#This Row],[SERIE ]]="21DS000T","CASA MATRIZ","SUCURSAL"))</f>
        <v>SUCURSAL</v>
      </c>
    </row>
    <row r="1046" spans="1:20" ht="15.75" hidden="1" thickBot="1" x14ac:dyDescent="0.3">
      <c r="A1046" s="26" t="s">
        <v>8489</v>
      </c>
      <c r="B1046" s="182" t="s">
        <v>10529</v>
      </c>
      <c r="C1046" s="2" t="s">
        <v>1</v>
      </c>
      <c r="D1046" s="2" t="s">
        <v>0</v>
      </c>
      <c r="E1046" s="2" t="s">
        <v>10201</v>
      </c>
      <c r="F1046" s="2" t="s">
        <v>10331</v>
      </c>
      <c r="G1046" s="25">
        <v>1372</v>
      </c>
      <c r="H1046" s="29">
        <v>1372</v>
      </c>
      <c r="I1046" s="30"/>
      <c r="J1046" s="24" t="s">
        <v>10465</v>
      </c>
      <c r="K1046" s="2">
        <v>0</v>
      </c>
      <c r="L1046" s="2">
        <v>0</v>
      </c>
      <c r="M1046" s="24">
        <v>88.5</v>
      </c>
      <c r="N1046" s="2">
        <v>11.505000000000001</v>
      </c>
      <c r="O1046" s="2">
        <v>0</v>
      </c>
      <c r="P1046" s="2">
        <v>0</v>
      </c>
      <c r="Q1046" s="24">
        <v>100.005</v>
      </c>
      <c r="R1046" s="2" t="s">
        <v>10464</v>
      </c>
      <c r="S1046" s="2" t="s">
        <v>1</v>
      </c>
      <c r="T1046" t="str">
        <f>IF(Tabla2[[#This Row],[SERIE ]]="22SD004C","BODEGA",IF(Tabla2[[#This Row],[SERIE ]]="21DS000T","CASA MATRIZ","SUCURSAL"))</f>
        <v>SUCURSAL</v>
      </c>
    </row>
    <row r="1047" spans="1:20" ht="15.75" hidden="1" thickBot="1" x14ac:dyDescent="0.3">
      <c r="A1047" s="26" t="s">
        <v>8489</v>
      </c>
      <c r="B1047" s="182" t="s">
        <v>10529</v>
      </c>
      <c r="C1047" s="2" t="s">
        <v>1</v>
      </c>
      <c r="D1047" s="2" t="s">
        <v>0</v>
      </c>
      <c r="E1047" s="2" t="s">
        <v>10201</v>
      </c>
      <c r="F1047" s="2" t="s">
        <v>10331</v>
      </c>
      <c r="G1047" s="25">
        <v>1371</v>
      </c>
      <c r="H1047" s="29">
        <v>1371</v>
      </c>
      <c r="I1047" s="30"/>
      <c r="J1047" s="24" t="s">
        <v>10277</v>
      </c>
      <c r="K1047" s="2">
        <v>0</v>
      </c>
      <c r="L1047" s="2">
        <v>0</v>
      </c>
      <c r="M1047" s="24">
        <v>37.18</v>
      </c>
      <c r="N1047" s="2">
        <v>4.8334000000000001</v>
      </c>
      <c r="O1047" s="2">
        <v>0</v>
      </c>
      <c r="P1047" s="2">
        <v>0</v>
      </c>
      <c r="Q1047" s="24">
        <v>42.013399999999997</v>
      </c>
      <c r="R1047" s="2" t="s">
        <v>10276</v>
      </c>
      <c r="S1047" s="2" t="s">
        <v>1</v>
      </c>
      <c r="T1047" t="str">
        <f>IF(Tabla2[[#This Row],[SERIE ]]="22SD004C","BODEGA",IF(Tabla2[[#This Row],[SERIE ]]="21DS000T","CASA MATRIZ","SUCURSAL"))</f>
        <v>SUCURSAL</v>
      </c>
    </row>
    <row r="1048" spans="1:20" ht="15.75" hidden="1" thickBot="1" x14ac:dyDescent="0.3">
      <c r="A1048" s="26" t="s">
        <v>8489</v>
      </c>
      <c r="B1048" s="182" t="s">
        <v>10529</v>
      </c>
      <c r="C1048" s="2" t="s">
        <v>1</v>
      </c>
      <c r="D1048" s="2" t="s">
        <v>0</v>
      </c>
      <c r="E1048" s="2" t="s">
        <v>10201</v>
      </c>
      <c r="F1048" s="2" t="s">
        <v>10331</v>
      </c>
      <c r="G1048" s="25">
        <v>1370</v>
      </c>
      <c r="H1048" s="29">
        <v>1370</v>
      </c>
      <c r="I1048" s="30"/>
      <c r="J1048" s="24" t="s">
        <v>10229</v>
      </c>
      <c r="K1048" s="2">
        <v>0</v>
      </c>
      <c r="L1048" s="2">
        <v>0</v>
      </c>
      <c r="M1048" s="24">
        <v>897.35</v>
      </c>
      <c r="N1048" s="2">
        <v>116.6555</v>
      </c>
      <c r="O1048" s="2">
        <v>0</v>
      </c>
      <c r="P1048" s="2">
        <v>0</v>
      </c>
      <c r="Q1048" s="24">
        <v>1014.0055</v>
      </c>
      <c r="R1048" s="2" t="s">
        <v>10228</v>
      </c>
      <c r="S1048" s="2" t="s">
        <v>1</v>
      </c>
      <c r="T1048" t="str">
        <f>IF(Tabla2[[#This Row],[SERIE ]]="22SD004C","BODEGA",IF(Tabla2[[#This Row],[SERIE ]]="21DS000T","CASA MATRIZ","SUCURSAL"))</f>
        <v>SUCURSAL</v>
      </c>
    </row>
    <row r="1049" spans="1:20" ht="15.75" hidden="1" thickBot="1" x14ac:dyDescent="0.3">
      <c r="A1049" s="26" t="s">
        <v>8489</v>
      </c>
      <c r="B1049" s="182" t="s">
        <v>10529</v>
      </c>
      <c r="C1049" s="2" t="s">
        <v>1</v>
      </c>
      <c r="D1049" s="2" t="s">
        <v>0</v>
      </c>
      <c r="E1049" s="2" t="s">
        <v>10201</v>
      </c>
      <c r="F1049" s="2" t="s">
        <v>10331</v>
      </c>
      <c r="G1049" s="25">
        <v>1369</v>
      </c>
      <c r="H1049" s="29">
        <v>1369</v>
      </c>
      <c r="I1049" s="30"/>
      <c r="J1049" s="24" t="s">
        <v>10239</v>
      </c>
      <c r="K1049" s="2">
        <v>0</v>
      </c>
      <c r="L1049" s="2">
        <v>0</v>
      </c>
      <c r="M1049" s="24">
        <v>84.25</v>
      </c>
      <c r="N1049" s="2">
        <v>10.952500000000001</v>
      </c>
      <c r="O1049" s="2">
        <v>0</v>
      </c>
      <c r="P1049" s="2">
        <v>0</v>
      </c>
      <c r="Q1049" s="24">
        <v>95.202500000000001</v>
      </c>
      <c r="R1049" s="2" t="s">
        <v>10238</v>
      </c>
      <c r="S1049" s="2" t="s">
        <v>1</v>
      </c>
      <c r="T1049" t="str">
        <f>IF(Tabla2[[#This Row],[SERIE ]]="22SD004C","BODEGA",IF(Tabla2[[#This Row],[SERIE ]]="21DS000T","CASA MATRIZ","SUCURSAL"))</f>
        <v>SUCURSAL</v>
      </c>
    </row>
    <row r="1050" spans="1:20" ht="15.75" hidden="1" thickBot="1" x14ac:dyDescent="0.3">
      <c r="A1050" s="26" t="s">
        <v>8489</v>
      </c>
      <c r="B1050" s="182" t="s">
        <v>10529</v>
      </c>
      <c r="C1050" s="2" t="s">
        <v>1</v>
      </c>
      <c r="D1050" s="2" t="s">
        <v>0</v>
      </c>
      <c r="E1050" s="2" t="s">
        <v>10201</v>
      </c>
      <c r="F1050" s="2" t="s">
        <v>10331</v>
      </c>
      <c r="G1050" s="25">
        <v>1368</v>
      </c>
      <c r="H1050" s="29">
        <v>1368</v>
      </c>
      <c r="I1050" s="30"/>
      <c r="J1050" s="24" t="s">
        <v>10462</v>
      </c>
      <c r="K1050" s="2">
        <v>0</v>
      </c>
      <c r="L1050" s="2">
        <v>0</v>
      </c>
      <c r="M1050" s="24">
        <v>443.54</v>
      </c>
      <c r="N1050" s="2">
        <v>57.660200000000003</v>
      </c>
      <c r="O1050" s="2">
        <v>0</v>
      </c>
      <c r="P1050" s="2">
        <v>0</v>
      </c>
      <c r="Q1050" s="24">
        <v>501.2002</v>
      </c>
      <c r="R1050" s="2" t="s">
        <v>10211</v>
      </c>
      <c r="S1050" s="2" t="s">
        <v>1</v>
      </c>
      <c r="T1050" t="str">
        <f>IF(Tabla2[[#This Row],[SERIE ]]="22SD004C","BODEGA",IF(Tabla2[[#This Row],[SERIE ]]="21DS000T","CASA MATRIZ","SUCURSAL"))</f>
        <v>SUCURSAL</v>
      </c>
    </row>
    <row r="1051" spans="1:20" ht="15.75" hidden="1" thickBot="1" x14ac:dyDescent="0.3">
      <c r="A1051" s="26" t="s">
        <v>8489</v>
      </c>
      <c r="B1051" s="182" t="s">
        <v>10529</v>
      </c>
      <c r="C1051" s="2" t="s">
        <v>1</v>
      </c>
      <c r="D1051" s="2" t="s">
        <v>0</v>
      </c>
      <c r="E1051" s="2" t="s">
        <v>10201</v>
      </c>
      <c r="F1051" s="2" t="s">
        <v>10331</v>
      </c>
      <c r="G1051" s="25">
        <v>1367</v>
      </c>
      <c r="H1051" s="29">
        <v>1367</v>
      </c>
      <c r="I1051" s="30"/>
      <c r="J1051" s="24" t="s">
        <v>10257</v>
      </c>
      <c r="K1051" s="2">
        <v>0</v>
      </c>
      <c r="L1051" s="2">
        <v>0</v>
      </c>
      <c r="M1051" s="24">
        <v>370.8</v>
      </c>
      <c r="N1051" s="2">
        <v>48.204000000000001</v>
      </c>
      <c r="O1051" s="2">
        <v>0</v>
      </c>
      <c r="P1051" s="2">
        <v>0</v>
      </c>
      <c r="Q1051" s="24">
        <v>419.00400000000002</v>
      </c>
      <c r="R1051" s="2" t="s">
        <v>10256</v>
      </c>
      <c r="S1051" s="2" t="s">
        <v>1</v>
      </c>
      <c r="T1051" t="str">
        <f>IF(Tabla2[[#This Row],[SERIE ]]="22SD004C","BODEGA",IF(Tabla2[[#This Row],[SERIE ]]="21DS000T","CASA MATRIZ","SUCURSAL"))</f>
        <v>SUCURSAL</v>
      </c>
    </row>
    <row r="1052" spans="1:20" ht="15.75" hidden="1" thickBot="1" x14ac:dyDescent="0.3">
      <c r="A1052" s="26" t="s">
        <v>8489</v>
      </c>
      <c r="B1052" s="182" t="s">
        <v>10528</v>
      </c>
      <c r="C1052" s="2" t="s">
        <v>1</v>
      </c>
      <c r="D1052" s="2" t="s">
        <v>0</v>
      </c>
      <c r="E1052" s="2" t="s">
        <v>10201</v>
      </c>
      <c r="F1052" s="2" t="s">
        <v>10331</v>
      </c>
      <c r="G1052" s="25">
        <v>1366</v>
      </c>
      <c r="H1052" s="29">
        <v>1366</v>
      </c>
      <c r="I1052" s="30" t="s">
        <v>10560</v>
      </c>
      <c r="J1052" s="24" t="s">
        <v>10561</v>
      </c>
      <c r="K1052" s="2">
        <v>0</v>
      </c>
      <c r="L1052" s="2">
        <v>0</v>
      </c>
      <c r="M1052" s="24">
        <v>22.12</v>
      </c>
      <c r="N1052" s="2">
        <v>2.8756000000000004</v>
      </c>
      <c r="O1052" s="2">
        <v>0</v>
      </c>
      <c r="P1052" s="2">
        <v>0</v>
      </c>
      <c r="Q1052" s="24">
        <v>24.995600000000003</v>
      </c>
      <c r="S1052" s="2" t="s">
        <v>1</v>
      </c>
      <c r="T1052" t="str">
        <f>IF(Tabla2[[#This Row],[SERIE ]]="22SD004C","BODEGA",IF(Tabla2[[#This Row],[SERIE ]]="21DS000T","CASA MATRIZ","SUCURSAL"))</f>
        <v>SUCURSAL</v>
      </c>
    </row>
    <row r="1053" spans="1:20" ht="15.75" hidden="1" thickBot="1" x14ac:dyDescent="0.3">
      <c r="A1053" s="26" t="s">
        <v>8489</v>
      </c>
      <c r="B1053" s="182" t="s">
        <v>10528</v>
      </c>
      <c r="C1053" s="2" t="s">
        <v>1</v>
      </c>
      <c r="D1053" s="2" t="s">
        <v>0</v>
      </c>
      <c r="E1053" s="2" t="s">
        <v>10201</v>
      </c>
      <c r="F1053" s="2" t="s">
        <v>10331</v>
      </c>
      <c r="G1053" s="25">
        <v>1365</v>
      </c>
      <c r="H1053" s="29">
        <v>1365</v>
      </c>
      <c r="I1053" s="30"/>
      <c r="J1053" s="24" t="s">
        <v>10231</v>
      </c>
      <c r="K1053" s="2">
        <v>0</v>
      </c>
      <c r="L1053" s="2">
        <v>0</v>
      </c>
      <c r="M1053" s="24">
        <v>398.23</v>
      </c>
      <c r="N1053" s="2">
        <v>51.769900000000007</v>
      </c>
      <c r="O1053" s="2">
        <v>0</v>
      </c>
      <c r="P1053" s="2">
        <v>0</v>
      </c>
      <c r="Q1053" s="24">
        <v>449.99990000000003</v>
      </c>
      <c r="R1053" s="2" t="s">
        <v>10230</v>
      </c>
      <c r="S1053" s="2" t="s">
        <v>1</v>
      </c>
      <c r="T1053" t="str">
        <f>IF(Tabla2[[#This Row],[SERIE ]]="22SD004C","BODEGA",IF(Tabla2[[#This Row],[SERIE ]]="21DS000T","CASA MATRIZ","SUCURSAL"))</f>
        <v>SUCURSAL</v>
      </c>
    </row>
    <row r="1054" spans="1:20" ht="15.75" hidden="1" thickBot="1" x14ac:dyDescent="0.3">
      <c r="A1054" s="26" t="s">
        <v>8489</v>
      </c>
      <c r="B1054" s="182" t="s">
        <v>10528</v>
      </c>
      <c r="C1054" s="2" t="s">
        <v>1</v>
      </c>
      <c r="D1054" s="2" t="s">
        <v>0</v>
      </c>
      <c r="E1054" s="2" t="s">
        <v>10201</v>
      </c>
      <c r="F1054" s="2" t="s">
        <v>10331</v>
      </c>
      <c r="G1054" s="25">
        <v>1364</v>
      </c>
      <c r="H1054" s="29">
        <v>1364</v>
      </c>
      <c r="I1054" s="30"/>
      <c r="J1054" s="24" t="s">
        <v>10461</v>
      </c>
      <c r="K1054" s="2">
        <v>0</v>
      </c>
      <c r="L1054" s="2">
        <v>0</v>
      </c>
      <c r="M1054" s="24">
        <v>535.85</v>
      </c>
      <c r="N1054" s="2">
        <v>69.660499999999999</v>
      </c>
      <c r="O1054" s="2">
        <v>0</v>
      </c>
      <c r="P1054" s="2">
        <v>0</v>
      </c>
      <c r="Q1054" s="24">
        <v>605.51049999999998</v>
      </c>
      <c r="R1054" s="2" t="s">
        <v>10253</v>
      </c>
      <c r="S1054" s="2" t="s">
        <v>1</v>
      </c>
      <c r="T1054" t="str">
        <f>IF(Tabla2[[#This Row],[SERIE ]]="22SD004C","BODEGA",IF(Tabla2[[#This Row],[SERIE ]]="21DS000T","CASA MATRIZ","SUCURSAL"))</f>
        <v>SUCURSAL</v>
      </c>
    </row>
    <row r="1055" spans="1:20" ht="15.75" hidden="1" thickBot="1" x14ac:dyDescent="0.3">
      <c r="A1055" s="26" t="s">
        <v>8489</v>
      </c>
      <c r="B1055" s="182" t="s">
        <v>10528</v>
      </c>
      <c r="C1055" s="2" t="s">
        <v>1</v>
      </c>
      <c r="D1055" s="2" t="s">
        <v>0</v>
      </c>
      <c r="E1055" s="2" t="s">
        <v>10201</v>
      </c>
      <c r="F1055" s="2" t="s">
        <v>10331</v>
      </c>
      <c r="G1055" s="25">
        <v>1363</v>
      </c>
      <c r="H1055" s="29">
        <v>1363</v>
      </c>
      <c r="I1055" s="30" t="s">
        <v>10320</v>
      </c>
      <c r="J1055" s="24" t="s">
        <v>10321</v>
      </c>
      <c r="K1055" s="2">
        <v>0</v>
      </c>
      <c r="L1055" s="2">
        <v>0</v>
      </c>
      <c r="M1055" s="24">
        <v>53.1</v>
      </c>
      <c r="N1055" s="2">
        <v>6.9030000000000005</v>
      </c>
      <c r="O1055" s="2">
        <v>0</v>
      </c>
      <c r="P1055" s="2">
        <v>0</v>
      </c>
      <c r="Q1055" s="24">
        <v>60.003</v>
      </c>
      <c r="S1055" s="2" t="s">
        <v>1</v>
      </c>
      <c r="T1055" t="str">
        <f>IF(Tabla2[[#This Row],[SERIE ]]="22SD004C","BODEGA",IF(Tabla2[[#This Row],[SERIE ]]="21DS000T","CASA MATRIZ","SUCURSAL"))</f>
        <v>SUCURSAL</v>
      </c>
    </row>
    <row r="1056" spans="1:20" ht="15.75" hidden="1" thickBot="1" x14ac:dyDescent="0.3">
      <c r="A1056" s="26" t="s">
        <v>8489</v>
      </c>
      <c r="B1056" s="182" t="s">
        <v>10528</v>
      </c>
      <c r="C1056" s="2" t="s">
        <v>1</v>
      </c>
      <c r="D1056" s="2" t="s">
        <v>0</v>
      </c>
      <c r="E1056" s="2" t="s">
        <v>10201</v>
      </c>
      <c r="F1056" s="2" t="s">
        <v>10331</v>
      </c>
      <c r="G1056" s="25">
        <v>1362</v>
      </c>
      <c r="H1056" s="29">
        <v>1362</v>
      </c>
      <c r="I1056" s="30" t="s">
        <v>10558</v>
      </c>
      <c r="J1056" s="24" t="s">
        <v>10559</v>
      </c>
      <c r="K1056" s="2">
        <v>0</v>
      </c>
      <c r="L1056" s="2">
        <v>0</v>
      </c>
      <c r="M1056" s="24">
        <v>60.18</v>
      </c>
      <c r="N1056" s="2">
        <v>7.8234000000000004</v>
      </c>
      <c r="O1056" s="2">
        <v>0</v>
      </c>
      <c r="P1056" s="2">
        <v>0</v>
      </c>
      <c r="Q1056" s="24">
        <v>68.003399999999999</v>
      </c>
      <c r="S1056" s="2" t="s">
        <v>1</v>
      </c>
      <c r="T1056" t="str">
        <f>IF(Tabla2[[#This Row],[SERIE ]]="22SD004C","BODEGA",IF(Tabla2[[#This Row],[SERIE ]]="21DS000T","CASA MATRIZ","SUCURSAL"))</f>
        <v>SUCURSAL</v>
      </c>
    </row>
    <row r="1057" spans="1:20" ht="15.75" hidden="1" thickBot="1" x14ac:dyDescent="0.3">
      <c r="A1057" s="26" t="s">
        <v>8489</v>
      </c>
      <c r="B1057" s="182" t="s">
        <v>10528</v>
      </c>
      <c r="C1057" s="2" t="s">
        <v>1</v>
      </c>
      <c r="D1057" s="2" t="s">
        <v>0</v>
      </c>
      <c r="E1057" s="2" t="s">
        <v>10201</v>
      </c>
      <c r="F1057" s="2" t="s">
        <v>10331</v>
      </c>
      <c r="G1057" s="25">
        <v>1361</v>
      </c>
      <c r="H1057" s="29">
        <v>1361</v>
      </c>
      <c r="I1057" s="30" t="s">
        <v>7676</v>
      </c>
      <c r="J1057" s="24" t="s">
        <v>7675</v>
      </c>
      <c r="K1057" s="2">
        <v>0</v>
      </c>
      <c r="L1057" s="2">
        <v>0</v>
      </c>
      <c r="M1057" s="24">
        <v>0</v>
      </c>
      <c r="N1057" s="2">
        <v>0</v>
      </c>
      <c r="O1057" s="2">
        <v>0</v>
      </c>
      <c r="P1057" s="2">
        <v>0</v>
      </c>
      <c r="Q1057" s="24">
        <v>0</v>
      </c>
      <c r="S1057" s="2" t="s">
        <v>1</v>
      </c>
      <c r="T1057" t="str">
        <f>IF(Tabla2[[#This Row],[SERIE ]]="22SD004C","BODEGA",IF(Tabla2[[#This Row],[SERIE ]]="21DS000T","CASA MATRIZ","SUCURSAL"))</f>
        <v>SUCURSAL</v>
      </c>
    </row>
    <row r="1058" spans="1:20" ht="15.75" hidden="1" thickBot="1" x14ac:dyDescent="0.3">
      <c r="A1058" s="26" t="s">
        <v>8489</v>
      </c>
      <c r="B1058" s="182" t="s">
        <v>10528</v>
      </c>
      <c r="C1058" s="2" t="s">
        <v>1</v>
      </c>
      <c r="D1058" s="2" t="s">
        <v>0</v>
      </c>
      <c r="E1058" s="2" t="s">
        <v>10201</v>
      </c>
      <c r="F1058" s="2" t="s">
        <v>10331</v>
      </c>
      <c r="G1058" s="25">
        <v>1360</v>
      </c>
      <c r="H1058" s="29">
        <v>1360</v>
      </c>
      <c r="I1058" s="30"/>
      <c r="J1058" s="24" t="s">
        <v>10460</v>
      </c>
      <c r="K1058" s="2">
        <v>0</v>
      </c>
      <c r="L1058" s="2">
        <v>0</v>
      </c>
      <c r="M1058" s="24">
        <v>501.06</v>
      </c>
      <c r="N1058" s="2">
        <v>65.137799999999999</v>
      </c>
      <c r="O1058" s="2">
        <v>0</v>
      </c>
      <c r="P1058" s="2">
        <v>0</v>
      </c>
      <c r="Q1058" s="24">
        <v>566.19780000000003</v>
      </c>
      <c r="R1058" s="2" t="s">
        <v>10206</v>
      </c>
      <c r="S1058" s="2" t="s">
        <v>1</v>
      </c>
      <c r="T1058" t="str">
        <f>IF(Tabla2[[#This Row],[SERIE ]]="22SD004C","BODEGA",IF(Tabla2[[#This Row],[SERIE ]]="21DS000T","CASA MATRIZ","SUCURSAL"))</f>
        <v>SUCURSAL</v>
      </c>
    </row>
    <row r="1059" spans="1:20" ht="15.75" hidden="1" thickBot="1" x14ac:dyDescent="0.3">
      <c r="A1059" s="26" t="s">
        <v>8489</v>
      </c>
      <c r="B1059" s="182" t="s">
        <v>10528</v>
      </c>
      <c r="C1059" s="2" t="s">
        <v>1</v>
      </c>
      <c r="D1059" s="2" t="s">
        <v>0</v>
      </c>
      <c r="E1059" s="2" t="s">
        <v>10201</v>
      </c>
      <c r="F1059" s="2" t="s">
        <v>10331</v>
      </c>
      <c r="G1059" s="25">
        <v>1359</v>
      </c>
      <c r="H1059" s="29">
        <v>1359</v>
      </c>
      <c r="I1059" s="30"/>
      <c r="J1059" s="24" t="s">
        <v>10219</v>
      </c>
      <c r="K1059" s="2">
        <v>0</v>
      </c>
      <c r="L1059" s="2">
        <v>0</v>
      </c>
      <c r="M1059" s="24">
        <v>484.5</v>
      </c>
      <c r="N1059" s="2">
        <v>62.984999999999999</v>
      </c>
      <c r="O1059" s="2">
        <v>0</v>
      </c>
      <c r="P1059" s="2">
        <v>0</v>
      </c>
      <c r="Q1059" s="24">
        <v>547.48500000000001</v>
      </c>
      <c r="R1059" s="2" t="s">
        <v>10218</v>
      </c>
      <c r="S1059" s="2" t="s">
        <v>1</v>
      </c>
      <c r="T1059" t="str">
        <f>IF(Tabla2[[#This Row],[SERIE ]]="22SD004C","BODEGA",IF(Tabla2[[#This Row],[SERIE ]]="21DS000T","CASA MATRIZ","SUCURSAL"))</f>
        <v>SUCURSAL</v>
      </c>
    </row>
    <row r="1060" spans="1:20" ht="15.75" hidden="1" thickBot="1" x14ac:dyDescent="0.3">
      <c r="A1060" s="26" t="s">
        <v>8489</v>
      </c>
      <c r="B1060" s="182" t="s">
        <v>10528</v>
      </c>
      <c r="C1060" s="2" t="s">
        <v>1</v>
      </c>
      <c r="D1060" s="2" t="s">
        <v>0</v>
      </c>
      <c r="E1060" s="2" t="s">
        <v>10201</v>
      </c>
      <c r="F1060" s="2" t="s">
        <v>10331</v>
      </c>
      <c r="G1060" s="25">
        <v>1358</v>
      </c>
      <c r="H1060" s="29">
        <v>1358</v>
      </c>
      <c r="I1060" s="30"/>
      <c r="J1060" s="24" t="s">
        <v>10557</v>
      </c>
      <c r="K1060" s="2">
        <v>0</v>
      </c>
      <c r="L1060" s="2">
        <v>0</v>
      </c>
      <c r="M1060" s="24">
        <v>450.89</v>
      </c>
      <c r="N1060" s="2">
        <v>58.615699999999997</v>
      </c>
      <c r="O1060" s="2">
        <v>0</v>
      </c>
      <c r="P1060" s="2">
        <v>0</v>
      </c>
      <c r="Q1060" s="24">
        <v>509.50569999999999</v>
      </c>
      <c r="R1060" s="2" t="s">
        <v>10556</v>
      </c>
      <c r="S1060" s="2" t="s">
        <v>1</v>
      </c>
      <c r="T1060" t="str">
        <f>IF(Tabla2[[#This Row],[SERIE ]]="22SD004C","BODEGA",IF(Tabla2[[#This Row],[SERIE ]]="21DS000T","CASA MATRIZ","SUCURSAL"))</f>
        <v>SUCURSAL</v>
      </c>
    </row>
    <row r="1061" spans="1:20" ht="15.75" hidden="1" thickBot="1" x14ac:dyDescent="0.3">
      <c r="A1061" s="26" t="s">
        <v>8489</v>
      </c>
      <c r="B1061" s="182" t="s">
        <v>10528</v>
      </c>
      <c r="C1061" s="2" t="s">
        <v>1</v>
      </c>
      <c r="D1061" s="2" t="s">
        <v>0</v>
      </c>
      <c r="E1061" s="2" t="s">
        <v>10201</v>
      </c>
      <c r="F1061" s="2" t="s">
        <v>10331</v>
      </c>
      <c r="G1061" s="25">
        <v>1357</v>
      </c>
      <c r="H1061" s="29">
        <v>1357</v>
      </c>
      <c r="I1061" s="30"/>
      <c r="J1061" s="24" t="s">
        <v>10231</v>
      </c>
      <c r="K1061" s="2">
        <v>0</v>
      </c>
      <c r="L1061" s="2">
        <v>0</v>
      </c>
      <c r="M1061" s="24">
        <v>406.19</v>
      </c>
      <c r="N1061" s="2">
        <v>52.804700000000004</v>
      </c>
      <c r="O1061" s="2">
        <v>0</v>
      </c>
      <c r="P1061" s="2">
        <v>0</v>
      </c>
      <c r="Q1061" s="24">
        <v>458.99470000000002</v>
      </c>
      <c r="R1061" s="2" t="s">
        <v>10230</v>
      </c>
      <c r="S1061" s="2" t="s">
        <v>1</v>
      </c>
      <c r="T1061" t="str">
        <f>IF(Tabla2[[#This Row],[SERIE ]]="22SD004C","BODEGA",IF(Tabla2[[#This Row],[SERIE ]]="21DS000T","CASA MATRIZ","SUCURSAL"))</f>
        <v>SUCURSAL</v>
      </c>
    </row>
    <row r="1062" spans="1:20" ht="15.75" hidden="1" thickBot="1" x14ac:dyDescent="0.3">
      <c r="A1062" s="26" t="s">
        <v>8489</v>
      </c>
      <c r="B1062" s="182" t="s">
        <v>10528</v>
      </c>
      <c r="C1062" s="2" t="s">
        <v>1</v>
      </c>
      <c r="D1062" s="2" t="s">
        <v>0</v>
      </c>
      <c r="E1062" s="2" t="s">
        <v>10201</v>
      </c>
      <c r="F1062" s="2" t="s">
        <v>10331</v>
      </c>
      <c r="G1062" s="25">
        <v>1356</v>
      </c>
      <c r="H1062" s="29">
        <v>1356</v>
      </c>
      <c r="I1062" s="30"/>
      <c r="J1062" s="24" t="s">
        <v>10231</v>
      </c>
      <c r="K1062" s="2">
        <v>0</v>
      </c>
      <c r="L1062" s="2">
        <v>0</v>
      </c>
      <c r="M1062" s="24">
        <v>398.23</v>
      </c>
      <c r="N1062" s="2">
        <v>51.769900000000007</v>
      </c>
      <c r="O1062" s="2">
        <v>0</v>
      </c>
      <c r="P1062" s="2">
        <v>0</v>
      </c>
      <c r="Q1062" s="24">
        <v>449.99990000000003</v>
      </c>
      <c r="R1062" s="2" t="s">
        <v>10230</v>
      </c>
      <c r="S1062" s="2" t="s">
        <v>1</v>
      </c>
      <c r="T1062" t="str">
        <f>IF(Tabla2[[#This Row],[SERIE ]]="22SD004C","BODEGA",IF(Tabla2[[#This Row],[SERIE ]]="21DS000T","CASA MATRIZ","SUCURSAL"))</f>
        <v>SUCURSAL</v>
      </c>
    </row>
    <row r="1063" spans="1:20" ht="15.75" hidden="1" thickBot="1" x14ac:dyDescent="0.3">
      <c r="A1063" s="26" t="s">
        <v>8489</v>
      </c>
      <c r="B1063" s="182" t="s">
        <v>10527</v>
      </c>
      <c r="C1063" s="2" t="s">
        <v>1</v>
      </c>
      <c r="D1063" s="2" t="s">
        <v>0</v>
      </c>
      <c r="E1063" s="2" t="s">
        <v>10201</v>
      </c>
      <c r="F1063" s="2" t="s">
        <v>10331</v>
      </c>
      <c r="G1063" s="25">
        <v>1355</v>
      </c>
      <c r="H1063" s="29">
        <v>1355</v>
      </c>
      <c r="I1063" s="30"/>
      <c r="J1063" s="24" t="s">
        <v>10555</v>
      </c>
      <c r="K1063" s="2">
        <v>0</v>
      </c>
      <c r="L1063" s="2">
        <v>0</v>
      </c>
      <c r="M1063" s="24">
        <v>862.82</v>
      </c>
      <c r="N1063" s="2">
        <v>112.16660000000002</v>
      </c>
      <c r="O1063" s="2">
        <v>0</v>
      </c>
      <c r="P1063" s="2">
        <v>0</v>
      </c>
      <c r="Q1063" s="24">
        <v>974.98660000000007</v>
      </c>
      <c r="R1063" s="2" t="s">
        <v>10554</v>
      </c>
      <c r="S1063" s="2" t="s">
        <v>1</v>
      </c>
      <c r="T1063" t="str">
        <f>IF(Tabla2[[#This Row],[SERIE ]]="22SD004C","BODEGA",IF(Tabla2[[#This Row],[SERIE ]]="21DS000T","CASA MATRIZ","SUCURSAL"))</f>
        <v>SUCURSAL</v>
      </c>
    </row>
    <row r="1064" spans="1:20" ht="15.75" hidden="1" thickBot="1" x14ac:dyDescent="0.3">
      <c r="A1064" s="26" t="s">
        <v>8489</v>
      </c>
      <c r="B1064" s="182" t="s">
        <v>10527</v>
      </c>
      <c r="C1064" s="2" t="s">
        <v>1</v>
      </c>
      <c r="D1064" s="2" t="s">
        <v>0</v>
      </c>
      <c r="E1064" s="2" t="s">
        <v>10201</v>
      </c>
      <c r="F1064" s="2" t="s">
        <v>10331</v>
      </c>
      <c r="G1064" s="25">
        <v>1354</v>
      </c>
      <c r="H1064" s="29">
        <v>1354</v>
      </c>
      <c r="I1064" s="30"/>
      <c r="J1064" s="24" t="s">
        <v>10231</v>
      </c>
      <c r="K1064" s="2">
        <v>0</v>
      </c>
      <c r="L1064" s="2">
        <v>0</v>
      </c>
      <c r="M1064" s="24">
        <v>332.74</v>
      </c>
      <c r="N1064" s="2">
        <v>43.2562</v>
      </c>
      <c r="O1064" s="2">
        <v>0</v>
      </c>
      <c r="P1064" s="2">
        <v>0</v>
      </c>
      <c r="Q1064" s="24">
        <v>375.99619999999999</v>
      </c>
      <c r="R1064" s="2" t="s">
        <v>10230</v>
      </c>
      <c r="S1064" s="2" t="s">
        <v>1</v>
      </c>
      <c r="T1064" t="str">
        <f>IF(Tabla2[[#This Row],[SERIE ]]="22SD004C","BODEGA",IF(Tabla2[[#This Row],[SERIE ]]="21DS000T","CASA MATRIZ","SUCURSAL"))</f>
        <v>SUCURSAL</v>
      </c>
    </row>
    <row r="1065" spans="1:20" ht="15.75" hidden="1" thickBot="1" x14ac:dyDescent="0.3">
      <c r="A1065" s="26" t="s">
        <v>8489</v>
      </c>
      <c r="B1065" s="182" t="s">
        <v>10527</v>
      </c>
      <c r="C1065" s="2" t="s">
        <v>1</v>
      </c>
      <c r="D1065" s="2" t="s">
        <v>0</v>
      </c>
      <c r="E1065" s="2" t="s">
        <v>10201</v>
      </c>
      <c r="F1065" s="2" t="s">
        <v>10331</v>
      </c>
      <c r="G1065" s="25">
        <v>1353</v>
      </c>
      <c r="H1065" s="29">
        <v>1353</v>
      </c>
      <c r="I1065" s="30"/>
      <c r="J1065" s="24" t="s">
        <v>10231</v>
      </c>
      <c r="K1065" s="2">
        <v>0</v>
      </c>
      <c r="L1065" s="2">
        <v>0</v>
      </c>
      <c r="M1065" s="24">
        <v>361.94</v>
      </c>
      <c r="N1065" s="2">
        <v>47.052199999999999</v>
      </c>
      <c r="O1065" s="2">
        <v>0</v>
      </c>
      <c r="P1065" s="2">
        <v>0</v>
      </c>
      <c r="Q1065" s="24">
        <v>408.99220000000003</v>
      </c>
      <c r="R1065" s="2" t="s">
        <v>10230</v>
      </c>
      <c r="S1065" s="2" t="s">
        <v>1</v>
      </c>
      <c r="T1065" t="str">
        <f>IF(Tabla2[[#This Row],[SERIE ]]="22SD004C","BODEGA",IF(Tabla2[[#This Row],[SERIE ]]="21DS000T","CASA MATRIZ","SUCURSAL"))</f>
        <v>SUCURSAL</v>
      </c>
    </row>
    <row r="1066" spans="1:20" ht="15.75" hidden="1" thickBot="1" x14ac:dyDescent="0.3">
      <c r="A1066" s="26" t="s">
        <v>8489</v>
      </c>
      <c r="B1066" s="182" t="s">
        <v>10526</v>
      </c>
      <c r="C1066" s="2" t="s">
        <v>1</v>
      </c>
      <c r="D1066" s="2" t="s">
        <v>0</v>
      </c>
      <c r="E1066" s="2" t="s">
        <v>10201</v>
      </c>
      <c r="F1066" s="2" t="s">
        <v>10331</v>
      </c>
      <c r="G1066" s="25">
        <v>1352</v>
      </c>
      <c r="H1066" s="29">
        <v>1352</v>
      </c>
      <c r="I1066" s="30"/>
      <c r="J1066" s="24" t="s">
        <v>10221</v>
      </c>
      <c r="K1066" s="2">
        <v>0</v>
      </c>
      <c r="L1066" s="2">
        <v>0</v>
      </c>
      <c r="M1066" s="24">
        <v>2715.46</v>
      </c>
      <c r="N1066" s="2">
        <v>353.00980000000004</v>
      </c>
      <c r="O1066" s="2">
        <v>0</v>
      </c>
      <c r="P1066" s="2">
        <v>0</v>
      </c>
      <c r="Q1066" s="24">
        <v>3068.4697999999999</v>
      </c>
      <c r="R1066" s="2" t="s">
        <v>10220</v>
      </c>
      <c r="S1066" s="2" t="s">
        <v>1</v>
      </c>
      <c r="T1066" t="str">
        <f>IF(Tabla2[[#This Row],[SERIE ]]="22SD004C","BODEGA",IF(Tabla2[[#This Row],[SERIE ]]="21DS000T","CASA MATRIZ","SUCURSAL"))</f>
        <v>SUCURSAL</v>
      </c>
    </row>
    <row r="1067" spans="1:20" ht="15.75" hidden="1" thickBot="1" x14ac:dyDescent="0.3">
      <c r="A1067" s="26" t="s">
        <v>8489</v>
      </c>
      <c r="B1067" s="182" t="s">
        <v>10526</v>
      </c>
      <c r="C1067" s="2" t="s">
        <v>1</v>
      </c>
      <c r="D1067" s="2" t="s">
        <v>0</v>
      </c>
      <c r="E1067" s="2" t="s">
        <v>10201</v>
      </c>
      <c r="F1067" s="2" t="s">
        <v>10331</v>
      </c>
      <c r="G1067" s="25">
        <v>1351</v>
      </c>
      <c r="H1067" s="29">
        <v>1351</v>
      </c>
      <c r="I1067" s="30" t="s">
        <v>10320</v>
      </c>
      <c r="J1067" s="24" t="s">
        <v>10321</v>
      </c>
      <c r="K1067" s="2">
        <v>0</v>
      </c>
      <c r="L1067" s="2">
        <v>0</v>
      </c>
      <c r="M1067" s="24">
        <v>61.95</v>
      </c>
      <c r="N1067" s="2">
        <v>8.0535000000000014</v>
      </c>
      <c r="O1067" s="2">
        <v>0</v>
      </c>
      <c r="P1067" s="2">
        <v>0</v>
      </c>
      <c r="Q1067" s="24">
        <v>70.003500000000003</v>
      </c>
      <c r="S1067" s="2" t="s">
        <v>1</v>
      </c>
      <c r="T1067" t="str">
        <f>IF(Tabla2[[#This Row],[SERIE ]]="22SD004C","BODEGA",IF(Tabla2[[#This Row],[SERIE ]]="21DS000T","CASA MATRIZ","SUCURSAL"))</f>
        <v>SUCURSAL</v>
      </c>
    </row>
    <row r="1068" spans="1:20" ht="15.75" hidden="1" thickBot="1" x14ac:dyDescent="0.3">
      <c r="A1068" s="26" t="s">
        <v>8489</v>
      </c>
      <c r="B1068" s="182" t="s">
        <v>10526</v>
      </c>
      <c r="C1068" s="2" t="s">
        <v>1</v>
      </c>
      <c r="D1068" s="2" t="s">
        <v>0</v>
      </c>
      <c r="E1068" s="2" t="s">
        <v>10201</v>
      </c>
      <c r="F1068" s="2" t="s">
        <v>10331</v>
      </c>
      <c r="G1068" s="25">
        <v>1350</v>
      </c>
      <c r="H1068" s="29">
        <v>1350</v>
      </c>
      <c r="I1068" s="30"/>
      <c r="J1068" s="24" t="s">
        <v>10239</v>
      </c>
      <c r="K1068" s="2">
        <v>0</v>
      </c>
      <c r="L1068" s="2">
        <v>0</v>
      </c>
      <c r="M1068" s="24">
        <v>92.93</v>
      </c>
      <c r="N1068" s="2">
        <v>12.080900000000002</v>
      </c>
      <c r="O1068" s="2">
        <v>0</v>
      </c>
      <c r="P1068" s="2">
        <v>0</v>
      </c>
      <c r="Q1068" s="24">
        <v>105.01090000000001</v>
      </c>
      <c r="R1068" s="2" t="s">
        <v>10238</v>
      </c>
      <c r="S1068" s="2" t="s">
        <v>1</v>
      </c>
      <c r="T1068" t="str">
        <f>IF(Tabla2[[#This Row],[SERIE ]]="22SD004C","BODEGA",IF(Tabla2[[#This Row],[SERIE ]]="21DS000T","CASA MATRIZ","SUCURSAL"))</f>
        <v>SUCURSAL</v>
      </c>
    </row>
    <row r="1069" spans="1:20" ht="15.75" hidden="1" thickBot="1" x14ac:dyDescent="0.3">
      <c r="A1069" s="26" t="s">
        <v>8489</v>
      </c>
      <c r="B1069" s="182" t="s">
        <v>10526</v>
      </c>
      <c r="C1069" s="2" t="s">
        <v>1</v>
      </c>
      <c r="D1069" s="2" t="s">
        <v>0</v>
      </c>
      <c r="E1069" s="2" t="s">
        <v>10201</v>
      </c>
      <c r="F1069" s="2" t="s">
        <v>10331</v>
      </c>
      <c r="G1069" s="25">
        <v>1349</v>
      </c>
      <c r="H1069" s="29">
        <v>1349</v>
      </c>
      <c r="I1069" s="30" t="s">
        <v>10233</v>
      </c>
      <c r="J1069" s="24" t="s">
        <v>10234</v>
      </c>
      <c r="K1069" s="2">
        <v>0</v>
      </c>
      <c r="L1069" s="2">
        <v>0</v>
      </c>
      <c r="M1069" s="24">
        <v>126.11</v>
      </c>
      <c r="N1069" s="2">
        <v>16.394300000000001</v>
      </c>
      <c r="O1069" s="2">
        <v>0</v>
      </c>
      <c r="P1069" s="2">
        <v>0</v>
      </c>
      <c r="Q1069" s="24">
        <v>142.5043</v>
      </c>
      <c r="S1069" s="2" t="s">
        <v>1</v>
      </c>
      <c r="T1069" t="str">
        <f>IF(Tabla2[[#This Row],[SERIE ]]="22SD004C","BODEGA",IF(Tabla2[[#This Row],[SERIE ]]="21DS000T","CASA MATRIZ","SUCURSAL"))</f>
        <v>SUCURSAL</v>
      </c>
    </row>
    <row r="1070" spans="1:20" ht="15.75" hidden="1" thickBot="1" x14ac:dyDescent="0.3">
      <c r="A1070" s="26" t="s">
        <v>8489</v>
      </c>
      <c r="B1070" s="182" t="s">
        <v>10526</v>
      </c>
      <c r="C1070" s="2" t="s">
        <v>1</v>
      </c>
      <c r="D1070" s="2" t="s">
        <v>0</v>
      </c>
      <c r="E1070" s="2" t="s">
        <v>10201</v>
      </c>
      <c r="F1070" s="2" t="s">
        <v>10331</v>
      </c>
      <c r="G1070" s="25">
        <v>1348</v>
      </c>
      <c r="H1070" s="29">
        <v>1348</v>
      </c>
      <c r="I1070" s="30"/>
      <c r="J1070" s="24" t="s">
        <v>10461</v>
      </c>
      <c r="K1070" s="2">
        <v>0</v>
      </c>
      <c r="L1070" s="2">
        <v>0</v>
      </c>
      <c r="M1070" s="24">
        <v>622.12</v>
      </c>
      <c r="N1070" s="2">
        <v>80.875600000000006</v>
      </c>
      <c r="O1070" s="2">
        <v>0</v>
      </c>
      <c r="P1070" s="2">
        <v>0</v>
      </c>
      <c r="Q1070" s="24">
        <v>702.99559999999997</v>
      </c>
      <c r="R1070" s="2" t="s">
        <v>10253</v>
      </c>
      <c r="S1070" s="2" t="s">
        <v>1</v>
      </c>
      <c r="T1070" t="str">
        <f>IF(Tabla2[[#This Row],[SERIE ]]="22SD004C","BODEGA",IF(Tabla2[[#This Row],[SERIE ]]="21DS000T","CASA MATRIZ","SUCURSAL"))</f>
        <v>SUCURSAL</v>
      </c>
    </row>
    <row r="1071" spans="1:20" ht="15.75" hidden="1" thickBot="1" x14ac:dyDescent="0.3">
      <c r="A1071" s="26" t="s">
        <v>8489</v>
      </c>
      <c r="B1071" s="182" t="s">
        <v>10526</v>
      </c>
      <c r="C1071" s="2" t="s">
        <v>1</v>
      </c>
      <c r="D1071" s="2" t="s">
        <v>0</v>
      </c>
      <c r="E1071" s="2" t="s">
        <v>10201</v>
      </c>
      <c r="F1071" s="2" t="s">
        <v>10331</v>
      </c>
      <c r="G1071" s="25">
        <v>1347</v>
      </c>
      <c r="H1071" s="29">
        <v>1347</v>
      </c>
      <c r="I1071" s="30" t="s">
        <v>10320</v>
      </c>
      <c r="J1071" s="24" t="s">
        <v>10321</v>
      </c>
      <c r="K1071" s="2">
        <v>0</v>
      </c>
      <c r="L1071" s="2">
        <v>0</v>
      </c>
      <c r="M1071" s="24">
        <v>76.55</v>
      </c>
      <c r="N1071" s="2">
        <v>9.9514999999999993</v>
      </c>
      <c r="O1071" s="2">
        <v>0</v>
      </c>
      <c r="P1071" s="2">
        <v>0</v>
      </c>
      <c r="Q1071" s="24">
        <v>86.501499999999993</v>
      </c>
      <c r="S1071" s="2" t="s">
        <v>1</v>
      </c>
      <c r="T1071" t="str">
        <f>IF(Tabla2[[#This Row],[SERIE ]]="22SD004C","BODEGA",IF(Tabla2[[#This Row],[SERIE ]]="21DS000T","CASA MATRIZ","SUCURSAL"))</f>
        <v>SUCURSAL</v>
      </c>
    </row>
    <row r="1072" spans="1:20" ht="15.75" hidden="1" thickBot="1" x14ac:dyDescent="0.3">
      <c r="A1072" s="26" t="s">
        <v>8489</v>
      </c>
      <c r="B1072" s="182" t="s">
        <v>10526</v>
      </c>
      <c r="C1072" s="2" t="s">
        <v>1</v>
      </c>
      <c r="D1072" s="2" t="s">
        <v>0</v>
      </c>
      <c r="E1072" s="2" t="s">
        <v>10201</v>
      </c>
      <c r="F1072" s="2" t="s">
        <v>10331</v>
      </c>
      <c r="G1072" s="25">
        <v>1346</v>
      </c>
      <c r="H1072" s="29">
        <v>1346</v>
      </c>
      <c r="I1072" s="30"/>
      <c r="J1072" s="24" t="s">
        <v>10231</v>
      </c>
      <c r="K1072" s="2">
        <v>0</v>
      </c>
      <c r="L1072" s="2">
        <v>0</v>
      </c>
      <c r="M1072" s="24">
        <v>398.23</v>
      </c>
      <c r="N1072" s="2">
        <v>51.769900000000007</v>
      </c>
      <c r="O1072" s="2">
        <v>0</v>
      </c>
      <c r="P1072" s="2">
        <v>0</v>
      </c>
      <c r="Q1072" s="24">
        <v>449.99990000000003</v>
      </c>
      <c r="R1072" s="2" t="s">
        <v>10230</v>
      </c>
      <c r="S1072" s="2" t="s">
        <v>1</v>
      </c>
      <c r="T1072" t="str">
        <f>IF(Tabla2[[#This Row],[SERIE ]]="22SD004C","BODEGA",IF(Tabla2[[#This Row],[SERIE ]]="21DS000T","CASA MATRIZ","SUCURSAL"))</f>
        <v>SUCURSAL</v>
      </c>
    </row>
    <row r="1073" spans="1:20" ht="15.75" hidden="1" thickBot="1" x14ac:dyDescent="0.3">
      <c r="A1073" s="26" t="s">
        <v>8489</v>
      </c>
      <c r="B1073" s="182" t="s">
        <v>10526</v>
      </c>
      <c r="C1073" s="2" t="s">
        <v>1</v>
      </c>
      <c r="D1073" s="2" t="s">
        <v>0</v>
      </c>
      <c r="E1073" s="2" t="s">
        <v>10201</v>
      </c>
      <c r="F1073" s="2" t="s">
        <v>10331</v>
      </c>
      <c r="G1073" s="25">
        <v>1345</v>
      </c>
      <c r="H1073" s="29">
        <v>1345</v>
      </c>
      <c r="I1073" s="30"/>
      <c r="J1073" s="24" t="s">
        <v>10460</v>
      </c>
      <c r="K1073" s="2">
        <v>0</v>
      </c>
      <c r="L1073" s="2">
        <v>0</v>
      </c>
      <c r="M1073" s="24">
        <v>444.03</v>
      </c>
      <c r="N1073" s="2">
        <v>57.7239</v>
      </c>
      <c r="O1073" s="2">
        <v>0</v>
      </c>
      <c r="P1073" s="2">
        <v>0</v>
      </c>
      <c r="Q1073" s="24">
        <v>501.75389999999999</v>
      </c>
      <c r="R1073" s="2" t="s">
        <v>10206</v>
      </c>
      <c r="S1073" s="2" t="s">
        <v>1</v>
      </c>
      <c r="T1073" t="str">
        <f>IF(Tabla2[[#This Row],[SERIE ]]="22SD004C","BODEGA",IF(Tabla2[[#This Row],[SERIE ]]="21DS000T","CASA MATRIZ","SUCURSAL"))</f>
        <v>SUCURSAL</v>
      </c>
    </row>
    <row r="1074" spans="1:20" ht="15.75" hidden="1" thickBot="1" x14ac:dyDescent="0.3">
      <c r="A1074" s="26" t="s">
        <v>8489</v>
      </c>
      <c r="B1074" s="182" t="s">
        <v>10526</v>
      </c>
      <c r="C1074" s="2" t="s">
        <v>1</v>
      </c>
      <c r="D1074" s="2" t="s">
        <v>0</v>
      </c>
      <c r="E1074" s="2" t="s">
        <v>10201</v>
      </c>
      <c r="F1074" s="2" t="s">
        <v>10331</v>
      </c>
      <c r="G1074" s="25">
        <v>1344</v>
      </c>
      <c r="H1074" s="29">
        <v>1344</v>
      </c>
      <c r="I1074" s="30"/>
      <c r="J1074" s="24" t="s">
        <v>10462</v>
      </c>
      <c r="K1074" s="2">
        <v>0</v>
      </c>
      <c r="L1074" s="2">
        <v>0</v>
      </c>
      <c r="M1074" s="24">
        <v>1414.43</v>
      </c>
      <c r="N1074" s="2">
        <v>183.8759</v>
      </c>
      <c r="O1074" s="2">
        <v>0</v>
      </c>
      <c r="P1074" s="2">
        <v>0</v>
      </c>
      <c r="Q1074" s="24">
        <v>1598.3059000000001</v>
      </c>
      <c r="R1074" s="2" t="s">
        <v>10211</v>
      </c>
      <c r="S1074" s="2" t="s">
        <v>1</v>
      </c>
      <c r="T1074" t="str">
        <f>IF(Tabla2[[#This Row],[SERIE ]]="22SD004C","BODEGA",IF(Tabla2[[#This Row],[SERIE ]]="21DS000T","CASA MATRIZ","SUCURSAL"))</f>
        <v>SUCURSAL</v>
      </c>
    </row>
    <row r="1075" spans="1:20" ht="15.75" hidden="1" thickBot="1" x14ac:dyDescent="0.3">
      <c r="A1075" s="26" t="s">
        <v>8489</v>
      </c>
      <c r="B1075" s="182" t="s">
        <v>10526</v>
      </c>
      <c r="C1075" s="2" t="s">
        <v>1</v>
      </c>
      <c r="D1075" s="2" t="s">
        <v>0</v>
      </c>
      <c r="E1075" s="2" t="s">
        <v>10201</v>
      </c>
      <c r="F1075" s="2" t="s">
        <v>10331</v>
      </c>
      <c r="G1075" s="25">
        <v>1343</v>
      </c>
      <c r="H1075" s="29">
        <v>1343</v>
      </c>
      <c r="I1075" s="30"/>
      <c r="J1075" s="24" t="s">
        <v>10229</v>
      </c>
      <c r="K1075" s="2">
        <v>0</v>
      </c>
      <c r="L1075" s="2">
        <v>0</v>
      </c>
      <c r="M1075" s="24">
        <v>501.77</v>
      </c>
      <c r="N1075" s="2">
        <v>65.230099999999993</v>
      </c>
      <c r="O1075" s="2">
        <v>0</v>
      </c>
      <c r="P1075" s="2">
        <v>0</v>
      </c>
      <c r="Q1075" s="24">
        <v>567.00009999999997</v>
      </c>
      <c r="R1075" s="2" t="s">
        <v>10228</v>
      </c>
      <c r="S1075" s="2" t="s">
        <v>1</v>
      </c>
      <c r="T1075" t="str">
        <f>IF(Tabla2[[#This Row],[SERIE ]]="22SD004C","BODEGA",IF(Tabla2[[#This Row],[SERIE ]]="21DS000T","CASA MATRIZ","SUCURSAL"))</f>
        <v>SUCURSAL</v>
      </c>
    </row>
    <row r="1076" spans="1:20" ht="15.75" hidden="1" thickBot="1" x14ac:dyDescent="0.3">
      <c r="A1076" s="26" t="s">
        <v>8489</v>
      </c>
      <c r="B1076" s="182" t="s">
        <v>10526</v>
      </c>
      <c r="C1076" s="2" t="s">
        <v>1</v>
      </c>
      <c r="D1076" s="2" t="s">
        <v>0</v>
      </c>
      <c r="E1076" s="2" t="s">
        <v>10201</v>
      </c>
      <c r="F1076" s="2" t="s">
        <v>10331</v>
      </c>
      <c r="G1076" s="25">
        <v>1342</v>
      </c>
      <c r="H1076" s="29">
        <v>1342</v>
      </c>
      <c r="I1076" s="30"/>
      <c r="J1076" s="24" t="s">
        <v>10231</v>
      </c>
      <c r="K1076" s="2">
        <v>0</v>
      </c>
      <c r="L1076" s="2">
        <v>0</v>
      </c>
      <c r="M1076" s="24">
        <v>398.23</v>
      </c>
      <c r="N1076" s="2">
        <v>51.769900000000007</v>
      </c>
      <c r="O1076" s="2">
        <v>0</v>
      </c>
      <c r="P1076" s="2">
        <v>0</v>
      </c>
      <c r="Q1076" s="24">
        <v>449.99990000000003</v>
      </c>
      <c r="R1076" s="2" t="s">
        <v>10230</v>
      </c>
      <c r="S1076" s="2" t="s">
        <v>1</v>
      </c>
      <c r="T1076" t="str">
        <f>IF(Tabla2[[#This Row],[SERIE ]]="22SD004C","BODEGA",IF(Tabla2[[#This Row],[SERIE ]]="21DS000T","CASA MATRIZ","SUCURSAL"))</f>
        <v>SUCURSAL</v>
      </c>
    </row>
    <row r="1077" spans="1:20" ht="15.75" hidden="1" thickBot="1" x14ac:dyDescent="0.3">
      <c r="A1077" s="26" t="s">
        <v>8489</v>
      </c>
      <c r="B1077" s="182" t="s">
        <v>10526</v>
      </c>
      <c r="C1077" s="2" t="s">
        <v>1</v>
      </c>
      <c r="D1077" s="2" t="s">
        <v>0</v>
      </c>
      <c r="E1077" s="2" t="s">
        <v>10201</v>
      </c>
      <c r="F1077" s="2" t="s">
        <v>10331</v>
      </c>
      <c r="G1077" s="25">
        <v>1341</v>
      </c>
      <c r="H1077" s="29">
        <v>1341</v>
      </c>
      <c r="I1077" s="30" t="s">
        <v>10233</v>
      </c>
      <c r="J1077" s="24" t="s">
        <v>10234</v>
      </c>
      <c r="K1077" s="2">
        <v>0</v>
      </c>
      <c r="L1077" s="2">
        <v>0</v>
      </c>
      <c r="M1077" s="24">
        <v>117.7</v>
      </c>
      <c r="N1077" s="2">
        <v>15.301</v>
      </c>
      <c r="O1077" s="2">
        <v>0</v>
      </c>
      <c r="P1077" s="2">
        <v>0</v>
      </c>
      <c r="Q1077" s="24">
        <v>133.001</v>
      </c>
      <c r="S1077" s="2" t="s">
        <v>1</v>
      </c>
      <c r="T1077" t="str">
        <f>IF(Tabla2[[#This Row],[SERIE ]]="22SD004C","BODEGA",IF(Tabla2[[#This Row],[SERIE ]]="21DS000T","CASA MATRIZ","SUCURSAL"))</f>
        <v>SUCURSAL</v>
      </c>
    </row>
    <row r="1078" spans="1:20" ht="15.75" hidden="1" thickBot="1" x14ac:dyDescent="0.3">
      <c r="A1078" s="26" t="s">
        <v>8489</v>
      </c>
      <c r="B1078" s="182" t="s">
        <v>10526</v>
      </c>
      <c r="C1078" s="2" t="s">
        <v>1</v>
      </c>
      <c r="D1078" s="2" t="s">
        <v>0</v>
      </c>
      <c r="E1078" s="2" t="s">
        <v>10201</v>
      </c>
      <c r="F1078" s="2" t="s">
        <v>10331</v>
      </c>
      <c r="G1078" s="25">
        <v>1340</v>
      </c>
      <c r="H1078" s="29">
        <v>1340</v>
      </c>
      <c r="I1078" s="30"/>
      <c r="J1078" s="24" t="s">
        <v>10219</v>
      </c>
      <c r="K1078" s="2">
        <v>0</v>
      </c>
      <c r="L1078" s="2">
        <v>0</v>
      </c>
      <c r="M1078" s="24">
        <v>489.82</v>
      </c>
      <c r="N1078" s="2">
        <v>63.676600000000001</v>
      </c>
      <c r="O1078" s="2">
        <v>0</v>
      </c>
      <c r="P1078" s="2">
        <v>0</v>
      </c>
      <c r="Q1078" s="24">
        <v>553.49659999999994</v>
      </c>
      <c r="R1078" s="2" t="s">
        <v>10218</v>
      </c>
      <c r="S1078" s="2" t="s">
        <v>1</v>
      </c>
      <c r="T1078" t="str">
        <f>IF(Tabla2[[#This Row],[SERIE ]]="22SD004C","BODEGA",IF(Tabla2[[#This Row],[SERIE ]]="21DS000T","CASA MATRIZ","SUCURSAL"))</f>
        <v>SUCURSAL</v>
      </c>
    </row>
    <row r="1079" spans="1:20" ht="15.75" hidden="1" thickBot="1" x14ac:dyDescent="0.3">
      <c r="A1079" s="26" t="s">
        <v>8489</v>
      </c>
      <c r="B1079" s="182" t="s">
        <v>10526</v>
      </c>
      <c r="C1079" s="2" t="s">
        <v>1</v>
      </c>
      <c r="D1079" s="2" t="s">
        <v>0</v>
      </c>
      <c r="E1079" s="2" t="s">
        <v>10201</v>
      </c>
      <c r="F1079" s="2" t="s">
        <v>10331</v>
      </c>
      <c r="G1079" s="25">
        <v>1339</v>
      </c>
      <c r="H1079" s="29">
        <v>1339</v>
      </c>
      <c r="I1079" s="30"/>
      <c r="J1079" s="24" t="s">
        <v>10553</v>
      </c>
      <c r="K1079" s="2">
        <v>0</v>
      </c>
      <c r="L1079" s="2">
        <v>0</v>
      </c>
      <c r="M1079" s="24">
        <v>95.26</v>
      </c>
      <c r="N1079" s="2">
        <v>12.383800000000001</v>
      </c>
      <c r="O1079" s="2">
        <v>0</v>
      </c>
      <c r="P1079" s="2">
        <v>0</v>
      </c>
      <c r="Q1079" s="24">
        <v>107.6438</v>
      </c>
      <c r="R1079" s="2" t="s">
        <v>10552</v>
      </c>
      <c r="S1079" s="2" t="s">
        <v>1</v>
      </c>
      <c r="T1079" t="str">
        <f>IF(Tabla2[[#This Row],[SERIE ]]="22SD004C","BODEGA",IF(Tabla2[[#This Row],[SERIE ]]="21DS000T","CASA MATRIZ","SUCURSAL"))</f>
        <v>SUCURSAL</v>
      </c>
    </row>
    <row r="1080" spans="1:20" ht="15.75" hidden="1" thickBot="1" x14ac:dyDescent="0.3">
      <c r="A1080" s="26" t="s">
        <v>8488</v>
      </c>
      <c r="B1080" s="182" t="s">
        <v>10416</v>
      </c>
      <c r="C1080" s="2" t="s">
        <v>1</v>
      </c>
      <c r="D1080" s="2" t="s">
        <v>0</v>
      </c>
      <c r="E1080" s="2" t="s">
        <v>10201</v>
      </c>
      <c r="F1080" s="2" t="s">
        <v>10331</v>
      </c>
      <c r="G1080" s="25">
        <v>1338</v>
      </c>
      <c r="H1080" s="29">
        <v>1338</v>
      </c>
      <c r="I1080" s="30"/>
      <c r="J1080" s="24" t="s">
        <v>10472</v>
      </c>
      <c r="K1080" s="2">
        <v>0</v>
      </c>
      <c r="L1080" s="2">
        <v>0</v>
      </c>
      <c r="M1080" s="24">
        <v>73.89</v>
      </c>
      <c r="N1080" s="2">
        <v>9.6057000000000006</v>
      </c>
      <c r="O1080" s="2">
        <v>0</v>
      </c>
      <c r="P1080" s="2">
        <v>0</v>
      </c>
      <c r="Q1080" s="24">
        <v>83.495699999999999</v>
      </c>
      <c r="R1080" s="2" t="s">
        <v>10471</v>
      </c>
      <c r="S1080" s="2" t="s">
        <v>1</v>
      </c>
      <c r="T1080" t="str">
        <f>IF(Tabla2[[#This Row],[SERIE ]]="22SD004C","BODEGA",IF(Tabla2[[#This Row],[SERIE ]]="21DS000T","CASA MATRIZ","SUCURSAL"))</f>
        <v>SUCURSAL</v>
      </c>
    </row>
    <row r="1081" spans="1:20" ht="15.75" hidden="1" thickBot="1" x14ac:dyDescent="0.3">
      <c r="A1081" s="26" t="s">
        <v>8488</v>
      </c>
      <c r="B1081" s="182" t="s">
        <v>10416</v>
      </c>
      <c r="C1081" s="2" t="s">
        <v>1</v>
      </c>
      <c r="D1081" s="2" t="s">
        <v>0</v>
      </c>
      <c r="E1081" s="2" t="s">
        <v>10201</v>
      </c>
      <c r="F1081" s="2" t="s">
        <v>10331</v>
      </c>
      <c r="G1081" s="25">
        <v>1337</v>
      </c>
      <c r="H1081" s="29">
        <v>1337</v>
      </c>
      <c r="I1081" s="30"/>
      <c r="J1081" s="24" t="s">
        <v>10470</v>
      </c>
      <c r="K1081" s="2">
        <v>0</v>
      </c>
      <c r="L1081" s="2">
        <v>0</v>
      </c>
      <c r="M1081" s="24">
        <v>50.44</v>
      </c>
      <c r="N1081" s="2">
        <v>6.5571999999999999</v>
      </c>
      <c r="O1081" s="2">
        <v>0</v>
      </c>
      <c r="P1081" s="2">
        <v>0</v>
      </c>
      <c r="Q1081" s="24">
        <v>56.997199999999999</v>
      </c>
      <c r="R1081" s="2" t="s">
        <v>10469</v>
      </c>
      <c r="S1081" s="2" t="s">
        <v>1</v>
      </c>
      <c r="T1081" t="str">
        <f>IF(Tabla2[[#This Row],[SERIE ]]="22SD004C","BODEGA",IF(Tabla2[[#This Row],[SERIE ]]="21DS000T","CASA MATRIZ","SUCURSAL"))</f>
        <v>SUCURSAL</v>
      </c>
    </row>
    <row r="1082" spans="1:20" ht="15.75" hidden="1" thickBot="1" x14ac:dyDescent="0.3">
      <c r="A1082" s="26" t="s">
        <v>8488</v>
      </c>
      <c r="B1082" s="182" t="s">
        <v>10416</v>
      </c>
      <c r="C1082" s="2" t="s">
        <v>1</v>
      </c>
      <c r="D1082" s="2" t="s">
        <v>0</v>
      </c>
      <c r="E1082" s="2" t="s">
        <v>10201</v>
      </c>
      <c r="F1082" s="2" t="s">
        <v>10331</v>
      </c>
      <c r="G1082" s="25">
        <v>1336</v>
      </c>
      <c r="H1082" s="29">
        <v>1336</v>
      </c>
      <c r="I1082" s="30"/>
      <c r="J1082" s="24" t="s">
        <v>10239</v>
      </c>
      <c r="K1082" s="2">
        <v>0</v>
      </c>
      <c r="L1082" s="2">
        <v>0</v>
      </c>
      <c r="M1082" s="24">
        <v>102.21</v>
      </c>
      <c r="N1082" s="2">
        <v>13.2873</v>
      </c>
      <c r="O1082" s="2">
        <v>0</v>
      </c>
      <c r="P1082" s="2">
        <v>0</v>
      </c>
      <c r="Q1082" s="24">
        <v>115.4973</v>
      </c>
      <c r="R1082" s="2" t="s">
        <v>10238</v>
      </c>
      <c r="S1082" s="2" t="s">
        <v>1</v>
      </c>
      <c r="T1082" t="str">
        <f>IF(Tabla2[[#This Row],[SERIE ]]="22SD004C","BODEGA",IF(Tabla2[[#This Row],[SERIE ]]="21DS000T","CASA MATRIZ","SUCURSAL"))</f>
        <v>SUCURSAL</v>
      </c>
    </row>
    <row r="1083" spans="1:20" ht="15.75" hidden="1" thickBot="1" x14ac:dyDescent="0.3">
      <c r="A1083" s="26" t="s">
        <v>8488</v>
      </c>
      <c r="B1083" s="182" t="s">
        <v>10416</v>
      </c>
      <c r="C1083" s="2" t="s">
        <v>1</v>
      </c>
      <c r="D1083" s="2" t="s">
        <v>0</v>
      </c>
      <c r="E1083" s="2" t="s">
        <v>10201</v>
      </c>
      <c r="F1083" s="2" t="s">
        <v>10331</v>
      </c>
      <c r="G1083" s="25">
        <v>1335</v>
      </c>
      <c r="H1083" s="29">
        <v>1335</v>
      </c>
      <c r="I1083" s="2" t="s">
        <v>10468</v>
      </c>
      <c r="J1083" s="24" t="s">
        <v>10523</v>
      </c>
      <c r="K1083" s="2">
        <v>0</v>
      </c>
      <c r="L1083" s="2">
        <v>0</v>
      </c>
      <c r="M1083" s="24">
        <v>372.12</v>
      </c>
      <c r="N1083" s="2">
        <v>48.375600000000006</v>
      </c>
      <c r="O1083" s="2">
        <v>0</v>
      </c>
      <c r="P1083" s="2">
        <v>0</v>
      </c>
      <c r="Q1083" s="24">
        <v>420.49560000000002</v>
      </c>
      <c r="S1083" s="2" t="s">
        <v>1</v>
      </c>
      <c r="T1083" t="str">
        <f>IF(Tabla2[[#This Row],[SERIE ]]="22SD004C","BODEGA",IF(Tabla2[[#This Row],[SERIE ]]="21DS000T","CASA MATRIZ","SUCURSAL"))</f>
        <v>SUCURSAL</v>
      </c>
    </row>
    <row r="1084" spans="1:20" ht="15.75" hidden="1" thickBot="1" x14ac:dyDescent="0.3">
      <c r="A1084" s="26" t="s">
        <v>8488</v>
      </c>
      <c r="B1084" s="182" t="s">
        <v>10416</v>
      </c>
      <c r="C1084" s="2" t="s">
        <v>1</v>
      </c>
      <c r="D1084" s="2" t="s">
        <v>0</v>
      </c>
      <c r="E1084" s="2" t="s">
        <v>10201</v>
      </c>
      <c r="F1084" s="2" t="s">
        <v>10331</v>
      </c>
      <c r="G1084" s="25">
        <v>1334</v>
      </c>
      <c r="H1084" s="29">
        <v>1334</v>
      </c>
      <c r="I1084" s="30"/>
      <c r="J1084" s="24" t="s">
        <v>10231</v>
      </c>
      <c r="K1084" s="2">
        <v>0</v>
      </c>
      <c r="L1084" s="2">
        <v>0</v>
      </c>
      <c r="M1084" s="24">
        <v>884.08</v>
      </c>
      <c r="N1084" s="2">
        <v>114.93040000000001</v>
      </c>
      <c r="O1084" s="2">
        <v>0</v>
      </c>
      <c r="P1084" s="2">
        <v>0</v>
      </c>
      <c r="Q1084" s="24">
        <v>999.0104</v>
      </c>
      <c r="R1084" s="2" t="s">
        <v>10230</v>
      </c>
      <c r="S1084" s="2" t="s">
        <v>1</v>
      </c>
      <c r="T1084" t="str">
        <f>IF(Tabla2[[#This Row],[SERIE ]]="22SD004C","BODEGA",IF(Tabla2[[#This Row],[SERIE ]]="21DS000T","CASA MATRIZ","SUCURSAL"))</f>
        <v>SUCURSAL</v>
      </c>
    </row>
    <row r="1085" spans="1:20" ht="15.75" hidden="1" thickBot="1" x14ac:dyDescent="0.3">
      <c r="A1085" s="26" t="s">
        <v>8488</v>
      </c>
      <c r="B1085" s="182" t="s">
        <v>10415</v>
      </c>
      <c r="C1085" s="2" t="s">
        <v>1</v>
      </c>
      <c r="D1085" s="2" t="s">
        <v>0</v>
      </c>
      <c r="E1085" s="2" t="s">
        <v>10201</v>
      </c>
      <c r="F1085" s="2" t="s">
        <v>10331</v>
      </c>
      <c r="G1085" s="25">
        <v>1333</v>
      </c>
      <c r="H1085" s="29">
        <v>1333</v>
      </c>
      <c r="I1085" s="30"/>
      <c r="J1085" s="24" t="s">
        <v>10229</v>
      </c>
      <c r="K1085" s="2">
        <v>0</v>
      </c>
      <c r="L1085" s="2">
        <v>0</v>
      </c>
      <c r="M1085" s="24">
        <v>488.94</v>
      </c>
      <c r="N1085" s="2">
        <v>63.562200000000004</v>
      </c>
      <c r="O1085" s="2">
        <v>0</v>
      </c>
      <c r="P1085" s="2">
        <v>0</v>
      </c>
      <c r="Q1085" s="24">
        <v>552.50220000000002</v>
      </c>
      <c r="R1085" s="2" t="s">
        <v>10228</v>
      </c>
      <c r="S1085" s="2" t="s">
        <v>1</v>
      </c>
      <c r="T1085" t="str">
        <f>IF(Tabla2[[#This Row],[SERIE ]]="22SD004C","BODEGA",IF(Tabla2[[#This Row],[SERIE ]]="21DS000T","CASA MATRIZ","SUCURSAL"))</f>
        <v>SUCURSAL</v>
      </c>
    </row>
    <row r="1086" spans="1:20" ht="15.75" hidden="1" thickBot="1" x14ac:dyDescent="0.3">
      <c r="A1086" s="26" t="s">
        <v>8488</v>
      </c>
      <c r="B1086" s="182" t="s">
        <v>10415</v>
      </c>
      <c r="C1086" s="2" t="s">
        <v>1</v>
      </c>
      <c r="D1086" s="2" t="s">
        <v>0</v>
      </c>
      <c r="E1086" s="2" t="s">
        <v>10201</v>
      </c>
      <c r="F1086" s="2" t="s">
        <v>10331</v>
      </c>
      <c r="G1086" s="25">
        <v>1332</v>
      </c>
      <c r="H1086" s="29">
        <v>1332</v>
      </c>
      <c r="I1086" s="30"/>
      <c r="J1086" s="24" t="s">
        <v>10239</v>
      </c>
      <c r="K1086" s="2">
        <v>0</v>
      </c>
      <c r="L1086" s="2">
        <v>0</v>
      </c>
      <c r="M1086" s="24">
        <v>137.88</v>
      </c>
      <c r="N1086" s="2">
        <v>17.924399999999999</v>
      </c>
      <c r="O1086" s="2">
        <v>0</v>
      </c>
      <c r="P1086" s="2">
        <v>0</v>
      </c>
      <c r="Q1086" s="24">
        <v>155.80439999999999</v>
      </c>
      <c r="R1086" s="2" t="s">
        <v>10238</v>
      </c>
      <c r="S1086" s="2" t="s">
        <v>1</v>
      </c>
      <c r="T1086" t="str">
        <f>IF(Tabla2[[#This Row],[SERIE ]]="22SD004C","BODEGA",IF(Tabla2[[#This Row],[SERIE ]]="21DS000T","CASA MATRIZ","SUCURSAL"))</f>
        <v>SUCURSAL</v>
      </c>
    </row>
    <row r="1087" spans="1:20" ht="15.75" hidden="1" thickBot="1" x14ac:dyDescent="0.3">
      <c r="A1087" s="26" t="s">
        <v>8488</v>
      </c>
      <c r="B1087" s="182" t="s">
        <v>10415</v>
      </c>
      <c r="C1087" s="2" t="s">
        <v>1</v>
      </c>
      <c r="D1087" s="2" t="s">
        <v>0</v>
      </c>
      <c r="E1087" s="2" t="s">
        <v>10201</v>
      </c>
      <c r="F1087" s="2" t="s">
        <v>10331</v>
      </c>
      <c r="G1087" s="25">
        <v>1331</v>
      </c>
      <c r="H1087" s="29">
        <v>1331</v>
      </c>
      <c r="I1087" s="30"/>
      <c r="J1087" s="24" t="s">
        <v>10203</v>
      </c>
      <c r="K1087" s="2">
        <v>0</v>
      </c>
      <c r="L1087" s="2">
        <v>0</v>
      </c>
      <c r="M1087" s="24">
        <v>428.33</v>
      </c>
      <c r="N1087" s="2">
        <v>55.682899999999997</v>
      </c>
      <c r="O1087" s="2">
        <v>0</v>
      </c>
      <c r="P1087" s="2">
        <v>0</v>
      </c>
      <c r="Q1087" s="24">
        <v>484.0129</v>
      </c>
      <c r="R1087" s="2" t="s">
        <v>10202</v>
      </c>
      <c r="S1087" s="2" t="s">
        <v>1</v>
      </c>
      <c r="T1087" t="str">
        <f>IF(Tabla2[[#This Row],[SERIE ]]="22SD004C","BODEGA",IF(Tabla2[[#This Row],[SERIE ]]="21DS000T","CASA MATRIZ","SUCURSAL"))</f>
        <v>SUCURSAL</v>
      </c>
    </row>
    <row r="1088" spans="1:20" ht="15.75" hidden="1" thickBot="1" x14ac:dyDescent="0.3">
      <c r="A1088" s="26" t="s">
        <v>8488</v>
      </c>
      <c r="B1088" s="182" t="s">
        <v>10415</v>
      </c>
      <c r="C1088" s="2" t="s">
        <v>1</v>
      </c>
      <c r="D1088" s="2" t="s">
        <v>0</v>
      </c>
      <c r="E1088" s="2" t="s">
        <v>10201</v>
      </c>
      <c r="F1088" s="2" t="s">
        <v>10331</v>
      </c>
      <c r="G1088" s="25">
        <v>1330</v>
      </c>
      <c r="H1088" s="29">
        <v>1330</v>
      </c>
      <c r="I1088" s="30"/>
      <c r="J1088" s="24" t="s">
        <v>10450</v>
      </c>
      <c r="K1088" s="2">
        <v>0</v>
      </c>
      <c r="L1088" s="2">
        <v>0</v>
      </c>
      <c r="M1088" s="24">
        <v>401.77</v>
      </c>
      <c r="N1088" s="2">
        <v>52.2301</v>
      </c>
      <c r="O1088" s="2">
        <v>0</v>
      </c>
      <c r="P1088" s="2">
        <v>0</v>
      </c>
      <c r="Q1088" s="24">
        <v>454.00009999999997</v>
      </c>
      <c r="R1088" s="2" t="s">
        <v>10449</v>
      </c>
      <c r="S1088" s="2" t="s">
        <v>1</v>
      </c>
      <c r="T1088" t="str">
        <f>IF(Tabla2[[#This Row],[SERIE ]]="22SD004C","BODEGA",IF(Tabla2[[#This Row],[SERIE ]]="21DS000T","CASA MATRIZ","SUCURSAL"))</f>
        <v>SUCURSAL</v>
      </c>
    </row>
    <row r="1089" spans="1:20" ht="15.75" hidden="1" thickBot="1" x14ac:dyDescent="0.3">
      <c r="A1089" s="26" t="s">
        <v>8488</v>
      </c>
      <c r="B1089" s="182" t="s">
        <v>10415</v>
      </c>
      <c r="C1089" s="2" t="s">
        <v>1</v>
      </c>
      <c r="D1089" s="2" t="s">
        <v>0</v>
      </c>
      <c r="E1089" s="2" t="s">
        <v>10201</v>
      </c>
      <c r="F1089" s="2" t="s">
        <v>10331</v>
      </c>
      <c r="G1089" s="25">
        <v>1329</v>
      </c>
      <c r="H1089" s="29">
        <v>1329</v>
      </c>
      <c r="I1089" s="30"/>
      <c r="J1089" s="24" t="s">
        <v>10219</v>
      </c>
      <c r="K1089" s="2">
        <v>0</v>
      </c>
      <c r="L1089" s="2">
        <v>0</v>
      </c>
      <c r="M1089" s="24">
        <v>472.56</v>
      </c>
      <c r="N1089" s="2">
        <v>61.4328</v>
      </c>
      <c r="O1089" s="2">
        <v>0</v>
      </c>
      <c r="P1089" s="2">
        <v>0</v>
      </c>
      <c r="Q1089" s="24">
        <v>533.99279999999999</v>
      </c>
      <c r="R1089" s="2" t="s">
        <v>10218</v>
      </c>
      <c r="S1089" s="2" t="s">
        <v>1</v>
      </c>
      <c r="T1089" t="str">
        <f>IF(Tabla2[[#This Row],[SERIE ]]="22SD004C","BODEGA",IF(Tabla2[[#This Row],[SERIE ]]="21DS000T","CASA MATRIZ","SUCURSAL"))</f>
        <v>SUCURSAL</v>
      </c>
    </row>
    <row r="1090" spans="1:20" ht="15.75" hidden="1" thickBot="1" x14ac:dyDescent="0.3">
      <c r="A1090" s="26" t="s">
        <v>8488</v>
      </c>
      <c r="B1090" s="182" t="s">
        <v>10415</v>
      </c>
      <c r="C1090" s="2" t="s">
        <v>1</v>
      </c>
      <c r="D1090" s="2" t="s">
        <v>0</v>
      </c>
      <c r="E1090" s="2" t="s">
        <v>10201</v>
      </c>
      <c r="F1090" s="2" t="s">
        <v>10331</v>
      </c>
      <c r="G1090" s="25">
        <v>1328</v>
      </c>
      <c r="H1090" s="29">
        <v>1328</v>
      </c>
      <c r="I1090" s="30"/>
      <c r="J1090" s="24" t="s">
        <v>10239</v>
      </c>
      <c r="K1090" s="2">
        <v>0</v>
      </c>
      <c r="L1090" s="2">
        <v>0</v>
      </c>
      <c r="M1090" s="24">
        <v>97.27</v>
      </c>
      <c r="N1090" s="2">
        <v>12.645099999999999</v>
      </c>
      <c r="O1090" s="2">
        <v>0</v>
      </c>
      <c r="P1090" s="2">
        <v>0</v>
      </c>
      <c r="Q1090" s="24">
        <v>109.9151</v>
      </c>
      <c r="R1090" s="2" t="s">
        <v>10238</v>
      </c>
      <c r="S1090" s="2" t="s">
        <v>1</v>
      </c>
      <c r="T1090" t="str">
        <f>IF(Tabla2[[#This Row],[SERIE ]]="22SD004C","BODEGA",IF(Tabla2[[#This Row],[SERIE ]]="21DS000T","CASA MATRIZ","SUCURSAL"))</f>
        <v>SUCURSAL</v>
      </c>
    </row>
    <row r="1091" spans="1:20" ht="15.75" hidden="1" thickBot="1" x14ac:dyDescent="0.3">
      <c r="A1091" s="26" t="s">
        <v>8488</v>
      </c>
      <c r="B1091" s="182" t="s">
        <v>10415</v>
      </c>
      <c r="C1091" s="2" t="s">
        <v>1</v>
      </c>
      <c r="D1091" s="2" t="s">
        <v>0</v>
      </c>
      <c r="E1091" s="2" t="s">
        <v>10201</v>
      </c>
      <c r="F1091" s="2" t="s">
        <v>10331</v>
      </c>
      <c r="G1091" s="25">
        <v>1327</v>
      </c>
      <c r="H1091" s="29">
        <v>1327</v>
      </c>
      <c r="I1091" s="30" t="s">
        <v>10233</v>
      </c>
      <c r="J1091" s="24" t="s">
        <v>10234</v>
      </c>
      <c r="K1091" s="2">
        <v>0</v>
      </c>
      <c r="L1091" s="2">
        <v>0</v>
      </c>
      <c r="M1091" s="24">
        <v>146.01</v>
      </c>
      <c r="N1091" s="2">
        <v>18.981300000000001</v>
      </c>
      <c r="O1091" s="2">
        <v>0</v>
      </c>
      <c r="P1091" s="2">
        <v>0</v>
      </c>
      <c r="Q1091" s="24">
        <v>164.9913</v>
      </c>
      <c r="S1091" s="2" t="s">
        <v>1</v>
      </c>
      <c r="T1091" t="str">
        <f>IF(Tabla2[[#This Row],[SERIE ]]="22SD004C","BODEGA",IF(Tabla2[[#This Row],[SERIE ]]="21DS000T","CASA MATRIZ","SUCURSAL"))</f>
        <v>SUCURSAL</v>
      </c>
    </row>
    <row r="1092" spans="1:20" ht="15.75" hidden="1" thickBot="1" x14ac:dyDescent="0.3">
      <c r="A1092" s="26" t="s">
        <v>8488</v>
      </c>
      <c r="B1092" s="182" t="s">
        <v>10415</v>
      </c>
      <c r="C1092" s="2" t="s">
        <v>1</v>
      </c>
      <c r="D1092" s="2" t="s">
        <v>0</v>
      </c>
      <c r="E1092" s="2" t="s">
        <v>10201</v>
      </c>
      <c r="F1092" s="2" t="s">
        <v>10331</v>
      </c>
      <c r="G1092" s="25">
        <v>1326</v>
      </c>
      <c r="H1092" s="29">
        <v>1326</v>
      </c>
      <c r="I1092" s="30" t="s">
        <v>10320</v>
      </c>
      <c r="J1092" s="24" t="s">
        <v>10321</v>
      </c>
      <c r="K1092" s="2">
        <v>0</v>
      </c>
      <c r="L1092" s="2">
        <v>0</v>
      </c>
      <c r="M1092" s="24">
        <v>88.5</v>
      </c>
      <c r="N1092" s="2">
        <v>11.505000000000001</v>
      </c>
      <c r="O1092" s="2">
        <v>0</v>
      </c>
      <c r="P1092" s="2">
        <v>0</v>
      </c>
      <c r="Q1092" s="24">
        <v>100.005</v>
      </c>
      <c r="S1092" s="2" t="s">
        <v>1</v>
      </c>
      <c r="T1092" t="str">
        <f>IF(Tabla2[[#This Row],[SERIE ]]="22SD004C","BODEGA",IF(Tabla2[[#This Row],[SERIE ]]="21DS000T","CASA MATRIZ","SUCURSAL"))</f>
        <v>SUCURSAL</v>
      </c>
    </row>
    <row r="1093" spans="1:20" ht="15.75" hidden="1" thickBot="1" x14ac:dyDescent="0.3">
      <c r="A1093" s="26" t="s">
        <v>8488</v>
      </c>
      <c r="B1093" s="182" t="s">
        <v>10415</v>
      </c>
      <c r="C1093" s="2" t="s">
        <v>1</v>
      </c>
      <c r="D1093" s="2" t="s">
        <v>0</v>
      </c>
      <c r="E1093" s="2" t="s">
        <v>10201</v>
      </c>
      <c r="F1093" s="2" t="s">
        <v>10331</v>
      </c>
      <c r="G1093" s="25">
        <v>1325</v>
      </c>
      <c r="H1093" s="29">
        <v>1325</v>
      </c>
      <c r="I1093" s="30" t="s">
        <v>7676</v>
      </c>
      <c r="J1093" s="24" t="s">
        <v>7675</v>
      </c>
      <c r="K1093" s="2">
        <v>0</v>
      </c>
      <c r="L1093" s="2">
        <v>0</v>
      </c>
      <c r="M1093" s="24">
        <v>0</v>
      </c>
      <c r="N1093" s="2">
        <v>0</v>
      </c>
      <c r="O1093" s="2">
        <v>0</v>
      </c>
      <c r="P1093" s="2">
        <v>0</v>
      </c>
      <c r="Q1093" s="24">
        <v>0</v>
      </c>
      <c r="S1093" s="2" t="s">
        <v>1</v>
      </c>
      <c r="T1093" t="str">
        <f>IF(Tabla2[[#This Row],[SERIE ]]="22SD004C","BODEGA",IF(Tabla2[[#This Row],[SERIE ]]="21DS000T","CASA MATRIZ","SUCURSAL"))</f>
        <v>SUCURSAL</v>
      </c>
    </row>
    <row r="1094" spans="1:20" ht="15.75" hidden="1" thickBot="1" x14ac:dyDescent="0.3">
      <c r="A1094" s="26" t="s">
        <v>8488</v>
      </c>
      <c r="B1094" s="182" t="s">
        <v>10415</v>
      </c>
      <c r="C1094" s="2" t="s">
        <v>1</v>
      </c>
      <c r="D1094" s="2" t="s">
        <v>0</v>
      </c>
      <c r="E1094" s="2" t="s">
        <v>10201</v>
      </c>
      <c r="F1094" s="2" t="s">
        <v>10331</v>
      </c>
      <c r="G1094" s="25">
        <v>1324</v>
      </c>
      <c r="H1094" s="29">
        <v>1324</v>
      </c>
      <c r="I1094" s="30"/>
      <c r="J1094" s="24" t="s">
        <v>10443</v>
      </c>
      <c r="K1094" s="2">
        <v>0</v>
      </c>
      <c r="L1094" s="2">
        <v>0</v>
      </c>
      <c r="M1094" s="24">
        <v>751.1</v>
      </c>
      <c r="N1094" s="2">
        <v>97.643000000000001</v>
      </c>
      <c r="O1094" s="2">
        <v>0</v>
      </c>
      <c r="P1094" s="2">
        <v>0</v>
      </c>
      <c r="Q1094" s="24">
        <v>848.74300000000005</v>
      </c>
      <c r="R1094" s="2" t="s">
        <v>10442</v>
      </c>
      <c r="S1094" s="2" t="s">
        <v>1</v>
      </c>
      <c r="T1094" t="str">
        <f>IF(Tabla2[[#This Row],[SERIE ]]="22SD004C","BODEGA",IF(Tabla2[[#This Row],[SERIE ]]="21DS000T","CASA MATRIZ","SUCURSAL"))</f>
        <v>SUCURSAL</v>
      </c>
    </row>
    <row r="1095" spans="1:20" ht="15.75" hidden="1" thickBot="1" x14ac:dyDescent="0.3">
      <c r="A1095" s="26" t="s">
        <v>8488</v>
      </c>
      <c r="B1095" s="182" t="s">
        <v>10415</v>
      </c>
      <c r="C1095" s="2" t="s">
        <v>1</v>
      </c>
      <c r="D1095" s="2" t="s">
        <v>0</v>
      </c>
      <c r="E1095" s="2" t="s">
        <v>10201</v>
      </c>
      <c r="F1095" s="2" t="s">
        <v>10331</v>
      </c>
      <c r="G1095" s="25">
        <v>1323</v>
      </c>
      <c r="H1095" s="29">
        <v>1323</v>
      </c>
      <c r="I1095" s="30"/>
      <c r="J1095" s="24" t="s">
        <v>10229</v>
      </c>
      <c r="K1095" s="2">
        <v>0</v>
      </c>
      <c r="L1095" s="2">
        <v>0</v>
      </c>
      <c r="M1095" s="24">
        <v>511.06</v>
      </c>
      <c r="N1095" s="2">
        <v>66.437799999999996</v>
      </c>
      <c r="O1095" s="2">
        <v>0</v>
      </c>
      <c r="P1095" s="2">
        <v>0</v>
      </c>
      <c r="Q1095" s="24">
        <v>577.49779999999998</v>
      </c>
      <c r="R1095" s="2" t="s">
        <v>10228</v>
      </c>
      <c r="S1095" s="2" t="s">
        <v>1</v>
      </c>
      <c r="T1095" t="str">
        <f>IF(Tabla2[[#This Row],[SERIE ]]="22SD004C","BODEGA",IF(Tabla2[[#This Row],[SERIE ]]="21DS000T","CASA MATRIZ","SUCURSAL"))</f>
        <v>SUCURSAL</v>
      </c>
    </row>
    <row r="1096" spans="1:20" ht="15.75" hidden="1" thickBot="1" x14ac:dyDescent="0.3">
      <c r="A1096" s="26" t="s">
        <v>8488</v>
      </c>
      <c r="B1096" s="182" t="s">
        <v>10414</v>
      </c>
      <c r="C1096" s="2" t="s">
        <v>1</v>
      </c>
      <c r="D1096" s="2" t="s">
        <v>0</v>
      </c>
      <c r="E1096" s="2" t="s">
        <v>10201</v>
      </c>
      <c r="F1096" s="2" t="s">
        <v>10331</v>
      </c>
      <c r="G1096" s="25">
        <v>1322</v>
      </c>
      <c r="H1096" s="29">
        <v>1322</v>
      </c>
      <c r="I1096" s="30"/>
      <c r="J1096" s="24" t="s">
        <v>10467</v>
      </c>
      <c r="K1096" s="2">
        <v>0</v>
      </c>
      <c r="L1096" s="2">
        <v>0</v>
      </c>
      <c r="M1096" s="24">
        <v>233.63</v>
      </c>
      <c r="N1096" s="2">
        <v>30.3719</v>
      </c>
      <c r="O1096" s="2">
        <v>0</v>
      </c>
      <c r="P1096" s="2">
        <v>0</v>
      </c>
      <c r="Q1096" s="24">
        <v>264.00189999999998</v>
      </c>
      <c r="R1096" s="2" t="s">
        <v>10466</v>
      </c>
      <c r="S1096" s="2" t="s">
        <v>1</v>
      </c>
      <c r="T1096" t="str">
        <f>IF(Tabla2[[#This Row],[SERIE ]]="22SD004C","BODEGA",IF(Tabla2[[#This Row],[SERIE ]]="21DS000T","CASA MATRIZ","SUCURSAL"))</f>
        <v>SUCURSAL</v>
      </c>
    </row>
    <row r="1097" spans="1:20" ht="15.75" hidden="1" thickBot="1" x14ac:dyDescent="0.3">
      <c r="A1097" s="26" t="s">
        <v>8488</v>
      </c>
      <c r="B1097" s="182" t="s">
        <v>10414</v>
      </c>
      <c r="C1097" s="2" t="s">
        <v>1</v>
      </c>
      <c r="D1097" s="2" t="s">
        <v>0</v>
      </c>
      <c r="E1097" s="2" t="s">
        <v>10201</v>
      </c>
      <c r="F1097" s="2" t="s">
        <v>10331</v>
      </c>
      <c r="G1097" s="25">
        <v>1321</v>
      </c>
      <c r="H1097" s="29">
        <v>1321</v>
      </c>
      <c r="I1097" s="30"/>
      <c r="J1097" s="24" t="s">
        <v>10463</v>
      </c>
      <c r="K1097" s="2">
        <v>0</v>
      </c>
      <c r="L1097" s="2">
        <v>0</v>
      </c>
      <c r="M1097" s="24">
        <v>63.89</v>
      </c>
      <c r="N1097" s="2">
        <v>8.3056999999999999</v>
      </c>
      <c r="O1097" s="2">
        <v>0</v>
      </c>
      <c r="P1097" s="2">
        <v>0</v>
      </c>
      <c r="Q1097" s="24">
        <v>72.195700000000002</v>
      </c>
      <c r="R1097" s="2" t="s">
        <v>10272</v>
      </c>
      <c r="S1097" s="2" t="s">
        <v>1</v>
      </c>
      <c r="T1097" t="str">
        <f>IF(Tabla2[[#This Row],[SERIE ]]="22SD004C","BODEGA",IF(Tabla2[[#This Row],[SERIE ]]="21DS000T","CASA MATRIZ","SUCURSAL"))</f>
        <v>SUCURSAL</v>
      </c>
    </row>
    <row r="1098" spans="1:20" ht="15.75" hidden="1" thickBot="1" x14ac:dyDescent="0.3">
      <c r="A1098" s="26" t="s">
        <v>8488</v>
      </c>
      <c r="B1098" s="182" t="s">
        <v>10414</v>
      </c>
      <c r="C1098" s="2" t="s">
        <v>1</v>
      </c>
      <c r="D1098" s="2" t="s">
        <v>0</v>
      </c>
      <c r="E1098" s="2" t="s">
        <v>10201</v>
      </c>
      <c r="F1098" s="2" t="s">
        <v>10331</v>
      </c>
      <c r="G1098" s="25">
        <v>1320</v>
      </c>
      <c r="H1098" s="29">
        <v>1320</v>
      </c>
      <c r="I1098" s="30"/>
      <c r="J1098" s="24" t="s">
        <v>10465</v>
      </c>
      <c r="K1098" s="2">
        <v>0</v>
      </c>
      <c r="L1098" s="2">
        <v>0</v>
      </c>
      <c r="M1098" s="24">
        <v>39.82</v>
      </c>
      <c r="N1098" s="2">
        <v>5.1766000000000005</v>
      </c>
      <c r="O1098" s="2">
        <v>0</v>
      </c>
      <c r="P1098" s="2">
        <v>0</v>
      </c>
      <c r="Q1098" s="24">
        <v>44.996600000000001</v>
      </c>
      <c r="R1098" s="2" t="s">
        <v>10464</v>
      </c>
      <c r="S1098" s="2" t="s">
        <v>1</v>
      </c>
      <c r="T1098" t="str">
        <f>IF(Tabla2[[#This Row],[SERIE ]]="22SD004C","BODEGA",IF(Tabla2[[#This Row],[SERIE ]]="21DS000T","CASA MATRIZ","SUCURSAL"))</f>
        <v>SUCURSAL</v>
      </c>
    </row>
    <row r="1099" spans="1:20" ht="15.75" hidden="1" thickBot="1" x14ac:dyDescent="0.3">
      <c r="A1099" s="26" t="s">
        <v>8488</v>
      </c>
      <c r="B1099" s="182" t="s">
        <v>10414</v>
      </c>
      <c r="C1099" s="2" t="s">
        <v>1</v>
      </c>
      <c r="D1099" s="2" t="s">
        <v>0</v>
      </c>
      <c r="E1099" s="2" t="s">
        <v>10201</v>
      </c>
      <c r="F1099" s="2" t="s">
        <v>10331</v>
      </c>
      <c r="G1099" s="25">
        <v>1319</v>
      </c>
      <c r="H1099" s="29">
        <v>1319</v>
      </c>
      <c r="I1099" s="30"/>
      <c r="J1099" s="24" t="s">
        <v>10219</v>
      </c>
      <c r="K1099" s="2">
        <v>0</v>
      </c>
      <c r="L1099" s="2">
        <v>0</v>
      </c>
      <c r="M1099" s="24">
        <v>427.62</v>
      </c>
      <c r="N1099" s="2">
        <v>55.590600000000002</v>
      </c>
      <c r="O1099" s="2">
        <v>0</v>
      </c>
      <c r="P1099" s="2">
        <v>0</v>
      </c>
      <c r="Q1099" s="24">
        <v>483.2106</v>
      </c>
      <c r="R1099" s="2" t="s">
        <v>10218</v>
      </c>
      <c r="S1099" s="2" t="s">
        <v>1</v>
      </c>
      <c r="T1099" t="str">
        <f>IF(Tabla2[[#This Row],[SERIE ]]="22SD004C","BODEGA",IF(Tabla2[[#This Row],[SERIE ]]="21DS000T","CASA MATRIZ","SUCURSAL"))</f>
        <v>SUCURSAL</v>
      </c>
    </row>
    <row r="1100" spans="1:20" ht="15.75" hidden="1" thickBot="1" x14ac:dyDescent="0.3">
      <c r="A1100" s="26" t="s">
        <v>8488</v>
      </c>
      <c r="B1100" s="182" t="s">
        <v>10413</v>
      </c>
      <c r="C1100" s="2" t="s">
        <v>1</v>
      </c>
      <c r="D1100" s="2" t="s">
        <v>0</v>
      </c>
      <c r="E1100" s="2" t="s">
        <v>10201</v>
      </c>
      <c r="F1100" s="2" t="s">
        <v>10331</v>
      </c>
      <c r="G1100" s="25">
        <v>1318</v>
      </c>
      <c r="H1100" s="29">
        <v>1318</v>
      </c>
      <c r="I1100" s="30"/>
      <c r="J1100" s="24" t="s">
        <v>10436</v>
      </c>
      <c r="K1100" s="2">
        <v>0</v>
      </c>
      <c r="L1100" s="2">
        <v>0</v>
      </c>
      <c r="M1100" s="24">
        <v>96.46</v>
      </c>
      <c r="N1100" s="2">
        <v>12.5398</v>
      </c>
      <c r="O1100" s="2">
        <v>0</v>
      </c>
      <c r="P1100" s="2">
        <v>0</v>
      </c>
      <c r="Q1100" s="24">
        <v>108.99979999999999</v>
      </c>
      <c r="R1100" s="2" t="s">
        <v>10435</v>
      </c>
      <c r="S1100" s="2" t="s">
        <v>1</v>
      </c>
      <c r="T1100" t="str">
        <f>IF(Tabla2[[#This Row],[SERIE ]]="22SD004C","BODEGA",IF(Tabla2[[#This Row],[SERIE ]]="21DS000T","CASA MATRIZ","SUCURSAL"))</f>
        <v>SUCURSAL</v>
      </c>
    </row>
    <row r="1101" spans="1:20" ht="15.75" hidden="1" thickBot="1" x14ac:dyDescent="0.3">
      <c r="A1101" s="26" t="s">
        <v>8488</v>
      </c>
      <c r="B1101" s="182" t="s">
        <v>10413</v>
      </c>
      <c r="C1101" s="2" t="s">
        <v>1</v>
      </c>
      <c r="D1101" s="2" t="s">
        <v>0</v>
      </c>
      <c r="E1101" s="2" t="s">
        <v>10201</v>
      </c>
      <c r="F1101" s="2" t="s">
        <v>10331</v>
      </c>
      <c r="G1101" s="25">
        <v>1317</v>
      </c>
      <c r="H1101" s="29">
        <v>1317</v>
      </c>
      <c r="I1101" s="30"/>
      <c r="J1101" s="24" t="s">
        <v>10219</v>
      </c>
      <c r="K1101" s="2">
        <v>0</v>
      </c>
      <c r="L1101" s="2">
        <v>0</v>
      </c>
      <c r="M1101" s="24">
        <v>483.19</v>
      </c>
      <c r="N1101" s="2">
        <v>62.814700000000002</v>
      </c>
      <c r="O1101" s="2">
        <v>0</v>
      </c>
      <c r="P1101" s="2">
        <v>0</v>
      </c>
      <c r="Q1101" s="24">
        <v>546.00469999999996</v>
      </c>
      <c r="R1101" s="2" t="s">
        <v>10218</v>
      </c>
      <c r="S1101" s="2" t="s">
        <v>1</v>
      </c>
      <c r="T1101" t="str">
        <f>IF(Tabla2[[#This Row],[SERIE ]]="22SD004C","BODEGA",IF(Tabla2[[#This Row],[SERIE ]]="21DS000T","CASA MATRIZ","SUCURSAL"))</f>
        <v>SUCURSAL</v>
      </c>
    </row>
    <row r="1102" spans="1:20" ht="15.75" hidden="1" thickBot="1" x14ac:dyDescent="0.3">
      <c r="A1102" s="26" t="s">
        <v>8488</v>
      </c>
      <c r="B1102" s="182" t="s">
        <v>10413</v>
      </c>
      <c r="C1102" s="2" t="s">
        <v>1</v>
      </c>
      <c r="D1102" s="2" t="s">
        <v>0</v>
      </c>
      <c r="E1102" s="2" t="s">
        <v>10201</v>
      </c>
      <c r="F1102" s="2" t="s">
        <v>10331</v>
      </c>
      <c r="G1102" s="25">
        <v>1316</v>
      </c>
      <c r="H1102" s="29">
        <v>1316</v>
      </c>
      <c r="I1102" s="30"/>
      <c r="J1102" s="24" t="s">
        <v>10460</v>
      </c>
      <c r="K1102" s="2">
        <v>0</v>
      </c>
      <c r="L1102" s="2">
        <v>0</v>
      </c>
      <c r="M1102" s="24">
        <v>458.06</v>
      </c>
      <c r="N1102" s="2">
        <v>59.547800000000002</v>
      </c>
      <c r="O1102" s="2">
        <v>0</v>
      </c>
      <c r="P1102" s="2">
        <v>0</v>
      </c>
      <c r="Q1102" s="24">
        <v>517.6078</v>
      </c>
      <c r="R1102" s="2" t="s">
        <v>10206</v>
      </c>
      <c r="S1102" s="2" t="s">
        <v>1</v>
      </c>
      <c r="T1102" t="str">
        <f>IF(Tabla2[[#This Row],[SERIE ]]="22SD004C","BODEGA",IF(Tabla2[[#This Row],[SERIE ]]="21DS000T","CASA MATRIZ","SUCURSAL"))</f>
        <v>SUCURSAL</v>
      </c>
    </row>
    <row r="1103" spans="1:20" ht="15.75" hidden="1" thickBot="1" x14ac:dyDescent="0.3">
      <c r="A1103" s="26" t="s">
        <v>8488</v>
      </c>
      <c r="B1103" s="182" t="s">
        <v>10413</v>
      </c>
      <c r="C1103" s="2" t="s">
        <v>1</v>
      </c>
      <c r="D1103" s="2" t="s">
        <v>0</v>
      </c>
      <c r="E1103" s="2" t="s">
        <v>10201</v>
      </c>
      <c r="F1103" s="2" t="s">
        <v>10331</v>
      </c>
      <c r="G1103" s="25">
        <v>1315</v>
      </c>
      <c r="H1103" s="29">
        <v>1315</v>
      </c>
      <c r="I1103" s="30"/>
      <c r="J1103" s="24" t="s">
        <v>10229</v>
      </c>
      <c r="K1103" s="2">
        <v>0</v>
      </c>
      <c r="L1103" s="2">
        <v>0</v>
      </c>
      <c r="M1103" s="24">
        <v>418.14</v>
      </c>
      <c r="N1103" s="2">
        <v>54.358200000000004</v>
      </c>
      <c r="O1103" s="2">
        <v>0</v>
      </c>
      <c r="P1103" s="2">
        <v>0</v>
      </c>
      <c r="Q1103" s="24">
        <v>472.4982</v>
      </c>
      <c r="R1103" s="2" t="s">
        <v>10228</v>
      </c>
      <c r="S1103" s="2" t="s">
        <v>1</v>
      </c>
      <c r="T1103" t="str">
        <f>IF(Tabla2[[#This Row],[SERIE ]]="22SD004C","BODEGA",IF(Tabla2[[#This Row],[SERIE ]]="21DS000T","CASA MATRIZ","SUCURSAL"))</f>
        <v>SUCURSAL</v>
      </c>
    </row>
    <row r="1104" spans="1:20" ht="15.75" hidden="1" thickBot="1" x14ac:dyDescent="0.3">
      <c r="A1104" s="26" t="s">
        <v>8488</v>
      </c>
      <c r="B1104" s="182" t="s">
        <v>10413</v>
      </c>
      <c r="C1104" s="2" t="s">
        <v>1</v>
      </c>
      <c r="D1104" s="2" t="s">
        <v>0</v>
      </c>
      <c r="E1104" s="2" t="s">
        <v>10201</v>
      </c>
      <c r="F1104" s="2" t="s">
        <v>10331</v>
      </c>
      <c r="G1104" s="25">
        <v>1314</v>
      </c>
      <c r="H1104" s="29">
        <v>1314</v>
      </c>
      <c r="I1104" s="30"/>
      <c r="J1104" s="24" t="s">
        <v>10231</v>
      </c>
      <c r="K1104" s="2">
        <v>0</v>
      </c>
      <c r="L1104" s="2">
        <v>0</v>
      </c>
      <c r="M1104" s="24">
        <v>753.99</v>
      </c>
      <c r="N1104" s="2">
        <v>98.01870000000001</v>
      </c>
      <c r="O1104" s="2">
        <v>0</v>
      </c>
      <c r="P1104" s="2">
        <v>0</v>
      </c>
      <c r="Q1104" s="24">
        <v>852.00869999999998</v>
      </c>
      <c r="R1104" s="2" t="s">
        <v>10230</v>
      </c>
      <c r="S1104" s="2" t="s">
        <v>1</v>
      </c>
      <c r="T1104" t="str">
        <f>IF(Tabla2[[#This Row],[SERIE ]]="22SD004C","BODEGA",IF(Tabla2[[#This Row],[SERIE ]]="21DS000T","CASA MATRIZ","SUCURSAL"))</f>
        <v>SUCURSAL</v>
      </c>
    </row>
    <row r="1105" spans="1:20" ht="15.75" hidden="1" thickBot="1" x14ac:dyDescent="0.3">
      <c r="A1105" s="26" t="s">
        <v>8488</v>
      </c>
      <c r="B1105" s="182" t="s">
        <v>10413</v>
      </c>
      <c r="C1105" s="2" t="s">
        <v>1</v>
      </c>
      <c r="D1105" s="2" t="s">
        <v>0</v>
      </c>
      <c r="E1105" s="2" t="s">
        <v>10201</v>
      </c>
      <c r="F1105" s="2" t="s">
        <v>10331</v>
      </c>
      <c r="G1105" s="25">
        <v>1313</v>
      </c>
      <c r="H1105" s="29">
        <v>1313</v>
      </c>
      <c r="I1105" s="30"/>
      <c r="J1105" s="24" t="s">
        <v>10239</v>
      </c>
      <c r="K1105" s="2">
        <v>0</v>
      </c>
      <c r="L1105" s="2">
        <v>0</v>
      </c>
      <c r="M1105" s="24">
        <v>52.81</v>
      </c>
      <c r="N1105" s="2">
        <v>6.8653000000000004</v>
      </c>
      <c r="O1105" s="2">
        <v>0</v>
      </c>
      <c r="P1105" s="2">
        <v>0</v>
      </c>
      <c r="Q1105" s="24">
        <v>59.6753</v>
      </c>
      <c r="R1105" s="2" t="s">
        <v>10425</v>
      </c>
      <c r="S1105" s="2" t="s">
        <v>1</v>
      </c>
      <c r="T1105" t="str">
        <f>IF(Tabla2[[#This Row],[SERIE ]]="22SD004C","BODEGA",IF(Tabla2[[#This Row],[SERIE ]]="21DS000T","CASA MATRIZ","SUCURSAL"))</f>
        <v>SUCURSAL</v>
      </c>
    </row>
    <row r="1106" spans="1:20" ht="15.75" hidden="1" thickBot="1" x14ac:dyDescent="0.3">
      <c r="A1106" s="26" t="s">
        <v>8488</v>
      </c>
      <c r="B1106" s="182" t="s">
        <v>10413</v>
      </c>
      <c r="C1106" s="2" t="s">
        <v>1</v>
      </c>
      <c r="D1106" s="2" t="s">
        <v>0</v>
      </c>
      <c r="E1106" s="2" t="s">
        <v>10201</v>
      </c>
      <c r="F1106" s="2" t="s">
        <v>10331</v>
      </c>
      <c r="G1106" s="25">
        <v>1312</v>
      </c>
      <c r="H1106" s="29">
        <v>1312</v>
      </c>
      <c r="I1106" s="30"/>
      <c r="J1106" s="24" t="s">
        <v>10463</v>
      </c>
      <c r="K1106" s="2">
        <v>0</v>
      </c>
      <c r="L1106" s="2">
        <v>0</v>
      </c>
      <c r="M1106" s="24">
        <v>60.89</v>
      </c>
      <c r="N1106" s="2">
        <v>7.9157000000000002</v>
      </c>
      <c r="O1106" s="2">
        <v>0</v>
      </c>
      <c r="P1106" s="2">
        <v>0</v>
      </c>
      <c r="Q1106" s="24">
        <v>68.805700000000002</v>
      </c>
      <c r="R1106" s="2" t="s">
        <v>10272</v>
      </c>
      <c r="S1106" s="2" t="s">
        <v>1</v>
      </c>
      <c r="T1106" t="str">
        <f>IF(Tabla2[[#This Row],[SERIE ]]="22SD004C","BODEGA",IF(Tabla2[[#This Row],[SERIE ]]="21DS000T","CASA MATRIZ","SUCURSAL"))</f>
        <v>SUCURSAL</v>
      </c>
    </row>
    <row r="1107" spans="1:20" ht="15.75" hidden="1" thickBot="1" x14ac:dyDescent="0.3">
      <c r="A1107" s="26" t="s">
        <v>8488</v>
      </c>
      <c r="B1107" s="182" t="s">
        <v>10413</v>
      </c>
      <c r="C1107" s="2" t="s">
        <v>1</v>
      </c>
      <c r="D1107" s="2" t="s">
        <v>0</v>
      </c>
      <c r="E1107" s="2" t="s">
        <v>10201</v>
      </c>
      <c r="F1107" s="2" t="s">
        <v>10331</v>
      </c>
      <c r="G1107" s="25">
        <v>1311</v>
      </c>
      <c r="H1107" s="29">
        <v>1311</v>
      </c>
      <c r="I1107" s="30"/>
      <c r="J1107" s="24" t="s">
        <v>10213</v>
      </c>
      <c r="K1107" s="2">
        <v>0</v>
      </c>
      <c r="L1107" s="2">
        <v>0</v>
      </c>
      <c r="M1107" s="24">
        <v>254.87</v>
      </c>
      <c r="N1107" s="2">
        <v>33.133099999999999</v>
      </c>
      <c r="O1107" s="2">
        <v>0</v>
      </c>
      <c r="P1107" s="2">
        <v>0</v>
      </c>
      <c r="Q1107" s="24">
        <v>288.00310000000002</v>
      </c>
      <c r="R1107" s="2" t="s">
        <v>10211</v>
      </c>
      <c r="S1107" s="2" t="s">
        <v>1</v>
      </c>
      <c r="T1107" t="str">
        <f>IF(Tabla2[[#This Row],[SERIE ]]="22SD004C","BODEGA",IF(Tabla2[[#This Row],[SERIE ]]="21DS000T","CASA MATRIZ","SUCURSAL"))</f>
        <v>SUCURSAL</v>
      </c>
    </row>
    <row r="1108" spans="1:20" ht="15.75" hidden="1" thickBot="1" x14ac:dyDescent="0.3">
      <c r="A1108" s="26" t="s">
        <v>8488</v>
      </c>
      <c r="B1108" s="182" t="s">
        <v>10412</v>
      </c>
      <c r="C1108" s="2" t="s">
        <v>1</v>
      </c>
      <c r="D1108" s="2" t="s">
        <v>0</v>
      </c>
      <c r="E1108" s="2" t="s">
        <v>10201</v>
      </c>
      <c r="F1108" s="2" t="s">
        <v>10331</v>
      </c>
      <c r="G1108" s="25">
        <v>1310</v>
      </c>
      <c r="H1108" s="29">
        <v>1310</v>
      </c>
      <c r="I1108" s="30"/>
      <c r="J1108" s="24" t="s">
        <v>10254</v>
      </c>
      <c r="K1108" s="2">
        <v>0</v>
      </c>
      <c r="L1108" s="2">
        <v>0</v>
      </c>
      <c r="M1108" s="24">
        <v>524.44000000000005</v>
      </c>
      <c r="N1108" s="2">
        <v>68.177200000000013</v>
      </c>
      <c r="O1108" s="2">
        <v>0</v>
      </c>
      <c r="P1108" s="2">
        <v>0</v>
      </c>
      <c r="Q1108" s="24">
        <v>592.61720000000003</v>
      </c>
      <c r="R1108" s="2" t="s">
        <v>10253</v>
      </c>
      <c r="S1108" s="2" t="s">
        <v>1</v>
      </c>
      <c r="T1108" t="str">
        <f>IF(Tabla2[[#This Row],[SERIE ]]="22SD004C","BODEGA",IF(Tabla2[[#This Row],[SERIE ]]="21DS000T","CASA MATRIZ","SUCURSAL"))</f>
        <v>SUCURSAL</v>
      </c>
    </row>
    <row r="1109" spans="1:20" ht="15.75" hidden="1" thickBot="1" x14ac:dyDescent="0.3">
      <c r="A1109" s="26" t="s">
        <v>8488</v>
      </c>
      <c r="B1109" s="182" t="s">
        <v>10412</v>
      </c>
      <c r="C1109" s="2" t="s">
        <v>1</v>
      </c>
      <c r="D1109" s="2" t="s">
        <v>0</v>
      </c>
      <c r="E1109" s="2" t="s">
        <v>10201</v>
      </c>
      <c r="F1109" s="2" t="s">
        <v>10331</v>
      </c>
      <c r="G1109" s="25">
        <v>1309</v>
      </c>
      <c r="H1109" s="29">
        <v>1309</v>
      </c>
      <c r="I1109" s="30"/>
      <c r="J1109" s="24" t="s">
        <v>10460</v>
      </c>
      <c r="K1109" s="2">
        <v>0</v>
      </c>
      <c r="L1109" s="2">
        <v>0</v>
      </c>
      <c r="M1109" s="24">
        <v>446.55</v>
      </c>
      <c r="N1109" s="2">
        <v>58.051500000000004</v>
      </c>
      <c r="O1109" s="2">
        <v>0</v>
      </c>
      <c r="P1109" s="2">
        <v>0</v>
      </c>
      <c r="Q1109" s="24">
        <v>504.60149999999999</v>
      </c>
      <c r="R1109" s="2" t="s">
        <v>10206</v>
      </c>
      <c r="S1109" s="2" t="s">
        <v>1</v>
      </c>
      <c r="T1109" t="str">
        <f>IF(Tabla2[[#This Row],[SERIE ]]="22SD004C","BODEGA",IF(Tabla2[[#This Row],[SERIE ]]="21DS000T","CASA MATRIZ","SUCURSAL"))</f>
        <v>SUCURSAL</v>
      </c>
    </row>
    <row r="1110" spans="1:20" ht="15.75" hidden="1" thickBot="1" x14ac:dyDescent="0.3">
      <c r="A1110" s="26" t="s">
        <v>8488</v>
      </c>
      <c r="B1110" s="182" t="s">
        <v>10412</v>
      </c>
      <c r="C1110" s="2" t="s">
        <v>1</v>
      </c>
      <c r="D1110" s="2" t="s">
        <v>0</v>
      </c>
      <c r="E1110" s="2" t="s">
        <v>10201</v>
      </c>
      <c r="F1110" s="2" t="s">
        <v>10331</v>
      </c>
      <c r="G1110" s="25">
        <v>1308</v>
      </c>
      <c r="H1110" s="29">
        <v>1308</v>
      </c>
      <c r="I1110" s="30" t="s">
        <v>10286</v>
      </c>
      <c r="J1110" s="24" t="s">
        <v>10287</v>
      </c>
      <c r="K1110" s="2">
        <v>0</v>
      </c>
      <c r="L1110" s="2">
        <v>0</v>
      </c>
      <c r="M1110" s="24">
        <v>446.02</v>
      </c>
      <c r="N1110" s="2">
        <v>57.982599999999998</v>
      </c>
      <c r="O1110" s="2">
        <v>0</v>
      </c>
      <c r="P1110" s="2">
        <v>0</v>
      </c>
      <c r="Q1110" s="24">
        <v>504.00259999999997</v>
      </c>
      <c r="S1110" s="2" t="s">
        <v>1</v>
      </c>
      <c r="T1110" t="str">
        <f>IF(Tabla2[[#This Row],[SERIE ]]="22SD004C","BODEGA",IF(Tabla2[[#This Row],[SERIE ]]="21DS000T","CASA MATRIZ","SUCURSAL"))</f>
        <v>SUCURSAL</v>
      </c>
    </row>
    <row r="1111" spans="1:20" ht="15.75" hidden="1" thickBot="1" x14ac:dyDescent="0.3">
      <c r="A1111" s="26" t="s">
        <v>8488</v>
      </c>
      <c r="B1111" s="182" t="s">
        <v>10412</v>
      </c>
      <c r="C1111" s="2" t="s">
        <v>1</v>
      </c>
      <c r="D1111" s="2" t="s">
        <v>0</v>
      </c>
      <c r="E1111" s="2" t="s">
        <v>10201</v>
      </c>
      <c r="F1111" s="2" t="s">
        <v>10331</v>
      </c>
      <c r="G1111" s="25">
        <v>1307</v>
      </c>
      <c r="H1111" s="29">
        <v>1307</v>
      </c>
      <c r="I1111" s="30"/>
      <c r="J1111" s="24" t="s">
        <v>10219</v>
      </c>
      <c r="K1111" s="2">
        <v>0</v>
      </c>
      <c r="L1111" s="2">
        <v>0</v>
      </c>
      <c r="M1111" s="24">
        <v>830.26</v>
      </c>
      <c r="N1111" s="2">
        <v>107.93380000000001</v>
      </c>
      <c r="O1111" s="2">
        <v>0</v>
      </c>
      <c r="P1111" s="2">
        <v>0</v>
      </c>
      <c r="Q1111" s="24">
        <v>938.19380000000001</v>
      </c>
      <c r="R1111" s="2" t="s">
        <v>10218</v>
      </c>
      <c r="S1111" s="2" t="s">
        <v>1</v>
      </c>
      <c r="T1111" t="str">
        <f>IF(Tabla2[[#This Row],[SERIE ]]="22SD004C","BODEGA",IF(Tabla2[[#This Row],[SERIE ]]="21DS000T","CASA MATRIZ","SUCURSAL"))</f>
        <v>SUCURSAL</v>
      </c>
    </row>
    <row r="1112" spans="1:20" ht="15.75" hidden="1" thickBot="1" x14ac:dyDescent="0.3">
      <c r="A1112" s="26" t="s">
        <v>8488</v>
      </c>
      <c r="B1112" s="182" t="s">
        <v>10412</v>
      </c>
      <c r="C1112" s="2" t="s">
        <v>1</v>
      </c>
      <c r="D1112" s="2" t="s">
        <v>0</v>
      </c>
      <c r="E1112" s="2" t="s">
        <v>10201</v>
      </c>
      <c r="F1112" s="2" t="s">
        <v>10331</v>
      </c>
      <c r="G1112" s="25">
        <v>1306</v>
      </c>
      <c r="H1112" s="29">
        <v>1306</v>
      </c>
      <c r="I1112" s="30" t="s">
        <v>7676</v>
      </c>
      <c r="J1112" s="24" t="s">
        <v>7675</v>
      </c>
      <c r="K1112" s="2">
        <v>0</v>
      </c>
      <c r="L1112" s="2">
        <v>0</v>
      </c>
      <c r="M1112" s="24">
        <v>0</v>
      </c>
      <c r="N1112" s="2">
        <v>0</v>
      </c>
      <c r="O1112" s="2">
        <v>0</v>
      </c>
      <c r="P1112" s="2">
        <v>0</v>
      </c>
      <c r="Q1112" s="24">
        <v>0</v>
      </c>
      <c r="S1112" s="2" t="s">
        <v>1</v>
      </c>
      <c r="T1112" t="str">
        <f>IF(Tabla2[[#This Row],[SERIE ]]="22SD004C","BODEGA",IF(Tabla2[[#This Row],[SERIE ]]="21DS000T","CASA MATRIZ","SUCURSAL"))</f>
        <v>SUCURSAL</v>
      </c>
    </row>
    <row r="1113" spans="1:20" ht="15.75" hidden="1" thickBot="1" x14ac:dyDescent="0.3">
      <c r="A1113" s="26" t="s">
        <v>8488</v>
      </c>
      <c r="B1113" s="182" t="s">
        <v>10412</v>
      </c>
      <c r="C1113" s="2" t="s">
        <v>1</v>
      </c>
      <c r="D1113" s="2" t="s">
        <v>0</v>
      </c>
      <c r="E1113" s="2" t="s">
        <v>10201</v>
      </c>
      <c r="F1113" s="2" t="s">
        <v>10331</v>
      </c>
      <c r="G1113" s="25">
        <v>1305</v>
      </c>
      <c r="H1113" s="29">
        <v>1305</v>
      </c>
      <c r="I1113" s="30"/>
      <c r="J1113" s="24" t="s">
        <v>10460</v>
      </c>
      <c r="K1113" s="2">
        <v>0</v>
      </c>
      <c r="L1113" s="2">
        <v>0</v>
      </c>
      <c r="M1113" s="24">
        <v>102.79</v>
      </c>
      <c r="N1113" s="2">
        <v>13.362700000000002</v>
      </c>
      <c r="O1113" s="2">
        <v>0</v>
      </c>
      <c r="P1113" s="2">
        <v>0</v>
      </c>
      <c r="Q1113" s="24">
        <v>116.15270000000001</v>
      </c>
      <c r="R1113" s="2" t="s">
        <v>10206</v>
      </c>
      <c r="S1113" s="2" t="s">
        <v>1</v>
      </c>
      <c r="T1113" t="str">
        <f>IF(Tabla2[[#This Row],[SERIE ]]="22SD004C","BODEGA",IF(Tabla2[[#This Row],[SERIE ]]="21DS000T","CASA MATRIZ","SUCURSAL"))</f>
        <v>SUCURSAL</v>
      </c>
    </row>
    <row r="1114" spans="1:20" ht="15.75" hidden="1" thickBot="1" x14ac:dyDescent="0.3">
      <c r="A1114" s="26" t="s">
        <v>8488</v>
      </c>
      <c r="B1114" s="182" t="s">
        <v>10412</v>
      </c>
      <c r="C1114" s="2" t="s">
        <v>1</v>
      </c>
      <c r="D1114" s="2" t="s">
        <v>0</v>
      </c>
      <c r="E1114" s="2" t="s">
        <v>10201</v>
      </c>
      <c r="F1114" s="2" t="s">
        <v>10331</v>
      </c>
      <c r="G1114" s="25">
        <v>1304</v>
      </c>
      <c r="H1114" s="29">
        <v>1304</v>
      </c>
      <c r="I1114" s="30"/>
      <c r="J1114" s="24" t="s">
        <v>10459</v>
      </c>
      <c r="K1114" s="2">
        <v>0</v>
      </c>
      <c r="L1114" s="2">
        <v>0</v>
      </c>
      <c r="M1114" s="24">
        <v>157.91999999999999</v>
      </c>
      <c r="N1114" s="2">
        <v>20.529599999999999</v>
      </c>
      <c r="O1114" s="2">
        <v>0</v>
      </c>
      <c r="P1114" s="2">
        <v>0</v>
      </c>
      <c r="Q1114" s="24">
        <v>178.44959999999998</v>
      </c>
      <c r="R1114" s="2" t="s">
        <v>10458</v>
      </c>
      <c r="S1114" s="2" t="s">
        <v>1</v>
      </c>
      <c r="T1114" t="str">
        <f>IF(Tabla2[[#This Row],[SERIE ]]="22SD004C","BODEGA",IF(Tabla2[[#This Row],[SERIE ]]="21DS000T","CASA MATRIZ","SUCURSAL"))</f>
        <v>SUCURSAL</v>
      </c>
    </row>
    <row r="1115" spans="1:20" ht="15.75" hidden="1" thickBot="1" x14ac:dyDescent="0.3">
      <c r="A1115" s="26" t="s">
        <v>8488</v>
      </c>
      <c r="B1115" s="182" t="s">
        <v>10412</v>
      </c>
      <c r="C1115" s="2" t="s">
        <v>1</v>
      </c>
      <c r="D1115" s="2" t="s">
        <v>0</v>
      </c>
      <c r="E1115" s="2" t="s">
        <v>10201</v>
      </c>
      <c r="F1115" s="2" t="s">
        <v>10331</v>
      </c>
      <c r="G1115" s="25">
        <v>1303</v>
      </c>
      <c r="H1115" s="29">
        <v>1303</v>
      </c>
      <c r="I1115" s="30"/>
      <c r="J1115" s="24" t="s">
        <v>10239</v>
      </c>
      <c r="K1115" s="2">
        <v>0</v>
      </c>
      <c r="L1115" s="2">
        <v>0</v>
      </c>
      <c r="M1115" s="24">
        <v>88.5</v>
      </c>
      <c r="N1115" s="2">
        <v>11.505000000000001</v>
      </c>
      <c r="O1115" s="2">
        <v>0</v>
      </c>
      <c r="P1115" s="2">
        <v>0</v>
      </c>
      <c r="Q1115" s="24">
        <v>100.005</v>
      </c>
      <c r="R1115" s="2" t="s">
        <v>10238</v>
      </c>
      <c r="S1115" s="2" t="s">
        <v>1</v>
      </c>
      <c r="T1115" t="str">
        <f>IF(Tabla2[[#This Row],[SERIE ]]="22SD004C","BODEGA",IF(Tabla2[[#This Row],[SERIE ]]="21DS000T","CASA MATRIZ","SUCURSAL"))</f>
        <v>SUCURSAL</v>
      </c>
    </row>
    <row r="1116" spans="1:20" ht="15.75" hidden="1" thickBot="1" x14ac:dyDescent="0.3">
      <c r="A1116" s="26" t="s">
        <v>8488</v>
      </c>
      <c r="B1116" s="182" t="s">
        <v>10412</v>
      </c>
      <c r="C1116" s="2" t="s">
        <v>1</v>
      </c>
      <c r="D1116" s="2" t="s">
        <v>0</v>
      </c>
      <c r="E1116" s="2" t="s">
        <v>10201</v>
      </c>
      <c r="F1116" s="2" t="s">
        <v>10331</v>
      </c>
      <c r="G1116" s="25">
        <v>1302</v>
      </c>
      <c r="H1116" s="29">
        <v>1302</v>
      </c>
      <c r="I1116" s="30"/>
      <c r="J1116" s="24" t="s">
        <v>10254</v>
      </c>
      <c r="K1116" s="2">
        <v>0</v>
      </c>
      <c r="L1116" s="2">
        <v>0</v>
      </c>
      <c r="M1116" s="24">
        <v>581.41999999999996</v>
      </c>
      <c r="N1116" s="2">
        <v>75.584599999999995</v>
      </c>
      <c r="O1116" s="2">
        <v>0</v>
      </c>
      <c r="P1116" s="2">
        <v>0</v>
      </c>
      <c r="Q1116" s="24">
        <v>657.00459999999998</v>
      </c>
      <c r="R1116" s="2" t="s">
        <v>10253</v>
      </c>
      <c r="S1116" s="2" t="s">
        <v>1</v>
      </c>
      <c r="T1116" t="str">
        <f>IF(Tabla2[[#This Row],[SERIE ]]="22SD004C","BODEGA",IF(Tabla2[[#This Row],[SERIE ]]="21DS000T","CASA MATRIZ","SUCURSAL"))</f>
        <v>SUCURSAL</v>
      </c>
    </row>
    <row r="1117" spans="1:20" ht="15.75" hidden="1" thickBot="1" x14ac:dyDescent="0.3">
      <c r="A1117" s="26" t="s">
        <v>8488</v>
      </c>
      <c r="B1117" s="182" t="s">
        <v>10411</v>
      </c>
      <c r="C1117" s="2" t="s">
        <v>1</v>
      </c>
      <c r="D1117" s="2" t="s">
        <v>0</v>
      </c>
      <c r="E1117" s="2" t="s">
        <v>10201</v>
      </c>
      <c r="F1117" s="2" t="s">
        <v>10331</v>
      </c>
      <c r="G1117" s="25">
        <v>1301</v>
      </c>
      <c r="H1117" s="29">
        <v>1301</v>
      </c>
      <c r="I1117" s="30"/>
      <c r="J1117" s="24" t="s">
        <v>10219</v>
      </c>
      <c r="K1117" s="2">
        <v>0</v>
      </c>
      <c r="L1117" s="2">
        <v>0</v>
      </c>
      <c r="M1117" s="24">
        <v>484.42</v>
      </c>
      <c r="N1117" s="2">
        <v>62.974600000000002</v>
      </c>
      <c r="O1117" s="2">
        <v>0</v>
      </c>
      <c r="P1117" s="2">
        <v>0</v>
      </c>
      <c r="Q1117" s="24">
        <v>547.39459999999997</v>
      </c>
      <c r="R1117" s="2" t="s">
        <v>10218</v>
      </c>
      <c r="S1117" s="2" t="s">
        <v>1</v>
      </c>
      <c r="T1117" t="str">
        <f>IF(Tabla2[[#This Row],[SERIE ]]="22SD004C","BODEGA",IF(Tabla2[[#This Row],[SERIE ]]="21DS000T","CASA MATRIZ","SUCURSAL"))</f>
        <v>SUCURSAL</v>
      </c>
    </row>
    <row r="1118" spans="1:20" ht="15.75" hidden="1" thickBot="1" x14ac:dyDescent="0.3">
      <c r="A1118" s="26" t="s">
        <v>8488</v>
      </c>
      <c r="B1118" s="182" t="s">
        <v>10411</v>
      </c>
      <c r="C1118" s="2" t="s">
        <v>1</v>
      </c>
      <c r="D1118" s="2" t="s">
        <v>0</v>
      </c>
      <c r="E1118" s="2" t="s">
        <v>10201</v>
      </c>
      <c r="F1118" s="2" t="s">
        <v>10331</v>
      </c>
      <c r="G1118" s="25">
        <v>1300</v>
      </c>
      <c r="H1118" s="29">
        <v>1300</v>
      </c>
      <c r="I1118" s="30"/>
      <c r="J1118" s="24" t="s">
        <v>10203</v>
      </c>
      <c r="K1118" s="2">
        <v>0</v>
      </c>
      <c r="L1118" s="2">
        <v>0</v>
      </c>
      <c r="M1118" s="24">
        <v>401.77</v>
      </c>
      <c r="N1118" s="2">
        <v>52.2301</v>
      </c>
      <c r="O1118" s="2">
        <v>0</v>
      </c>
      <c r="P1118" s="2">
        <v>0</v>
      </c>
      <c r="Q1118" s="24">
        <v>454.00009999999997</v>
      </c>
      <c r="R1118" s="2" t="s">
        <v>10202</v>
      </c>
      <c r="S1118" s="2" t="s">
        <v>1</v>
      </c>
      <c r="T1118" t="str">
        <f>IF(Tabla2[[#This Row],[SERIE ]]="22SD004C","BODEGA",IF(Tabla2[[#This Row],[SERIE ]]="21DS000T","CASA MATRIZ","SUCURSAL"))</f>
        <v>SUCURSAL</v>
      </c>
    </row>
    <row r="1119" spans="1:20" ht="15.75" hidden="1" thickBot="1" x14ac:dyDescent="0.3">
      <c r="A1119" s="26" t="s">
        <v>8488</v>
      </c>
      <c r="B1119" s="182" t="s">
        <v>10411</v>
      </c>
      <c r="C1119" s="2" t="s">
        <v>1</v>
      </c>
      <c r="D1119" s="2" t="s">
        <v>0</v>
      </c>
      <c r="E1119" s="2" t="s">
        <v>10201</v>
      </c>
      <c r="F1119" s="2" t="s">
        <v>10331</v>
      </c>
      <c r="G1119" s="25">
        <v>1299</v>
      </c>
      <c r="H1119" s="29">
        <v>1299</v>
      </c>
      <c r="I1119" s="30" t="s">
        <v>10233</v>
      </c>
      <c r="J1119" s="24" t="s">
        <v>10234</v>
      </c>
      <c r="K1119" s="2">
        <v>0</v>
      </c>
      <c r="L1119" s="2">
        <v>0</v>
      </c>
      <c r="M1119" s="24">
        <v>133.97999999999999</v>
      </c>
      <c r="N1119" s="2">
        <v>17.417400000000001</v>
      </c>
      <c r="O1119" s="2">
        <v>0</v>
      </c>
      <c r="P1119" s="2">
        <v>0</v>
      </c>
      <c r="Q1119" s="24">
        <v>151.3974</v>
      </c>
      <c r="S1119" s="2" t="s">
        <v>1</v>
      </c>
      <c r="T1119" t="str">
        <f>IF(Tabla2[[#This Row],[SERIE ]]="22SD004C","BODEGA",IF(Tabla2[[#This Row],[SERIE ]]="21DS000T","CASA MATRIZ","SUCURSAL"))</f>
        <v>SUCURSAL</v>
      </c>
    </row>
    <row r="1120" spans="1:20" ht="15.75" hidden="1" thickBot="1" x14ac:dyDescent="0.3">
      <c r="A1120" s="26" t="s">
        <v>8488</v>
      </c>
      <c r="B1120" s="182" t="s">
        <v>10411</v>
      </c>
      <c r="C1120" s="2" t="s">
        <v>1</v>
      </c>
      <c r="D1120" s="2" t="s">
        <v>0</v>
      </c>
      <c r="E1120" s="2" t="s">
        <v>10201</v>
      </c>
      <c r="F1120" s="2" t="s">
        <v>10331</v>
      </c>
      <c r="G1120" s="25">
        <v>1298</v>
      </c>
      <c r="H1120" s="29">
        <v>1298</v>
      </c>
      <c r="I1120" s="30"/>
      <c r="J1120" s="24" t="s">
        <v>10205</v>
      </c>
      <c r="K1120" s="2">
        <v>0</v>
      </c>
      <c r="L1120" s="2">
        <v>0</v>
      </c>
      <c r="M1120" s="24">
        <v>200.23</v>
      </c>
      <c r="N1120" s="2">
        <v>26.029899999999998</v>
      </c>
      <c r="O1120" s="2">
        <v>0</v>
      </c>
      <c r="P1120" s="2">
        <v>0</v>
      </c>
      <c r="Q1120" s="24">
        <v>226.25989999999999</v>
      </c>
      <c r="R1120" s="2" t="s">
        <v>10204</v>
      </c>
      <c r="S1120" s="2" t="s">
        <v>1</v>
      </c>
      <c r="T1120" t="str">
        <f>IF(Tabla2[[#This Row],[SERIE ]]="22SD004C","BODEGA",IF(Tabla2[[#This Row],[SERIE ]]="21DS000T","CASA MATRIZ","SUCURSAL"))</f>
        <v>SUCURSAL</v>
      </c>
    </row>
    <row r="1121" spans="1:20" ht="15.75" hidden="1" thickBot="1" x14ac:dyDescent="0.3">
      <c r="A1121" s="26" t="s">
        <v>8488</v>
      </c>
      <c r="B1121" s="182" t="s">
        <v>10411</v>
      </c>
      <c r="C1121" s="2" t="s">
        <v>1</v>
      </c>
      <c r="D1121" s="2" t="s">
        <v>0</v>
      </c>
      <c r="E1121" s="2" t="s">
        <v>10201</v>
      </c>
      <c r="F1121" s="2" t="s">
        <v>10331</v>
      </c>
      <c r="G1121" s="25">
        <v>1297</v>
      </c>
      <c r="H1121" s="29">
        <v>1297</v>
      </c>
      <c r="I1121" s="30"/>
      <c r="J1121" s="24" t="s">
        <v>10280</v>
      </c>
      <c r="K1121" s="2">
        <v>0</v>
      </c>
      <c r="L1121" s="2">
        <v>0</v>
      </c>
      <c r="M1121" s="24">
        <v>32.74</v>
      </c>
      <c r="N1121" s="2">
        <v>4.2562000000000006</v>
      </c>
      <c r="O1121" s="2">
        <v>0</v>
      </c>
      <c r="P1121" s="2">
        <v>0</v>
      </c>
      <c r="Q1121" s="24">
        <v>36.996200000000002</v>
      </c>
      <c r="R1121" s="2" t="s">
        <v>10279</v>
      </c>
      <c r="S1121" s="2" t="s">
        <v>1</v>
      </c>
      <c r="T1121" t="str">
        <f>IF(Tabla2[[#This Row],[SERIE ]]="22SD004C","BODEGA",IF(Tabla2[[#This Row],[SERIE ]]="21DS000T","CASA MATRIZ","SUCURSAL"))</f>
        <v>SUCURSAL</v>
      </c>
    </row>
    <row r="1122" spans="1:20" ht="15.75" hidden="1" thickBot="1" x14ac:dyDescent="0.3">
      <c r="A1122" s="26" t="s">
        <v>8488</v>
      </c>
      <c r="B1122" s="182" t="s">
        <v>10411</v>
      </c>
      <c r="C1122" s="2" t="s">
        <v>1</v>
      </c>
      <c r="D1122" s="2" t="s">
        <v>0</v>
      </c>
      <c r="E1122" s="2" t="s">
        <v>10201</v>
      </c>
      <c r="F1122" s="2" t="s">
        <v>10331</v>
      </c>
      <c r="G1122" s="25">
        <v>1296</v>
      </c>
      <c r="H1122" s="29">
        <v>1296</v>
      </c>
      <c r="I1122" s="30"/>
      <c r="J1122" s="24" t="s">
        <v>10229</v>
      </c>
      <c r="K1122" s="2">
        <v>0</v>
      </c>
      <c r="L1122" s="2">
        <v>0</v>
      </c>
      <c r="M1122" s="24">
        <v>1008.85</v>
      </c>
      <c r="N1122" s="2">
        <v>131.15049999999999</v>
      </c>
      <c r="O1122" s="2">
        <v>0</v>
      </c>
      <c r="P1122" s="2">
        <v>0</v>
      </c>
      <c r="Q1122" s="24">
        <v>1140.0005000000001</v>
      </c>
      <c r="R1122" s="2" t="s">
        <v>10228</v>
      </c>
      <c r="S1122" s="2" t="s">
        <v>1</v>
      </c>
      <c r="T1122" t="str">
        <f>IF(Tabla2[[#This Row],[SERIE ]]="22SD004C","BODEGA",IF(Tabla2[[#This Row],[SERIE ]]="21DS000T","CASA MATRIZ","SUCURSAL"))</f>
        <v>SUCURSAL</v>
      </c>
    </row>
    <row r="1123" spans="1:20" ht="15.75" hidden="1" thickBot="1" x14ac:dyDescent="0.3">
      <c r="A1123" s="26" t="s">
        <v>8488</v>
      </c>
      <c r="B1123" s="182" t="s">
        <v>10411</v>
      </c>
      <c r="C1123" s="2" t="s">
        <v>1</v>
      </c>
      <c r="D1123" s="2" t="s">
        <v>0</v>
      </c>
      <c r="E1123" s="2" t="s">
        <v>10201</v>
      </c>
      <c r="F1123" s="2" t="s">
        <v>10331</v>
      </c>
      <c r="G1123" s="25">
        <v>1295</v>
      </c>
      <c r="H1123" s="29">
        <v>1295</v>
      </c>
      <c r="I1123" s="30"/>
      <c r="J1123" s="24" t="s">
        <v>10457</v>
      </c>
      <c r="K1123" s="2">
        <v>0</v>
      </c>
      <c r="L1123" s="2">
        <v>0</v>
      </c>
      <c r="M1123" s="24">
        <v>42.48</v>
      </c>
      <c r="N1123" s="2">
        <v>5.5224000000000002</v>
      </c>
      <c r="O1123" s="2">
        <v>0</v>
      </c>
      <c r="P1123" s="2">
        <v>0</v>
      </c>
      <c r="Q1123" s="24">
        <v>48.002399999999994</v>
      </c>
      <c r="R1123" s="2" t="s">
        <v>10456</v>
      </c>
      <c r="S1123" s="2" t="s">
        <v>1</v>
      </c>
      <c r="T1123" t="str">
        <f>IF(Tabla2[[#This Row],[SERIE ]]="22SD004C","BODEGA",IF(Tabla2[[#This Row],[SERIE ]]="21DS000T","CASA MATRIZ","SUCURSAL"))</f>
        <v>SUCURSAL</v>
      </c>
    </row>
    <row r="1124" spans="1:20" ht="15.75" hidden="1" thickBot="1" x14ac:dyDescent="0.3">
      <c r="A1124" s="26" t="s">
        <v>8488</v>
      </c>
      <c r="B1124" s="182" t="s">
        <v>10411</v>
      </c>
      <c r="C1124" s="2" t="s">
        <v>1</v>
      </c>
      <c r="D1124" s="2" t="s">
        <v>0</v>
      </c>
      <c r="E1124" s="2" t="s">
        <v>10201</v>
      </c>
      <c r="F1124" s="2" t="s">
        <v>10331</v>
      </c>
      <c r="G1124" s="25">
        <v>1294</v>
      </c>
      <c r="H1124" s="29">
        <v>1294</v>
      </c>
      <c r="I1124" s="30"/>
      <c r="J1124" s="24" t="s">
        <v>10207</v>
      </c>
      <c r="K1124" s="2">
        <v>0</v>
      </c>
      <c r="L1124" s="2">
        <v>0</v>
      </c>
      <c r="M1124" s="24">
        <v>435.71</v>
      </c>
      <c r="N1124" s="2">
        <v>56.642299999999999</v>
      </c>
      <c r="O1124" s="2">
        <v>0</v>
      </c>
      <c r="P1124" s="2">
        <v>0</v>
      </c>
      <c r="Q1124" s="24">
        <v>492.35229999999996</v>
      </c>
      <c r="R1124" s="2" t="s">
        <v>10206</v>
      </c>
      <c r="S1124" s="2" t="s">
        <v>1</v>
      </c>
      <c r="T1124" t="str">
        <f>IF(Tabla2[[#This Row],[SERIE ]]="22SD004C","BODEGA",IF(Tabla2[[#This Row],[SERIE ]]="21DS000T","CASA MATRIZ","SUCURSAL"))</f>
        <v>SUCURSAL</v>
      </c>
    </row>
    <row r="1125" spans="1:20" ht="15.75" hidden="1" thickBot="1" x14ac:dyDescent="0.3">
      <c r="A1125" s="26" t="s">
        <v>8488</v>
      </c>
      <c r="B1125" s="182" t="s">
        <v>10411</v>
      </c>
      <c r="C1125" s="2" t="s">
        <v>1</v>
      </c>
      <c r="D1125" s="2" t="s">
        <v>0</v>
      </c>
      <c r="E1125" s="2" t="s">
        <v>10201</v>
      </c>
      <c r="F1125" s="2" t="s">
        <v>10331</v>
      </c>
      <c r="G1125" s="25">
        <v>1293</v>
      </c>
      <c r="H1125" s="29">
        <v>1293</v>
      </c>
      <c r="I1125" s="30"/>
      <c r="J1125" s="24" t="s">
        <v>10231</v>
      </c>
      <c r="K1125" s="2">
        <v>0</v>
      </c>
      <c r="L1125" s="2">
        <v>0</v>
      </c>
      <c r="M1125" s="24">
        <v>473.45</v>
      </c>
      <c r="N1125" s="2">
        <v>61.548499999999997</v>
      </c>
      <c r="O1125" s="2">
        <v>0</v>
      </c>
      <c r="P1125" s="2">
        <v>0</v>
      </c>
      <c r="Q1125" s="24">
        <v>534.99850000000004</v>
      </c>
      <c r="R1125" s="2" t="s">
        <v>10230</v>
      </c>
      <c r="S1125" s="2" t="s">
        <v>1</v>
      </c>
      <c r="T1125" t="str">
        <f>IF(Tabla2[[#This Row],[SERIE ]]="22SD004C","BODEGA",IF(Tabla2[[#This Row],[SERIE ]]="21DS000T","CASA MATRIZ","SUCURSAL"))</f>
        <v>SUCURSAL</v>
      </c>
    </row>
    <row r="1126" spans="1:20" ht="15.75" hidden="1" thickBot="1" x14ac:dyDescent="0.3">
      <c r="A1126" s="26" t="s">
        <v>8488</v>
      </c>
      <c r="B1126" s="182" t="s">
        <v>10410</v>
      </c>
      <c r="C1126" s="2" t="s">
        <v>1</v>
      </c>
      <c r="D1126" s="2" t="s">
        <v>0</v>
      </c>
      <c r="E1126" s="2" t="s">
        <v>10201</v>
      </c>
      <c r="F1126" s="2" t="s">
        <v>10331</v>
      </c>
      <c r="G1126" s="25">
        <v>1292</v>
      </c>
      <c r="H1126" s="29">
        <v>1292</v>
      </c>
      <c r="I1126" s="30" t="s">
        <v>10454</v>
      </c>
      <c r="J1126" s="24" t="s">
        <v>10455</v>
      </c>
      <c r="K1126" s="2">
        <v>0</v>
      </c>
      <c r="L1126" s="2">
        <v>0</v>
      </c>
      <c r="M1126" s="24">
        <v>73.81</v>
      </c>
      <c r="N1126" s="2">
        <v>9.5952999999999999</v>
      </c>
      <c r="O1126" s="2">
        <v>0</v>
      </c>
      <c r="P1126" s="2">
        <v>0</v>
      </c>
      <c r="Q1126" s="24">
        <v>83.405299999999997</v>
      </c>
      <c r="S1126" s="2" t="s">
        <v>1</v>
      </c>
      <c r="T1126" t="str">
        <f>IF(Tabla2[[#This Row],[SERIE ]]="22SD004C","BODEGA",IF(Tabla2[[#This Row],[SERIE ]]="21DS000T","CASA MATRIZ","SUCURSAL"))</f>
        <v>SUCURSAL</v>
      </c>
    </row>
    <row r="1127" spans="1:20" ht="15.75" hidden="1" thickBot="1" x14ac:dyDescent="0.3">
      <c r="A1127" s="26" t="s">
        <v>8488</v>
      </c>
      <c r="B1127" s="182" t="s">
        <v>10410</v>
      </c>
      <c r="C1127" s="2" t="s">
        <v>1</v>
      </c>
      <c r="D1127" s="2" t="s">
        <v>0</v>
      </c>
      <c r="E1127" s="2" t="s">
        <v>10201</v>
      </c>
      <c r="F1127" s="2" t="s">
        <v>10331</v>
      </c>
      <c r="G1127" s="25">
        <v>1291</v>
      </c>
      <c r="H1127" s="29">
        <v>1291</v>
      </c>
      <c r="I1127" s="30"/>
      <c r="J1127" s="24" t="s">
        <v>10431</v>
      </c>
      <c r="K1127" s="2">
        <v>0</v>
      </c>
      <c r="L1127" s="2">
        <v>0</v>
      </c>
      <c r="M1127" s="24">
        <v>19.47</v>
      </c>
      <c r="N1127" s="2">
        <v>2.5310999999999999</v>
      </c>
      <c r="O1127" s="2">
        <v>0</v>
      </c>
      <c r="P1127" s="2">
        <v>0</v>
      </c>
      <c r="Q1127" s="24">
        <v>22.001099999999997</v>
      </c>
      <c r="R1127" s="2" t="s">
        <v>10430</v>
      </c>
      <c r="S1127" s="2" t="s">
        <v>1</v>
      </c>
      <c r="T1127" t="str">
        <f>IF(Tabla2[[#This Row],[SERIE ]]="22SD004C","BODEGA",IF(Tabla2[[#This Row],[SERIE ]]="21DS000T","CASA MATRIZ","SUCURSAL"))</f>
        <v>SUCURSAL</v>
      </c>
    </row>
    <row r="1128" spans="1:20" ht="15.75" hidden="1" thickBot="1" x14ac:dyDescent="0.3">
      <c r="A1128" s="26" t="s">
        <v>8488</v>
      </c>
      <c r="B1128" s="182" t="s">
        <v>10410</v>
      </c>
      <c r="C1128" s="2" t="s">
        <v>1</v>
      </c>
      <c r="D1128" s="2" t="s">
        <v>0</v>
      </c>
      <c r="E1128" s="2" t="s">
        <v>10201</v>
      </c>
      <c r="F1128" s="2" t="s">
        <v>10331</v>
      </c>
      <c r="G1128" s="25">
        <v>1290</v>
      </c>
      <c r="H1128" s="29">
        <v>1290</v>
      </c>
      <c r="I1128" s="30"/>
      <c r="J1128" s="24" t="s">
        <v>10231</v>
      </c>
      <c r="K1128" s="2">
        <v>0</v>
      </c>
      <c r="L1128" s="2">
        <v>0</v>
      </c>
      <c r="M1128" s="24">
        <v>398.23</v>
      </c>
      <c r="N1128" s="2">
        <v>51.769900000000007</v>
      </c>
      <c r="O1128" s="2">
        <v>0</v>
      </c>
      <c r="P1128" s="2">
        <v>0</v>
      </c>
      <c r="Q1128" s="24">
        <v>449.99990000000003</v>
      </c>
      <c r="R1128" s="2" t="s">
        <v>10230</v>
      </c>
      <c r="S1128" s="2" t="s">
        <v>1</v>
      </c>
      <c r="T1128" t="str">
        <f>IF(Tabla2[[#This Row],[SERIE ]]="22SD004C","BODEGA",IF(Tabla2[[#This Row],[SERIE ]]="21DS000T","CASA MATRIZ","SUCURSAL"))</f>
        <v>SUCURSAL</v>
      </c>
    </row>
    <row r="1129" spans="1:20" ht="15.75" hidden="1" thickBot="1" x14ac:dyDescent="0.3">
      <c r="A1129" s="26" t="s">
        <v>8488</v>
      </c>
      <c r="B1129" s="182" t="s">
        <v>10410</v>
      </c>
      <c r="C1129" s="2" t="s">
        <v>1</v>
      </c>
      <c r="D1129" s="2" t="s">
        <v>0</v>
      </c>
      <c r="E1129" s="2" t="s">
        <v>10201</v>
      </c>
      <c r="F1129" s="2" t="s">
        <v>10331</v>
      </c>
      <c r="G1129" s="25">
        <v>1289</v>
      </c>
      <c r="H1129" s="29">
        <v>1289</v>
      </c>
      <c r="I1129" s="30"/>
      <c r="J1129" s="24" t="s">
        <v>10231</v>
      </c>
      <c r="K1129" s="2">
        <v>0</v>
      </c>
      <c r="L1129" s="2">
        <v>0</v>
      </c>
      <c r="M1129" s="24">
        <v>357.08</v>
      </c>
      <c r="N1129" s="2">
        <v>46.420400000000001</v>
      </c>
      <c r="O1129" s="2">
        <v>0</v>
      </c>
      <c r="P1129" s="2">
        <v>0</v>
      </c>
      <c r="Q1129" s="24">
        <v>403.50040000000001</v>
      </c>
      <c r="R1129" s="2" t="s">
        <v>10230</v>
      </c>
      <c r="S1129" s="2" t="s">
        <v>1</v>
      </c>
      <c r="T1129" t="str">
        <f>IF(Tabla2[[#This Row],[SERIE ]]="22SD004C","BODEGA",IF(Tabla2[[#This Row],[SERIE ]]="21DS000T","CASA MATRIZ","SUCURSAL"))</f>
        <v>SUCURSAL</v>
      </c>
    </row>
    <row r="1130" spans="1:20" ht="15.75" hidden="1" thickBot="1" x14ac:dyDescent="0.3">
      <c r="A1130" s="26" t="s">
        <v>8488</v>
      </c>
      <c r="B1130" s="182" t="s">
        <v>10410</v>
      </c>
      <c r="C1130" s="2" t="s">
        <v>1</v>
      </c>
      <c r="D1130" s="2" t="s">
        <v>0</v>
      </c>
      <c r="E1130" s="2" t="s">
        <v>10201</v>
      </c>
      <c r="F1130" s="2" t="s">
        <v>10331</v>
      </c>
      <c r="G1130" s="25">
        <v>1288</v>
      </c>
      <c r="H1130" s="29">
        <v>1288</v>
      </c>
      <c r="I1130" s="30"/>
      <c r="J1130" s="24" t="s">
        <v>10207</v>
      </c>
      <c r="K1130" s="2">
        <v>0</v>
      </c>
      <c r="L1130" s="2">
        <v>0</v>
      </c>
      <c r="M1130" s="24">
        <v>531.41999999999996</v>
      </c>
      <c r="N1130" s="2">
        <v>69.084599999999995</v>
      </c>
      <c r="O1130" s="2">
        <v>0</v>
      </c>
      <c r="P1130" s="2">
        <v>0</v>
      </c>
      <c r="Q1130" s="24">
        <v>600.50459999999998</v>
      </c>
      <c r="R1130" s="2" t="s">
        <v>10206</v>
      </c>
      <c r="S1130" s="2" t="s">
        <v>1</v>
      </c>
      <c r="T1130" t="str">
        <f>IF(Tabla2[[#This Row],[SERIE ]]="22SD004C","BODEGA",IF(Tabla2[[#This Row],[SERIE ]]="21DS000T","CASA MATRIZ","SUCURSAL"))</f>
        <v>SUCURSAL</v>
      </c>
    </row>
    <row r="1131" spans="1:20" ht="15.75" hidden="1" thickBot="1" x14ac:dyDescent="0.3">
      <c r="A1131" s="26" t="s">
        <v>8488</v>
      </c>
      <c r="B1131" s="182" t="s">
        <v>10410</v>
      </c>
      <c r="C1131" s="2" t="s">
        <v>1</v>
      </c>
      <c r="D1131" s="2" t="s">
        <v>0</v>
      </c>
      <c r="E1131" s="2" t="s">
        <v>10201</v>
      </c>
      <c r="F1131" s="2" t="s">
        <v>10331</v>
      </c>
      <c r="G1131" s="25">
        <v>1287</v>
      </c>
      <c r="H1131" s="29">
        <v>1287</v>
      </c>
      <c r="I1131" s="30"/>
      <c r="J1131" s="24" t="s">
        <v>10239</v>
      </c>
      <c r="K1131" s="2">
        <v>0</v>
      </c>
      <c r="L1131" s="2">
        <v>0</v>
      </c>
      <c r="M1131" s="24">
        <v>91.59</v>
      </c>
      <c r="N1131" s="2">
        <v>11.906700000000001</v>
      </c>
      <c r="O1131" s="2">
        <v>0</v>
      </c>
      <c r="P1131" s="2">
        <v>0</v>
      </c>
      <c r="Q1131" s="24">
        <v>103.4967</v>
      </c>
      <c r="R1131" s="2" t="s">
        <v>10238</v>
      </c>
      <c r="S1131" s="2" t="s">
        <v>1</v>
      </c>
      <c r="T1131" t="str">
        <f>IF(Tabla2[[#This Row],[SERIE ]]="22SD004C","BODEGA",IF(Tabla2[[#This Row],[SERIE ]]="21DS000T","CASA MATRIZ","SUCURSAL"))</f>
        <v>SUCURSAL</v>
      </c>
    </row>
    <row r="1132" spans="1:20" ht="15.75" hidden="1" thickBot="1" x14ac:dyDescent="0.3">
      <c r="A1132" s="26" t="s">
        <v>8488</v>
      </c>
      <c r="B1132" s="182" t="s">
        <v>10410</v>
      </c>
      <c r="C1132" s="2" t="s">
        <v>1</v>
      </c>
      <c r="D1132" s="2" t="s">
        <v>0</v>
      </c>
      <c r="E1132" s="2" t="s">
        <v>10201</v>
      </c>
      <c r="F1132" s="2" t="s">
        <v>10331</v>
      </c>
      <c r="G1132" s="25">
        <v>1286</v>
      </c>
      <c r="H1132" s="29">
        <v>1286</v>
      </c>
      <c r="I1132" s="30"/>
      <c r="J1132" s="24" t="s">
        <v>10219</v>
      </c>
      <c r="K1132" s="2">
        <v>0</v>
      </c>
      <c r="L1132" s="2">
        <v>0</v>
      </c>
      <c r="M1132" s="24">
        <v>576.69000000000005</v>
      </c>
      <c r="N1132" s="2">
        <v>74.969700000000003</v>
      </c>
      <c r="O1132" s="2">
        <v>0</v>
      </c>
      <c r="P1132" s="2">
        <v>0</v>
      </c>
      <c r="Q1132" s="24">
        <v>651.65970000000004</v>
      </c>
      <c r="R1132" s="2" t="s">
        <v>10218</v>
      </c>
      <c r="S1132" s="2" t="s">
        <v>1</v>
      </c>
      <c r="T1132" t="str">
        <f>IF(Tabla2[[#This Row],[SERIE ]]="22SD004C","BODEGA",IF(Tabla2[[#This Row],[SERIE ]]="21DS000T","CASA MATRIZ","SUCURSAL"))</f>
        <v>SUCURSAL</v>
      </c>
    </row>
    <row r="1133" spans="1:20" ht="15.75" hidden="1" thickBot="1" x14ac:dyDescent="0.3">
      <c r="A1133" s="26" t="s">
        <v>8488</v>
      </c>
      <c r="B1133" s="182" t="s">
        <v>10410</v>
      </c>
      <c r="C1133" s="2" t="s">
        <v>1</v>
      </c>
      <c r="D1133" s="2" t="s">
        <v>0</v>
      </c>
      <c r="E1133" s="2" t="s">
        <v>10201</v>
      </c>
      <c r="F1133" s="2" t="s">
        <v>10331</v>
      </c>
      <c r="G1133" s="25">
        <v>1285</v>
      </c>
      <c r="H1133" s="29">
        <v>1285</v>
      </c>
      <c r="I1133" s="30"/>
      <c r="J1133" s="24" t="s">
        <v>10259</v>
      </c>
      <c r="K1133" s="2">
        <v>0</v>
      </c>
      <c r="L1133" s="2">
        <v>0</v>
      </c>
      <c r="M1133" s="24">
        <v>84.96</v>
      </c>
      <c r="N1133" s="2">
        <v>11.0448</v>
      </c>
      <c r="O1133" s="2">
        <v>0</v>
      </c>
      <c r="P1133" s="2">
        <v>0</v>
      </c>
      <c r="Q1133" s="24">
        <v>96.004799999999989</v>
      </c>
      <c r="R1133" s="2" t="s">
        <v>10258</v>
      </c>
      <c r="S1133" s="2" t="s">
        <v>1</v>
      </c>
      <c r="T1133" t="str">
        <f>IF(Tabla2[[#This Row],[SERIE ]]="22SD004C","BODEGA",IF(Tabla2[[#This Row],[SERIE ]]="21DS000T","CASA MATRIZ","SUCURSAL"))</f>
        <v>SUCURSAL</v>
      </c>
    </row>
    <row r="1134" spans="1:20" ht="15.75" hidden="1" thickBot="1" x14ac:dyDescent="0.3">
      <c r="A1134" s="26" t="s">
        <v>8488</v>
      </c>
      <c r="B1134" s="182" t="s">
        <v>10410</v>
      </c>
      <c r="C1134" s="2" t="s">
        <v>1</v>
      </c>
      <c r="D1134" s="2" t="s">
        <v>0</v>
      </c>
      <c r="E1134" s="2" t="s">
        <v>10201</v>
      </c>
      <c r="F1134" s="2" t="s">
        <v>10331</v>
      </c>
      <c r="G1134" s="25">
        <v>1284</v>
      </c>
      <c r="H1134" s="29">
        <v>1284</v>
      </c>
      <c r="I1134" s="30" t="s">
        <v>10249</v>
      </c>
      <c r="J1134" s="24" t="s">
        <v>10250</v>
      </c>
      <c r="K1134" s="2">
        <v>0</v>
      </c>
      <c r="L1134" s="2">
        <v>0</v>
      </c>
      <c r="M1134" s="24">
        <v>400.52</v>
      </c>
      <c r="N1134" s="2">
        <v>52.067599999999999</v>
      </c>
      <c r="O1134" s="2">
        <v>0</v>
      </c>
      <c r="P1134" s="2">
        <v>0</v>
      </c>
      <c r="Q1134" s="24">
        <v>452.58759999999995</v>
      </c>
      <c r="S1134" s="2" t="s">
        <v>1</v>
      </c>
      <c r="T1134" t="str">
        <f>IF(Tabla2[[#This Row],[SERIE ]]="22SD004C","BODEGA",IF(Tabla2[[#This Row],[SERIE ]]="21DS000T","CASA MATRIZ","SUCURSAL"))</f>
        <v>SUCURSAL</v>
      </c>
    </row>
    <row r="1135" spans="1:20" ht="15.75" hidden="1" thickBot="1" x14ac:dyDescent="0.3">
      <c r="A1135" s="26" t="s">
        <v>8488</v>
      </c>
      <c r="B1135" s="182" t="s">
        <v>10410</v>
      </c>
      <c r="C1135" s="2" t="s">
        <v>1</v>
      </c>
      <c r="D1135" s="2" t="s">
        <v>0</v>
      </c>
      <c r="E1135" s="2" t="s">
        <v>10201</v>
      </c>
      <c r="F1135" s="2" t="s">
        <v>10331</v>
      </c>
      <c r="G1135" s="25">
        <v>1283</v>
      </c>
      <c r="H1135" s="29">
        <v>1283</v>
      </c>
      <c r="I1135" s="30"/>
      <c r="J1135" s="24" t="s">
        <v>10231</v>
      </c>
      <c r="K1135" s="2">
        <v>0</v>
      </c>
      <c r="L1135" s="2">
        <v>0</v>
      </c>
      <c r="M1135" s="24">
        <v>849.29</v>
      </c>
      <c r="N1135" s="2">
        <v>110.40770000000001</v>
      </c>
      <c r="O1135" s="2">
        <v>0</v>
      </c>
      <c r="P1135" s="2">
        <v>0</v>
      </c>
      <c r="Q1135" s="24">
        <v>959.69769999999994</v>
      </c>
      <c r="R1135" s="2" t="s">
        <v>10230</v>
      </c>
      <c r="S1135" s="2" t="s">
        <v>1</v>
      </c>
      <c r="T1135" t="str">
        <f>IF(Tabla2[[#This Row],[SERIE ]]="22SD004C","BODEGA",IF(Tabla2[[#This Row],[SERIE ]]="21DS000T","CASA MATRIZ","SUCURSAL"))</f>
        <v>SUCURSAL</v>
      </c>
    </row>
    <row r="1136" spans="1:20" ht="15.75" hidden="1" thickBot="1" x14ac:dyDescent="0.3">
      <c r="A1136" s="26" t="s">
        <v>8488</v>
      </c>
      <c r="B1136" s="182" t="s">
        <v>10409</v>
      </c>
      <c r="C1136" s="2" t="s">
        <v>1</v>
      </c>
      <c r="D1136" s="2" t="s">
        <v>0</v>
      </c>
      <c r="E1136" s="2" t="s">
        <v>10201</v>
      </c>
      <c r="F1136" s="2" t="s">
        <v>10331</v>
      </c>
      <c r="G1136" s="25">
        <v>1282</v>
      </c>
      <c r="H1136" s="29">
        <v>1282</v>
      </c>
      <c r="I1136" s="30"/>
      <c r="J1136" s="24" t="s">
        <v>10436</v>
      </c>
      <c r="K1136" s="2">
        <v>0</v>
      </c>
      <c r="L1136" s="2">
        <v>0</v>
      </c>
      <c r="M1136" s="24">
        <v>188.5</v>
      </c>
      <c r="N1136" s="2">
        <v>24.505000000000003</v>
      </c>
      <c r="O1136" s="2">
        <v>0</v>
      </c>
      <c r="P1136" s="2">
        <v>0</v>
      </c>
      <c r="Q1136" s="24">
        <v>213.005</v>
      </c>
      <c r="R1136" s="2" t="s">
        <v>10435</v>
      </c>
      <c r="S1136" s="2" t="s">
        <v>1</v>
      </c>
      <c r="T1136" t="str">
        <f>IF(Tabla2[[#This Row],[SERIE ]]="22SD004C","BODEGA",IF(Tabla2[[#This Row],[SERIE ]]="21DS000T","CASA MATRIZ","SUCURSAL"))</f>
        <v>SUCURSAL</v>
      </c>
    </row>
    <row r="1137" spans="1:20" ht="15.75" hidden="1" thickBot="1" x14ac:dyDescent="0.3">
      <c r="A1137" s="26" t="s">
        <v>8488</v>
      </c>
      <c r="B1137" s="182" t="s">
        <v>10409</v>
      </c>
      <c r="C1137" s="2" t="s">
        <v>1</v>
      </c>
      <c r="D1137" s="2" t="s">
        <v>0</v>
      </c>
      <c r="E1137" s="2" t="s">
        <v>10201</v>
      </c>
      <c r="F1137" s="2" t="s">
        <v>10331</v>
      </c>
      <c r="G1137" s="25">
        <v>1281</v>
      </c>
      <c r="H1137" s="29">
        <v>1281</v>
      </c>
      <c r="I1137" s="30" t="s">
        <v>7676</v>
      </c>
      <c r="J1137" s="24" t="s">
        <v>7675</v>
      </c>
      <c r="K1137" s="2">
        <v>0</v>
      </c>
      <c r="L1137" s="2">
        <v>0</v>
      </c>
      <c r="M1137" s="24">
        <v>0</v>
      </c>
      <c r="N1137" s="2">
        <v>0</v>
      </c>
      <c r="O1137" s="2">
        <v>0</v>
      </c>
      <c r="P1137" s="2">
        <v>0</v>
      </c>
      <c r="Q1137" s="24">
        <v>0</v>
      </c>
      <c r="S1137" s="2" t="s">
        <v>1</v>
      </c>
      <c r="T1137" t="str">
        <f>IF(Tabla2[[#This Row],[SERIE ]]="22SD004C","BODEGA",IF(Tabla2[[#This Row],[SERIE ]]="21DS000T","CASA MATRIZ","SUCURSAL"))</f>
        <v>SUCURSAL</v>
      </c>
    </row>
    <row r="1138" spans="1:20" ht="15.75" hidden="1" thickBot="1" x14ac:dyDescent="0.3">
      <c r="A1138" s="26" t="s">
        <v>8488</v>
      </c>
      <c r="B1138" s="182" t="s">
        <v>10409</v>
      </c>
      <c r="C1138" s="2" t="s">
        <v>1</v>
      </c>
      <c r="D1138" s="2" t="s">
        <v>0</v>
      </c>
      <c r="E1138" s="2" t="s">
        <v>10201</v>
      </c>
      <c r="F1138" s="2" t="s">
        <v>10331</v>
      </c>
      <c r="G1138" s="25">
        <v>1280</v>
      </c>
      <c r="H1138" s="29">
        <v>1280</v>
      </c>
      <c r="I1138" s="30"/>
      <c r="J1138" s="24" t="s">
        <v>10254</v>
      </c>
      <c r="K1138" s="2">
        <v>0</v>
      </c>
      <c r="L1138" s="2">
        <v>0</v>
      </c>
      <c r="M1138" s="24">
        <v>562.84</v>
      </c>
      <c r="N1138" s="2">
        <v>73.169200000000004</v>
      </c>
      <c r="O1138" s="2">
        <v>0</v>
      </c>
      <c r="P1138" s="2">
        <v>0</v>
      </c>
      <c r="Q1138" s="24">
        <v>636.00920000000008</v>
      </c>
      <c r="R1138" s="2" t="s">
        <v>10253</v>
      </c>
      <c r="S1138" s="2" t="s">
        <v>1</v>
      </c>
      <c r="T1138" t="str">
        <f>IF(Tabla2[[#This Row],[SERIE ]]="22SD004C","BODEGA",IF(Tabla2[[#This Row],[SERIE ]]="21DS000T","CASA MATRIZ","SUCURSAL"))</f>
        <v>SUCURSAL</v>
      </c>
    </row>
    <row r="1139" spans="1:20" ht="15.75" hidden="1" thickBot="1" x14ac:dyDescent="0.3">
      <c r="A1139" s="26" t="s">
        <v>8488</v>
      </c>
      <c r="B1139" s="182" t="s">
        <v>10409</v>
      </c>
      <c r="C1139" s="2" t="s">
        <v>1</v>
      </c>
      <c r="D1139" s="2" t="s">
        <v>0</v>
      </c>
      <c r="E1139" s="2" t="s">
        <v>10201</v>
      </c>
      <c r="F1139" s="2" t="s">
        <v>10331</v>
      </c>
      <c r="G1139" s="25">
        <v>1279</v>
      </c>
      <c r="H1139" s="29">
        <v>1279</v>
      </c>
      <c r="I1139" s="30"/>
      <c r="J1139" s="24" t="s">
        <v>10221</v>
      </c>
      <c r="K1139" s="2">
        <v>0</v>
      </c>
      <c r="L1139" s="2">
        <v>0</v>
      </c>
      <c r="M1139" s="24">
        <v>424.43</v>
      </c>
      <c r="N1139" s="2">
        <v>55.175900000000006</v>
      </c>
      <c r="O1139" s="2">
        <v>0</v>
      </c>
      <c r="P1139" s="2">
        <v>0</v>
      </c>
      <c r="Q1139" s="24">
        <v>479.60590000000002</v>
      </c>
      <c r="R1139" s="2" t="s">
        <v>10220</v>
      </c>
      <c r="S1139" s="2" t="s">
        <v>1</v>
      </c>
      <c r="T1139" t="str">
        <f>IF(Tabla2[[#This Row],[SERIE ]]="22SD004C","BODEGA",IF(Tabla2[[#This Row],[SERIE ]]="21DS000T","CASA MATRIZ","SUCURSAL"))</f>
        <v>SUCURSAL</v>
      </c>
    </row>
    <row r="1140" spans="1:20" ht="15.75" hidden="1" thickBot="1" x14ac:dyDescent="0.3">
      <c r="A1140" s="26" t="s">
        <v>8488</v>
      </c>
      <c r="B1140" s="182" t="s">
        <v>10409</v>
      </c>
      <c r="C1140" s="2" t="s">
        <v>1</v>
      </c>
      <c r="D1140" s="2" t="s">
        <v>0</v>
      </c>
      <c r="E1140" s="2" t="s">
        <v>10201</v>
      </c>
      <c r="F1140" s="2" t="s">
        <v>10331</v>
      </c>
      <c r="G1140" s="25">
        <v>1278</v>
      </c>
      <c r="H1140" s="29">
        <v>1278</v>
      </c>
      <c r="I1140" s="30"/>
      <c r="J1140" s="24" t="s">
        <v>10221</v>
      </c>
      <c r="K1140" s="2">
        <v>0</v>
      </c>
      <c r="L1140" s="2">
        <v>0</v>
      </c>
      <c r="M1140" s="24">
        <v>2930.29</v>
      </c>
      <c r="N1140" s="2">
        <v>380.93770000000001</v>
      </c>
      <c r="O1140" s="2">
        <v>0</v>
      </c>
      <c r="P1140" s="2">
        <v>0</v>
      </c>
      <c r="Q1140" s="24">
        <v>3311.2276999999999</v>
      </c>
      <c r="R1140" s="2" t="s">
        <v>10220</v>
      </c>
      <c r="S1140" s="2" t="s">
        <v>1</v>
      </c>
      <c r="T1140" t="str">
        <f>IF(Tabla2[[#This Row],[SERIE ]]="22SD004C","BODEGA",IF(Tabla2[[#This Row],[SERIE ]]="21DS000T","CASA MATRIZ","SUCURSAL"))</f>
        <v>SUCURSAL</v>
      </c>
    </row>
    <row r="1141" spans="1:20" ht="15.75" hidden="1" thickBot="1" x14ac:dyDescent="0.3">
      <c r="A1141" s="26" t="s">
        <v>8488</v>
      </c>
      <c r="B1141" s="182" t="s">
        <v>10409</v>
      </c>
      <c r="C1141" s="2" t="s">
        <v>1</v>
      </c>
      <c r="D1141" s="2" t="s">
        <v>0</v>
      </c>
      <c r="E1141" s="2" t="s">
        <v>10201</v>
      </c>
      <c r="F1141" s="2" t="s">
        <v>10331</v>
      </c>
      <c r="G1141" s="25">
        <v>1277</v>
      </c>
      <c r="H1141" s="29">
        <v>1277</v>
      </c>
      <c r="I1141" s="30"/>
      <c r="J1141" s="24" t="s">
        <v>10453</v>
      </c>
      <c r="K1141" s="2">
        <v>0</v>
      </c>
      <c r="L1141" s="2">
        <v>0</v>
      </c>
      <c r="M1141" s="24">
        <v>416.37</v>
      </c>
      <c r="N1141" s="2">
        <v>54.128100000000003</v>
      </c>
      <c r="O1141" s="2">
        <v>0</v>
      </c>
      <c r="P1141" s="2">
        <v>0</v>
      </c>
      <c r="Q1141" s="24">
        <v>470.49810000000002</v>
      </c>
      <c r="R1141" s="2" t="s">
        <v>10451</v>
      </c>
      <c r="S1141" s="2" t="s">
        <v>1</v>
      </c>
      <c r="T1141" t="str">
        <f>IF(Tabla2[[#This Row],[SERIE ]]="22SD004C","BODEGA",IF(Tabla2[[#This Row],[SERIE ]]="21DS000T","CASA MATRIZ","SUCURSAL"))</f>
        <v>SUCURSAL</v>
      </c>
    </row>
    <row r="1142" spans="1:20" ht="15.75" hidden="1" thickBot="1" x14ac:dyDescent="0.3">
      <c r="A1142" s="26" t="s">
        <v>8488</v>
      </c>
      <c r="B1142" s="182" t="s">
        <v>10409</v>
      </c>
      <c r="C1142" s="2" t="s">
        <v>1</v>
      </c>
      <c r="D1142" s="2" t="s">
        <v>0</v>
      </c>
      <c r="E1142" s="2" t="s">
        <v>10201</v>
      </c>
      <c r="F1142" s="2" t="s">
        <v>10331</v>
      </c>
      <c r="G1142" s="25">
        <v>1276</v>
      </c>
      <c r="H1142" s="29">
        <v>1276</v>
      </c>
      <c r="I1142" s="30"/>
      <c r="J1142" s="24" t="s">
        <v>10207</v>
      </c>
      <c r="K1142" s="2">
        <v>0</v>
      </c>
      <c r="L1142" s="2">
        <v>0</v>
      </c>
      <c r="M1142" s="24">
        <v>524.78</v>
      </c>
      <c r="N1142" s="2">
        <v>68.221400000000003</v>
      </c>
      <c r="O1142" s="2">
        <v>0</v>
      </c>
      <c r="P1142" s="2">
        <v>0</v>
      </c>
      <c r="Q1142" s="24">
        <v>593.00139999999999</v>
      </c>
      <c r="R1142" s="2" t="s">
        <v>10206</v>
      </c>
      <c r="S1142" s="2" t="s">
        <v>1</v>
      </c>
      <c r="T1142" t="str">
        <f>IF(Tabla2[[#This Row],[SERIE ]]="22SD004C","BODEGA",IF(Tabla2[[#This Row],[SERIE ]]="21DS000T","CASA MATRIZ","SUCURSAL"))</f>
        <v>SUCURSAL</v>
      </c>
    </row>
    <row r="1143" spans="1:20" ht="15.75" hidden="1" thickBot="1" x14ac:dyDescent="0.3">
      <c r="A1143" s="26" t="s">
        <v>8488</v>
      </c>
      <c r="B1143" s="182" t="s">
        <v>10409</v>
      </c>
      <c r="C1143" s="2" t="s">
        <v>1</v>
      </c>
      <c r="D1143" s="2" t="s">
        <v>0</v>
      </c>
      <c r="E1143" s="2" t="s">
        <v>10201</v>
      </c>
      <c r="F1143" s="2" t="s">
        <v>10331</v>
      </c>
      <c r="G1143" s="25">
        <v>1275</v>
      </c>
      <c r="H1143" s="29">
        <v>1275</v>
      </c>
      <c r="I1143" s="30"/>
      <c r="J1143" s="24" t="s">
        <v>10219</v>
      </c>
      <c r="K1143" s="2">
        <v>0</v>
      </c>
      <c r="L1143" s="2">
        <v>0</v>
      </c>
      <c r="M1143" s="24">
        <v>460.62</v>
      </c>
      <c r="N1143" s="2">
        <v>59.880600000000001</v>
      </c>
      <c r="O1143" s="2">
        <v>0</v>
      </c>
      <c r="P1143" s="2">
        <v>0</v>
      </c>
      <c r="Q1143" s="24">
        <v>520.50059999999996</v>
      </c>
      <c r="R1143" s="2" t="s">
        <v>10218</v>
      </c>
      <c r="S1143" s="2" t="s">
        <v>1</v>
      </c>
      <c r="T1143" t="str">
        <f>IF(Tabla2[[#This Row],[SERIE ]]="22SD004C","BODEGA",IF(Tabla2[[#This Row],[SERIE ]]="21DS000T","CASA MATRIZ","SUCURSAL"))</f>
        <v>SUCURSAL</v>
      </c>
    </row>
    <row r="1144" spans="1:20" ht="15.75" hidden="1" thickBot="1" x14ac:dyDescent="0.3">
      <c r="A1144" s="26" t="s">
        <v>8488</v>
      </c>
      <c r="B1144" s="182" t="s">
        <v>10409</v>
      </c>
      <c r="C1144" s="2" t="s">
        <v>1</v>
      </c>
      <c r="D1144" s="2" t="s">
        <v>0</v>
      </c>
      <c r="E1144" s="2" t="s">
        <v>10201</v>
      </c>
      <c r="F1144" s="2" t="s">
        <v>10331</v>
      </c>
      <c r="G1144" s="25">
        <v>1274</v>
      </c>
      <c r="H1144" s="29">
        <v>1274</v>
      </c>
      <c r="I1144" s="30"/>
      <c r="J1144" s="24" t="s">
        <v>10436</v>
      </c>
      <c r="K1144" s="2">
        <v>0</v>
      </c>
      <c r="L1144" s="2">
        <v>0</v>
      </c>
      <c r="M1144" s="24">
        <v>220.36</v>
      </c>
      <c r="N1144" s="2">
        <v>28.646800000000002</v>
      </c>
      <c r="O1144" s="2">
        <v>0</v>
      </c>
      <c r="P1144" s="2">
        <v>0</v>
      </c>
      <c r="Q1144" s="24">
        <v>249.00680000000003</v>
      </c>
      <c r="R1144" s="2" t="s">
        <v>10435</v>
      </c>
      <c r="S1144" s="2" t="s">
        <v>1</v>
      </c>
      <c r="T1144" t="str">
        <f>IF(Tabla2[[#This Row],[SERIE ]]="22SD004C","BODEGA",IF(Tabla2[[#This Row],[SERIE ]]="21DS000T","CASA MATRIZ","SUCURSAL"))</f>
        <v>SUCURSAL</v>
      </c>
    </row>
    <row r="1145" spans="1:20" ht="15.75" hidden="1" thickBot="1" x14ac:dyDescent="0.3">
      <c r="A1145" s="26" t="s">
        <v>8488</v>
      </c>
      <c r="B1145" s="182" t="s">
        <v>10409</v>
      </c>
      <c r="C1145" s="2" t="s">
        <v>1</v>
      </c>
      <c r="D1145" s="2" t="s">
        <v>0</v>
      </c>
      <c r="E1145" s="2" t="s">
        <v>10201</v>
      </c>
      <c r="F1145" s="2" t="s">
        <v>10331</v>
      </c>
      <c r="G1145" s="25">
        <v>1273</v>
      </c>
      <c r="H1145" s="29">
        <v>1273</v>
      </c>
      <c r="I1145" s="30"/>
      <c r="J1145" s="24" t="s">
        <v>10252</v>
      </c>
      <c r="K1145" s="2">
        <v>0</v>
      </c>
      <c r="L1145" s="2">
        <v>0</v>
      </c>
      <c r="M1145" s="24">
        <v>201.32</v>
      </c>
      <c r="N1145" s="2">
        <v>26.171600000000002</v>
      </c>
      <c r="O1145" s="2">
        <v>0</v>
      </c>
      <c r="P1145" s="2">
        <v>0</v>
      </c>
      <c r="Q1145" s="24">
        <v>227.49160000000001</v>
      </c>
      <c r="R1145" s="2" t="s">
        <v>10251</v>
      </c>
      <c r="S1145" s="2" t="s">
        <v>1</v>
      </c>
      <c r="T1145" t="str">
        <f>IF(Tabla2[[#This Row],[SERIE ]]="22SD004C","BODEGA",IF(Tabla2[[#This Row],[SERIE ]]="21DS000T","CASA MATRIZ","SUCURSAL"))</f>
        <v>SUCURSAL</v>
      </c>
    </row>
    <row r="1146" spans="1:20" ht="15.75" hidden="1" thickBot="1" x14ac:dyDescent="0.3">
      <c r="A1146" s="26" t="s">
        <v>8488</v>
      </c>
      <c r="B1146" s="182" t="s">
        <v>10408</v>
      </c>
      <c r="C1146" s="2" t="s">
        <v>1</v>
      </c>
      <c r="D1146" s="2" t="s">
        <v>0</v>
      </c>
      <c r="E1146" s="2" t="s">
        <v>10201</v>
      </c>
      <c r="F1146" s="2" t="s">
        <v>10331</v>
      </c>
      <c r="G1146" s="25">
        <v>1272</v>
      </c>
      <c r="H1146" s="29">
        <v>1272</v>
      </c>
      <c r="I1146" s="30"/>
      <c r="J1146" s="24" t="s">
        <v>10231</v>
      </c>
      <c r="K1146" s="2">
        <v>0</v>
      </c>
      <c r="L1146" s="2">
        <v>0</v>
      </c>
      <c r="M1146" s="24">
        <v>414.87</v>
      </c>
      <c r="N1146" s="2">
        <v>53.933100000000003</v>
      </c>
      <c r="O1146" s="2">
        <v>0</v>
      </c>
      <c r="P1146" s="2">
        <v>0</v>
      </c>
      <c r="Q1146" s="24">
        <v>468.80310000000003</v>
      </c>
      <c r="R1146" s="2" t="s">
        <v>10230</v>
      </c>
      <c r="S1146" s="2" t="s">
        <v>1</v>
      </c>
      <c r="T1146" t="str">
        <f>IF(Tabla2[[#This Row],[SERIE ]]="22SD004C","BODEGA",IF(Tabla2[[#This Row],[SERIE ]]="21DS000T","CASA MATRIZ","SUCURSAL"))</f>
        <v>SUCURSAL</v>
      </c>
    </row>
    <row r="1147" spans="1:20" ht="15.75" hidden="1" thickBot="1" x14ac:dyDescent="0.3">
      <c r="A1147" s="26" t="s">
        <v>8488</v>
      </c>
      <c r="B1147" s="182" t="s">
        <v>10408</v>
      </c>
      <c r="C1147" s="2" t="s">
        <v>1</v>
      </c>
      <c r="D1147" s="2" t="s">
        <v>0</v>
      </c>
      <c r="E1147" s="2" t="s">
        <v>10201</v>
      </c>
      <c r="F1147" s="2" t="s">
        <v>10331</v>
      </c>
      <c r="G1147" s="25">
        <v>1271</v>
      </c>
      <c r="H1147" s="29">
        <v>1271</v>
      </c>
      <c r="I1147" s="30"/>
      <c r="J1147" s="24" t="s">
        <v>10203</v>
      </c>
      <c r="K1147" s="2">
        <v>0</v>
      </c>
      <c r="L1147" s="2">
        <v>0</v>
      </c>
      <c r="M1147" s="24">
        <v>407.17</v>
      </c>
      <c r="N1147" s="2">
        <v>52.932100000000005</v>
      </c>
      <c r="O1147" s="2">
        <v>0</v>
      </c>
      <c r="P1147" s="2">
        <v>0</v>
      </c>
      <c r="Q1147" s="24">
        <v>460.10210000000001</v>
      </c>
      <c r="R1147" s="2" t="s">
        <v>10202</v>
      </c>
      <c r="S1147" s="2" t="s">
        <v>1</v>
      </c>
      <c r="T1147" t="str">
        <f>IF(Tabla2[[#This Row],[SERIE ]]="22SD004C","BODEGA",IF(Tabla2[[#This Row],[SERIE ]]="21DS000T","CASA MATRIZ","SUCURSAL"))</f>
        <v>SUCURSAL</v>
      </c>
    </row>
    <row r="1148" spans="1:20" ht="15.75" hidden="1" thickBot="1" x14ac:dyDescent="0.3">
      <c r="A1148" s="26" t="s">
        <v>8488</v>
      </c>
      <c r="B1148" s="182" t="s">
        <v>10408</v>
      </c>
      <c r="C1148" s="2" t="s">
        <v>1</v>
      </c>
      <c r="D1148" s="2" t="s">
        <v>0</v>
      </c>
      <c r="E1148" s="2" t="s">
        <v>10201</v>
      </c>
      <c r="F1148" s="2" t="s">
        <v>10331</v>
      </c>
      <c r="G1148" s="25">
        <v>1270</v>
      </c>
      <c r="H1148" s="29">
        <v>1270</v>
      </c>
      <c r="I1148" s="30"/>
      <c r="J1148" s="24" t="s">
        <v>10229</v>
      </c>
      <c r="K1148" s="2">
        <v>0</v>
      </c>
      <c r="L1148" s="2">
        <v>0</v>
      </c>
      <c r="M1148" s="24">
        <v>468.14</v>
      </c>
      <c r="N1148" s="2">
        <v>60.858200000000004</v>
      </c>
      <c r="O1148" s="2">
        <v>0</v>
      </c>
      <c r="P1148" s="2">
        <v>0</v>
      </c>
      <c r="Q1148" s="24">
        <v>528.9982</v>
      </c>
      <c r="R1148" s="2" t="s">
        <v>10228</v>
      </c>
      <c r="S1148" s="2" t="s">
        <v>1</v>
      </c>
      <c r="T1148" t="str">
        <f>IF(Tabla2[[#This Row],[SERIE ]]="22SD004C","BODEGA",IF(Tabla2[[#This Row],[SERIE ]]="21DS000T","CASA MATRIZ","SUCURSAL"))</f>
        <v>SUCURSAL</v>
      </c>
    </row>
    <row r="1149" spans="1:20" ht="15.75" hidden="1" thickBot="1" x14ac:dyDescent="0.3">
      <c r="A1149" s="26" t="s">
        <v>8488</v>
      </c>
      <c r="B1149" s="182" t="s">
        <v>10408</v>
      </c>
      <c r="C1149" s="2" t="s">
        <v>1</v>
      </c>
      <c r="D1149" s="2" t="s">
        <v>0</v>
      </c>
      <c r="E1149" s="2" t="s">
        <v>10201</v>
      </c>
      <c r="F1149" s="2" t="s">
        <v>10331</v>
      </c>
      <c r="G1149" s="25">
        <v>1269</v>
      </c>
      <c r="H1149" s="29">
        <v>1269</v>
      </c>
      <c r="I1149" s="30"/>
      <c r="J1149" s="24" t="s">
        <v>10452</v>
      </c>
      <c r="K1149" s="2">
        <v>0</v>
      </c>
      <c r="L1149" s="2">
        <v>0</v>
      </c>
      <c r="M1149" s="24">
        <v>408.85</v>
      </c>
      <c r="N1149" s="2">
        <v>53.150500000000008</v>
      </c>
      <c r="O1149" s="2">
        <v>0</v>
      </c>
      <c r="P1149" s="2">
        <v>0</v>
      </c>
      <c r="Q1149" s="24">
        <v>462.00050000000005</v>
      </c>
      <c r="R1149" s="2" t="s">
        <v>10451</v>
      </c>
      <c r="S1149" s="2" t="s">
        <v>1</v>
      </c>
      <c r="T1149" t="str">
        <f>IF(Tabla2[[#This Row],[SERIE ]]="22SD004C","BODEGA",IF(Tabla2[[#This Row],[SERIE ]]="21DS000T","CASA MATRIZ","SUCURSAL"))</f>
        <v>SUCURSAL</v>
      </c>
    </row>
    <row r="1150" spans="1:20" ht="15.75" hidden="1" thickBot="1" x14ac:dyDescent="0.3">
      <c r="A1150" s="26" t="s">
        <v>8488</v>
      </c>
      <c r="B1150" s="182" t="s">
        <v>10407</v>
      </c>
      <c r="C1150" s="2" t="s">
        <v>1</v>
      </c>
      <c r="D1150" s="2" t="s">
        <v>0</v>
      </c>
      <c r="E1150" s="2" t="s">
        <v>10201</v>
      </c>
      <c r="F1150" s="2" t="s">
        <v>10331</v>
      </c>
      <c r="G1150" s="25">
        <v>1268</v>
      </c>
      <c r="H1150" s="29">
        <v>1268</v>
      </c>
      <c r="I1150" s="30"/>
      <c r="J1150" s="24" t="s">
        <v>10231</v>
      </c>
      <c r="K1150" s="2">
        <v>0</v>
      </c>
      <c r="L1150" s="2">
        <v>0</v>
      </c>
      <c r="M1150" s="24">
        <v>835.4</v>
      </c>
      <c r="N1150" s="2">
        <v>108.602</v>
      </c>
      <c r="O1150" s="2">
        <v>0</v>
      </c>
      <c r="P1150" s="2">
        <v>0</v>
      </c>
      <c r="Q1150" s="24">
        <v>944.00199999999995</v>
      </c>
      <c r="R1150" s="2" t="s">
        <v>10230</v>
      </c>
      <c r="S1150" s="2" t="s">
        <v>1</v>
      </c>
      <c r="T1150" t="str">
        <f>IF(Tabla2[[#This Row],[SERIE ]]="22SD004C","BODEGA",IF(Tabla2[[#This Row],[SERIE ]]="21DS000T","CASA MATRIZ","SUCURSAL"))</f>
        <v>SUCURSAL</v>
      </c>
    </row>
    <row r="1151" spans="1:20" ht="15.75" hidden="1" thickBot="1" x14ac:dyDescent="0.3">
      <c r="A1151" s="26" t="s">
        <v>8488</v>
      </c>
      <c r="B1151" s="182" t="s">
        <v>10407</v>
      </c>
      <c r="C1151" s="2" t="s">
        <v>1</v>
      </c>
      <c r="D1151" s="2" t="s">
        <v>0</v>
      </c>
      <c r="E1151" s="2" t="s">
        <v>10201</v>
      </c>
      <c r="F1151" s="2" t="s">
        <v>10331</v>
      </c>
      <c r="G1151" s="25">
        <v>1267</v>
      </c>
      <c r="H1151" s="29">
        <v>1267</v>
      </c>
      <c r="I1151" s="30"/>
      <c r="J1151" s="24" t="s">
        <v>10203</v>
      </c>
      <c r="K1151" s="2">
        <v>0</v>
      </c>
      <c r="L1151" s="2">
        <v>0</v>
      </c>
      <c r="M1151" s="24">
        <v>398.23</v>
      </c>
      <c r="N1151" s="2">
        <v>51.769900000000007</v>
      </c>
      <c r="O1151" s="2">
        <v>0</v>
      </c>
      <c r="P1151" s="2">
        <v>0</v>
      </c>
      <c r="Q1151" s="24">
        <v>449.99990000000003</v>
      </c>
      <c r="R1151" s="2" t="s">
        <v>10202</v>
      </c>
      <c r="S1151" s="2" t="s">
        <v>1</v>
      </c>
      <c r="T1151" t="str">
        <f>IF(Tabla2[[#This Row],[SERIE ]]="22SD004C","BODEGA",IF(Tabla2[[#This Row],[SERIE ]]="21DS000T","CASA MATRIZ","SUCURSAL"))</f>
        <v>SUCURSAL</v>
      </c>
    </row>
    <row r="1152" spans="1:20" ht="15.75" hidden="1" thickBot="1" x14ac:dyDescent="0.3">
      <c r="A1152" s="26" t="s">
        <v>8488</v>
      </c>
      <c r="B1152" s="182" t="s">
        <v>10407</v>
      </c>
      <c r="C1152" s="2" t="s">
        <v>1</v>
      </c>
      <c r="D1152" s="2" t="s">
        <v>0</v>
      </c>
      <c r="E1152" s="2" t="s">
        <v>10201</v>
      </c>
      <c r="F1152" s="2" t="s">
        <v>10331</v>
      </c>
      <c r="G1152" s="25">
        <v>1266</v>
      </c>
      <c r="H1152" s="29">
        <v>1266</v>
      </c>
      <c r="I1152" s="30"/>
      <c r="J1152" s="24" t="s">
        <v>10239</v>
      </c>
      <c r="K1152" s="2">
        <v>0</v>
      </c>
      <c r="L1152" s="2">
        <v>0</v>
      </c>
      <c r="M1152" s="24">
        <v>79.290000000000006</v>
      </c>
      <c r="N1152" s="2">
        <v>10.307700000000001</v>
      </c>
      <c r="O1152" s="2">
        <v>0</v>
      </c>
      <c r="P1152" s="2">
        <v>0</v>
      </c>
      <c r="Q1152" s="24">
        <v>89.597700000000003</v>
      </c>
      <c r="R1152" s="2" t="s">
        <v>10238</v>
      </c>
      <c r="S1152" s="2" t="s">
        <v>1</v>
      </c>
      <c r="T1152" t="str">
        <f>IF(Tabla2[[#This Row],[SERIE ]]="22SD004C","BODEGA",IF(Tabla2[[#This Row],[SERIE ]]="21DS000T","CASA MATRIZ","SUCURSAL"))</f>
        <v>SUCURSAL</v>
      </c>
    </row>
    <row r="1153" spans="1:20" ht="15.75" hidden="1" thickBot="1" x14ac:dyDescent="0.3">
      <c r="A1153" s="26" t="s">
        <v>8488</v>
      </c>
      <c r="B1153" s="182" t="s">
        <v>10407</v>
      </c>
      <c r="C1153" s="2" t="s">
        <v>1</v>
      </c>
      <c r="D1153" s="2" t="s">
        <v>0</v>
      </c>
      <c r="E1153" s="2" t="s">
        <v>10201</v>
      </c>
      <c r="F1153" s="2" t="s">
        <v>10331</v>
      </c>
      <c r="G1153" s="25">
        <v>1265</v>
      </c>
      <c r="H1153" s="29">
        <v>1265</v>
      </c>
      <c r="I1153" s="30"/>
      <c r="J1153" s="24" t="s">
        <v>10450</v>
      </c>
      <c r="K1153" s="2">
        <v>0</v>
      </c>
      <c r="L1153" s="2">
        <v>0</v>
      </c>
      <c r="M1153" s="24">
        <v>329.21</v>
      </c>
      <c r="N1153" s="2">
        <v>42.7973</v>
      </c>
      <c r="O1153" s="2">
        <v>0</v>
      </c>
      <c r="P1153" s="2">
        <v>0</v>
      </c>
      <c r="Q1153" s="24">
        <v>372.00729999999999</v>
      </c>
      <c r="R1153" s="2" t="s">
        <v>10449</v>
      </c>
      <c r="S1153" s="2" t="s">
        <v>1</v>
      </c>
      <c r="T1153" t="str">
        <f>IF(Tabla2[[#This Row],[SERIE ]]="22SD004C","BODEGA",IF(Tabla2[[#This Row],[SERIE ]]="21DS000T","CASA MATRIZ","SUCURSAL"))</f>
        <v>SUCURSAL</v>
      </c>
    </row>
    <row r="1154" spans="1:20" ht="15.75" hidden="1" thickBot="1" x14ac:dyDescent="0.3">
      <c r="A1154" s="26" t="s">
        <v>8488</v>
      </c>
      <c r="B1154" s="182" t="s">
        <v>10407</v>
      </c>
      <c r="C1154" s="2" t="s">
        <v>1</v>
      </c>
      <c r="D1154" s="2" t="s">
        <v>0</v>
      </c>
      <c r="E1154" s="2" t="s">
        <v>10201</v>
      </c>
      <c r="F1154" s="2" t="s">
        <v>10331</v>
      </c>
      <c r="G1154" s="25">
        <v>1264</v>
      </c>
      <c r="H1154" s="29">
        <v>1264</v>
      </c>
      <c r="I1154" s="30" t="s">
        <v>10437</v>
      </c>
      <c r="J1154" s="24" t="s">
        <v>10438</v>
      </c>
      <c r="K1154" s="2">
        <v>0</v>
      </c>
      <c r="L1154" s="2">
        <v>0</v>
      </c>
      <c r="M1154" s="24">
        <v>329.65</v>
      </c>
      <c r="N1154" s="2">
        <v>42.854500000000002</v>
      </c>
      <c r="O1154" s="2">
        <v>0</v>
      </c>
      <c r="P1154" s="2">
        <v>0</v>
      </c>
      <c r="Q1154" s="24">
        <v>372.50450000000001</v>
      </c>
      <c r="S1154" s="2" t="s">
        <v>1</v>
      </c>
      <c r="T1154" t="str">
        <f>IF(Tabla2[[#This Row],[SERIE ]]="22SD004C","BODEGA",IF(Tabla2[[#This Row],[SERIE ]]="21DS000T","CASA MATRIZ","SUCURSAL"))</f>
        <v>SUCURSAL</v>
      </c>
    </row>
    <row r="1155" spans="1:20" ht="15.75" hidden="1" thickBot="1" x14ac:dyDescent="0.3">
      <c r="A1155" s="26" t="s">
        <v>8488</v>
      </c>
      <c r="B1155" s="182" t="s">
        <v>10407</v>
      </c>
      <c r="C1155" s="2" t="s">
        <v>1</v>
      </c>
      <c r="D1155" s="2" t="s">
        <v>0</v>
      </c>
      <c r="E1155" s="2" t="s">
        <v>10201</v>
      </c>
      <c r="F1155" s="2" t="s">
        <v>10331</v>
      </c>
      <c r="G1155" s="25">
        <v>1263</v>
      </c>
      <c r="H1155" s="29">
        <v>1263</v>
      </c>
      <c r="I1155" s="30"/>
      <c r="J1155" s="24" t="s">
        <v>10229</v>
      </c>
      <c r="K1155" s="2">
        <v>0</v>
      </c>
      <c r="L1155" s="2">
        <v>0</v>
      </c>
      <c r="M1155" s="24">
        <v>467.26</v>
      </c>
      <c r="N1155" s="2">
        <v>60.7438</v>
      </c>
      <c r="O1155" s="2">
        <v>0</v>
      </c>
      <c r="P1155" s="2">
        <v>0</v>
      </c>
      <c r="Q1155" s="24">
        <v>528.00379999999996</v>
      </c>
      <c r="R1155" s="2" t="s">
        <v>10228</v>
      </c>
      <c r="S1155" s="2" t="s">
        <v>1</v>
      </c>
      <c r="T1155" t="str">
        <f>IF(Tabla2[[#This Row],[SERIE ]]="22SD004C","BODEGA",IF(Tabla2[[#This Row],[SERIE ]]="21DS000T","CASA MATRIZ","SUCURSAL"))</f>
        <v>SUCURSAL</v>
      </c>
    </row>
    <row r="1156" spans="1:20" ht="15.75" hidden="1" thickBot="1" x14ac:dyDescent="0.3">
      <c r="A1156" s="26" t="s">
        <v>8488</v>
      </c>
      <c r="B1156" s="182" t="s">
        <v>10407</v>
      </c>
      <c r="C1156" s="2" t="s">
        <v>1</v>
      </c>
      <c r="D1156" s="2" t="s">
        <v>0</v>
      </c>
      <c r="E1156" s="2" t="s">
        <v>10201</v>
      </c>
      <c r="F1156" s="2" t="s">
        <v>10331</v>
      </c>
      <c r="G1156" s="25">
        <v>1262</v>
      </c>
      <c r="H1156" s="29">
        <v>1262</v>
      </c>
      <c r="I1156" s="30"/>
      <c r="J1156" s="24" t="s">
        <v>10207</v>
      </c>
      <c r="K1156" s="2">
        <v>0</v>
      </c>
      <c r="L1156" s="2">
        <v>0</v>
      </c>
      <c r="M1156" s="24">
        <v>435.75</v>
      </c>
      <c r="N1156" s="2">
        <v>56.647500000000001</v>
      </c>
      <c r="O1156" s="2">
        <v>0</v>
      </c>
      <c r="P1156" s="2">
        <v>0</v>
      </c>
      <c r="Q1156" s="24">
        <v>492.39749999999998</v>
      </c>
      <c r="R1156" s="2" t="s">
        <v>10206</v>
      </c>
      <c r="S1156" s="2" t="s">
        <v>1</v>
      </c>
      <c r="T1156" t="str">
        <f>IF(Tabla2[[#This Row],[SERIE ]]="22SD004C","BODEGA",IF(Tabla2[[#This Row],[SERIE ]]="21DS000T","CASA MATRIZ","SUCURSAL"))</f>
        <v>SUCURSAL</v>
      </c>
    </row>
    <row r="1157" spans="1:20" ht="15.75" hidden="1" thickBot="1" x14ac:dyDescent="0.3">
      <c r="A1157" s="26" t="s">
        <v>8488</v>
      </c>
      <c r="B1157" s="182" t="s">
        <v>10406</v>
      </c>
      <c r="C1157" s="2" t="s">
        <v>1</v>
      </c>
      <c r="D1157" s="2" t="s">
        <v>0</v>
      </c>
      <c r="E1157" s="2" t="s">
        <v>10201</v>
      </c>
      <c r="F1157" s="2" t="s">
        <v>10331</v>
      </c>
      <c r="G1157" s="25">
        <v>1261</v>
      </c>
      <c r="H1157" s="29">
        <v>1261</v>
      </c>
      <c r="I1157" s="30"/>
      <c r="J1157" s="24" t="s">
        <v>10219</v>
      </c>
      <c r="K1157" s="2">
        <v>0</v>
      </c>
      <c r="L1157" s="2">
        <v>0</v>
      </c>
      <c r="M1157" s="24">
        <v>477.88</v>
      </c>
      <c r="N1157" s="2">
        <v>62.124400000000001</v>
      </c>
      <c r="O1157" s="2">
        <v>0</v>
      </c>
      <c r="P1157" s="2">
        <v>0</v>
      </c>
      <c r="Q1157" s="24">
        <v>540.00440000000003</v>
      </c>
      <c r="R1157" s="2" t="s">
        <v>10218</v>
      </c>
      <c r="S1157" s="2" t="s">
        <v>1</v>
      </c>
      <c r="T1157" t="str">
        <f>IF(Tabla2[[#This Row],[SERIE ]]="22SD004C","BODEGA",IF(Tabla2[[#This Row],[SERIE ]]="21DS000T","CASA MATRIZ","SUCURSAL"))</f>
        <v>SUCURSAL</v>
      </c>
    </row>
    <row r="1158" spans="1:20" ht="15.75" hidden="1" thickBot="1" x14ac:dyDescent="0.3">
      <c r="A1158" s="26" t="s">
        <v>8488</v>
      </c>
      <c r="B1158" s="182" t="s">
        <v>10406</v>
      </c>
      <c r="C1158" s="2" t="s">
        <v>1</v>
      </c>
      <c r="D1158" s="2" t="s">
        <v>0</v>
      </c>
      <c r="E1158" s="2" t="s">
        <v>10201</v>
      </c>
      <c r="F1158" s="2" t="s">
        <v>10331</v>
      </c>
      <c r="G1158" s="25">
        <v>1260</v>
      </c>
      <c r="H1158" s="29">
        <v>1260</v>
      </c>
      <c r="I1158" s="30"/>
      <c r="J1158" s="24" t="s">
        <v>10239</v>
      </c>
      <c r="K1158" s="2">
        <v>0</v>
      </c>
      <c r="L1158" s="2">
        <v>0</v>
      </c>
      <c r="M1158" s="24">
        <v>85.24</v>
      </c>
      <c r="N1158" s="2">
        <v>11.081199999999999</v>
      </c>
      <c r="O1158" s="2">
        <v>0</v>
      </c>
      <c r="P1158" s="2">
        <v>0</v>
      </c>
      <c r="Q1158" s="24">
        <v>96.32119999999999</v>
      </c>
      <c r="R1158" s="2" t="s">
        <v>10238</v>
      </c>
      <c r="S1158" s="2" t="s">
        <v>1</v>
      </c>
      <c r="T1158" t="str">
        <f>IF(Tabla2[[#This Row],[SERIE ]]="22SD004C","BODEGA",IF(Tabla2[[#This Row],[SERIE ]]="21DS000T","CASA MATRIZ","SUCURSAL"))</f>
        <v>SUCURSAL</v>
      </c>
    </row>
    <row r="1159" spans="1:20" ht="15.75" hidden="1" thickBot="1" x14ac:dyDescent="0.3">
      <c r="A1159" s="26" t="s">
        <v>8488</v>
      </c>
      <c r="B1159" s="182" t="s">
        <v>10406</v>
      </c>
      <c r="C1159" s="2" t="s">
        <v>1</v>
      </c>
      <c r="D1159" s="2" t="s">
        <v>0</v>
      </c>
      <c r="E1159" s="2" t="s">
        <v>10201</v>
      </c>
      <c r="F1159" s="2" t="s">
        <v>10331</v>
      </c>
      <c r="G1159" s="25">
        <v>1259</v>
      </c>
      <c r="H1159" s="29">
        <v>1259</v>
      </c>
      <c r="I1159" s="30"/>
      <c r="J1159" s="24" t="s">
        <v>10231</v>
      </c>
      <c r="K1159" s="2">
        <v>0</v>
      </c>
      <c r="L1159" s="2">
        <v>0</v>
      </c>
      <c r="M1159" s="24">
        <v>398.23</v>
      </c>
      <c r="N1159" s="2">
        <v>51.769900000000007</v>
      </c>
      <c r="O1159" s="2">
        <v>0</v>
      </c>
      <c r="P1159" s="2">
        <v>0</v>
      </c>
      <c r="Q1159" s="24">
        <v>449.99990000000003</v>
      </c>
      <c r="R1159" s="2" t="s">
        <v>10230</v>
      </c>
      <c r="S1159" s="2" t="s">
        <v>1</v>
      </c>
      <c r="T1159" t="str">
        <f>IF(Tabla2[[#This Row],[SERIE ]]="22SD004C","BODEGA",IF(Tabla2[[#This Row],[SERIE ]]="21DS000T","CASA MATRIZ","SUCURSAL"))</f>
        <v>SUCURSAL</v>
      </c>
    </row>
    <row r="1160" spans="1:20" ht="15.75" hidden="1" thickBot="1" x14ac:dyDescent="0.3">
      <c r="A1160" s="26" t="s">
        <v>8488</v>
      </c>
      <c r="B1160" s="182" t="s">
        <v>10406</v>
      </c>
      <c r="C1160" s="2" t="s">
        <v>1</v>
      </c>
      <c r="D1160" s="2" t="s">
        <v>0</v>
      </c>
      <c r="E1160" s="2" t="s">
        <v>10201</v>
      </c>
      <c r="F1160" s="2" t="s">
        <v>10331</v>
      </c>
      <c r="G1160" s="25">
        <v>1258</v>
      </c>
      <c r="H1160" s="29">
        <v>1258</v>
      </c>
      <c r="I1160" s="30"/>
      <c r="J1160" s="24" t="s">
        <v>10254</v>
      </c>
      <c r="K1160" s="2">
        <v>0</v>
      </c>
      <c r="L1160" s="2">
        <v>0</v>
      </c>
      <c r="M1160" s="24">
        <v>465.49</v>
      </c>
      <c r="N1160" s="2">
        <v>60.5137</v>
      </c>
      <c r="O1160" s="2">
        <v>0</v>
      </c>
      <c r="P1160" s="2">
        <v>0</v>
      </c>
      <c r="Q1160" s="24">
        <v>526.00369999999998</v>
      </c>
      <c r="R1160" s="2" t="s">
        <v>10253</v>
      </c>
      <c r="S1160" s="2" t="s">
        <v>1</v>
      </c>
      <c r="T1160" t="str">
        <f>IF(Tabla2[[#This Row],[SERIE ]]="22SD004C","BODEGA",IF(Tabla2[[#This Row],[SERIE ]]="21DS000T","CASA MATRIZ","SUCURSAL"))</f>
        <v>SUCURSAL</v>
      </c>
    </row>
    <row r="1161" spans="1:20" ht="15.75" hidden="1" thickBot="1" x14ac:dyDescent="0.3">
      <c r="A1161" s="26" t="s">
        <v>8488</v>
      </c>
      <c r="B1161" s="182" t="s">
        <v>10406</v>
      </c>
      <c r="C1161" s="2" t="s">
        <v>1</v>
      </c>
      <c r="D1161" s="2" t="s">
        <v>0</v>
      </c>
      <c r="E1161" s="2" t="s">
        <v>10201</v>
      </c>
      <c r="F1161" s="2" t="s">
        <v>10331</v>
      </c>
      <c r="G1161" s="25">
        <v>1257</v>
      </c>
      <c r="H1161" s="29">
        <v>1257</v>
      </c>
      <c r="I1161" s="30"/>
      <c r="J1161" s="24" t="s">
        <v>10448</v>
      </c>
      <c r="K1161" s="2">
        <v>0</v>
      </c>
      <c r="L1161" s="2">
        <v>0</v>
      </c>
      <c r="M1161" s="24">
        <v>437.17</v>
      </c>
      <c r="N1161" s="2">
        <v>56.832100000000004</v>
      </c>
      <c r="O1161" s="2">
        <v>0</v>
      </c>
      <c r="P1161" s="2">
        <v>0</v>
      </c>
      <c r="Q1161" s="24">
        <v>494.00210000000004</v>
      </c>
      <c r="R1161" s="2" t="s">
        <v>10447</v>
      </c>
      <c r="S1161" s="2" t="s">
        <v>1</v>
      </c>
      <c r="T1161" t="str">
        <f>IF(Tabla2[[#This Row],[SERIE ]]="22SD004C","BODEGA",IF(Tabla2[[#This Row],[SERIE ]]="21DS000T","CASA MATRIZ","SUCURSAL"))</f>
        <v>SUCURSAL</v>
      </c>
    </row>
    <row r="1162" spans="1:20" ht="15.75" hidden="1" thickBot="1" x14ac:dyDescent="0.3">
      <c r="A1162" s="26" t="s">
        <v>8488</v>
      </c>
      <c r="B1162" s="182" t="s">
        <v>10406</v>
      </c>
      <c r="C1162" s="2" t="s">
        <v>1</v>
      </c>
      <c r="D1162" s="2" t="s">
        <v>0</v>
      </c>
      <c r="E1162" s="2" t="s">
        <v>10201</v>
      </c>
      <c r="F1162" s="2" t="s">
        <v>10331</v>
      </c>
      <c r="G1162" s="25">
        <v>1256</v>
      </c>
      <c r="H1162" s="29">
        <v>1256</v>
      </c>
      <c r="I1162" s="30" t="s">
        <v>7676</v>
      </c>
      <c r="J1162" s="24" t="s">
        <v>7675</v>
      </c>
      <c r="K1162" s="2">
        <v>0</v>
      </c>
      <c r="L1162" s="2">
        <v>0</v>
      </c>
      <c r="M1162" s="24">
        <v>0</v>
      </c>
      <c r="N1162" s="2">
        <v>0</v>
      </c>
      <c r="O1162" s="2">
        <v>0</v>
      </c>
      <c r="P1162" s="2">
        <v>0</v>
      </c>
      <c r="Q1162" s="24">
        <v>0</v>
      </c>
      <c r="S1162" s="2" t="s">
        <v>1</v>
      </c>
      <c r="T1162" t="str">
        <f>IF(Tabla2[[#This Row],[SERIE ]]="22SD004C","BODEGA",IF(Tabla2[[#This Row],[SERIE ]]="21DS000T","CASA MATRIZ","SUCURSAL"))</f>
        <v>SUCURSAL</v>
      </c>
    </row>
    <row r="1163" spans="1:20" ht="15.75" hidden="1" thickBot="1" x14ac:dyDescent="0.3">
      <c r="A1163" s="26" t="s">
        <v>8488</v>
      </c>
      <c r="B1163" s="182" t="s">
        <v>10406</v>
      </c>
      <c r="C1163" s="2" t="s">
        <v>1</v>
      </c>
      <c r="D1163" s="2" t="s">
        <v>0</v>
      </c>
      <c r="E1163" s="2" t="s">
        <v>10201</v>
      </c>
      <c r="F1163" s="2" t="s">
        <v>10331</v>
      </c>
      <c r="G1163" s="25">
        <v>1255</v>
      </c>
      <c r="H1163" s="29">
        <v>1255</v>
      </c>
      <c r="I1163" s="30"/>
      <c r="J1163" s="24" t="s">
        <v>10219</v>
      </c>
      <c r="K1163" s="2">
        <v>0</v>
      </c>
      <c r="L1163" s="2">
        <v>0</v>
      </c>
      <c r="M1163" s="24">
        <v>467.92</v>
      </c>
      <c r="N1163" s="2">
        <v>60.829600000000006</v>
      </c>
      <c r="O1163" s="2">
        <v>0</v>
      </c>
      <c r="P1163" s="2">
        <v>0</v>
      </c>
      <c r="Q1163" s="24">
        <v>528.74959999999999</v>
      </c>
      <c r="R1163" s="2" t="s">
        <v>10218</v>
      </c>
      <c r="S1163" s="2" t="s">
        <v>1</v>
      </c>
      <c r="T1163" t="str">
        <f>IF(Tabla2[[#This Row],[SERIE ]]="22SD004C","BODEGA",IF(Tabla2[[#This Row],[SERIE ]]="21DS000T","CASA MATRIZ","SUCURSAL"))</f>
        <v>SUCURSAL</v>
      </c>
    </row>
    <row r="1164" spans="1:20" ht="15.75" hidden="1" thickBot="1" x14ac:dyDescent="0.3">
      <c r="A1164" s="26" t="s">
        <v>8488</v>
      </c>
      <c r="B1164" s="182" t="s">
        <v>10406</v>
      </c>
      <c r="C1164" s="2" t="s">
        <v>1</v>
      </c>
      <c r="D1164" s="2" t="s">
        <v>0</v>
      </c>
      <c r="E1164" s="2" t="s">
        <v>10201</v>
      </c>
      <c r="F1164" s="2" t="s">
        <v>10331</v>
      </c>
      <c r="G1164" s="25">
        <v>1254</v>
      </c>
      <c r="H1164" s="29">
        <v>1254</v>
      </c>
      <c r="I1164" s="30"/>
      <c r="J1164" s="24" t="s">
        <v>10436</v>
      </c>
      <c r="K1164" s="2">
        <v>0</v>
      </c>
      <c r="L1164" s="2">
        <v>0</v>
      </c>
      <c r="M1164" s="24">
        <v>292.04000000000002</v>
      </c>
      <c r="N1164" s="2">
        <v>37.965200000000003</v>
      </c>
      <c r="O1164" s="2">
        <v>0</v>
      </c>
      <c r="P1164" s="2">
        <v>0</v>
      </c>
      <c r="Q1164" s="24">
        <v>330.0052</v>
      </c>
      <c r="R1164" s="2" t="s">
        <v>10435</v>
      </c>
      <c r="S1164" s="2" t="s">
        <v>1</v>
      </c>
      <c r="T1164" t="str">
        <f>IF(Tabla2[[#This Row],[SERIE ]]="22SD004C","BODEGA",IF(Tabla2[[#This Row],[SERIE ]]="21DS000T","CASA MATRIZ","SUCURSAL"))</f>
        <v>SUCURSAL</v>
      </c>
    </row>
    <row r="1165" spans="1:20" ht="15.75" hidden="1" thickBot="1" x14ac:dyDescent="0.3">
      <c r="A1165" s="26" t="s">
        <v>8488</v>
      </c>
      <c r="B1165" s="182" t="s">
        <v>10406</v>
      </c>
      <c r="C1165" s="2" t="s">
        <v>1</v>
      </c>
      <c r="D1165" s="2" t="s">
        <v>0</v>
      </c>
      <c r="E1165" s="2" t="s">
        <v>10201</v>
      </c>
      <c r="F1165" s="2" t="s">
        <v>10331</v>
      </c>
      <c r="G1165" s="25">
        <v>1253</v>
      </c>
      <c r="H1165" s="29">
        <v>1253</v>
      </c>
      <c r="I1165" s="30" t="s">
        <v>7676</v>
      </c>
      <c r="J1165" s="24" t="s">
        <v>7675</v>
      </c>
      <c r="K1165" s="2">
        <v>0</v>
      </c>
      <c r="L1165" s="2">
        <v>0</v>
      </c>
      <c r="M1165" s="24">
        <v>0</v>
      </c>
      <c r="N1165" s="2">
        <v>0</v>
      </c>
      <c r="O1165" s="2">
        <v>0</v>
      </c>
      <c r="P1165" s="2">
        <v>0</v>
      </c>
      <c r="Q1165" s="24">
        <v>0</v>
      </c>
      <c r="S1165" s="2" t="s">
        <v>1</v>
      </c>
      <c r="T1165" t="str">
        <f>IF(Tabla2[[#This Row],[SERIE ]]="22SD004C","BODEGA",IF(Tabla2[[#This Row],[SERIE ]]="21DS000T","CASA MATRIZ","SUCURSAL"))</f>
        <v>SUCURSAL</v>
      </c>
    </row>
    <row r="1166" spans="1:20" ht="15.75" hidden="1" thickBot="1" x14ac:dyDescent="0.3">
      <c r="A1166" s="26" t="s">
        <v>8488</v>
      </c>
      <c r="B1166" s="182" t="s">
        <v>10406</v>
      </c>
      <c r="C1166" s="2" t="s">
        <v>1</v>
      </c>
      <c r="D1166" s="2" t="s">
        <v>0</v>
      </c>
      <c r="E1166" s="2" t="s">
        <v>10201</v>
      </c>
      <c r="F1166" s="2" t="s">
        <v>10331</v>
      </c>
      <c r="G1166" s="25">
        <v>1252</v>
      </c>
      <c r="H1166" s="29">
        <v>1252</v>
      </c>
      <c r="I1166" s="30" t="s">
        <v>10233</v>
      </c>
      <c r="J1166" s="24" t="s">
        <v>10234</v>
      </c>
      <c r="K1166" s="2">
        <v>0</v>
      </c>
      <c r="L1166" s="2">
        <v>0</v>
      </c>
      <c r="M1166" s="24">
        <v>120.36</v>
      </c>
      <c r="N1166" s="2">
        <v>15.646800000000001</v>
      </c>
      <c r="O1166" s="2">
        <v>0</v>
      </c>
      <c r="P1166" s="2">
        <v>0</v>
      </c>
      <c r="Q1166" s="24">
        <v>136.0068</v>
      </c>
      <c r="S1166" s="2" t="s">
        <v>1</v>
      </c>
      <c r="T1166" t="str">
        <f>IF(Tabla2[[#This Row],[SERIE ]]="22SD004C","BODEGA",IF(Tabla2[[#This Row],[SERIE ]]="21DS000T","CASA MATRIZ","SUCURSAL"))</f>
        <v>SUCURSAL</v>
      </c>
    </row>
    <row r="1167" spans="1:20" ht="15.75" hidden="1" thickBot="1" x14ac:dyDescent="0.3">
      <c r="A1167" s="26" t="s">
        <v>8488</v>
      </c>
      <c r="B1167" s="182" t="s">
        <v>10406</v>
      </c>
      <c r="C1167" s="2" t="s">
        <v>1</v>
      </c>
      <c r="D1167" s="2" t="s">
        <v>0</v>
      </c>
      <c r="E1167" s="2" t="s">
        <v>10201</v>
      </c>
      <c r="F1167" s="2" t="s">
        <v>10331</v>
      </c>
      <c r="G1167" s="25">
        <v>1251</v>
      </c>
      <c r="H1167" s="29">
        <v>1251</v>
      </c>
      <c r="I1167" s="30"/>
      <c r="J1167" s="24" t="s">
        <v>10217</v>
      </c>
      <c r="K1167" s="2">
        <v>0</v>
      </c>
      <c r="L1167" s="2">
        <v>0</v>
      </c>
      <c r="M1167" s="24">
        <v>55.97</v>
      </c>
      <c r="N1167" s="2">
        <v>7.2761000000000005</v>
      </c>
      <c r="O1167" s="2">
        <v>0</v>
      </c>
      <c r="P1167" s="2">
        <v>0</v>
      </c>
      <c r="Q1167" s="24">
        <v>63.246099999999998</v>
      </c>
      <c r="R1167" s="2" t="s">
        <v>10216</v>
      </c>
      <c r="S1167" s="2" t="s">
        <v>1</v>
      </c>
      <c r="T1167" t="str">
        <f>IF(Tabla2[[#This Row],[SERIE ]]="22SD004C","BODEGA",IF(Tabla2[[#This Row],[SERIE ]]="21DS000T","CASA MATRIZ","SUCURSAL"))</f>
        <v>SUCURSAL</v>
      </c>
    </row>
    <row r="1168" spans="1:20" ht="15.75" hidden="1" thickBot="1" x14ac:dyDescent="0.3">
      <c r="A1168" s="26" t="s">
        <v>8488</v>
      </c>
      <c r="B1168" s="182" t="s">
        <v>10406</v>
      </c>
      <c r="C1168" s="2" t="s">
        <v>1</v>
      </c>
      <c r="D1168" s="2" t="s">
        <v>0</v>
      </c>
      <c r="E1168" s="2" t="s">
        <v>10201</v>
      </c>
      <c r="F1168" s="2" t="s">
        <v>10331</v>
      </c>
      <c r="G1168" s="25">
        <v>1250</v>
      </c>
      <c r="H1168" s="29">
        <v>1250</v>
      </c>
      <c r="I1168" s="30"/>
      <c r="J1168" s="24" t="s">
        <v>10299</v>
      </c>
      <c r="K1168" s="2">
        <v>0</v>
      </c>
      <c r="L1168" s="2">
        <v>0</v>
      </c>
      <c r="M1168" s="24">
        <v>126.11</v>
      </c>
      <c r="N1168" s="2">
        <v>16.394300000000001</v>
      </c>
      <c r="O1168" s="2">
        <v>0</v>
      </c>
      <c r="P1168" s="2">
        <v>0</v>
      </c>
      <c r="Q1168" s="24">
        <v>142.5043</v>
      </c>
      <c r="R1168" s="2" t="s">
        <v>10298</v>
      </c>
      <c r="S1168" s="2" t="s">
        <v>1</v>
      </c>
      <c r="T1168" t="str">
        <f>IF(Tabla2[[#This Row],[SERIE ]]="22SD004C","BODEGA",IF(Tabla2[[#This Row],[SERIE ]]="21DS000T","CASA MATRIZ","SUCURSAL"))</f>
        <v>SUCURSAL</v>
      </c>
    </row>
    <row r="1169" spans="1:20" ht="15.75" hidden="1" thickBot="1" x14ac:dyDescent="0.3">
      <c r="A1169" s="26" t="s">
        <v>8488</v>
      </c>
      <c r="B1169" s="182" t="s">
        <v>10405</v>
      </c>
      <c r="C1169" s="2" t="s">
        <v>1</v>
      </c>
      <c r="D1169" s="2" t="s">
        <v>0</v>
      </c>
      <c r="E1169" s="2" t="s">
        <v>10201</v>
      </c>
      <c r="F1169" s="2" t="s">
        <v>10331</v>
      </c>
      <c r="G1169" s="25">
        <v>1249</v>
      </c>
      <c r="H1169" s="29">
        <v>1249</v>
      </c>
      <c r="I1169" s="30"/>
      <c r="J1169" s="24" t="s">
        <v>10207</v>
      </c>
      <c r="K1169" s="2">
        <v>0</v>
      </c>
      <c r="L1169" s="2">
        <v>0</v>
      </c>
      <c r="M1169" s="24">
        <v>451.41</v>
      </c>
      <c r="N1169" s="2">
        <v>58.683300000000003</v>
      </c>
      <c r="O1169" s="2">
        <v>0</v>
      </c>
      <c r="P1169" s="2">
        <v>0</v>
      </c>
      <c r="Q1169" s="24">
        <v>510.0933</v>
      </c>
      <c r="R1169" s="2" t="s">
        <v>10206</v>
      </c>
      <c r="S1169" s="2" t="s">
        <v>1</v>
      </c>
      <c r="T1169" t="str">
        <f>IF(Tabla2[[#This Row],[SERIE ]]="22SD004C","BODEGA",IF(Tabla2[[#This Row],[SERIE ]]="21DS000T","CASA MATRIZ","SUCURSAL"))</f>
        <v>SUCURSAL</v>
      </c>
    </row>
    <row r="1170" spans="1:20" ht="15.75" hidden="1" thickBot="1" x14ac:dyDescent="0.3">
      <c r="A1170" s="26" t="s">
        <v>8488</v>
      </c>
      <c r="B1170" s="182" t="s">
        <v>10405</v>
      </c>
      <c r="C1170" s="2" t="s">
        <v>1</v>
      </c>
      <c r="D1170" s="2" t="s">
        <v>0</v>
      </c>
      <c r="E1170" s="2" t="s">
        <v>10201</v>
      </c>
      <c r="F1170" s="2" t="s">
        <v>10331</v>
      </c>
      <c r="G1170" s="25">
        <v>1248</v>
      </c>
      <c r="H1170" s="29">
        <v>1248</v>
      </c>
      <c r="I1170" s="30"/>
      <c r="J1170" s="24" t="s">
        <v>10231</v>
      </c>
      <c r="K1170" s="2">
        <v>0</v>
      </c>
      <c r="L1170" s="2">
        <v>0</v>
      </c>
      <c r="M1170" s="24">
        <v>398.23</v>
      </c>
      <c r="N1170" s="2">
        <v>51.769900000000007</v>
      </c>
      <c r="O1170" s="2">
        <v>0</v>
      </c>
      <c r="P1170" s="2">
        <v>0</v>
      </c>
      <c r="Q1170" s="24">
        <v>449.99990000000003</v>
      </c>
      <c r="R1170" s="2" t="s">
        <v>10230</v>
      </c>
      <c r="S1170" s="2" t="s">
        <v>1</v>
      </c>
      <c r="T1170" t="str">
        <f>IF(Tabla2[[#This Row],[SERIE ]]="22SD004C","BODEGA",IF(Tabla2[[#This Row],[SERIE ]]="21DS000T","CASA MATRIZ","SUCURSAL"))</f>
        <v>SUCURSAL</v>
      </c>
    </row>
    <row r="1171" spans="1:20" ht="15.75" hidden="1" thickBot="1" x14ac:dyDescent="0.3">
      <c r="A1171" s="26" t="s">
        <v>8488</v>
      </c>
      <c r="B1171" s="182" t="s">
        <v>10405</v>
      </c>
      <c r="C1171" s="2" t="s">
        <v>1</v>
      </c>
      <c r="D1171" s="2" t="s">
        <v>0</v>
      </c>
      <c r="E1171" s="2" t="s">
        <v>10201</v>
      </c>
      <c r="F1171" s="2" t="s">
        <v>10331</v>
      </c>
      <c r="G1171" s="25">
        <v>1247</v>
      </c>
      <c r="H1171" s="29">
        <v>1247</v>
      </c>
      <c r="I1171" s="30" t="s">
        <v>10260</v>
      </c>
      <c r="J1171" s="24" t="s">
        <v>10261</v>
      </c>
      <c r="K1171" s="2">
        <v>0</v>
      </c>
      <c r="L1171" s="2">
        <v>0</v>
      </c>
      <c r="M1171" s="24">
        <v>915.58</v>
      </c>
      <c r="N1171" s="2">
        <v>119.0254</v>
      </c>
      <c r="O1171" s="2">
        <v>0</v>
      </c>
      <c r="P1171" s="2">
        <v>0</v>
      </c>
      <c r="Q1171" s="24">
        <v>1034.6054000000001</v>
      </c>
      <c r="S1171" s="2" t="s">
        <v>1</v>
      </c>
      <c r="T1171" t="str">
        <f>IF(Tabla2[[#This Row],[SERIE ]]="22SD004C","BODEGA",IF(Tabla2[[#This Row],[SERIE ]]="21DS000T","CASA MATRIZ","SUCURSAL"))</f>
        <v>SUCURSAL</v>
      </c>
    </row>
    <row r="1172" spans="1:20" ht="15.75" hidden="1" thickBot="1" x14ac:dyDescent="0.3">
      <c r="A1172" s="26" t="s">
        <v>8488</v>
      </c>
      <c r="B1172" s="182" t="s">
        <v>10405</v>
      </c>
      <c r="C1172" s="2" t="s">
        <v>1</v>
      </c>
      <c r="D1172" s="2" t="s">
        <v>0</v>
      </c>
      <c r="E1172" s="2" t="s">
        <v>10201</v>
      </c>
      <c r="F1172" s="2" t="s">
        <v>10331</v>
      </c>
      <c r="G1172" s="25">
        <v>1246</v>
      </c>
      <c r="H1172" s="29">
        <v>1246</v>
      </c>
      <c r="I1172" s="30"/>
      <c r="J1172" s="24" t="s">
        <v>10299</v>
      </c>
      <c r="K1172" s="2">
        <v>0</v>
      </c>
      <c r="L1172" s="2">
        <v>0</v>
      </c>
      <c r="M1172" s="24">
        <v>214.38</v>
      </c>
      <c r="N1172" s="2">
        <v>27.869399999999999</v>
      </c>
      <c r="O1172" s="2">
        <v>0</v>
      </c>
      <c r="P1172" s="2">
        <v>0</v>
      </c>
      <c r="Q1172" s="24">
        <v>242.24939999999998</v>
      </c>
      <c r="R1172" s="2" t="s">
        <v>10298</v>
      </c>
      <c r="S1172" s="2" t="s">
        <v>1</v>
      </c>
      <c r="T1172" t="str">
        <f>IF(Tabla2[[#This Row],[SERIE ]]="22SD004C","BODEGA",IF(Tabla2[[#This Row],[SERIE ]]="21DS000T","CASA MATRIZ","SUCURSAL"))</f>
        <v>SUCURSAL</v>
      </c>
    </row>
    <row r="1173" spans="1:20" ht="15.75" hidden="1" thickBot="1" x14ac:dyDescent="0.3">
      <c r="A1173" s="26" t="s">
        <v>8488</v>
      </c>
      <c r="B1173" s="182" t="s">
        <v>10405</v>
      </c>
      <c r="C1173" s="2" t="s">
        <v>1</v>
      </c>
      <c r="D1173" s="2" t="s">
        <v>0</v>
      </c>
      <c r="E1173" s="2" t="s">
        <v>10201</v>
      </c>
      <c r="F1173" s="2" t="s">
        <v>10331</v>
      </c>
      <c r="G1173" s="25">
        <v>1245</v>
      </c>
      <c r="H1173" s="29">
        <v>1245</v>
      </c>
      <c r="I1173" s="30"/>
      <c r="J1173" s="24" t="s">
        <v>10217</v>
      </c>
      <c r="K1173" s="2">
        <v>0</v>
      </c>
      <c r="L1173" s="2">
        <v>0</v>
      </c>
      <c r="M1173" s="24">
        <v>24.87</v>
      </c>
      <c r="N1173" s="2">
        <v>3.2331000000000003</v>
      </c>
      <c r="O1173" s="2">
        <v>0</v>
      </c>
      <c r="P1173" s="2">
        <v>0</v>
      </c>
      <c r="Q1173" s="24">
        <v>28.103100000000001</v>
      </c>
      <c r="R1173" s="2" t="s">
        <v>10216</v>
      </c>
      <c r="S1173" s="2" t="s">
        <v>1</v>
      </c>
      <c r="T1173" t="str">
        <f>IF(Tabla2[[#This Row],[SERIE ]]="22SD004C","BODEGA",IF(Tabla2[[#This Row],[SERIE ]]="21DS000T","CASA MATRIZ","SUCURSAL"))</f>
        <v>SUCURSAL</v>
      </c>
    </row>
    <row r="1174" spans="1:20" ht="15.75" hidden="1" thickBot="1" x14ac:dyDescent="0.3">
      <c r="A1174" s="26" t="s">
        <v>8488</v>
      </c>
      <c r="B1174" s="182" t="s">
        <v>10405</v>
      </c>
      <c r="C1174" s="2" t="s">
        <v>1</v>
      </c>
      <c r="D1174" s="2" t="s">
        <v>0</v>
      </c>
      <c r="E1174" s="2" t="s">
        <v>10201</v>
      </c>
      <c r="F1174" s="2" t="s">
        <v>10331</v>
      </c>
      <c r="G1174" s="25">
        <v>1244</v>
      </c>
      <c r="H1174" s="29">
        <v>1244</v>
      </c>
      <c r="I1174" s="30"/>
      <c r="J1174" s="24" t="s">
        <v>10436</v>
      </c>
      <c r="K1174" s="2">
        <v>0</v>
      </c>
      <c r="L1174" s="2">
        <v>0</v>
      </c>
      <c r="M1174" s="24">
        <v>433.63</v>
      </c>
      <c r="N1174" s="2">
        <v>56.371900000000004</v>
      </c>
      <c r="O1174" s="2">
        <v>0</v>
      </c>
      <c r="P1174" s="2">
        <v>0</v>
      </c>
      <c r="Q1174" s="24">
        <v>490.00189999999998</v>
      </c>
      <c r="R1174" s="2" t="s">
        <v>10435</v>
      </c>
      <c r="S1174" s="2" t="s">
        <v>1</v>
      </c>
      <c r="T1174" t="str">
        <f>IF(Tabla2[[#This Row],[SERIE ]]="22SD004C","BODEGA",IF(Tabla2[[#This Row],[SERIE ]]="21DS000T","CASA MATRIZ","SUCURSAL"))</f>
        <v>SUCURSAL</v>
      </c>
    </row>
    <row r="1175" spans="1:20" ht="15.75" hidden="1" thickBot="1" x14ac:dyDescent="0.3">
      <c r="A1175" s="26" t="s">
        <v>8488</v>
      </c>
      <c r="B1175" s="182" t="s">
        <v>10404</v>
      </c>
      <c r="C1175" s="2" t="s">
        <v>1</v>
      </c>
      <c r="D1175" s="2" t="s">
        <v>0</v>
      </c>
      <c r="E1175" s="2" t="s">
        <v>10201</v>
      </c>
      <c r="F1175" s="2" t="s">
        <v>10331</v>
      </c>
      <c r="G1175" s="25">
        <v>1243</v>
      </c>
      <c r="H1175" s="29">
        <v>1243</v>
      </c>
      <c r="I1175" s="30"/>
      <c r="J1175" s="24" t="s">
        <v>10219</v>
      </c>
      <c r="K1175" s="2">
        <v>0</v>
      </c>
      <c r="L1175" s="2">
        <v>0</v>
      </c>
      <c r="M1175" s="24">
        <v>400.97</v>
      </c>
      <c r="N1175" s="2">
        <v>52.126100000000008</v>
      </c>
      <c r="O1175" s="2">
        <v>0</v>
      </c>
      <c r="P1175" s="2">
        <v>0</v>
      </c>
      <c r="Q1175" s="24">
        <v>453.09610000000004</v>
      </c>
      <c r="R1175" s="2" t="s">
        <v>10218</v>
      </c>
      <c r="S1175" s="2" t="s">
        <v>1</v>
      </c>
      <c r="T1175" t="str">
        <f>IF(Tabla2[[#This Row],[SERIE ]]="22SD004C","BODEGA",IF(Tabla2[[#This Row],[SERIE ]]="21DS000T","CASA MATRIZ","SUCURSAL"))</f>
        <v>SUCURSAL</v>
      </c>
    </row>
    <row r="1176" spans="1:20" ht="15.75" hidden="1" thickBot="1" x14ac:dyDescent="0.3">
      <c r="A1176" s="26" t="s">
        <v>8488</v>
      </c>
      <c r="B1176" s="182" t="s">
        <v>10404</v>
      </c>
      <c r="C1176" s="2" t="s">
        <v>1</v>
      </c>
      <c r="D1176" s="2" t="s">
        <v>0</v>
      </c>
      <c r="E1176" s="2" t="s">
        <v>10201</v>
      </c>
      <c r="F1176" s="2" t="s">
        <v>10331</v>
      </c>
      <c r="G1176" s="25">
        <v>1242</v>
      </c>
      <c r="H1176" s="29">
        <v>1242</v>
      </c>
      <c r="I1176" s="30"/>
      <c r="J1176" s="24" t="s">
        <v>10273</v>
      </c>
      <c r="K1176" s="2">
        <v>0</v>
      </c>
      <c r="L1176" s="2">
        <v>0</v>
      </c>
      <c r="M1176" s="24">
        <v>181.22</v>
      </c>
      <c r="N1176" s="2">
        <v>23.558600000000002</v>
      </c>
      <c r="O1176" s="2">
        <v>0</v>
      </c>
      <c r="P1176" s="2">
        <v>0</v>
      </c>
      <c r="Q1176" s="24">
        <v>204.77860000000001</v>
      </c>
      <c r="R1176" s="2" t="s">
        <v>10272</v>
      </c>
      <c r="S1176" s="2" t="s">
        <v>1</v>
      </c>
      <c r="T1176" t="str">
        <f>IF(Tabla2[[#This Row],[SERIE ]]="22SD004C","BODEGA",IF(Tabla2[[#This Row],[SERIE ]]="21DS000T","CASA MATRIZ","SUCURSAL"))</f>
        <v>SUCURSAL</v>
      </c>
    </row>
    <row r="1177" spans="1:20" ht="15.75" hidden="1" thickBot="1" x14ac:dyDescent="0.3">
      <c r="A1177" s="26" t="s">
        <v>8488</v>
      </c>
      <c r="B1177" s="182" t="s">
        <v>10404</v>
      </c>
      <c r="C1177" s="2" t="s">
        <v>1</v>
      </c>
      <c r="D1177" s="2" t="s">
        <v>0</v>
      </c>
      <c r="E1177" s="2" t="s">
        <v>10201</v>
      </c>
      <c r="F1177" s="2" t="s">
        <v>10331</v>
      </c>
      <c r="G1177" s="25">
        <v>1241</v>
      </c>
      <c r="H1177" s="29">
        <v>1241</v>
      </c>
      <c r="I1177" s="30" t="s">
        <v>10233</v>
      </c>
      <c r="J1177" s="24" t="s">
        <v>10234</v>
      </c>
      <c r="K1177" s="2">
        <v>0</v>
      </c>
      <c r="L1177" s="2">
        <v>0</v>
      </c>
      <c r="M1177" s="24">
        <v>103.98</v>
      </c>
      <c r="N1177" s="2">
        <v>13.5174</v>
      </c>
      <c r="O1177" s="2">
        <v>0</v>
      </c>
      <c r="P1177" s="2">
        <v>0</v>
      </c>
      <c r="Q1177" s="24">
        <v>117.4974</v>
      </c>
      <c r="S1177" s="2" t="s">
        <v>1</v>
      </c>
      <c r="T1177" t="str">
        <f>IF(Tabla2[[#This Row],[SERIE ]]="22SD004C","BODEGA",IF(Tabla2[[#This Row],[SERIE ]]="21DS000T","CASA MATRIZ","SUCURSAL"))</f>
        <v>SUCURSAL</v>
      </c>
    </row>
    <row r="1178" spans="1:20" ht="15.75" hidden="1" thickBot="1" x14ac:dyDescent="0.3">
      <c r="A1178" s="26" t="s">
        <v>8488</v>
      </c>
      <c r="B1178" s="182" t="s">
        <v>10404</v>
      </c>
      <c r="C1178" s="2" t="s">
        <v>1</v>
      </c>
      <c r="D1178" s="2" t="s">
        <v>0</v>
      </c>
      <c r="E1178" s="2" t="s">
        <v>10201</v>
      </c>
      <c r="F1178" s="2" t="s">
        <v>10331</v>
      </c>
      <c r="G1178" s="25">
        <v>1240</v>
      </c>
      <c r="H1178" s="29">
        <v>1240</v>
      </c>
      <c r="I1178" s="30" t="s">
        <v>10445</v>
      </c>
      <c r="J1178" s="24" t="s">
        <v>10446</v>
      </c>
      <c r="K1178" s="2">
        <v>0</v>
      </c>
      <c r="L1178" s="2">
        <v>0</v>
      </c>
      <c r="M1178" s="24">
        <v>30.25</v>
      </c>
      <c r="N1178" s="2">
        <v>3.9325000000000001</v>
      </c>
      <c r="O1178" s="2">
        <v>0</v>
      </c>
      <c r="P1178" s="2">
        <v>0</v>
      </c>
      <c r="Q1178" s="24">
        <v>34.182499999999997</v>
      </c>
      <c r="S1178" s="2" t="s">
        <v>1</v>
      </c>
      <c r="T1178" t="str">
        <f>IF(Tabla2[[#This Row],[SERIE ]]="22SD004C","BODEGA",IF(Tabla2[[#This Row],[SERIE ]]="21DS000T","CASA MATRIZ","SUCURSAL"))</f>
        <v>SUCURSAL</v>
      </c>
    </row>
    <row r="1179" spans="1:20" ht="15.75" hidden="1" thickBot="1" x14ac:dyDescent="0.3">
      <c r="A1179" s="26" t="s">
        <v>8488</v>
      </c>
      <c r="B1179" s="182" t="s">
        <v>10404</v>
      </c>
      <c r="C1179" s="2" t="s">
        <v>1</v>
      </c>
      <c r="D1179" s="2" t="s">
        <v>0</v>
      </c>
      <c r="E1179" s="2" t="s">
        <v>10201</v>
      </c>
      <c r="F1179" s="2" t="s">
        <v>10331</v>
      </c>
      <c r="G1179" s="25">
        <v>1239</v>
      </c>
      <c r="H1179" s="29">
        <v>1239</v>
      </c>
      <c r="I1179" s="30"/>
      <c r="J1179" s="24" t="s">
        <v>10246</v>
      </c>
      <c r="K1179" s="2">
        <v>0</v>
      </c>
      <c r="L1179" s="2">
        <v>0</v>
      </c>
      <c r="M1179" s="24">
        <v>384.07</v>
      </c>
      <c r="N1179" s="2">
        <v>49.929099999999998</v>
      </c>
      <c r="O1179" s="2">
        <v>0</v>
      </c>
      <c r="P1179" s="2">
        <v>0</v>
      </c>
      <c r="Q1179" s="24">
        <v>433.9991</v>
      </c>
      <c r="R1179" s="2" t="s">
        <v>10245</v>
      </c>
      <c r="S1179" s="2" t="s">
        <v>1</v>
      </c>
      <c r="T1179" t="str">
        <f>IF(Tabla2[[#This Row],[SERIE ]]="22SD004C","BODEGA",IF(Tabla2[[#This Row],[SERIE ]]="21DS000T","CASA MATRIZ","SUCURSAL"))</f>
        <v>SUCURSAL</v>
      </c>
    </row>
    <row r="1180" spans="1:20" ht="15.75" hidden="1" thickBot="1" x14ac:dyDescent="0.3">
      <c r="A1180" s="26" t="s">
        <v>8488</v>
      </c>
      <c r="B1180" s="182" t="s">
        <v>10404</v>
      </c>
      <c r="C1180" s="2" t="s">
        <v>1</v>
      </c>
      <c r="D1180" s="2" t="s">
        <v>0</v>
      </c>
      <c r="E1180" s="2" t="s">
        <v>10201</v>
      </c>
      <c r="F1180" s="2" t="s">
        <v>10331</v>
      </c>
      <c r="G1180" s="25">
        <v>1238</v>
      </c>
      <c r="H1180" s="29">
        <v>1238</v>
      </c>
      <c r="I1180" s="30" t="s">
        <v>10233</v>
      </c>
      <c r="J1180" s="24" t="s">
        <v>10234</v>
      </c>
      <c r="K1180" s="2">
        <v>0</v>
      </c>
      <c r="L1180" s="2">
        <v>0</v>
      </c>
      <c r="M1180" s="24">
        <v>117.26</v>
      </c>
      <c r="N1180" s="2">
        <v>15.243800000000002</v>
      </c>
      <c r="O1180" s="2">
        <v>0</v>
      </c>
      <c r="P1180" s="2">
        <v>0</v>
      </c>
      <c r="Q1180" s="24">
        <v>132.50380000000001</v>
      </c>
      <c r="S1180" s="2" t="s">
        <v>1</v>
      </c>
      <c r="T1180" t="str">
        <f>IF(Tabla2[[#This Row],[SERIE ]]="22SD004C","BODEGA",IF(Tabla2[[#This Row],[SERIE ]]="21DS000T","CASA MATRIZ","SUCURSAL"))</f>
        <v>SUCURSAL</v>
      </c>
    </row>
    <row r="1181" spans="1:20" ht="15.75" hidden="1" thickBot="1" x14ac:dyDescent="0.3">
      <c r="A1181" s="26" t="s">
        <v>8488</v>
      </c>
      <c r="B1181" s="182" t="s">
        <v>10404</v>
      </c>
      <c r="C1181" s="2" t="s">
        <v>1</v>
      </c>
      <c r="D1181" s="2" t="s">
        <v>0</v>
      </c>
      <c r="E1181" s="2" t="s">
        <v>10201</v>
      </c>
      <c r="F1181" s="2" t="s">
        <v>10331</v>
      </c>
      <c r="G1181" s="25">
        <v>1237</v>
      </c>
      <c r="H1181" s="29">
        <v>1237</v>
      </c>
      <c r="I1181" s="30"/>
      <c r="J1181" s="24" t="s">
        <v>10524</v>
      </c>
      <c r="K1181" s="2">
        <v>0</v>
      </c>
      <c r="L1181" s="2">
        <v>0</v>
      </c>
      <c r="M1181" s="24">
        <v>88.5</v>
      </c>
      <c r="N1181" s="2">
        <v>11.505000000000001</v>
      </c>
      <c r="O1181" s="2">
        <v>0</v>
      </c>
      <c r="P1181" s="2">
        <v>0</v>
      </c>
      <c r="Q1181" s="24">
        <v>100.005</v>
      </c>
      <c r="R1181" s="2" t="s">
        <v>10444</v>
      </c>
      <c r="S1181" s="2" t="s">
        <v>1</v>
      </c>
      <c r="T1181" t="str">
        <f>IF(Tabla2[[#This Row],[SERIE ]]="22SD004C","BODEGA",IF(Tabla2[[#This Row],[SERIE ]]="21DS000T","CASA MATRIZ","SUCURSAL"))</f>
        <v>SUCURSAL</v>
      </c>
    </row>
    <row r="1182" spans="1:20" ht="15.75" hidden="1" thickBot="1" x14ac:dyDescent="0.3">
      <c r="A1182" s="26" t="s">
        <v>8488</v>
      </c>
      <c r="B1182" s="182" t="s">
        <v>10404</v>
      </c>
      <c r="C1182" s="2" t="s">
        <v>1</v>
      </c>
      <c r="D1182" s="2" t="s">
        <v>0</v>
      </c>
      <c r="E1182" s="2" t="s">
        <v>10201</v>
      </c>
      <c r="F1182" s="2" t="s">
        <v>10331</v>
      </c>
      <c r="G1182" s="25">
        <v>1236</v>
      </c>
      <c r="H1182" s="29">
        <v>1236</v>
      </c>
      <c r="I1182" s="30" t="s">
        <v>10437</v>
      </c>
      <c r="J1182" s="24" t="s">
        <v>10438</v>
      </c>
      <c r="K1182" s="2">
        <v>0</v>
      </c>
      <c r="L1182" s="2">
        <v>0</v>
      </c>
      <c r="M1182" s="24">
        <v>17.52</v>
      </c>
      <c r="N1182" s="2">
        <v>2.2776000000000001</v>
      </c>
      <c r="O1182" s="2">
        <v>0</v>
      </c>
      <c r="P1182" s="2">
        <v>0</v>
      </c>
      <c r="Q1182" s="24">
        <v>19.797599999999999</v>
      </c>
      <c r="S1182" s="2" t="s">
        <v>1</v>
      </c>
      <c r="T1182" t="str">
        <f>IF(Tabla2[[#This Row],[SERIE ]]="22SD004C","BODEGA",IF(Tabla2[[#This Row],[SERIE ]]="21DS000T","CASA MATRIZ","SUCURSAL"))</f>
        <v>SUCURSAL</v>
      </c>
    </row>
    <row r="1183" spans="1:20" ht="15.75" hidden="1" thickBot="1" x14ac:dyDescent="0.3">
      <c r="A1183" s="26" t="s">
        <v>8488</v>
      </c>
      <c r="B1183" s="182" t="s">
        <v>10404</v>
      </c>
      <c r="C1183" s="2" t="s">
        <v>1</v>
      </c>
      <c r="D1183" s="2" t="s">
        <v>0</v>
      </c>
      <c r="E1183" s="2" t="s">
        <v>10201</v>
      </c>
      <c r="F1183" s="2" t="s">
        <v>10331</v>
      </c>
      <c r="G1183" s="25">
        <v>1235</v>
      </c>
      <c r="H1183" s="29">
        <v>1235</v>
      </c>
      <c r="I1183" s="30"/>
      <c r="J1183" s="24" t="s">
        <v>10443</v>
      </c>
      <c r="K1183" s="2">
        <v>0</v>
      </c>
      <c r="L1183" s="2">
        <v>0</v>
      </c>
      <c r="M1183" s="24">
        <v>535.39</v>
      </c>
      <c r="N1183" s="2">
        <v>69.600700000000003</v>
      </c>
      <c r="O1183" s="2">
        <v>0</v>
      </c>
      <c r="P1183" s="2">
        <v>0</v>
      </c>
      <c r="Q1183" s="24">
        <v>604.99069999999995</v>
      </c>
      <c r="R1183" s="2" t="s">
        <v>10442</v>
      </c>
      <c r="S1183" s="2" t="s">
        <v>1</v>
      </c>
      <c r="T1183" t="str">
        <f>IF(Tabla2[[#This Row],[SERIE ]]="22SD004C","BODEGA",IF(Tabla2[[#This Row],[SERIE ]]="21DS000T","CASA MATRIZ","SUCURSAL"))</f>
        <v>SUCURSAL</v>
      </c>
    </row>
    <row r="1184" spans="1:20" ht="15.75" hidden="1" thickBot="1" x14ac:dyDescent="0.3">
      <c r="A1184" s="26" t="s">
        <v>8488</v>
      </c>
      <c r="B1184" s="182" t="s">
        <v>10404</v>
      </c>
      <c r="C1184" s="2" t="s">
        <v>1</v>
      </c>
      <c r="D1184" s="2" t="s">
        <v>0</v>
      </c>
      <c r="E1184" s="2" t="s">
        <v>10201</v>
      </c>
      <c r="F1184" s="2" t="s">
        <v>10331</v>
      </c>
      <c r="G1184" s="25">
        <v>1234</v>
      </c>
      <c r="H1184" s="29">
        <v>1234</v>
      </c>
      <c r="I1184" s="30"/>
      <c r="J1184" s="24" t="s">
        <v>10231</v>
      </c>
      <c r="K1184" s="2">
        <v>0</v>
      </c>
      <c r="L1184" s="2">
        <v>0</v>
      </c>
      <c r="M1184" s="24">
        <v>393.8</v>
      </c>
      <c r="N1184" s="2">
        <v>51.194000000000003</v>
      </c>
      <c r="O1184" s="2">
        <v>0</v>
      </c>
      <c r="P1184" s="2">
        <v>0</v>
      </c>
      <c r="Q1184" s="24">
        <v>444.99400000000003</v>
      </c>
      <c r="R1184" s="2" t="s">
        <v>10230</v>
      </c>
      <c r="S1184" s="2" t="s">
        <v>1</v>
      </c>
      <c r="T1184" t="str">
        <f>IF(Tabla2[[#This Row],[SERIE ]]="22SD004C","BODEGA",IF(Tabla2[[#This Row],[SERIE ]]="21DS000T","CASA MATRIZ","SUCURSAL"))</f>
        <v>SUCURSAL</v>
      </c>
    </row>
    <row r="1185" spans="1:20" ht="15.75" hidden="1" thickBot="1" x14ac:dyDescent="0.3">
      <c r="A1185" s="26" t="s">
        <v>8488</v>
      </c>
      <c r="B1185" s="182" t="s">
        <v>10404</v>
      </c>
      <c r="C1185" s="2" t="s">
        <v>1</v>
      </c>
      <c r="D1185" s="2" t="s">
        <v>0</v>
      </c>
      <c r="E1185" s="2" t="s">
        <v>10201</v>
      </c>
      <c r="F1185" s="2" t="s">
        <v>10331</v>
      </c>
      <c r="G1185" s="25">
        <v>1233</v>
      </c>
      <c r="H1185" s="29">
        <v>1233</v>
      </c>
      <c r="I1185" s="30"/>
      <c r="J1185" s="24" t="s">
        <v>10257</v>
      </c>
      <c r="K1185" s="2">
        <v>0</v>
      </c>
      <c r="L1185" s="2">
        <v>0</v>
      </c>
      <c r="M1185" s="24">
        <v>330.08</v>
      </c>
      <c r="N1185" s="2">
        <v>42.910400000000003</v>
      </c>
      <c r="O1185" s="2">
        <v>0</v>
      </c>
      <c r="P1185" s="2">
        <v>0</v>
      </c>
      <c r="Q1185" s="24">
        <v>372.99039999999997</v>
      </c>
      <c r="R1185" s="2" t="s">
        <v>10256</v>
      </c>
      <c r="S1185" s="2" t="s">
        <v>1</v>
      </c>
      <c r="T1185" t="str">
        <f>IF(Tabla2[[#This Row],[SERIE ]]="22SD004C","BODEGA",IF(Tabla2[[#This Row],[SERIE ]]="21DS000T","CASA MATRIZ","SUCURSAL"))</f>
        <v>SUCURSAL</v>
      </c>
    </row>
    <row r="1186" spans="1:20" ht="15.75" hidden="1" thickBot="1" x14ac:dyDescent="0.3">
      <c r="A1186" s="26" t="s">
        <v>8488</v>
      </c>
      <c r="B1186" s="182" t="s">
        <v>10404</v>
      </c>
      <c r="C1186" s="2" t="s">
        <v>1</v>
      </c>
      <c r="D1186" s="2" t="s">
        <v>0</v>
      </c>
      <c r="E1186" s="2" t="s">
        <v>10201</v>
      </c>
      <c r="F1186" s="2" t="s">
        <v>10331</v>
      </c>
      <c r="G1186" s="25">
        <v>1232</v>
      </c>
      <c r="H1186" s="29">
        <v>1232</v>
      </c>
      <c r="I1186" s="30" t="s">
        <v>7676</v>
      </c>
      <c r="J1186" s="24" t="s">
        <v>7675</v>
      </c>
      <c r="K1186" s="2">
        <v>0</v>
      </c>
      <c r="L1186" s="2">
        <v>0</v>
      </c>
      <c r="M1186" s="24">
        <v>0</v>
      </c>
      <c r="N1186" s="2">
        <v>0</v>
      </c>
      <c r="O1186" s="2">
        <v>0</v>
      </c>
      <c r="P1186" s="2">
        <v>0</v>
      </c>
      <c r="Q1186" s="24">
        <v>0</v>
      </c>
      <c r="S1186" s="2" t="s">
        <v>1</v>
      </c>
      <c r="T1186" t="str">
        <f>IF(Tabla2[[#This Row],[SERIE ]]="22SD004C","BODEGA",IF(Tabla2[[#This Row],[SERIE ]]="21DS000T","CASA MATRIZ","SUCURSAL"))</f>
        <v>SUCURSAL</v>
      </c>
    </row>
    <row r="1187" spans="1:20" ht="15.75" hidden="1" thickBot="1" x14ac:dyDescent="0.3">
      <c r="A1187" s="26" t="s">
        <v>8488</v>
      </c>
      <c r="B1187" s="182" t="s">
        <v>10404</v>
      </c>
      <c r="C1187" s="2" t="s">
        <v>1</v>
      </c>
      <c r="D1187" s="2" t="s">
        <v>0</v>
      </c>
      <c r="E1187" s="2" t="s">
        <v>10201</v>
      </c>
      <c r="F1187" s="2" t="s">
        <v>10331</v>
      </c>
      <c r="G1187" s="25">
        <v>1231</v>
      </c>
      <c r="H1187" s="29">
        <v>1231</v>
      </c>
      <c r="I1187" s="30"/>
      <c r="J1187" s="24" t="s">
        <v>10207</v>
      </c>
      <c r="K1187" s="2">
        <v>0</v>
      </c>
      <c r="L1187" s="2">
        <v>0</v>
      </c>
      <c r="M1187" s="24">
        <v>439.73</v>
      </c>
      <c r="N1187" s="2">
        <v>57.164900000000003</v>
      </c>
      <c r="O1187" s="2">
        <v>0</v>
      </c>
      <c r="P1187" s="2">
        <v>0</v>
      </c>
      <c r="Q1187" s="24">
        <v>496.89490000000001</v>
      </c>
      <c r="R1187" s="2" t="s">
        <v>10206</v>
      </c>
      <c r="S1187" s="2" t="s">
        <v>1</v>
      </c>
      <c r="T1187" t="str">
        <f>IF(Tabla2[[#This Row],[SERIE ]]="22SD004C","BODEGA",IF(Tabla2[[#This Row],[SERIE ]]="21DS000T","CASA MATRIZ","SUCURSAL"))</f>
        <v>SUCURSAL</v>
      </c>
    </row>
    <row r="1188" spans="1:20" ht="15.75" hidden="1" thickBot="1" x14ac:dyDescent="0.3">
      <c r="A1188" s="26" t="s">
        <v>8488</v>
      </c>
      <c r="B1188" s="182" t="s">
        <v>10403</v>
      </c>
      <c r="C1188" s="2" t="s">
        <v>1</v>
      </c>
      <c r="D1188" s="2" t="s">
        <v>0</v>
      </c>
      <c r="E1188" s="2" t="s">
        <v>10201</v>
      </c>
      <c r="F1188" s="2" t="s">
        <v>10331</v>
      </c>
      <c r="G1188" s="25">
        <v>1230</v>
      </c>
      <c r="H1188" s="29">
        <v>1230</v>
      </c>
      <c r="I1188" s="30" t="s">
        <v>10260</v>
      </c>
      <c r="J1188" s="24" t="s">
        <v>10261</v>
      </c>
      <c r="K1188" s="2">
        <v>0</v>
      </c>
      <c r="L1188" s="2">
        <v>0</v>
      </c>
      <c r="M1188" s="24">
        <v>1050.8800000000001</v>
      </c>
      <c r="N1188" s="2">
        <v>136.61440000000002</v>
      </c>
      <c r="O1188" s="2">
        <v>0</v>
      </c>
      <c r="P1188" s="2">
        <v>0</v>
      </c>
      <c r="Q1188" s="24">
        <v>1187.4944</v>
      </c>
      <c r="S1188" s="2" t="s">
        <v>1</v>
      </c>
      <c r="T1188" t="str">
        <f>IF(Tabla2[[#This Row],[SERIE ]]="22SD004C","BODEGA",IF(Tabla2[[#This Row],[SERIE ]]="21DS000T","CASA MATRIZ","SUCURSAL"))</f>
        <v>SUCURSAL</v>
      </c>
    </row>
    <row r="1189" spans="1:20" ht="15.75" hidden="1" thickBot="1" x14ac:dyDescent="0.3">
      <c r="A1189" s="26" t="s">
        <v>8488</v>
      </c>
      <c r="B1189" s="182" t="s">
        <v>10403</v>
      </c>
      <c r="C1189" s="2" t="s">
        <v>1</v>
      </c>
      <c r="D1189" s="2" t="s">
        <v>0</v>
      </c>
      <c r="E1189" s="2" t="s">
        <v>10201</v>
      </c>
      <c r="F1189" s="2" t="s">
        <v>10331</v>
      </c>
      <c r="G1189" s="25">
        <v>1229</v>
      </c>
      <c r="H1189" s="29">
        <v>1229</v>
      </c>
      <c r="I1189" s="30"/>
      <c r="J1189" s="24" t="s">
        <v>10440</v>
      </c>
      <c r="K1189" s="2">
        <v>0</v>
      </c>
      <c r="L1189" s="2">
        <v>0</v>
      </c>
      <c r="M1189" s="24">
        <v>385.4</v>
      </c>
      <c r="N1189" s="2">
        <v>50.101999999999997</v>
      </c>
      <c r="O1189" s="2">
        <v>0</v>
      </c>
      <c r="P1189" s="2">
        <v>0</v>
      </c>
      <c r="Q1189" s="24">
        <v>435.50199999999995</v>
      </c>
      <c r="R1189" s="2" t="s">
        <v>10439</v>
      </c>
      <c r="S1189" s="2" t="s">
        <v>1</v>
      </c>
      <c r="T1189" t="str">
        <f>IF(Tabla2[[#This Row],[SERIE ]]="22SD004C","BODEGA",IF(Tabla2[[#This Row],[SERIE ]]="21DS000T","CASA MATRIZ","SUCURSAL"))</f>
        <v>SUCURSAL</v>
      </c>
    </row>
    <row r="1190" spans="1:20" ht="15.75" hidden="1" thickBot="1" x14ac:dyDescent="0.3">
      <c r="A1190" s="26" t="s">
        <v>8488</v>
      </c>
      <c r="B1190" s="182" t="s">
        <v>10403</v>
      </c>
      <c r="C1190" s="2" t="s">
        <v>1</v>
      </c>
      <c r="D1190" s="2" t="s">
        <v>0</v>
      </c>
      <c r="E1190" s="2" t="s">
        <v>10201</v>
      </c>
      <c r="F1190" s="2" t="s">
        <v>10331</v>
      </c>
      <c r="G1190" s="25">
        <v>1228</v>
      </c>
      <c r="H1190" s="29">
        <v>1228</v>
      </c>
      <c r="I1190" s="30"/>
      <c r="J1190" s="24" t="s">
        <v>10219</v>
      </c>
      <c r="K1190" s="2">
        <v>0</v>
      </c>
      <c r="L1190" s="2">
        <v>0</v>
      </c>
      <c r="M1190" s="24">
        <v>315.64</v>
      </c>
      <c r="N1190" s="2">
        <v>41.033200000000001</v>
      </c>
      <c r="O1190" s="2">
        <v>0</v>
      </c>
      <c r="P1190" s="2">
        <v>0</v>
      </c>
      <c r="Q1190" s="24">
        <v>356.67320000000001</v>
      </c>
      <c r="R1190" s="2" t="s">
        <v>10218</v>
      </c>
      <c r="S1190" s="2" t="s">
        <v>1</v>
      </c>
      <c r="T1190" t="str">
        <f>IF(Tabla2[[#This Row],[SERIE ]]="22SD004C","BODEGA",IF(Tabla2[[#This Row],[SERIE ]]="21DS000T","CASA MATRIZ","SUCURSAL"))</f>
        <v>SUCURSAL</v>
      </c>
    </row>
    <row r="1191" spans="1:20" ht="15.75" hidden="1" thickBot="1" x14ac:dyDescent="0.3">
      <c r="A1191" s="26" t="s">
        <v>8488</v>
      </c>
      <c r="B1191" s="182" t="s">
        <v>10403</v>
      </c>
      <c r="C1191" s="2" t="s">
        <v>1</v>
      </c>
      <c r="D1191" s="2" t="s">
        <v>0</v>
      </c>
      <c r="E1191" s="2" t="s">
        <v>10201</v>
      </c>
      <c r="F1191" s="2" t="s">
        <v>10331</v>
      </c>
      <c r="G1191" s="25">
        <v>1227</v>
      </c>
      <c r="H1191" s="29">
        <v>1227</v>
      </c>
      <c r="I1191" s="30"/>
      <c r="J1191" s="24" t="s">
        <v>10231</v>
      </c>
      <c r="K1191" s="2">
        <v>0</v>
      </c>
      <c r="L1191" s="2">
        <v>0</v>
      </c>
      <c r="M1191" s="24">
        <v>794.3</v>
      </c>
      <c r="N1191" s="2">
        <v>103.259</v>
      </c>
      <c r="O1191" s="2">
        <v>0</v>
      </c>
      <c r="P1191" s="2">
        <v>0</v>
      </c>
      <c r="Q1191" s="24">
        <v>897.55899999999997</v>
      </c>
      <c r="R1191" s="2" t="s">
        <v>10230</v>
      </c>
      <c r="S1191" s="2" t="s">
        <v>1</v>
      </c>
      <c r="T1191" t="str">
        <f>IF(Tabla2[[#This Row],[SERIE ]]="22SD004C","BODEGA",IF(Tabla2[[#This Row],[SERIE ]]="21DS000T","CASA MATRIZ","SUCURSAL"))</f>
        <v>SUCURSAL</v>
      </c>
    </row>
    <row r="1192" spans="1:20" ht="15.75" hidden="1" thickBot="1" x14ac:dyDescent="0.3">
      <c r="A1192" s="26" t="s">
        <v>8488</v>
      </c>
      <c r="B1192" s="182" t="s">
        <v>10403</v>
      </c>
      <c r="C1192" s="2" t="s">
        <v>1</v>
      </c>
      <c r="D1192" s="2" t="s">
        <v>0</v>
      </c>
      <c r="E1192" s="2" t="s">
        <v>10201</v>
      </c>
      <c r="F1192" s="2" t="s">
        <v>10331</v>
      </c>
      <c r="G1192" s="25">
        <v>1226</v>
      </c>
      <c r="H1192" s="29">
        <v>1226</v>
      </c>
      <c r="I1192" s="30"/>
      <c r="J1192" s="24" t="s">
        <v>10431</v>
      </c>
      <c r="K1192" s="2">
        <v>0</v>
      </c>
      <c r="L1192" s="2">
        <v>0</v>
      </c>
      <c r="M1192" s="24">
        <v>19.47</v>
      </c>
      <c r="N1192" s="2">
        <v>2.5310999999999999</v>
      </c>
      <c r="O1192" s="2">
        <v>0</v>
      </c>
      <c r="P1192" s="2">
        <v>0</v>
      </c>
      <c r="Q1192" s="24">
        <v>22.001099999999997</v>
      </c>
      <c r="R1192" s="2" t="s">
        <v>10430</v>
      </c>
      <c r="S1192" s="2" t="s">
        <v>1</v>
      </c>
      <c r="T1192" t="str">
        <f>IF(Tabla2[[#This Row],[SERIE ]]="22SD004C","BODEGA",IF(Tabla2[[#This Row],[SERIE ]]="21DS000T","CASA MATRIZ","SUCURSAL"))</f>
        <v>SUCURSAL</v>
      </c>
    </row>
    <row r="1193" spans="1:20" ht="15.75" hidden="1" thickBot="1" x14ac:dyDescent="0.3">
      <c r="A1193" s="26" t="s">
        <v>8488</v>
      </c>
      <c r="B1193" s="182" t="s">
        <v>10403</v>
      </c>
      <c r="C1193" s="2" t="s">
        <v>1</v>
      </c>
      <c r="D1193" s="2" t="s">
        <v>0</v>
      </c>
      <c r="E1193" s="2" t="s">
        <v>10201</v>
      </c>
      <c r="F1193" s="2" t="s">
        <v>10331</v>
      </c>
      <c r="G1193" s="25">
        <v>1225</v>
      </c>
      <c r="H1193" s="29">
        <v>1225</v>
      </c>
      <c r="I1193" s="30"/>
      <c r="J1193" s="24" t="s">
        <v>10213</v>
      </c>
      <c r="K1193" s="2">
        <v>0</v>
      </c>
      <c r="L1193" s="2">
        <v>0</v>
      </c>
      <c r="M1193" s="24">
        <v>250.89</v>
      </c>
      <c r="N1193" s="2">
        <v>32.615699999999997</v>
      </c>
      <c r="O1193" s="2">
        <v>0</v>
      </c>
      <c r="P1193" s="2">
        <v>0</v>
      </c>
      <c r="Q1193" s="24">
        <v>283.50569999999999</v>
      </c>
      <c r="R1193" s="2" t="s">
        <v>10211</v>
      </c>
      <c r="S1193" s="2" t="s">
        <v>1</v>
      </c>
      <c r="T1193" t="str">
        <f>IF(Tabla2[[#This Row],[SERIE ]]="22SD004C","BODEGA",IF(Tabla2[[#This Row],[SERIE ]]="21DS000T","CASA MATRIZ","SUCURSAL"))</f>
        <v>SUCURSAL</v>
      </c>
    </row>
    <row r="1194" spans="1:20" ht="15.75" hidden="1" thickBot="1" x14ac:dyDescent="0.3">
      <c r="A1194" s="26" t="s">
        <v>8488</v>
      </c>
      <c r="B1194" s="182" t="s">
        <v>10403</v>
      </c>
      <c r="C1194" s="2" t="s">
        <v>1</v>
      </c>
      <c r="D1194" s="2" t="s">
        <v>0</v>
      </c>
      <c r="E1194" s="2" t="s">
        <v>10201</v>
      </c>
      <c r="F1194" s="2" t="s">
        <v>10331</v>
      </c>
      <c r="G1194" s="25">
        <v>1224</v>
      </c>
      <c r="H1194" s="29">
        <v>1224</v>
      </c>
      <c r="I1194" s="30"/>
      <c r="J1194" s="24" t="s">
        <v>10217</v>
      </c>
      <c r="K1194" s="2">
        <v>0</v>
      </c>
      <c r="L1194" s="2">
        <v>0</v>
      </c>
      <c r="M1194" s="24">
        <v>18.41</v>
      </c>
      <c r="N1194" s="2">
        <v>2.3933</v>
      </c>
      <c r="O1194" s="2">
        <v>0</v>
      </c>
      <c r="P1194" s="2">
        <v>0</v>
      </c>
      <c r="Q1194" s="24">
        <v>20.8033</v>
      </c>
      <c r="R1194" s="2" t="s">
        <v>10216</v>
      </c>
      <c r="S1194" s="2" t="s">
        <v>1</v>
      </c>
      <c r="T1194" t="str">
        <f>IF(Tabla2[[#This Row],[SERIE ]]="22SD004C","BODEGA",IF(Tabla2[[#This Row],[SERIE ]]="21DS000T","CASA MATRIZ","SUCURSAL"))</f>
        <v>SUCURSAL</v>
      </c>
    </row>
    <row r="1195" spans="1:20" ht="15.75" hidden="1" thickBot="1" x14ac:dyDescent="0.3">
      <c r="A1195" s="26" t="s">
        <v>8488</v>
      </c>
      <c r="B1195" s="182" t="s">
        <v>10403</v>
      </c>
      <c r="C1195" s="2" t="s">
        <v>1</v>
      </c>
      <c r="D1195" s="2" t="s">
        <v>0</v>
      </c>
      <c r="E1195" s="2" t="s">
        <v>10201</v>
      </c>
      <c r="F1195" s="2" t="s">
        <v>10331</v>
      </c>
      <c r="G1195" s="25">
        <v>1223</v>
      </c>
      <c r="H1195" s="29">
        <v>1223</v>
      </c>
      <c r="I1195" s="30"/>
      <c r="J1195" s="24" t="s">
        <v>10254</v>
      </c>
      <c r="K1195" s="2">
        <v>0</v>
      </c>
      <c r="L1195" s="2">
        <v>0</v>
      </c>
      <c r="M1195" s="24">
        <v>561.73</v>
      </c>
      <c r="N1195" s="2">
        <v>73.024900000000002</v>
      </c>
      <c r="O1195" s="2">
        <v>0</v>
      </c>
      <c r="P1195" s="2">
        <v>0</v>
      </c>
      <c r="Q1195" s="24">
        <v>634.75490000000002</v>
      </c>
      <c r="R1195" s="2" t="s">
        <v>10253</v>
      </c>
      <c r="S1195" s="2" t="s">
        <v>1</v>
      </c>
      <c r="T1195" t="str">
        <f>IF(Tabla2[[#This Row],[SERIE ]]="22SD004C","BODEGA",IF(Tabla2[[#This Row],[SERIE ]]="21DS000T","CASA MATRIZ","SUCURSAL"))</f>
        <v>SUCURSAL</v>
      </c>
    </row>
    <row r="1196" spans="1:20" ht="15.75" hidden="1" thickBot="1" x14ac:dyDescent="0.3">
      <c r="A1196" s="26" t="s">
        <v>8488</v>
      </c>
      <c r="B1196" s="182" t="s">
        <v>10403</v>
      </c>
      <c r="C1196" s="2" t="s">
        <v>1</v>
      </c>
      <c r="D1196" s="2" t="s">
        <v>0</v>
      </c>
      <c r="E1196" s="2" t="s">
        <v>10201</v>
      </c>
      <c r="F1196" s="2" t="s">
        <v>10331</v>
      </c>
      <c r="G1196" s="25">
        <v>1222</v>
      </c>
      <c r="H1196" s="29">
        <v>1222</v>
      </c>
      <c r="I1196" s="30"/>
      <c r="J1196" s="24" t="s">
        <v>10231</v>
      </c>
      <c r="K1196" s="2">
        <v>0</v>
      </c>
      <c r="L1196" s="2">
        <v>0</v>
      </c>
      <c r="M1196" s="24">
        <v>803.53</v>
      </c>
      <c r="N1196" s="2">
        <v>104.4589</v>
      </c>
      <c r="O1196" s="2">
        <v>0</v>
      </c>
      <c r="P1196" s="2">
        <v>0</v>
      </c>
      <c r="Q1196" s="24">
        <v>907.98889999999994</v>
      </c>
      <c r="R1196" s="2" t="s">
        <v>10230</v>
      </c>
      <c r="S1196" s="2" t="s">
        <v>1</v>
      </c>
      <c r="T1196" t="str">
        <f>IF(Tabla2[[#This Row],[SERIE ]]="22SD004C","BODEGA",IF(Tabla2[[#This Row],[SERIE ]]="21DS000T","CASA MATRIZ","SUCURSAL"))</f>
        <v>SUCURSAL</v>
      </c>
    </row>
    <row r="1197" spans="1:20" ht="15.75" hidden="1" thickBot="1" x14ac:dyDescent="0.3">
      <c r="A1197" s="26" t="s">
        <v>8488</v>
      </c>
      <c r="B1197" s="182" t="s">
        <v>10402</v>
      </c>
      <c r="C1197" s="2" t="s">
        <v>1</v>
      </c>
      <c r="D1197" s="2" t="s">
        <v>0</v>
      </c>
      <c r="E1197" s="2" t="s">
        <v>10201</v>
      </c>
      <c r="F1197" s="2" t="s">
        <v>10331</v>
      </c>
      <c r="G1197" s="25">
        <v>1221</v>
      </c>
      <c r="H1197" s="29">
        <v>1221</v>
      </c>
      <c r="I1197" s="30" t="s">
        <v>10320</v>
      </c>
      <c r="J1197" s="24" t="s">
        <v>10321</v>
      </c>
      <c r="K1197" s="2">
        <v>0</v>
      </c>
      <c r="L1197" s="2">
        <v>0</v>
      </c>
      <c r="M1197" s="24">
        <v>413.28</v>
      </c>
      <c r="N1197" s="2">
        <v>53.726399999999998</v>
      </c>
      <c r="O1197" s="2">
        <v>0</v>
      </c>
      <c r="P1197" s="2">
        <v>0</v>
      </c>
      <c r="Q1197" s="24">
        <v>467.00639999999999</v>
      </c>
      <c r="S1197" s="2" t="s">
        <v>1</v>
      </c>
      <c r="T1197" t="str">
        <f>IF(Tabla2[[#This Row],[SERIE ]]="22SD004C","BODEGA",IF(Tabla2[[#This Row],[SERIE ]]="21DS000T","CASA MATRIZ","SUCURSAL"))</f>
        <v>SUCURSAL</v>
      </c>
    </row>
    <row r="1198" spans="1:20" ht="15.75" hidden="1" thickBot="1" x14ac:dyDescent="0.3">
      <c r="A1198" s="26" t="s">
        <v>8488</v>
      </c>
      <c r="B1198" s="182" t="s">
        <v>10402</v>
      </c>
      <c r="C1198" s="2" t="s">
        <v>1</v>
      </c>
      <c r="D1198" s="2" t="s">
        <v>0</v>
      </c>
      <c r="E1198" s="2" t="s">
        <v>10201</v>
      </c>
      <c r="F1198" s="2" t="s">
        <v>10331</v>
      </c>
      <c r="G1198" s="25">
        <v>1220</v>
      </c>
      <c r="H1198" s="29">
        <v>1220</v>
      </c>
      <c r="I1198" s="30" t="s">
        <v>10320</v>
      </c>
      <c r="J1198" s="24" t="s">
        <v>10321</v>
      </c>
      <c r="K1198" s="2">
        <v>0</v>
      </c>
      <c r="L1198" s="2">
        <v>0</v>
      </c>
      <c r="M1198" s="24">
        <v>79.650000000000006</v>
      </c>
      <c r="N1198" s="2">
        <v>10.354500000000002</v>
      </c>
      <c r="O1198" s="2">
        <v>0</v>
      </c>
      <c r="P1198" s="2">
        <v>0</v>
      </c>
      <c r="Q1198" s="24">
        <v>90.004500000000007</v>
      </c>
      <c r="S1198" s="2" t="s">
        <v>1</v>
      </c>
      <c r="T1198" t="str">
        <f>IF(Tabla2[[#This Row],[SERIE ]]="22SD004C","BODEGA",IF(Tabla2[[#This Row],[SERIE ]]="21DS000T","CASA MATRIZ","SUCURSAL"))</f>
        <v>SUCURSAL</v>
      </c>
    </row>
    <row r="1199" spans="1:20" ht="15.75" hidden="1" thickBot="1" x14ac:dyDescent="0.3">
      <c r="A1199" s="26" t="s">
        <v>8488</v>
      </c>
      <c r="B1199" s="182" t="s">
        <v>10402</v>
      </c>
      <c r="C1199" s="2" t="s">
        <v>1</v>
      </c>
      <c r="D1199" s="2" t="s">
        <v>0</v>
      </c>
      <c r="E1199" s="2" t="s">
        <v>10201</v>
      </c>
      <c r="F1199" s="2" t="s">
        <v>10331</v>
      </c>
      <c r="G1199" s="25">
        <v>1219</v>
      </c>
      <c r="H1199" s="29">
        <v>1219</v>
      </c>
      <c r="I1199" s="30"/>
      <c r="J1199" s="24" t="s">
        <v>10231</v>
      </c>
      <c r="K1199" s="2">
        <v>0</v>
      </c>
      <c r="L1199" s="2">
        <v>0</v>
      </c>
      <c r="M1199" s="24">
        <v>421.84</v>
      </c>
      <c r="N1199" s="2">
        <v>54.839199999999998</v>
      </c>
      <c r="O1199" s="2">
        <v>0</v>
      </c>
      <c r="P1199" s="2">
        <v>0</v>
      </c>
      <c r="Q1199" s="24">
        <v>476.67919999999998</v>
      </c>
      <c r="R1199" s="2" t="s">
        <v>10230</v>
      </c>
      <c r="S1199" s="2" t="s">
        <v>1</v>
      </c>
      <c r="T1199" t="str">
        <f>IF(Tabla2[[#This Row],[SERIE ]]="22SD004C","BODEGA",IF(Tabla2[[#This Row],[SERIE ]]="21DS000T","CASA MATRIZ","SUCURSAL"))</f>
        <v>SUCURSAL</v>
      </c>
    </row>
    <row r="1200" spans="1:20" ht="15.75" hidden="1" thickBot="1" x14ac:dyDescent="0.3">
      <c r="A1200" s="26" t="s">
        <v>8488</v>
      </c>
      <c r="B1200" s="182" t="s">
        <v>10402</v>
      </c>
      <c r="C1200" s="2" t="s">
        <v>1</v>
      </c>
      <c r="D1200" s="2" t="s">
        <v>0</v>
      </c>
      <c r="E1200" s="2" t="s">
        <v>10201</v>
      </c>
      <c r="F1200" s="2" t="s">
        <v>10331</v>
      </c>
      <c r="G1200" s="25">
        <v>1218</v>
      </c>
      <c r="H1200" s="29">
        <v>1218</v>
      </c>
      <c r="I1200" s="30" t="s">
        <v>10233</v>
      </c>
      <c r="J1200" s="24" t="s">
        <v>10234</v>
      </c>
      <c r="K1200" s="2">
        <v>0</v>
      </c>
      <c r="L1200" s="2">
        <v>0</v>
      </c>
      <c r="M1200" s="24">
        <v>191.6</v>
      </c>
      <c r="N1200" s="2">
        <v>24.908000000000001</v>
      </c>
      <c r="O1200" s="2">
        <v>0</v>
      </c>
      <c r="P1200" s="2">
        <v>0</v>
      </c>
      <c r="Q1200" s="24">
        <v>216.50799999999998</v>
      </c>
      <c r="S1200" s="2" t="s">
        <v>1</v>
      </c>
      <c r="T1200" t="str">
        <f>IF(Tabla2[[#This Row],[SERIE ]]="22SD004C","BODEGA",IF(Tabla2[[#This Row],[SERIE ]]="21DS000T","CASA MATRIZ","SUCURSAL"))</f>
        <v>SUCURSAL</v>
      </c>
    </row>
    <row r="1201" spans="1:20" ht="15.75" hidden="1" thickBot="1" x14ac:dyDescent="0.3">
      <c r="A1201" s="26" t="s">
        <v>8488</v>
      </c>
      <c r="B1201" s="182" t="s">
        <v>10402</v>
      </c>
      <c r="C1201" s="2" t="s">
        <v>1</v>
      </c>
      <c r="D1201" s="2" t="s">
        <v>0</v>
      </c>
      <c r="E1201" s="2" t="s">
        <v>10201</v>
      </c>
      <c r="F1201" s="2" t="s">
        <v>10331</v>
      </c>
      <c r="G1201" s="25">
        <v>1217</v>
      </c>
      <c r="H1201" s="29">
        <v>1217</v>
      </c>
      <c r="I1201" s="30" t="s">
        <v>10233</v>
      </c>
      <c r="J1201" s="24" t="s">
        <v>10234</v>
      </c>
      <c r="K1201" s="2">
        <v>0</v>
      </c>
      <c r="L1201" s="2">
        <v>0</v>
      </c>
      <c r="M1201" s="24">
        <v>128.32</v>
      </c>
      <c r="N1201" s="2">
        <v>16.6816</v>
      </c>
      <c r="O1201" s="2">
        <v>0</v>
      </c>
      <c r="P1201" s="2">
        <v>0</v>
      </c>
      <c r="Q1201" s="24">
        <v>145.0016</v>
      </c>
      <c r="S1201" s="2" t="s">
        <v>1</v>
      </c>
      <c r="T1201" t="str">
        <f>IF(Tabla2[[#This Row],[SERIE ]]="22SD004C","BODEGA",IF(Tabla2[[#This Row],[SERIE ]]="21DS000T","CASA MATRIZ","SUCURSAL"))</f>
        <v>SUCURSAL</v>
      </c>
    </row>
    <row r="1202" spans="1:20" ht="15.75" hidden="1" thickBot="1" x14ac:dyDescent="0.3">
      <c r="A1202" s="26" t="s">
        <v>8488</v>
      </c>
      <c r="B1202" s="182" t="s">
        <v>10402</v>
      </c>
      <c r="C1202" s="2" t="s">
        <v>1</v>
      </c>
      <c r="D1202" s="2" t="s">
        <v>0</v>
      </c>
      <c r="E1202" s="2" t="s">
        <v>10201</v>
      </c>
      <c r="F1202" s="2" t="s">
        <v>10331</v>
      </c>
      <c r="G1202" s="25">
        <v>1216</v>
      </c>
      <c r="H1202" s="29">
        <v>1216</v>
      </c>
      <c r="I1202" s="30"/>
      <c r="J1202" s="24" t="s">
        <v>10207</v>
      </c>
      <c r="K1202" s="2">
        <v>0</v>
      </c>
      <c r="L1202" s="2">
        <v>0</v>
      </c>
      <c r="M1202" s="24">
        <v>435.84</v>
      </c>
      <c r="N1202" s="2">
        <v>56.659199999999998</v>
      </c>
      <c r="O1202" s="2">
        <v>0</v>
      </c>
      <c r="P1202" s="2">
        <v>0</v>
      </c>
      <c r="Q1202" s="24">
        <v>492.49919999999997</v>
      </c>
      <c r="R1202" s="2" t="s">
        <v>10206</v>
      </c>
      <c r="S1202" s="2" t="s">
        <v>1</v>
      </c>
      <c r="T1202" t="str">
        <f>IF(Tabla2[[#This Row],[SERIE ]]="22SD004C","BODEGA",IF(Tabla2[[#This Row],[SERIE ]]="21DS000T","CASA MATRIZ","SUCURSAL"))</f>
        <v>SUCURSAL</v>
      </c>
    </row>
    <row r="1203" spans="1:20" ht="15.75" hidden="1" thickBot="1" x14ac:dyDescent="0.3">
      <c r="A1203" s="26" t="s">
        <v>8488</v>
      </c>
      <c r="B1203" s="182" t="s">
        <v>10402</v>
      </c>
      <c r="C1203" s="2" t="s">
        <v>1</v>
      </c>
      <c r="D1203" s="2" t="s">
        <v>0</v>
      </c>
      <c r="E1203" s="2" t="s">
        <v>10201</v>
      </c>
      <c r="F1203" s="2" t="s">
        <v>10331</v>
      </c>
      <c r="G1203" s="25">
        <v>1215</v>
      </c>
      <c r="H1203" s="29">
        <v>1215</v>
      </c>
      <c r="I1203" s="30"/>
      <c r="J1203" s="24" t="s">
        <v>10219</v>
      </c>
      <c r="K1203" s="2">
        <v>0</v>
      </c>
      <c r="L1203" s="2">
        <v>0</v>
      </c>
      <c r="M1203" s="24">
        <v>424.78</v>
      </c>
      <c r="N1203" s="2">
        <v>55.221399999999996</v>
      </c>
      <c r="O1203" s="2">
        <v>0</v>
      </c>
      <c r="P1203" s="2">
        <v>0</v>
      </c>
      <c r="Q1203" s="24">
        <v>480.00139999999999</v>
      </c>
      <c r="R1203" s="2" t="s">
        <v>10218</v>
      </c>
      <c r="S1203" s="2" t="s">
        <v>1</v>
      </c>
      <c r="T1203" t="str">
        <f>IF(Tabla2[[#This Row],[SERIE ]]="22SD004C","BODEGA",IF(Tabla2[[#This Row],[SERIE ]]="21DS000T","CASA MATRIZ","SUCURSAL"))</f>
        <v>SUCURSAL</v>
      </c>
    </row>
    <row r="1204" spans="1:20" ht="15.75" hidden="1" thickBot="1" x14ac:dyDescent="0.3">
      <c r="A1204" s="26" t="s">
        <v>8488</v>
      </c>
      <c r="B1204" s="182" t="s">
        <v>10402</v>
      </c>
      <c r="C1204" s="2" t="s">
        <v>1</v>
      </c>
      <c r="D1204" s="2" t="s">
        <v>0</v>
      </c>
      <c r="E1204" s="2" t="s">
        <v>10201</v>
      </c>
      <c r="F1204" s="2" t="s">
        <v>10331</v>
      </c>
      <c r="G1204" s="25">
        <v>1214</v>
      </c>
      <c r="H1204" s="29">
        <v>1214</v>
      </c>
      <c r="I1204" s="30"/>
      <c r="J1204" s="24" t="s">
        <v>10239</v>
      </c>
      <c r="K1204" s="2">
        <v>0</v>
      </c>
      <c r="L1204" s="2">
        <v>0</v>
      </c>
      <c r="M1204" s="24">
        <v>192.03</v>
      </c>
      <c r="N1204" s="2">
        <v>24.963900000000002</v>
      </c>
      <c r="O1204" s="2">
        <v>0</v>
      </c>
      <c r="P1204" s="2">
        <v>0</v>
      </c>
      <c r="Q1204" s="24">
        <v>216.9939</v>
      </c>
      <c r="R1204" s="2" t="s">
        <v>10238</v>
      </c>
      <c r="S1204" s="2" t="s">
        <v>1</v>
      </c>
      <c r="T1204" t="str">
        <f>IF(Tabla2[[#This Row],[SERIE ]]="22SD004C","BODEGA",IF(Tabla2[[#This Row],[SERIE ]]="21DS000T","CASA MATRIZ","SUCURSAL"))</f>
        <v>SUCURSAL</v>
      </c>
    </row>
    <row r="1205" spans="1:20" ht="15.75" hidden="1" thickBot="1" x14ac:dyDescent="0.3">
      <c r="A1205" s="26" t="s">
        <v>8488</v>
      </c>
      <c r="B1205" s="182" t="s">
        <v>10402</v>
      </c>
      <c r="C1205" s="2" t="s">
        <v>1</v>
      </c>
      <c r="D1205" s="2" t="s">
        <v>0</v>
      </c>
      <c r="E1205" s="2" t="s">
        <v>10201</v>
      </c>
      <c r="F1205" s="2" t="s">
        <v>10331</v>
      </c>
      <c r="G1205" s="25">
        <v>1213</v>
      </c>
      <c r="H1205" s="29">
        <v>1213</v>
      </c>
      <c r="I1205" s="30" t="s">
        <v>10437</v>
      </c>
      <c r="J1205" s="24" t="s">
        <v>10438</v>
      </c>
      <c r="K1205" s="2">
        <v>0</v>
      </c>
      <c r="L1205" s="2">
        <v>0</v>
      </c>
      <c r="M1205" s="24">
        <v>479.29</v>
      </c>
      <c r="N1205" s="2">
        <v>62.307700000000004</v>
      </c>
      <c r="O1205" s="2">
        <v>0</v>
      </c>
      <c r="P1205" s="2">
        <v>0</v>
      </c>
      <c r="Q1205" s="24">
        <v>541.59770000000003</v>
      </c>
      <c r="S1205" s="2" t="s">
        <v>1</v>
      </c>
      <c r="T1205" t="str">
        <f>IF(Tabla2[[#This Row],[SERIE ]]="22SD004C","BODEGA",IF(Tabla2[[#This Row],[SERIE ]]="21DS000T","CASA MATRIZ","SUCURSAL"))</f>
        <v>SUCURSAL</v>
      </c>
    </row>
    <row r="1206" spans="1:20" ht="15.75" hidden="1" thickBot="1" x14ac:dyDescent="0.3">
      <c r="A1206" s="26" t="s">
        <v>8488</v>
      </c>
      <c r="B1206" s="182" t="s">
        <v>10402</v>
      </c>
      <c r="C1206" s="2" t="s">
        <v>1</v>
      </c>
      <c r="D1206" s="2" t="s">
        <v>0</v>
      </c>
      <c r="E1206" s="2" t="s">
        <v>10201</v>
      </c>
      <c r="F1206" s="2" t="s">
        <v>10331</v>
      </c>
      <c r="G1206" s="25">
        <v>1212</v>
      </c>
      <c r="H1206" s="29">
        <v>1212</v>
      </c>
      <c r="I1206" s="30"/>
      <c r="J1206" s="24" t="s">
        <v>10221</v>
      </c>
      <c r="K1206" s="2">
        <v>0</v>
      </c>
      <c r="L1206" s="2">
        <v>0</v>
      </c>
      <c r="M1206" s="24">
        <v>671.68</v>
      </c>
      <c r="N1206" s="2">
        <v>87.318399999999997</v>
      </c>
      <c r="O1206" s="2">
        <v>0</v>
      </c>
      <c r="P1206" s="2">
        <v>0</v>
      </c>
      <c r="Q1206" s="24">
        <v>758.99839999999995</v>
      </c>
      <c r="R1206" s="2" t="s">
        <v>10220</v>
      </c>
      <c r="S1206" s="2" t="s">
        <v>1</v>
      </c>
      <c r="T1206" t="str">
        <f>IF(Tabla2[[#This Row],[SERIE ]]="22SD004C","BODEGA",IF(Tabla2[[#This Row],[SERIE ]]="21DS000T","CASA MATRIZ","SUCURSAL"))</f>
        <v>SUCURSAL</v>
      </c>
    </row>
    <row r="1207" spans="1:20" ht="15.75" hidden="1" thickBot="1" x14ac:dyDescent="0.3">
      <c r="A1207" s="26" t="s">
        <v>8488</v>
      </c>
      <c r="B1207" s="182" t="s">
        <v>10402</v>
      </c>
      <c r="C1207" s="2" t="s">
        <v>1</v>
      </c>
      <c r="D1207" s="2" t="s">
        <v>0</v>
      </c>
      <c r="E1207" s="2" t="s">
        <v>10201</v>
      </c>
      <c r="F1207" s="2" t="s">
        <v>10331</v>
      </c>
      <c r="G1207" s="25">
        <v>1211</v>
      </c>
      <c r="H1207" s="29">
        <v>1211</v>
      </c>
      <c r="I1207" s="30"/>
      <c r="J1207" s="24" t="s">
        <v>10221</v>
      </c>
      <c r="K1207" s="2">
        <v>0</v>
      </c>
      <c r="L1207" s="2">
        <v>0</v>
      </c>
      <c r="M1207" s="24">
        <v>4186.58</v>
      </c>
      <c r="N1207" s="2">
        <v>544.25540000000001</v>
      </c>
      <c r="O1207" s="2">
        <v>0</v>
      </c>
      <c r="P1207" s="2">
        <v>0</v>
      </c>
      <c r="Q1207" s="24">
        <v>4730.8353999999999</v>
      </c>
      <c r="R1207" s="2" t="s">
        <v>10220</v>
      </c>
      <c r="S1207" s="2" t="s">
        <v>1</v>
      </c>
      <c r="T1207" t="str">
        <f>IF(Tabla2[[#This Row],[SERIE ]]="22SD004C","BODEGA",IF(Tabla2[[#This Row],[SERIE ]]="21DS000T","CASA MATRIZ","SUCURSAL"))</f>
        <v>SUCURSAL</v>
      </c>
    </row>
    <row r="1208" spans="1:20" ht="15.75" hidden="1" thickBot="1" x14ac:dyDescent="0.3">
      <c r="A1208" s="26" t="s">
        <v>8488</v>
      </c>
      <c r="B1208" s="182" t="s">
        <v>10401</v>
      </c>
      <c r="C1208" s="2" t="s">
        <v>1</v>
      </c>
      <c r="D1208" s="2" t="s">
        <v>0</v>
      </c>
      <c r="E1208" s="2" t="s">
        <v>10201</v>
      </c>
      <c r="F1208" s="2" t="s">
        <v>10331</v>
      </c>
      <c r="G1208" s="25">
        <v>1210</v>
      </c>
      <c r="H1208" s="29">
        <v>1210</v>
      </c>
      <c r="I1208" s="30"/>
      <c r="J1208" s="24" t="s">
        <v>10436</v>
      </c>
      <c r="K1208" s="2">
        <v>0</v>
      </c>
      <c r="L1208" s="2">
        <v>0</v>
      </c>
      <c r="M1208" s="24">
        <v>146.9</v>
      </c>
      <c r="N1208" s="2">
        <v>19.097000000000001</v>
      </c>
      <c r="O1208" s="2">
        <v>0</v>
      </c>
      <c r="P1208" s="2">
        <v>0</v>
      </c>
      <c r="Q1208" s="24">
        <v>165.99700000000001</v>
      </c>
      <c r="R1208" s="2" t="s">
        <v>10435</v>
      </c>
      <c r="S1208" s="2" t="s">
        <v>1</v>
      </c>
      <c r="T1208" t="str">
        <f>IF(Tabla2[[#This Row],[SERIE ]]="22SD004C","BODEGA",IF(Tabla2[[#This Row],[SERIE ]]="21DS000T","CASA MATRIZ","SUCURSAL"))</f>
        <v>SUCURSAL</v>
      </c>
    </row>
    <row r="1209" spans="1:20" ht="15.75" hidden="1" thickBot="1" x14ac:dyDescent="0.3">
      <c r="A1209" s="26" t="s">
        <v>8488</v>
      </c>
      <c r="B1209" s="182" t="s">
        <v>10401</v>
      </c>
      <c r="C1209" s="2" t="s">
        <v>1</v>
      </c>
      <c r="D1209" s="2" t="s">
        <v>0</v>
      </c>
      <c r="E1209" s="2" t="s">
        <v>10201</v>
      </c>
      <c r="F1209" s="2" t="s">
        <v>10331</v>
      </c>
      <c r="G1209" s="25">
        <v>1209</v>
      </c>
      <c r="H1209" s="29">
        <v>1209</v>
      </c>
      <c r="I1209" s="30"/>
      <c r="J1209" s="24" t="s">
        <v>10436</v>
      </c>
      <c r="K1209" s="2">
        <v>0</v>
      </c>
      <c r="L1209" s="2">
        <v>0</v>
      </c>
      <c r="M1209" s="24">
        <v>63.72</v>
      </c>
      <c r="N1209" s="2">
        <v>8.2835999999999999</v>
      </c>
      <c r="O1209" s="2">
        <v>0</v>
      </c>
      <c r="P1209" s="2">
        <v>0</v>
      </c>
      <c r="Q1209" s="24">
        <v>72.003600000000006</v>
      </c>
      <c r="R1209" s="2" t="s">
        <v>10435</v>
      </c>
      <c r="S1209" s="2" t="s">
        <v>1</v>
      </c>
      <c r="T1209" t="str">
        <f>IF(Tabla2[[#This Row],[SERIE ]]="22SD004C","BODEGA",IF(Tabla2[[#This Row],[SERIE ]]="21DS000T","CASA MATRIZ","SUCURSAL"))</f>
        <v>SUCURSAL</v>
      </c>
    </row>
    <row r="1210" spans="1:20" ht="15.75" hidden="1" thickBot="1" x14ac:dyDescent="0.3">
      <c r="A1210" s="26" t="s">
        <v>8488</v>
      </c>
      <c r="B1210" s="182" t="s">
        <v>10401</v>
      </c>
      <c r="C1210" s="2" t="s">
        <v>1</v>
      </c>
      <c r="D1210" s="2" t="s">
        <v>0</v>
      </c>
      <c r="E1210" s="2" t="s">
        <v>10201</v>
      </c>
      <c r="F1210" s="2" t="s">
        <v>10331</v>
      </c>
      <c r="G1210" s="25">
        <v>1208</v>
      </c>
      <c r="H1210" s="29">
        <v>1208</v>
      </c>
      <c r="I1210" s="30"/>
      <c r="J1210" s="24" t="s">
        <v>10203</v>
      </c>
      <c r="K1210" s="2">
        <v>0</v>
      </c>
      <c r="L1210" s="2">
        <v>0</v>
      </c>
      <c r="M1210" s="24">
        <v>403.54</v>
      </c>
      <c r="N1210" s="2">
        <v>52.460200000000007</v>
      </c>
      <c r="O1210" s="2">
        <v>0</v>
      </c>
      <c r="P1210" s="2">
        <v>0</v>
      </c>
      <c r="Q1210" s="24">
        <v>456.00020000000001</v>
      </c>
      <c r="R1210" s="2" t="s">
        <v>10202</v>
      </c>
      <c r="S1210" s="2" t="s">
        <v>1</v>
      </c>
      <c r="T1210" t="str">
        <f>IF(Tabla2[[#This Row],[SERIE ]]="22SD004C","BODEGA",IF(Tabla2[[#This Row],[SERIE ]]="21DS000T","CASA MATRIZ","SUCURSAL"))</f>
        <v>SUCURSAL</v>
      </c>
    </row>
    <row r="1211" spans="1:20" ht="15.75" hidden="1" thickBot="1" x14ac:dyDescent="0.3">
      <c r="A1211" s="26" t="s">
        <v>8488</v>
      </c>
      <c r="B1211" s="182" t="s">
        <v>10401</v>
      </c>
      <c r="C1211" s="2" t="s">
        <v>1</v>
      </c>
      <c r="D1211" s="2" t="s">
        <v>0</v>
      </c>
      <c r="E1211" s="2" t="s">
        <v>10201</v>
      </c>
      <c r="F1211" s="2" t="s">
        <v>10331</v>
      </c>
      <c r="G1211" s="25">
        <v>1207</v>
      </c>
      <c r="H1211" s="29">
        <v>1207</v>
      </c>
      <c r="I1211" s="30"/>
      <c r="J1211" s="24" t="s">
        <v>10436</v>
      </c>
      <c r="K1211" s="2">
        <v>0</v>
      </c>
      <c r="L1211" s="2">
        <v>0</v>
      </c>
      <c r="M1211" s="24">
        <v>210.62</v>
      </c>
      <c r="N1211" s="2">
        <v>27.380600000000001</v>
      </c>
      <c r="O1211" s="2">
        <v>0</v>
      </c>
      <c r="P1211" s="2">
        <v>0</v>
      </c>
      <c r="Q1211" s="24">
        <v>238.00060000000002</v>
      </c>
      <c r="R1211" s="2" t="s">
        <v>10435</v>
      </c>
      <c r="S1211" s="2" t="s">
        <v>1</v>
      </c>
      <c r="T1211" t="str">
        <f>IF(Tabla2[[#This Row],[SERIE ]]="22SD004C","BODEGA",IF(Tabla2[[#This Row],[SERIE ]]="21DS000T","CASA MATRIZ","SUCURSAL"))</f>
        <v>SUCURSAL</v>
      </c>
    </row>
    <row r="1212" spans="1:20" ht="15.75" hidden="1" thickBot="1" x14ac:dyDescent="0.3">
      <c r="A1212" s="26" t="s">
        <v>8488</v>
      </c>
      <c r="B1212" s="182" t="s">
        <v>10400</v>
      </c>
      <c r="C1212" s="2" t="s">
        <v>1</v>
      </c>
      <c r="D1212" s="2" t="s">
        <v>0</v>
      </c>
      <c r="E1212" s="2" t="s">
        <v>10201</v>
      </c>
      <c r="F1212" s="2" t="s">
        <v>10331</v>
      </c>
      <c r="G1212" s="25">
        <v>1206</v>
      </c>
      <c r="H1212" s="29">
        <v>1206</v>
      </c>
      <c r="I1212" s="30"/>
      <c r="J1212" s="24" t="s">
        <v>10252</v>
      </c>
      <c r="K1212" s="2">
        <v>0</v>
      </c>
      <c r="L1212" s="2">
        <v>0</v>
      </c>
      <c r="M1212" s="24">
        <v>243.36</v>
      </c>
      <c r="N1212" s="2">
        <v>31.636800000000004</v>
      </c>
      <c r="O1212" s="2">
        <v>0</v>
      </c>
      <c r="P1212" s="2">
        <v>0</v>
      </c>
      <c r="Q1212" s="24">
        <v>274.99680000000001</v>
      </c>
      <c r="R1212" s="2" t="s">
        <v>10251</v>
      </c>
      <c r="S1212" s="2" t="s">
        <v>1</v>
      </c>
      <c r="T1212" t="str">
        <f>IF(Tabla2[[#This Row],[SERIE ]]="22SD004C","BODEGA",IF(Tabla2[[#This Row],[SERIE ]]="21DS000T","CASA MATRIZ","SUCURSAL"))</f>
        <v>SUCURSAL</v>
      </c>
    </row>
    <row r="1213" spans="1:20" ht="15.75" hidden="1" thickBot="1" x14ac:dyDescent="0.3">
      <c r="A1213" s="26" t="s">
        <v>8488</v>
      </c>
      <c r="B1213" s="182" t="s">
        <v>10400</v>
      </c>
      <c r="C1213" s="2" t="s">
        <v>1</v>
      </c>
      <c r="D1213" s="2" t="s">
        <v>0</v>
      </c>
      <c r="E1213" s="2" t="s">
        <v>10201</v>
      </c>
      <c r="F1213" s="2" t="s">
        <v>10331</v>
      </c>
      <c r="G1213" s="25">
        <v>1205</v>
      </c>
      <c r="H1213" s="29">
        <v>1205</v>
      </c>
      <c r="I1213" s="30"/>
      <c r="J1213" s="24" t="s">
        <v>10231</v>
      </c>
      <c r="K1213" s="2">
        <v>0</v>
      </c>
      <c r="L1213" s="2">
        <v>0</v>
      </c>
      <c r="M1213" s="24">
        <v>419.9</v>
      </c>
      <c r="N1213" s="2">
        <v>54.586999999999996</v>
      </c>
      <c r="O1213" s="2">
        <v>0</v>
      </c>
      <c r="P1213" s="2">
        <v>0</v>
      </c>
      <c r="Q1213" s="24">
        <v>474.48699999999997</v>
      </c>
      <c r="R1213" s="2" t="s">
        <v>10230</v>
      </c>
      <c r="S1213" s="2" t="s">
        <v>1</v>
      </c>
      <c r="T1213" t="str">
        <f>IF(Tabla2[[#This Row],[SERIE ]]="22SD004C","BODEGA",IF(Tabla2[[#This Row],[SERIE ]]="21DS000T","CASA MATRIZ","SUCURSAL"))</f>
        <v>SUCURSAL</v>
      </c>
    </row>
    <row r="1214" spans="1:20" ht="15.75" hidden="1" thickBot="1" x14ac:dyDescent="0.3">
      <c r="A1214" s="26" t="s">
        <v>8488</v>
      </c>
      <c r="B1214" s="182" t="s">
        <v>10400</v>
      </c>
      <c r="C1214" s="2" t="s">
        <v>1</v>
      </c>
      <c r="D1214" s="2" t="s">
        <v>0</v>
      </c>
      <c r="E1214" s="2" t="s">
        <v>10201</v>
      </c>
      <c r="F1214" s="2" t="s">
        <v>10331</v>
      </c>
      <c r="G1214" s="25">
        <v>1204</v>
      </c>
      <c r="H1214" s="29">
        <v>1204</v>
      </c>
      <c r="I1214" s="30" t="s">
        <v>10233</v>
      </c>
      <c r="J1214" s="24" t="s">
        <v>10234</v>
      </c>
      <c r="K1214" s="2">
        <v>0</v>
      </c>
      <c r="L1214" s="2">
        <v>0</v>
      </c>
      <c r="M1214" s="24">
        <v>117.7</v>
      </c>
      <c r="N1214" s="2">
        <v>15.301</v>
      </c>
      <c r="O1214" s="2">
        <v>0</v>
      </c>
      <c r="P1214" s="2">
        <v>0</v>
      </c>
      <c r="Q1214" s="24">
        <v>133.001</v>
      </c>
      <c r="S1214" s="2" t="s">
        <v>1</v>
      </c>
      <c r="T1214" t="str">
        <f>IF(Tabla2[[#This Row],[SERIE ]]="22SD004C","BODEGA",IF(Tabla2[[#This Row],[SERIE ]]="21DS000T","CASA MATRIZ","SUCURSAL"))</f>
        <v>SUCURSAL</v>
      </c>
    </row>
    <row r="1215" spans="1:20" ht="15.75" hidden="1" thickBot="1" x14ac:dyDescent="0.3">
      <c r="A1215" s="26" t="s">
        <v>8488</v>
      </c>
      <c r="B1215" s="182" t="s">
        <v>10400</v>
      </c>
      <c r="C1215" s="2" t="s">
        <v>1</v>
      </c>
      <c r="D1215" s="2" t="s">
        <v>0</v>
      </c>
      <c r="E1215" s="2" t="s">
        <v>10201</v>
      </c>
      <c r="F1215" s="2" t="s">
        <v>10331</v>
      </c>
      <c r="G1215" s="25">
        <v>1203</v>
      </c>
      <c r="H1215" s="29">
        <v>1203</v>
      </c>
      <c r="I1215" s="30" t="s">
        <v>10320</v>
      </c>
      <c r="J1215" s="24" t="s">
        <v>10321</v>
      </c>
      <c r="K1215" s="2">
        <v>0</v>
      </c>
      <c r="L1215" s="2">
        <v>0</v>
      </c>
      <c r="M1215" s="24">
        <v>79.650000000000006</v>
      </c>
      <c r="N1215" s="2">
        <v>10.354500000000002</v>
      </c>
      <c r="O1215" s="2">
        <v>0</v>
      </c>
      <c r="P1215" s="2">
        <v>0</v>
      </c>
      <c r="Q1215" s="24">
        <v>90.004500000000007</v>
      </c>
      <c r="S1215" s="2" t="s">
        <v>1</v>
      </c>
      <c r="T1215" t="str">
        <f>IF(Tabla2[[#This Row],[SERIE ]]="22SD004C","BODEGA",IF(Tabla2[[#This Row],[SERIE ]]="21DS000T","CASA MATRIZ","SUCURSAL"))</f>
        <v>SUCURSAL</v>
      </c>
    </row>
    <row r="1216" spans="1:20" ht="15.75" hidden="1" thickBot="1" x14ac:dyDescent="0.3">
      <c r="A1216" s="26" t="s">
        <v>8488</v>
      </c>
      <c r="B1216" s="182" t="s">
        <v>10400</v>
      </c>
      <c r="C1216" s="2" t="s">
        <v>1</v>
      </c>
      <c r="D1216" s="2" t="s">
        <v>0</v>
      </c>
      <c r="E1216" s="2" t="s">
        <v>10201</v>
      </c>
      <c r="F1216" s="2" t="s">
        <v>10331</v>
      </c>
      <c r="G1216" s="25">
        <v>1202</v>
      </c>
      <c r="H1216" s="29">
        <v>1202</v>
      </c>
      <c r="I1216" s="30"/>
      <c r="J1216" s="24" t="s">
        <v>10213</v>
      </c>
      <c r="K1216" s="2">
        <v>0</v>
      </c>
      <c r="L1216" s="2">
        <v>0</v>
      </c>
      <c r="M1216" s="24">
        <v>212.39</v>
      </c>
      <c r="N1216" s="2">
        <v>27.610699999999998</v>
      </c>
      <c r="O1216" s="2">
        <v>0</v>
      </c>
      <c r="P1216" s="2">
        <v>0</v>
      </c>
      <c r="Q1216" s="24">
        <v>240.00069999999999</v>
      </c>
      <c r="R1216" s="2" t="s">
        <v>10211</v>
      </c>
      <c r="S1216" s="2" t="s">
        <v>1</v>
      </c>
      <c r="T1216" t="str">
        <f>IF(Tabla2[[#This Row],[SERIE ]]="22SD004C","BODEGA",IF(Tabla2[[#This Row],[SERIE ]]="21DS000T","CASA MATRIZ","SUCURSAL"))</f>
        <v>SUCURSAL</v>
      </c>
    </row>
    <row r="1217" spans="1:20" ht="15.75" hidden="1" thickBot="1" x14ac:dyDescent="0.3">
      <c r="A1217" s="26" t="s">
        <v>8488</v>
      </c>
      <c r="B1217" s="182" t="s">
        <v>10400</v>
      </c>
      <c r="C1217" s="2" t="s">
        <v>1</v>
      </c>
      <c r="D1217" s="2" t="s">
        <v>0</v>
      </c>
      <c r="E1217" s="2" t="s">
        <v>10201</v>
      </c>
      <c r="F1217" s="2" t="s">
        <v>10331</v>
      </c>
      <c r="G1217" s="25">
        <v>1201</v>
      </c>
      <c r="H1217" s="29">
        <v>1201</v>
      </c>
      <c r="I1217" s="30"/>
      <c r="J1217" s="24" t="s">
        <v>10433</v>
      </c>
      <c r="K1217" s="2">
        <v>0</v>
      </c>
      <c r="L1217" s="2">
        <v>0</v>
      </c>
      <c r="M1217" s="24">
        <v>167.92</v>
      </c>
      <c r="N1217" s="2">
        <v>21.829599999999999</v>
      </c>
      <c r="O1217" s="2">
        <v>0</v>
      </c>
      <c r="P1217" s="2">
        <v>0</v>
      </c>
      <c r="Q1217" s="24">
        <v>189.74959999999999</v>
      </c>
      <c r="R1217" s="2" t="s">
        <v>10434</v>
      </c>
      <c r="S1217" s="2" t="s">
        <v>1</v>
      </c>
      <c r="T1217" t="str">
        <f>IF(Tabla2[[#This Row],[SERIE ]]="22SD004C","BODEGA",IF(Tabla2[[#This Row],[SERIE ]]="21DS000T","CASA MATRIZ","SUCURSAL"))</f>
        <v>SUCURSAL</v>
      </c>
    </row>
    <row r="1218" spans="1:20" ht="15.75" hidden="1" thickBot="1" x14ac:dyDescent="0.3">
      <c r="A1218" s="26" t="s">
        <v>8488</v>
      </c>
      <c r="B1218" s="182" t="s">
        <v>10400</v>
      </c>
      <c r="C1218" s="2" t="s">
        <v>1</v>
      </c>
      <c r="D1218" s="2" t="s">
        <v>0</v>
      </c>
      <c r="E1218" s="2" t="s">
        <v>10201</v>
      </c>
      <c r="F1218" s="2" t="s">
        <v>10331</v>
      </c>
      <c r="G1218" s="25">
        <v>1200</v>
      </c>
      <c r="H1218" s="29">
        <v>1200</v>
      </c>
      <c r="I1218" s="30"/>
      <c r="J1218" s="24" t="s">
        <v>10277</v>
      </c>
      <c r="K1218" s="2">
        <v>0</v>
      </c>
      <c r="L1218" s="2">
        <v>0</v>
      </c>
      <c r="M1218" s="24">
        <v>163.71</v>
      </c>
      <c r="N1218" s="2">
        <v>21.282300000000003</v>
      </c>
      <c r="O1218" s="2">
        <v>0</v>
      </c>
      <c r="P1218" s="2">
        <v>0</v>
      </c>
      <c r="Q1218" s="24">
        <v>184.9923</v>
      </c>
      <c r="R1218" s="2" t="s">
        <v>10276</v>
      </c>
      <c r="S1218" s="2" t="s">
        <v>1</v>
      </c>
      <c r="T1218" t="str">
        <f>IF(Tabla2[[#This Row],[SERIE ]]="22SD004C","BODEGA",IF(Tabla2[[#This Row],[SERIE ]]="21DS000T","CASA MATRIZ","SUCURSAL"))</f>
        <v>SUCURSAL</v>
      </c>
    </row>
    <row r="1219" spans="1:20" ht="15.75" hidden="1" thickBot="1" x14ac:dyDescent="0.3">
      <c r="A1219" s="26" t="s">
        <v>8488</v>
      </c>
      <c r="B1219" s="182" t="s">
        <v>10400</v>
      </c>
      <c r="C1219" s="2" t="s">
        <v>1</v>
      </c>
      <c r="D1219" s="2" t="s">
        <v>0</v>
      </c>
      <c r="E1219" s="2" t="s">
        <v>10201</v>
      </c>
      <c r="F1219" s="2" t="s">
        <v>10331</v>
      </c>
      <c r="G1219" s="25">
        <v>1199</v>
      </c>
      <c r="H1219" s="29">
        <v>1199</v>
      </c>
      <c r="I1219" s="30"/>
      <c r="J1219" s="24" t="s">
        <v>10273</v>
      </c>
      <c r="K1219" s="2">
        <v>0</v>
      </c>
      <c r="L1219" s="2">
        <v>0</v>
      </c>
      <c r="M1219" s="24">
        <v>101.34</v>
      </c>
      <c r="N1219" s="2">
        <v>13.174200000000001</v>
      </c>
      <c r="O1219" s="2">
        <v>0</v>
      </c>
      <c r="P1219" s="2">
        <v>0</v>
      </c>
      <c r="Q1219" s="24">
        <v>114.5142</v>
      </c>
      <c r="R1219" s="2" t="s">
        <v>10272</v>
      </c>
      <c r="S1219" s="2" t="s">
        <v>1</v>
      </c>
      <c r="T1219" t="str">
        <f>IF(Tabla2[[#This Row],[SERIE ]]="22SD004C","BODEGA",IF(Tabla2[[#This Row],[SERIE ]]="21DS000T","CASA MATRIZ","SUCURSAL"))</f>
        <v>SUCURSAL</v>
      </c>
    </row>
    <row r="1220" spans="1:20" ht="15.75" hidden="1" thickBot="1" x14ac:dyDescent="0.3">
      <c r="A1220" s="26" t="s">
        <v>8488</v>
      </c>
      <c r="B1220" s="182" t="s">
        <v>10400</v>
      </c>
      <c r="C1220" s="2" t="s">
        <v>1</v>
      </c>
      <c r="D1220" s="2" t="s">
        <v>0</v>
      </c>
      <c r="E1220" s="2" t="s">
        <v>10201</v>
      </c>
      <c r="F1220" s="2" t="s">
        <v>10331</v>
      </c>
      <c r="G1220" s="25">
        <v>1198</v>
      </c>
      <c r="H1220" s="29">
        <v>1198</v>
      </c>
      <c r="I1220" s="30"/>
      <c r="J1220" s="24" t="s">
        <v>10219</v>
      </c>
      <c r="K1220" s="2">
        <v>0</v>
      </c>
      <c r="L1220" s="2">
        <v>0</v>
      </c>
      <c r="M1220" s="24">
        <v>467.78</v>
      </c>
      <c r="N1220" s="2">
        <v>60.811399999999999</v>
      </c>
      <c r="O1220" s="2">
        <v>0</v>
      </c>
      <c r="P1220" s="2">
        <v>0</v>
      </c>
      <c r="Q1220" s="24">
        <v>528.59140000000002</v>
      </c>
      <c r="R1220" s="2" t="s">
        <v>10218</v>
      </c>
      <c r="S1220" s="2" t="s">
        <v>1</v>
      </c>
      <c r="T1220" t="str">
        <f>IF(Tabla2[[#This Row],[SERIE ]]="22SD004C","BODEGA",IF(Tabla2[[#This Row],[SERIE ]]="21DS000T","CASA MATRIZ","SUCURSAL"))</f>
        <v>SUCURSAL</v>
      </c>
    </row>
    <row r="1221" spans="1:20" ht="15.75" hidden="1" thickBot="1" x14ac:dyDescent="0.3">
      <c r="A1221" s="26" t="s">
        <v>8488</v>
      </c>
      <c r="B1221" s="182" t="s">
        <v>10400</v>
      </c>
      <c r="C1221" s="2" t="s">
        <v>1</v>
      </c>
      <c r="D1221" s="2" t="s">
        <v>0</v>
      </c>
      <c r="E1221" s="2" t="s">
        <v>10201</v>
      </c>
      <c r="F1221" s="2" t="s">
        <v>10331</v>
      </c>
      <c r="G1221" s="25">
        <v>1197</v>
      </c>
      <c r="H1221" s="29">
        <v>1197</v>
      </c>
      <c r="I1221" s="30"/>
      <c r="J1221" s="24" t="s">
        <v>10433</v>
      </c>
      <c r="K1221" s="2">
        <v>0</v>
      </c>
      <c r="L1221" s="2">
        <v>0</v>
      </c>
      <c r="M1221" s="24">
        <v>1459.74</v>
      </c>
      <c r="N1221" s="2">
        <v>189.7662</v>
      </c>
      <c r="O1221" s="2">
        <v>0</v>
      </c>
      <c r="P1221" s="2">
        <v>0</v>
      </c>
      <c r="Q1221" s="24">
        <v>1649.5062</v>
      </c>
      <c r="R1221" s="2" t="s">
        <v>10432</v>
      </c>
      <c r="S1221" s="2" t="s">
        <v>1</v>
      </c>
      <c r="T1221" t="str">
        <f>IF(Tabla2[[#This Row],[SERIE ]]="22SD004C","BODEGA",IF(Tabla2[[#This Row],[SERIE ]]="21DS000T","CASA MATRIZ","SUCURSAL"))</f>
        <v>SUCURSAL</v>
      </c>
    </row>
    <row r="1222" spans="1:20" ht="15.75" hidden="1" thickBot="1" x14ac:dyDescent="0.3">
      <c r="A1222" s="26" t="s">
        <v>8488</v>
      </c>
      <c r="B1222" s="182" t="s">
        <v>10400</v>
      </c>
      <c r="C1222" s="2" t="s">
        <v>1</v>
      </c>
      <c r="D1222" s="2" t="s">
        <v>0</v>
      </c>
      <c r="E1222" s="2" t="s">
        <v>10201</v>
      </c>
      <c r="F1222" s="2" t="s">
        <v>10331</v>
      </c>
      <c r="G1222" s="25">
        <v>1196</v>
      </c>
      <c r="H1222" s="29">
        <v>1196</v>
      </c>
      <c r="I1222" s="30"/>
      <c r="J1222" s="24" t="s">
        <v>10207</v>
      </c>
      <c r="K1222" s="2">
        <v>0</v>
      </c>
      <c r="L1222" s="2">
        <v>0</v>
      </c>
      <c r="M1222" s="24">
        <v>462.45</v>
      </c>
      <c r="N1222" s="2">
        <v>60.118499999999997</v>
      </c>
      <c r="O1222" s="2">
        <v>0</v>
      </c>
      <c r="P1222" s="2">
        <v>0</v>
      </c>
      <c r="Q1222" s="24">
        <v>522.56849999999997</v>
      </c>
      <c r="R1222" s="2" t="s">
        <v>10206</v>
      </c>
      <c r="S1222" s="2" t="s">
        <v>1</v>
      </c>
      <c r="T1222" t="str">
        <f>IF(Tabla2[[#This Row],[SERIE ]]="22SD004C","BODEGA",IF(Tabla2[[#This Row],[SERIE ]]="21DS000T","CASA MATRIZ","SUCURSAL"))</f>
        <v>SUCURSAL</v>
      </c>
    </row>
    <row r="1223" spans="1:20" ht="15.75" hidden="1" thickBot="1" x14ac:dyDescent="0.3">
      <c r="A1223" s="26" t="s">
        <v>8488</v>
      </c>
      <c r="B1223" s="182" t="s">
        <v>10399</v>
      </c>
      <c r="C1223" s="2" t="s">
        <v>1</v>
      </c>
      <c r="D1223" s="2" t="s">
        <v>0</v>
      </c>
      <c r="E1223" s="2" t="s">
        <v>10201</v>
      </c>
      <c r="F1223" s="2" t="s">
        <v>10331</v>
      </c>
      <c r="G1223" s="25">
        <v>1195</v>
      </c>
      <c r="H1223" s="29">
        <v>1195</v>
      </c>
      <c r="I1223" s="30"/>
      <c r="J1223" s="24" t="s">
        <v>10239</v>
      </c>
      <c r="K1223" s="2">
        <v>0</v>
      </c>
      <c r="L1223" s="2">
        <v>0</v>
      </c>
      <c r="M1223" s="24">
        <v>147.96</v>
      </c>
      <c r="N1223" s="2">
        <v>19.234800000000003</v>
      </c>
      <c r="O1223" s="2">
        <v>0</v>
      </c>
      <c r="P1223" s="2">
        <v>0</v>
      </c>
      <c r="Q1223" s="24">
        <v>167.19480000000001</v>
      </c>
      <c r="R1223" s="2" t="s">
        <v>10238</v>
      </c>
      <c r="S1223" s="2" t="s">
        <v>1</v>
      </c>
      <c r="T1223" t="str">
        <f>IF(Tabla2[[#This Row],[SERIE ]]="22SD004C","BODEGA",IF(Tabla2[[#This Row],[SERIE ]]="21DS000T","CASA MATRIZ","SUCURSAL"))</f>
        <v>SUCURSAL</v>
      </c>
    </row>
    <row r="1224" spans="1:20" ht="15.75" hidden="1" thickBot="1" x14ac:dyDescent="0.3">
      <c r="A1224" s="26" t="s">
        <v>8488</v>
      </c>
      <c r="B1224" s="182" t="s">
        <v>10399</v>
      </c>
      <c r="C1224" s="2" t="s">
        <v>1</v>
      </c>
      <c r="D1224" s="2" t="s">
        <v>0</v>
      </c>
      <c r="E1224" s="2" t="s">
        <v>10201</v>
      </c>
      <c r="F1224" s="2" t="s">
        <v>10331</v>
      </c>
      <c r="G1224" s="25">
        <v>1194</v>
      </c>
      <c r="H1224" s="29">
        <v>1194</v>
      </c>
      <c r="I1224" s="30"/>
      <c r="J1224" s="24" t="s">
        <v>10431</v>
      </c>
      <c r="K1224" s="2">
        <v>0</v>
      </c>
      <c r="L1224" s="2">
        <v>0</v>
      </c>
      <c r="M1224" s="24">
        <v>38.94</v>
      </c>
      <c r="N1224" s="2">
        <v>5.0621999999999998</v>
      </c>
      <c r="O1224" s="2">
        <v>0</v>
      </c>
      <c r="P1224" s="2">
        <v>0</v>
      </c>
      <c r="Q1224" s="24">
        <v>44.002199999999995</v>
      </c>
      <c r="R1224" s="2" t="s">
        <v>10430</v>
      </c>
      <c r="S1224" s="2" t="s">
        <v>1</v>
      </c>
      <c r="T1224" t="str">
        <f>IF(Tabla2[[#This Row],[SERIE ]]="22SD004C","BODEGA",IF(Tabla2[[#This Row],[SERIE ]]="21DS000T","CASA MATRIZ","SUCURSAL"))</f>
        <v>SUCURSAL</v>
      </c>
    </row>
    <row r="1225" spans="1:20" ht="15.75" hidden="1" thickBot="1" x14ac:dyDescent="0.3">
      <c r="A1225" s="26" t="s">
        <v>8488</v>
      </c>
      <c r="B1225" s="182" t="s">
        <v>10399</v>
      </c>
      <c r="C1225" s="2" t="s">
        <v>1</v>
      </c>
      <c r="D1225" s="2" t="s">
        <v>0</v>
      </c>
      <c r="E1225" s="2" t="s">
        <v>10201</v>
      </c>
      <c r="F1225" s="2" t="s">
        <v>10331</v>
      </c>
      <c r="G1225" s="25">
        <v>1193</v>
      </c>
      <c r="H1225" s="29">
        <v>1193</v>
      </c>
      <c r="I1225" s="30"/>
      <c r="J1225" s="24" t="s">
        <v>10207</v>
      </c>
      <c r="K1225" s="2">
        <v>0</v>
      </c>
      <c r="L1225" s="2">
        <v>0</v>
      </c>
      <c r="M1225" s="24">
        <v>437.17</v>
      </c>
      <c r="N1225" s="2">
        <v>56.832100000000004</v>
      </c>
      <c r="O1225" s="2">
        <v>0</v>
      </c>
      <c r="P1225" s="2">
        <v>0</v>
      </c>
      <c r="Q1225" s="24">
        <v>494.00210000000004</v>
      </c>
      <c r="R1225" s="2" t="s">
        <v>10206</v>
      </c>
      <c r="S1225" s="2" t="s">
        <v>1</v>
      </c>
      <c r="T1225" t="str">
        <f>IF(Tabla2[[#This Row],[SERIE ]]="22SD004C","BODEGA",IF(Tabla2[[#This Row],[SERIE ]]="21DS000T","CASA MATRIZ","SUCURSAL"))</f>
        <v>SUCURSAL</v>
      </c>
    </row>
    <row r="1226" spans="1:20" ht="15.75" hidden="1" thickBot="1" x14ac:dyDescent="0.3">
      <c r="A1226" s="26" t="s">
        <v>8488</v>
      </c>
      <c r="B1226" s="182" t="s">
        <v>10399</v>
      </c>
      <c r="C1226" s="2" t="s">
        <v>1</v>
      </c>
      <c r="D1226" s="2" t="s">
        <v>0</v>
      </c>
      <c r="E1226" s="2" t="s">
        <v>10201</v>
      </c>
      <c r="F1226" s="2" t="s">
        <v>10331</v>
      </c>
      <c r="G1226" s="25">
        <v>1192</v>
      </c>
      <c r="H1226" s="29">
        <v>1192</v>
      </c>
      <c r="I1226" s="30" t="s">
        <v>10417</v>
      </c>
      <c r="J1226" s="24" t="s">
        <v>10418</v>
      </c>
      <c r="K1226" s="2">
        <v>0</v>
      </c>
      <c r="L1226" s="2">
        <v>0</v>
      </c>
      <c r="M1226" s="24">
        <v>17.04</v>
      </c>
      <c r="N1226" s="2">
        <v>2.2151999999999998</v>
      </c>
      <c r="O1226" s="2">
        <v>0</v>
      </c>
      <c r="P1226" s="2">
        <v>0</v>
      </c>
      <c r="Q1226" s="24">
        <v>19.255199999999999</v>
      </c>
      <c r="S1226" s="2" t="s">
        <v>1</v>
      </c>
      <c r="T1226" t="str">
        <f>IF(Tabla2[[#This Row],[SERIE ]]="22SD004C","BODEGA",IF(Tabla2[[#This Row],[SERIE ]]="21DS000T","CASA MATRIZ","SUCURSAL"))</f>
        <v>SUCURSAL</v>
      </c>
    </row>
    <row r="1227" spans="1:20" ht="15.75" hidden="1" thickBot="1" x14ac:dyDescent="0.3">
      <c r="A1227" s="26" t="s">
        <v>8488</v>
      </c>
      <c r="B1227" s="182" t="s">
        <v>10399</v>
      </c>
      <c r="C1227" s="2" t="s">
        <v>1</v>
      </c>
      <c r="D1227" s="2" t="s">
        <v>0</v>
      </c>
      <c r="E1227" s="2" t="s">
        <v>10201</v>
      </c>
      <c r="F1227" s="2" t="s">
        <v>10331</v>
      </c>
      <c r="G1227" s="25">
        <v>1191</v>
      </c>
      <c r="H1227" s="29">
        <v>1191</v>
      </c>
      <c r="I1227" s="30"/>
      <c r="J1227" s="24" t="s">
        <v>10219</v>
      </c>
      <c r="K1227" s="2">
        <v>0</v>
      </c>
      <c r="L1227" s="2">
        <v>0</v>
      </c>
      <c r="M1227" s="24">
        <v>665.62</v>
      </c>
      <c r="N1227" s="2">
        <v>86.530600000000007</v>
      </c>
      <c r="O1227" s="2">
        <v>0</v>
      </c>
      <c r="P1227" s="2">
        <v>0</v>
      </c>
      <c r="Q1227" s="24">
        <v>752.15060000000005</v>
      </c>
      <c r="R1227" s="2" t="s">
        <v>10218</v>
      </c>
      <c r="S1227" s="2" t="s">
        <v>1</v>
      </c>
      <c r="T1227" t="str">
        <f>IF(Tabla2[[#This Row],[SERIE ]]="22SD004C","BODEGA",IF(Tabla2[[#This Row],[SERIE ]]="21DS000T","CASA MATRIZ","SUCURSAL"))</f>
        <v>SUCURSAL</v>
      </c>
    </row>
    <row r="1228" spans="1:20" ht="15.75" hidden="1" thickBot="1" x14ac:dyDescent="0.3">
      <c r="A1228" s="26" t="s">
        <v>8488</v>
      </c>
      <c r="B1228" s="182" t="s">
        <v>10399</v>
      </c>
      <c r="C1228" s="2" t="s">
        <v>1</v>
      </c>
      <c r="D1228" s="2" t="s">
        <v>0</v>
      </c>
      <c r="E1228" s="2" t="s">
        <v>10201</v>
      </c>
      <c r="F1228" s="2" t="s">
        <v>10331</v>
      </c>
      <c r="G1228" s="25">
        <v>1190</v>
      </c>
      <c r="H1228" s="29">
        <v>1190</v>
      </c>
      <c r="I1228" s="30"/>
      <c r="J1228" s="24" t="s">
        <v>10224</v>
      </c>
      <c r="K1228" s="2">
        <v>0</v>
      </c>
      <c r="L1228" s="2">
        <v>0</v>
      </c>
      <c r="M1228" s="24">
        <v>336.9</v>
      </c>
      <c r="N1228" s="2">
        <v>43.796999999999997</v>
      </c>
      <c r="O1228" s="2">
        <v>0</v>
      </c>
      <c r="P1228" s="2">
        <v>0</v>
      </c>
      <c r="Q1228" s="24">
        <v>380.697</v>
      </c>
      <c r="R1228" s="2" t="s">
        <v>10223</v>
      </c>
      <c r="S1228" s="2" t="s">
        <v>1</v>
      </c>
      <c r="T1228" t="str">
        <f>IF(Tabla2[[#This Row],[SERIE ]]="22SD004C","BODEGA",IF(Tabla2[[#This Row],[SERIE ]]="21DS000T","CASA MATRIZ","SUCURSAL"))</f>
        <v>SUCURSAL</v>
      </c>
    </row>
    <row r="1229" spans="1:20" ht="15.75" hidden="1" thickBot="1" x14ac:dyDescent="0.3">
      <c r="A1229" s="26" t="s">
        <v>8488</v>
      </c>
      <c r="B1229" s="182" t="s">
        <v>10399</v>
      </c>
      <c r="C1229" s="2" t="s">
        <v>1</v>
      </c>
      <c r="D1229" s="2" t="s">
        <v>0</v>
      </c>
      <c r="E1229" s="2" t="s">
        <v>10201</v>
      </c>
      <c r="F1229" s="2" t="s">
        <v>10331</v>
      </c>
      <c r="G1229" s="25">
        <v>1189</v>
      </c>
      <c r="H1229" s="29">
        <v>1189</v>
      </c>
      <c r="I1229" s="30"/>
      <c r="J1229" s="24" t="s">
        <v>10231</v>
      </c>
      <c r="K1229" s="2">
        <v>0</v>
      </c>
      <c r="L1229" s="2">
        <v>0</v>
      </c>
      <c r="M1229" s="24">
        <v>408.85</v>
      </c>
      <c r="N1229" s="2">
        <v>53.150500000000008</v>
      </c>
      <c r="O1229" s="2">
        <v>0</v>
      </c>
      <c r="P1229" s="2">
        <v>0</v>
      </c>
      <c r="Q1229" s="24">
        <v>462.00050000000005</v>
      </c>
      <c r="R1229" s="2" t="s">
        <v>10230</v>
      </c>
      <c r="S1229" s="2" t="s">
        <v>1</v>
      </c>
      <c r="T1229" t="str">
        <f>IF(Tabla2[[#This Row],[SERIE ]]="22SD004C","BODEGA",IF(Tabla2[[#This Row],[SERIE ]]="21DS000T","CASA MATRIZ","SUCURSAL"))</f>
        <v>SUCURSAL</v>
      </c>
    </row>
    <row r="1230" spans="1:20" ht="15.75" hidden="1" thickBot="1" x14ac:dyDescent="0.3">
      <c r="A1230" s="26" t="s">
        <v>8488</v>
      </c>
      <c r="B1230" s="182" t="s">
        <v>10399</v>
      </c>
      <c r="C1230" s="2" t="s">
        <v>1</v>
      </c>
      <c r="D1230" s="2" t="s">
        <v>0</v>
      </c>
      <c r="E1230" s="2" t="s">
        <v>10201</v>
      </c>
      <c r="F1230" s="2" t="s">
        <v>10331</v>
      </c>
      <c r="G1230" s="25">
        <v>1188</v>
      </c>
      <c r="H1230" s="29">
        <v>1188</v>
      </c>
      <c r="I1230" s="30"/>
      <c r="J1230" s="24" t="s">
        <v>10207</v>
      </c>
      <c r="K1230" s="2">
        <v>0</v>
      </c>
      <c r="L1230" s="2">
        <v>0</v>
      </c>
      <c r="M1230" s="24">
        <v>454.43</v>
      </c>
      <c r="N1230" s="2">
        <v>59.075900000000004</v>
      </c>
      <c r="O1230" s="2">
        <v>0</v>
      </c>
      <c r="P1230" s="2">
        <v>0</v>
      </c>
      <c r="Q1230" s="24">
        <v>513.5059</v>
      </c>
      <c r="R1230" s="2" t="s">
        <v>10206</v>
      </c>
      <c r="S1230" s="2" t="s">
        <v>1</v>
      </c>
      <c r="T1230" t="str">
        <f>IF(Tabla2[[#This Row],[SERIE ]]="22SD004C","BODEGA",IF(Tabla2[[#This Row],[SERIE ]]="21DS000T","CASA MATRIZ","SUCURSAL"))</f>
        <v>SUCURSAL</v>
      </c>
    </row>
    <row r="1231" spans="1:20" ht="15.75" hidden="1" thickBot="1" x14ac:dyDescent="0.3">
      <c r="A1231" s="26" t="s">
        <v>8488</v>
      </c>
      <c r="B1231" s="182" t="s">
        <v>10398</v>
      </c>
      <c r="C1231" s="2" t="s">
        <v>1</v>
      </c>
      <c r="D1231" s="2" t="s">
        <v>0</v>
      </c>
      <c r="E1231" s="2" t="s">
        <v>10201</v>
      </c>
      <c r="F1231" s="2" t="s">
        <v>10331</v>
      </c>
      <c r="G1231" s="25">
        <v>1187</v>
      </c>
      <c r="H1231" s="29">
        <v>1187</v>
      </c>
      <c r="I1231" s="30"/>
      <c r="J1231" s="24" t="s">
        <v>10239</v>
      </c>
      <c r="K1231" s="2">
        <v>0</v>
      </c>
      <c r="L1231" s="2">
        <v>0</v>
      </c>
      <c r="M1231" s="24">
        <v>170.79</v>
      </c>
      <c r="N1231" s="2">
        <v>22.2027</v>
      </c>
      <c r="O1231" s="2">
        <v>0</v>
      </c>
      <c r="P1231" s="2">
        <v>0</v>
      </c>
      <c r="Q1231" s="24">
        <v>192.99269999999999</v>
      </c>
      <c r="R1231" s="2" t="s">
        <v>10238</v>
      </c>
      <c r="S1231" s="2" t="s">
        <v>1</v>
      </c>
      <c r="T1231" t="str">
        <f>IF(Tabla2[[#This Row],[SERIE ]]="22SD004C","BODEGA",IF(Tabla2[[#This Row],[SERIE ]]="21DS000T","CASA MATRIZ","SUCURSAL"))</f>
        <v>SUCURSAL</v>
      </c>
    </row>
    <row r="1232" spans="1:20" ht="15.75" hidden="1" thickBot="1" x14ac:dyDescent="0.3">
      <c r="A1232" s="26" t="s">
        <v>8488</v>
      </c>
      <c r="B1232" s="182" t="s">
        <v>10398</v>
      </c>
      <c r="C1232" s="2" t="s">
        <v>1</v>
      </c>
      <c r="D1232" s="2" t="s">
        <v>0</v>
      </c>
      <c r="E1232" s="2" t="s">
        <v>10201</v>
      </c>
      <c r="F1232" s="2" t="s">
        <v>10331</v>
      </c>
      <c r="G1232" s="25">
        <v>1186</v>
      </c>
      <c r="H1232" s="29">
        <v>1186</v>
      </c>
      <c r="I1232" s="30"/>
      <c r="J1232" s="24" t="s">
        <v>10231</v>
      </c>
      <c r="K1232" s="2">
        <v>0</v>
      </c>
      <c r="L1232" s="2">
        <v>0</v>
      </c>
      <c r="M1232" s="24">
        <v>401.47</v>
      </c>
      <c r="N1232" s="2">
        <v>52.191100000000006</v>
      </c>
      <c r="O1232" s="2">
        <v>0</v>
      </c>
      <c r="P1232" s="2">
        <v>0</v>
      </c>
      <c r="Q1232" s="24">
        <v>453.66110000000003</v>
      </c>
      <c r="R1232" s="2" t="s">
        <v>10230</v>
      </c>
      <c r="S1232" s="2" t="s">
        <v>1</v>
      </c>
      <c r="T1232" t="str">
        <f>IF(Tabla2[[#This Row],[SERIE ]]="22SD004C","BODEGA",IF(Tabla2[[#This Row],[SERIE ]]="21DS000T","CASA MATRIZ","SUCURSAL"))</f>
        <v>SUCURSAL</v>
      </c>
    </row>
    <row r="1233" spans="1:20" ht="15.75" hidden="1" thickBot="1" x14ac:dyDescent="0.3">
      <c r="A1233" s="26" t="s">
        <v>8488</v>
      </c>
      <c r="B1233" s="182" t="s">
        <v>10398</v>
      </c>
      <c r="C1233" s="2" t="s">
        <v>1</v>
      </c>
      <c r="D1233" s="2" t="s">
        <v>0</v>
      </c>
      <c r="E1233" s="2" t="s">
        <v>10201</v>
      </c>
      <c r="F1233" s="2" t="s">
        <v>10331</v>
      </c>
      <c r="G1233" s="25">
        <v>1185</v>
      </c>
      <c r="H1233" s="25">
        <v>1185</v>
      </c>
      <c r="I1233" s="30"/>
      <c r="J1233" s="24" t="s">
        <v>10239</v>
      </c>
      <c r="K1233" s="2">
        <v>0</v>
      </c>
      <c r="L1233" s="2">
        <v>0</v>
      </c>
      <c r="M1233" s="24">
        <v>55.19</v>
      </c>
      <c r="N1233" s="2">
        <v>7.1746999999999996</v>
      </c>
      <c r="O1233" s="2">
        <v>0</v>
      </c>
      <c r="P1233" s="2">
        <v>0</v>
      </c>
      <c r="Q1233" s="24">
        <v>62.364699999999999</v>
      </c>
      <c r="R1233" s="2" t="s">
        <v>10238</v>
      </c>
      <c r="S1233" s="2" t="s">
        <v>1</v>
      </c>
      <c r="T1233" t="str">
        <f>IF(Tabla2[[#This Row],[SERIE ]]="22SD004C","BODEGA",IF(Tabla2[[#This Row],[SERIE ]]="21DS000T","CASA MATRIZ","SUCURSAL"))</f>
        <v>SUCURSAL</v>
      </c>
    </row>
    <row r="1234" spans="1:20" ht="15.75" hidden="1" thickBot="1" x14ac:dyDescent="0.3">
      <c r="A1234" s="26" t="s">
        <v>8488</v>
      </c>
      <c r="B1234" s="182" t="s">
        <v>10398</v>
      </c>
      <c r="C1234" s="2" t="s">
        <v>1</v>
      </c>
      <c r="D1234" s="2" t="s">
        <v>0</v>
      </c>
      <c r="E1234" s="2" t="s">
        <v>10201</v>
      </c>
      <c r="F1234" s="2" t="s">
        <v>10331</v>
      </c>
      <c r="G1234" s="25">
        <v>1184</v>
      </c>
      <c r="H1234" s="29">
        <v>1184</v>
      </c>
      <c r="I1234" s="30"/>
      <c r="J1234" s="24" t="s">
        <v>10231</v>
      </c>
      <c r="K1234" s="2">
        <v>0</v>
      </c>
      <c r="L1234" s="2">
        <v>0</v>
      </c>
      <c r="M1234" s="24">
        <v>398.23</v>
      </c>
      <c r="N1234" s="2">
        <v>51.769900000000007</v>
      </c>
      <c r="O1234" s="2">
        <v>0</v>
      </c>
      <c r="P1234" s="2">
        <v>0</v>
      </c>
      <c r="Q1234" s="24">
        <v>449.99990000000003</v>
      </c>
      <c r="R1234" s="2" t="s">
        <v>10230</v>
      </c>
      <c r="S1234" s="2" t="s">
        <v>1</v>
      </c>
      <c r="T1234" t="str">
        <f>IF(Tabla2[[#This Row],[SERIE ]]="22SD004C","BODEGA",IF(Tabla2[[#This Row],[SERIE ]]="21DS000T","CASA MATRIZ","SUCURSAL"))</f>
        <v>SUCURSAL</v>
      </c>
    </row>
    <row r="1235" spans="1:20" ht="15.75" hidden="1" thickBot="1" x14ac:dyDescent="0.3">
      <c r="A1235" s="26" t="s">
        <v>8488</v>
      </c>
      <c r="B1235" s="182" t="s">
        <v>10398</v>
      </c>
      <c r="C1235" s="2" t="s">
        <v>1</v>
      </c>
      <c r="D1235" s="2" t="s">
        <v>0</v>
      </c>
      <c r="E1235" s="2" t="s">
        <v>10201</v>
      </c>
      <c r="F1235" s="2" t="s">
        <v>10331</v>
      </c>
      <c r="G1235" s="25">
        <v>1183</v>
      </c>
      <c r="H1235" s="29">
        <v>1183</v>
      </c>
      <c r="I1235" s="30" t="s">
        <v>10233</v>
      </c>
      <c r="J1235" s="24" t="s">
        <v>10234</v>
      </c>
      <c r="K1235" s="2">
        <v>0</v>
      </c>
      <c r="L1235" s="2">
        <v>0</v>
      </c>
      <c r="M1235" s="24">
        <v>126.11</v>
      </c>
      <c r="N1235" s="2">
        <v>16.394300000000001</v>
      </c>
      <c r="O1235" s="2">
        <v>0</v>
      </c>
      <c r="P1235" s="2">
        <v>0</v>
      </c>
      <c r="Q1235" s="24">
        <v>142.5043</v>
      </c>
      <c r="S1235" s="2" t="s">
        <v>1</v>
      </c>
      <c r="T1235" t="str">
        <f>IF(Tabla2[[#This Row],[SERIE ]]="22SD004C","BODEGA",IF(Tabla2[[#This Row],[SERIE ]]="21DS000T","CASA MATRIZ","SUCURSAL"))</f>
        <v>SUCURSAL</v>
      </c>
    </row>
    <row r="1236" spans="1:20" ht="15.75" hidden="1" thickBot="1" x14ac:dyDescent="0.3">
      <c r="A1236" s="26" t="s">
        <v>8488</v>
      </c>
      <c r="B1236" s="182" t="s">
        <v>10398</v>
      </c>
      <c r="C1236" s="2" t="s">
        <v>1</v>
      </c>
      <c r="D1236" s="2" t="s">
        <v>0</v>
      </c>
      <c r="E1236" s="2" t="s">
        <v>10201</v>
      </c>
      <c r="F1236" s="2" t="s">
        <v>10331</v>
      </c>
      <c r="G1236" s="25">
        <v>1182</v>
      </c>
      <c r="H1236" s="29">
        <v>1182</v>
      </c>
      <c r="I1236" s="30"/>
      <c r="J1236" s="24" t="s">
        <v>10205</v>
      </c>
      <c r="K1236" s="2">
        <v>0</v>
      </c>
      <c r="L1236" s="2">
        <v>0</v>
      </c>
      <c r="M1236" s="24">
        <v>196.73</v>
      </c>
      <c r="N1236" s="2">
        <v>25.5749</v>
      </c>
      <c r="O1236" s="2">
        <v>0</v>
      </c>
      <c r="P1236" s="2">
        <v>0</v>
      </c>
      <c r="Q1236" s="24">
        <v>222.30489999999998</v>
      </c>
      <c r="R1236" s="2" t="s">
        <v>10204</v>
      </c>
      <c r="S1236" s="2" t="s">
        <v>1</v>
      </c>
      <c r="T1236" t="str">
        <f>IF(Tabla2[[#This Row],[SERIE ]]="22SD004C","BODEGA",IF(Tabla2[[#This Row],[SERIE ]]="21DS000T","CASA MATRIZ","SUCURSAL"))</f>
        <v>SUCURSAL</v>
      </c>
    </row>
    <row r="1237" spans="1:20" ht="15.75" hidden="1" thickBot="1" x14ac:dyDescent="0.3">
      <c r="A1237" s="26" t="s">
        <v>8488</v>
      </c>
      <c r="B1237" s="182" t="s">
        <v>10398</v>
      </c>
      <c r="C1237" s="2" t="s">
        <v>1</v>
      </c>
      <c r="D1237" s="2" t="s">
        <v>0</v>
      </c>
      <c r="E1237" s="2" t="s">
        <v>10201</v>
      </c>
      <c r="F1237" s="2" t="s">
        <v>10331</v>
      </c>
      <c r="G1237" s="25">
        <v>1181</v>
      </c>
      <c r="H1237" s="29">
        <v>1181</v>
      </c>
      <c r="I1237" s="30"/>
      <c r="J1237" s="24" t="s">
        <v>10231</v>
      </c>
      <c r="K1237" s="2">
        <v>0</v>
      </c>
      <c r="L1237" s="2">
        <v>0</v>
      </c>
      <c r="M1237" s="24">
        <v>816.37</v>
      </c>
      <c r="N1237" s="2">
        <v>106.1281</v>
      </c>
      <c r="O1237" s="2">
        <v>0</v>
      </c>
      <c r="P1237" s="2">
        <v>0</v>
      </c>
      <c r="Q1237" s="24">
        <v>922.49810000000002</v>
      </c>
      <c r="R1237" s="2" t="s">
        <v>10230</v>
      </c>
      <c r="S1237" s="2" t="s">
        <v>1</v>
      </c>
      <c r="T1237" t="str">
        <f>IF(Tabla2[[#This Row],[SERIE ]]="22SD004C","BODEGA",IF(Tabla2[[#This Row],[SERIE ]]="21DS000T","CASA MATRIZ","SUCURSAL"))</f>
        <v>SUCURSAL</v>
      </c>
    </row>
    <row r="1238" spans="1:20" ht="15.75" hidden="1" thickBot="1" x14ac:dyDescent="0.3">
      <c r="A1238" s="26" t="s">
        <v>8488</v>
      </c>
      <c r="B1238" s="182" t="s">
        <v>10398</v>
      </c>
      <c r="C1238" s="2" t="s">
        <v>1</v>
      </c>
      <c r="D1238" s="2" t="s">
        <v>0</v>
      </c>
      <c r="E1238" s="2" t="s">
        <v>10201</v>
      </c>
      <c r="F1238" s="2" t="s">
        <v>10331</v>
      </c>
      <c r="G1238" s="25">
        <v>1180</v>
      </c>
      <c r="H1238" s="29">
        <v>1180</v>
      </c>
      <c r="I1238" s="30"/>
      <c r="J1238" s="24" t="s">
        <v>10266</v>
      </c>
      <c r="K1238" s="2">
        <v>0</v>
      </c>
      <c r="L1238" s="2">
        <v>0</v>
      </c>
      <c r="M1238" s="24">
        <v>940.28</v>
      </c>
      <c r="N1238" s="2">
        <v>122.2364</v>
      </c>
      <c r="O1238" s="2">
        <v>0</v>
      </c>
      <c r="P1238" s="2">
        <v>0</v>
      </c>
      <c r="Q1238" s="24">
        <v>1062.5164</v>
      </c>
      <c r="R1238" s="2" t="s">
        <v>10265</v>
      </c>
      <c r="S1238" s="2" t="s">
        <v>1</v>
      </c>
      <c r="T1238" t="str">
        <f>IF(Tabla2[[#This Row],[SERIE ]]="22SD004C","BODEGA",IF(Tabla2[[#This Row],[SERIE ]]="21DS000T","CASA MATRIZ","SUCURSAL"))</f>
        <v>SUCURSAL</v>
      </c>
    </row>
    <row r="1239" spans="1:20" ht="15.75" hidden="1" thickBot="1" x14ac:dyDescent="0.3">
      <c r="A1239" s="26" t="s">
        <v>8488</v>
      </c>
      <c r="B1239" s="182" t="s">
        <v>10397</v>
      </c>
      <c r="C1239" s="2" t="s">
        <v>1</v>
      </c>
      <c r="D1239" s="2" t="s">
        <v>0</v>
      </c>
      <c r="E1239" s="2" t="s">
        <v>10201</v>
      </c>
      <c r="F1239" s="2" t="s">
        <v>10331</v>
      </c>
      <c r="G1239" s="25">
        <v>1179</v>
      </c>
      <c r="H1239" s="29">
        <v>1179</v>
      </c>
      <c r="I1239" s="30" t="s">
        <v>10233</v>
      </c>
      <c r="J1239" s="24" t="s">
        <v>10234</v>
      </c>
      <c r="K1239" s="2">
        <v>0</v>
      </c>
      <c r="L1239" s="2">
        <v>0</v>
      </c>
      <c r="M1239" s="24">
        <v>115.04</v>
      </c>
      <c r="N1239" s="2">
        <v>14.955200000000001</v>
      </c>
      <c r="O1239" s="2">
        <v>0</v>
      </c>
      <c r="P1239" s="2">
        <v>0</v>
      </c>
      <c r="Q1239" s="24">
        <v>129.99520000000001</v>
      </c>
      <c r="S1239" s="2" t="s">
        <v>1</v>
      </c>
      <c r="T1239" t="str">
        <f>IF(Tabla2[[#This Row],[SERIE ]]="22SD004C","BODEGA",IF(Tabla2[[#This Row],[SERIE ]]="21DS000T","CASA MATRIZ","SUCURSAL"))</f>
        <v>SUCURSAL</v>
      </c>
    </row>
    <row r="1240" spans="1:20" ht="15.75" hidden="1" thickBot="1" x14ac:dyDescent="0.3">
      <c r="A1240" s="26" t="s">
        <v>8488</v>
      </c>
      <c r="B1240" s="182" t="s">
        <v>10397</v>
      </c>
      <c r="C1240" s="2" t="s">
        <v>1</v>
      </c>
      <c r="D1240" s="2" t="s">
        <v>0</v>
      </c>
      <c r="E1240" s="2" t="s">
        <v>10201</v>
      </c>
      <c r="F1240" s="2" t="s">
        <v>10331</v>
      </c>
      <c r="G1240" s="25">
        <v>1178</v>
      </c>
      <c r="H1240" s="29">
        <v>1178</v>
      </c>
      <c r="I1240" s="30"/>
      <c r="J1240" s="24" t="s">
        <v>10429</v>
      </c>
      <c r="K1240" s="2">
        <v>0</v>
      </c>
      <c r="L1240" s="2">
        <v>0</v>
      </c>
      <c r="M1240" s="24">
        <v>276.11</v>
      </c>
      <c r="N1240" s="2">
        <v>35.894300000000001</v>
      </c>
      <c r="O1240" s="2">
        <v>0</v>
      </c>
      <c r="P1240" s="2">
        <v>0</v>
      </c>
      <c r="Q1240" s="24">
        <v>312.0043</v>
      </c>
      <c r="R1240" s="2" t="s">
        <v>10428</v>
      </c>
      <c r="S1240" s="2" t="s">
        <v>1</v>
      </c>
      <c r="T1240" t="str">
        <f>IF(Tabla2[[#This Row],[SERIE ]]="22SD004C","BODEGA",IF(Tabla2[[#This Row],[SERIE ]]="21DS000T","CASA MATRIZ","SUCURSAL"))</f>
        <v>SUCURSAL</v>
      </c>
    </row>
    <row r="1241" spans="1:20" ht="15.75" hidden="1" thickBot="1" x14ac:dyDescent="0.3">
      <c r="A1241" s="26" t="s">
        <v>8488</v>
      </c>
      <c r="B1241" s="182" t="s">
        <v>10397</v>
      </c>
      <c r="C1241" s="2" t="s">
        <v>1</v>
      </c>
      <c r="D1241" s="2" t="s">
        <v>0</v>
      </c>
      <c r="E1241" s="2" t="s">
        <v>10201</v>
      </c>
      <c r="F1241" s="2" t="s">
        <v>10331</v>
      </c>
      <c r="G1241" s="25">
        <v>1177</v>
      </c>
      <c r="H1241" s="29">
        <v>1177</v>
      </c>
      <c r="I1241" s="30" t="s">
        <v>10233</v>
      </c>
      <c r="J1241" s="24" t="s">
        <v>10234</v>
      </c>
      <c r="K1241" s="2">
        <v>0</v>
      </c>
      <c r="L1241" s="2">
        <v>0</v>
      </c>
      <c r="M1241" s="24">
        <v>135.75</v>
      </c>
      <c r="N1241" s="2">
        <v>17.647500000000001</v>
      </c>
      <c r="O1241" s="2">
        <v>0</v>
      </c>
      <c r="P1241" s="2">
        <v>0</v>
      </c>
      <c r="Q1241" s="24">
        <v>153.39750000000001</v>
      </c>
      <c r="S1241" s="2" t="s">
        <v>1</v>
      </c>
      <c r="T1241" t="str">
        <f>IF(Tabla2[[#This Row],[SERIE ]]="22SD004C","BODEGA",IF(Tabla2[[#This Row],[SERIE ]]="21DS000T","CASA MATRIZ","SUCURSAL"))</f>
        <v>SUCURSAL</v>
      </c>
    </row>
    <row r="1242" spans="1:20" ht="15.75" hidden="1" thickBot="1" x14ac:dyDescent="0.3">
      <c r="A1242" s="26" t="s">
        <v>8488</v>
      </c>
      <c r="B1242" s="182" t="s">
        <v>10397</v>
      </c>
      <c r="C1242" s="2" t="s">
        <v>1</v>
      </c>
      <c r="D1242" s="2" t="s">
        <v>0</v>
      </c>
      <c r="E1242" s="2" t="s">
        <v>10201</v>
      </c>
      <c r="F1242" s="2" t="s">
        <v>10331</v>
      </c>
      <c r="G1242" s="25">
        <v>1176</v>
      </c>
      <c r="H1242" s="29">
        <v>1176</v>
      </c>
      <c r="I1242" s="30"/>
      <c r="J1242" s="24" t="s">
        <v>10266</v>
      </c>
      <c r="K1242" s="2">
        <v>0</v>
      </c>
      <c r="L1242" s="2">
        <v>0</v>
      </c>
      <c r="M1242" s="24">
        <v>457.53</v>
      </c>
      <c r="N1242" s="2">
        <v>59.478899999999996</v>
      </c>
      <c r="O1242" s="2">
        <v>0</v>
      </c>
      <c r="P1242" s="2">
        <v>0</v>
      </c>
      <c r="Q1242" s="24">
        <v>517.00889999999993</v>
      </c>
      <c r="R1242" s="2" t="s">
        <v>10265</v>
      </c>
      <c r="S1242" s="2" t="s">
        <v>1</v>
      </c>
      <c r="T1242" t="str">
        <f>IF(Tabla2[[#This Row],[SERIE ]]="22SD004C","BODEGA",IF(Tabla2[[#This Row],[SERIE ]]="21DS000T","CASA MATRIZ","SUCURSAL"))</f>
        <v>SUCURSAL</v>
      </c>
    </row>
    <row r="1243" spans="1:20" ht="15.75" hidden="1" thickBot="1" x14ac:dyDescent="0.3">
      <c r="A1243" s="26" t="s">
        <v>8488</v>
      </c>
      <c r="B1243" s="182" t="s">
        <v>10397</v>
      </c>
      <c r="C1243" s="2" t="s">
        <v>1</v>
      </c>
      <c r="D1243" s="2" t="s">
        <v>0</v>
      </c>
      <c r="E1243" s="2" t="s">
        <v>10201</v>
      </c>
      <c r="F1243" s="2" t="s">
        <v>10331</v>
      </c>
      <c r="G1243" s="25">
        <v>1175</v>
      </c>
      <c r="H1243" s="29">
        <v>1175</v>
      </c>
      <c r="I1243" s="30"/>
      <c r="J1243" s="24" t="s">
        <v>10224</v>
      </c>
      <c r="K1243" s="2">
        <v>0</v>
      </c>
      <c r="L1243" s="2">
        <v>0</v>
      </c>
      <c r="M1243" s="24">
        <v>389.38</v>
      </c>
      <c r="N1243" s="2">
        <v>50.619399999999999</v>
      </c>
      <c r="O1243" s="2">
        <v>0</v>
      </c>
      <c r="P1243" s="2">
        <v>0</v>
      </c>
      <c r="Q1243" s="24">
        <v>439.99939999999998</v>
      </c>
      <c r="R1243" s="2" t="s">
        <v>10223</v>
      </c>
      <c r="S1243" s="2" t="s">
        <v>1</v>
      </c>
      <c r="T1243" t="str">
        <f>IF(Tabla2[[#This Row],[SERIE ]]="22SD004C","BODEGA",IF(Tabla2[[#This Row],[SERIE ]]="21DS000T","CASA MATRIZ","SUCURSAL"))</f>
        <v>SUCURSAL</v>
      </c>
    </row>
    <row r="1244" spans="1:20" ht="15.75" hidden="1" thickBot="1" x14ac:dyDescent="0.3">
      <c r="A1244" s="26" t="s">
        <v>8488</v>
      </c>
      <c r="B1244" s="182" t="s">
        <v>10396</v>
      </c>
      <c r="C1244" s="2" t="s">
        <v>1</v>
      </c>
      <c r="D1244" s="2" t="s">
        <v>0</v>
      </c>
      <c r="E1244" s="2" t="s">
        <v>10201</v>
      </c>
      <c r="F1244" s="2" t="s">
        <v>10331</v>
      </c>
      <c r="G1244" s="25">
        <v>1174</v>
      </c>
      <c r="H1244" s="29">
        <v>1174</v>
      </c>
      <c r="I1244" s="30"/>
      <c r="J1244" s="24" t="s">
        <v>10231</v>
      </c>
      <c r="K1244" s="2">
        <v>0</v>
      </c>
      <c r="L1244" s="2">
        <v>0</v>
      </c>
      <c r="M1244" s="24">
        <v>340.71</v>
      </c>
      <c r="N1244" s="2">
        <v>44.292299999999997</v>
      </c>
      <c r="O1244" s="2">
        <v>0</v>
      </c>
      <c r="P1244" s="2">
        <v>0</v>
      </c>
      <c r="Q1244" s="24">
        <v>385.00229999999999</v>
      </c>
      <c r="R1244" s="2" t="s">
        <v>10230</v>
      </c>
      <c r="S1244" s="2" t="s">
        <v>1</v>
      </c>
      <c r="T1244" t="str">
        <f>IF(Tabla2[[#This Row],[SERIE ]]="22SD004C","BODEGA",IF(Tabla2[[#This Row],[SERIE ]]="21DS000T","CASA MATRIZ","SUCURSAL"))</f>
        <v>SUCURSAL</v>
      </c>
    </row>
    <row r="1245" spans="1:20" ht="15.75" hidden="1" thickBot="1" x14ac:dyDescent="0.3">
      <c r="A1245" s="26" t="s">
        <v>8488</v>
      </c>
      <c r="B1245" s="182" t="s">
        <v>10396</v>
      </c>
      <c r="C1245" s="2" t="s">
        <v>1</v>
      </c>
      <c r="D1245" s="2" t="s">
        <v>0</v>
      </c>
      <c r="E1245" s="2" t="s">
        <v>10201</v>
      </c>
      <c r="F1245" s="2" t="s">
        <v>10331</v>
      </c>
      <c r="G1245" s="25">
        <v>1173</v>
      </c>
      <c r="H1245" s="29">
        <v>1173</v>
      </c>
      <c r="I1245" s="30" t="s">
        <v>10419</v>
      </c>
      <c r="J1245" s="24" t="s">
        <v>10420</v>
      </c>
      <c r="K1245" s="2">
        <v>0</v>
      </c>
      <c r="L1245" s="2">
        <v>0</v>
      </c>
      <c r="M1245" s="24">
        <v>13.27</v>
      </c>
      <c r="N1245" s="2">
        <v>1.7251000000000001</v>
      </c>
      <c r="O1245" s="2">
        <v>0</v>
      </c>
      <c r="P1245" s="2">
        <v>0</v>
      </c>
      <c r="Q1245" s="24">
        <v>14.995099999999999</v>
      </c>
      <c r="S1245" s="2" t="s">
        <v>1</v>
      </c>
      <c r="T1245" t="str">
        <f>IF(Tabla2[[#This Row],[SERIE ]]="22SD004C","BODEGA",IF(Tabla2[[#This Row],[SERIE ]]="21DS000T","CASA MATRIZ","SUCURSAL"))</f>
        <v>SUCURSAL</v>
      </c>
    </row>
    <row r="1246" spans="1:20" ht="15.75" hidden="1" thickBot="1" x14ac:dyDescent="0.3">
      <c r="A1246" s="26" t="s">
        <v>8488</v>
      </c>
      <c r="B1246" s="182" t="s">
        <v>10396</v>
      </c>
      <c r="C1246" s="2" t="s">
        <v>1</v>
      </c>
      <c r="D1246" s="2" t="s">
        <v>0</v>
      </c>
      <c r="E1246" s="2" t="s">
        <v>10201</v>
      </c>
      <c r="F1246" s="2" t="s">
        <v>10331</v>
      </c>
      <c r="G1246" s="25">
        <v>1172</v>
      </c>
      <c r="H1246" s="29">
        <v>1172</v>
      </c>
      <c r="I1246" s="30"/>
      <c r="J1246" s="24" t="s">
        <v>10239</v>
      </c>
      <c r="K1246" s="2">
        <v>0</v>
      </c>
      <c r="L1246" s="2">
        <v>0</v>
      </c>
      <c r="M1246" s="24">
        <v>39.82</v>
      </c>
      <c r="N1246" s="2">
        <v>5.1766000000000005</v>
      </c>
      <c r="O1246" s="2">
        <v>0</v>
      </c>
      <c r="P1246" s="2">
        <v>0</v>
      </c>
      <c r="Q1246" s="24">
        <v>44.996600000000001</v>
      </c>
      <c r="R1246" s="2" t="s">
        <v>10238</v>
      </c>
      <c r="S1246" s="2" t="s">
        <v>1</v>
      </c>
      <c r="T1246" t="str">
        <f>IF(Tabla2[[#This Row],[SERIE ]]="22SD004C","BODEGA",IF(Tabla2[[#This Row],[SERIE ]]="21DS000T","CASA MATRIZ","SUCURSAL"))</f>
        <v>SUCURSAL</v>
      </c>
    </row>
    <row r="1247" spans="1:20" ht="15.75" hidden="1" thickBot="1" x14ac:dyDescent="0.3">
      <c r="A1247" s="26" t="s">
        <v>8488</v>
      </c>
      <c r="B1247" s="182" t="s">
        <v>10396</v>
      </c>
      <c r="C1247" s="2" t="s">
        <v>1</v>
      </c>
      <c r="D1247" s="2" t="s">
        <v>0</v>
      </c>
      <c r="E1247" s="2" t="s">
        <v>10201</v>
      </c>
      <c r="F1247" s="2" t="s">
        <v>10331</v>
      </c>
      <c r="G1247" s="25">
        <v>1171</v>
      </c>
      <c r="H1247" s="29">
        <v>1171</v>
      </c>
      <c r="I1247" s="30"/>
      <c r="J1247" s="24" t="s">
        <v>10231</v>
      </c>
      <c r="K1247" s="2">
        <v>0</v>
      </c>
      <c r="L1247" s="2">
        <v>0</v>
      </c>
      <c r="M1247" s="24">
        <v>482.01</v>
      </c>
      <c r="N1247" s="2">
        <v>62.661300000000004</v>
      </c>
      <c r="O1247" s="2">
        <v>0</v>
      </c>
      <c r="P1247" s="2">
        <v>0</v>
      </c>
      <c r="Q1247" s="24">
        <v>544.67129999999997</v>
      </c>
      <c r="R1247" s="2" t="s">
        <v>10230</v>
      </c>
      <c r="S1247" s="2" t="s">
        <v>1</v>
      </c>
      <c r="T1247" t="str">
        <f>IF(Tabla2[[#This Row],[SERIE ]]="22SD004C","BODEGA",IF(Tabla2[[#This Row],[SERIE ]]="21DS000T","CASA MATRIZ","SUCURSAL"))</f>
        <v>SUCURSAL</v>
      </c>
    </row>
    <row r="1248" spans="1:20" ht="15.75" hidden="1" thickBot="1" x14ac:dyDescent="0.3">
      <c r="A1248" s="26" t="s">
        <v>8488</v>
      </c>
      <c r="B1248" s="182" t="s">
        <v>10396</v>
      </c>
      <c r="C1248" s="2" t="s">
        <v>1</v>
      </c>
      <c r="D1248" s="2" t="s">
        <v>0</v>
      </c>
      <c r="E1248" s="2" t="s">
        <v>10201</v>
      </c>
      <c r="F1248" s="2" t="s">
        <v>10331</v>
      </c>
      <c r="G1248" s="25">
        <v>1170</v>
      </c>
      <c r="H1248" s="29">
        <v>1170</v>
      </c>
      <c r="I1248" s="30"/>
      <c r="J1248" s="24" t="s">
        <v>10427</v>
      </c>
      <c r="K1248" s="2">
        <v>0</v>
      </c>
      <c r="L1248" s="2">
        <v>0</v>
      </c>
      <c r="M1248" s="24">
        <v>264.86</v>
      </c>
      <c r="N1248" s="2">
        <v>34.431800000000003</v>
      </c>
      <c r="O1248" s="2">
        <v>0</v>
      </c>
      <c r="P1248" s="2">
        <v>0</v>
      </c>
      <c r="Q1248" s="24">
        <v>299.29180000000002</v>
      </c>
      <c r="R1248" s="2" t="s">
        <v>10426</v>
      </c>
      <c r="S1248" s="2" t="s">
        <v>1</v>
      </c>
      <c r="T1248" t="str">
        <f>IF(Tabla2[[#This Row],[SERIE ]]="22SD004C","BODEGA",IF(Tabla2[[#This Row],[SERIE ]]="21DS000T","CASA MATRIZ","SUCURSAL"))</f>
        <v>SUCURSAL</v>
      </c>
    </row>
    <row r="1249" spans="1:20" ht="15.75" hidden="1" thickBot="1" x14ac:dyDescent="0.3">
      <c r="A1249" s="26" t="s">
        <v>8488</v>
      </c>
      <c r="B1249" s="182" t="s">
        <v>10396</v>
      </c>
      <c r="C1249" s="2" t="s">
        <v>1</v>
      </c>
      <c r="D1249" s="2" t="s">
        <v>0</v>
      </c>
      <c r="E1249" s="2" t="s">
        <v>10201</v>
      </c>
      <c r="F1249" s="2" t="s">
        <v>10331</v>
      </c>
      <c r="G1249" s="25">
        <v>1169</v>
      </c>
      <c r="H1249" s="29">
        <v>1169</v>
      </c>
      <c r="I1249" s="30"/>
      <c r="J1249" s="24" t="s">
        <v>10460</v>
      </c>
      <c r="K1249" s="2">
        <v>0</v>
      </c>
      <c r="L1249" s="2">
        <v>0</v>
      </c>
      <c r="M1249" s="24">
        <v>30.97</v>
      </c>
      <c r="N1249" s="2">
        <v>4.0260999999999996</v>
      </c>
      <c r="O1249" s="2">
        <v>0</v>
      </c>
      <c r="P1249" s="2">
        <v>0</v>
      </c>
      <c r="Q1249" s="24">
        <v>34.996099999999998</v>
      </c>
      <c r="R1249" s="2" t="s">
        <v>10206</v>
      </c>
      <c r="S1249" s="2" t="s">
        <v>1</v>
      </c>
      <c r="T1249" t="str">
        <f>IF(Tabla2[[#This Row],[SERIE ]]="22SD004C","BODEGA",IF(Tabla2[[#This Row],[SERIE ]]="21DS000T","CASA MATRIZ","SUCURSAL"))</f>
        <v>SUCURSAL</v>
      </c>
    </row>
    <row r="1250" spans="1:20" ht="15.75" hidden="1" thickBot="1" x14ac:dyDescent="0.3">
      <c r="A1250" s="26" t="s">
        <v>8488</v>
      </c>
      <c r="B1250" s="182" t="s">
        <v>10396</v>
      </c>
      <c r="C1250" s="2" t="s">
        <v>1</v>
      </c>
      <c r="D1250" s="2" t="s">
        <v>0</v>
      </c>
      <c r="E1250" s="2" t="s">
        <v>10201</v>
      </c>
      <c r="F1250" s="2" t="s">
        <v>10331</v>
      </c>
      <c r="G1250" s="25">
        <v>1168</v>
      </c>
      <c r="H1250" s="29">
        <v>1168</v>
      </c>
      <c r="I1250" s="30"/>
      <c r="J1250" s="24" t="s">
        <v>10239</v>
      </c>
      <c r="K1250" s="2">
        <v>0</v>
      </c>
      <c r="L1250" s="2">
        <v>0</v>
      </c>
      <c r="M1250" s="24">
        <v>97.19</v>
      </c>
      <c r="N1250" s="2">
        <v>12.6347</v>
      </c>
      <c r="O1250" s="2">
        <v>0</v>
      </c>
      <c r="P1250" s="2">
        <v>0</v>
      </c>
      <c r="Q1250" s="24">
        <v>109.82469999999999</v>
      </c>
      <c r="R1250" s="2" t="s">
        <v>10425</v>
      </c>
      <c r="S1250" s="2" t="s">
        <v>1</v>
      </c>
      <c r="T1250" t="str">
        <f>IF(Tabla2[[#This Row],[SERIE ]]="22SD004C","BODEGA",IF(Tabla2[[#This Row],[SERIE ]]="21DS000T","CASA MATRIZ","SUCURSAL"))</f>
        <v>SUCURSAL</v>
      </c>
    </row>
    <row r="1251" spans="1:20" ht="15.75" hidden="1" thickBot="1" x14ac:dyDescent="0.3">
      <c r="A1251" s="26" t="s">
        <v>8488</v>
      </c>
      <c r="B1251" s="182" t="s">
        <v>10396</v>
      </c>
      <c r="C1251" s="2" t="s">
        <v>1</v>
      </c>
      <c r="D1251" s="2" t="s">
        <v>0</v>
      </c>
      <c r="E1251" s="2" t="s">
        <v>10201</v>
      </c>
      <c r="F1251" s="2" t="s">
        <v>10331</v>
      </c>
      <c r="G1251" s="25">
        <v>1167</v>
      </c>
      <c r="H1251" s="29">
        <v>1167</v>
      </c>
      <c r="I1251" s="30"/>
      <c r="J1251" s="24" t="s">
        <v>10231</v>
      </c>
      <c r="K1251" s="2">
        <v>0</v>
      </c>
      <c r="L1251" s="2">
        <v>0</v>
      </c>
      <c r="M1251" s="24">
        <v>398.23</v>
      </c>
      <c r="N1251" s="2">
        <v>51.769900000000007</v>
      </c>
      <c r="O1251" s="2">
        <v>0</v>
      </c>
      <c r="P1251" s="2">
        <v>0</v>
      </c>
      <c r="Q1251" s="24">
        <v>449.99990000000003</v>
      </c>
      <c r="R1251" s="2" t="s">
        <v>10230</v>
      </c>
      <c r="S1251" s="2" t="s">
        <v>1</v>
      </c>
      <c r="T1251" t="str">
        <f>IF(Tabla2[[#This Row],[SERIE ]]="22SD004C","BODEGA",IF(Tabla2[[#This Row],[SERIE ]]="21DS000T","CASA MATRIZ","SUCURSAL"))</f>
        <v>SUCURSAL</v>
      </c>
    </row>
    <row r="1252" spans="1:20" ht="15.75" hidden="1" thickBot="1" x14ac:dyDescent="0.3">
      <c r="A1252" s="26" t="s">
        <v>8488</v>
      </c>
      <c r="B1252" s="182" t="s">
        <v>10396</v>
      </c>
      <c r="C1252" s="2" t="s">
        <v>1</v>
      </c>
      <c r="D1252" s="2" t="s">
        <v>0</v>
      </c>
      <c r="E1252" s="2" t="s">
        <v>10201</v>
      </c>
      <c r="F1252" s="2" t="s">
        <v>10331</v>
      </c>
      <c r="G1252" s="25">
        <v>1166</v>
      </c>
      <c r="H1252" s="29">
        <v>1166</v>
      </c>
      <c r="I1252" s="30"/>
      <c r="J1252" s="24" t="s">
        <v>10203</v>
      </c>
      <c r="K1252" s="2">
        <v>0</v>
      </c>
      <c r="L1252" s="2">
        <v>0</v>
      </c>
      <c r="M1252" s="24">
        <v>410.62</v>
      </c>
      <c r="N1252" s="2">
        <v>53.380600000000001</v>
      </c>
      <c r="O1252" s="2">
        <v>0</v>
      </c>
      <c r="P1252" s="2">
        <v>0</v>
      </c>
      <c r="Q1252" s="24">
        <v>464.00060000000002</v>
      </c>
      <c r="R1252" s="2" t="s">
        <v>10202</v>
      </c>
      <c r="S1252" s="2" t="s">
        <v>1</v>
      </c>
      <c r="T1252" t="str">
        <f>IF(Tabla2[[#This Row],[SERIE ]]="22SD004C","BODEGA",IF(Tabla2[[#This Row],[SERIE ]]="21DS000T","CASA MATRIZ","SUCURSAL"))</f>
        <v>SUCURSAL</v>
      </c>
    </row>
    <row r="1253" spans="1:20" ht="15.75" hidden="1" thickBot="1" x14ac:dyDescent="0.3">
      <c r="A1253" s="26" t="s">
        <v>8488</v>
      </c>
      <c r="B1253" s="182" t="s">
        <v>10396</v>
      </c>
      <c r="C1253" s="2" t="s">
        <v>1</v>
      </c>
      <c r="D1253" s="2" t="s">
        <v>0</v>
      </c>
      <c r="E1253" s="2" t="s">
        <v>10201</v>
      </c>
      <c r="F1253" s="2" t="s">
        <v>10331</v>
      </c>
      <c r="G1253" s="25">
        <v>1165</v>
      </c>
      <c r="H1253" s="29">
        <v>1165</v>
      </c>
      <c r="I1253" s="30"/>
      <c r="J1253" s="24" t="s">
        <v>10207</v>
      </c>
      <c r="K1253" s="2">
        <v>0</v>
      </c>
      <c r="L1253" s="2">
        <v>0</v>
      </c>
      <c r="M1253" s="24">
        <v>388.85</v>
      </c>
      <c r="N1253" s="2">
        <v>50.550500000000007</v>
      </c>
      <c r="O1253" s="2">
        <v>0</v>
      </c>
      <c r="P1253" s="2">
        <v>0</v>
      </c>
      <c r="Q1253" s="24">
        <v>439.40050000000002</v>
      </c>
      <c r="R1253" s="2" t="s">
        <v>10206</v>
      </c>
      <c r="S1253" s="2" t="s">
        <v>1</v>
      </c>
      <c r="T1253" t="str">
        <f>IF(Tabla2[[#This Row],[SERIE ]]="22SD004C","BODEGA",IF(Tabla2[[#This Row],[SERIE ]]="21DS000T","CASA MATRIZ","SUCURSAL"))</f>
        <v>SUCURSAL</v>
      </c>
    </row>
    <row r="1254" spans="1:20" ht="15.75" hidden="1" thickBot="1" x14ac:dyDescent="0.3">
      <c r="A1254" s="26" t="s">
        <v>8488</v>
      </c>
      <c r="B1254" s="182" t="s">
        <v>10396</v>
      </c>
      <c r="C1254" s="2" t="s">
        <v>1</v>
      </c>
      <c r="D1254" s="2" t="s">
        <v>0</v>
      </c>
      <c r="E1254" s="2" t="s">
        <v>10201</v>
      </c>
      <c r="F1254" s="2" t="s">
        <v>10331</v>
      </c>
      <c r="G1254" s="25">
        <v>1164</v>
      </c>
      <c r="H1254" s="29">
        <v>1164</v>
      </c>
      <c r="I1254" s="30"/>
      <c r="J1254" s="24" t="s">
        <v>10424</v>
      </c>
      <c r="K1254" s="2">
        <v>0</v>
      </c>
      <c r="L1254" s="2">
        <v>0</v>
      </c>
      <c r="M1254" s="24">
        <v>35.4</v>
      </c>
      <c r="N1254" s="2">
        <v>4.6020000000000003</v>
      </c>
      <c r="O1254" s="2">
        <v>0</v>
      </c>
      <c r="P1254" s="2">
        <v>0</v>
      </c>
      <c r="Q1254" s="24">
        <v>40.001999999999995</v>
      </c>
      <c r="R1254" s="2" t="s">
        <v>10423</v>
      </c>
      <c r="S1254" s="2" t="s">
        <v>1</v>
      </c>
      <c r="T1254" t="str">
        <f>IF(Tabla2[[#This Row],[SERIE ]]="22SD004C","BODEGA",IF(Tabla2[[#This Row],[SERIE ]]="21DS000T","CASA MATRIZ","SUCURSAL"))</f>
        <v>SUCURSAL</v>
      </c>
    </row>
    <row r="1255" spans="1:20" ht="15.75" hidden="1" thickBot="1" x14ac:dyDescent="0.3">
      <c r="A1255" s="26" t="s">
        <v>8488</v>
      </c>
      <c r="B1255" s="182" t="s">
        <v>10396</v>
      </c>
      <c r="C1255" s="2" t="s">
        <v>1</v>
      </c>
      <c r="D1255" s="2" t="s">
        <v>0</v>
      </c>
      <c r="E1255" s="2" t="s">
        <v>10201</v>
      </c>
      <c r="F1255" s="2" t="s">
        <v>10331</v>
      </c>
      <c r="G1255" s="25">
        <v>1163</v>
      </c>
      <c r="H1255" s="29">
        <v>1163</v>
      </c>
      <c r="I1255" s="30"/>
      <c r="J1255" s="24" t="s">
        <v>10217</v>
      </c>
      <c r="K1255" s="2">
        <v>0</v>
      </c>
      <c r="L1255" s="2">
        <v>0</v>
      </c>
      <c r="M1255" s="24">
        <v>48.67</v>
      </c>
      <c r="N1255" s="2">
        <v>6.3271000000000006</v>
      </c>
      <c r="O1255" s="2">
        <v>0</v>
      </c>
      <c r="P1255" s="2">
        <v>0</v>
      </c>
      <c r="Q1255" s="24">
        <v>54.997100000000003</v>
      </c>
      <c r="R1255" s="2" t="s">
        <v>10216</v>
      </c>
      <c r="S1255" s="2" t="s">
        <v>1</v>
      </c>
      <c r="T1255" t="str">
        <f>IF(Tabla2[[#This Row],[SERIE ]]="22SD004C","BODEGA",IF(Tabla2[[#This Row],[SERIE ]]="21DS000T","CASA MATRIZ","SUCURSAL"))</f>
        <v>SUCURSAL</v>
      </c>
    </row>
    <row r="1256" spans="1:20" ht="15.75" hidden="1" thickBot="1" x14ac:dyDescent="0.3">
      <c r="A1256" s="26" t="s">
        <v>8488</v>
      </c>
      <c r="B1256" s="182" t="s">
        <v>10396</v>
      </c>
      <c r="C1256" s="2" t="s">
        <v>1</v>
      </c>
      <c r="D1256" s="2" t="s">
        <v>0</v>
      </c>
      <c r="E1256" s="2" t="s">
        <v>10201</v>
      </c>
      <c r="F1256" s="2" t="s">
        <v>10331</v>
      </c>
      <c r="G1256" s="25">
        <v>1162</v>
      </c>
      <c r="H1256" s="29">
        <v>1162</v>
      </c>
      <c r="I1256" s="30"/>
      <c r="J1256" s="24" t="s">
        <v>10205</v>
      </c>
      <c r="K1256" s="2">
        <v>0</v>
      </c>
      <c r="L1256" s="2">
        <v>0</v>
      </c>
      <c r="M1256" s="24">
        <v>227.51</v>
      </c>
      <c r="N1256" s="2">
        <v>29.5763</v>
      </c>
      <c r="O1256" s="2">
        <v>0</v>
      </c>
      <c r="P1256" s="2">
        <v>0</v>
      </c>
      <c r="Q1256" s="24">
        <v>257.08629999999999</v>
      </c>
      <c r="R1256" s="2" t="s">
        <v>10204</v>
      </c>
      <c r="S1256" s="2" t="s">
        <v>1</v>
      </c>
      <c r="T1256" t="str">
        <f>IF(Tabla2[[#This Row],[SERIE ]]="22SD004C","BODEGA",IF(Tabla2[[#This Row],[SERIE ]]="21DS000T","CASA MATRIZ","SUCURSAL"))</f>
        <v>SUCURSAL</v>
      </c>
    </row>
    <row r="1257" spans="1:20" ht="15.75" hidden="1" thickBot="1" x14ac:dyDescent="0.3">
      <c r="A1257" s="26" t="s">
        <v>8488</v>
      </c>
      <c r="B1257" s="182" t="s">
        <v>10396</v>
      </c>
      <c r="C1257" s="2" t="s">
        <v>1</v>
      </c>
      <c r="D1257" s="2" t="s">
        <v>0</v>
      </c>
      <c r="E1257" s="2" t="s">
        <v>10201</v>
      </c>
      <c r="F1257" s="2" t="s">
        <v>10331</v>
      </c>
      <c r="G1257" s="25">
        <v>1161</v>
      </c>
      <c r="H1257" s="29">
        <v>1161</v>
      </c>
      <c r="I1257" s="30"/>
      <c r="J1257" s="24" t="s">
        <v>10213</v>
      </c>
      <c r="K1257" s="2">
        <v>0</v>
      </c>
      <c r="L1257" s="2">
        <v>0</v>
      </c>
      <c r="M1257" s="24">
        <v>379.64</v>
      </c>
      <c r="N1257" s="2">
        <v>49.353200000000001</v>
      </c>
      <c r="O1257" s="2">
        <v>0</v>
      </c>
      <c r="P1257" s="2">
        <v>0</v>
      </c>
      <c r="Q1257" s="24">
        <v>428.9932</v>
      </c>
      <c r="R1257" s="2" t="s">
        <v>10211</v>
      </c>
      <c r="S1257" s="2" t="s">
        <v>1</v>
      </c>
      <c r="T1257" t="str">
        <f>IF(Tabla2[[#This Row],[SERIE ]]="22SD004C","BODEGA",IF(Tabla2[[#This Row],[SERIE ]]="21DS000T","CASA MATRIZ","SUCURSAL"))</f>
        <v>SUCURSAL</v>
      </c>
    </row>
    <row r="1258" spans="1:20" ht="15.75" hidden="1" thickBot="1" x14ac:dyDescent="0.3">
      <c r="A1258" s="26" t="s">
        <v>8488</v>
      </c>
      <c r="B1258" s="182" t="s">
        <v>10396</v>
      </c>
      <c r="C1258" s="2" t="s">
        <v>1</v>
      </c>
      <c r="D1258" s="2" t="s">
        <v>0</v>
      </c>
      <c r="E1258" s="2" t="s">
        <v>10201</v>
      </c>
      <c r="F1258" s="2" t="s">
        <v>10331</v>
      </c>
      <c r="G1258" s="25">
        <v>1160</v>
      </c>
      <c r="H1258" s="29">
        <v>1160</v>
      </c>
      <c r="I1258" s="30"/>
      <c r="J1258" s="24" t="s">
        <v>10219</v>
      </c>
      <c r="K1258" s="2">
        <v>0</v>
      </c>
      <c r="L1258" s="2">
        <v>0</v>
      </c>
      <c r="M1258" s="24">
        <v>483.51</v>
      </c>
      <c r="N1258" s="2">
        <v>62.856300000000005</v>
      </c>
      <c r="O1258" s="2">
        <v>0</v>
      </c>
      <c r="P1258" s="2">
        <v>0</v>
      </c>
      <c r="Q1258" s="24">
        <v>546.36630000000002</v>
      </c>
      <c r="R1258" s="2" t="s">
        <v>10218</v>
      </c>
      <c r="S1258" s="2" t="s">
        <v>1</v>
      </c>
      <c r="T1258" t="str">
        <f>IF(Tabla2[[#This Row],[SERIE ]]="22SD004C","BODEGA",IF(Tabla2[[#This Row],[SERIE ]]="21DS000T","CASA MATRIZ","SUCURSAL"))</f>
        <v>SUCURSAL</v>
      </c>
    </row>
    <row r="1259" spans="1:20" ht="15.75" hidden="1" thickBot="1" x14ac:dyDescent="0.3">
      <c r="A1259" s="26" t="s">
        <v>8488</v>
      </c>
      <c r="B1259" s="182" t="s">
        <v>10422</v>
      </c>
      <c r="C1259" s="2" t="s">
        <v>1</v>
      </c>
      <c r="D1259" s="2" t="s">
        <v>0</v>
      </c>
      <c r="E1259" s="2" t="s">
        <v>10201</v>
      </c>
      <c r="F1259" s="2" t="s">
        <v>10331</v>
      </c>
      <c r="G1259" s="25">
        <v>1159</v>
      </c>
      <c r="H1259" s="29">
        <v>1159</v>
      </c>
      <c r="I1259" s="30" t="s">
        <v>10260</v>
      </c>
      <c r="J1259" s="24" t="s">
        <v>10261</v>
      </c>
      <c r="K1259" s="2">
        <v>0</v>
      </c>
      <c r="L1259" s="2">
        <v>0</v>
      </c>
      <c r="M1259" s="24">
        <v>951.99</v>
      </c>
      <c r="N1259" s="2">
        <v>123.7587</v>
      </c>
      <c r="O1259" s="2">
        <v>0</v>
      </c>
      <c r="P1259" s="2">
        <v>0</v>
      </c>
      <c r="Q1259" s="24">
        <v>1075.7487000000001</v>
      </c>
      <c r="S1259" s="2" t="s">
        <v>1</v>
      </c>
      <c r="T1259" t="str">
        <f>IF(Tabla2[[#This Row],[SERIE ]]="22SD004C","BODEGA",IF(Tabla2[[#This Row],[SERIE ]]="21DS000T","CASA MATRIZ","SUCURSAL"))</f>
        <v>SUCURSAL</v>
      </c>
    </row>
    <row r="1260" spans="1:20" ht="15.75" hidden="1" thickBot="1" x14ac:dyDescent="0.3">
      <c r="A1260" s="26" t="s">
        <v>8488</v>
      </c>
      <c r="B1260" s="182" t="s">
        <v>10422</v>
      </c>
      <c r="C1260" s="2" t="s">
        <v>1</v>
      </c>
      <c r="D1260" s="2" t="s">
        <v>0</v>
      </c>
      <c r="E1260" s="2" t="s">
        <v>10201</v>
      </c>
      <c r="F1260" s="2" t="s">
        <v>10331</v>
      </c>
      <c r="G1260" s="25">
        <v>1158</v>
      </c>
      <c r="H1260" s="29">
        <v>1158</v>
      </c>
      <c r="I1260" s="30"/>
      <c r="J1260" s="24" t="s">
        <v>10229</v>
      </c>
      <c r="K1260" s="2">
        <v>0</v>
      </c>
      <c r="L1260" s="2">
        <v>0</v>
      </c>
      <c r="M1260" s="24">
        <v>442.92</v>
      </c>
      <c r="N1260" s="2">
        <v>57.579600000000006</v>
      </c>
      <c r="O1260" s="2">
        <v>0</v>
      </c>
      <c r="P1260" s="2">
        <v>0</v>
      </c>
      <c r="Q1260" s="24">
        <v>500.49960000000004</v>
      </c>
      <c r="R1260" s="2" t="s">
        <v>10228</v>
      </c>
      <c r="S1260" s="2" t="s">
        <v>1</v>
      </c>
      <c r="T1260" t="str">
        <f>IF(Tabla2[[#This Row],[SERIE ]]="22SD004C","BODEGA",IF(Tabla2[[#This Row],[SERIE ]]="21DS000T","CASA MATRIZ","SUCURSAL"))</f>
        <v>SUCURSAL</v>
      </c>
    </row>
    <row r="1261" spans="1:20" ht="15.75" hidden="1" thickBot="1" x14ac:dyDescent="0.3">
      <c r="A1261" s="26" t="s">
        <v>8488</v>
      </c>
      <c r="B1261" s="182" t="s">
        <v>10422</v>
      </c>
      <c r="C1261" s="2" t="s">
        <v>1</v>
      </c>
      <c r="D1261" s="2" t="s">
        <v>0</v>
      </c>
      <c r="E1261" s="2" t="s">
        <v>10201</v>
      </c>
      <c r="F1261" s="2" t="s">
        <v>10331</v>
      </c>
      <c r="G1261" s="25">
        <v>1157</v>
      </c>
      <c r="H1261" s="29">
        <v>1157</v>
      </c>
      <c r="I1261" s="30"/>
      <c r="J1261" s="24" t="s">
        <v>10252</v>
      </c>
      <c r="K1261" s="2">
        <v>0</v>
      </c>
      <c r="L1261" s="2">
        <v>0</v>
      </c>
      <c r="M1261" s="24">
        <v>276.56</v>
      </c>
      <c r="N1261" s="2">
        <v>35.952800000000003</v>
      </c>
      <c r="O1261" s="2">
        <v>0</v>
      </c>
      <c r="P1261" s="2">
        <v>0</v>
      </c>
      <c r="Q1261" s="24">
        <v>312.51280000000003</v>
      </c>
      <c r="R1261" s="2" t="s">
        <v>10251</v>
      </c>
      <c r="S1261" s="2" t="s">
        <v>1</v>
      </c>
      <c r="T1261" t="str">
        <f>IF(Tabla2[[#This Row],[SERIE ]]="22SD004C","BODEGA",IF(Tabla2[[#This Row],[SERIE ]]="21DS000T","CASA MATRIZ","SUCURSAL"))</f>
        <v>SUCURSAL</v>
      </c>
    </row>
    <row r="1262" spans="1:20" ht="15.75" hidden="1" thickBot="1" x14ac:dyDescent="0.3">
      <c r="A1262" s="26" t="s">
        <v>8488</v>
      </c>
      <c r="B1262" s="182" t="s">
        <v>10422</v>
      </c>
      <c r="C1262" s="2" t="s">
        <v>1</v>
      </c>
      <c r="D1262" s="2" t="s">
        <v>0</v>
      </c>
      <c r="E1262" s="2" t="s">
        <v>10201</v>
      </c>
      <c r="F1262" s="2" t="s">
        <v>10331</v>
      </c>
      <c r="G1262" s="25">
        <v>1156</v>
      </c>
      <c r="H1262" s="29">
        <v>1156</v>
      </c>
      <c r="I1262" s="30"/>
      <c r="J1262" s="24" t="s">
        <v>10231</v>
      </c>
      <c r="K1262" s="2">
        <v>0</v>
      </c>
      <c r="L1262" s="2">
        <v>0</v>
      </c>
      <c r="M1262" s="24">
        <v>384.07</v>
      </c>
      <c r="N1262" s="2">
        <v>49.929099999999998</v>
      </c>
      <c r="O1262" s="2">
        <v>0</v>
      </c>
      <c r="P1262" s="2">
        <v>0</v>
      </c>
      <c r="Q1262" s="24">
        <v>433.9991</v>
      </c>
      <c r="R1262" s="2" t="s">
        <v>10230</v>
      </c>
      <c r="S1262" s="2" t="s">
        <v>1</v>
      </c>
      <c r="T1262" t="str">
        <f>IF(Tabla2[[#This Row],[SERIE ]]="22SD004C","BODEGA",IF(Tabla2[[#This Row],[SERIE ]]="21DS000T","CASA MATRIZ","SUCURSAL"))</f>
        <v>SUCURSAL</v>
      </c>
    </row>
    <row r="1263" spans="1:20" ht="15.75" hidden="1" thickBot="1" x14ac:dyDescent="0.3">
      <c r="A1263" s="26" t="s">
        <v>8488</v>
      </c>
      <c r="B1263" s="182" t="s">
        <v>10422</v>
      </c>
      <c r="C1263" s="2" t="s">
        <v>1</v>
      </c>
      <c r="D1263" s="2" t="s">
        <v>0</v>
      </c>
      <c r="E1263" s="2" t="s">
        <v>10201</v>
      </c>
      <c r="F1263" s="2" t="s">
        <v>10331</v>
      </c>
      <c r="G1263" s="25">
        <v>1155</v>
      </c>
      <c r="H1263" s="25">
        <v>1155</v>
      </c>
      <c r="I1263" s="30"/>
      <c r="J1263" s="24" t="s">
        <v>10231</v>
      </c>
      <c r="K1263" s="2">
        <v>0</v>
      </c>
      <c r="L1263" s="2">
        <v>0</v>
      </c>
      <c r="M1263" s="24">
        <v>374.87</v>
      </c>
      <c r="N1263" s="2">
        <v>48.7331</v>
      </c>
      <c r="O1263" s="2">
        <v>0</v>
      </c>
      <c r="P1263" s="2">
        <v>0</v>
      </c>
      <c r="Q1263" s="24">
        <v>423.60309999999998</v>
      </c>
      <c r="R1263" s="2" t="s">
        <v>10230</v>
      </c>
      <c r="S1263" s="2" t="s">
        <v>1</v>
      </c>
      <c r="T1263" t="str">
        <f>IF(Tabla2[[#This Row],[SERIE ]]="22SD004C","BODEGA",IF(Tabla2[[#This Row],[SERIE ]]="21DS000T","CASA MATRIZ","SUCURSAL"))</f>
        <v>SUCURSAL</v>
      </c>
    </row>
    <row r="1264" spans="1:20" ht="15.75" hidden="1" thickBot="1" x14ac:dyDescent="0.3">
      <c r="A1264" s="26" t="s">
        <v>8488</v>
      </c>
      <c r="B1264" s="182" t="s">
        <v>10421</v>
      </c>
      <c r="C1264" s="2" t="s">
        <v>1</v>
      </c>
      <c r="D1264" s="2" t="s">
        <v>0</v>
      </c>
      <c r="E1264" s="2" t="s">
        <v>10201</v>
      </c>
      <c r="F1264" s="2" t="s">
        <v>10331</v>
      </c>
      <c r="G1264" s="25">
        <v>1154</v>
      </c>
      <c r="H1264" s="29">
        <v>1154</v>
      </c>
      <c r="I1264" s="30"/>
      <c r="J1264" s="24" t="s">
        <v>10221</v>
      </c>
      <c r="K1264" s="2">
        <v>0</v>
      </c>
      <c r="L1264" s="2">
        <v>0</v>
      </c>
      <c r="M1264" s="24">
        <v>762.82</v>
      </c>
      <c r="N1264" s="2">
        <v>99.166600000000017</v>
      </c>
      <c r="O1264" s="2">
        <v>0</v>
      </c>
      <c r="P1264" s="2">
        <v>0</v>
      </c>
      <c r="Q1264" s="24">
        <v>861.98660000000007</v>
      </c>
      <c r="R1264" s="2" t="s">
        <v>10220</v>
      </c>
      <c r="S1264" s="2" t="s">
        <v>1</v>
      </c>
      <c r="T1264" t="str">
        <f>IF(Tabla2[[#This Row],[SERIE ]]="22SD004C","BODEGA",IF(Tabla2[[#This Row],[SERIE ]]="21DS000T","CASA MATRIZ","SUCURSAL"))</f>
        <v>SUCURSAL</v>
      </c>
    </row>
    <row r="1265" spans="1:20" ht="15.75" hidden="1" thickBot="1" x14ac:dyDescent="0.3">
      <c r="A1265" s="26" t="s">
        <v>8488</v>
      </c>
      <c r="B1265" s="182" t="s">
        <v>10421</v>
      </c>
      <c r="C1265" s="2" t="s">
        <v>1</v>
      </c>
      <c r="D1265" s="2" t="s">
        <v>0</v>
      </c>
      <c r="E1265" s="2" t="s">
        <v>10201</v>
      </c>
      <c r="F1265" s="2" t="s">
        <v>10331</v>
      </c>
      <c r="G1265" s="25">
        <v>1153</v>
      </c>
      <c r="H1265" s="29">
        <v>1153</v>
      </c>
      <c r="I1265" s="30"/>
      <c r="J1265" s="24" t="s">
        <v>10221</v>
      </c>
      <c r="K1265" s="2">
        <v>0</v>
      </c>
      <c r="L1265" s="2">
        <v>0</v>
      </c>
      <c r="M1265" s="24">
        <v>2280.4</v>
      </c>
      <c r="N1265" s="2">
        <v>296.452</v>
      </c>
      <c r="O1265" s="2">
        <v>0</v>
      </c>
      <c r="P1265" s="2">
        <v>0</v>
      </c>
      <c r="Q1265" s="24">
        <v>2576.8519999999999</v>
      </c>
      <c r="R1265" s="2" t="s">
        <v>10220</v>
      </c>
      <c r="S1265" s="2" t="s">
        <v>1</v>
      </c>
      <c r="T1265" t="str">
        <f>IF(Tabla2[[#This Row],[SERIE ]]="22SD004C","BODEGA",IF(Tabla2[[#This Row],[SERIE ]]="21DS000T","CASA MATRIZ","SUCURSAL"))</f>
        <v>SUCURSAL</v>
      </c>
    </row>
    <row r="1266" spans="1:20" ht="15.75" hidden="1" thickBot="1" x14ac:dyDescent="0.3">
      <c r="A1266" s="26" t="s">
        <v>8488</v>
      </c>
      <c r="B1266" s="182" t="s">
        <v>10421</v>
      </c>
      <c r="C1266" s="2" t="s">
        <v>1</v>
      </c>
      <c r="D1266" s="2" t="s">
        <v>0</v>
      </c>
      <c r="E1266" s="2" t="s">
        <v>10201</v>
      </c>
      <c r="F1266" s="2" t="s">
        <v>10331</v>
      </c>
      <c r="G1266" s="25">
        <v>1152</v>
      </c>
      <c r="H1266" s="29">
        <v>1152</v>
      </c>
      <c r="I1266" s="30" t="s">
        <v>7676</v>
      </c>
      <c r="J1266" s="24" t="s">
        <v>7675</v>
      </c>
      <c r="K1266" s="2">
        <v>0</v>
      </c>
      <c r="L1266" s="2">
        <v>0</v>
      </c>
      <c r="M1266" s="24">
        <v>0</v>
      </c>
      <c r="N1266" s="2">
        <v>0</v>
      </c>
      <c r="O1266" s="2">
        <v>0</v>
      </c>
      <c r="P1266" s="2">
        <v>0</v>
      </c>
      <c r="Q1266" s="24">
        <v>0</v>
      </c>
      <c r="S1266" s="2" t="s">
        <v>1</v>
      </c>
      <c r="T1266" t="str">
        <f>IF(Tabla2[[#This Row],[SERIE ]]="22SD004C","BODEGA",IF(Tabla2[[#This Row],[SERIE ]]="21DS000T","CASA MATRIZ","SUCURSAL"))</f>
        <v>SUCURSAL</v>
      </c>
    </row>
    <row r="1267" spans="1:20" ht="15.75" hidden="1" thickBot="1" x14ac:dyDescent="0.3">
      <c r="A1267" s="26" t="s">
        <v>8488</v>
      </c>
      <c r="B1267" s="182" t="s">
        <v>10421</v>
      </c>
      <c r="C1267" s="2" t="s">
        <v>1</v>
      </c>
      <c r="D1267" s="2" t="s">
        <v>0</v>
      </c>
      <c r="E1267" s="2" t="s">
        <v>10201</v>
      </c>
      <c r="F1267" s="2" t="s">
        <v>10331</v>
      </c>
      <c r="G1267" s="25">
        <v>1151</v>
      </c>
      <c r="H1267" s="29">
        <v>1151</v>
      </c>
      <c r="I1267" s="30"/>
      <c r="J1267" s="24" t="s">
        <v>10231</v>
      </c>
      <c r="K1267" s="2">
        <v>0</v>
      </c>
      <c r="L1267" s="2">
        <v>0</v>
      </c>
      <c r="M1267" s="24">
        <v>374.87</v>
      </c>
      <c r="N1267" s="2">
        <v>48.7331</v>
      </c>
      <c r="O1267" s="2">
        <v>0</v>
      </c>
      <c r="P1267" s="2">
        <v>0</v>
      </c>
      <c r="Q1267" s="24">
        <v>423.60309999999998</v>
      </c>
      <c r="R1267" s="2" t="s">
        <v>10230</v>
      </c>
      <c r="S1267" s="2" t="s">
        <v>1</v>
      </c>
      <c r="T1267" t="str">
        <f>IF(Tabla2[[#This Row],[SERIE ]]="22SD004C","BODEGA",IF(Tabla2[[#This Row],[SERIE ]]="21DS000T","CASA MATRIZ","SUCURSAL"))</f>
        <v>SUCURSAL</v>
      </c>
    </row>
    <row r="1268" spans="1:20" ht="15.75" hidden="1" thickBot="1" x14ac:dyDescent="0.3">
      <c r="A1268" s="26" t="s">
        <v>8488</v>
      </c>
      <c r="B1268" s="182" t="s">
        <v>10421</v>
      </c>
      <c r="C1268" s="2" t="s">
        <v>1</v>
      </c>
      <c r="D1268" s="2" t="s">
        <v>0</v>
      </c>
      <c r="E1268" s="2" t="s">
        <v>10201</v>
      </c>
      <c r="F1268" s="2" t="s">
        <v>10331</v>
      </c>
      <c r="G1268" s="25">
        <v>1150</v>
      </c>
      <c r="H1268" s="29">
        <v>1150</v>
      </c>
      <c r="I1268" s="30"/>
      <c r="J1268" s="24" t="s">
        <v>10217</v>
      </c>
      <c r="K1268" s="2">
        <v>0</v>
      </c>
      <c r="L1268" s="2">
        <v>0</v>
      </c>
      <c r="M1268" s="24">
        <v>48.67</v>
      </c>
      <c r="N1268" s="2">
        <v>6.3271000000000006</v>
      </c>
      <c r="O1268" s="2">
        <v>0</v>
      </c>
      <c r="P1268" s="2">
        <v>0</v>
      </c>
      <c r="Q1268" s="24">
        <v>54.997100000000003</v>
      </c>
      <c r="R1268" s="2" t="s">
        <v>10216</v>
      </c>
      <c r="S1268" s="2" t="s">
        <v>1</v>
      </c>
      <c r="T1268" t="str">
        <f>IF(Tabla2[[#This Row],[SERIE ]]="22SD004C","BODEGA",IF(Tabla2[[#This Row],[SERIE ]]="21DS000T","CASA MATRIZ","SUCURSAL"))</f>
        <v>SUCURSAL</v>
      </c>
    </row>
    <row r="1269" spans="1:20" ht="15.75" hidden="1" thickBot="1" x14ac:dyDescent="0.3">
      <c r="A1269" s="26" t="s">
        <v>8488</v>
      </c>
      <c r="B1269" s="182" t="s">
        <v>10421</v>
      </c>
      <c r="C1269" s="2" t="s">
        <v>1</v>
      </c>
      <c r="D1269" s="2" t="s">
        <v>0</v>
      </c>
      <c r="E1269" s="2" t="s">
        <v>10201</v>
      </c>
      <c r="F1269" s="2" t="s">
        <v>10331</v>
      </c>
      <c r="G1269" s="25">
        <v>1149</v>
      </c>
      <c r="H1269" s="29">
        <v>1149</v>
      </c>
      <c r="I1269" s="30" t="s">
        <v>10419</v>
      </c>
      <c r="J1269" s="24" t="s">
        <v>10420</v>
      </c>
      <c r="K1269" s="2">
        <v>0</v>
      </c>
      <c r="L1269" s="2">
        <v>0</v>
      </c>
      <c r="M1269" s="24">
        <v>14.02</v>
      </c>
      <c r="N1269" s="2">
        <v>1.8226</v>
      </c>
      <c r="O1269" s="2">
        <v>0</v>
      </c>
      <c r="P1269" s="2">
        <v>0</v>
      </c>
      <c r="Q1269" s="24">
        <v>15.842599999999999</v>
      </c>
      <c r="S1269" s="2" t="s">
        <v>1</v>
      </c>
      <c r="T1269" t="str">
        <f>IF(Tabla2[[#This Row],[SERIE ]]="22SD004C","BODEGA",IF(Tabla2[[#This Row],[SERIE ]]="21DS000T","CASA MATRIZ","SUCURSAL"))</f>
        <v>SUCURSAL</v>
      </c>
    </row>
    <row r="1270" spans="1:20" ht="15.75" hidden="1" thickBot="1" x14ac:dyDescent="0.3">
      <c r="A1270" s="26" t="s">
        <v>8488</v>
      </c>
      <c r="B1270" s="182" t="s">
        <v>10421</v>
      </c>
      <c r="C1270" s="2" t="s">
        <v>1</v>
      </c>
      <c r="D1270" s="2" t="s">
        <v>0</v>
      </c>
      <c r="E1270" s="2" t="s">
        <v>10201</v>
      </c>
      <c r="F1270" s="2" t="s">
        <v>10331</v>
      </c>
      <c r="G1270" s="25">
        <v>1148</v>
      </c>
      <c r="H1270" s="29">
        <v>1148</v>
      </c>
      <c r="I1270" s="30"/>
      <c r="J1270" s="24" t="s">
        <v>10203</v>
      </c>
      <c r="K1270" s="2">
        <v>0</v>
      </c>
      <c r="L1270" s="2">
        <v>0</v>
      </c>
      <c r="M1270" s="24">
        <v>336.73</v>
      </c>
      <c r="N1270" s="2">
        <v>43.774900000000002</v>
      </c>
      <c r="O1270" s="2">
        <v>0</v>
      </c>
      <c r="P1270" s="2">
        <v>0</v>
      </c>
      <c r="Q1270" s="24">
        <v>380.50490000000002</v>
      </c>
      <c r="R1270" s="2" t="s">
        <v>10202</v>
      </c>
      <c r="S1270" s="2" t="s">
        <v>1</v>
      </c>
      <c r="T1270" t="str">
        <f>IF(Tabla2[[#This Row],[SERIE ]]="22SD004C","BODEGA",IF(Tabla2[[#This Row],[SERIE ]]="21DS000T","CASA MATRIZ","SUCURSAL"))</f>
        <v>SUCURSAL</v>
      </c>
    </row>
    <row r="1271" spans="1:20" ht="15.75" hidden="1" thickBot="1" x14ac:dyDescent="0.3">
      <c r="A1271" s="26" t="s">
        <v>8488</v>
      </c>
      <c r="B1271" s="182" t="s">
        <v>10421</v>
      </c>
      <c r="C1271" s="2" t="s">
        <v>1</v>
      </c>
      <c r="D1271" s="2" t="s">
        <v>0</v>
      </c>
      <c r="E1271" s="2" t="s">
        <v>10201</v>
      </c>
      <c r="F1271" s="2" t="s">
        <v>10331</v>
      </c>
      <c r="G1271" s="25">
        <v>1147</v>
      </c>
      <c r="H1271" s="29">
        <v>1147</v>
      </c>
      <c r="I1271" s="30" t="s">
        <v>10417</v>
      </c>
      <c r="J1271" s="24" t="s">
        <v>10418</v>
      </c>
      <c r="K1271" s="2">
        <v>0</v>
      </c>
      <c r="L1271" s="2">
        <v>0</v>
      </c>
      <c r="M1271" s="24">
        <v>48.67</v>
      </c>
      <c r="N1271" s="2">
        <v>6.3271000000000006</v>
      </c>
      <c r="O1271" s="2">
        <v>0</v>
      </c>
      <c r="P1271" s="2">
        <v>0</v>
      </c>
      <c r="Q1271" s="24">
        <v>54.997100000000003</v>
      </c>
      <c r="S1271" s="2" t="s">
        <v>1</v>
      </c>
      <c r="T1271" t="str">
        <f>IF(Tabla2[[#This Row],[SERIE ]]="22SD004C","BODEGA",IF(Tabla2[[#This Row],[SERIE ]]="21DS000T","CASA MATRIZ","SUCURSAL"))</f>
        <v>SUCURSAL</v>
      </c>
    </row>
    <row r="1272" spans="1:20" ht="15.75" hidden="1" thickBot="1" x14ac:dyDescent="0.3">
      <c r="A1272" s="26" t="s">
        <v>8488</v>
      </c>
      <c r="B1272" s="182" t="s">
        <v>10421</v>
      </c>
      <c r="C1272" s="2" t="s">
        <v>1</v>
      </c>
      <c r="D1272" s="2" t="s">
        <v>0</v>
      </c>
      <c r="E1272" s="2" t="s">
        <v>10201</v>
      </c>
      <c r="F1272" s="2" t="s">
        <v>10331</v>
      </c>
      <c r="G1272" s="25">
        <v>1146</v>
      </c>
      <c r="H1272" s="29">
        <v>1146</v>
      </c>
      <c r="I1272" s="30"/>
      <c r="J1272" s="24" t="s">
        <v>10239</v>
      </c>
      <c r="K1272" s="2">
        <v>0</v>
      </c>
      <c r="L1272" s="2">
        <v>0</v>
      </c>
      <c r="M1272" s="24">
        <v>78.319999999999993</v>
      </c>
      <c r="N1272" s="2">
        <v>10.1816</v>
      </c>
      <c r="O1272" s="2">
        <v>0</v>
      </c>
      <c r="P1272" s="2">
        <v>0</v>
      </c>
      <c r="Q1272" s="24">
        <v>88.501599999999996</v>
      </c>
      <c r="R1272" s="2" t="s">
        <v>10238</v>
      </c>
      <c r="S1272" s="2" t="s">
        <v>1</v>
      </c>
      <c r="T1272" t="str">
        <f>IF(Tabla2[[#This Row],[SERIE ]]="22SD004C","BODEGA",IF(Tabla2[[#This Row],[SERIE ]]="21DS000T","CASA MATRIZ","SUCURSAL"))</f>
        <v>SUCURSAL</v>
      </c>
    </row>
    <row r="1273" spans="1:20" ht="15.75" hidden="1" thickBot="1" x14ac:dyDescent="0.3">
      <c r="A1273" s="26" t="s">
        <v>8488</v>
      </c>
      <c r="B1273" s="182" t="s">
        <v>10421</v>
      </c>
      <c r="C1273" s="2" t="s">
        <v>1</v>
      </c>
      <c r="D1273" s="2" t="s">
        <v>0</v>
      </c>
      <c r="E1273" s="2" t="s">
        <v>10201</v>
      </c>
      <c r="F1273" s="2" t="s">
        <v>10331</v>
      </c>
      <c r="G1273" s="25">
        <v>1145</v>
      </c>
      <c r="H1273" s="29">
        <v>1145</v>
      </c>
      <c r="I1273" s="30"/>
      <c r="J1273" s="24" t="s">
        <v>10219</v>
      </c>
      <c r="K1273" s="2">
        <v>0</v>
      </c>
      <c r="L1273" s="2">
        <v>0</v>
      </c>
      <c r="M1273" s="24">
        <v>536.41999999999996</v>
      </c>
      <c r="N1273" s="2">
        <v>69.7346</v>
      </c>
      <c r="O1273" s="2">
        <v>0</v>
      </c>
      <c r="P1273" s="2">
        <v>0</v>
      </c>
      <c r="Q1273" s="24">
        <v>606.15459999999996</v>
      </c>
      <c r="R1273" s="2" t="s">
        <v>10218</v>
      </c>
      <c r="S1273" s="2" t="s">
        <v>1</v>
      </c>
      <c r="T1273" t="str">
        <f>IF(Tabla2[[#This Row],[SERIE ]]="22SD004C","BODEGA",IF(Tabla2[[#This Row],[SERIE ]]="21DS000T","CASA MATRIZ","SUCURSAL"))</f>
        <v>SUCURSAL</v>
      </c>
    </row>
    <row r="1274" spans="1:20" ht="15.75" hidden="1" thickBot="1" x14ac:dyDescent="0.3">
      <c r="A1274" s="26" t="s">
        <v>8488</v>
      </c>
      <c r="B1274" s="182" t="s">
        <v>10421</v>
      </c>
      <c r="C1274" s="2" t="s">
        <v>1</v>
      </c>
      <c r="D1274" s="2" t="s">
        <v>0</v>
      </c>
      <c r="E1274" s="2" t="s">
        <v>10201</v>
      </c>
      <c r="F1274" s="2" t="s">
        <v>10331</v>
      </c>
      <c r="G1274" s="25">
        <v>1144</v>
      </c>
      <c r="H1274" s="29">
        <v>1144</v>
      </c>
      <c r="I1274" s="30"/>
      <c r="J1274" s="24" t="s">
        <v>10231</v>
      </c>
      <c r="K1274" s="2">
        <v>0</v>
      </c>
      <c r="L1274" s="2">
        <v>0</v>
      </c>
      <c r="M1274" s="24">
        <v>403.54</v>
      </c>
      <c r="N1274" s="2">
        <v>52.460200000000007</v>
      </c>
      <c r="O1274" s="2">
        <v>0</v>
      </c>
      <c r="P1274" s="2">
        <v>0</v>
      </c>
      <c r="Q1274" s="24">
        <v>456.00020000000001</v>
      </c>
      <c r="R1274" s="2" t="s">
        <v>10230</v>
      </c>
      <c r="S1274" s="2" t="s">
        <v>1</v>
      </c>
      <c r="T1274" t="str">
        <f>IF(Tabla2[[#This Row],[SERIE ]]="22SD004C","BODEGA",IF(Tabla2[[#This Row],[SERIE ]]="21DS000T","CASA MATRIZ","SUCURSAL"))</f>
        <v>SUCURSAL</v>
      </c>
    </row>
    <row r="1275" spans="1:20" ht="15.75" hidden="1" thickBot="1" x14ac:dyDescent="0.3">
      <c r="A1275" s="26" t="s">
        <v>8487</v>
      </c>
      <c r="B1275" s="182" t="s">
        <v>10328</v>
      </c>
      <c r="C1275" s="2" t="s">
        <v>1</v>
      </c>
      <c r="D1275" s="2" t="s">
        <v>0</v>
      </c>
      <c r="E1275" s="2" t="s">
        <v>10201</v>
      </c>
      <c r="F1275" s="2" t="s">
        <v>10331</v>
      </c>
      <c r="G1275" s="25">
        <v>1143</v>
      </c>
      <c r="H1275" s="29">
        <v>1143</v>
      </c>
      <c r="I1275" s="30" t="s">
        <v>7676</v>
      </c>
      <c r="J1275" s="24" t="s">
        <v>7675</v>
      </c>
      <c r="K1275" s="2">
        <v>0</v>
      </c>
      <c r="L1275" s="2">
        <v>0</v>
      </c>
      <c r="M1275" s="24">
        <v>0</v>
      </c>
      <c r="N1275" s="2">
        <v>0</v>
      </c>
      <c r="O1275" s="2">
        <v>0</v>
      </c>
      <c r="P1275" s="2">
        <v>0</v>
      </c>
      <c r="Q1275" s="24">
        <v>0</v>
      </c>
      <c r="S1275" s="2" t="s">
        <v>1</v>
      </c>
      <c r="T1275" t="str">
        <f>IF(Tabla2[[#This Row],[SERIE ]]="22SD004C","BODEGA",IF(Tabla2[[#This Row],[SERIE ]]="21DS000T","CASA MATRIZ","SUCURSAL"))</f>
        <v>SUCURSAL</v>
      </c>
    </row>
    <row r="1276" spans="1:20" ht="15.75" hidden="1" thickBot="1" x14ac:dyDescent="0.3">
      <c r="A1276" s="26" t="s">
        <v>8487</v>
      </c>
      <c r="B1276" s="182" t="s">
        <v>10328</v>
      </c>
      <c r="C1276" s="2" t="s">
        <v>1</v>
      </c>
      <c r="D1276" s="2" t="s">
        <v>0</v>
      </c>
      <c r="E1276" s="2" t="s">
        <v>10201</v>
      </c>
      <c r="F1276" s="2" t="s">
        <v>10331</v>
      </c>
      <c r="G1276" s="25">
        <v>1142</v>
      </c>
      <c r="H1276" s="29">
        <v>1142</v>
      </c>
      <c r="I1276" s="30"/>
      <c r="J1276" s="24" t="s">
        <v>10231</v>
      </c>
      <c r="K1276" s="2">
        <v>0</v>
      </c>
      <c r="L1276" s="2">
        <v>0</v>
      </c>
      <c r="M1276" s="24">
        <v>398.23</v>
      </c>
      <c r="N1276" s="2">
        <v>51.769900000000007</v>
      </c>
      <c r="O1276" s="2">
        <v>0</v>
      </c>
      <c r="P1276" s="2">
        <v>0</v>
      </c>
      <c r="Q1276" s="24">
        <v>449.99990000000003</v>
      </c>
      <c r="R1276" s="2" t="s">
        <v>10230</v>
      </c>
      <c r="S1276" s="2" t="s">
        <v>1</v>
      </c>
      <c r="T1276" t="str">
        <f>IF(Tabla2[[#This Row],[SERIE ]]="22SD004C","BODEGA",IF(Tabla2[[#This Row],[SERIE ]]="21DS000T","CASA MATRIZ","SUCURSAL"))</f>
        <v>SUCURSAL</v>
      </c>
    </row>
    <row r="1277" spans="1:20" ht="15.75" hidden="1" thickBot="1" x14ac:dyDescent="0.3">
      <c r="A1277" s="26" t="s">
        <v>8487</v>
      </c>
      <c r="B1277" s="182" t="s">
        <v>10328</v>
      </c>
      <c r="C1277" s="2" t="s">
        <v>1</v>
      </c>
      <c r="D1277" s="2" t="s">
        <v>0</v>
      </c>
      <c r="E1277" s="2" t="s">
        <v>10201</v>
      </c>
      <c r="F1277" s="2" t="s">
        <v>10331</v>
      </c>
      <c r="G1277" s="25">
        <v>1141</v>
      </c>
      <c r="H1277" s="29">
        <v>1141</v>
      </c>
      <c r="I1277" s="30"/>
      <c r="J1277" s="24" t="s">
        <v>10254</v>
      </c>
      <c r="K1277" s="2">
        <v>0</v>
      </c>
      <c r="L1277" s="2">
        <v>0</v>
      </c>
      <c r="M1277" s="24">
        <v>560.16999999999996</v>
      </c>
      <c r="N1277" s="2">
        <v>72.822099999999992</v>
      </c>
      <c r="O1277" s="2">
        <v>0</v>
      </c>
      <c r="P1277" s="2">
        <v>0</v>
      </c>
      <c r="Q1277" s="24">
        <v>632.99209999999994</v>
      </c>
      <c r="R1277" s="2" t="s">
        <v>10253</v>
      </c>
      <c r="S1277" s="2" t="s">
        <v>1</v>
      </c>
      <c r="T1277" t="str">
        <f>IF(Tabla2[[#This Row],[SERIE ]]="22SD004C","BODEGA",IF(Tabla2[[#This Row],[SERIE ]]="21DS000T","CASA MATRIZ","SUCURSAL"))</f>
        <v>SUCURSAL</v>
      </c>
    </row>
    <row r="1278" spans="1:20" ht="15.75" hidden="1" thickBot="1" x14ac:dyDescent="0.3">
      <c r="A1278" s="26" t="s">
        <v>8487</v>
      </c>
      <c r="B1278" s="182" t="s">
        <v>10328</v>
      </c>
      <c r="C1278" s="2" t="s">
        <v>1</v>
      </c>
      <c r="D1278" s="2" t="s">
        <v>0</v>
      </c>
      <c r="E1278" s="2" t="s">
        <v>10201</v>
      </c>
      <c r="F1278" s="2" t="s">
        <v>10331</v>
      </c>
      <c r="G1278" s="25">
        <v>1140</v>
      </c>
      <c r="H1278" s="29">
        <v>1140</v>
      </c>
      <c r="I1278" s="30"/>
      <c r="J1278" s="24" t="s">
        <v>10219</v>
      </c>
      <c r="K1278" s="2">
        <v>0</v>
      </c>
      <c r="L1278" s="2">
        <v>0</v>
      </c>
      <c r="M1278" s="24">
        <v>530.98</v>
      </c>
      <c r="N1278" s="2">
        <v>69.0274</v>
      </c>
      <c r="O1278" s="2">
        <v>0</v>
      </c>
      <c r="P1278" s="2">
        <v>0</v>
      </c>
      <c r="Q1278" s="24">
        <v>600.00739999999996</v>
      </c>
      <c r="R1278" s="2" t="s">
        <v>10218</v>
      </c>
      <c r="S1278" s="2" t="s">
        <v>1</v>
      </c>
      <c r="T1278" t="str">
        <f>IF(Tabla2[[#This Row],[SERIE ]]="22SD004C","BODEGA",IF(Tabla2[[#This Row],[SERIE ]]="21DS000T","CASA MATRIZ","SUCURSAL"))</f>
        <v>SUCURSAL</v>
      </c>
    </row>
    <row r="1279" spans="1:20" ht="15.75" hidden="1" thickBot="1" x14ac:dyDescent="0.3">
      <c r="A1279" s="26" t="s">
        <v>8487</v>
      </c>
      <c r="B1279" s="182" t="s">
        <v>10328</v>
      </c>
      <c r="C1279" s="2" t="s">
        <v>1</v>
      </c>
      <c r="D1279" s="2" t="s">
        <v>0</v>
      </c>
      <c r="E1279" s="2" t="s">
        <v>10201</v>
      </c>
      <c r="F1279" s="2" t="s">
        <v>10331</v>
      </c>
      <c r="G1279" s="25">
        <v>1139</v>
      </c>
      <c r="H1279" s="29">
        <v>1139</v>
      </c>
      <c r="I1279" s="30"/>
      <c r="J1279" s="24" t="s">
        <v>10217</v>
      </c>
      <c r="K1279" s="2">
        <v>0</v>
      </c>
      <c r="L1279" s="2">
        <v>0</v>
      </c>
      <c r="M1279" s="24">
        <v>48.67</v>
      </c>
      <c r="N1279" s="2">
        <v>6.3271000000000006</v>
      </c>
      <c r="O1279" s="2">
        <v>0</v>
      </c>
      <c r="P1279" s="2">
        <v>0</v>
      </c>
      <c r="Q1279" s="24">
        <v>54.997100000000003</v>
      </c>
      <c r="R1279" s="2" t="s">
        <v>10216</v>
      </c>
      <c r="S1279" s="2" t="s">
        <v>1</v>
      </c>
      <c r="T1279" t="str">
        <f>IF(Tabla2[[#This Row],[SERIE ]]="22SD004C","BODEGA",IF(Tabla2[[#This Row],[SERIE ]]="21DS000T","CASA MATRIZ","SUCURSAL"))</f>
        <v>SUCURSAL</v>
      </c>
    </row>
    <row r="1280" spans="1:20" ht="15.75" hidden="1" thickBot="1" x14ac:dyDescent="0.3">
      <c r="A1280" s="26" t="s">
        <v>8487</v>
      </c>
      <c r="B1280" s="182" t="s">
        <v>10328</v>
      </c>
      <c r="C1280" s="2" t="s">
        <v>1</v>
      </c>
      <c r="D1280" s="2" t="s">
        <v>0</v>
      </c>
      <c r="E1280" s="2" t="s">
        <v>10201</v>
      </c>
      <c r="F1280" s="2" t="s">
        <v>10331</v>
      </c>
      <c r="G1280" s="25">
        <v>1138</v>
      </c>
      <c r="H1280" s="29">
        <v>1138</v>
      </c>
      <c r="I1280" s="30" t="s">
        <v>10286</v>
      </c>
      <c r="J1280" s="24" t="s">
        <v>10287</v>
      </c>
      <c r="K1280" s="2">
        <v>0</v>
      </c>
      <c r="L1280" s="2">
        <v>0</v>
      </c>
      <c r="M1280" s="24">
        <v>238.94</v>
      </c>
      <c r="N1280" s="2">
        <v>31.062200000000001</v>
      </c>
      <c r="O1280" s="2">
        <v>0</v>
      </c>
      <c r="P1280" s="2">
        <v>0</v>
      </c>
      <c r="Q1280" s="24">
        <v>270.00220000000002</v>
      </c>
      <c r="S1280" s="2" t="s">
        <v>1</v>
      </c>
      <c r="T1280" t="str">
        <f>IF(Tabla2[[#This Row],[SERIE ]]="22SD004C","BODEGA",IF(Tabla2[[#This Row],[SERIE ]]="21DS000T","CASA MATRIZ","SUCURSAL"))</f>
        <v>SUCURSAL</v>
      </c>
    </row>
    <row r="1281" spans="1:20" ht="15.75" hidden="1" thickBot="1" x14ac:dyDescent="0.3">
      <c r="A1281" s="26" t="s">
        <v>8487</v>
      </c>
      <c r="B1281" s="182" t="s">
        <v>10328</v>
      </c>
      <c r="C1281" s="2" t="s">
        <v>1</v>
      </c>
      <c r="D1281" s="2" t="s">
        <v>0</v>
      </c>
      <c r="E1281" s="2" t="s">
        <v>10201</v>
      </c>
      <c r="F1281" s="2" t="s">
        <v>10331</v>
      </c>
      <c r="G1281" s="25">
        <v>1137</v>
      </c>
      <c r="H1281" s="29">
        <v>1137</v>
      </c>
      <c r="I1281" s="30"/>
      <c r="J1281" s="24" t="s">
        <v>10270</v>
      </c>
      <c r="K1281" s="2">
        <v>0</v>
      </c>
      <c r="L1281" s="2">
        <v>0</v>
      </c>
      <c r="M1281" s="24">
        <v>421.33</v>
      </c>
      <c r="N1281" s="2">
        <v>54.7729</v>
      </c>
      <c r="O1281" s="2">
        <v>0</v>
      </c>
      <c r="P1281" s="2">
        <v>0</v>
      </c>
      <c r="Q1281" s="24">
        <v>476.10289999999998</v>
      </c>
      <c r="R1281" s="2" t="s">
        <v>10269</v>
      </c>
      <c r="S1281" s="2" t="s">
        <v>1</v>
      </c>
      <c r="T1281" t="str">
        <f>IF(Tabla2[[#This Row],[SERIE ]]="22SD004C","BODEGA",IF(Tabla2[[#This Row],[SERIE ]]="21DS000T","CASA MATRIZ","SUCURSAL"))</f>
        <v>SUCURSAL</v>
      </c>
    </row>
    <row r="1282" spans="1:20" ht="15.75" hidden="1" thickBot="1" x14ac:dyDescent="0.3">
      <c r="A1282" s="26" t="s">
        <v>8487</v>
      </c>
      <c r="B1282" s="182" t="s">
        <v>10328</v>
      </c>
      <c r="C1282" s="2" t="s">
        <v>1</v>
      </c>
      <c r="D1282" s="2" t="s">
        <v>0</v>
      </c>
      <c r="E1282" s="2" t="s">
        <v>10201</v>
      </c>
      <c r="F1282" s="2" t="s">
        <v>10331</v>
      </c>
      <c r="G1282" s="25">
        <v>1136</v>
      </c>
      <c r="H1282" s="25">
        <v>1136</v>
      </c>
      <c r="I1282" s="30"/>
      <c r="J1282" s="24" t="s">
        <v>10207</v>
      </c>
      <c r="K1282" s="2">
        <v>0</v>
      </c>
      <c r="L1282" s="2">
        <v>0</v>
      </c>
      <c r="M1282" s="24">
        <v>435.71</v>
      </c>
      <c r="N1282" s="2">
        <v>56.642299999999999</v>
      </c>
      <c r="O1282" s="2">
        <v>0</v>
      </c>
      <c r="P1282" s="2">
        <v>0</v>
      </c>
      <c r="Q1282" s="24">
        <v>492.35229999999996</v>
      </c>
      <c r="R1282" s="2" t="s">
        <v>10206</v>
      </c>
      <c r="S1282" s="2" t="s">
        <v>1</v>
      </c>
      <c r="T1282" t="str">
        <f>IF(Tabla2[[#This Row],[SERIE ]]="22SD004C","BODEGA",IF(Tabla2[[#This Row],[SERIE ]]="21DS000T","CASA MATRIZ","SUCURSAL"))</f>
        <v>SUCURSAL</v>
      </c>
    </row>
    <row r="1283" spans="1:20" ht="15.75" hidden="1" thickBot="1" x14ac:dyDescent="0.3">
      <c r="A1283" s="26" t="s">
        <v>8487</v>
      </c>
      <c r="B1283" s="182" t="s">
        <v>10322</v>
      </c>
      <c r="C1283" s="2" t="s">
        <v>1</v>
      </c>
      <c r="D1283" s="2" t="s">
        <v>0</v>
      </c>
      <c r="E1283" s="2" t="s">
        <v>10201</v>
      </c>
      <c r="F1283" s="2" t="s">
        <v>10331</v>
      </c>
      <c r="G1283" s="25">
        <v>1135</v>
      </c>
      <c r="H1283" s="29">
        <v>1135</v>
      </c>
      <c r="I1283" s="30"/>
      <c r="J1283" s="24" t="s">
        <v>10219</v>
      </c>
      <c r="K1283" s="2">
        <v>0</v>
      </c>
      <c r="L1283" s="2">
        <v>0</v>
      </c>
      <c r="M1283" s="24">
        <v>288.23</v>
      </c>
      <c r="N1283" s="2">
        <v>37.469900000000003</v>
      </c>
      <c r="O1283" s="2">
        <v>0</v>
      </c>
      <c r="P1283" s="2">
        <v>0</v>
      </c>
      <c r="Q1283" s="24">
        <v>325.69990000000001</v>
      </c>
      <c r="R1283" s="2" t="s">
        <v>10218</v>
      </c>
      <c r="S1283" s="2" t="s">
        <v>1</v>
      </c>
      <c r="T1283" t="str">
        <f>IF(Tabla2[[#This Row],[SERIE ]]="22SD004C","BODEGA",IF(Tabla2[[#This Row],[SERIE ]]="21DS000T","CASA MATRIZ","SUCURSAL"))</f>
        <v>SUCURSAL</v>
      </c>
    </row>
    <row r="1284" spans="1:20" ht="15.75" hidden="1" thickBot="1" x14ac:dyDescent="0.3">
      <c r="A1284" s="26" t="s">
        <v>8487</v>
      </c>
      <c r="B1284" s="182" t="s">
        <v>10322</v>
      </c>
      <c r="C1284" s="2" t="s">
        <v>1</v>
      </c>
      <c r="D1284" s="2" t="s">
        <v>0</v>
      </c>
      <c r="E1284" s="2" t="s">
        <v>10201</v>
      </c>
      <c r="F1284" s="2" t="s">
        <v>10331</v>
      </c>
      <c r="G1284" s="25">
        <v>1134</v>
      </c>
      <c r="H1284" s="29">
        <v>1134</v>
      </c>
      <c r="I1284" s="30"/>
      <c r="J1284" s="24" t="s">
        <v>10327</v>
      </c>
      <c r="K1284" s="2">
        <v>0</v>
      </c>
      <c r="L1284" s="2">
        <v>0</v>
      </c>
      <c r="M1284" s="24">
        <v>485.04</v>
      </c>
      <c r="N1284" s="2">
        <v>63.055200000000006</v>
      </c>
      <c r="O1284" s="2">
        <v>0</v>
      </c>
      <c r="P1284" s="2">
        <v>0</v>
      </c>
      <c r="Q1284" s="24">
        <v>548.09519999999998</v>
      </c>
      <c r="R1284" s="2" t="s">
        <v>10326</v>
      </c>
      <c r="S1284" s="2" t="s">
        <v>1</v>
      </c>
      <c r="T1284" t="str">
        <f>IF(Tabla2[[#This Row],[SERIE ]]="22SD004C","BODEGA",IF(Tabla2[[#This Row],[SERIE ]]="21DS000T","CASA MATRIZ","SUCURSAL"))</f>
        <v>SUCURSAL</v>
      </c>
    </row>
    <row r="1285" spans="1:20" ht="15.75" hidden="1" thickBot="1" x14ac:dyDescent="0.3">
      <c r="A1285" s="26" t="s">
        <v>8487</v>
      </c>
      <c r="B1285" s="182" t="s">
        <v>10322</v>
      </c>
      <c r="C1285" s="2" t="s">
        <v>1</v>
      </c>
      <c r="D1285" s="2" t="s">
        <v>0</v>
      </c>
      <c r="E1285" s="2" t="s">
        <v>10201</v>
      </c>
      <c r="F1285" s="2" t="s">
        <v>10331</v>
      </c>
      <c r="G1285" s="25">
        <v>1133</v>
      </c>
      <c r="H1285" s="29">
        <v>1133</v>
      </c>
      <c r="I1285" s="30"/>
      <c r="J1285" s="24" t="s">
        <v>10296</v>
      </c>
      <c r="K1285" s="2">
        <v>0</v>
      </c>
      <c r="L1285" s="2">
        <v>0</v>
      </c>
      <c r="M1285" s="24">
        <v>38.76</v>
      </c>
      <c r="N1285" s="2">
        <v>5.0388000000000002</v>
      </c>
      <c r="O1285" s="2">
        <v>0</v>
      </c>
      <c r="P1285" s="2">
        <v>0</v>
      </c>
      <c r="Q1285" s="24">
        <v>43.7988</v>
      </c>
      <c r="R1285" s="2" t="s">
        <v>10295</v>
      </c>
      <c r="S1285" s="2" t="s">
        <v>1</v>
      </c>
      <c r="T1285" t="str">
        <f>IF(Tabla2[[#This Row],[SERIE ]]="22SD004C","BODEGA",IF(Tabla2[[#This Row],[SERIE ]]="21DS000T","CASA MATRIZ","SUCURSAL"))</f>
        <v>SUCURSAL</v>
      </c>
    </row>
    <row r="1286" spans="1:20" ht="15.75" hidden="1" thickBot="1" x14ac:dyDescent="0.3">
      <c r="A1286" s="26" t="s">
        <v>8487</v>
      </c>
      <c r="B1286" s="182" t="s">
        <v>10322</v>
      </c>
      <c r="C1286" s="2" t="s">
        <v>1</v>
      </c>
      <c r="D1286" s="2" t="s">
        <v>0</v>
      </c>
      <c r="E1286" s="2" t="s">
        <v>10201</v>
      </c>
      <c r="F1286" s="2" t="s">
        <v>10331</v>
      </c>
      <c r="G1286" s="25">
        <v>1132</v>
      </c>
      <c r="H1286" s="29">
        <v>1132</v>
      </c>
      <c r="I1286" s="30"/>
      <c r="J1286" s="24" t="s">
        <v>10203</v>
      </c>
      <c r="K1286" s="2">
        <v>0</v>
      </c>
      <c r="L1286" s="2">
        <v>0</v>
      </c>
      <c r="M1286" s="24">
        <v>500.89</v>
      </c>
      <c r="N1286" s="2">
        <v>65.115700000000004</v>
      </c>
      <c r="O1286" s="2">
        <v>0</v>
      </c>
      <c r="P1286" s="2">
        <v>0</v>
      </c>
      <c r="Q1286" s="24">
        <v>566.00569999999993</v>
      </c>
      <c r="R1286" s="2" t="s">
        <v>10202</v>
      </c>
      <c r="S1286" s="2" t="s">
        <v>1</v>
      </c>
      <c r="T1286" t="str">
        <f>IF(Tabla2[[#This Row],[SERIE ]]="22SD004C","BODEGA",IF(Tabla2[[#This Row],[SERIE ]]="21DS000T","CASA MATRIZ","SUCURSAL"))</f>
        <v>SUCURSAL</v>
      </c>
    </row>
    <row r="1287" spans="1:20" ht="15.75" hidden="1" thickBot="1" x14ac:dyDescent="0.3">
      <c r="A1287" s="26" t="s">
        <v>8487</v>
      </c>
      <c r="B1287" s="182" t="s">
        <v>10322</v>
      </c>
      <c r="C1287" s="2" t="s">
        <v>1</v>
      </c>
      <c r="D1287" s="2" t="s">
        <v>0</v>
      </c>
      <c r="E1287" s="2" t="s">
        <v>10201</v>
      </c>
      <c r="F1287" s="2" t="s">
        <v>10331</v>
      </c>
      <c r="G1287" s="25">
        <v>1131</v>
      </c>
      <c r="H1287" s="29">
        <v>1131</v>
      </c>
      <c r="I1287" s="30"/>
      <c r="J1287" s="24" t="s">
        <v>10231</v>
      </c>
      <c r="K1287" s="2">
        <v>0</v>
      </c>
      <c r="L1287" s="2">
        <v>0</v>
      </c>
      <c r="M1287" s="24">
        <v>341.59</v>
      </c>
      <c r="N1287" s="2">
        <v>44.406700000000001</v>
      </c>
      <c r="O1287" s="2">
        <v>0</v>
      </c>
      <c r="P1287" s="2">
        <v>0</v>
      </c>
      <c r="Q1287" s="24">
        <v>385.99669999999998</v>
      </c>
      <c r="R1287" s="2" t="s">
        <v>10230</v>
      </c>
      <c r="S1287" s="2" t="s">
        <v>1</v>
      </c>
      <c r="T1287" t="str">
        <f>IF(Tabla2[[#This Row],[SERIE ]]="22SD004C","BODEGA",IF(Tabla2[[#This Row],[SERIE ]]="21DS000T","CASA MATRIZ","SUCURSAL"))</f>
        <v>SUCURSAL</v>
      </c>
    </row>
    <row r="1288" spans="1:20" ht="15.75" hidden="1" thickBot="1" x14ac:dyDescent="0.3">
      <c r="A1288" s="26" t="s">
        <v>8487</v>
      </c>
      <c r="B1288" s="182" t="s">
        <v>10322</v>
      </c>
      <c r="C1288" s="2" t="s">
        <v>1</v>
      </c>
      <c r="D1288" s="2" t="s">
        <v>0</v>
      </c>
      <c r="E1288" s="2" t="s">
        <v>10201</v>
      </c>
      <c r="F1288" s="2" t="s">
        <v>10331</v>
      </c>
      <c r="G1288" s="25">
        <v>1130</v>
      </c>
      <c r="H1288" s="29">
        <v>1130</v>
      </c>
      <c r="I1288" s="30" t="s">
        <v>7676</v>
      </c>
      <c r="J1288" s="24" t="s">
        <v>7675</v>
      </c>
      <c r="K1288" s="2">
        <v>0</v>
      </c>
      <c r="L1288" s="2">
        <v>0</v>
      </c>
      <c r="M1288" s="24">
        <v>0</v>
      </c>
      <c r="N1288" s="2">
        <v>0</v>
      </c>
      <c r="O1288" s="2">
        <v>0</v>
      </c>
      <c r="P1288" s="2">
        <v>0</v>
      </c>
      <c r="Q1288" s="24">
        <v>0</v>
      </c>
      <c r="S1288" s="2" t="s">
        <v>1</v>
      </c>
      <c r="T1288" t="str">
        <f>IF(Tabla2[[#This Row],[SERIE ]]="22SD004C","BODEGA",IF(Tabla2[[#This Row],[SERIE ]]="21DS000T","CASA MATRIZ","SUCURSAL"))</f>
        <v>SUCURSAL</v>
      </c>
    </row>
    <row r="1289" spans="1:20" ht="15.75" hidden="1" thickBot="1" x14ac:dyDescent="0.3">
      <c r="A1289" s="26" t="s">
        <v>8487</v>
      </c>
      <c r="B1289" s="182" t="s">
        <v>10322</v>
      </c>
      <c r="C1289" s="2" t="s">
        <v>1</v>
      </c>
      <c r="D1289" s="2" t="s">
        <v>0</v>
      </c>
      <c r="E1289" s="2" t="s">
        <v>10201</v>
      </c>
      <c r="F1289" s="2" t="s">
        <v>10331</v>
      </c>
      <c r="G1289" s="25">
        <v>1129</v>
      </c>
      <c r="H1289" s="29">
        <v>1129</v>
      </c>
      <c r="I1289" s="30"/>
      <c r="J1289" s="24" t="s">
        <v>10231</v>
      </c>
      <c r="K1289" s="2">
        <v>0</v>
      </c>
      <c r="L1289" s="2">
        <v>0</v>
      </c>
      <c r="M1289" s="24">
        <v>853.98</v>
      </c>
      <c r="N1289" s="2">
        <v>111.01740000000001</v>
      </c>
      <c r="O1289" s="2">
        <v>0</v>
      </c>
      <c r="P1289" s="2">
        <v>0</v>
      </c>
      <c r="Q1289" s="24">
        <v>964.99739999999997</v>
      </c>
      <c r="R1289" s="2" t="s">
        <v>10230</v>
      </c>
      <c r="S1289" s="2" t="s">
        <v>1</v>
      </c>
      <c r="T1289" t="str">
        <f>IF(Tabla2[[#This Row],[SERIE ]]="22SD004C","BODEGA",IF(Tabla2[[#This Row],[SERIE ]]="21DS000T","CASA MATRIZ","SUCURSAL"))</f>
        <v>SUCURSAL</v>
      </c>
    </row>
    <row r="1290" spans="1:20" ht="15.75" hidden="1" thickBot="1" x14ac:dyDescent="0.3">
      <c r="A1290" s="26" t="s">
        <v>8487</v>
      </c>
      <c r="B1290" s="182" t="s">
        <v>10322</v>
      </c>
      <c r="C1290" s="2" t="s">
        <v>1</v>
      </c>
      <c r="D1290" s="2" t="s">
        <v>0</v>
      </c>
      <c r="E1290" s="2" t="s">
        <v>10201</v>
      </c>
      <c r="F1290" s="2" t="s">
        <v>10331</v>
      </c>
      <c r="G1290" s="25">
        <v>1128</v>
      </c>
      <c r="H1290" s="29">
        <v>1128</v>
      </c>
      <c r="I1290" s="30"/>
      <c r="J1290" s="24" t="s">
        <v>10325</v>
      </c>
      <c r="K1290" s="2">
        <v>0</v>
      </c>
      <c r="L1290" s="2">
        <v>0</v>
      </c>
      <c r="M1290" s="24">
        <v>25.88</v>
      </c>
      <c r="N1290" s="2">
        <v>3.3643999999999998</v>
      </c>
      <c r="O1290" s="2">
        <v>0</v>
      </c>
      <c r="P1290" s="2">
        <v>0</v>
      </c>
      <c r="Q1290" s="24">
        <v>29.244399999999999</v>
      </c>
      <c r="R1290" s="2" t="s">
        <v>10324</v>
      </c>
      <c r="S1290" s="2" t="s">
        <v>1</v>
      </c>
      <c r="T1290" t="str">
        <f>IF(Tabla2[[#This Row],[SERIE ]]="22SD004C","BODEGA",IF(Tabla2[[#This Row],[SERIE ]]="21DS000T","CASA MATRIZ","SUCURSAL"))</f>
        <v>SUCURSAL</v>
      </c>
    </row>
    <row r="1291" spans="1:20" ht="15.75" hidden="1" thickBot="1" x14ac:dyDescent="0.3">
      <c r="A1291" s="26" t="s">
        <v>8487</v>
      </c>
      <c r="B1291" s="182" t="s">
        <v>10322</v>
      </c>
      <c r="C1291" s="2" t="s">
        <v>1</v>
      </c>
      <c r="D1291" s="2" t="s">
        <v>0</v>
      </c>
      <c r="E1291" s="2" t="s">
        <v>10201</v>
      </c>
      <c r="F1291" s="2" t="s">
        <v>10331</v>
      </c>
      <c r="G1291" s="25">
        <v>1127</v>
      </c>
      <c r="H1291" s="29">
        <v>1127</v>
      </c>
      <c r="I1291" s="30"/>
      <c r="J1291" s="24" t="s">
        <v>10323</v>
      </c>
      <c r="K1291" s="2">
        <v>0</v>
      </c>
      <c r="L1291" s="2">
        <v>0</v>
      </c>
      <c r="M1291" s="24">
        <v>449.56</v>
      </c>
      <c r="N1291" s="2">
        <v>58.442800000000005</v>
      </c>
      <c r="O1291" s="2">
        <v>0</v>
      </c>
      <c r="P1291" s="2">
        <v>0</v>
      </c>
      <c r="Q1291" s="24">
        <v>508.00279999999998</v>
      </c>
      <c r="R1291" s="2" t="s">
        <v>10262</v>
      </c>
      <c r="S1291" s="2" t="s">
        <v>1</v>
      </c>
      <c r="T1291" t="str">
        <f>IF(Tabla2[[#This Row],[SERIE ]]="22SD004C","BODEGA",IF(Tabla2[[#This Row],[SERIE ]]="21DS000T","CASA MATRIZ","SUCURSAL"))</f>
        <v>SUCURSAL</v>
      </c>
    </row>
    <row r="1292" spans="1:20" ht="15.75" hidden="1" thickBot="1" x14ac:dyDescent="0.3">
      <c r="A1292" s="26" t="s">
        <v>8487</v>
      </c>
      <c r="B1292" s="182" t="s">
        <v>10322</v>
      </c>
      <c r="C1292" s="2" t="s">
        <v>1</v>
      </c>
      <c r="D1292" s="2" t="s">
        <v>0</v>
      </c>
      <c r="E1292" s="2" t="s">
        <v>10201</v>
      </c>
      <c r="F1292" s="2" t="s">
        <v>10331</v>
      </c>
      <c r="G1292" s="25">
        <v>1126</v>
      </c>
      <c r="H1292" s="29">
        <v>1126</v>
      </c>
      <c r="I1292" s="30"/>
      <c r="J1292" s="24" t="s">
        <v>10207</v>
      </c>
      <c r="K1292" s="2">
        <v>0</v>
      </c>
      <c r="L1292" s="2">
        <v>0</v>
      </c>
      <c r="M1292" s="24">
        <v>451.77</v>
      </c>
      <c r="N1292" s="2">
        <v>58.7301</v>
      </c>
      <c r="O1292" s="2">
        <v>0</v>
      </c>
      <c r="P1292" s="2">
        <v>0</v>
      </c>
      <c r="Q1292" s="24">
        <v>510.50009999999997</v>
      </c>
      <c r="R1292" s="2" t="s">
        <v>10206</v>
      </c>
      <c r="S1292" s="2" t="s">
        <v>1</v>
      </c>
      <c r="T1292" t="str">
        <f>IF(Tabla2[[#This Row],[SERIE ]]="22SD004C","BODEGA",IF(Tabla2[[#This Row],[SERIE ]]="21DS000T","CASA MATRIZ","SUCURSAL"))</f>
        <v>SUCURSAL</v>
      </c>
    </row>
    <row r="1293" spans="1:20" ht="15.75" hidden="1" thickBot="1" x14ac:dyDescent="0.3">
      <c r="A1293" s="26" t="s">
        <v>8487</v>
      </c>
      <c r="B1293" s="182" t="s">
        <v>10319</v>
      </c>
      <c r="C1293" s="2" t="s">
        <v>1</v>
      </c>
      <c r="D1293" s="2" t="s">
        <v>0</v>
      </c>
      <c r="E1293" s="2" t="s">
        <v>10201</v>
      </c>
      <c r="F1293" s="2" t="s">
        <v>10331</v>
      </c>
      <c r="G1293" s="25">
        <v>1125</v>
      </c>
      <c r="H1293" s="29">
        <v>1125</v>
      </c>
      <c r="I1293" s="30"/>
      <c r="J1293" s="24" t="s">
        <v>10231</v>
      </c>
      <c r="K1293" s="2">
        <v>0</v>
      </c>
      <c r="L1293" s="2">
        <v>0</v>
      </c>
      <c r="M1293" s="24">
        <v>401.33</v>
      </c>
      <c r="N1293" s="2">
        <v>52.172899999999998</v>
      </c>
      <c r="O1293" s="2">
        <v>0</v>
      </c>
      <c r="P1293" s="2">
        <v>0</v>
      </c>
      <c r="Q1293" s="24">
        <v>453.50289999999995</v>
      </c>
      <c r="R1293" s="2" t="s">
        <v>10230</v>
      </c>
      <c r="S1293" s="2" t="s">
        <v>1</v>
      </c>
      <c r="T1293" t="str">
        <f>IF(Tabla2[[#This Row],[SERIE ]]="22SD004C","BODEGA",IF(Tabla2[[#This Row],[SERIE ]]="21DS000T","CASA MATRIZ","SUCURSAL"))</f>
        <v>SUCURSAL</v>
      </c>
    </row>
    <row r="1294" spans="1:20" ht="15.75" hidden="1" thickBot="1" x14ac:dyDescent="0.3">
      <c r="A1294" s="26" t="s">
        <v>8487</v>
      </c>
      <c r="B1294" s="182" t="s">
        <v>10319</v>
      </c>
      <c r="C1294" s="2" t="s">
        <v>1</v>
      </c>
      <c r="D1294" s="2" t="s">
        <v>0</v>
      </c>
      <c r="E1294" s="2" t="s">
        <v>10201</v>
      </c>
      <c r="F1294" s="2" t="s">
        <v>10331</v>
      </c>
      <c r="G1294" s="25">
        <v>1124</v>
      </c>
      <c r="H1294" s="29">
        <v>1124</v>
      </c>
      <c r="I1294" s="30"/>
      <c r="J1294" s="24" t="s">
        <v>10231</v>
      </c>
      <c r="K1294" s="2">
        <v>0</v>
      </c>
      <c r="L1294" s="2">
        <v>0</v>
      </c>
      <c r="M1294" s="24">
        <v>361.94</v>
      </c>
      <c r="N1294" s="2">
        <v>47.052199999999999</v>
      </c>
      <c r="O1294" s="2">
        <v>0</v>
      </c>
      <c r="P1294" s="2">
        <v>0</v>
      </c>
      <c r="Q1294" s="24">
        <v>408.99220000000003</v>
      </c>
      <c r="R1294" s="2" t="s">
        <v>10230</v>
      </c>
      <c r="S1294" s="2" t="s">
        <v>1</v>
      </c>
      <c r="T1294" t="str">
        <f>IF(Tabla2[[#This Row],[SERIE ]]="22SD004C","BODEGA",IF(Tabla2[[#This Row],[SERIE ]]="21DS000T","CASA MATRIZ","SUCURSAL"))</f>
        <v>SUCURSAL</v>
      </c>
    </row>
    <row r="1295" spans="1:20" ht="15.75" hidden="1" thickBot="1" x14ac:dyDescent="0.3">
      <c r="A1295" s="26" t="s">
        <v>8487</v>
      </c>
      <c r="B1295" s="182" t="s">
        <v>10319</v>
      </c>
      <c r="C1295" s="2" t="s">
        <v>1</v>
      </c>
      <c r="D1295" s="2" t="s">
        <v>0</v>
      </c>
      <c r="E1295" s="2" t="s">
        <v>10201</v>
      </c>
      <c r="F1295" s="2" t="s">
        <v>10331</v>
      </c>
      <c r="G1295" s="25">
        <v>1123</v>
      </c>
      <c r="H1295" s="29">
        <v>1123</v>
      </c>
      <c r="I1295" s="30" t="s">
        <v>10320</v>
      </c>
      <c r="J1295" s="24" t="s">
        <v>10321</v>
      </c>
      <c r="K1295" s="2">
        <v>0</v>
      </c>
      <c r="L1295" s="2">
        <v>0</v>
      </c>
      <c r="M1295" s="24">
        <v>17.34</v>
      </c>
      <c r="N1295" s="2">
        <v>2.2542</v>
      </c>
      <c r="O1295" s="2">
        <v>0</v>
      </c>
      <c r="P1295" s="2">
        <v>0</v>
      </c>
      <c r="Q1295" s="24">
        <v>19.594200000000001</v>
      </c>
      <c r="S1295" s="2" t="s">
        <v>1</v>
      </c>
      <c r="T1295" t="str">
        <f>IF(Tabla2[[#This Row],[SERIE ]]="22SD004C","BODEGA",IF(Tabla2[[#This Row],[SERIE ]]="21DS000T","CASA MATRIZ","SUCURSAL"))</f>
        <v>SUCURSAL</v>
      </c>
    </row>
    <row r="1296" spans="1:20" ht="15.75" hidden="1" thickBot="1" x14ac:dyDescent="0.3">
      <c r="A1296" s="26" t="s">
        <v>8487</v>
      </c>
      <c r="B1296" s="182" t="s">
        <v>10319</v>
      </c>
      <c r="C1296" s="2" t="s">
        <v>1</v>
      </c>
      <c r="D1296" s="2" t="s">
        <v>0</v>
      </c>
      <c r="E1296" s="2" t="s">
        <v>10201</v>
      </c>
      <c r="F1296" s="2" t="s">
        <v>10331</v>
      </c>
      <c r="G1296" s="25">
        <v>1122</v>
      </c>
      <c r="H1296" s="29">
        <v>1122</v>
      </c>
      <c r="I1296" s="30"/>
      <c r="J1296" s="24" t="s">
        <v>10219</v>
      </c>
      <c r="K1296" s="2">
        <v>0</v>
      </c>
      <c r="L1296" s="2">
        <v>0</v>
      </c>
      <c r="M1296" s="24">
        <v>448.01</v>
      </c>
      <c r="N1296" s="2">
        <v>58.241300000000003</v>
      </c>
      <c r="O1296" s="2">
        <v>0</v>
      </c>
      <c r="P1296" s="2">
        <v>0</v>
      </c>
      <c r="Q1296" s="24">
        <v>506.25130000000001</v>
      </c>
      <c r="R1296" s="2" t="s">
        <v>10218</v>
      </c>
      <c r="S1296" s="2" t="s">
        <v>1</v>
      </c>
      <c r="T1296" t="str">
        <f>IF(Tabla2[[#This Row],[SERIE ]]="22SD004C","BODEGA",IF(Tabla2[[#This Row],[SERIE ]]="21DS000T","CASA MATRIZ","SUCURSAL"))</f>
        <v>SUCURSAL</v>
      </c>
    </row>
    <row r="1297" spans="1:20" ht="15.75" hidden="1" thickBot="1" x14ac:dyDescent="0.3">
      <c r="A1297" s="26" t="s">
        <v>8487</v>
      </c>
      <c r="B1297" s="182" t="s">
        <v>10318</v>
      </c>
      <c r="C1297" s="2" t="s">
        <v>1</v>
      </c>
      <c r="D1297" s="2" t="s">
        <v>0</v>
      </c>
      <c r="E1297" s="2" t="s">
        <v>10201</v>
      </c>
      <c r="F1297" s="2" t="s">
        <v>10331</v>
      </c>
      <c r="G1297" s="25">
        <v>1121</v>
      </c>
      <c r="H1297" s="29">
        <v>1121</v>
      </c>
      <c r="I1297" s="30"/>
      <c r="J1297" s="24" t="s">
        <v>10239</v>
      </c>
      <c r="K1297" s="2">
        <v>0</v>
      </c>
      <c r="L1297" s="2">
        <v>0</v>
      </c>
      <c r="M1297" s="24">
        <v>197.54</v>
      </c>
      <c r="N1297" s="2">
        <v>25.680199999999999</v>
      </c>
      <c r="O1297" s="2">
        <v>0</v>
      </c>
      <c r="P1297" s="2">
        <v>0</v>
      </c>
      <c r="Q1297" s="24">
        <v>223.22019999999998</v>
      </c>
      <c r="R1297" s="2" t="s">
        <v>10238</v>
      </c>
      <c r="S1297" s="2" t="s">
        <v>1</v>
      </c>
      <c r="T1297" t="str">
        <f>IF(Tabla2[[#This Row],[SERIE ]]="22SD004C","BODEGA",IF(Tabla2[[#This Row],[SERIE ]]="21DS000T","CASA MATRIZ","SUCURSAL"))</f>
        <v>SUCURSAL</v>
      </c>
    </row>
    <row r="1298" spans="1:20" ht="15.75" hidden="1" thickBot="1" x14ac:dyDescent="0.3">
      <c r="A1298" s="26" t="s">
        <v>8487</v>
      </c>
      <c r="B1298" s="182" t="s">
        <v>10318</v>
      </c>
      <c r="C1298" s="2" t="s">
        <v>1</v>
      </c>
      <c r="D1298" s="2" t="s">
        <v>0</v>
      </c>
      <c r="E1298" s="2" t="s">
        <v>10201</v>
      </c>
      <c r="F1298" s="2" t="s">
        <v>10331</v>
      </c>
      <c r="G1298" s="25">
        <v>1120</v>
      </c>
      <c r="H1298" s="29">
        <v>1120</v>
      </c>
      <c r="I1298" s="30"/>
      <c r="J1298" s="24" t="s">
        <v>10296</v>
      </c>
      <c r="K1298" s="2">
        <v>0</v>
      </c>
      <c r="L1298" s="2">
        <v>0</v>
      </c>
      <c r="M1298" s="24">
        <v>38.76</v>
      </c>
      <c r="N1298" s="2">
        <v>5.0388000000000002</v>
      </c>
      <c r="O1298" s="2">
        <v>0</v>
      </c>
      <c r="P1298" s="2">
        <v>0</v>
      </c>
      <c r="Q1298" s="24">
        <v>43.7988</v>
      </c>
      <c r="R1298" s="2" t="s">
        <v>10295</v>
      </c>
      <c r="S1298" s="2" t="s">
        <v>1</v>
      </c>
      <c r="T1298" t="str">
        <f>IF(Tabla2[[#This Row],[SERIE ]]="22SD004C","BODEGA",IF(Tabla2[[#This Row],[SERIE ]]="21DS000T","CASA MATRIZ","SUCURSAL"))</f>
        <v>SUCURSAL</v>
      </c>
    </row>
    <row r="1299" spans="1:20" ht="15.75" hidden="1" thickBot="1" x14ac:dyDescent="0.3">
      <c r="A1299" s="26" t="s">
        <v>8487</v>
      </c>
      <c r="B1299" s="182" t="s">
        <v>10318</v>
      </c>
      <c r="C1299" s="2" t="s">
        <v>1</v>
      </c>
      <c r="D1299" s="2" t="s">
        <v>0</v>
      </c>
      <c r="E1299" s="2" t="s">
        <v>10201</v>
      </c>
      <c r="F1299" s="2" t="s">
        <v>10331</v>
      </c>
      <c r="G1299" s="25">
        <v>1119</v>
      </c>
      <c r="H1299" s="29">
        <v>1119</v>
      </c>
      <c r="I1299" s="30"/>
      <c r="J1299" s="24" t="s">
        <v>10219</v>
      </c>
      <c r="K1299" s="2">
        <v>0</v>
      </c>
      <c r="L1299" s="2">
        <v>0</v>
      </c>
      <c r="M1299" s="24">
        <v>509.6</v>
      </c>
      <c r="N1299" s="2">
        <v>66.248000000000005</v>
      </c>
      <c r="O1299" s="2">
        <v>0</v>
      </c>
      <c r="P1299" s="2">
        <v>0</v>
      </c>
      <c r="Q1299" s="24">
        <v>575.84800000000007</v>
      </c>
      <c r="R1299" s="2" t="s">
        <v>10218</v>
      </c>
      <c r="S1299" s="2" t="s">
        <v>1</v>
      </c>
      <c r="T1299" t="str">
        <f>IF(Tabla2[[#This Row],[SERIE ]]="22SD004C","BODEGA",IF(Tabla2[[#This Row],[SERIE ]]="21DS000T","CASA MATRIZ","SUCURSAL"))</f>
        <v>SUCURSAL</v>
      </c>
    </row>
    <row r="1300" spans="1:20" ht="15.75" hidden="1" thickBot="1" x14ac:dyDescent="0.3">
      <c r="A1300" s="26" t="s">
        <v>8487</v>
      </c>
      <c r="B1300" s="182" t="s">
        <v>10318</v>
      </c>
      <c r="C1300" s="2" t="s">
        <v>1</v>
      </c>
      <c r="D1300" s="2" t="s">
        <v>0</v>
      </c>
      <c r="E1300" s="2" t="s">
        <v>10201</v>
      </c>
      <c r="F1300" s="2" t="s">
        <v>10331</v>
      </c>
      <c r="G1300" s="25">
        <v>1118</v>
      </c>
      <c r="H1300" s="29">
        <v>1118</v>
      </c>
      <c r="I1300" s="30"/>
      <c r="J1300" s="24" t="s">
        <v>10270</v>
      </c>
      <c r="K1300" s="2">
        <v>0</v>
      </c>
      <c r="L1300" s="2">
        <v>0</v>
      </c>
      <c r="M1300" s="24">
        <v>436.38</v>
      </c>
      <c r="N1300" s="2">
        <v>56.729399999999998</v>
      </c>
      <c r="O1300" s="2">
        <v>0</v>
      </c>
      <c r="P1300" s="2">
        <v>0</v>
      </c>
      <c r="Q1300" s="24">
        <v>493.10939999999999</v>
      </c>
      <c r="R1300" s="2" t="s">
        <v>10269</v>
      </c>
      <c r="S1300" s="2" t="s">
        <v>1</v>
      </c>
      <c r="T1300" t="str">
        <f>IF(Tabla2[[#This Row],[SERIE ]]="22SD004C","BODEGA",IF(Tabla2[[#This Row],[SERIE ]]="21DS000T","CASA MATRIZ","SUCURSAL"))</f>
        <v>SUCURSAL</v>
      </c>
    </row>
    <row r="1301" spans="1:20" ht="15.75" hidden="1" thickBot="1" x14ac:dyDescent="0.3">
      <c r="A1301" s="26" t="s">
        <v>8487</v>
      </c>
      <c r="B1301" s="182" t="s">
        <v>10318</v>
      </c>
      <c r="C1301" s="2" t="s">
        <v>1</v>
      </c>
      <c r="D1301" s="2" t="s">
        <v>0</v>
      </c>
      <c r="E1301" s="2" t="s">
        <v>10201</v>
      </c>
      <c r="F1301" s="2" t="s">
        <v>10331</v>
      </c>
      <c r="G1301" s="25">
        <v>1117</v>
      </c>
      <c r="H1301" s="29">
        <v>1117</v>
      </c>
      <c r="I1301" s="30"/>
      <c r="J1301" s="24" t="s">
        <v>10231</v>
      </c>
      <c r="K1301" s="2">
        <v>0</v>
      </c>
      <c r="L1301" s="2">
        <v>0</v>
      </c>
      <c r="M1301" s="24">
        <v>809.95</v>
      </c>
      <c r="N1301" s="2">
        <v>105.29350000000001</v>
      </c>
      <c r="O1301" s="2">
        <v>0</v>
      </c>
      <c r="P1301" s="2">
        <v>0</v>
      </c>
      <c r="Q1301" s="24">
        <v>915.24350000000004</v>
      </c>
      <c r="R1301" s="2" t="s">
        <v>10230</v>
      </c>
      <c r="S1301" s="2" t="s">
        <v>1</v>
      </c>
      <c r="T1301" t="str">
        <f>IF(Tabla2[[#This Row],[SERIE ]]="22SD004C","BODEGA",IF(Tabla2[[#This Row],[SERIE ]]="21DS000T","CASA MATRIZ","SUCURSAL"))</f>
        <v>SUCURSAL</v>
      </c>
    </row>
    <row r="1302" spans="1:20" ht="15.75" hidden="1" thickBot="1" x14ac:dyDescent="0.3">
      <c r="A1302" s="26" t="s">
        <v>8487</v>
      </c>
      <c r="B1302" s="182" t="s">
        <v>10318</v>
      </c>
      <c r="C1302" s="2" t="s">
        <v>1</v>
      </c>
      <c r="D1302" s="2" t="s">
        <v>0</v>
      </c>
      <c r="E1302" s="2" t="s">
        <v>10201</v>
      </c>
      <c r="F1302" s="2" t="s">
        <v>10331</v>
      </c>
      <c r="G1302" s="25">
        <v>1116</v>
      </c>
      <c r="H1302" s="29">
        <v>1116</v>
      </c>
      <c r="I1302" s="30"/>
      <c r="J1302" s="24" t="s">
        <v>10257</v>
      </c>
      <c r="K1302" s="2">
        <v>0</v>
      </c>
      <c r="L1302" s="2">
        <v>0</v>
      </c>
      <c r="M1302" s="24">
        <v>340.71</v>
      </c>
      <c r="N1302" s="2">
        <v>44.292299999999997</v>
      </c>
      <c r="O1302" s="2">
        <v>0</v>
      </c>
      <c r="P1302" s="2">
        <v>0</v>
      </c>
      <c r="Q1302" s="24">
        <v>385.00229999999999</v>
      </c>
      <c r="R1302" s="2" t="s">
        <v>10256</v>
      </c>
      <c r="S1302" s="2" t="s">
        <v>1</v>
      </c>
      <c r="T1302" t="str">
        <f>IF(Tabla2[[#This Row],[SERIE ]]="22SD004C","BODEGA",IF(Tabla2[[#This Row],[SERIE ]]="21DS000T","CASA MATRIZ","SUCURSAL"))</f>
        <v>SUCURSAL</v>
      </c>
    </row>
    <row r="1303" spans="1:20" ht="15.75" hidden="1" thickBot="1" x14ac:dyDescent="0.3">
      <c r="A1303" s="26" t="s">
        <v>8487</v>
      </c>
      <c r="B1303" s="182" t="s">
        <v>10317</v>
      </c>
      <c r="C1303" s="2" t="s">
        <v>1</v>
      </c>
      <c r="D1303" s="2" t="s">
        <v>0</v>
      </c>
      <c r="E1303" s="2" t="s">
        <v>10201</v>
      </c>
      <c r="F1303" s="2" t="s">
        <v>10331</v>
      </c>
      <c r="G1303" s="25">
        <v>1115</v>
      </c>
      <c r="H1303" s="29">
        <v>1115</v>
      </c>
      <c r="I1303" s="30"/>
      <c r="J1303" s="24" t="s">
        <v>10236</v>
      </c>
      <c r="K1303" s="2">
        <v>0</v>
      </c>
      <c r="L1303" s="2">
        <v>0</v>
      </c>
      <c r="M1303" s="24">
        <v>95.13</v>
      </c>
      <c r="N1303" s="2">
        <v>12.366899999999999</v>
      </c>
      <c r="O1303" s="2">
        <v>0</v>
      </c>
      <c r="P1303" s="2">
        <v>0</v>
      </c>
      <c r="Q1303" s="24">
        <v>107.4969</v>
      </c>
      <c r="R1303" s="2" t="s">
        <v>10235</v>
      </c>
      <c r="S1303" s="2" t="s">
        <v>1</v>
      </c>
      <c r="T1303" t="str">
        <f>IF(Tabla2[[#This Row],[SERIE ]]="22SD004C","BODEGA",IF(Tabla2[[#This Row],[SERIE ]]="21DS000T","CASA MATRIZ","SUCURSAL"))</f>
        <v>SUCURSAL</v>
      </c>
    </row>
    <row r="1304" spans="1:20" ht="15.75" hidden="1" thickBot="1" x14ac:dyDescent="0.3">
      <c r="A1304" s="26" t="s">
        <v>8487</v>
      </c>
      <c r="B1304" s="182" t="s">
        <v>10317</v>
      </c>
      <c r="C1304" s="2" t="s">
        <v>1</v>
      </c>
      <c r="D1304" s="2" t="s">
        <v>0</v>
      </c>
      <c r="E1304" s="2" t="s">
        <v>10201</v>
      </c>
      <c r="F1304" s="2" t="s">
        <v>10331</v>
      </c>
      <c r="G1304" s="25">
        <v>1114</v>
      </c>
      <c r="H1304" s="29">
        <v>1114</v>
      </c>
      <c r="I1304" s="30"/>
      <c r="J1304" s="24" t="s">
        <v>10239</v>
      </c>
      <c r="K1304" s="2">
        <v>0</v>
      </c>
      <c r="L1304" s="2">
        <v>0</v>
      </c>
      <c r="M1304" s="24">
        <v>46.72</v>
      </c>
      <c r="N1304" s="2">
        <v>6.0735999999999999</v>
      </c>
      <c r="O1304" s="2">
        <v>0</v>
      </c>
      <c r="P1304" s="2">
        <v>0</v>
      </c>
      <c r="Q1304" s="24">
        <v>52.793599999999998</v>
      </c>
      <c r="R1304" s="2" t="s">
        <v>10238</v>
      </c>
      <c r="S1304" s="2" t="s">
        <v>1</v>
      </c>
      <c r="T1304" t="str">
        <f>IF(Tabla2[[#This Row],[SERIE ]]="22SD004C","BODEGA",IF(Tabla2[[#This Row],[SERIE ]]="21DS000T","CASA MATRIZ","SUCURSAL"))</f>
        <v>SUCURSAL</v>
      </c>
    </row>
    <row r="1305" spans="1:20" ht="15.75" hidden="1" thickBot="1" x14ac:dyDescent="0.3">
      <c r="A1305" s="26" t="s">
        <v>8487</v>
      </c>
      <c r="B1305" s="182" t="s">
        <v>10317</v>
      </c>
      <c r="C1305" s="2" t="s">
        <v>1</v>
      </c>
      <c r="D1305" s="2" t="s">
        <v>0</v>
      </c>
      <c r="E1305" s="2" t="s">
        <v>10201</v>
      </c>
      <c r="F1305" s="2" t="s">
        <v>10331</v>
      </c>
      <c r="G1305" s="25">
        <v>1113</v>
      </c>
      <c r="H1305" s="29">
        <v>1113</v>
      </c>
      <c r="I1305" s="30"/>
      <c r="J1305" s="24" t="s">
        <v>10257</v>
      </c>
      <c r="K1305" s="2">
        <v>0</v>
      </c>
      <c r="L1305" s="2">
        <v>0</v>
      </c>
      <c r="M1305" s="24">
        <v>399.34</v>
      </c>
      <c r="N1305" s="2">
        <v>51.914200000000001</v>
      </c>
      <c r="O1305" s="2">
        <v>0</v>
      </c>
      <c r="P1305" s="2">
        <v>0</v>
      </c>
      <c r="Q1305" s="24">
        <v>451.25419999999997</v>
      </c>
      <c r="R1305" s="2" t="s">
        <v>10256</v>
      </c>
      <c r="S1305" s="2" t="s">
        <v>1</v>
      </c>
      <c r="T1305" t="str">
        <f>IF(Tabla2[[#This Row],[SERIE ]]="22SD004C","BODEGA",IF(Tabla2[[#This Row],[SERIE ]]="21DS000T","CASA MATRIZ","SUCURSAL"))</f>
        <v>SUCURSAL</v>
      </c>
    </row>
    <row r="1306" spans="1:20" ht="15.75" hidden="1" thickBot="1" x14ac:dyDescent="0.3">
      <c r="A1306" s="26" t="s">
        <v>8487</v>
      </c>
      <c r="B1306" s="182" t="s">
        <v>10317</v>
      </c>
      <c r="C1306" s="2" t="s">
        <v>1</v>
      </c>
      <c r="D1306" s="2" t="s">
        <v>0</v>
      </c>
      <c r="E1306" s="2" t="s">
        <v>10201</v>
      </c>
      <c r="F1306" s="2" t="s">
        <v>10331</v>
      </c>
      <c r="G1306" s="25">
        <v>1112</v>
      </c>
      <c r="H1306" s="29">
        <v>1112</v>
      </c>
      <c r="I1306" s="30"/>
      <c r="J1306" s="24" t="s">
        <v>10296</v>
      </c>
      <c r="K1306" s="2">
        <v>0</v>
      </c>
      <c r="L1306" s="2">
        <v>0</v>
      </c>
      <c r="M1306" s="24">
        <v>33.17</v>
      </c>
      <c r="N1306" s="2">
        <v>4.3121</v>
      </c>
      <c r="O1306" s="2">
        <v>0</v>
      </c>
      <c r="P1306" s="2">
        <v>0</v>
      </c>
      <c r="Q1306" s="24">
        <v>37.482100000000003</v>
      </c>
      <c r="R1306" s="2" t="s">
        <v>10295</v>
      </c>
      <c r="S1306" s="2" t="s">
        <v>1</v>
      </c>
      <c r="T1306" t="str">
        <f>IF(Tabla2[[#This Row],[SERIE ]]="22SD004C","BODEGA",IF(Tabla2[[#This Row],[SERIE ]]="21DS000T","CASA MATRIZ","SUCURSAL"))</f>
        <v>SUCURSAL</v>
      </c>
    </row>
    <row r="1307" spans="1:20" ht="15.75" hidden="1" thickBot="1" x14ac:dyDescent="0.3">
      <c r="A1307" s="26" t="s">
        <v>8487</v>
      </c>
      <c r="B1307" s="182" t="s">
        <v>10317</v>
      </c>
      <c r="C1307" s="2" t="s">
        <v>1</v>
      </c>
      <c r="D1307" s="2" t="s">
        <v>0</v>
      </c>
      <c r="E1307" s="2" t="s">
        <v>10201</v>
      </c>
      <c r="F1307" s="2" t="s">
        <v>10331</v>
      </c>
      <c r="G1307" s="25">
        <v>1111</v>
      </c>
      <c r="H1307" s="29">
        <v>1111</v>
      </c>
      <c r="I1307" s="30"/>
      <c r="J1307" s="24" t="s">
        <v>10231</v>
      </c>
      <c r="K1307" s="2">
        <v>0</v>
      </c>
      <c r="L1307" s="2">
        <v>0</v>
      </c>
      <c r="M1307" s="24">
        <v>465.93</v>
      </c>
      <c r="N1307" s="2">
        <v>60.570900000000002</v>
      </c>
      <c r="O1307" s="2">
        <v>0</v>
      </c>
      <c r="P1307" s="2">
        <v>0</v>
      </c>
      <c r="Q1307" s="24">
        <v>526.5009</v>
      </c>
      <c r="R1307" s="2" t="s">
        <v>10230</v>
      </c>
      <c r="S1307" s="2" t="s">
        <v>1</v>
      </c>
      <c r="T1307" t="str">
        <f>IF(Tabla2[[#This Row],[SERIE ]]="22SD004C","BODEGA",IF(Tabla2[[#This Row],[SERIE ]]="21DS000T","CASA MATRIZ","SUCURSAL"))</f>
        <v>SUCURSAL</v>
      </c>
    </row>
    <row r="1308" spans="1:20" ht="15.75" hidden="1" thickBot="1" x14ac:dyDescent="0.3">
      <c r="A1308" s="26" t="s">
        <v>8487</v>
      </c>
      <c r="B1308" s="182" t="s">
        <v>10317</v>
      </c>
      <c r="C1308" s="2" t="s">
        <v>1</v>
      </c>
      <c r="D1308" s="2" t="s">
        <v>0</v>
      </c>
      <c r="E1308" s="2" t="s">
        <v>10201</v>
      </c>
      <c r="F1308" s="2" t="s">
        <v>10331</v>
      </c>
      <c r="G1308" s="25">
        <v>1110</v>
      </c>
      <c r="H1308" s="29">
        <v>1110</v>
      </c>
      <c r="I1308" s="30"/>
      <c r="J1308" s="24" t="s">
        <v>10254</v>
      </c>
      <c r="K1308" s="2">
        <v>0</v>
      </c>
      <c r="L1308" s="2">
        <v>0</v>
      </c>
      <c r="M1308" s="24">
        <v>489.38</v>
      </c>
      <c r="N1308" s="2">
        <v>63.619399999999999</v>
      </c>
      <c r="O1308" s="2">
        <v>0</v>
      </c>
      <c r="P1308" s="2">
        <v>0</v>
      </c>
      <c r="Q1308" s="24">
        <v>552.99940000000004</v>
      </c>
      <c r="R1308" s="2" t="s">
        <v>10253</v>
      </c>
      <c r="S1308" s="2" t="s">
        <v>1</v>
      </c>
      <c r="T1308" t="str">
        <f>IF(Tabla2[[#This Row],[SERIE ]]="22SD004C","BODEGA",IF(Tabla2[[#This Row],[SERIE ]]="21DS000T","CASA MATRIZ","SUCURSAL"))</f>
        <v>SUCURSAL</v>
      </c>
    </row>
    <row r="1309" spans="1:20" ht="15.75" hidden="1" thickBot="1" x14ac:dyDescent="0.3">
      <c r="A1309" s="26" t="s">
        <v>8487</v>
      </c>
      <c r="B1309" s="182" t="s">
        <v>10317</v>
      </c>
      <c r="C1309" s="2" t="s">
        <v>1</v>
      </c>
      <c r="D1309" s="2" t="s">
        <v>0</v>
      </c>
      <c r="E1309" s="2" t="s">
        <v>10201</v>
      </c>
      <c r="F1309" s="2" t="s">
        <v>10331</v>
      </c>
      <c r="G1309" s="25">
        <v>1109</v>
      </c>
      <c r="H1309" s="29">
        <v>1109</v>
      </c>
      <c r="I1309" s="30" t="s">
        <v>10315</v>
      </c>
      <c r="J1309" s="24" t="s">
        <v>10316</v>
      </c>
      <c r="K1309" s="2">
        <v>0</v>
      </c>
      <c r="L1309" s="2">
        <v>0</v>
      </c>
      <c r="M1309" s="24">
        <v>395.76</v>
      </c>
      <c r="N1309" s="2">
        <v>51.448799999999999</v>
      </c>
      <c r="O1309" s="2">
        <v>0</v>
      </c>
      <c r="P1309" s="2">
        <v>0</v>
      </c>
      <c r="Q1309" s="24">
        <v>447.2088</v>
      </c>
      <c r="S1309" s="2" t="s">
        <v>1</v>
      </c>
      <c r="T1309" t="str">
        <f>IF(Tabla2[[#This Row],[SERIE ]]="22SD004C","BODEGA",IF(Tabla2[[#This Row],[SERIE ]]="21DS000T","CASA MATRIZ","SUCURSAL"))</f>
        <v>SUCURSAL</v>
      </c>
    </row>
    <row r="1310" spans="1:20" ht="15.75" hidden="1" thickBot="1" x14ac:dyDescent="0.3">
      <c r="A1310" s="26" t="s">
        <v>8487</v>
      </c>
      <c r="B1310" s="182" t="s">
        <v>10314</v>
      </c>
      <c r="C1310" s="2" t="s">
        <v>1</v>
      </c>
      <c r="D1310" s="2" t="s">
        <v>0</v>
      </c>
      <c r="E1310" s="2" t="s">
        <v>10201</v>
      </c>
      <c r="F1310" s="2" t="s">
        <v>10331</v>
      </c>
      <c r="G1310" s="25">
        <v>1108</v>
      </c>
      <c r="H1310" s="29">
        <v>1108</v>
      </c>
      <c r="I1310" s="30"/>
      <c r="J1310" s="24" t="s">
        <v>10219</v>
      </c>
      <c r="K1310" s="2">
        <v>0</v>
      </c>
      <c r="L1310" s="2">
        <v>0</v>
      </c>
      <c r="M1310" s="24">
        <v>503.55</v>
      </c>
      <c r="N1310" s="2">
        <v>65.461500000000001</v>
      </c>
      <c r="O1310" s="2">
        <v>0</v>
      </c>
      <c r="P1310" s="2">
        <v>0</v>
      </c>
      <c r="Q1310" s="24">
        <v>569.01150000000007</v>
      </c>
      <c r="R1310" s="2" t="s">
        <v>10218</v>
      </c>
      <c r="S1310" s="2" t="s">
        <v>1</v>
      </c>
      <c r="T1310" t="str">
        <f>IF(Tabla2[[#This Row],[SERIE ]]="22SD004C","BODEGA",IF(Tabla2[[#This Row],[SERIE ]]="21DS000T","CASA MATRIZ","SUCURSAL"))</f>
        <v>SUCURSAL</v>
      </c>
    </row>
    <row r="1311" spans="1:20" ht="15.75" hidden="1" thickBot="1" x14ac:dyDescent="0.3">
      <c r="A1311" s="26" t="s">
        <v>8487</v>
      </c>
      <c r="B1311" s="182" t="s">
        <v>10314</v>
      </c>
      <c r="C1311" s="2" t="s">
        <v>1</v>
      </c>
      <c r="D1311" s="2" t="s">
        <v>0</v>
      </c>
      <c r="E1311" s="2" t="s">
        <v>10201</v>
      </c>
      <c r="F1311" s="2" t="s">
        <v>10331</v>
      </c>
      <c r="G1311" s="25">
        <v>1107</v>
      </c>
      <c r="H1311" s="29">
        <v>1107</v>
      </c>
      <c r="I1311" s="30" t="s">
        <v>10233</v>
      </c>
      <c r="J1311" s="24" t="s">
        <v>10234</v>
      </c>
      <c r="K1311" s="2">
        <v>0</v>
      </c>
      <c r="L1311" s="2">
        <v>0</v>
      </c>
      <c r="M1311" s="24">
        <v>143.80000000000001</v>
      </c>
      <c r="N1311" s="2">
        <v>18.694000000000003</v>
      </c>
      <c r="O1311" s="2">
        <v>0</v>
      </c>
      <c r="P1311" s="2">
        <v>0</v>
      </c>
      <c r="Q1311" s="24">
        <v>162.49400000000003</v>
      </c>
      <c r="S1311" s="2" t="s">
        <v>1</v>
      </c>
      <c r="T1311" t="str">
        <f>IF(Tabla2[[#This Row],[SERIE ]]="22SD004C","BODEGA",IF(Tabla2[[#This Row],[SERIE ]]="21DS000T","CASA MATRIZ","SUCURSAL"))</f>
        <v>SUCURSAL</v>
      </c>
    </row>
    <row r="1312" spans="1:20" ht="15.75" hidden="1" thickBot="1" x14ac:dyDescent="0.3">
      <c r="A1312" s="26" t="s">
        <v>8487</v>
      </c>
      <c r="B1312" s="182" t="s">
        <v>10314</v>
      </c>
      <c r="C1312" s="2" t="s">
        <v>1</v>
      </c>
      <c r="D1312" s="2" t="s">
        <v>0</v>
      </c>
      <c r="E1312" s="2" t="s">
        <v>10201</v>
      </c>
      <c r="F1312" s="2" t="s">
        <v>10331</v>
      </c>
      <c r="G1312" s="25">
        <v>1106</v>
      </c>
      <c r="H1312" s="29">
        <v>1106</v>
      </c>
      <c r="I1312" s="30" t="s">
        <v>7676</v>
      </c>
      <c r="J1312" s="24" t="s">
        <v>7675</v>
      </c>
      <c r="K1312" s="2">
        <v>0</v>
      </c>
      <c r="L1312" s="2">
        <v>0</v>
      </c>
      <c r="M1312" s="24">
        <v>0</v>
      </c>
      <c r="N1312" s="2">
        <v>0</v>
      </c>
      <c r="O1312" s="2">
        <v>0</v>
      </c>
      <c r="P1312" s="2">
        <v>0</v>
      </c>
      <c r="Q1312" s="24">
        <v>0</v>
      </c>
      <c r="S1312" s="2" t="s">
        <v>1</v>
      </c>
      <c r="T1312" t="str">
        <f>IF(Tabla2[[#This Row],[SERIE ]]="22SD004C","BODEGA",IF(Tabla2[[#This Row],[SERIE ]]="21DS000T","CASA MATRIZ","SUCURSAL"))</f>
        <v>SUCURSAL</v>
      </c>
    </row>
    <row r="1313" spans="1:20" ht="15.75" hidden="1" thickBot="1" x14ac:dyDescent="0.3">
      <c r="A1313" s="26" t="s">
        <v>8487</v>
      </c>
      <c r="B1313" s="182" t="s">
        <v>10314</v>
      </c>
      <c r="C1313" s="2" t="s">
        <v>1</v>
      </c>
      <c r="D1313" s="2" t="s">
        <v>0</v>
      </c>
      <c r="E1313" s="2" t="s">
        <v>10201</v>
      </c>
      <c r="F1313" s="2" t="s">
        <v>10331</v>
      </c>
      <c r="G1313" s="25">
        <v>1105</v>
      </c>
      <c r="H1313" s="29">
        <v>1105</v>
      </c>
      <c r="I1313" s="30"/>
      <c r="J1313" s="24" t="s">
        <v>10239</v>
      </c>
      <c r="K1313" s="2">
        <v>0</v>
      </c>
      <c r="L1313" s="2">
        <v>0</v>
      </c>
      <c r="M1313" s="24">
        <v>97.29</v>
      </c>
      <c r="N1313" s="2">
        <v>12.6477</v>
      </c>
      <c r="O1313" s="2">
        <v>0</v>
      </c>
      <c r="P1313" s="2">
        <v>0</v>
      </c>
      <c r="Q1313" s="24">
        <v>109.93770000000001</v>
      </c>
      <c r="R1313" s="2" t="s">
        <v>10238</v>
      </c>
      <c r="S1313" s="2" t="s">
        <v>1</v>
      </c>
      <c r="T1313" t="str">
        <f>IF(Tabla2[[#This Row],[SERIE ]]="22SD004C","BODEGA",IF(Tabla2[[#This Row],[SERIE ]]="21DS000T","CASA MATRIZ","SUCURSAL"))</f>
        <v>SUCURSAL</v>
      </c>
    </row>
    <row r="1314" spans="1:20" ht="15.75" hidden="1" thickBot="1" x14ac:dyDescent="0.3">
      <c r="A1314" s="26" t="s">
        <v>8487</v>
      </c>
      <c r="B1314" s="182" t="s">
        <v>10314</v>
      </c>
      <c r="C1314" s="2" t="s">
        <v>1</v>
      </c>
      <c r="D1314" s="2" t="s">
        <v>0</v>
      </c>
      <c r="E1314" s="2" t="s">
        <v>10201</v>
      </c>
      <c r="F1314" s="2" t="s">
        <v>10331</v>
      </c>
      <c r="G1314" s="25">
        <v>1104</v>
      </c>
      <c r="H1314" s="29">
        <v>1104</v>
      </c>
      <c r="I1314" s="30"/>
      <c r="J1314" s="24" t="s">
        <v>10207</v>
      </c>
      <c r="K1314" s="2">
        <v>0</v>
      </c>
      <c r="L1314" s="2">
        <v>0</v>
      </c>
      <c r="M1314" s="24">
        <v>182.39</v>
      </c>
      <c r="N1314" s="2">
        <v>23.710699999999999</v>
      </c>
      <c r="O1314" s="2">
        <v>0</v>
      </c>
      <c r="P1314" s="2">
        <v>0</v>
      </c>
      <c r="Q1314" s="24">
        <v>206.10069999999999</v>
      </c>
      <c r="R1314" s="2" t="s">
        <v>10206</v>
      </c>
      <c r="S1314" s="2" t="s">
        <v>1</v>
      </c>
      <c r="T1314" t="str">
        <f>IF(Tabla2[[#This Row],[SERIE ]]="22SD004C","BODEGA",IF(Tabla2[[#This Row],[SERIE ]]="21DS000T","CASA MATRIZ","SUCURSAL"))</f>
        <v>SUCURSAL</v>
      </c>
    </row>
    <row r="1315" spans="1:20" ht="15.75" hidden="1" thickBot="1" x14ac:dyDescent="0.3">
      <c r="A1315" s="26" t="s">
        <v>8487</v>
      </c>
      <c r="B1315" s="182" t="s">
        <v>10314</v>
      </c>
      <c r="C1315" s="2" t="s">
        <v>1</v>
      </c>
      <c r="D1315" s="2" t="s">
        <v>0</v>
      </c>
      <c r="E1315" s="2" t="s">
        <v>10201</v>
      </c>
      <c r="F1315" s="2" t="s">
        <v>10331</v>
      </c>
      <c r="G1315" s="25">
        <v>1103</v>
      </c>
      <c r="H1315" s="29">
        <v>1103</v>
      </c>
      <c r="I1315" s="30"/>
      <c r="J1315" s="24" t="s">
        <v>10266</v>
      </c>
      <c r="K1315" s="2">
        <v>0</v>
      </c>
      <c r="L1315" s="2">
        <v>0</v>
      </c>
      <c r="M1315" s="24">
        <v>446.02</v>
      </c>
      <c r="N1315" s="2">
        <v>57.982599999999998</v>
      </c>
      <c r="O1315" s="2">
        <v>0</v>
      </c>
      <c r="P1315" s="2">
        <v>0</v>
      </c>
      <c r="Q1315" s="24">
        <v>504.00259999999997</v>
      </c>
      <c r="R1315" s="2" t="s">
        <v>10265</v>
      </c>
      <c r="S1315" s="2" t="s">
        <v>1</v>
      </c>
      <c r="T1315" t="str">
        <f>IF(Tabla2[[#This Row],[SERIE ]]="22SD004C","BODEGA",IF(Tabla2[[#This Row],[SERIE ]]="21DS000T","CASA MATRIZ","SUCURSAL"))</f>
        <v>SUCURSAL</v>
      </c>
    </row>
    <row r="1316" spans="1:20" ht="15.75" hidden="1" thickBot="1" x14ac:dyDescent="0.3">
      <c r="A1316" s="26" t="s">
        <v>8487</v>
      </c>
      <c r="B1316" s="182" t="s">
        <v>10314</v>
      </c>
      <c r="C1316" s="2" t="s">
        <v>1</v>
      </c>
      <c r="D1316" s="2" t="s">
        <v>0</v>
      </c>
      <c r="E1316" s="2" t="s">
        <v>10201</v>
      </c>
      <c r="F1316" s="2" t="s">
        <v>10331</v>
      </c>
      <c r="G1316" s="25">
        <v>1102</v>
      </c>
      <c r="H1316" s="29">
        <v>1102</v>
      </c>
      <c r="I1316" s="30"/>
      <c r="J1316" s="24" t="s">
        <v>10219</v>
      </c>
      <c r="K1316" s="2">
        <v>0</v>
      </c>
      <c r="L1316" s="2">
        <v>0</v>
      </c>
      <c r="M1316" s="24">
        <v>511.85</v>
      </c>
      <c r="N1316" s="2">
        <v>66.540500000000009</v>
      </c>
      <c r="O1316" s="2">
        <v>0</v>
      </c>
      <c r="P1316" s="2">
        <v>0</v>
      </c>
      <c r="Q1316" s="24">
        <v>578.39049999999997</v>
      </c>
      <c r="R1316" s="2" t="s">
        <v>10218</v>
      </c>
      <c r="S1316" s="2" t="s">
        <v>1</v>
      </c>
      <c r="T1316" t="str">
        <f>IF(Tabla2[[#This Row],[SERIE ]]="22SD004C","BODEGA",IF(Tabla2[[#This Row],[SERIE ]]="21DS000T","CASA MATRIZ","SUCURSAL"))</f>
        <v>SUCURSAL</v>
      </c>
    </row>
    <row r="1317" spans="1:20" ht="15.75" hidden="1" thickBot="1" x14ac:dyDescent="0.3">
      <c r="A1317" s="26" t="s">
        <v>8487</v>
      </c>
      <c r="B1317" s="182" t="s">
        <v>10313</v>
      </c>
      <c r="C1317" s="2" t="s">
        <v>1</v>
      </c>
      <c r="D1317" s="2" t="s">
        <v>0</v>
      </c>
      <c r="E1317" s="2" t="s">
        <v>10201</v>
      </c>
      <c r="F1317" s="2" t="s">
        <v>10331</v>
      </c>
      <c r="G1317" s="25">
        <v>1101</v>
      </c>
      <c r="H1317" s="29">
        <v>1101</v>
      </c>
      <c r="I1317" s="30"/>
      <c r="J1317" s="24" t="s">
        <v>10296</v>
      </c>
      <c r="K1317" s="2">
        <v>0</v>
      </c>
      <c r="L1317" s="2">
        <v>0</v>
      </c>
      <c r="M1317" s="24">
        <v>38.76</v>
      </c>
      <c r="N1317" s="2">
        <v>5.0388000000000002</v>
      </c>
      <c r="O1317" s="2">
        <v>0</v>
      </c>
      <c r="P1317" s="2">
        <v>0</v>
      </c>
      <c r="Q1317" s="24">
        <v>43.7988</v>
      </c>
      <c r="R1317" s="2" t="s">
        <v>10295</v>
      </c>
      <c r="S1317" s="2" t="s">
        <v>1</v>
      </c>
      <c r="T1317" t="str">
        <f>IF(Tabla2[[#This Row],[SERIE ]]="22SD004C","BODEGA",IF(Tabla2[[#This Row],[SERIE ]]="21DS000T","CASA MATRIZ","SUCURSAL"))</f>
        <v>SUCURSAL</v>
      </c>
    </row>
    <row r="1318" spans="1:20" ht="15.75" hidden="1" thickBot="1" x14ac:dyDescent="0.3">
      <c r="A1318" s="26" t="s">
        <v>8487</v>
      </c>
      <c r="B1318" s="182" t="s">
        <v>10313</v>
      </c>
      <c r="C1318" s="2" t="s">
        <v>1</v>
      </c>
      <c r="D1318" s="2" t="s">
        <v>0</v>
      </c>
      <c r="E1318" s="2" t="s">
        <v>10201</v>
      </c>
      <c r="F1318" s="2" t="s">
        <v>10331</v>
      </c>
      <c r="G1318" s="25">
        <v>1100</v>
      </c>
      <c r="H1318" s="29">
        <v>1100</v>
      </c>
      <c r="I1318" s="30"/>
      <c r="J1318" s="24" t="s">
        <v>10252</v>
      </c>
      <c r="K1318" s="2">
        <v>0</v>
      </c>
      <c r="L1318" s="2">
        <v>0</v>
      </c>
      <c r="M1318" s="24">
        <v>182.3</v>
      </c>
      <c r="N1318" s="2">
        <v>23.699000000000002</v>
      </c>
      <c r="O1318" s="2">
        <v>0</v>
      </c>
      <c r="P1318" s="2">
        <v>0</v>
      </c>
      <c r="Q1318" s="24">
        <v>205.99900000000002</v>
      </c>
      <c r="R1318" s="2" t="s">
        <v>10251</v>
      </c>
      <c r="S1318" s="2" t="s">
        <v>1</v>
      </c>
      <c r="T1318" t="str">
        <f>IF(Tabla2[[#This Row],[SERIE ]]="22SD004C","BODEGA",IF(Tabla2[[#This Row],[SERIE ]]="21DS000T","CASA MATRIZ","SUCURSAL"))</f>
        <v>SUCURSAL</v>
      </c>
    </row>
    <row r="1319" spans="1:20" ht="15.75" hidden="1" thickBot="1" x14ac:dyDescent="0.3">
      <c r="A1319" s="26" t="s">
        <v>8487</v>
      </c>
      <c r="B1319" s="182" t="s">
        <v>10313</v>
      </c>
      <c r="C1319" s="2" t="s">
        <v>1</v>
      </c>
      <c r="D1319" s="2" t="s">
        <v>0</v>
      </c>
      <c r="E1319" s="2" t="s">
        <v>10201</v>
      </c>
      <c r="F1319" s="2" t="s">
        <v>10331</v>
      </c>
      <c r="G1319" s="25">
        <v>1099</v>
      </c>
      <c r="H1319" s="29">
        <v>1099</v>
      </c>
      <c r="I1319" s="30"/>
      <c r="J1319" s="24" t="s">
        <v>10252</v>
      </c>
      <c r="K1319" s="2">
        <v>0</v>
      </c>
      <c r="L1319" s="2">
        <v>0</v>
      </c>
      <c r="M1319" s="24">
        <v>118.77</v>
      </c>
      <c r="N1319" s="2">
        <v>15.440099999999999</v>
      </c>
      <c r="O1319" s="2">
        <v>0</v>
      </c>
      <c r="P1319" s="2">
        <v>0</v>
      </c>
      <c r="Q1319" s="24">
        <v>134.21009999999998</v>
      </c>
      <c r="R1319" s="2" t="s">
        <v>10251</v>
      </c>
      <c r="S1319" s="2" t="s">
        <v>1</v>
      </c>
      <c r="T1319" t="str">
        <f>IF(Tabla2[[#This Row],[SERIE ]]="22SD004C","BODEGA",IF(Tabla2[[#This Row],[SERIE ]]="21DS000T","CASA MATRIZ","SUCURSAL"))</f>
        <v>SUCURSAL</v>
      </c>
    </row>
    <row r="1320" spans="1:20" ht="15.75" hidden="1" thickBot="1" x14ac:dyDescent="0.3">
      <c r="A1320" s="26" t="s">
        <v>8487</v>
      </c>
      <c r="B1320" s="182" t="s">
        <v>10313</v>
      </c>
      <c r="C1320" s="2" t="s">
        <v>1</v>
      </c>
      <c r="D1320" s="2" t="s">
        <v>0</v>
      </c>
      <c r="E1320" s="2" t="s">
        <v>10201</v>
      </c>
      <c r="F1320" s="2" t="s">
        <v>10331</v>
      </c>
      <c r="G1320" s="25">
        <v>1098</v>
      </c>
      <c r="H1320" s="29">
        <v>1098</v>
      </c>
      <c r="I1320" s="30"/>
      <c r="J1320" s="24" t="s">
        <v>10246</v>
      </c>
      <c r="K1320" s="2">
        <v>0</v>
      </c>
      <c r="L1320" s="2">
        <v>0</v>
      </c>
      <c r="M1320" s="24">
        <v>281.06</v>
      </c>
      <c r="N1320" s="2">
        <v>36.537800000000004</v>
      </c>
      <c r="O1320" s="2">
        <v>0</v>
      </c>
      <c r="P1320" s="2">
        <v>0</v>
      </c>
      <c r="Q1320" s="24">
        <v>317.59780000000001</v>
      </c>
      <c r="R1320" s="2" t="s">
        <v>10245</v>
      </c>
      <c r="S1320" s="2" t="s">
        <v>1</v>
      </c>
      <c r="T1320" t="str">
        <f>IF(Tabla2[[#This Row],[SERIE ]]="22SD004C","BODEGA",IF(Tabla2[[#This Row],[SERIE ]]="21DS000T","CASA MATRIZ","SUCURSAL"))</f>
        <v>SUCURSAL</v>
      </c>
    </row>
    <row r="1321" spans="1:20" ht="15.75" hidden="1" thickBot="1" x14ac:dyDescent="0.3">
      <c r="A1321" s="26" t="s">
        <v>8487</v>
      </c>
      <c r="B1321" s="182" t="s">
        <v>10313</v>
      </c>
      <c r="C1321" s="2" t="s">
        <v>1</v>
      </c>
      <c r="D1321" s="2" t="s">
        <v>0</v>
      </c>
      <c r="E1321" s="2" t="s">
        <v>10201</v>
      </c>
      <c r="F1321" s="2" t="s">
        <v>10331</v>
      </c>
      <c r="G1321" s="25">
        <v>1097</v>
      </c>
      <c r="H1321" s="29">
        <v>1097</v>
      </c>
      <c r="I1321" s="30"/>
      <c r="J1321" s="24" t="s">
        <v>10254</v>
      </c>
      <c r="K1321" s="2">
        <v>0</v>
      </c>
      <c r="L1321" s="2">
        <v>0</v>
      </c>
      <c r="M1321" s="24">
        <v>521.24</v>
      </c>
      <c r="N1321" s="2">
        <v>67.761200000000002</v>
      </c>
      <c r="O1321" s="2">
        <v>0</v>
      </c>
      <c r="P1321" s="2">
        <v>0</v>
      </c>
      <c r="Q1321" s="24">
        <v>589.00120000000004</v>
      </c>
      <c r="R1321" s="2" t="s">
        <v>10253</v>
      </c>
      <c r="S1321" s="2" t="s">
        <v>1</v>
      </c>
      <c r="T1321" t="str">
        <f>IF(Tabla2[[#This Row],[SERIE ]]="22SD004C","BODEGA",IF(Tabla2[[#This Row],[SERIE ]]="21DS000T","CASA MATRIZ","SUCURSAL"))</f>
        <v>SUCURSAL</v>
      </c>
    </row>
    <row r="1322" spans="1:20" ht="15.75" hidden="1" thickBot="1" x14ac:dyDescent="0.3">
      <c r="A1322" s="26" t="s">
        <v>8487</v>
      </c>
      <c r="B1322" s="182" t="s">
        <v>10308</v>
      </c>
      <c r="C1322" s="2" t="s">
        <v>1</v>
      </c>
      <c r="D1322" s="2" t="s">
        <v>0</v>
      </c>
      <c r="E1322" s="2" t="s">
        <v>10201</v>
      </c>
      <c r="F1322" s="2" t="s">
        <v>10331</v>
      </c>
      <c r="G1322" s="25">
        <v>1096</v>
      </c>
      <c r="H1322" s="29">
        <v>1096</v>
      </c>
      <c r="I1322" s="30" t="s">
        <v>10311</v>
      </c>
      <c r="J1322" s="24" t="s">
        <v>10312</v>
      </c>
      <c r="K1322" s="2">
        <v>0</v>
      </c>
      <c r="L1322" s="2">
        <v>0</v>
      </c>
      <c r="M1322" s="24">
        <v>48.67</v>
      </c>
      <c r="N1322" s="2">
        <v>6.3271000000000006</v>
      </c>
      <c r="O1322" s="2">
        <v>0</v>
      </c>
      <c r="P1322" s="2">
        <v>0</v>
      </c>
      <c r="Q1322" s="24">
        <v>54.997100000000003</v>
      </c>
      <c r="S1322" s="2" t="s">
        <v>1</v>
      </c>
      <c r="T1322" t="str">
        <f>IF(Tabla2[[#This Row],[SERIE ]]="22SD004C","BODEGA",IF(Tabla2[[#This Row],[SERIE ]]="21DS000T","CASA MATRIZ","SUCURSAL"))</f>
        <v>SUCURSAL</v>
      </c>
    </row>
    <row r="1323" spans="1:20" ht="15.75" hidden="1" thickBot="1" x14ac:dyDescent="0.3">
      <c r="A1323" s="26" t="s">
        <v>8487</v>
      </c>
      <c r="B1323" s="182" t="s">
        <v>10308</v>
      </c>
      <c r="C1323" s="2" t="s">
        <v>1</v>
      </c>
      <c r="D1323" s="2" t="s">
        <v>0</v>
      </c>
      <c r="E1323" s="2" t="s">
        <v>10201</v>
      </c>
      <c r="F1323" s="2" t="s">
        <v>10331</v>
      </c>
      <c r="G1323" s="25">
        <v>1095</v>
      </c>
      <c r="H1323" s="29">
        <v>1095</v>
      </c>
      <c r="I1323" s="30"/>
      <c r="J1323" s="24" t="s">
        <v>10207</v>
      </c>
      <c r="K1323" s="2">
        <v>0</v>
      </c>
      <c r="L1323" s="2">
        <v>0</v>
      </c>
      <c r="M1323" s="24">
        <v>13.01</v>
      </c>
      <c r="N1323" s="2">
        <v>1.6913</v>
      </c>
      <c r="O1323" s="2">
        <v>0</v>
      </c>
      <c r="P1323" s="2">
        <v>0</v>
      </c>
      <c r="Q1323" s="24">
        <v>14.7013</v>
      </c>
      <c r="R1323" s="2" t="s">
        <v>10206</v>
      </c>
      <c r="S1323" s="2" t="s">
        <v>1</v>
      </c>
      <c r="T1323" t="str">
        <f>IF(Tabla2[[#This Row],[SERIE ]]="22SD004C","BODEGA",IF(Tabla2[[#This Row],[SERIE ]]="21DS000T","CASA MATRIZ","SUCURSAL"))</f>
        <v>SUCURSAL</v>
      </c>
    </row>
    <row r="1324" spans="1:20" ht="15.75" hidden="1" thickBot="1" x14ac:dyDescent="0.3">
      <c r="A1324" s="26" t="s">
        <v>8487</v>
      </c>
      <c r="B1324" s="182" t="s">
        <v>10308</v>
      </c>
      <c r="C1324" s="2" t="s">
        <v>1</v>
      </c>
      <c r="D1324" s="2" t="s">
        <v>0</v>
      </c>
      <c r="E1324" s="2" t="s">
        <v>10201</v>
      </c>
      <c r="F1324" s="2" t="s">
        <v>10331</v>
      </c>
      <c r="G1324" s="25">
        <v>1094</v>
      </c>
      <c r="H1324" s="29">
        <v>1094</v>
      </c>
      <c r="I1324" s="30"/>
      <c r="J1324" s="24" t="s">
        <v>10213</v>
      </c>
      <c r="K1324" s="2">
        <v>0</v>
      </c>
      <c r="L1324" s="2">
        <v>0</v>
      </c>
      <c r="M1324" s="24">
        <v>391.15</v>
      </c>
      <c r="N1324" s="2">
        <v>50.849499999999999</v>
      </c>
      <c r="O1324" s="2">
        <v>0</v>
      </c>
      <c r="P1324" s="2">
        <v>0</v>
      </c>
      <c r="Q1324" s="24">
        <v>441.99949999999995</v>
      </c>
      <c r="R1324" s="2" t="s">
        <v>10211</v>
      </c>
      <c r="S1324" s="2" t="s">
        <v>1</v>
      </c>
      <c r="T1324" t="str">
        <f>IF(Tabla2[[#This Row],[SERIE ]]="22SD004C","BODEGA",IF(Tabla2[[#This Row],[SERIE ]]="21DS000T","CASA MATRIZ","SUCURSAL"))</f>
        <v>SUCURSAL</v>
      </c>
    </row>
    <row r="1325" spans="1:20" ht="15.75" hidden="1" thickBot="1" x14ac:dyDescent="0.3">
      <c r="A1325" s="26" t="s">
        <v>8487</v>
      </c>
      <c r="B1325" s="182" t="s">
        <v>10308</v>
      </c>
      <c r="C1325" s="2" t="s">
        <v>1</v>
      </c>
      <c r="D1325" s="2" t="s">
        <v>0</v>
      </c>
      <c r="E1325" s="2" t="s">
        <v>10201</v>
      </c>
      <c r="F1325" s="2" t="s">
        <v>10331</v>
      </c>
      <c r="G1325" s="25">
        <v>1093</v>
      </c>
      <c r="H1325" s="29">
        <v>1093</v>
      </c>
      <c r="I1325" s="30"/>
      <c r="J1325" s="24" t="s">
        <v>10207</v>
      </c>
      <c r="K1325" s="2">
        <v>0</v>
      </c>
      <c r="L1325" s="2">
        <v>0</v>
      </c>
      <c r="M1325" s="24">
        <v>496.29</v>
      </c>
      <c r="N1325" s="2">
        <v>64.517700000000005</v>
      </c>
      <c r="O1325" s="2">
        <v>0</v>
      </c>
      <c r="P1325" s="2">
        <v>0</v>
      </c>
      <c r="Q1325" s="24">
        <v>560.80770000000007</v>
      </c>
      <c r="R1325" s="2" t="s">
        <v>10206</v>
      </c>
      <c r="S1325" s="2" t="s">
        <v>1</v>
      </c>
      <c r="T1325" t="str">
        <f>IF(Tabla2[[#This Row],[SERIE ]]="22SD004C","BODEGA",IF(Tabla2[[#This Row],[SERIE ]]="21DS000T","CASA MATRIZ","SUCURSAL"))</f>
        <v>SUCURSAL</v>
      </c>
    </row>
    <row r="1326" spans="1:20" ht="15.75" hidden="1" thickBot="1" x14ac:dyDescent="0.3">
      <c r="A1326" s="26" t="s">
        <v>8487</v>
      </c>
      <c r="B1326" s="182" t="s">
        <v>10308</v>
      </c>
      <c r="C1326" s="2" t="s">
        <v>1</v>
      </c>
      <c r="D1326" s="2" t="s">
        <v>0</v>
      </c>
      <c r="E1326" s="2" t="s">
        <v>10201</v>
      </c>
      <c r="F1326" s="2" t="s">
        <v>10331</v>
      </c>
      <c r="G1326" s="25">
        <v>1092</v>
      </c>
      <c r="H1326" s="29">
        <v>1092</v>
      </c>
      <c r="I1326" s="30"/>
      <c r="J1326" s="24" t="s">
        <v>10310</v>
      </c>
      <c r="K1326" s="2">
        <v>0</v>
      </c>
      <c r="L1326" s="2">
        <v>0</v>
      </c>
      <c r="M1326" s="24">
        <v>59.73</v>
      </c>
      <c r="N1326" s="2">
        <v>7.7648999999999999</v>
      </c>
      <c r="O1326" s="2">
        <v>0</v>
      </c>
      <c r="P1326" s="2">
        <v>0</v>
      </c>
      <c r="Q1326" s="24">
        <v>67.494900000000001</v>
      </c>
      <c r="R1326" s="2" t="s">
        <v>10309</v>
      </c>
      <c r="S1326" s="2" t="s">
        <v>1</v>
      </c>
      <c r="T1326" t="str">
        <f>IF(Tabla2[[#This Row],[SERIE ]]="22SD004C","BODEGA",IF(Tabla2[[#This Row],[SERIE ]]="21DS000T","CASA MATRIZ","SUCURSAL"))</f>
        <v>SUCURSAL</v>
      </c>
    </row>
    <row r="1327" spans="1:20" ht="15.75" hidden="1" thickBot="1" x14ac:dyDescent="0.3">
      <c r="A1327" s="26" t="s">
        <v>8487</v>
      </c>
      <c r="B1327" s="182" t="s">
        <v>10308</v>
      </c>
      <c r="C1327" s="2" t="s">
        <v>1</v>
      </c>
      <c r="D1327" s="2" t="s">
        <v>0</v>
      </c>
      <c r="E1327" s="2" t="s">
        <v>10201</v>
      </c>
      <c r="F1327" s="2" t="s">
        <v>10331</v>
      </c>
      <c r="G1327" s="25">
        <v>1091</v>
      </c>
      <c r="H1327" s="29">
        <v>1091</v>
      </c>
      <c r="I1327" s="30" t="s">
        <v>10260</v>
      </c>
      <c r="J1327" s="24" t="s">
        <v>10261</v>
      </c>
      <c r="K1327" s="2">
        <v>0</v>
      </c>
      <c r="L1327" s="2">
        <v>0</v>
      </c>
      <c r="M1327" s="24">
        <v>974.5</v>
      </c>
      <c r="N1327" s="2">
        <v>126.685</v>
      </c>
      <c r="O1327" s="2">
        <v>0</v>
      </c>
      <c r="P1327" s="2">
        <v>0</v>
      </c>
      <c r="Q1327" s="24">
        <v>1101.1849999999999</v>
      </c>
      <c r="S1327" s="2" t="s">
        <v>1</v>
      </c>
      <c r="T1327" t="str">
        <f>IF(Tabla2[[#This Row],[SERIE ]]="22SD004C","BODEGA",IF(Tabla2[[#This Row],[SERIE ]]="21DS000T","CASA MATRIZ","SUCURSAL"))</f>
        <v>SUCURSAL</v>
      </c>
    </row>
    <row r="1328" spans="1:20" ht="15.75" hidden="1" thickBot="1" x14ac:dyDescent="0.3">
      <c r="A1328" s="26" t="s">
        <v>8487</v>
      </c>
      <c r="B1328" s="182" t="s">
        <v>10308</v>
      </c>
      <c r="C1328" s="2" t="s">
        <v>1</v>
      </c>
      <c r="D1328" s="2" t="s">
        <v>0</v>
      </c>
      <c r="E1328" s="2" t="s">
        <v>10201</v>
      </c>
      <c r="F1328" s="2" t="s">
        <v>10331</v>
      </c>
      <c r="G1328" s="25">
        <v>190</v>
      </c>
      <c r="H1328" s="29">
        <v>190</v>
      </c>
      <c r="I1328" s="30"/>
      <c r="J1328" s="24" t="s">
        <v>10296</v>
      </c>
      <c r="K1328" s="2">
        <v>0</v>
      </c>
      <c r="L1328" s="2">
        <v>0</v>
      </c>
      <c r="M1328" s="24">
        <v>45.22</v>
      </c>
      <c r="N1328" s="2">
        <v>5.8786000000000005</v>
      </c>
      <c r="O1328" s="2">
        <v>0</v>
      </c>
      <c r="P1328" s="2">
        <v>0</v>
      </c>
      <c r="Q1328" s="24">
        <v>51.098599999999998</v>
      </c>
      <c r="R1328" s="2" t="s">
        <v>10295</v>
      </c>
      <c r="S1328" s="2" t="s">
        <v>1</v>
      </c>
      <c r="T1328" t="str">
        <f>IF(Tabla2[[#This Row],[SERIE ]]="22SD004C","BODEGA",IF(Tabla2[[#This Row],[SERIE ]]="21DS000T","CASA MATRIZ","SUCURSAL"))</f>
        <v>SUCURSAL</v>
      </c>
    </row>
    <row r="1329" spans="1:20" ht="15.75" hidden="1" thickBot="1" x14ac:dyDescent="0.3">
      <c r="A1329" s="26" t="s">
        <v>8487</v>
      </c>
      <c r="B1329" s="182" t="s">
        <v>10308</v>
      </c>
      <c r="C1329" s="2" t="s">
        <v>1</v>
      </c>
      <c r="D1329" s="2" t="s">
        <v>0</v>
      </c>
      <c r="E1329" s="2" t="s">
        <v>10201</v>
      </c>
      <c r="F1329" s="2" t="s">
        <v>10331</v>
      </c>
      <c r="G1329" s="25">
        <v>1089</v>
      </c>
      <c r="H1329" s="29">
        <v>1089</v>
      </c>
      <c r="I1329" s="30"/>
      <c r="J1329" s="24" t="s">
        <v>10248</v>
      </c>
      <c r="K1329" s="2">
        <v>0</v>
      </c>
      <c r="L1329" s="2">
        <v>0</v>
      </c>
      <c r="M1329" s="24">
        <v>414.17</v>
      </c>
      <c r="N1329" s="2">
        <v>53.842100000000002</v>
      </c>
      <c r="O1329" s="2">
        <v>0</v>
      </c>
      <c r="P1329" s="2">
        <v>0</v>
      </c>
      <c r="Q1329" s="24">
        <v>468.01210000000003</v>
      </c>
      <c r="R1329" s="2" t="s">
        <v>10247</v>
      </c>
      <c r="S1329" s="2" t="s">
        <v>1</v>
      </c>
      <c r="T1329" t="str">
        <f>IF(Tabla2[[#This Row],[SERIE ]]="22SD004C","BODEGA",IF(Tabla2[[#This Row],[SERIE ]]="21DS000T","CASA MATRIZ","SUCURSAL"))</f>
        <v>SUCURSAL</v>
      </c>
    </row>
    <row r="1330" spans="1:20" ht="15.75" hidden="1" thickBot="1" x14ac:dyDescent="0.3">
      <c r="A1330" s="26" t="s">
        <v>8487</v>
      </c>
      <c r="B1330" s="182" t="s">
        <v>10308</v>
      </c>
      <c r="C1330" s="2" t="s">
        <v>1</v>
      </c>
      <c r="D1330" s="2" t="s">
        <v>0</v>
      </c>
      <c r="E1330" s="2" t="s">
        <v>10201</v>
      </c>
      <c r="F1330" s="2" t="s">
        <v>10331</v>
      </c>
      <c r="G1330" s="25">
        <v>1087</v>
      </c>
      <c r="H1330" s="29">
        <v>1087</v>
      </c>
      <c r="I1330" s="30" t="s">
        <v>7676</v>
      </c>
      <c r="J1330" s="24" t="s">
        <v>7675</v>
      </c>
      <c r="K1330" s="2">
        <v>0</v>
      </c>
      <c r="L1330" s="2">
        <v>0</v>
      </c>
      <c r="M1330" s="24">
        <v>0</v>
      </c>
      <c r="N1330" s="2">
        <v>0</v>
      </c>
      <c r="O1330" s="2">
        <v>0</v>
      </c>
      <c r="P1330" s="2">
        <v>0</v>
      </c>
      <c r="Q1330" s="24">
        <v>0</v>
      </c>
      <c r="S1330" s="2" t="s">
        <v>1</v>
      </c>
      <c r="T1330" t="str">
        <f>IF(Tabla2[[#This Row],[SERIE ]]="22SD004C","BODEGA",IF(Tabla2[[#This Row],[SERIE ]]="21DS000T","CASA MATRIZ","SUCURSAL"))</f>
        <v>SUCURSAL</v>
      </c>
    </row>
    <row r="1331" spans="1:20" ht="15.75" hidden="1" thickBot="1" x14ac:dyDescent="0.3">
      <c r="A1331" s="26" t="s">
        <v>8487</v>
      </c>
      <c r="B1331" s="182" t="s">
        <v>10308</v>
      </c>
      <c r="C1331" s="2" t="s">
        <v>1</v>
      </c>
      <c r="D1331" s="2" t="s">
        <v>0</v>
      </c>
      <c r="E1331" s="2" t="s">
        <v>10201</v>
      </c>
      <c r="F1331" s="2" t="s">
        <v>10331</v>
      </c>
      <c r="G1331" s="25">
        <v>1086</v>
      </c>
      <c r="H1331" s="29">
        <v>1086</v>
      </c>
      <c r="I1331" s="30"/>
      <c r="J1331" s="24" t="s">
        <v>10231</v>
      </c>
      <c r="K1331" s="2">
        <v>0</v>
      </c>
      <c r="L1331" s="2">
        <v>0</v>
      </c>
      <c r="M1331" s="24">
        <v>407.96</v>
      </c>
      <c r="N1331" s="2">
        <v>53.034799999999997</v>
      </c>
      <c r="O1331" s="2">
        <v>0</v>
      </c>
      <c r="P1331" s="2">
        <v>0</v>
      </c>
      <c r="Q1331" s="24">
        <v>460.9948</v>
      </c>
      <c r="R1331" s="2" t="s">
        <v>10230</v>
      </c>
      <c r="S1331" s="2" t="s">
        <v>1</v>
      </c>
      <c r="T1331" t="str">
        <f>IF(Tabla2[[#This Row],[SERIE ]]="22SD004C","BODEGA",IF(Tabla2[[#This Row],[SERIE ]]="21DS000T","CASA MATRIZ","SUCURSAL"))</f>
        <v>SUCURSAL</v>
      </c>
    </row>
    <row r="1332" spans="1:20" ht="15.75" hidden="1" thickBot="1" x14ac:dyDescent="0.3">
      <c r="A1332" s="26" t="s">
        <v>8487</v>
      </c>
      <c r="B1332" s="182" t="s">
        <v>10308</v>
      </c>
      <c r="C1332" s="2" t="s">
        <v>1</v>
      </c>
      <c r="D1332" s="2" t="s">
        <v>0</v>
      </c>
      <c r="E1332" s="2" t="s">
        <v>10201</v>
      </c>
      <c r="F1332" s="2" t="s">
        <v>10331</v>
      </c>
      <c r="G1332" s="25">
        <v>1085</v>
      </c>
      <c r="H1332" s="29">
        <v>1085</v>
      </c>
      <c r="I1332" s="30"/>
      <c r="J1332" s="24" t="s">
        <v>10221</v>
      </c>
      <c r="K1332" s="2">
        <v>0</v>
      </c>
      <c r="L1332" s="2">
        <v>0</v>
      </c>
      <c r="M1332" s="24">
        <v>1614.33</v>
      </c>
      <c r="N1332" s="2">
        <v>209.8629</v>
      </c>
      <c r="O1332" s="2">
        <v>0</v>
      </c>
      <c r="P1332" s="2">
        <v>0</v>
      </c>
      <c r="Q1332" s="24">
        <v>1824.1929</v>
      </c>
      <c r="R1332" s="2" t="s">
        <v>10220</v>
      </c>
      <c r="S1332" s="2" t="s">
        <v>1</v>
      </c>
      <c r="T1332" t="str">
        <f>IF(Tabla2[[#This Row],[SERIE ]]="22SD004C","BODEGA",IF(Tabla2[[#This Row],[SERIE ]]="21DS000T","CASA MATRIZ","SUCURSAL"))</f>
        <v>SUCURSAL</v>
      </c>
    </row>
    <row r="1333" spans="1:20" ht="15.75" hidden="1" thickBot="1" x14ac:dyDescent="0.3">
      <c r="A1333" s="26" t="s">
        <v>8487</v>
      </c>
      <c r="B1333" s="182" t="s">
        <v>10307</v>
      </c>
      <c r="C1333" s="2" t="s">
        <v>1</v>
      </c>
      <c r="D1333" s="2" t="s">
        <v>0</v>
      </c>
      <c r="E1333" s="2" t="s">
        <v>10201</v>
      </c>
      <c r="F1333" s="2" t="s">
        <v>10331</v>
      </c>
      <c r="G1333" s="25">
        <v>1084</v>
      </c>
      <c r="H1333" s="29">
        <v>1084</v>
      </c>
      <c r="I1333" s="30"/>
      <c r="J1333" s="24" t="s">
        <v>10213</v>
      </c>
      <c r="K1333" s="2">
        <v>0</v>
      </c>
      <c r="L1333" s="2">
        <v>0</v>
      </c>
      <c r="M1333" s="24">
        <v>330.98</v>
      </c>
      <c r="N1333" s="2">
        <v>43.027400000000007</v>
      </c>
      <c r="O1333" s="2">
        <v>0</v>
      </c>
      <c r="P1333" s="2">
        <v>0</v>
      </c>
      <c r="Q1333" s="24">
        <v>374.00740000000002</v>
      </c>
      <c r="R1333" s="2" t="s">
        <v>10211</v>
      </c>
      <c r="S1333" s="2" t="s">
        <v>1</v>
      </c>
      <c r="T1333" t="str">
        <f>IF(Tabla2[[#This Row],[SERIE ]]="22SD004C","BODEGA",IF(Tabla2[[#This Row],[SERIE ]]="21DS000T","CASA MATRIZ","SUCURSAL"))</f>
        <v>SUCURSAL</v>
      </c>
    </row>
    <row r="1334" spans="1:20" ht="15.75" hidden="1" thickBot="1" x14ac:dyDescent="0.3">
      <c r="A1334" s="26" t="s">
        <v>8487</v>
      </c>
      <c r="B1334" s="182" t="s">
        <v>10307</v>
      </c>
      <c r="C1334" s="2" t="s">
        <v>1</v>
      </c>
      <c r="D1334" s="2" t="s">
        <v>0</v>
      </c>
      <c r="E1334" s="2" t="s">
        <v>10201</v>
      </c>
      <c r="F1334" s="2" t="s">
        <v>10331</v>
      </c>
      <c r="G1334" s="25">
        <v>1083</v>
      </c>
      <c r="H1334" s="29">
        <v>1083</v>
      </c>
      <c r="I1334" s="30"/>
      <c r="J1334" s="24" t="s">
        <v>10239</v>
      </c>
      <c r="K1334" s="2">
        <v>0</v>
      </c>
      <c r="L1334" s="2">
        <v>0</v>
      </c>
      <c r="M1334" s="24">
        <v>78.58</v>
      </c>
      <c r="N1334" s="2">
        <v>10.215400000000001</v>
      </c>
      <c r="O1334" s="2">
        <v>0</v>
      </c>
      <c r="P1334" s="2">
        <v>0</v>
      </c>
      <c r="Q1334" s="24">
        <v>88.795400000000001</v>
      </c>
      <c r="R1334" s="2" t="s">
        <v>10238</v>
      </c>
      <c r="S1334" s="2" t="s">
        <v>1</v>
      </c>
      <c r="T1334" t="str">
        <f>IF(Tabla2[[#This Row],[SERIE ]]="22SD004C","BODEGA",IF(Tabla2[[#This Row],[SERIE ]]="21DS000T","CASA MATRIZ","SUCURSAL"))</f>
        <v>SUCURSAL</v>
      </c>
    </row>
    <row r="1335" spans="1:20" ht="15.75" hidden="1" thickBot="1" x14ac:dyDescent="0.3">
      <c r="A1335" s="26" t="s">
        <v>8487</v>
      </c>
      <c r="B1335" s="182" t="s">
        <v>10307</v>
      </c>
      <c r="C1335" s="2" t="s">
        <v>1</v>
      </c>
      <c r="D1335" s="2" t="s">
        <v>0</v>
      </c>
      <c r="E1335" s="2" t="s">
        <v>10201</v>
      </c>
      <c r="F1335" s="2" t="s">
        <v>10331</v>
      </c>
      <c r="G1335" s="25">
        <v>1082</v>
      </c>
      <c r="H1335" s="29">
        <v>1082</v>
      </c>
      <c r="I1335" s="30"/>
      <c r="J1335" s="24" t="s">
        <v>10231</v>
      </c>
      <c r="K1335" s="2">
        <v>0</v>
      </c>
      <c r="L1335" s="2">
        <v>0</v>
      </c>
      <c r="M1335" s="24">
        <v>401.77</v>
      </c>
      <c r="N1335" s="2">
        <v>52.2301</v>
      </c>
      <c r="O1335" s="2">
        <v>0</v>
      </c>
      <c r="P1335" s="2">
        <v>0</v>
      </c>
      <c r="Q1335" s="24">
        <v>454.00009999999997</v>
      </c>
      <c r="R1335" s="2" t="s">
        <v>10230</v>
      </c>
      <c r="S1335" s="2" t="s">
        <v>1</v>
      </c>
      <c r="T1335" t="str">
        <f>IF(Tabla2[[#This Row],[SERIE ]]="22SD004C","BODEGA",IF(Tabla2[[#This Row],[SERIE ]]="21DS000T","CASA MATRIZ","SUCURSAL"))</f>
        <v>SUCURSAL</v>
      </c>
    </row>
    <row r="1336" spans="1:20" ht="15.75" hidden="1" thickBot="1" x14ac:dyDescent="0.3">
      <c r="A1336" s="26" t="s">
        <v>8487</v>
      </c>
      <c r="B1336" s="182" t="s">
        <v>10307</v>
      </c>
      <c r="C1336" s="2" t="s">
        <v>1</v>
      </c>
      <c r="D1336" s="2" t="s">
        <v>0</v>
      </c>
      <c r="E1336" s="2" t="s">
        <v>10201</v>
      </c>
      <c r="F1336" s="2" t="s">
        <v>10331</v>
      </c>
      <c r="G1336" s="25">
        <v>1081</v>
      </c>
      <c r="H1336" s="29">
        <v>1081</v>
      </c>
      <c r="I1336" s="30"/>
      <c r="J1336" s="24" t="s">
        <v>10296</v>
      </c>
      <c r="K1336" s="2">
        <v>0</v>
      </c>
      <c r="L1336" s="2">
        <v>0</v>
      </c>
      <c r="M1336" s="24">
        <v>45.22</v>
      </c>
      <c r="N1336" s="2">
        <v>5.8786000000000005</v>
      </c>
      <c r="O1336" s="2">
        <v>0</v>
      </c>
      <c r="P1336" s="2">
        <v>0</v>
      </c>
      <c r="Q1336" s="24">
        <v>51.098599999999998</v>
      </c>
      <c r="R1336" s="2" t="s">
        <v>10295</v>
      </c>
      <c r="S1336" s="2" t="s">
        <v>1</v>
      </c>
      <c r="T1336" t="str">
        <f>IF(Tabla2[[#This Row],[SERIE ]]="22SD004C","BODEGA",IF(Tabla2[[#This Row],[SERIE ]]="21DS000T","CASA MATRIZ","SUCURSAL"))</f>
        <v>SUCURSAL</v>
      </c>
    </row>
    <row r="1337" spans="1:20" ht="15.75" hidden="1" thickBot="1" x14ac:dyDescent="0.3">
      <c r="A1337" s="26" t="s">
        <v>8487</v>
      </c>
      <c r="B1337" s="182" t="s">
        <v>10307</v>
      </c>
      <c r="C1337" s="2" t="s">
        <v>1</v>
      </c>
      <c r="D1337" s="2" t="s">
        <v>0</v>
      </c>
      <c r="E1337" s="2" t="s">
        <v>10201</v>
      </c>
      <c r="F1337" s="2" t="s">
        <v>10331</v>
      </c>
      <c r="G1337" s="25">
        <v>1080</v>
      </c>
      <c r="H1337" s="29">
        <v>1080</v>
      </c>
      <c r="I1337" s="30"/>
      <c r="J1337" s="24" t="s">
        <v>10266</v>
      </c>
      <c r="K1337" s="2">
        <v>0</v>
      </c>
      <c r="L1337" s="2">
        <v>0</v>
      </c>
      <c r="M1337" s="24">
        <v>463.49</v>
      </c>
      <c r="N1337" s="2">
        <v>60.253700000000002</v>
      </c>
      <c r="O1337" s="2">
        <v>0</v>
      </c>
      <c r="P1337" s="2">
        <v>0</v>
      </c>
      <c r="Q1337" s="24">
        <v>523.74369999999999</v>
      </c>
      <c r="R1337" s="2" t="s">
        <v>10265</v>
      </c>
      <c r="S1337" s="2" t="s">
        <v>1</v>
      </c>
      <c r="T1337" t="str">
        <f>IF(Tabla2[[#This Row],[SERIE ]]="22SD004C","BODEGA",IF(Tabla2[[#This Row],[SERIE ]]="21DS000T","CASA MATRIZ","SUCURSAL"))</f>
        <v>SUCURSAL</v>
      </c>
    </row>
    <row r="1338" spans="1:20" ht="15.75" hidden="1" thickBot="1" x14ac:dyDescent="0.3">
      <c r="A1338" s="26" t="s">
        <v>8487</v>
      </c>
      <c r="B1338" s="182" t="s">
        <v>10307</v>
      </c>
      <c r="C1338" s="2" t="s">
        <v>1</v>
      </c>
      <c r="D1338" s="2" t="s">
        <v>0</v>
      </c>
      <c r="E1338" s="2" t="s">
        <v>10201</v>
      </c>
      <c r="F1338" s="2" t="s">
        <v>10331</v>
      </c>
      <c r="G1338" s="25">
        <v>1079</v>
      </c>
      <c r="H1338" s="29">
        <v>1079</v>
      </c>
      <c r="I1338" s="30"/>
      <c r="J1338" s="24" t="s">
        <v>10219</v>
      </c>
      <c r="K1338" s="2">
        <v>0</v>
      </c>
      <c r="L1338" s="2">
        <v>0</v>
      </c>
      <c r="M1338" s="24">
        <v>425.91</v>
      </c>
      <c r="N1338" s="2">
        <v>55.368300000000005</v>
      </c>
      <c r="O1338" s="2">
        <v>0</v>
      </c>
      <c r="P1338" s="2">
        <v>0</v>
      </c>
      <c r="Q1338" s="24">
        <v>481.27830000000006</v>
      </c>
      <c r="R1338" s="2" t="s">
        <v>10218</v>
      </c>
      <c r="S1338" s="2" t="s">
        <v>1</v>
      </c>
      <c r="T1338" t="str">
        <f>IF(Tabla2[[#This Row],[SERIE ]]="22SD004C","BODEGA",IF(Tabla2[[#This Row],[SERIE ]]="21DS000T","CASA MATRIZ","SUCURSAL"))</f>
        <v>SUCURSAL</v>
      </c>
    </row>
    <row r="1339" spans="1:20" ht="15.75" hidden="1" thickBot="1" x14ac:dyDescent="0.3">
      <c r="A1339" s="26" t="s">
        <v>8487</v>
      </c>
      <c r="B1339" s="182" t="s">
        <v>10302</v>
      </c>
      <c r="C1339" s="2" t="s">
        <v>1</v>
      </c>
      <c r="D1339" s="2" t="s">
        <v>0</v>
      </c>
      <c r="E1339" s="2" t="s">
        <v>10201</v>
      </c>
      <c r="F1339" s="2" t="s">
        <v>10331</v>
      </c>
      <c r="G1339" s="25">
        <v>1078</v>
      </c>
      <c r="H1339" s="29">
        <v>1078</v>
      </c>
      <c r="I1339" s="30"/>
      <c r="J1339" s="24" t="s">
        <v>10231</v>
      </c>
      <c r="K1339" s="2">
        <v>0</v>
      </c>
      <c r="L1339" s="2">
        <v>0</v>
      </c>
      <c r="M1339" s="24">
        <v>371.68</v>
      </c>
      <c r="N1339" s="2">
        <v>48.318400000000004</v>
      </c>
      <c r="O1339" s="2">
        <v>0</v>
      </c>
      <c r="P1339" s="2">
        <v>0</v>
      </c>
      <c r="Q1339" s="24">
        <v>419.9984</v>
      </c>
      <c r="R1339" s="2" t="s">
        <v>10230</v>
      </c>
      <c r="S1339" s="2" t="s">
        <v>1</v>
      </c>
      <c r="T1339" t="str">
        <f>IF(Tabla2[[#This Row],[SERIE ]]="22SD004C","BODEGA",IF(Tabla2[[#This Row],[SERIE ]]="21DS000T","CASA MATRIZ","SUCURSAL"))</f>
        <v>SUCURSAL</v>
      </c>
    </row>
    <row r="1340" spans="1:20" ht="15.75" hidden="1" thickBot="1" x14ac:dyDescent="0.3">
      <c r="A1340" s="26" t="s">
        <v>8487</v>
      </c>
      <c r="B1340" s="182" t="s">
        <v>10302</v>
      </c>
      <c r="C1340" s="2" t="s">
        <v>1</v>
      </c>
      <c r="D1340" s="2" t="s">
        <v>0</v>
      </c>
      <c r="E1340" s="2" t="s">
        <v>10201</v>
      </c>
      <c r="F1340" s="2" t="s">
        <v>10331</v>
      </c>
      <c r="G1340" s="25">
        <v>1077</v>
      </c>
      <c r="H1340" s="29">
        <v>1077</v>
      </c>
      <c r="I1340" s="30"/>
      <c r="J1340" s="24" t="s">
        <v>10306</v>
      </c>
      <c r="K1340" s="2">
        <v>0</v>
      </c>
      <c r="L1340" s="2">
        <v>0</v>
      </c>
      <c r="M1340" s="24">
        <v>128.54</v>
      </c>
      <c r="N1340" s="2">
        <v>16.7102</v>
      </c>
      <c r="O1340" s="2">
        <v>0</v>
      </c>
      <c r="P1340" s="2">
        <v>0</v>
      </c>
      <c r="Q1340" s="24">
        <v>145.25020000000001</v>
      </c>
      <c r="R1340" s="2" t="s">
        <v>10305</v>
      </c>
      <c r="S1340" s="2" t="s">
        <v>1</v>
      </c>
      <c r="T1340" t="str">
        <f>IF(Tabla2[[#This Row],[SERIE ]]="22SD004C","BODEGA",IF(Tabla2[[#This Row],[SERIE ]]="21DS000T","CASA MATRIZ","SUCURSAL"))</f>
        <v>SUCURSAL</v>
      </c>
    </row>
    <row r="1341" spans="1:20" ht="15.75" hidden="1" thickBot="1" x14ac:dyDescent="0.3">
      <c r="A1341" s="26" t="s">
        <v>8487</v>
      </c>
      <c r="B1341" s="182" t="s">
        <v>10302</v>
      </c>
      <c r="C1341" s="2" t="s">
        <v>1</v>
      </c>
      <c r="D1341" s="2" t="s">
        <v>0</v>
      </c>
      <c r="E1341" s="2" t="s">
        <v>10201</v>
      </c>
      <c r="F1341" s="2" t="s">
        <v>10331</v>
      </c>
      <c r="G1341" s="25">
        <v>1076</v>
      </c>
      <c r="H1341" s="29">
        <v>1076</v>
      </c>
      <c r="I1341" s="30"/>
      <c r="J1341" s="24" t="s">
        <v>10239</v>
      </c>
      <c r="K1341" s="2">
        <v>0</v>
      </c>
      <c r="L1341" s="2">
        <v>0</v>
      </c>
      <c r="M1341" s="24">
        <v>108.99</v>
      </c>
      <c r="N1341" s="2">
        <v>14.168699999999999</v>
      </c>
      <c r="O1341" s="2">
        <v>0</v>
      </c>
      <c r="P1341" s="2">
        <v>0</v>
      </c>
      <c r="Q1341" s="24">
        <v>123.1587</v>
      </c>
      <c r="R1341" s="2" t="s">
        <v>10238</v>
      </c>
      <c r="S1341" s="2" t="s">
        <v>1</v>
      </c>
      <c r="T1341" t="str">
        <f>IF(Tabla2[[#This Row],[SERIE ]]="22SD004C","BODEGA",IF(Tabla2[[#This Row],[SERIE ]]="21DS000T","CASA MATRIZ","SUCURSAL"))</f>
        <v>SUCURSAL</v>
      </c>
    </row>
    <row r="1342" spans="1:20" ht="15.75" hidden="1" thickBot="1" x14ac:dyDescent="0.3">
      <c r="A1342" s="26" t="s">
        <v>8487</v>
      </c>
      <c r="B1342" s="182" t="s">
        <v>10302</v>
      </c>
      <c r="C1342" s="2" t="s">
        <v>1</v>
      </c>
      <c r="D1342" s="2" t="s">
        <v>0</v>
      </c>
      <c r="E1342" s="2" t="s">
        <v>10201</v>
      </c>
      <c r="F1342" s="2" t="s">
        <v>10331</v>
      </c>
      <c r="G1342" s="25">
        <v>1075</v>
      </c>
      <c r="H1342" s="29">
        <v>1075</v>
      </c>
      <c r="I1342" s="30" t="s">
        <v>10260</v>
      </c>
      <c r="J1342" s="24" t="s">
        <v>10261</v>
      </c>
      <c r="K1342" s="2">
        <v>0</v>
      </c>
      <c r="L1342" s="2">
        <v>0</v>
      </c>
      <c r="M1342" s="24">
        <v>747.08</v>
      </c>
      <c r="N1342" s="2">
        <v>97.120400000000004</v>
      </c>
      <c r="O1342" s="2">
        <v>0</v>
      </c>
      <c r="P1342" s="2">
        <v>0</v>
      </c>
      <c r="Q1342" s="24">
        <v>844.20040000000006</v>
      </c>
      <c r="S1342" s="2" t="s">
        <v>1</v>
      </c>
      <c r="T1342" t="str">
        <f>IF(Tabla2[[#This Row],[SERIE ]]="22SD004C","BODEGA",IF(Tabla2[[#This Row],[SERIE ]]="21DS000T","CASA MATRIZ","SUCURSAL"))</f>
        <v>SUCURSAL</v>
      </c>
    </row>
    <row r="1343" spans="1:20" ht="15.75" hidden="1" thickBot="1" x14ac:dyDescent="0.3">
      <c r="A1343" s="26" t="s">
        <v>8487</v>
      </c>
      <c r="B1343" s="182" t="s">
        <v>10302</v>
      </c>
      <c r="C1343" s="2" t="s">
        <v>1</v>
      </c>
      <c r="D1343" s="2" t="s">
        <v>0</v>
      </c>
      <c r="E1343" s="2" t="s">
        <v>10201</v>
      </c>
      <c r="F1343" s="2" t="s">
        <v>10331</v>
      </c>
      <c r="G1343" s="25">
        <v>1074</v>
      </c>
      <c r="H1343" s="29">
        <v>1074</v>
      </c>
      <c r="I1343" s="30"/>
      <c r="J1343" s="24" t="s">
        <v>10203</v>
      </c>
      <c r="K1343" s="2">
        <v>0</v>
      </c>
      <c r="L1343" s="2">
        <v>0</v>
      </c>
      <c r="M1343" s="24">
        <v>410.62</v>
      </c>
      <c r="N1343" s="2">
        <v>53.380600000000001</v>
      </c>
      <c r="O1343" s="2">
        <v>0</v>
      </c>
      <c r="P1343" s="2">
        <v>0</v>
      </c>
      <c r="Q1343" s="24">
        <v>464.00060000000002</v>
      </c>
      <c r="R1343" s="2" t="s">
        <v>10202</v>
      </c>
      <c r="S1343" s="2" t="s">
        <v>1</v>
      </c>
      <c r="T1343" t="str">
        <f>IF(Tabla2[[#This Row],[SERIE ]]="22SD004C","BODEGA",IF(Tabla2[[#This Row],[SERIE ]]="21DS000T","CASA MATRIZ","SUCURSAL"))</f>
        <v>SUCURSAL</v>
      </c>
    </row>
    <row r="1344" spans="1:20" ht="15.75" hidden="1" thickBot="1" x14ac:dyDescent="0.3">
      <c r="A1344" s="26" t="s">
        <v>8487</v>
      </c>
      <c r="B1344" s="182" t="s">
        <v>10302</v>
      </c>
      <c r="C1344" s="2" t="s">
        <v>1</v>
      </c>
      <c r="D1344" s="2" t="s">
        <v>0</v>
      </c>
      <c r="E1344" s="2" t="s">
        <v>10201</v>
      </c>
      <c r="F1344" s="2" t="s">
        <v>10331</v>
      </c>
      <c r="G1344" s="25">
        <v>1073</v>
      </c>
      <c r="H1344" s="29">
        <v>1073</v>
      </c>
      <c r="I1344" s="30" t="s">
        <v>10303</v>
      </c>
      <c r="J1344" s="24" t="s">
        <v>10304</v>
      </c>
      <c r="K1344" s="2">
        <v>0</v>
      </c>
      <c r="L1344" s="2">
        <v>0</v>
      </c>
      <c r="M1344" s="24">
        <v>2.92</v>
      </c>
      <c r="N1344" s="2">
        <v>0.37959999999999999</v>
      </c>
      <c r="O1344" s="2">
        <v>0</v>
      </c>
      <c r="P1344" s="2">
        <v>0</v>
      </c>
      <c r="Q1344" s="24">
        <v>3.2995999999999999</v>
      </c>
      <c r="S1344" s="2" t="s">
        <v>1</v>
      </c>
      <c r="T1344" t="str">
        <f>IF(Tabla2[[#This Row],[SERIE ]]="22SD004C","BODEGA",IF(Tabla2[[#This Row],[SERIE ]]="21DS000T","CASA MATRIZ","SUCURSAL"))</f>
        <v>SUCURSAL</v>
      </c>
    </row>
    <row r="1345" spans="1:20" ht="15.75" hidden="1" thickBot="1" x14ac:dyDescent="0.3">
      <c r="A1345" s="26" t="s">
        <v>8487</v>
      </c>
      <c r="B1345" s="182" t="s">
        <v>10302</v>
      </c>
      <c r="C1345" s="2" t="s">
        <v>1</v>
      </c>
      <c r="D1345" s="2" t="s">
        <v>0</v>
      </c>
      <c r="E1345" s="2" t="s">
        <v>10201</v>
      </c>
      <c r="F1345" s="2" t="s">
        <v>10331</v>
      </c>
      <c r="G1345" s="25">
        <v>1072</v>
      </c>
      <c r="H1345" s="29">
        <v>1072</v>
      </c>
      <c r="I1345" s="30"/>
      <c r="J1345" s="24" t="s">
        <v>10239</v>
      </c>
      <c r="K1345" s="2">
        <v>0</v>
      </c>
      <c r="L1345" s="2">
        <v>0</v>
      </c>
      <c r="M1345" s="24">
        <v>84.78</v>
      </c>
      <c r="N1345" s="2">
        <v>11.0214</v>
      </c>
      <c r="O1345" s="2">
        <v>0</v>
      </c>
      <c r="P1345" s="2">
        <v>0</v>
      </c>
      <c r="Q1345" s="24">
        <v>95.801400000000001</v>
      </c>
      <c r="R1345" s="2" t="s">
        <v>10238</v>
      </c>
      <c r="S1345" s="2" t="s">
        <v>1</v>
      </c>
      <c r="T1345" t="str">
        <f>IF(Tabla2[[#This Row],[SERIE ]]="22SD004C","BODEGA",IF(Tabla2[[#This Row],[SERIE ]]="21DS000T","CASA MATRIZ","SUCURSAL"))</f>
        <v>SUCURSAL</v>
      </c>
    </row>
    <row r="1346" spans="1:20" ht="15.75" hidden="1" thickBot="1" x14ac:dyDescent="0.3">
      <c r="A1346" s="26" t="s">
        <v>8487</v>
      </c>
      <c r="B1346" s="182" t="s">
        <v>10302</v>
      </c>
      <c r="C1346" s="2" t="s">
        <v>1</v>
      </c>
      <c r="D1346" s="2" t="s">
        <v>0</v>
      </c>
      <c r="E1346" s="2" t="s">
        <v>10201</v>
      </c>
      <c r="F1346" s="2" t="s">
        <v>10331</v>
      </c>
      <c r="G1346" s="25">
        <v>1071</v>
      </c>
      <c r="H1346" s="29">
        <v>1071</v>
      </c>
      <c r="I1346" s="30" t="s">
        <v>10233</v>
      </c>
      <c r="J1346" s="24" t="s">
        <v>10234</v>
      </c>
      <c r="K1346" s="2">
        <v>0</v>
      </c>
      <c r="L1346" s="2">
        <v>0</v>
      </c>
      <c r="M1346" s="24">
        <v>115.05</v>
      </c>
      <c r="N1346" s="2">
        <v>14.9565</v>
      </c>
      <c r="O1346" s="2">
        <v>0</v>
      </c>
      <c r="P1346" s="2">
        <v>0</v>
      </c>
      <c r="Q1346" s="24">
        <v>130.00649999999999</v>
      </c>
      <c r="S1346" s="2" t="s">
        <v>1</v>
      </c>
      <c r="T1346" t="str">
        <f>IF(Tabla2[[#This Row],[SERIE ]]="22SD004C","BODEGA",IF(Tabla2[[#This Row],[SERIE ]]="21DS000T","CASA MATRIZ","SUCURSAL"))</f>
        <v>SUCURSAL</v>
      </c>
    </row>
    <row r="1347" spans="1:20" ht="15.75" hidden="1" thickBot="1" x14ac:dyDescent="0.3">
      <c r="A1347" s="26" t="s">
        <v>8487</v>
      </c>
      <c r="B1347" s="182" t="s">
        <v>10302</v>
      </c>
      <c r="C1347" s="2" t="s">
        <v>1</v>
      </c>
      <c r="D1347" s="2" t="s">
        <v>0</v>
      </c>
      <c r="E1347" s="2" t="s">
        <v>10201</v>
      </c>
      <c r="F1347" s="2" t="s">
        <v>10331</v>
      </c>
      <c r="G1347" s="25">
        <v>1070</v>
      </c>
      <c r="H1347" s="29">
        <v>1070</v>
      </c>
      <c r="I1347" s="30"/>
      <c r="J1347" s="24" t="s">
        <v>10219</v>
      </c>
      <c r="K1347" s="2">
        <v>0</v>
      </c>
      <c r="L1347" s="2">
        <v>0</v>
      </c>
      <c r="M1347" s="24">
        <v>403.54</v>
      </c>
      <c r="N1347" s="2">
        <v>52.460200000000007</v>
      </c>
      <c r="O1347" s="2">
        <v>0</v>
      </c>
      <c r="P1347" s="2">
        <v>0</v>
      </c>
      <c r="Q1347" s="24">
        <v>456.00020000000001</v>
      </c>
      <c r="R1347" s="2" t="s">
        <v>10218</v>
      </c>
      <c r="S1347" s="2" t="s">
        <v>1</v>
      </c>
      <c r="T1347" t="str">
        <f>IF(Tabla2[[#This Row],[SERIE ]]="22SD004C","BODEGA",IF(Tabla2[[#This Row],[SERIE ]]="21DS000T","CASA MATRIZ","SUCURSAL"))</f>
        <v>SUCURSAL</v>
      </c>
    </row>
    <row r="1348" spans="1:20" ht="15.75" hidden="1" thickBot="1" x14ac:dyDescent="0.3">
      <c r="A1348" s="26" t="s">
        <v>8487</v>
      </c>
      <c r="B1348" s="182" t="s">
        <v>10297</v>
      </c>
      <c r="C1348" s="2" t="s">
        <v>1</v>
      </c>
      <c r="D1348" s="2" t="s">
        <v>0</v>
      </c>
      <c r="E1348" s="2" t="s">
        <v>10201</v>
      </c>
      <c r="F1348" s="2" t="s">
        <v>10331</v>
      </c>
      <c r="G1348" s="25">
        <v>1069</v>
      </c>
      <c r="H1348" s="29">
        <v>1069</v>
      </c>
      <c r="I1348" s="30"/>
      <c r="J1348" s="24" t="s">
        <v>10221</v>
      </c>
      <c r="K1348" s="2">
        <v>0</v>
      </c>
      <c r="L1348" s="2">
        <v>0</v>
      </c>
      <c r="M1348" s="24">
        <v>66.099999999999994</v>
      </c>
      <c r="N1348" s="2">
        <v>8.593</v>
      </c>
      <c r="O1348" s="2">
        <v>0</v>
      </c>
      <c r="P1348" s="2">
        <v>0</v>
      </c>
      <c r="Q1348" s="24">
        <v>74.692999999999998</v>
      </c>
      <c r="R1348" s="2" t="s">
        <v>10220</v>
      </c>
      <c r="S1348" s="2" t="s">
        <v>1</v>
      </c>
      <c r="T1348" t="str">
        <f>IF(Tabla2[[#This Row],[SERIE ]]="22SD004C","BODEGA",IF(Tabla2[[#This Row],[SERIE ]]="21DS000T","CASA MATRIZ","SUCURSAL"))</f>
        <v>SUCURSAL</v>
      </c>
    </row>
    <row r="1349" spans="1:20" ht="15.75" hidden="1" thickBot="1" x14ac:dyDescent="0.3">
      <c r="A1349" s="26" t="s">
        <v>8487</v>
      </c>
      <c r="B1349" s="182" t="s">
        <v>10297</v>
      </c>
      <c r="C1349" s="2" t="s">
        <v>1</v>
      </c>
      <c r="D1349" s="2" t="s">
        <v>0</v>
      </c>
      <c r="E1349" s="2" t="s">
        <v>10201</v>
      </c>
      <c r="F1349" s="2" t="s">
        <v>10331</v>
      </c>
      <c r="G1349" s="25">
        <v>1068</v>
      </c>
      <c r="H1349" s="29">
        <v>1068</v>
      </c>
      <c r="I1349" s="30"/>
      <c r="J1349" s="24" t="s">
        <v>10301</v>
      </c>
      <c r="K1349" s="2">
        <v>0</v>
      </c>
      <c r="L1349" s="2">
        <v>0</v>
      </c>
      <c r="M1349" s="24">
        <v>442.48</v>
      </c>
      <c r="N1349" s="2">
        <v>57.522400000000005</v>
      </c>
      <c r="O1349" s="2">
        <v>0</v>
      </c>
      <c r="P1349" s="2">
        <v>0</v>
      </c>
      <c r="Q1349" s="24">
        <v>500.00240000000002</v>
      </c>
      <c r="R1349" s="2" t="s">
        <v>10300</v>
      </c>
      <c r="S1349" s="2" t="s">
        <v>1</v>
      </c>
      <c r="T1349" t="str">
        <f>IF(Tabla2[[#This Row],[SERIE ]]="22SD004C","BODEGA",IF(Tabla2[[#This Row],[SERIE ]]="21DS000T","CASA MATRIZ","SUCURSAL"))</f>
        <v>SUCURSAL</v>
      </c>
    </row>
    <row r="1350" spans="1:20" ht="15.75" hidden="1" thickBot="1" x14ac:dyDescent="0.3">
      <c r="A1350" s="26" t="s">
        <v>8487</v>
      </c>
      <c r="B1350" s="182" t="s">
        <v>10297</v>
      </c>
      <c r="C1350" s="2" t="s">
        <v>1</v>
      </c>
      <c r="D1350" s="2" t="s">
        <v>0</v>
      </c>
      <c r="E1350" s="2" t="s">
        <v>10201</v>
      </c>
      <c r="F1350" s="2" t="s">
        <v>10331</v>
      </c>
      <c r="G1350" s="25">
        <v>1067</v>
      </c>
      <c r="H1350" s="29">
        <v>1067</v>
      </c>
      <c r="I1350" s="30"/>
      <c r="J1350" s="24" t="s">
        <v>10299</v>
      </c>
      <c r="K1350" s="2">
        <v>0</v>
      </c>
      <c r="L1350" s="2">
        <v>0</v>
      </c>
      <c r="M1350" s="24">
        <v>266.33</v>
      </c>
      <c r="N1350" s="2">
        <v>34.622900000000001</v>
      </c>
      <c r="O1350" s="2">
        <v>0</v>
      </c>
      <c r="P1350" s="2">
        <v>0</v>
      </c>
      <c r="Q1350" s="24">
        <v>300.9529</v>
      </c>
      <c r="R1350" s="2" t="s">
        <v>10298</v>
      </c>
      <c r="S1350" s="2" t="s">
        <v>1</v>
      </c>
      <c r="T1350" t="str">
        <f>IF(Tabla2[[#This Row],[SERIE ]]="22SD004C","BODEGA",IF(Tabla2[[#This Row],[SERIE ]]="21DS000T","CASA MATRIZ","SUCURSAL"))</f>
        <v>SUCURSAL</v>
      </c>
    </row>
    <row r="1351" spans="1:20" ht="15.75" hidden="1" thickBot="1" x14ac:dyDescent="0.3">
      <c r="A1351" s="26" t="s">
        <v>8487</v>
      </c>
      <c r="B1351" s="182" t="s">
        <v>10297</v>
      </c>
      <c r="C1351" s="2" t="s">
        <v>1</v>
      </c>
      <c r="D1351" s="2" t="s">
        <v>0</v>
      </c>
      <c r="E1351" s="2" t="s">
        <v>10201</v>
      </c>
      <c r="F1351" s="2" t="s">
        <v>10331</v>
      </c>
      <c r="G1351" s="25">
        <v>1066</v>
      </c>
      <c r="H1351" s="29">
        <v>1066</v>
      </c>
      <c r="I1351" s="30"/>
      <c r="J1351" s="24" t="s">
        <v>10299</v>
      </c>
      <c r="K1351" s="2">
        <v>0</v>
      </c>
      <c r="L1351" s="2">
        <v>0</v>
      </c>
      <c r="M1351" s="24">
        <v>266.33</v>
      </c>
      <c r="N1351" s="2">
        <v>34.622900000000001</v>
      </c>
      <c r="O1351" s="2">
        <v>0</v>
      </c>
      <c r="P1351" s="2">
        <v>0</v>
      </c>
      <c r="Q1351" s="24">
        <v>300.9529</v>
      </c>
      <c r="R1351" s="2" t="s">
        <v>10298</v>
      </c>
      <c r="S1351" s="2" t="s">
        <v>1</v>
      </c>
      <c r="T1351" t="str">
        <f>IF(Tabla2[[#This Row],[SERIE ]]="22SD004C","BODEGA",IF(Tabla2[[#This Row],[SERIE ]]="21DS000T","CASA MATRIZ","SUCURSAL"))</f>
        <v>SUCURSAL</v>
      </c>
    </row>
    <row r="1352" spans="1:20" ht="15.75" hidden="1" thickBot="1" x14ac:dyDescent="0.3">
      <c r="A1352" s="26" t="s">
        <v>8487</v>
      </c>
      <c r="B1352" s="182" t="s">
        <v>10297</v>
      </c>
      <c r="C1352" s="2" t="s">
        <v>1</v>
      </c>
      <c r="D1352" s="2" t="s">
        <v>0</v>
      </c>
      <c r="E1352" s="2" t="s">
        <v>10201</v>
      </c>
      <c r="F1352" s="2" t="s">
        <v>10331</v>
      </c>
      <c r="G1352" s="25">
        <v>1065</v>
      </c>
      <c r="H1352" s="29">
        <v>1065</v>
      </c>
      <c r="I1352" s="30"/>
      <c r="J1352" s="24" t="s">
        <v>10229</v>
      </c>
      <c r="K1352" s="2">
        <v>0</v>
      </c>
      <c r="L1352" s="2">
        <v>0</v>
      </c>
      <c r="M1352" s="24">
        <v>933.64</v>
      </c>
      <c r="N1352" s="2">
        <v>121.3732</v>
      </c>
      <c r="O1352" s="2">
        <v>0</v>
      </c>
      <c r="P1352" s="2">
        <v>0</v>
      </c>
      <c r="Q1352" s="24">
        <v>1055.0131999999999</v>
      </c>
      <c r="R1352" s="2" t="s">
        <v>10228</v>
      </c>
      <c r="S1352" s="2" t="s">
        <v>1</v>
      </c>
      <c r="T1352" t="str">
        <f>IF(Tabla2[[#This Row],[SERIE ]]="22SD004C","BODEGA",IF(Tabla2[[#This Row],[SERIE ]]="21DS000T","CASA MATRIZ","SUCURSAL"))</f>
        <v>SUCURSAL</v>
      </c>
    </row>
    <row r="1353" spans="1:20" ht="15.75" hidden="1" thickBot="1" x14ac:dyDescent="0.3">
      <c r="A1353" s="26" t="s">
        <v>8487</v>
      </c>
      <c r="B1353" s="182" t="s">
        <v>10297</v>
      </c>
      <c r="C1353" s="2" t="s">
        <v>1</v>
      </c>
      <c r="D1353" s="2" t="s">
        <v>0</v>
      </c>
      <c r="E1353" s="2" t="s">
        <v>10201</v>
      </c>
      <c r="F1353" s="2" t="s">
        <v>10331</v>
      </c>
      <c r="G1353" s="25">
        <v>1064</v>
      </c>
      <c r="H1353" s="29">
        <v>1064</v>
      </c>
      <c r="I1353" s="30" t="s">
        <v>10233</v>
      </c>
      <c r="J1353" s="24" t="s">
        <v>10234</v>
      </c>
      <c r="K1353" s="2">
        <v>0</v>
      </c>
      <c r="L1353" s="2">
        <v>0</v>
      </c>
      <c r="M1353" s="24">
        <v>132.74</v>
      </c>
      <c r="N1353" s="2">
        <v>17.256200000000003</v>
      </c>
      <c r="O1353" s="2">
        <v>0</v>
      </c>
      <c r="P1353" s="2">
        <v>0</v>
      </c>
      <c r="Q1353" s="24">
        <v>149.99620000000002</v>
      </c>
      <c r="S1353" s="2" t="s">
        <v>1</v>
      </c>
      <c r="T1353" t="str">
        <f>IF(Tabla2[[#This Row],[SERIE ]]="22SD004C","BODEGA",IF(Tabla2[[#This Row],[SERIE ]]="21DS000T","CASA MATRIZ","SUCURSAL"))</f>
        <v>SUCURSAL</v>
      </c>
    </row>
    <row r="1354" spans="1:20" ht="15.75" hidden="1" thickBot="1" x14ac:dyDescent="0.3">
      <c r="A1354" s="26" t="s">
        <v>8487</v>
      </c>
      <c r="B1354" s="182" t="s">
        <v>10297</v>
      </c>
      <c r="C1354" s="2" t="s">
        <v>1</v>
      </c>
      <c r="D1354" s="2" t="s">
        <v>0</v>
      </c>
      <c r="E1354" s="2" t="s">
        <v>10201</v>
      </c>
      <c r="F1354" s="2" t="s">
        <v>10331</v>
      </c>
      <c r="G1354" s="25">
        <v>1063</v>
      </c>
      <c r="H1354" s="29">
        <v>1063</v>
      </c>
      <c r="I1354" s="30"/>
      <c r="J1354" s="24" t="s">
        <v>10296</v>
      </c>
      <c r="K1354" s="2">
        <v>0</v>
      </c>
      <c r="L1354" s="2">
        <v>0</v>
      </c>
      <c r="M1354" s="24">
        <v>45.22</v>
      </c>
      <c r="N1354" s="2">
        <v>5.8786000000000005</v>
      </c>
      <c r="O1354" s="2">
        <v>0</v>
      </c>
      <c r="P1354" s="2">
        <v>0</v>
      </c>
      <c r="Q1354" s="24">
        <v>51.098599999999998</v>
      </c>
      <c r="R1354" s="2" t="s">
        <v>10295</v>
      </c>
      <c r="S1354" s="2" t="s">
        <v>1</v>
      </c>
      <c r="T1354" t="str">
        <f>IF(Tabla2[[#This Row],[SERIE ]]="22SD004C","BODEGA",IF(Tabla2[[#This Row],[SERIE ]]="21DS000T","CASA MATRIZ","SUCURSAL"))</f>
        <v>SUCURSAL</v>
      </c>
    </row>
    <row r="1355" spans="1:20" ht="15.75" hidden="1" thickBot="1" x14ac:dyDescent="0.3">
      <c r="A1355" s="26" t="s">
        <v>8487</v>
      </c>
      <c r="B1355" s="182" t="s">
        <v>10297</v>
      </c>
      <c r="C1355" s="2" t="s">
        <v>1</v>
      </c>
      <c r="D1355" s="2" t="s">
        <v>0</v>
      </c>
      <c r="E1355" s="2" t="s">
        <v>10201</v>
      </c>
      <c r="F1355" s="2" t="s">
        <v>10331</v>
      </c>
      <c r="G1355" s="25">
        <v>1062</v>
      </c>
      <c r="H1355" s="29">
        <v>1062</v>
      </c>
      <c r="I1355" s="30"/>
      <c r="J1355" s="24" t="s">
        <v>10203</v>
      </c>
      <c r="K1355" s="2">
        <v>0</v>
      </c>
      <c r="L1355" s="2">
        <v>0</v>
      </c>
      <c r="M1355" s="24">
        <v>577.42999999999995</v>
      </c>
      <c r="N1355" s="2">
        <v>75.065899999999999</v>
      </c>
      <c r="O1355" s="2">
        <v>0</v>
      </c>
      <c r="P1355" s="2">
        <v>0</v>
      </c>
      <c r="Q1355" s="24">
        <v>652.49589999999989</v>
      </c>
      <c r="R1355" s="2" t="s">
        <v>10202</v>
      </c>
      <c r="S1355" s="2" t="s">
        <v>1</v>
      </c>
      <c r="T1355" t="str">
        <f>IF(Tabla2[[#This Row],[SERIE ]]="22SD004C","BODEGA",IF(Tabla2[[#This Row],[SERIE ]]="21DS000T","CASA MATRIZ","SUCURSAL"))</f>
        <v>SUCURSAL</v>
      </c>
    </row>
    <row r="1356" spans="1:20" ht="15.75" hidden="1" thickBot="1" x14ac:dyDescent="0.3">
      <c r="A1356" s="26" t="s">
        <v>8487</v>
      </c>
      <c r="B1356" s="182" t="s">
        <v>10297</v>
      </c>
      <c r="C1356" s="2" t="s">
        <v>1</v>
      </c>
      <c r="D1356" s="2" t="s">
        <v>0</v>
      </c>
      <c r="E1356" s="2" t="s">
        <v>10201</v>
      </c>
      <c r="F1356" s="2" t="s">
        <v>10331</v>
      </c>
      <c r="G1356" s="25">
        <v>1061</v>
      </c>
      <c r="H1356" s="29">
        <v>1061</v>
      </c>
      <c r="I1356" s="30"/>
      <c r="J1356" s="24" t="s">
        <v>10273</v>
      </c>
      <c r="K1356" s="2">
        <v>0</v>
      </c>
      <c r="L1356" s="2">
        <v>0</v>
      </c>
      <c r="M1356" s="24">
        <v>38.51</v>
      </c>
      <c r="N1356" s="2">
        <v>5.0062999999999995</v>
      </c>
      <c r="O1356" s="2">
        <v>0</v>
      </c>
      <c r="P1356" s="2">
        <v>0</v>
      </c>
      <c r="Q1356" s="24">
        <v>43.516300000000001</v>
      </c>
      <c r="R1356" s="2" t="s">
        <v>10272</v>
      </c>
      <c r="S1356" s="2" t="s">
        <v>1</v>
      </c>
      <c r="T1356" t="str">
        <f>IF(Tabla2[[#This Row],[SERIE ]]="22SD004C","BODEGA",IF(Tabla2[[#This Row],[SERIE ]]="21DS000T","CASA MATRIZ","SUCURSAL"))</f>
        <v>SUCURSAL</v>
      </c>
    </row>
    <row r="1357" spans="1:20" ht="15.75" hidden="1" thickBot="1" x14ac:dyDescent="0.3">
      <c r="A1357" s="26" t="s">
        <v>8487</v>
      </c>
      <c r="B1357" s="182" t="s">
        <v>10297</v>
      </c>
      <c r="C1357" s="2" t="s">
        <v>1</v>
      </c>
      <c r="D1357" s="2" t="s">
        <v>0</v>
      </c>
      <c r="E1357" s="2" t="s">
        <v>10201</v>
      </c>
      <c r="F1357" s="2" t="s">
        <v>10331</v>
      </c>
      <c r="G1357" s="25">
        <v>1060</v>
      </c>
      <c r="H1357" s="29">
        <v>1060</v>
      </c>
      <c r="I1357" s="30" t="s">
        <v>10233</v>
      </c>
      <c r="J1357" s="24" t="s">
        <v>10234</v>
      </c>
      <c r="K1357" s="2">
        <v>0</v>
      </c>
      <c r="L1357" s="2">
        <v>0</v>
      </c>
      <c r="M1357" s="24">
        <v>124.56</v>
      </c>
      <c r="N1357" s="2">
        <v>16.192800000000002</v>
      </c>
      <c r="O1357" s="2">
        <v>0</v>
      </c>
      <c r="P1357" s="2">
        <v>0</v>
      </c>
      <c r="Q1357" s="24">
        <v>140.75280000000001</v>
      </c>
      <c r="S1357" s="2" t="s">
        <v>1</v>
      </c>
      <c r="T1357" t="str">
        <f>IF(Tabla2[[#This Row],[SERIE ]]="22SD004C","BODEGA",IF(Tabla2[[#This Row],[SERIE ]]="21DS000T","CASA MATRIZ","SUCURSAL"))</f>
        <v>SUCURSAL</v>
      </c>
    </row>
    <row r="1358" spans="1:20" ht="15.75" hidden="1" thickBot="1" x14ac:dyDescent="0.3">
      <c r="A1358" s="26" t="s">
        <v>8487</v>
      </c>
      <c r="B1358" s="182" t="s">
        <v>10297</v>
      </c>
      <c r="C1358" s="2" t="s">
        <v>1</v>
      </c>
      <c r="D1358" s="2" t="s">
        <v>0</v>
      </c>
      <c r="E1358" s="2" t="s">
        <v>10201</v>
      </c>
      <c r="F1358" s="2" t="s">
        <v>10331</v>
      </c>
      <c r="G1358" s="25">
        <v>1059</v>
      </c>
      <c r="H1358" s="29">
        <v>1059</v>
      </c>
      <c r="I1358" s="30"/>
      <c r="J1358" s="24" t="s">
        <v>10207</v>
      </c>
      <c r="K1358" s="2">
        <v>0</v>
      </c>
      <c r="L1358" s="2">
        <v>0</v>
      </c>
      <c r="M1358" s="24">
        <v>172.03</v>
      </c>
      <c r="N1358" s="2">
        <v>22.363900000000001</v>
      </c>
      <c r="O1358" s="2">
        <v>0</v>
      </c>
      <c r="P1358" s="2">
        <v>0</v>
      </c>
      <c r="Q1358" s="24">
        <v>194.3939</v>
      </c>
      <c r="R1358" s="2" t="s">
        <v>10206</v>
      </c>
      <c r="S1358" s="2" t="s">
        <v>1</v>
      </c>
      <c r="T1358" t="str">
        <f>IF(Tabla2[[#This Row],[SERIE ]]="22SD004C","BODEGA",IF(Tabla2[[#This Row],[SERIE ]]="21DS000T","CASA MATRIZ","SUCURSAL"))</f>
        <v>SUCURSAL</v>
      </c>
    </row>
    <row r="1359" spans="1:20" ht="15.75" hidden="1" thickBot="1" x14ac:dyDescent="0.3">
      <c r="A1359" s="26" t="s">
        <v>8487</v>
      </c>
      <c r="B1359" s="182" t="s">
        <v>10297</v>
      </c>
      <c r="C1359" s="2" t="s">
        <v>1</v>
      </c>
      <c r="D1359" s="2" t="s">
        <v>0</v>
      </c>
      <c r="E1359" s="2" t="s">
        <v>10201</v>
      </c>
      <c r="F1359" s="2" t="s">
        <v>10331</v>
      </c>
      <c r="G1359" s="25">
        <v>1058</v>
      </c>
      <c r="H1359" s="29">
        <v>1058</v>
      </c>
      <c r="I1359" s="30"/>
      <c r="J1359" s="24" t="s">
        <v>10231</v>
      </c>
      <c r="K1359" s="2">
        <v>0</v>
      </c>
      <c r="L1359" s="2">
        <v>0</v>
      </c>
      <c r="M1359" s="24">
        <v>801.76</v>
      </c>
      <c r="N1359" s="2">
        <v>104.22880000000001</v>
      </c>
      <c r="O1359" s="2">
        <v>0</v>
      </c>
      <c r="P1359" s="2">
        <v>0</v>
      </c>
      <c r="Q1359" s="24">
        <v>905.98879999999997</v>
      </c>
      <c r="R1359" s="2" t="s">
        <v>10230</v>
      </c>
      <c r="S1359" s="2" t="s">
        <v>1</v>
      </c>
      <c r="T1359" t="str">
        <f>IF(Tabla2[[#This Row],[SERIE ]]="22SD004C","BODEGA",IF(Tabla2[[#This Row],[SERIE ]]="21DS000T","CASA MATRIZ","SUCURSAL"))</f>
        <v>SUCURSAL</v>
      </c>
    </row>
    <row r="1360" spans="1:20" ht="15.75" hidden="1" thickBot="1" x14ac:dyDescent="0.3">
      <c r="A1360" s="26" t="s">
        <v>8487</v>
      </c>
      <c r="B1360" s="182" t="s">
        <v>10297</v>
      </c>
      <c r="C1360" s="2" t="s">
        <v>1</v>
      </c>
      <c r="D1360" s="2" t="s">
        <v>0</v>
      </c>
      <c r="E1360" s="2" t="s">
        <v>10201</v>
      </c>
      <c r="F1360" s="2" t="s">
        <v>10331</v>
      </c>
      <c r="G1360" s="25">
        <v>1057</v>
      </c>
      <c r="H1360" s="29">
        <v>1057</v>
      </c>
      <c r="I1360" s="30"/>
      <c r="J1360" s="24" t="s">
        <v>10231</v>
      </c>
      <c r="K1360" s="2">
        <v>0</v>
      </c>
      <c r="L1360" s="2">
        <v>0</v>
      </c>
      <c r="M1360" s="24">
        <v>801.76</v>
      </c>
      <c r="N1360" s="2">
        <v>104.22880000000001</v>
      </c>
      <c r="O1360" s="2">
        <v>0</v>
      </c>
      <c r="P1360" s="2">
        <v>0</v>
      </c>
      <c r="Q1360" s="24">
        <v>905.98879999999997</v>
      </c>
      <c r="R1360" s="2" t="s">
        <v>10230</v>
      </c>
      <c r="S1360" s="2" t="s">
        <v>1</v>
      </c>
      <c r="T1360" t="str">
        <f>IF(Tabla2[[#This Row],[SERIE ]]="22SD004C","BODEGA",IF(Tabla2[[#This Row],[SERIE ]]="21DS000T","CASA MATRIZ","SUCURSAL"))</f>
        <v>SUCURSAL</v>
      </c>
    </row>
    <row r="1361" spans="1:20" ht="15.75" hidden="1" thickBot="1" x14ac:dyDescent="0.3">
      <c r="A1361" s="26" t="s">
        <v>8487</v>
      </c>
      <c r="B1361" s="182" t="s">
        <v>10290</v>
      </c>
      <c r="C1361" s="2" t="s">
        <v>1</v>
      </c>
      <c r="D1361" s="2" t="s">
        <v>0</v>
      </c>
      <c r="E1361" s="2" t="s">
        <v>10201</v>
      </c>
      <c r="F1361" s="2" t="s">
        <v>10331</v>
      </c>
      <c r="G1361" s="25">
        <v>1056</v>
      </c>
      <c r="H1361" s="29">
        <v>1056</v>
      </c>
      <c r="I1361" s="30"/>
      <c r="J1361" s="24" t="s">
        <v>10207</v>
      </c>
      <c r="K1361" s="2">
        <v>0</v>
      </c>
      <c r="L1361" s="2">
        <v>0</v>
      </c>
      <c r="M1361" s="24">
        <v>438.05</v>
      </c>
      <c r="N1361" s="2">
        <v>56.9465</v>
      </c>
      <c r="O1361" s="2">
        <v>0</v>
      </c>
      <c r="P1361" s="2">
        <v>0</v>
      </c>
      <c r="Q1361" s="24">
        <v>494.99650000000003</v>
      </c>
      <c r="R1361" s="2" t="s">
        <v>10206</v>
      </c>
      <c r="S1361" s="2" t="s">
        <v>1</v>
      </c>
      <c r="T1361" t="str">
        <f>IF(Tabla2[[#This Row],[SERIE ]]="22SD004C","BODEGA",IF(Tabla2[[#This Row],[SERIE ]]="21DS000T","CASA MATRIZ","SUCURSAL"))</f>
        <v>SUCURSAL</v>
      </c>
    </row>
    <row r="1362" spans="1:20" ht="15.75" hidden="1" thickBot="1" x14ac:dyDescent="0.3">
      <c r="A1362" s="26" t="s">
        <v>8487</v>
      </c>
      <c r="B1362" s="182" t="s">
        <v>10290</v>
      </c>
      <c r="C1362" s="2" t="s">
        <v>1</v>
      </c>
      <c r="D1362" s="2" t="s">
        <v>0</v>
      </c>
      <c r="E1362" s="2" t="s">
        <v>10201</v>
      </c>
      <c r="F1362" s="2" t="s">
        <v>10331</v>
      </c>
      <c r="G1362" s="25">
        <v>1055</v>
      </c>
      <c r="H1362" s="29">
        <v>1055</v>
      </c>
      <c r="I1362" s="30"/>
      <c r="J1362" s="24" t="s">
        <v>10296</v>
      </c>
      <c r="K1362" s="2">
        <v>0</v>
      </c>
      <c r="L1362" s="2">
        <v>0</v>
      </c>
      <c r="M1362" s="24">
        <v>42.74</v>
      </c>
      <c r="N1362" s="2">
        <v>5.5562000000000005</v>
      </c>
      <c r="O1362" s="2">
        <v>0</v>
      </c>
      <c r="P1362" s="2">
        <v>0</v>
      </c>
      <c r="Q1362" s="24">
        <v>48.296199999999999</v>
      </c>
      <c r="R1362" s="2" t="s">
        <v>10295</v>
      </c>
      <c r="S1362" s="2" t="s">
        <v>1</v>
      </c>
      <c r="T1362" t="str">
        <f>IF(Tabla2[[#This Row],[SERIE ]]="22SD004C","BODEGA",IF(Tabla2[[#This Row],[SERIE ]]="21DS000T","CASA MATRIZ","SUCURSAL"))</f>
        <v>SUCURSAL</v>
      </c>
    </row>
    <row r="1363" spans="1:20" ht="15.75" hidden="1" thickBot="1" x14ac:dyDescent="0.3">
      <c r="A1363" s="26" t="s">
        <v>8487</v>
      </c>
      <c r="B1363" s="182" t="s">
        <v>10290</v>
      </c>
      <c r="C1363" s="2" t="s">
        <v>1</v>
      </c>
      <c r="D1363" s="2" t="s">
        <v>0</v>
      </c>
      <c r="E1363" s="2" t="s">
        <v>10201</v>
      </c>
      <c r="F1363" s="2" t="s">
        <v>10331</v>
      </c>
      <c r="G1363" s="25">
        <v>1054</v>
      </c>
      <c r="H1363" s="29">
        <v>1054</v>
      </c>
      <c r="I1363" s="30"/>
      <c r="J1363" s="24" t="s">
        <v>10294</v>
      </c>
      <c r="K1363" s="2">
        <v>0</v>
      </c>
      <c r="L1363" s="2">
        <v>0</v>
      </c>
      <c r="M1363" s="24">
        <v>45.36</v>
      </c>
      <c r="N1363" s="2">
        <v>5.8967999999999998</v>
      </c>
      <c r="O1363" s="2">
        <v>0</v>
      </c>
      <c r="P1363" s="2">
        <v>0</v>
      </c>
      <c r="Q1363" s="24">
        <v>51.256799999999998</v>
      </c>
      <c r="R1363" s="2" t="s">
        <v>10293</v>
      </c>
      <c r="S1363" s="2" t="s">
        <v>1</v>
      </c>
      <c r="T1363" t="str">
        <f>IF(Tabla2[[#This Row],[SERIE ]]="22SD004C","BODEGA",IF(Tabla2[[#This Row],[SERIE ]]="21DS000T","CASA MATRIZ","SUCURSAL"))</f>
        <v>SUCURSAL</v>
      </c>
    </row>
    <row r="1364" spans="1:20" ht="15.75" hidden="1" thickBot="1" x14ac:dyDescent="0.3">
      <c r="A1364" s="26" t="s">
        <v>8487</v>
      </c>
      <c r="B1364" s="182" t="s">
        <v>10290</v>
      </c>
      <c r="C1364" s="2" t="s">
        <v>1</v>
      </c>
      <c r="D1364" s="2" t="s">
        <v>0</v>
      </c>
      <c r="E1364" s="2" t="s">
        <v>10201</v>
      </c>
      <c r="F1364" s="2" t="s">
        <v>10331</v>
      </c>
      <c r="G1364" s="25">
        <v>1053</v>
      </c>
      <c r="H1364" s="29">
        <v>1053</v>
      </c>
      <c r="I1364" s="30"/>
      <c r="J1364" s="24" t="s">
        <v>10229</v>
      </c>
      <c r="K1364" s="2">
        <v>0</v>
      </c>
      <c r="L1364" s="2">
        <v>0</v>
      </c>
      <c r="M1364" s="24">
        <v>467.25</v>
      </c>
      <c r="N1364" s="2">
        <v>60.7425</v>
      </c>
      <c r="O1364" s="2">
        <v>0</v>
      </c>
      <c r="P1364" s="2">
        <v>0</v>
      </c>
      <c r="Q1364" s="24">
        <v>527.99249999999995</v>
      </c>
      <c r="R1364" s="2" t="s">
        <v>10228</v>
      </c>
      <c r="S1364" s="2" t="s">
        <v>1</v>
      </c>
      <c r="T1364" t="str">
        <f>IF(Tabla2[[#This Row],[SERIE ]]="22SD004C","BODEGA",IF(Tabla2[[#This Row],[SERIE ]]="21DS000T","CASA MATRIZ","SUCURSAL"))</f>
        <v>SUCURSAL</v>
      </c>
    </row>
    <row r="1365" spans="1:20" ht="15.75" hidden="1" thickBot="1" x14ac:dyDescent="0.3">
      <c r="A1365" s="26" t="s">
        <v>8487</v>
      </c>
      <c r="B1365" s="182" t="s">
        <v>10290</v>
      </c>
      <c r="C1365" s="2" t="s">
        <v>1</v>
      </c>
      <c r="D1365" s="2" t="s">
        <v>0</v>
      </c>
      <c r="E1365" s="2" t="s">
        <v>10201</v>
      </c>
      <c r="F1365" s="2" t="s">
        <v>10331</v>
      </c>
      <c r="G1365" s="25">
        <v>1052</v>
      </c>
      <c r="H1365" s="29">
        <v>1052</v>
      </c>
      <c r="I1365" s="30"/>
      <c r="J1365" s="24" t="s">
        <v>10292</v>
      </c>
      <c r="K1365" s="2">
        <v>0</v>
      </c>
      <c r="L1365" s="2">
        <v>0</v>
      </c>
      <c r="M1365" s="24">
        <v>499.12</v>
      </c>
      <c r="N1365" s="2">
        <v>64.885599999999997</v>
      </c>
      <c r="O1365" s="2">
        <v>0</v>
      </c>
      <c r="P1365" s="2">
        <v>0</v>
      </c>
      <c r="Q1365" s="24">
        <v>564.00559999999996</v>
      </c>
      <c r="R1365" s="2" t="s">
        <v>10291</v>
      </c>
      <c r="S1365" s="2" t="s">
        <v>1</v>
      </c>
      <c r="T1365" t="str">
        <f>IF(Tabla2[[#This Row],[SERIE ]]="22SD004C","BODEGA",IF(Tabla2[[#This Row],[SERIE ]]="21DS000T","CASA MATRIZ","SUCURSAL"))</f>
        <v>SUCURSAL</v>
      </c>
    </row>
    <row r="1366" spans="1:20" ht="15.75" hidden="1" thickBot="1" x14ac:dyDescent="0.3">
      <c r="A1366" s="26" t="s">
        <v>8487</v>
      </c>
      <c r="B1366" s="182" t="s">
        <v>10290</v>
      </c>
      <c r="C1366" s="2" t="s">
        <v>1</v>
      </c>
      <c r="D1366" s="2" t="s">
        <v>0</v>
      </c>
      <c r="E1366" s="2" t="s">
        <v>10201</v>
      </c>
      <c r="F1366" s="2" t="s">
        <v>10331</v>
      </c>
      <c r="G1366" s="25">
        <v>1051</v>
      </c>
      <c r="H1366" s="29">
        <v>1051</v>
      </c>
      <c r="I1366" s="30"/>
      <c r="J1366" s="24" t="s">
        <v>10231</v>
      </c>
      <c r="K1366" s="2">
        <v>0</v>
      </c>
      <c r="L1366" s="2">
        <v>0</v>
      </c>
      <c r="M1366" s="24">
        <v>398.23</v>
      </c>
      <c r="N1366" s="2">
        <v>51.769900000000007</v>
      </c>
      <c r="O1366" s="2">
        <v>0</v>
      </c>
      <c r="P1366" s="2">
        <v>0</v>
      </c>
      <c r="Q1366" s="24">
        <v>449.99990000000003</v>
      </c>
      <c r="R1366" s="2" t="s">
        <v>10230</v>
      </c>
      <c r="S1366" s="2" t="s">
        <v>1</v>
      </c>
      <c r="T1366" t="str">
        <f>IF(Tabla2[[#This Row],[SERIE ]]="22SD004C","BODEGA",IF(Tabla2[[#This Row],[SERIE ]]="21DS000T","CASA MATRIZ","SUCURSAL"))</f>
        <v>SUCURSAL</v>
      </c>
    </row>
    <row r="1367" spans="1:20" ht="15.75" hidden="1" thickBot="1" x14ac:dyDescent="0.3">
      <c r="A1367" s="26" t="s">
        <v>8487</v>
      </c>
      <c r="B1367" s="182" t="s">
        <v>10285</v>
      </c>
      <c r="C1367" s="2" t="s">
        <v>1</v>
      </c>
      <c r="D1367" s="2" t="s">
        <v>0</v>
      </c>
      <c r="E1367" s="2" t="s">
        <v>10201</v>
      </c>
      <c r="F1367" s="2" t="s">
        <v>10331</v>
      </c>
      <c r="G1367" s="25">
        <v>1050</v>
      </c>
      <c r="H1367" s="29">
        <v>1050</v>
      </c>
      <c r="I1367" s="30"/>
      <c r="J1367" s="24" t="s">
        <v>10289</v>
      </c>
      <c r="K1367" s="2">
        <v>0</v>
      </c>
      <c r="L1367" s="2">
        <v>0</v>
      </c>
      <c r="M1367" s="24">
        <v>405.53</v>
      </c>
      <c r="N1367" s="2">
        <v>52.718899999999998</v>
      </c>
      <c r="O1367" s="2">
        <v>0</v>
      </c>
      <c r="P1367" s="2">
        <v>0</v>
      </c>
      <c r="Q1367" s="24">
        <v>458.24889999999999</v>
      </c>
      <c r="R1367" s="2" t="s">
        <v>10288</v>
      </c>
      <c r="S1367" s="2" t="s">
        <v>1</v>
      </c>
      <c r="T1367" t="str">
        <f>IF(Tabla2[[#This Row],[SERIE ]]="22SD004C","BODEGA",IF(Tabla2[[#This Row],[SERIE ]]="21DS000T","CASA MATRIZ","SUCURSAL"))</f>
        <v>SUCURSAL</v>
      </c>
    </row>
    <row r="1368" spans="1:20" ht="15.75" hidden="1" thickBot="1" x14ac:dyDescent="0.3">
      <c r="A1368" s="26" t="s">
        <v>8487</v>
      </c>
      <c r="B1368" s="182" t="s">
        <v>10285</v>
      </c>
      <c r="C1368" s="2" t="s">
        <v>1</v>
      </c>
      <c r="D1368" s="2" t="s">
        <v>0</v>
      </c>
      <c r="E1368" s="2" t="s">
        <v>10201</v>
      </c>
      <c r="F1368" s="2" t="s">
        <v>10331</v>
      </c>
      <c r="G1368" s="25">
        <v>1049</v>
      </c>
      <c r="H1368" s="29">
        <v>1049</v>
      </c>
      <c r="I1368" s="30"/>
      <c r="J1368" s="24" t="s">
        <v>50</v>
      </c>
      <c r="K1368" s="2">
        <v>0</v>
      </c>
      <c r="L1368" s="2">
        <v>0</v>
      </c>
      <c r="M1368" s="24">
        <v>4.78</v>
      </c>
      <c r="N1368" s="2">
        <v>0.62140000000000006</v>
      </c>
      <c r="O1368" s="2">
        <v>0</v>
      </c>
      <c r="P1368" s="2">
        <v>0</v>
      </c>
      <c r="Q1368" s="24">
        <v>5.4014000000000006</v>
      </c>
      <c r="R1368" s="2" t="s">
        <v>10275</v>
      </c>
      <c r="S1368" s="2" t="s">
        <v>1</v>
      </c>
      <c r="T1368" t="str">
        <f>IF(Tabla2[[#This Row],[SERIE ]]="22SD004C","BODEGA",IF(Tabla2[[#This Row],[SERIE ]]="21DS000T","CASA MATRIZ","SUCURSAL"))</f>
        <v>SUCURSAL</v>
      </c>
    </row>
    <row r="1369" spans="1:20" ht="15.75" hidden="1" thickBot="1" x14ac:dyDescent="0.3">
      <c r="A1369" s="26" t="s">
        <v>8487</v>
      </c>
      <c r="B1369" s="182" t="s">
        <v>10285</v>
      </c>
      <c r="C1369" s="2" t="s">
        <v>1</v>
      </c>
      <c r="D1369" s="2" t="s">
        <v>0</v>
      </c>
      <c r="E1369" s="2" t="s">
        <v>10201</v>
      </c>
      <c r="F1369" s="2" t="s">
        <v>10331</v>
      </c>
      <c r="G1369" s="25">
        <v>1048</v>
      </c>
      <c r="H1369" s="29">
        <v>1048</v>
      </c>
      <c r="I1369" s="30"/>
      <c r="J1369" s="24" t="s">
        <v>10219</v>
      </c>
      <c r="K1369" s="2">
        <v>0</v>
      </c>
      <c r="L1369" s="2">
        <v>0</v>
      </c>
      <c r="M1369" s="24">
        <v>459.95</v>
      </c>
      <c r="N1369" s="2">
        <v>59.793500000000002</v>
      </c>
      <c r="O1369" s="2">
        <v>0</v>
      </c>
      <c r="P1369" s="2">
        <v>0</v>
      </c>
      <c r="Q1369" s="24">
        <v>519.74350000000004</v>
      </c>
      <c r="R1369" s="2" t="s">
        <v>10218</v>
      </c>
      <c r="S1369" s="2" t="s">
        <v>1</v>
      </c>
      <c r="T1369" t="str">
        <f>IF(Tabla2[[#This Row],[SERIE ]]="22SD004C","BODEGA",IF(Tabla2[[#This Row],[SERIE ]]="21DS000T","CASA MATRIZ","SUCURSAL"))</f>
        <v>SUCURSAL</v>
      </c>
    </row>
    <row r="1370" spans="1:20" ht="15.75" hidden="1" thickBot="1" x14ac:dyDescent="0.3">
      <c r="A1370" s="26" t="s">
        <v>8487</v>
      </c>
      <c r="B1370" s="182" t="s">
        <v>10285</v>
      </c>
      <c r="C1370" s="2" t="s">
        <v>1</v>
      </c>
      <c r="D1370" s="2" t="s">
        <v>0</v>
      </c>
      <c r="E1370" s="2" t="s">
        <v>10201</v>
      </c>
      <c r="F1370" s="2" t="s">
        <v>10331</v>
      </c>
      <c r="G1370" s="25">
        <v>1047</v>
      </c>
      <c r="H1370" s="29">
        <v>1047</v>
      </c>
      <c r="I1370" s="30" t="s">
        <v>10286</v>
      </c>
      <c r="J1370" s="24" t="s">
        <v>10287</v>
      </c>
      <c r="K1370" s="2">
        <v>0</v>
      </c>
      <c r="L1370" s="2">
        <v>0</v>
      </c>
      <c r="M1370" s="24">
        <v>630.98</v>
      </c>
      <c r="N1370" s="2">
        <v>82.0274</v>
      </c>
      <c r="O1370" s="2">
        <v>0</v>
      </c>
      <c r="P1370" s="2">
        <v>0</v>
      </c>
      <c r="Q1370" s="24">
        <v>713.00739999999996</v>
      </c>
      <c r="S1370" s="2" t="s">
        <v>1</v>
      </c>
      <c r="T1370" t="str">
        <f>IF(Tabla2[[#This Row],[SERIE ]]="22SD004C","BODEGA",IF(Tabla2[[#This Row],[SERIE ]]="21DS000T","CASA MATRIZ","SUCURSAL"))</f>
        <v>SUCURSAL</v>
      </c>
    </row>
    <row r="1371" spans="1:20" ht="15.75" hidden="1" thickBot="1" x14ac:dyDescent="0.3">
      <c r="A1371" s="26" t="s">
        <v>8487</v>
      </c>
      <c r="B1371" s="182" t="s">
        <v>10285</v>
      </c>
      <c r="C1371" s="2" t="s">
        <v>1</v>
      </c>
      <c r="D1371" s="2" t="s">
        <v>0</v>
      </c>
      <c r="E1371" s="2" t="s">
        <v>10201</v>
      </c>
      <c r="F1371" s="2" t="s">
        <v>10331</v>
      </c>
      <c r="G1371" s="25">
        <v>1046</v>
      </c>
      <c r="H1371" s="29">
        <v>1046</v>
      </c>
      <c r="I1371" s="30"/>
      <c r="J1371" s="24" t="s">
        <v>10252</v>
      </c>
      <c r="K1371" s="2">
        <v>0</v>
      </c>
      <c r="L1371" s="2">
        <v>0</v>
      </c>
      <c r="M1371" s="24">
        <v>171.24</v>
      </c>
      <c r="N1371" s="2">
        <v>22.261200000000002</v>
      </c>
      <c r="O1371" s="2">
        <v>0</v>
      </c>
      <c r="P1371" s="2">
        <v>0</v>
      </c>
      <c r="Q1371" s="24">
        <v>193.50120000000001</v>
      </c>
      <c r="R1371" s="2" t="s">
        <v>10251</v>
      </c>
      <c r="S1371" s="2" t="s">
        <v>1</v>
      </c>
      <c r="T1371" t="str">
        <f>IF(Tabla2[[#This Row],[SERIE ]]="22SD004C","BODEGA",IF(Tabla2[[#This Row],[SERIE ]]="21DS000T","CASA MATRIZ","SUCURSAL"))</f>
        <v>SUCURSAL</v>
      </c>
    </row>
    <row r="1372" spans="1:20" ht="15.75" hidden="1" thickBot="1" x14ac:dyDescent="0.3">
      <c r="A1372" s="26" t="s">
        <v>8487</v>
      </c>
      <c r="B1372" s="182" t="s">
        <v>10285</v>
      </c>
      <c r="C1372" s="2" t="s">
        <v>1</v>
      </c>
      <c r="D1372" s="2" t="s">
        <v>0</v>
      </c>
      <c r="E1372" s="2" t="s">
        <v>10201</v>
      </c>
      <c r="F1372" s="2" t="s">
        <v>10331</v>
      </c>
      <c r="G1372" s="25">
        <v>1045</v>
      </c>
      <c r="H1372" s="29">
        <v>1045</v>
      </c>
      <c r="I1372" s="30"/>
      <c r="J1372" s="24" t="s">
        <v>10221</v>
      </c>
      <c r="K1372" s="2">
        <v>0</v>
      </c>
      <c r="L1372" s="2">
        <v>0</v>
      </c>
      <c r="M1372" s="24">
        <v>512.99</v>
      </c>
      <c r="N1372" s="2">
        <v>66.688699999999997</v>
      </c>
      <c r="O1372" s="2">
        <v>0</v>
      </c>
      <c r="P1372" s="2">
        <v>0</v>
      </c>
      <c r="Q1372" s="24">
        <v>579.67870000000005</v>
      </c>
      <c r="R1372" s="2" t="s">
        <v>10220</v>
      </c>
      <c r="S1372" s="2" t="s">
        <v>1</v>
      </c>
      <c r="T1372" t="str">
        <f>IF(Tabla2[[#This Row],[SERIE ]]="22SD004C","BODEGA",IF(Tabla2[[#This Row],[SERIE ]]="21DS000T","CASA MATRIZ","SUCURSAL"))</f>
        <v>SUCURSAL</v>
      </c>
    </row>
    <row r="1373" spans="1:20" ht="15.75" hidden="1" thickBot="1" x14ac:dyDescent="0.3">
      <c r="A1373" s="26" t="s">
        <v>8487</v>
      </c>
      <c r="B1373" s="182" t="s">
        <v>10285</v>
      </c>
      <c r="C1373" s="2" t="s">
        <v>1</v>
      </c>
      <c r="D1373" s="2" t="s">
        <v>0</v>
      </c>
      <c r="E1373" s="2" t="s">
        <v>10201</v>
      </c>
      <c r="F1373" s="2" t="s">
        <v>10331</v>
      </c>
      <c r="G1373" s="25">
        <v>1044</v>
      </c>
      <c r="H1373" s="29">
        <v>1044</v>
      </c>
      <c r="I1373" s="30"/>
      <c r="J1373" s="24" t="s">
        <v>10221</v>
      </c>
      <c r="K1373" s="2">
        <v>0</v>
      </c>
      <c r="L1373" s="2">
        <v>0</v>
      </c>
      <c r="M1373" s="24">
        <v>1343</v>
      </c>
      <c r="N1373" s="2">
        <v>174.59</v>
      </c>
      <c r="O1373" s="2">
        <v>0</v>
      </c>
      <c r="P1373" s="2">
        <v>0</v>
      </c>
      <c r="Q1373" s="24">
        <v>1517.59</v>
      </c>
      <c r="R1373" s="2" t="s">
        <v>10220</v>
      </c>
      <c r="S1373" s="2" t="s">
        <v>1</v>
      </c>
      <c r="T1373" t="str">
        <f>IF(Tabla2[[#This Row],[SERIE ]]="22SD004C","BODEGA",IF(Tabla2[[#This Row],[SERIE ]]="21DS000T","CASA MATRIZ","SUCURSAL"))</f>
        <v>SUCURSAL</v>
      </c>
    </row>
    <row r="1374" spans="1:20" ht="15.75" hidden="1" thickBot="1" x14ac:dyDescent="0.3">
      <c r="A1374" s="26" t="s">
        <v>8487</v>
      </c>
      <c r="B1374" s="182" t="s">
        <v>10278</v>
      </c>
      <c r="C1374" s="2" t="s">
        <v>1</v>
      </c>
      <c r="D1374" s="2" t="s">
        <v>0</v>
      </c>
      <c r="E1374" s="2" t="s">
        <v>10201</v>
      </c>
      <c r="F1374" s="2" t="s">
        <v>10331</v>
      </c>
      <c r="G1374" s="25">
        <v>1043</v>
      </c>
      <c r="H1374" s="29">
        <v>1043</v>
      </c>
      <c r="I1374" s="30"/>
      <c r="J1374" s="24" t="s">
        <v>10284</v>
      </c>
      <c r="K1374" s="2">
        <v>0</v>
      </c>
      <c r="L1374" s="2">
        <v>0</v>
      </c>
      <c r="M1374" s="24">
        <v>205.31</v>
      </c>
      <c r="N1374" s="2">
        <v>26.690300000000001</v>
      </c>
      <c r="O1374" s="2">
        <v>0</v>
      </c>
      <c r="P1374" s="2">
        <v>0</v>
      </c>
      <c r="Q1374" s="24">
        <v>232.00030000000001</v>
      </c>
      <c r="R1374" s="2" t="s">
        <v>10283</v>
      </c>
      <c r="S1374" s="2" t="s">
        <v>1</v>
      </c>
      <c r="T1374" t="str">
        <f>IF(Tabla2[[#This Row],[SERIE ]]="22SD004C","BODEGA",IF(Tabla2[[#This Row],[SERIE ]]="21DS000T","CASA MATRIZ","SUCURSAL"))</f>
        <v>SUCURSAL</v>
      </c>
    </row>
    <row r="1375" spans="1:20" ht="15.75" hidden="1" thickBot="1" x14ac:dyDescent="0.3">
      <c r="A1375" s="26" t="s">
        <v>8487</v>
      </c>
      <c r="B1375" s="182" t="s">
        <v>10278</v>
      </c>
      <c r="C1375" s="2" t="s">
        <v>1</v>
      </c>
      <c r="D1375" s="2" t="s">
        <v>0</v>
      </c>
      <c r="E1375" s="2" t="s">
        <v>10201</v>
      </c>
      <c r="F1375" s="2" t="s">
        <v>10331</v>
      </c>
      <c r="G1375" s="25">
        <v>1042</v>
      </c>
      <c r="H1375" s="29">
        <v>1042</v>
      </c>
      <c r="I1375" s="30" t="s">
        <v>10281</v>
      </c>
      <c r="J1375" s="24" t="s">
        <v>10282</v>
      </c>
      <c r="K1375" s="2">
        <v>0</v>
      </c>
      <c r="L1375" s="2">
        <v>0</v>
      </c>
      <c r="M1375" s="24">
        <v>34.69</v>
      </c>
      <c r="N1375" s="2">
        <v>4.5096999999999996</v>
      </c>
      <c r="O1375" s="2">
        <v>0</v>
      </c>
      <c r="P1375" s="2">
        <v>0</v>
      </c>
      <c r="Q1375" s="24">
        <v>39.1997</v>
      </c>
      <c r="S1375" s="2" t="s">
        <v>1</v>
      </c>
      <c r="T1375" t="str">
        <f>IF(Tabla2[[#This Row],[SERIE ]]="22SD004C","BODEGA",IF(Tabla2[[#This Row],[SERIE ]]="21DS000T","CASA MATRIZ","SUCURSAL"))</f>
        <v>SUCURSAL</v>
      </c>
    </row>
    <row r="1376" spans="1:20" ht="15.75" hidden="1" thickBot="1" x14ac:dyDescent="0.3">
      <c r="A1376" s="26" t="s">
        <v>8487</v>
      </c>
      <c r="B1376" s="182" t="s">
        <v>10278</v>
      </c>
      <c r="C1376" s="2" t="s">
        <v>1</v>
      </c>
      <c r="D1376" s="2" t="s">
        <v>0</v>
      </c>
      <c r="E1376" s="2" t="s">
        <v>10201</v>
      </c>
      <c r="F1376" s="2" t="s">
        <v>10331</v>
      </c>
      <c r="G1376" s="25">
        <v>1041</v>
      </c>
      <c r="H1376" s="29">
        <v>1041</v>
      </c>
      <c r="I1376" s="30"/>
      <c r="J1376" s="24" t="s">
        <v>10252</v>
      </c>
      <c r="K1376" s="2">
        <v>0</v>
      </c>
      <c r="L1376" s="2">
        <v>0</v>
      </c>
      <c r="M1376" s="24">
        <v>226.11</v>
      </c>
      <c r="N1376" s="2">
        <v>29.394300000000001</v>
      </c>
      <c r="O1376" s="2">
        <v>0</v>
      </c>
      <c r="P1376" s="2">
        <v>0</v>
      </c>
      <c r="Q1376" s="24">
        <v>255.5043</v>
      </c>
      <c r="R1376" s="2" t="s">
        <v>10251</v>
      </c>
      <c r="S1376" s="2" t="s">
        <v>1</v>
      </c>
      <c r="T1376" t="str">
        <f>IF(Tabla2[[#This Row],[SERIE ]]="22SD004C","BODEGA",IF(Tabla2[[#This Row],[SERIE ]]="21DS000T","CASA MATRIZ","SUCURSAL"))</f>
        <v>SUCURSAL</v>
      </c>
    </row>
    <row r="1377" spans="1:20" ht="15.75" hidden="1" thickBot="1" x14ac:dyDescent="0.3">
      <c r="A1377" s="26" t="s">
        <v>8487</v>
      </c>
      <c r="B1377" s="182" t="s">
        <v>10278</v>
      </c>
      <c r="C1377" s="2" t="s">
        <v>1</v>
      </c>
      <c r="D1377" s="2" t="s">
        <v>0</v>
      </c>
      <c r="E1377" s="2" t="s">
        <v>10201</v>
      </c>
      <c r="F1377" s="2" t="s">
        <v>10331</v>
      </c>
      <c r="G1377" s="25">
        <v>1040</v>
      </c>
      <c r="H1377" s="29">
        <v>1040</v>
      </c>
      <c r="I1377" s="30"/>
      <c r="J1377" s="24" t="s">
        <v>10231</v>
      </c>
      <c r="K1377" s="2">
        <v>0</v>
      </c>
      <c r="L1377" s="2">
        <v>0</v>
      </c>
      <c r="M1377" s="24">
        <v>384.29</v>
      </c>
      <c r="N1377" s="2">
        <v>49.957700000000003</v>
      </c>
      <c r="O1377" s="2">
        <v>0</v>
      </c>
      <c r="P1377" s="2">
        <v>0</v>
      </c>
      <c r="Q1377" s="24">
        <v>434.24770000000001</v>
      </c>
      <c r="R1377" s="2" t="s">
        <v>10230</v>
      </c>
      <c r="S1377" s="2" t="s">
        <v>1</v>
      </c>
      <c r="T1377" t="str">
        <f>IF(Tabla2[[#This Row],[SERIE ]]="22SD004C","BODEGA",IF(Tabla2[[#This Row],[SERIE ]]="21DS000T","CASA MATRIZ","SUCURSAL"))</f>
        <v>SUCURSAL</v>
      </c>
    </row>
    <row r="1378" spans="1:20" ht="15.75" hidden="1" thickBot="1" x14ac:dyDescent="0.3">
      <c r="A1378" s="26" t="s">
        <v>8487</v>
      </c>
      <c r="B1378" s="182" t="s">
        <v>10278</v>
      </c>
      <c r="C1378" s="2" t="s">
        <v>1</v>
      </c>
      <c r="D1378" s="2" t="s">
        <v>0</v>
      </c>
      <c r="E1378" s="2" t="s">
        <v>10201</v>
      </c>
      <c r="F1378" s="2" t="s">
        <v>10331</v>
      </c>
      <c r="G1378" s="25">
        <v>1039</v>
      </c>
      <c r="H1378" s="29">
        <v>1039</v>
      </c>
      <c r="I1378" s="30" t="s">
        <v>10233</v>
      </c>
      <c r="J1378" s="24" t="s">
        <v>10234</v>
      </c>
      <c r="K1378" s="2">
        <v>0</v>
      </c>
      <c r="L1378" s="2">
        <v>0</v>
      </c>
      <c r="M1378" s="24">
        <v>115.05</v>
      </c>
      <c r="N1378" s="2">
        <v>14.9565</v>
      </c>
      <c r="O1378" s="2">
        <v>0</v>
      </c>
      <c r="P1378" s="2">
        <v>0</v>
      </c>
      <c r="Q1378" s="24">
        <v>130.00649999999999</v>
      </c>
      <c r="S1378" s="2" t="s">
        <v>1</v>
      </c>
      <c r="T1378" t="str">
        <f>IF(Tabla2[[#This Row],[SERIE ]]="22SD004C","BODEGA",IF(Tabla2[[#This Row],[SERIE ]]="21DS000T","CASA MATRIZ","SUCURSAL"))</f>
        <v>SUCURSAL</v>
      </c>
    </row>
    <row r="1379" spans="1:20" ht="15.75" hidden="1" thickBot="1" x14ac:dyDescent="0.3">
      <c r="A1379" s="26" t="s">
        <v>8487</v>
      </c>
      <c r="B1379" s="182" t="s">
        <v>10278</v>
      </c>
      <c r="C1379" s="2" t="s">
        <v>1</v>
      </c>
      <c r="D1379" s="2" t="s">
        <v>0</v>
      </c>
      <c r="E1379" s="2" t="s">
        <v>10201</v>
      </c>
      <c r="F1379" s="2" t="s">
        <v>10331</v>
      </c>
      <c r="G1379" s="25">
        <v>1038</v>
      </c>
      <c r="H1379" s="29">
        <v>1038</v>
      </c>
      <c r="I1379" s="30"/>
      <c r="J1379" s="24" t="s">
        <v>10229</v>
      </c>
      <c r="K1379" s="2">
        <v>0</v>
      </c>
      <c r="L1379" s="2">
        <v>0</v>
      </c>
      <c r="M1379" s="24">
        <v>450.44</v>
      </c>
      <c r="N1379" s="2">
        <v>58.557200000000002</v>
      </c>
      <c r="O1379" s="2">
        <v>0</v>
      </c>
      <c r="P1379" s="2">
        <v>0</v>
      </c>
      <c r="Q1379" s="24">
        <v>508.99720000000002</v>
      </c>
      <c r="R1379" s="2" t="s">
        <v>10228</v>
      </c>
      <c r="S1379" s="2" t="s">
        <v>1</v>
      </c>
      <c r="T1379" t="str">
        <f>IF(Tabla2[[#This Row],[SERIE ]]="22SD004C","BODEGA",IF(Tabla2[[#This Row],[SERIE ]]="21DS000T","CASA MATRIZ","SUCURSAL"))</f>
        <v>SUCURSAL</v>
      </c>
    </row>
    <row r="1380" spans="1:20" ht="15.75" hidden="1" thickBot="1" x14ac:dyDescent="0.3">
      <c r="A1380" s="26" t="s">
        <v>8487</v>
      </c>
      <c r="B1380" s="182" t="s">
        <v>10278</v>
      </c>
      <c r="C1380" s="2" t="s">
        <v>1</v>
      </c>
      <c r="D1380" s="2" t="s">
        <v>0</v>
      </c>
      <c r="E1380" s="2" t="s">
        <v>10201</v>
      </c>
      <c r="F1380" s="2" t="s">
        <v>10331</v>
      </c>
      <c r="G1380" s="25">
        <v>1037</v>
      </c>
      <c r="H1380" s="29">
        <v>1037</v>
      </c>
      <c r="I1380" s="30"/>
      <c r="J1380" s="24" t="s">
        <v>10203</v>
      </c>
      <c r="K1380" s="2">
        <v>0</v>
      </c>
      <c r="L1380" s="2">
        <v>0</v>
      </c>
      <c r="M1380" s="24">
        <v>413.71</v>
      </c>
      <c r="N1380" s="2">
        <v>53.782299999999999</v>
      </c>
      <c r="O1380" s="2">
        <v>0</v>
      </c>
      <c r="P1380" s="2">
        <v>0</v>
      </c>
      <c r="Q1380" s="24">
        <v>467.4923</v>
      </c>
      <c r="R1380" s="112" t="s">
        <v>10202</v>
      </c>
      <c r="S1380" s="2" t="s">
        <v>1</v>
      </c>
      <c r="T1380" t="str">
        <f>IF(Tabla2[[#This Row],[SERIE ]]="22SD004C","BODEGA",IF(Tabla2[[#This Row],[SERIE ]]="21DS000T","CASA MATRIZ","SUCURSAL"))</f>
        <v>SUCURSAL</v>
      </c>
    </row>
    <row r="1381" spans="1:20" ht="15.75" hidden="1" thickBot="1" x14ac:dyDescent="0.3">
      <c r="A1381" s="26" t="s">
        <v>8487</v>
      </c>
      <c r="B1381" s="182" t="s">
        <v>10278</v>
      </c>
      <c r="C1381" s="2" t="s">
        <v>1</v>
      </c>
      <c r="D1381" s="2" t="s">
        <v>0</v>
      </c>
      <c r="E1381" s="2" t="s">
        <v>10201</v>
      </c>
      <c r="F1381" s="2" t="s">
        <v>10331</v>
      </c>
      <c r="G1381" s="25">
        <v>1036</v>
      </c>
      <c r="H1381" s="29">
        <v>1036</v>
      </c>
      <c r="I1381" s="30"/>
      <c r="J1381" s="24" t="s">
        <v>10280</v>
      </c>
      <c r="K1381" s="2">
        <v>0</v>
      </c>
      <c r="L1381" s="2">
        <v>0</v>
      </c>
      <c r="M1381" s="24">
        <v>23.89</v>
      </c>
      <c r="N1381" s="2">
        <v>3.1057000000000001</v>
      </c>
      <c r="O1381" s="2">
        <v>0</v>
      </c>
      <c r="P1381" s="2">
        <v>0</v>
      </c>
      <c r="Q1381" s="24">
        <v>26.995699999999999</v>
      </c>
      <c r="R1381" s="2" t="s">
        <v>10279</v>
      </c>
      <c r="S1381" s="2" t="s">
        <v>1</v>
      </c>
      <c r="T1381" t="str">
        <f>IF(Tabla2[[#This Row],[SERIE ]]="22SD004C","BODEGA",IF(Tabla2[[#This Row],[SERIE ]]="21DS000T","CASA MATRIZ","SUCURSAL"))</f>
        <v>SUCURSAL</v>
      </c>
    </row>
    <row r="1382" spans="1:20" ht="15.75" hidden="1" thickBot="1" x14ac:dyDescent="0.3">
      <c r="A1382" s="26" t="s">
        <v>8487</v>
      </c>
      <c r="B1382" s="182" t="s">
        <v>10278</v>
      </c>
      <c r="C1382" s="2" t="s">
        <v>1</v>
      </c>
      <c r="D1382" s="2" t="s">
        <v>0</v>
      </c>
      <c r="E1382" s="2" t="s">
        <v>10201</v>
      </c>
      <c r="F1382" s="2" t="s">
        <v>10331</v>
      </c>
      <c r="G1382" s="25">
        <v>1035</v>
      </c>
      <c r="H1382" s="29">
        <v>1035</v>
      </c>
      <c r="I1382" s="30"/>
      <c r="J1382" s="24" t="s">
        <v>10231</v>
      </c>
      <c r="K1382" s="2">
        <v>0</v>
      </c>
      <c r="L1382" s="2">
        <v>0</v>
      </c>
      <c r="M1382" s="24">
        <v>410.1</v>
      </c>
      <c r="N1382" s="2">
        <v>53.313000000000002</v>
      </c>
      <c r="O1382" s="2">
        <v>0</v>
      </c>
      <c r="P1382" s="2">
        <v>0</v>
      </c>
      <c r="Q1382" s="24">
        <v>463.41300000000001</v>
      </c>
      <c r="R1382" s="2" t="s">
        <v>10230</v>
      </c>
      <c r="S1382" s="2" t="s">
        <v>1</v>
      </c>
      <c r="T1382" t="str">
        <f>IF(Tabla2[[#This Row],[SERIE ]]="22SD004C","BODEGA",IF(Tabla2[[#This Row],[SERIE ]]="21DS000T","CASA MATRIZ","SUCURSAL"))</f>
        <v>SUCURSAL</v>
      </c>
    </row>
    <row r="1383" spans="1:20" ht="15.75" hidden="1" thickBot="1" x14ac:dyDescent="0.3">
      <c r="A1383" s="26" t="s">
        <v>8487</v>
      </c>
      <c r="B1383" s="182" t="s">
        <v>10274</v>
      </c>
      <c r="C1383" s="2" t="s">
        <v>1</v>
      </c>
      <c r="D1383" s="2" t="s">
        <v>0</v>
      </c>
      <c r="E1383" s="2" t="s">
        <v>10201</v>
      </c>
      <c r="F1383" s="2" t="s">
        <v>10331</v>
      </c>
      <c r="G1383" s="25">
        <v>1034</v>
      </c>
      <c r="H1383" s="29">
        <v>1034</v>
      </c>
      <c r="I1383" s="30"/>
      <c r="J1383" s="24" t="s">
        <v>10231</v>
      </c>
      <c r="K1383" s="2">
        <v>0</v>
      </c>
      <c r="L1383" s="2">
        <v>0</v>
      </c>
      <c r="M1383" s="24">
        <v>454.35</v>
      </c>
      <c r="N1383" s="2">
        <v>59.065500000000007</v>
      </c>
      <c r="O1383" s="2">
        <v>0</v>
      </c>
      <c r="P1383" s="2">
        <v>0</v>
      </c>
      <c r="Q1383" s="24">
        <v>513.41550000000007</v>
      </c>
      <c r="R1383" s="2" t="s">
        <v>10230</v>
      </c>
      <c r="S1383" s="2" t="s">
        <v>1</v>
      </c>
      <c r="T1383" t="str">
        <f>IF(Tabla2[[#This Row],[SERIE ]]="22SD004C","BODEGA",IF(Tabla2[[#This Row],[SERIE ]]="21DS000T","CASA MATRIZ","SUCURSAL"))</f>
        <v>SUCURSAL</v>
      </c>
    </row>
    <row r="1384" spans="1:20" ht="15.75" hidden="1" thickBot="1" x14ac:dyDescent="0.3">
      <c r="A1384" s="26" t="s">
        <v>8487</v>
      </c>
      <c r="B1384" s="182" t="s">
        <v>10274</v>
      </c>
      <c r="C1384" s="2" t="s">
        <v>1</v>
      </c>
      <c r="D1384" s="2" t="s">
        <v>0</v>
      </c>
      <c r="E1384" s="2" t="s">
        <v>10201</v>
      </c>
      <c r="F1384" s="2" t="s">
        <v>10331</v>
      </c>
      <c r="G1384" s="25">
        <v>1033</v>
      </c>
      <c r="H1384" s="29">
        <v>1033</v>
      </c>
      <c r="I1384" s="30"/>
      <c r="J1384" s="24" t="s">
        <v>10219</v>
      </c>
      <c r="K1384" s="2">
        <v>0</v>
      </c>
      <c r="L1384" s="2">
        <v>0</v>
      </c>
      <c r="M1384" s="24">
        <v>368.67</v>
      </c>
      <c r="N1384" s="2">
        <v>47.927100000000003</v>
      </c>
      <c r="O1384" s="2">
        <v>0</v>
      </c>
      <c r="P1384" s="2">
        <v>0</v>
      </c>
      <c r="Q1384" s="24">
        <v>416.59710000000001</v>
      </c>
      <c r="R1384" s="2" t="s">
        <v>10218</v>
      </c>
      <c r="S1384" s="2" t="s">
        <v>1</v>
      </c>
      <c r="T1384" t="str">
        <f>IF(Tabla2[[#This Row],[SERIE ]]="22SD004C","BODEGA",IF(Tabla2[[#This Row],[SERIE ]]="21DS000T","CASA MATRIZ","SUCURSAL"))</f>
        <v>SUCURSAL</v>
      </c>
    </row>
    <row r="1385" spans="1:20" ht="15.75" hidden="1" thickBot="1" x14ac:dyDescent="0.3">
      <c r="A1385" s="26" t="s">
        <v>8487</v>
      </c>
      <c r="B1385" s="182" t="s">
        <v>10274</v>
      </c>
      <c r="C1385" s="2" t="s">
        <v>1</v>
      </c>
      <c r="D1385" s="2" t="s">
        <v>0</v>
      </c>
      <c r="E1385" s="2" t="s">
        <v>10201</v>
      </c>
      <c r="F1385" s="2" t="s">
        <v>10331</v>
      </c>
      <c r="G1385" s="25">
        <v>1032</v>
      </c>
      <c r="H1385" s="29">
        <v>1032</v>
      </c>
      <c r="I1385" s="30"/>
      <c r="J1385" s="24" t="s">
        <v>10277</v>
      </c>
      <c r="K1385" s="2">
        <v>0</v>
      </c>
      <c r="L1385" s="2">
        <v>0</v>
      </c>
      <c r="M1385" s="24">
        <v>432.73</v>
      </c>
      <c r="N1385" s="2">
        <v>56.254900000000006</v>
      </c>
      <c r="O1385" s="2">
        <v>0</v>
      </c>
      <c r="P1385" s="2">
        <v>0</v>
      </c>
      <c r="Q1385" s="24">
        <v>488.98490000000004</v>
      </c>
      <c r="R1385" s="2" t="s">
        <v>10276</v>
      </c>
      <c r="S1385" s="2" t="s">
        <v>1</v>
      </c>
      <c r="T1385" t="str">
        <f>IF(Tabla2[[#This Row],[SERIE ]]="22SD004C","BODEGA",IF(Tabla2[[#This Row],[SERIE ]]="21DS000T","CASA MATRIZ","SUCURSAL"))</f>
        <v>SUCURSAL</v>
      </c>
    </row>
    <row r="1386" spans="1:20" ht="15.75" hidden="1" thickBot="1" x14ac:dyDescent="0.3">
      <c r="A1386" s="26" t="s">
        <v>8487</v>
      </c>
      <c r="B1386" s="182" t="s">
        <v>10274</v>
      </c>
      <c r="C1386" s="2" t="s">
        <v>1</v>
      </c>
      <c r="D1386" s="2" t="s">
        <v>0</v>
      </c>
      <c r="E1386" s="2" t="s">
        <v>10201</v>
      </c>
      <c r="F1386" s="2" t="s">
        <v>10331</v>
      </c>
      <c r="G1386" s="25">
        <v>1031</v>
      </c>
      <c r="H1386" s="29">
        <v>1031</v>
      </c>
      <c r="I1386" s="30"/>
      <c r="J1386" s="24" t="s">
        <v>10231</v>
      </c>
      <c r="K1386" s="2">
        <v>0</v>
      </c>
      <c r="L1386" s="2">
        <v>0</v>
      </c>
      <c r="M1386" s="24">
        <v>380.53</v>
      </c>
      <c r="N1386" s="2">
        <v>49.468899999999998</v>
      </c>
      <c r="O1386" s="2">
        <v>0</v>
      </c>
      <c r="P1386" s="2">
        <v>0</v>
      </c>
      <c r="Q1386" s="24">
        <v>429.99889999999999</v>
      </c>
      <c r="R1386" s="2" t="s">
        <v>10230</v>
      </c>
      <c r="S1386" s="2" t="s">
        <v>1</v>
      </c>
      <c r="T1386" t="str">
        <f>IF(Tabla2[[#This Row],[SERIE ]]="22SD004C","BODEGA",IF(Tabla2[[#This Row],[SERIE ]]="21DS000T","CASA MATRIZ","SUCURSAL"))</f>
        <v>SUCURSAL</v>
      </c>
    </row>
    <row r="1387" spans="1:20" ht="15.75" hidden="1" thickBot="1" x14ac:dyDescent="0.3">
      <c r="A1387" s="26" t="s">
        <v>8487</v>
      </c>
      <c r="B1387" s="182" t="s">
        <v>10274</v>
      </c>
      <c r="C1387" s="2" t="s">
        <v>1</v>
      </c>
      <c r="D1387" s="2" t="s">
        <v>0</v>
      </c>
      <c r="E1387" s="2" t="s">
        <v>10201</v>
      </c>
      <c r="F1387" s="2" t="s">
        <v>10331</v>
      </c>
      <c r="G1387" s="25">
        <v>1030</v>
      </c>
      <c r="H1387" s="29">
        <v>1030</v>
      </c>
      <c r="I1387" s="30"/>
      <c r="J1387" s="24" t="s">
        <v>50</v>
      </c>
      <c r="K1387" s="2">
        <v>0</v>
      </c>
      <c r="L1387" s="2">
        <v>0</v>
      </c>
      <c r="M1387" s="24">
        <v>11.68</v>
      </c>
      <c r="N1387" s="2">
        <v>1.5184</v>
      </c>
      <c r="O1387" s="2">
        <v>0</v>
      </c>
      <c r="P1387" s="2">
        <v>0</v>
      </c>
      <c r="Q1387" s="24">
        <v>13.198399999999999</v>
      </c>
      <c r="R1387" s="2" t="s">
        <v>10275</v>
      </c>
      <c r="S1387" s="2" t="s">
        <v>1</v>
      </c>
      <c r="T1387" t="str">
        <f>IF(Tabla2[[#This Row],[SERIE ]]="22SD004C","BODEGA",IF(Tabla2[[#This Row],[SERIE ]]="21DS000T","CASA MATRIZ","SUCURSAL"))</f>
        <v>SUCURSAL</v>
      </c>
    </row>
    <row r="1388" spans="1:20" ht="15.75" hidden="1" thickBot="1" x14ac:dyDescent="0.3">
      <c r="A1388" s="26" t="s">
        <v>8487</v>
      </c>
      <c r="B1388" s="182" t="s">
        <v>10274</v>
      </c>
      <c r="C1388" s="2" t="s">
        <v>1</v>
      </c>
      <c r="D1388" s="2" t="s">
        <v>0</v>
      </c>
      <c r="E1388" s="2" t="s">
        <v>10201</v>
      </c>
      <c r="F1388" s="2" t="s">
        <v>10331</v>
      </c>
      <c r="G1388" s="25">
        <v>1029</v>
      </c>
      <c r="H1388" s="29">
        <v>1029</v>
      </c>
      <c r="I1388" s="30" t="s">
        <v>7676</v>
      </c>
      <c r="J1388" s="24" t="s">
        <v>7675</v>
      </c>
      <c r="K1388" s="2">
        <v>0</v>
      </c>
      <c r="L1388" s="2">
        <v>0</v>
      </c>
      <c r="M1388" s="24">
        <v>0</v>
      </c>
      <c r="N1388" s="2">
        <v>0</v>
      </c>
      <c r="O1388" s="2">
        <v>0</v>
      </c>
      <c r="P1388" s="2">
        <v>0</v>
      </c>
      <c r="Q1388" s="24">
        <v>0</v>
      </c>
      <c r="S1388" s="2" t="s">
        <v>1</v>
      </c>
      <c r="T1388" t="str">
        <f>IF(Tabla2[[#This Row],[SERIE ]]="22SD004C","BODEGA",IF(Tabla2[[#This Row],[SERIE ]]="21DS000T","CASA MATRIZ","SUCURSAL"))</f>
        <v>SUCURSAL</v>
      </c>
    </row>
    <row r="1389" spans="1:20" ht="15.75" hidden="1" thickBot="1" x14ac:dyDescent="0.3">
      <c r="A1389" s="26" t="s">
        <v>8487</v>
      </c>
      <c r="B1389" s="182" t="s">
        <v>10274</v>
      </c>
      <c r="C1389" s="2" t="s">
        <v>1</v>
      </c>
      <c r="D1389" s="2" t="s">
        <v>0</v>
      </c>
      <c r="E1389" s="2" t="s">
        <v>10201</v>
      </c>
      <c r="F1389" s="2" t="s">
        <v>10331</v>
      </c>
      <c r="G1389" s="25">
        <v>1028</v>
      </c>
      <c r="H1389" s="29">
        <v>1028</v>
      </c>
      <c r="I1389" s="30"/>
      <c r="J1389" s="24" t="s">
        <v>10207</v>
      </c>
      <c r="K1389" s="2">
        <v>0</v>
      </c>
      <c r="L1389" s="2">
        <v>0</v>
      </c>
      <c r="M1389" s="24">
        <v>428.32</v>
      </c>
      <c r="N1389" s="2">
        <v>55.681600000000003</v>
      </c>
      <c r="O1389" s="2">
        <v>0</v>
      </c>
      <c r="P1389" s="2">
        <v>0</v>
      </c>
      <c r="Q1389" s="24">
        <v>484.0016</v>
      </c>
      <c r="R1389" s="2" t="s">
        <v>10206</v>
      </c>
      <c r="S1389" s="2" t="s">
        <v>1</v>
      </c>
      <c r="T1389" t="str">
        <f>IF(Tabla2[[#This Row],[SERIE ]]="22SD004C","BODEGA",IF(Tabla2[[#This Row],[SERIE ]]="21DS000T","CASA MATRIZ","SUCURSAL"))</f>
        <v>SUCURSAL</v>
      </c>
    </row>
    <row r="1390" spans="1:20" ht="15.75" hidden="1" thickBot="1" x14ac:dyDescent="0.3">
      <c r="A1390" s="26" t="s">
        <v>8487</v>
      </c>
      <c r="B1390" s="182" t="s">
        <v>10274</v>
      </c>
      <c r="C1390" s="2" t="s">
        <v>1</v>
      </c>
      <c r="D1390" s="2" t="s">
        <v>0</v>
      </c>
      <c r="E1390" s="2" t="s">
        <v>10201</v>
      </c>
      <c r="F1390" s="2" t="s">
        <v>10331</v>
      </c>
      <c r="G1390" s="25">
        <v>1027</v>
      </c>
      <c r="H1390" s="29">
        <v>1027</v>
      </c>
      <c r="I1390" s="30"/>
      <c r="J1390" s="24" t="s">
        <v>10213</v>
      </c>
      <c r="K1390" s="2">
        <v>0</v>
      </c>
      <c r="L1390" s="2">
        <v>0</v>
      </c>
      <c r="M1390" s="24">
        <v>410.62</v>
      </c>
      <c r="N1390" s="2">
        <v>53.380600000000001</v>
      </c>
      <c r="O1390" s="2">
        <v>0</v>
      </c>
      <c r="P1390" s="2">
        <v>0</v>
      </c>
      <c r="Q1390" s="24">
        <v>464.00060000000002</v>
      </c>
      <c r="R1390" s="2" t="s">
        <v>10211</v>
      </c>
      <c r="S1390" s="2" t="s">
        <v>1</v>
      </c>
      <c r="T1390" t="str">
        <f>IF(Tabla2[[#This Row],[SERIE ]]="22SD004C","BODEGA",IF(Tabla2[[#This Row],[SERIE ]]="21DS000T","CASA MATRIZ","SUCURSAL"))</f>
        <v>SUCURSAL</v>
      </c>
    </row>
    <row r="1391" spans="1:20" ht="15.75" hidden="1" thickBot="1" x14ac:dyDescent="0.3">
      <c r="A1391" s="26" t="s">
        <v>8487</v>
      </c>
      <c r="B1391" s="182" t="s">
        <v>10274</v>
      </c>
      <c r="C1391" s="2" t="s">
        <v>1</v>
      </c>
      <c r="D1391" s="2" t="s">
        <v>0</v>
      </c>
      <c r="E1391" s="2" t="s">
        <v>10201</v>
      </c>
      <c r="F1391" s="2" t="s">
        <v>10331</v>
      </c>
      <c r="G1391" s="25">
        <v>1026</v>
      </c>
      <c r="H1391" s="29">
        <v>1026</v>
      </c>
      <c r="I1391" s="30"/>
      <c r="J1391" s="24" t="s">
        <v>10231</v>
      </c>
      <c r="K1391" s="2">
        <v>0</v>
      </c>
      <c r="L1391" s="2">
        <v>0</v>
      </c>
      <c r="M1391" s="24">
        <v>410.1</v>
      </c>
      <c r="N1391" s="2">
        <v>53.313000000000002</v>
      </c>
      <c r="O1391" s="2">
        <v>0</v>
      </c>
      <c r="P1391" s="2">
        <v>0</v>
      </c>
      <c r="Q1391" s="24">
        <v>463.41300000000001</v>
      </c>
      <c r="R1391" s="2" t="s">
        <v>10230</v>
      </c>
      <c r="S1391" s="2" t="s">
        <v>1</v>
      </c>
      <c r="T1391" t="str">
        <f>IF(Tabla2[[#This Row],[SERIE ]]="22SD004C","BODEGA",IF(Tabla2[[#This Row],[SERIE ]]="21DS000T","CASA MATRIZ","SUCURSAL"))</f>
        <v>SUCURSAL</v>
      </c>
    </row>
    <row r="1392" spans="1:20" ht="15.75" hidden="1" thickBot="1" x14ac:dyDescent="0.3">
      <c r="A1392" s="26" t="s">
        <v>8487</v>
      </c>
      <c r="B1392" s="182" t="s">
        <v>10271</v>
      </c>
      <c r="C1392" s="2" t="s">
        <v>1</v>
      </c>
      <c r="D1392" s="2" t="s">
        <v>0</v>
      </c>
      <c r="E1392" s="2" t="s">
        <v>10201</v>
      </c>
      <c r="F1392" s="2" t="s">
        <v>10331</v>
      </c>
      <c r="G1392" s="25">
        <v>1025</v>
      </c>
      <c r="H1392" s="29">
        <v>1025</v>
      </c>
      <c r="I1392" s="30"/>
      <c r="J1392" s="24" t="s">
        <v>10221</v>
      </c>
      <c r="K1392" s="2">
        <v>0</v>
      </c>
      <c r="L1392" s="2">
        <v>0</v>
      </c>
      <c r="M1392" s="24">
        <v>143.1</v>
      </c>
      <c r="N1392" s="2">
        <v>18.603000000000002</v>
      </c>
      <c r="O1392" s="2">
        <v>0</v>
      </c>
      <c r="P1392" s="2">
        <v>0</v>
      </c>
      <c r="Q1392" s="24">
        <v>161.703</v>
      </c>
      <c r="R1392" s="2" t="s">
        <v>10220</v>
      </c>
      <c r="S1392" s="2" t="s">
        <v>1</v>
      </c>
      <c r="T1392" t="str">
        <f>IF(Tabla2[[#This Row],[SERIE ]]="22SD004C","BODEGA",IF(Tabla2[[#This Row],[SERIE ]]="21DS000T","CASA MATRIZ","SUCURSAL"))</f>
        <v>SUCURSAL</v>
      </c>
    </row>
    <row r="1393" spans="1:20" ht="15.75" hidden="1" thickBot="1" x14ac:dyDescent="0.3">
      <c r="A1393" s="26" t="s">
        <v>8487</v>
      </c>
      <c r="B1393" s="182" t="s">
        <v>10271</v>
      </c>
      <c r="C1393" s="2" t="s">
        <v>1</v>
      </c>
      <c r="D1393" s="2" t="s">
        <v>0</v>
      </c>
      <c r="E1393" s="2" t="s">
        <v>10201</v>
      </c>
      <c r="F1393" s="2" t="s">
        <v>10331</v>
      </c>
      <c r="G1393" s="25">
        <v>1024</v>
      </c>
      <c r="H1393" s="29">
        <v>1024</v>
      </c>
      <c r="I1393" s="30"/>
      <c r="J1393" s="24" t="s">
        <v>10273</v>
      </c>
      <c r="K1393" s="2">
        <v>0</v>
      </c>
      <c r="L1393" s="2">
        <v>0</v>
      </c>
      <c r="M1393" s="24">
        <v>36.630000000000003</v>
      </c>
      <c r="N1393" s="2">
        <v>4.7619000000000007</v>
      </c>
      <c r="O1393" s="2">
        <v>0</v>
      </c>
      <c r="P1393" s="2">
        <v>0</v>
      </c>
      <c r="Q1393" s="24">
        <v>41.391900000000007</v>
      </c>
      <c r="R1393" s="2" t="s">
        <v>10272</v>
      </c>
      <c r="S1393" s="2" t="s">
        <v>1</v>
      </c>
      <c r="T1393" t="str">
        <f>IF(Tabla2[[#This Row],[SERIE ]]="22SD004C","BODEGA",IF(Tabla2[[#This Row],[SERIE ]]="21DS000T","CASA MATRIZ","SUCURSAL"))</f>
        <v>SUCURSAL</v>
      </c>
    </row>
    <row r="1394" spans="1:20" ht="15.75" hidden="1" thickBot="1" x14ac:dyDescent="0.3">
      <c r="A1394" s="26" t="s">
        <v>8487</v>
      </c>
      <c r="B1394" s="182" t="s">
        <v>10271</v>
      </c>
      <c r="C1394" s="2" t="s">
        <v>1</v>
      </c>
      <c r="D1394" s="2" t="s">
        <v>0</v>
      </c>
      <c r="E1394" s="2" t="s">
        <v>10201</v>
      </c>
      <c r="F1394" s="2" t="s">
        <v>10331</v>
      </c>
      <c r="G1394" s="25">
        <v>1023</v>
      </c>
      <c r="H1394" s="29">
        <v>1023</v>
      </c>
      <c r="I1394" s="30" t="s">
        <v>10233</v>
      </c>
      <c r="J1394" s="24" t="s">
        <v>10234</v>
      </c>
      <c r="K1394" s="2">
        <v>0</v>
      </c>
      <c r="L1394" s="2">
        <v>0</v>
      </c>
      <c r="M1394" s="24">
        <v>115.04</v>
      </c>
      <c r="N1394" s="2">
        <v>14.955200000000001</v>
      </c>
      <c r="O1394" s="2">
        <v>0</v>
      </c>
      <c r="P1394" s="2">
        <v>0</v>
      </c>
      <c r="Q1394" s="24">
        <v>129.99520000000001</v>
      </c>
      <c r="S1394" s="2" t="s">
        <v>1</v>
      </c>
      <c r="T1394" t="str">
        <f>IF(Tabla2[[#This Row],[SERIE ]]="22SD004C","BODEGA",IF(Tabla2[[#This Row],[SERIE ]]="21DS000T","CASA MATRIZ","SUCURSAL"))</f>
        <v>SUCURSAL</v>
      </c>
    </row>
    <row r="1395" spans="1:20" ht="15.75" hidden="1" thickBot="1" x14ac:dyDescent="0.3">
      <c r="A1395" s="26" t="s">
        <v>8487</v>
      </c>
      <c r="B1395" s="182" t="s">
        <v>10271</v>
      </c>
      <c r="C1395" s="2" t="s">
        <v>1</v>
      </c>
      <c r="D1395" s="2" t="s">
        <v>0</v>
      </c>
      <c r="E1395" s="2" t="s">
        <v>10201</v>
      </c>
      <c r="F1395" s="2" t="s">
        <v>10331</v>
      </c>
      <c r="G1395" s="25">
        <v>1022</v>
      </c>
      <c r="H1395" s="29">
        <v>1022</v>
      </c>
      <c r="I1395" s="30"/>
      <c r="J1395" s="24" t="s">
        <v>10224</v>
      </c>
      <c r="K1395" s="2">
        <v>0</v>
      </c>
      <c r="L1395" s="2">
        <v>0</v>
      </c>
      <c r="M1395" s="24">
        <v>40.71</v>
      </c>
      <c r="N1395" s="2">
        <v>5.2923</v>
      </c>
      <c r="O1395" s="2">
        <v>0</v>
      </c>
      <c r="P1395" s="2">
        <v>0</v>
      </c>
      <c r="Q1395" s="24">
        <v>46.002299999999998</v>
      </c>
      <c r="R1395" s="2" t="s">
        <v>10223</v>
      </c>
      <c r="S1395" s="2" t="s">
        <v>1</v>
      </c>
      <c r="T1395" t="str">
        <f>IF(Tabla2[[#This Row],[SERIE ]]="22SD004C","BODEGA",IF(Tabla2[[#This Row],[SERIE ]]="21DS000T","CASA MATRIZ","SUCURSAL"))</f>
        <v>SUCURSAL</v>
      </c>
    </row>
    <row r="1396" spans="1:20" ht="15.75" hidden="1" thickBot="1" x14ac:dyDescent="0.3">
      <c r="A1396" s="26" t="s">
        <v>8487</v>
      </c>
      <c r="B1396" s="182" t="s">
        <v>10271</v>
      </c>
      <c r="C1396" s="2" t="s">
        <v>1</v>
      </c>
      <c r="D1396" s="2" t="s">
        <v>0</v>
      </c>
      <c r="E1396" s="2" t="s">
        <v>10201</v>
      </c>
      <c r="F1396" s="2" t="s">
        <v>10331</v>
      </c>
      <c r="G1396" s="25">
        <v>1021</v>
      </c>
      <c r="H1396" s="29">
        <v>1021</v>
      </c>
      <c r="I1396" s="30"/>
      <c r="J1396" s="24" t="s">
        <v>10229</v>
      </c>
      <c r="K1396" s="2">
        <v>0</v>
      </c>
      <c r="L1396" s="2">
        <v>0</v>
      </c>
      <c r="M1396" s="24">
        <v>402.65</v>
      </c>
      <c r="N1396" s="2">
        <v>52.344499999999996</v>
      </c>
      <c r="O1396" s="2">
        <v>0</v>
      </c>
      <c r="P1396" s="2">
        <v>0</v>
      </c>
      <c r="Q1396" s="24">
        <v>454.99449999999996</v>
      </c>
      <c r="R1396" s="2" t="s">
        <v>10228</v>
      </c>
      <c r="S1396" s="2" t="s">
        <v>1</v>
      </c>
      <c r="T1396" t="str">
        <f>IF(Tabla2[[#This Row],[SERIE ]]="22SD004C","BODEGA",IF(Tabla2[[#This Row],[SERIE ]]="21DS000T","CASA MATRIZ","SUCURSAL"))</f>
        <v>SUCURSAL</v>
      </c>
    </row>
    <row r="1397" spans="1:20" ht="15.75" hidden="1" thickBot="1" x14ac:dyDescent="0.3">
      <c r="A1397" s="26" t="s">
        <v>8487</v>
      </c>
      <c r="B1397" s="182" t="s">
        <v>10271</v>
      </c>
      <c r="C1397" s="2" t="s">
        <v>1</v>
      </c>
      <c r="D1397" s="2" t="s">
        <v>0</v>
      </c>
      <c r="E1397" s="2" t="s">
        <v>10201</v>
      </c>
      <c r="F1397" s="2" t="s">
        <v>10331</v>
      </c>
      <c r="G1397" s="25">
        <v>1020</v>
      </c>
      <c r="H1397" s="29">
        <v>1020</v>
      </c>
      <c r="I1397" s="30" t="s">
        <v>10233</v>
      </c>
      <c r="J1397" s="24" t="s">
        <v>10234</v>
      </c>
      <c r="K1397" s="2">
        <v>0</v>
      </c>
      <c r="L1397" s="2">
        <v>0</v>
      </c>
      <c r="M1397" s="24">
        <v>127.43</v>
      </c>
      <c r="N1397" s="2">
        <v>16.565900000000003</v>
      </c>
      <c r="O1397" s="2">
        <v>0</v>
      </c>
      <c r="P1397" s="2">
        <v>0</v>
      </c>
      <c r="Q1397" s="24">
        <v>143.99590000000001</v>
      </c>
      <c r="S1397" s="2" t="s">
        <v>1</v>
      </c>
      <c r="T1397" t="str">
        <f>IF(Tabla2[[#This Row],[SERIE ]]="22SD004C","BODEGA",IF(Tabla2[[#This Row],[SERIE ]]="21DS000T","CASA MATRIZ","SUCURSAL"))</f>
        <v>SUCURSAL</v>
      </c>
    </row>
    <row r="1398" spans="1:20" ht="15.75" hidden="1" thickBot="1" x14ac:dyDescent="0.3">
      <c r="A1398" s="26" t="s">
        <v>8487</v>
      </c>
      <c r="B1398" s="182" t="s">
        <v>10271</v>
      </c>
      <c r="C1398" s="2" t="s">
        <v>1</v>
      </c>
      <c r="D1398" s="2" t="s">
        <v>0</v>
      </c>
      <c r="E1398" s="2" t="s">
        <v>10201</v>
      </c>
      <c r="F1398" s="2" t="s">
        <v>10331</v>
      </c>
      <c r="G1398" s="25">
        <v>1019</v>
      </c>
      <c r="H1398" s="29">
        <v>1019</v>
      </c>
      <c r="I1398" s="30"/>
      <c r="J1398" s="24" t="s">
        <v>10217</v>
      </c>
      <c r="K1398" s="2">
        <v>0</v>
      </c>
      <c r="L1398" s="2">
        <v>0</v>
      </c>
      <c r="M1398" s="24">
        <v>24.34</v>
      </c>
      <c r="N1398" s="2">
        <v>3.1642000000000001</v>
      </c>
      <c r="O1398" s="2">
        <v>0</v>
      </c>
      <c r="P1398" s="2">
        <v>0</v>
      </c>
      <c r="Q1398" s="24">
        <v>27.504200000000001</v>
      </c>
      <c r="R1398" s="2" t="s">
        <v>10216</v>
      </c>
      <c r="S1398" s="2" t="s">
        <v>1</v>
      </c>
      <c r="T1398" t="str">
        <f>IF(Tabla2[[#This Row],[SERIE ]]="22SD004C","BODEGA",IF(Tabla2[[#This Row],[SERIE ]]="21DS000T","CASA MATRIZ","SUCURSAL"))</f>
        <v>SUCURSAL</v>
      </c>
    </row>
    <row r="1399" spans="1:20" ht="15.75" hidden="1" thickBot="1" x14ac:dyDescent="0.3">
      <c r="A1399" s="26" t="s">
        <v>8487</v>
      </c>
      <c r="B1399" s="182" t="s">
        <v>10271</v>
      </c>
      <c r="C1399" s="2" t="s">
        <v>1</v>
      </c>
      <c r="D1399" s="2" t="s">
        <v>0</v>
      </c>
      <c r="E1399" s="2" t="s">
        <v>10201</v>
      </c>
      <c r="F1399" s="2" t="s">
        <v>10331</v>
      </c>
      <c r="G1399" s="25">
        <v>1018</v>
      </c>
      <c r="H1399" s="29">
        <v>1018</v>
      </c>
      <c r="I1399" s="30"/>
      <c r="J1399" s="24" t="s">
        <v>10213</v>
      </c>
      <c r="K1399" s="2">
        <v>0</v>
      </c>
      <c r="L1399" s="2">
        <v>0</v>
      </c>
      <c r="M1399" s="24">
        <v>257.52</v>
      </c>
      <c r="N1399" s="2">
        <v>33.477599999999995</v>
      </c>
      <c r="O1399" s="2">
        <v>0</v>
      </c>
      <c r="P1399" s="2">
        <v>0</v>
      </c>
      <c r="Q1399" s="24">
        <v>290.99759999999998</v>
      </c>
      <c r="R1399" s="2" t="s">
        <v>10211</v>
      </c>
      <c r="S1399" s="2" t="s">
        <v>1</v>
      </c>
      <c r="T1399" t="str">
        <f>IF(Tabla2[[#This Row],[SERIE ]]="22SD004C","BODEGA",IF(Tabla2[[#This Row],[SERIE ]]="21DS000T","CASA MATRIZ","SUCURSAL"))</f>
        <v>SUCURSAL</v>
      </c>
    </row>
    <row r="1400" spans="1:20" ht="15.75" hidden="1" thickBot="1" x14ac:dyDescent="0.3">
      <c r="A1400" s="26" t="s">
        <v>8487</v>
      </c>
      <c r="B1400" s="182" t="s">
        <v>10271</v>
      </c>
      <c r="C1400" s="2" t="s">
        <v>1</v>
      </c>
      <c r="D1400" s="2" t="s">
        <v>0</v>
      </c>
      <c r="E1400" s="2" t="s">
        <v>10201</v>
      </c>
      <c r="F1400" s="2" t="s">
        <v>10331</v>
      </c>
      <c r="G1400" s="25">
        <v>1017</v>
      </c>
      <c r="H1400" s="29">
        <v>1017</v>
      </c>
      <c r="I1400" s="30"/>
      <c r="J1400" s="24" t="s">
        <v>10213</v>
      </c>
      <c r="K1400" s="2">
        <v>0</v>
      </c>
      <c r="L1400" s="2">
        <v>0</v>
      </c>
      <c r="M1400" s="24">
        <v>303.01</v>
      </c>
      <c r="N1400" s="2">
        <v>39.391300000000001</v>
      </c>
      <c r="O1400" s="2">
        <v>0</v>
      </c>
      <c r="P1400" s="2">
        <v>0</v>
      </c>
      <c r="Q1400" s="24">
        <v>342.40129999999999</v>
      </c>
      <c r="R1400" s="2" t="s">
        <v>10211</v>
      </c>
      <c r="S1400" s="2" t="s">
        <v>1</v>
      </c>
      <c r="T1400" t="str">
        <f>IF(Tabla2[[#This Row],[SERIE ]]="22SD004C","BODEGA",IF(Tabla2[[#This Row],[SERIE ]]="21DS000T","CASA MATRIZ","SUCURSAL"))</f>
        <v>SUCURSAL</v>
      </c>
    </row>
    <row r="1401" spans="1:20" ht="15.75" hidden="1" thickBot="1" x14ac:dyDescent="0.3">
      <c r="A1401" s="26" t="s">
        <v>8487</v>
      </c>
      <c r="B1401" s="182" t="s">
        <v>10271</v>
      </c>
      <c r="C1401" s="2" t="s">
        <v>1</v>
      </c>
      <c r="D1401" s="2" t="s">
        <v>0</v>
      </c>
      <c r="E1401" s="2" t="s">
        <v>10201</v>
      </c>
      <c r="F1401" s="2" t="s">
        <v>10331</v>
      </c>
      <c r="G1401" s="25">
        <v>1016</v>
      </c>
      <c r="H1401" s="29">
        <v>1016</v>
      </c>
      <c r="I1401" s="30"/>
      <c r="J1401" s="24" t="s">
        <v>10221</v>
      </c>
      <c r="K1401" s="2">
        <v>0</v>
      </c>
      <c r="L1401" s="2">
        <v>0</v>
      </c>
      <c r="M1401" s="24">
        <v>297.35000000000002</v>
      </c>
      <c r="N1401" s="2">
        <v>38.655500000000004</v>
      </c>
      <c r="O1401" s="2">
        <v>0</v>
      </c>
      <c r="P1401" s="2">
        <v>0</v>
      </c>
      <c r="Q1401" s="24">
        <v>336.00550000000004</v>
      </c>
      <c r="R1401" s="2" t="s">
        <v>10220</v>
      </c>
      <c r="S1401" s="2" t="s">
        <v>1</v>
      </c>
      <c r="T1401" t="str">
        <f>IF(Tabla2[[#This Row],[SERIE ]]="22SD004C","BODEGA",IF(Tabla2[[#This Row],[SERIE ]]="21DS000T","CASA MATRIZ","SUCURSAL"))</f>
        <v>SUCURSAL</v>
      </c>
    </row>
    <row r="1402" spans="1:20" ht="15.75" hidden="1" thickBot="1" x14ac:dyDescent="0.3">
      <c r="A1402" s="26" t="s">
        <v>8487</v>
      </c>
      <c r="B1402" s="182" t="s">
        <v>10271</v>
      </c>
      <c r="C1402" s="2" t="s">
        <v>1</v>
      </c>
      <c r="D1402" s="2" t="s">
        <v>0</v>
      </c>
      <c r="E1402" s="2" t="s">
        <v>10201</v>
      </c>
      <c r="F1402" s="2" t="s">
        <v>10331</v>
      </c>
      <c r="G1402" s="25">
        <v>1015</v>
      </c>
      <c r="H1402" s="29">
        <v>1015</v>
      </c>
      <c r="I1402" s="30" t="s">
        <v>7676</v>
      </c>
      <c r="J1402" s="24" t="s">
        <v>7675</v>
      </c>
      <c r="K1402" s="2">
        <v>0</v>
      </c>
      <c r="L1402" s="2">
        <v>0</v>
      </c>
      <c r="M1402" s="24">
        <v>0</v>
      </c>
      <c r="N1402" s="2">
        <v>0</v>
      </c>
      <c r="O1402" s="2">
        <v>0</v>
      </c>
      <c r="P1402" s="2">
        <v>0</v>
      </c>
      <c r="Q1402" s="24">
        <v>0</v>
      </c>
      <c r="S1402" s="2" t="s">
        <v>1</v>
      </c>
      <c r="T1402" t="str">
        <f>IF(Tabla2[[#This Row],[SERIE ]]="22SD004C","BODEGA",IF(Tabla2[[#This Row],[SERIE ]]="21DS000T","CASA MATRIZ","SUCURSAL"))</f>
        <v>SUCURSAL</v>
      </c>
    </row>
    <row r="1403" spans="1:20" ht="15.75" hidden="1" thickBot="1" x14ac:dyDescent="0.3">
      <c r="A1403" s="26" t="s">
        <v>8487</v>
      </c>
      <c r="B1403" s="182" t="s">
        <v>10271</v>
      </c>
      <c r="C1403" s="2" t="s">
        <v>1</v>
      </c>
      <c r="D1403" s="2" t="s">
        <v>0</v>
      </c>
      <c r="E1403" s="2" t="s">
        <v>10201</v>
      </c>
      <c r="F1403" s="2" t="s">
        <v>10331</v>
      </c>
      <c r="G1403" s="25">
        <v>1014</v>
      </c>
      <c r="H1403" s="29">
        <v>1014</v>
      </c>
      <c r="I1403" s="30"/>
      <c r="J1403" s="24" t="s">
        <v>10231</v>
      </c>
      <c r="K1403" s="2">
        <v>0</v>
      </c>
      <c r="L1403" s="2">
        <v>0</v>
      </c>
      <c r="M1403" s="24">
        <v>557.4</v>
      </c>
      <c r="N1403" s="2">
        <v>72.462000000000003</v>
      </c>
      <c r="O1403" s="2">
        <v>0</v>
      </c>
      <c r="P1403" s="2">
        <v>0</v>
      </c>
      <c r="Q1403" s="24">
        <v>629.86199999999997</v>
      </c>
      <c r="R1403" s="2" t="s">
        <v>10230</v>
      </c>
      <c r="S1403" s="2" t="s">
        <v>1</v>
      </c>
      <c r="T1403" t="str">
        <f>IF(Tabla2[[#This Row],[SERIE ]]="22SD004C","BODEGA",IF(Tabla2[[#This Row],[SERIE ]]="21DS000T","CASA MATRIZ","SUCURSAL"))</f>
        <v>SUCURSAL</v>
      </c>
    </row>
    <row r="1404" spans="1:20" ht="15.75" hidden="1" thickBot="1" x14ac:dyDescent="0.3">
      <c r="A1404" s="26" t="s">
        <v>8487</v>
      </c>
      <c r="B1404" s="182" t="s">
        <v>10271</v>
      </c>
      <c r="C1404" s="2" t="s">
        <v>1</v>
      </c>
      <c r="D1404" s="2" t="s">
        <v>0</v>
      </c>
      <c r="E1404" s="2" t="s">
        <v>10201</v>
      </c>
      <c r="F1404" s="2" t="s">
        <v>10331</v>
      </c>
      <c r="G1404" s="25">
        <v>1013</v>
      </c>
      <c r="H1404" s="29">
        <v>1013</v>
      </c>
      <c r="I1404" s="30"/>
      <c r="J1404" s="24" t="s">
        <v>10207</v>
      </c>
      <c r="K1404" s="2">
        <v>0</v>
      </c>
      <c r="L1404" s="2">
        <v>0</v>
      </c>
      <c r="M1404" s="24">
        <v>437.61</v>
      </c>
      <c r="N1404" s="2">
        <v>56.889300000000006</v>
      </c>
      <c r="O1404" s="2">
        <v>0</v>
      </c>
      <c r="P1404" s="2">
        <v>0</v>
      </c>
      <c r="Q1404" s="24">
        <v>494.49930000000001</v>
      </c>
      <c r="R1404" s="2" t="s">
        <v>10206</v>
      </c>
      <c r="S1404" s="2" t="s">
        <v>1</v>
      </c>
      <c r="T1404" t="str">
        <f>IF(Tabla2[[#This Row],[SERIE ]]="22SD004C","BODEGA",IF(Tabla2[[#This Row],[SERIE ]]="21DS000T","CASA MATRIZ","SUCURSAL"))</f>
        <v>SUCURSAL</v>
      </c>
    </row>
    <row r="1405" spans="1:20" ht="15.75" hidden="1" thickBot="1" x14ac:dyDescent="0.3">
      <c r="A1405" s="26" t="s">
        <v>8487</v>
      </c>
      <c r="B1405" s="182" t="s">
        <v>10271</v>
      </c>
      <c r="C1405" s="2" t="s">
        <v>1</v>
      </c>
      <c r="D1405" s="2" t="s">
        <v>0</v>
      </c>
      <c r="E1405" s="2" t="s">
        <v>10201</v>
      </c>
      <c r="F1405" s="2" t="s">
        <v>10331</v>
      </c>
      <c r="G1405" s="25">
        <v>1012</v>
      </c>
      <c r="H1405" s="29">
        <v>1012</v>
      </c>
      <c r="I1405" s="30"/>
      <c r="J1405" s="24" t="s">
        <v>10270</v>
      </c>
      <c r="K1405" s="2">
        <v>0</v>
      </c>
      <c r="L1405" s="2">
        <v>0</v>
      </c>
      <c r="M1405" s="24">
        <v>420.53</v>
      </c>
      <c r="N1405" s="2">
        <v>54.668900000000001</v>
      </c>
      <c r="O1405" s="2">
        <v>0</v>
      </c>
      <c r="P1405" s="2">
        <v>0</v>
      </c>
      <c r="Q1405" s="24">
        <v>475.19889999999998</v>
      </c>
      <c r="R1405" s="2" t="s">
        <v>10269</v>
      </c>
      <c r="S1405" s="2" t="s">
        <v>1</v>
      </c>
      <c r="T1405" t="str">
        <f>IF(Tabla2[[#This Row],[SERIE ]]="22SD004C","BODEGA",IF(Tabla2[[#This Row],[SERIE ]]="21DS000T","CASA MATRIZ","SUCURSAL"))</f>
        <v>SUCURSAL</v>
      </c>
    </row>
    <row r="1406" spans="1:20" ht="15.75" hidden="1" thickBot="1" x14ac:dyDescent="0.3">
      <c r="A1406" s="26" t="s">
        <v>8487</v>
      </c>
      <c r="B1406" s="182" t="s">
        <v>10268</v>
      </c>
      <c r="C1406" s="2" t="s">
        <v>1</v>
      </c>
      <c r="D1406" s="2" t="s">
        <v>0</v>
      </c>
      <c r="E1406" s="2" t="s">
        <v>10201</v>
      </c>
      <c r="F1406" s="2" t="s">
        <v>10331</v>
      </c>
      <c r="G1406" s="25">
        <v>1011</v>
      </c>
      <c r="H1406" s="29">
        <v>1011</v>
      </c>
      <c r="I1406" s="30"/>
      <c r="J1406" s="24" t="s">
        <v>10239</v>
      </c>
      <c r="K1406" s="2">
        <v>0</v>
      </c>
      <c r="L1406" s="2">
        <v>0</v>
      </c>
      <c r="M1406" s="24">
        <v>154.87</v>
      </c>
      <c r="N1406" s="2">
        <v>20.133100000000002</v>
      </c>
      <c r="O1406" s="2">
        <v>0</v>
      </c>
      <c r="P1406" s="2">
        <v>0</v>
      </c>
      <c r="Q1406" s="24">
        <v>175.00310000000002</v>
      </c>
      <c r="R1406" s="2" t="s">
        <v>10238</v>
      </c>
      <c r="S1406" s="2" t="s">
        <v>1</v>
      </c>
      <c r="T1406" t="str">
        <f>IF(Tabla2[[#This Row],[SERIE ]]="22SD004C","BODEGA",IF(Tabla2[[#This Row],[SERIE ]]="21DS000T","CASA MATRIZ","SUCURSAL"))</f>
        <v>SUCURSAL</v>
      </c>
    </row>
    <row r="1407" spans="1:20" ht="15.75" hidden="1" thickBot="1" x14ac:dyDescent="0.3">
      <c r="A1407" s="26" t="s">
        <v>8487</v>
      </c>
      <c r="B1407" s="182" t="s">
        <v>10268</v>
      </c>
      <c r="C1407" s="2" t="s">
        <v>1</v>
      </c>
      <c r="D1407" s="2" t="s">
        <v>0</v>
      </c>
      <c r="E1407" s="2" t="s">
        <v>10201</v>
      </c>
      <c r="F1407" s="2" t="s">
        <v>10331</v>
      </c>
      <c r="G1407" s="25">
        <v>1010</v>
      </c>
      <c r="H1407" s="29">
        <v>1010</v>
      </c>
      <c r="I1407" s="30"/>
      <c r="J1407" s="24" t="s">
        <v>10254</v>
      </c>
      <c r="K1407" s="2">
        <v>0</v>
      </c>
      <c r="L1407" s="2">
        <v>0</v>
      </c>
      <c r="M1407" s="24">
        <v>424.78</v>
      </c>
      <c r="N1407" s="2">
        <v>55.221399999999996</v>
      </c>
      <c r="O1407" s="2">
        <v>0</v>
      </c>
      <c r="P1407" s="2">
        <v>0</v>
      </c>
      <c r="Q1407" s="24">
        <v>480.00139999999999</v>
      </c>
      <c r="R1407" s="2" t="s">
        <v>10253</v>
      </c>
      <c r="S1407" s="2" t="s">
        <v>1</v>
      </c>
      <c r="T1407" t="str">
        <f>IF(Tabla2[[#This Row],[SERIE ]]="22SD004C","BODEGA",IF(Tabla2[[#This Row],[SERIE ]]="21DS000T","CASA MATRIZ","SUCURSAL"))</f>
        <v>SUCURSAL</v>
      </c>
    </row>
    <row r="1408" spans="1:20" ht="15.75" hidden="1" thickBot="1" x14ac:dyDescent="0.3">
      <c r="A1408" s="26" t="s">
        <v>8487</v>
      </c>
      <c r="B1408" s="182" t="s">
        <v>10268</v>
      </c>
      <c r="C1408" s="2" t="s">
        <v>1</v>
      </c>
      <c r="D1408" s="2" t="s">
        <v>0</v>
      </c>
      <c r="E1408" s="2" t="s">
        <v>10201</v>
      </c>
      <c r="F1408" s="2" t="s">
        <v>10331</v>
      </c>
      <c r="G1408" s="25">
        <v>1009</v>
      </c>
      <c r="H1408" s="29">
        <v>1009</v>
      </c>
      <c r="I1408" s="30"/>
      <c r="J1408" s="24" t="s">
        <v>10221</v>
      </c>
      <c r="K1408" s="2">
        <v>0</v>
      </c>
      <c r="L1408" s="2">
        <v>0</v>
      </c>
      <c r="M1408" s="24">
        <v>111.5</v>
      </c>
      <c r="N1408" s="2">
        <v>14.495000000000001</v>
      </c>
      <c r="O1408" s="2">
        <v>0</v>
      </c>
      <c r="P1408" s="2">
        <v>0</v>
      </c>
      <c r="Q1408" s="24">
        <v>125.995</v>
      </c>
      <c r="R1408" s="2" t="s">
        <v>10220</v>
      </c>
      <c r="S1408" s="2" t="s">
        <v>1</v>
      </c>
      <c r="T1408" t="str">
        <f>IF(Tabla2[[#This Row],[SERIE ]]="22SD004C","BODEGA",IF(Tabla2[[#This Row],[SERIE ]]="21DS000T","CASA MATRIZ","SUCURSAL"))</f>
        <v>SUCURSAL</v>
      </c>
    </row>
    <row r="1409" spans="1:20" ht="15.75" hidden="1" thickBot="1" x14ac:dyDescent="0.3">
      <c r="A1409" s="26" t="s">
        <v>8487</v>
      </c>
      <c r="B1409" s="182" t="s">
        <v>10268</v>
      </c>
      <c r="C1409" s="2" t="s">
        <v>1</v>
      </c>
      <c r="D1409" s="2" t="s">
        <v>0</v>
      </c>
      <c r="E1409" s="2" t="s">
        <v>10201</v>
      </c>
      <c r="F1409" s="2" t="s">
        <v>10331</v>
      </c>
      <c r="G1409" s="25">
        <v>1008</v>
      </c>
      <c r="H1409" s="29">
        <v>1008</v>
      </c>
      <c r="I1409" s="30"/>
      <c r="J1409" s="24" t="s">
        <v>10205</v>
      </c>
      <c r="K1409" s="2">
        <v>0</v>
      </c>
      <c r="L1409" s="2">
        <v>0</v>
      </c>
      <c r="M1409" s="24">
        <v>318.58</v>
      </c>
      <c r="N1409" s="2">
        <v>41.415399999999998</v>
      </c>
      <c r="O1409" s="2">
        <v>0</v>
      </c>
      <c r="P1409" s="2">
        <v>0</v>
      </c>
      <c r="Q1409" s="24">
        <v>359.99539999999996</v>
      </c>
      <c r="R1409" s="2" t="s">
        <v>10204</v>
      </c>
      <c r="S1409" s="2" t="s">
        <v>1</v>
      </c>
      <c r="T1409" t="str">
        <f>IF(Tabla2[[#This Row],[SERIE ]]="22SD004C","BODEGA",IF(Tabla2[[#This Row],[SERIE ]]="21DS000T","CASA MATRIZ","SUCURSAL"))</f>
        <v>SUCURSAL</v>
      </c>
    </row>
    <row r="1410" spans="1:20" ht="15.75" hidden="1" thickBot="1" x14ac:dyDescent="0.3">
      <c r="A1410" s="26" t="s">
        <v>8487</v>
      </c>
      <c r="B1410" s="182" t="s">
        <v>10268</v>
      </c>
      <c r="C1410" s="2" t="s">
        <v>1</v>
      </c>
      <c r="D1410" s="2" t="s">
        <v>0</v>
      </c>
      <c r="E1410" s="2" t="s">
        <v>10201</v>
      </c>
      <c r="F1410" s="2" t="s">
        <v>10331</v>
      </c>
      <c r="G1410" s="25">
        <v>1007</v>
      </c>
      <c r="H1410" s="29">
        <v>1007</v>
      </c>
      <c r="I1410" s="30"/>
      <c r="J1410" s="24" t="s">
        <v>10231</v>
      </c>
      <c r="K1410" s="2">
        <v>0</v>
      </c>
      <c r="L1410" s="2">
        <v>0</v>
      </c>
      <c r="M1410" s="24">
        <v>833.19</v>
      </c>
      <c r="N1410" s="2">
        <v>108.31470000000002</v>
      </c>
      <c r="O1410" s="2">
        <v>0</v>
      </c>
      <c r="P1410" s="2">
        <v>0</v>
      </c>
      <c r="Q1410" s="24">
        <v>941.50470000000007</v>
      </c>
      <c r="R1410" s="2" t="s">
        <v>10230</v>
      </c>
      <c r="S1410" s="2" t="s">
        <v>1</v>
      </c>
      <c r="T1410" t="str">
        <f>IF(Tabla2[[#This Row],[SERIE ]]="22SD004C","BODEGA",IF(Tabla2[[#This Row],[SERIE ]]="21DS000T","CASA MATRIZ","SUCURSAL"))</f>
        <v>SUCURSAL</v>
      </c>
    </row>
    <row r="1411" spans="1:20" ht="15.75" hidden="1" thickBot="1" x14ac:dyDescent="0.3">
      <c r="A1411" s="26" t="s">
        <v>8487</v>
      </c>
      <c r="B1411" s="182" t="s">
        <v>10268</v>
      </c>
      <c r="C1411" s="2" t="s">
        <v>1</v>
      </c>
      <c r="D1411" s="2" t="s">
        <v>0</v>
      </c>
      <c r="E1411" s="2" t="s">
        <v>10201</v>
      </c>
      <c r="F1411" s="2" t="s">
        <v>10331</v>
      </c>
      <c r="G1411" s="25">
        <v>1006</v>
      </c>
      <c r="H1411" s="29">
        <v>1006</v>
      </c>
      <c r="I1411" s="30"/>
      <c r="J1411" s="24" t="s">
        <v>10213</v>
      </c>
      <c r="K1411" s="2">
        <v>0</v>
      </c>
      <c r="L1411" s="2">
        <v>0</v>
      </c>
      <c r="M1411" s="24">
        <v>223.55</v>
      </c>
      <c r="N1411" s="2">
        <v>29.061500000000002</v>
      </c>
      <c r="O1411" s="2">
        <v>0</v>
      </c>
      <c r="P1411" s="2">
        <v>0</v>
      </c>
      <c r="Q1411" s="24">
        <v>252.61150000000001</v>
      </c>
      <c r="R1411" s="2" t="s">
        <v>10211</v>
      </c>
      <c r="S1411" s="2" t="s">
        <v>1</v>
      </c>
      <c r="T1411" t="str">
        <f>IF(Tabla2[[#This Row],[SERIE ]]="22SD004C","BODEGA",IF(Tabla2[[#This Row],[SERIE ]]="21DS000T","CASA MATRIZ","SUCURSAL"))</f>
        <v>SUCURSAL</v>
      </c>
    </row>
    <row r="1412" spans="1:20" ht="15.75" hidden="1" thickBot="1" x14ac:dyDescent="0.3">
      <c r="A1412" s="26" t="s">
        <v>8487</v>
      </c>
      <c r="B1412" s="182" t="s">
        <v>10268</v>
      </c>
      <c r="C1412" s="2" t="s">
        <v>1</v>
      </c>
      <c r="D1412" s="2" t="s">
        <v>0</v>
      </c>
      <c r="E1412" s="2" t="s">
        <v>10201</v>
      </c>
      <c r="F1412" s="2" t="s">
        <v>10331</v>
      </c>
      <c r="G1412" s="25">
        <v>1005</v>
      </c>
      <c r="H1412" s="29">
        <v>1005</v>
      </c>
      <c r="I1412" s="30"/>
      <c r="J1412" s="24" t="s">
        <v>10219</v>
      </c>
      <c r="K1412" s="2">
        <v>0</v>
      </c>
      <c r="L1412" s="2">
        <v>0</v>
      </c>
      <c r="M1412" s="24">
        <v>403.54</v>
      </c>
      <c r="N1412" s="2">
        <v>52.460200000000007</v>
      </c>
      <c r="O1412" s="2">
        <v>0</v>
      </c>
      <c r="P1412" s="2">
        <v>0</v>
      </c>
      <c r="Q1412" s="24">
        <v>456.00020000000001</v>
      </c>
      <c r="R1412" s="2" t="s">
        <v>10218</v>
      </c>
      <c r="S1412" s="2" t="s">
        <v>1</v>
      </c>
      <c r="T1412" t="str">
        <f>IF(Tabla2[[#This Row],[SERIE ]]="22SD004C","BODEGA",IF(Tabla2[[#This Row],[SERIE ]]="21DS000T","CASA MATRIZ","SUCURSAL"))</f>
        <v>SUCURSAL</v>
      </c>
    </row>
    <row r="1413" spans="1:20" ht="15.75" hidden="1" thickBot="1" x14ac:dyDescent="0.3">
      <c r="A1413" s="26" t="s">
        <v>8487</v>
      </c>
      <c r="B1413" s="182" t="s">
        <v>10267</v>
      </c>
      <c r="C1413" s="2" t="s">
        <v>1</v>
      </c>
      <c r="D1413" s="2" t="s">
        <v>0</v>
      </c>
      <c r="E1413" s="2" t="s">
        <v>10201</v>
      </c>
      <c r="F1413" s="2" t="s">
        <v>10331</v>
      </c>
      <c r="G1413" s="25">
        <v>1004</v>
      </c>
      <c r="H1413" s="29">
        <v>1004</v>
      </c>
      <c r="I1413" s="30" t="s">
        <v>10233</v>
      </c>
      <c r="J1413" s="24" t="s">
        <v>10234</v>
      </c>
      <c r="K1413" s="2">
        <v>0</v>
      </c>
      <c r="L1413" s="2">
        <v>0</v>
      </c>
      <c r="M1413" s="24">
        <v>152.65</v>
      </c>
      <c r="N1413" s="2">
        <v>19.8445</v>
      </c>
      <c r="O1413" s="2">
        <v>0</v>
      </c>
      <c r="P1413" s="2">
        <v>0</v>
      </c>
      <c r="Q1413" s="24">
        <v>172.49450000000002</v>
      </c>
      <c r="S1413" s="2" t="s">
        <v>1</v>
      </c>
      <c r="T1413" t="str">
        <f>IF(Tabla2[[#This Row],[SERIE ]]="22SD004C","BODEGA",IF(Tabla2[[#This Row],[SERIE ]]="21DS000T","CASA MATRIZ","SUCURSAL"))</f>
        <v>SUCURSAL</v>
      </c>
    </row>
    <row r="1414" spans="1:20" ht="15.75" hidden="1" thickBot="1" x14ac:dyDescent="0.3">
      <c r="A1414" s="26" t="s">
        <v>8487</v>
      </c>
      <c r="B1414" s="182" t="s">
        <v>10267</v>
      </c>
      <c r="C1414" s="2" t="s">
        <v>1</v>
      </c>
      <c r="D1414" s="2" t="s">
        <v>0</v>
      </c>
      <c r="E1414" s="2" t="s">
        <v>10201</v>
      </c>
      <c r="F1414" s="2" t="s">
        <v>10331</v>
      </c>
      <c r="G1414" s="25">
        <v>1003</v>
      </c>
      <c r="H1414" s="29">
        <v>1003</v>
      </c>
      <c r="I1414" s="30"/>
      <c r="J1414" s="24" t="s">
        <v>10219</v>
      </c>
      <c r="K1414" s="2">
        <v>0</v>
      </c>
      <c r="L1414" s="2">
        <v>0</v>
      </c>
      <c r="M1414" s="24">
        <v>398.23</v>
      </c>
      <c r="N1414" s="2">
        <v>51.769900000000007</v>
      </c>
      <c r="O1414" s="2">
        <v>0</v>
      </c>
      <c r="P1414" s="2">
        <v>0</v>
      </c>
      <c r="Q1414" s="24">
        <v>449.99990000000003</v>
      </c>
      <c r="R1414" s="2" t="s">
        <v>10218</v>
      </c>
      <c r="S1414" s="2" t="s">
        <v>1</v>
      </c>
      <c r="T1414" t="str">
        <f>IF(Tabla2[[#This Row],[SERIE ]]="22SD004C","BODEGA",IF(Tabla2[[#This Row],[SERIE ]]="21DS000T","CASA MATRIZ","SUCURSAL"))</f>
        <v>SUCURSAL</v>
      </c>
    </row>
    <row r="1415" spans="1:20" ht="15.75" hidden="1" thickBot="1" x14ac:dyDescent="0.3">
      <c r="A1415" s="26" t="s">
        <v>8487</v>
      </c>
      <c r="B1415" s="182" t="s">
        <v>10267</v>
      </c>
      <c r="C1415" s="2" t="s">
        <v>1</v>
      </c>
      <c r="D1415" s="2" t="s">
        <v>0</v>
      </c>
      <c r="E1415" s="2" t="s">
        <v>10201</v>
      </c>
      <c r="F1415" s="2" t="s">
        <v>10331</v>
      </c>
      <c r="G1415" s="25">
        <v>1002</v>
      </c>
      <c r="H1415" s="29">
        <v>1002</v>
      </c>
      <c r="I1415" s="30"/>
      <c r="J1415" s="24" t="s">
        <v>10231</v>
      </c>
      <c r="K1415" s="2">
        <v>0</v>
      </c>
      <c r="L1415" s="2">
        <v>0</v>
      </c>
      <c r="M1415" s="24">
        <v>482.29</v>
      </c>
      <c r="N1415" s="2">
        <v>62.697700000000005</v>
      </c>
      <c r="O1415" s="2">
        <v>0</v>
      </c>
      <c r="P1415" s="2">
        <v>0</v>
      </c>
      <c r="Q1415" s="24">
        <v>544.98770000000002</v>
      </c>
      <c r="R1415" s="2" t="s">
        <v>10230</v>
      </c>
      <c r="S1415" s="2" t="s">
        <v>1</v>
      </c>
      <c r="T1415" t="str">
        <f>IF(Tabla2[[#This Row],[SERIE ]]="22SD004C","BODEGA",IF(Tabla2[[#This Row],[SERIE ]]="21DS000T","CASA MATRIZ","SUCURSAL"))</f>
        <v>SUCURSAL</v>
      </c>
    </row>
    <row r="1416" spans="1:20" ht="15.75" hidden="1" thickBot="1" x14ac:dyDescent="0.3">
      <c r="A1416" s="26" t="s">
        <v>8487</v>
      </c>
      <c r="B1416" s="182" t="s">
        <v>10267</v>
      </c>
      <c r="C1416" s="2" t="s">
        <v>1</v>
      </c>
      <c r="D1416" s="2" t="s">
        <v>0</v>
      </c>
      <c r="E1416" s="2" t="s">
        <v>10201</v>
      </c>
      <c r="F1416" s="2" t="s">
        <v>10331</v>
      </c>
      <c r="G1416" s="25">
        <v>1001</v>
      </c>
      <c r="H1416" s="29">
        <v>1001</v>
      </c>
      <c r="I1416" s="30"/>
      <c r="J1416" s="24" t="s">
        <v>10257</v>
      </c>
      <c r="K1416" s="2">
        <v>0</v>
      </c>
      <c r="L1416" s="2">
        <v>0</v>
      </c>
      <c r="M1416" s="24">
        <v>286.73</v>
      </c>
      <c r="N1416" s="2">
        <v>37.274900000000002</v>
      </c>
      <c r="O1416" s="2">
        <v>0</v>
      </c>
      <c r="P1416" s="2">
        <v>0</v>
      </c>
      <c r="Q1416" s="24">
        <v>324.00490000000002</v>
      </c>
      <c r="R1416" s="2" t="s">
        <v>10256</v>
      </c>
      <c r="S1416" s="2" t="s">
        <v>1</v>
      </c>
      <c r="T1416" t="str">
        <f>IF(Tabla2[[#This Row],[SERIE ]]="22SD004C","BODEGA",IF(Tabla2[[#This Row],[SERIE ]]="21DS000T","CASA MATRIZ","SUCURSAL"))</f>
        <v>SUCURSAL</v>
      </c>
    </row>
    <row r="1417" spans="1:20" ht="15.75" hidden="1" thickBot="1" x14ac:dyDescent="0.3">
      <c r="A1417" s="26" t="s">
        <v>8487</v>
      </c>
      <c r="B1417" s="182" t="s">
        <v>10267</v>
      </c>
      <c r="C1417" s="2" t="s">
        <v>1</v>
      </c>
      <c r="D1417" s="2" t="s">
        <v>0</v>
      </c>
      <c r="E1417" s="2" t="s">
        <v>10201</v>
      </c>
      <c r="F1417" s="2" t="s">
        <v>10331</v>
      </c>
      <c r="G1417" s="25">
        <v>1000</v>
      </c>
      <c r="H1417" s="29">
        <v>1000</v>
      </c>
      <c r="I1417" s="30"/>
      <c r="J1417" s="24" t="s">
        <v>10219</v>
      </c>
      <c r="K1417" s="2">
        <v>0</v>
      </c>
      <c r="L1417" s="2">
        <v>0</v>
      </c>
      <c r="M1417" s="24">
        <v>434.33</v>
      </c>
      <c r="N1417" s="2">
        <v>56.462899999999998</v>
      </c>
      <c r="O1417" s="2">
        <v>0</v>
      </c>
      <c r="P1417" s="2">
        <v>0</v>
      </c>
      <c r="Q1417" s="24">
        <v>490.79289999999997</v>
      </c>
      <c r="R1417" s="2" t="s">
        <v>10218</v>
      </c>
      <c r="S1417" s="2" t="s">
        <v>1</v>
      </c>
      <c r="T1417" t="str">
        <f>IF(Tabla2[[#This Row],[SERIE ]]="22SD004C","BODEGA",IF(Tabla2[[#This Row],[SERIE ]]="21DS000T","CASA MATRIZ","SUCURSAL"))</f>
        <v>SUCURSAL</v>
      </c>
    </row>
    <row r="1418" spans="1:20" ht="15.75" hidden="1" thickBot="1" x14ac:dyDescent="0.3">
      <c r="A1418" s="26" t="s">
        <v>8487</v>
      </c>
      <c r="B1418" s="182" t="s">
        <v>10267</v>
      </c>
      <c r="C1418" s="2" t="s">
        <v>1</v>
      </c>
      <c r="D1418" s="2" t="s">
        <v>0</v>
      </c>
      <c r="E1418" s="2" t="s">
        <v>10201</v>
      </c>
      <c r="F1418" s="2" t="s">
        <v>10331</v>
      </c>
      <c r="G1418" s="25">
        <v>999</v>
      </c>
      <c r="H1418" s="29">
        <v>999</v>
      </c>
      <c r="I1418" s="30"/>
      <c r="J1418" s="24" t="s">
        <v>10248</v>
      </c>
      <c r="K1418" s="2">
        <v>0</v>
      </c>
      <c r="L1418" s="2">
        <v>0</v>
      </c>
      <c r="M1418" s="24">
        <v>692.04</v>
      </c>
      <c r="N1418" s="2">
        <v>89.965199999999996</v>
      </c>
      <c r="O1418" s="2">
        <v>0</v>
      </c>
      <c r="P1418" s="2">
        <v>0</v>
      </c>
      <c r="Q1418" s="24">
        <v>782.00519999999995</v>
      </c>
      <c r="R1418" s="2" t="s">
        <v>10247</v>
      </c>
      <c r="S1418" s="2" t="s">
        <v>1</v>
      </c>
      <c r="T1418" t="str">
        <f>IF(Tabla2[[#This Row],[SERIE ]]="22SD004C","BODEGA",IF(Tabla2[[#This Row],[SERIE ]]="21DS000T","CASA MATRIZ","SUCURSAL"))</f>
        <v>SUCURSAL</v>
      </c>
    </row>
    <row r="1419" spans="1:20" ht="15.75" hidden="1" thickBot="1" x14ac:dyDescent="0.3">
      <c r="A1419" s="26" t="s">
        <v>8487</v>
      </c>
      <c r="B1419" s="182" t="s">
        <v>10267</v>
      </c>
      <c r="C1419" s="2" t="s">
        <v>1</v>
      </c>
      <c r="D1419" s="2" t="s">
        <v>0</v>
      </c>
      <c r="E1419" s="2" t="s">
        <v>10201</v>
      </c>
      <c r="F1419" s="2" t="s">
        <v>10331</v>
      </c>
      <c r="G1419" s="25">
        <v>998</v>
      </c>
      <c r="H1419" s="29">
        <v>998</v>
      </c>
      <c r="I1419" s="30"/>
      <c r="J1419" s="24" t="s">
        <v>10207</v>
      </c>
      <c r="K1419" s="2">
        <v>0</v>
      </c>
      <c r="L1419" s="2">
        <v>0</v>
      </c>
      <c r="M1419" s="24">
        <v>334.07</v>
      </c>
      <c r="N1419" s="2">
        <v>43.429099999999998</v>
      </c>
      <c r="O1419" s="2">
        <v>0</v>
      </c>
      <c r="P1419" s="2">
        <v>0</v>
      </c>
      <c r="Q1419" s="24">
        <v>377.4991</v>
      </c>
      <c r="R1419" s="2" t="s">
        <v>10206</v>
      </c>
      <c r="S1419" s="2" t="s">
        <v>1</v>
      </c>
      <c r="T1419" t="str">
        <f>IF(Tabla2[[#This Row],[SERIE ]]="22SD004C","BODEGA",IF(Tabla2[[#This Row],[SERIE ]]="21DS000T","CASA MATRIZ","SUCURSAL"))</f>
        <v>SUCURSAL</v>
      </c>
    </row>
    <row r="1420" spans="1:20" ht="15.75" hidden="1" thickBot="1" x14ac:dyDescent="0.3">
      <c r="A1420" s="26" t="s">
        <v>8487</v>
      </c>
      <c r="B1420" s="182" t="s">
        <v>10267</v>
      </c>
      <c r="C1420" s="2" t="s">
        <v>1</v>
      </c>
      <c r="D1420" s="2" t="s">
        <v>0</v>
      </c>
      <c r="E1420" s="2" t="s">
        <v>10201</v>
      </c>
      <c r="F1420" s="2" t="s">
        <v>10331</v>
      </c>
      <c r="G1420" s="25">
        <v>997</v>
      </c>
      <c r="H1420" s="29">
        <v>997</v>
      </c>
      <c r="I1420" s="30"/>
      <c r="J1420" s="24" t="s">
        <v>10221</v>
      </c>
      <c r="K1420" s="2">
        <v>0</v>
      </c>
      <c r="L1420" s="2">
        <v>0</v>
      </c>
      <c r="M1420" s="24">
        <v>49.11</v>
      </c>
      <c r="N1420" s="2">
        <v>6.3843000000000005</v>
      </c>
      <c r="O1420" s="2">
        <v>0</v>
      </c>
      <c r="P1420" s="2">
        <v>0</v>
      </c>
      <c r="Q1420" s="24">
        <v>55.494300000000003</v>
      </c>
      <c r="R1420" s="2" t="s">
        <v>10220</v>
      </c>
      <c r="S1420" s="2" t="s">
        <v>1</v>
      </c>
      <c r="T1420" t="str">
        <f>IF(Tabla2[[#This Row],[SERIE ]]="22SD004C","BODEGA",IF(Tabla2[[#This Row],[SERIE ]]="21DS000T","CASA MATRIZ","SUCURSAL"))</f>
        <v>SUCURSAL</v>
      </c>
    </row>
    <row r="1421" spans="1:20" ht="15.75" hidden="1" thickBot="1" x14ac:dyDescent="0.3">
      <c r="A1421" s="26" t="s">
        <v>8487</v>
      </c>
      <c r="B1421" s="182" t="s">
        <v>10267</v>
      </c>
      <c r="C1421" s="2" t="s">
        <v>1</v>
      </c>
      <c r="D1421" s="2" t="s">
        <v>0</v>
      </c>
      <c r="E1421" s="2" t="s">
        <v>10201</v>
      </c>
      <c r="F1421" s="2" t="s">
        <v>10331</v>
      </c>
      <c r="G1421" s="25">
        <v>996</v>
      </c>
      <c r="H1421" s="29">
        <v>996</v>
      </c>
      <c r="I1421" s="30"/>
      <c r="J1421" s="24" t="s">
        <v>10259</v>
      </c>
      <c r="K1421" s="2">
        <v>0</v>
      </c>
      <c r="L1421" s="2">
        <v>0</v>
      </c>
      <c r="M1421" s="24">
        <v>42.48</v>
      </c>
      <c r="N1421" s="2">
        <v>5.5224000000000002</v>
      </c>
      <c r="O1421" s="2">
        <v>0</v>
      </c>
      <c r="P1421" s="2">
        <v>0</v>
      </c>
      <c r="Q1421" s="24">
        <v>48.002399999999994</v>
      </c>
      <c r="R1421" s="2" t="s">
        <v>10258</v>
      </c>
      <c r="S1421" s="2" t="s">
        <v>1</v>
      </c>
      <c r="T1421" t="str">
        <f>IF(Tabla2[[#This Row],[SERIE ]]="22SD004C","BODEGA",IF(Tabla2[[#This Row],[SERIE ]]="21DS000T","CASA MATRIZ","SUCURSAL"))</f>
        <v>SUCURSAL</v>
      </c>
    </row>
    <row r="1422" spans="1:20" ht="15.75" hidden="1" thickBot="1" x14ac:dyDescent="0.3">
      <c r="A1422" s="26" t="s">
        <v>8487</v>
      </c>
      <c r="B1422" s="182" t="s">
        <v>10264</v>
      </c>
      <c r="C1422" s="2" t="s">
        <v>1</v>
      </c>
      <c r="D1422" s="2" t="s">
        <v>0</v>
      </c>
      <c r="E1422" s="2" t="s">
        <v>10201</v>
      </c>
      <c r="F1422" s="2" t="s">
        <v>10331</v>
      </c>
      <c r="G1422" s="25">
        <v>995</v>
      </c>
      <c r="H1422" s="29">
        <v>995</v>
      </c>
      <c r="I1422" s="30"/>
      <c r="J1422" s="24" t="s">
        <v>10231</v>
      </c>
      <c r="K1422" s="2">
        <v>0</v>
      </c>
      <c r="L1422" s="2">
        <v>0</v>
      </c>
      <c r="M1422" s="24">
        <v>410.62</v>
      </c>
      <c r="N1422" s="2">
        <v>53.380600000000001</v>
      </c>
      <c r="O1422" s="2">
        <v>0</v>
      </c>
      <c r="P1422" s="2">
        <v>0</v>
      </c>
      <c r="Q1422" s="24">
        <v>464.00060000000002</v>
      </c>
      <c r="R1422" s="2" t="s">
        <v>10230</v>
      </c>
      <c r="S1422" s="2" t="s">
        <v>1</v>
      </c>
      <c r="T1422" t="str">
        <f>IF(Tabla2[[#This Row],[SERIE ]]="22SD004C","BODEGA",IF(Tabla2[[#This Row],[SERIE ]]="21DS000T","CASA MATRIZ","SUCURSAL"))</f>
        <v>SUCURSAL</v>
      </c>
    </row>
    <row r="1423" spans="1:20" ht="15.75" hidden="1" thickBot="1" x14ac:dyDescent="0.3">
      <c r="A1423" s="26" t="s">
        <v>8487</v>
      </c>
      <c r="B1423" s="182" t="s">
        <v>10264</v>
      </c>
      <c r="C1423" s="2" t="s">
        <v>1</v>
      </c>
      <c r="D1423" s="2" t="s">
        <v>0</v>
      </c>
      <c r="E1423" s="2" t="s">
        <v>10201</v>
      </c>
      <c r="F1423" s="2" t="s">
        <v>10331</v>
      </c>
      <c r="G1423" s="25">
        <v>994</v>
      </c>
      <c r="H1423" s="29">
        <v>994</v>
      </c>
      <c r="I1423" s="30"/>
      <c r="J1423" s="24" t="s">
        <v>10246</v>
      </c>
      <c r="K1423" s="2">
        <v>0</v>
      </c>
      <c r="L1423" s="2">
        <v>0</v>
      </c>
      <c r="M1423" s="24">
        <v>185.66</v>
      </c>
      <c r="N1423" s="2">
        <v>24.1358</v>
      </c>
      <c r="O1423" s="2">
        <v>0</v>
      </c>
      <c r="P1423" s="2">
        <v>0</v>
      </c>
      <c r="Q1423" s="24">
        <v>209.79579999999999</v>
      </c>
      <c r="R1423" s="2" t="s">
        <v>10245</v>
      </c>
      <c r="S1423" s="2" t="s">
        <v>1</v>
      </c>
      <c r="T1423" t="str">
        <f>IF(Tabla2[[#This Row],[SERIE ]]="22SD004C","BODEGA",IF(Tabla2[[#This Row],[SERIE ]]="21DS000T","CASA MATRIZ","SUCURSAL"))</f>
        <v>SUCURSAL</v>
      </c>
    </row>
    <row r="1424" spans="1:20" ht="15.75" hidden="1" thickBot="1" x14ac:dyDescent="0.3">
      <c r="A1424" s="26" t="s">
        <v>8487</v>
      </c>
      <c r="B1424" s="182" t="s">
        <v>10264</v>
      </c>
      <c r="C1424" s="2" t="s">
        <v>1</v>
      </c>
      <c r="D1424" s="2" t="s">
        <v>0</v>
      </c>
      <c r="E1424" s="2" t="s">
        <v>10201</v>
      </c>
      <c r="F1424" s="2" t="s">
        <v>10331</v>
      </c>
      <c r="G1424" s="25">
        <v>993</v>
      </c>
      <c r="H1424" s="29">
        <v>993</v>
      </c>
      <c r="I1424" s="30"/>
      <c r="J1424" s="24" t="s">
        <v>10221</v>
      </c>
      <c r="K1424" s="2">
        <v>0</v>
      </c>
      <c r="L1424" s="2">
        <v>0</v>
      </c>
      <c r="M1424" s="24">
        <v>208.41</v>
      </c>
      <c r="N1424" s="2">
        <v>27.093299999999999</v>
      </c>
      <c r="O1424" s="2">
        <v>0</v>
      </c>
      <c r="P1424" s="2">
        <v>0</v>
      </c>
      <c r="Q1424" s="24">
        <v>235.5033</v>
      </c>
      <c r="R1424" s="2" t="s">
        <v>10220</v>
      </c>
      <c r="S1424" s="2" t="s">
        <v>1</v>
      </c>
      <c r="T1424" t="str">
        <f>IF(Tabla2[[#This Row],[SERIE ]]="22SD004C","BODEGA",IF(Tabla2[[#This Row],[SERIE ]]="21DS000T","CASA MATRIZ","SUCURSAL"))</f>
        <v>SUCURSAL</v>
      </c>
    </row>
    <row r="1425" spans="1:20" ht="15.75" hidden="1" thickBot="1" x14ac:dyDescent="0.3">
      <c r="A1425" s="26" t="s">
        <v>8487</v>
      </c>
      <c r="B1425" s="182" t="s">
        <v>10264</v>
      </c>
      <c r="C1425" s="2" t="s">
        <v>1</v>
      </c>
      <c r="D1425" s="2" t="s">
        <v>0</v>
      </c>
      <c r="E1425" s="2" t="s">
        <v>10201</v>
      </c>
      <c r="F1425" s="2" t="s">
        <v>10331</v>
      </c>
      <c r="G1425" s="25">
        <v>992</v>
      </c>
      <c r="H1425" s="29">
        <v>992</v>
      </c>
      <c r="I1425" s="30" t="s">
        <v>10233</v>
      </c>
      <c r="J1425" s="24" t="s">
        <v>10234</v>
      </c>
      <c r="K1425" s="2">
        <v>0</v>
      </c>
      <c r="L1425" s="2">
        <v>0</v>
      </c>
      <c r="M1425" s="24">
        <v>132.75</v>
      </c>
      <c r="N1425" s="2">
        <v>17.2575</v>
      </c>
      <c r="O1425" s="2">
        <v>0</v>
      </c>
      <c r="P1425" s="2">
        <v>0</v>
      </c>
      <c r="Q1425" s="24">
        <v>150.00749999999999</v>
      </c>
      <c r="S1425" s="2" t="s">
        <v>1</v>
      </c>
      <c r="T1425" t="str">
        <f>IF(Tabla2[[#This Row],[SERIE ]]="22SD004C","BODEGA",IF(Tabla2[[#This Row],[SERIE ]]="21DS000T","CASA MATRIZ","SUCURSAL"))</f>
        <v>SUCURSAL</v>
      </c>
    </row>
    <row r="1426" spans="1:20" ht="15.75" hidden="1" thickBot="1" x14ac:dyDescent="0.3">
      <c r="A1426" s="26" t="s">
        <v>8487</v>
      </c>
      <c r="B1426" s="182" t="s">
        <v>10264</v>
      </c>
      <c r="C1426" s="2" t="s">
        <v>1</v>
      </c>
      <c r="D1426" s="2" t="s">
        <v>0</v>
      </c>
      <c r="E1426" s="2" t="s">
        <v>10201</v>
      </c>
      <c r="F1426" s="2" t="s">
        <v>10331</v>
      </c>
      <c r="G1426" s="25">
        <v>991</v>
      </c>
      <c r="H1426" s="29">
        <v>991</v>
      </c>
      <c r="I1426" s="30"/>
      <c r="J1426" s="24" t="s">
        <v>10221</v>
      </c>
      <c r="K1426" s="2">
        <v>0</v>
      </c>
      <c r="L1426" s="2">
        <v>0</v>
      </c>
      <c r="M1426" s="24">
        <v>2298.4499999999998</v>
      </c>
      <c r="N1426" s="2">
        <v>298.79849999999999</v>
      </c>
      <c r="O1426" s="2">
        <v>0</v>
      </c>
      <c r="P1426" s="2">
        <v>0</v>
      </c>
      <c r="Q1426" s="24">
        <v>2597.2484999999997</v>
      </c>
      <c r="R1426" s="2" t="s">
        <v>10220</v>
      </c>
      <c r="S1426" s="2" t="s">
        <v>1</v>
      </c>
      <c r="T1426" t="str">
        <f>IF(Tabla2[[#This Row],[SERIE ]]="22SD004C","BODEGA",IF(Tabla2[[#This Row],[SERIE ]]="21DS000T","CASA MATRIZ","SUCURSAL"))</f>
        <v>SUCURSAL</v>
      </c>
    </row>
    <row r="1427" spans="1:20" ht="15.75" hidden="1" thickBot="1" x14ac:dyDescent="0.3">
      <c r="A1427" s="26" t="s">
        <v>8487</v>
      </c>
      <c r="B1427" s="182" t="s">
        <v>10264</v>
      </c>
      <c r="C1427" s="2" t="s">
        <v>1</v>
      </c>
      <c r="D1427" s="2" t="s">
        <v>0</v>
      </c>
      <c r="E1427" s="2" t="s">
        <v>10201</v>
      </c>
      <c r="F1427" s="2" t="s">
        <v>10331</v>
      </c>
      <c r="G1427" s="25">
        <v>990</v>
      </c>
      <c r="H1427" s="29">
        <v>990</v>
      </c>
      <c r="I1427" s="30"/>
      <c r="J1427" s="24" t="s">
        <v>10266</v>
      </c>
      <c r="K1427" s="2">
        <v>0</v>
      </c>
      <c r="L1427" s="2">
        <v>0</v>
      </c>
      <c r="M1427" s="24">
        <v>455.74</v>
      </c>
      <c r="N1427" s="2">
        <v>59.246200000000002</v>
      </c>
      <c r="O1427" s="2">
        <v>0</v>
      </c>
      <c r="P1427" s="2">
        <v>0</v>
      </c>
      <c r="Q1427" s="24">
        <v>514.98620000000005</v>
      </c>
      <c r="R1427" s="2" t="s">
        <v>10265</v>
      </c>
      <c r="S1427" s="2" t="s">
        <v>1</v>
      </c>
      <c r="T1427" t="str">
        <f>IF(Tabla2[[#This Row],[SERIE ]]="22SD004C","BODEGA",IF(Tabla2[[#This Row],[SERIE ]]="21DS000T","CASA MATRIZ","SUCURSAL"))</f>
        <v>SUCURSAL</v>
      </c>
    </row>
    <row r="1428" spans="1:20" ht="15.75" hidden="1" thickBot="1" x14ac:dyDescent="0.3">
      <c r="A1428" s="26" t="s">
        <v>8487</v>
      </c>
      <c r="B1428" s="182" t="s">
        <v>10264</v>
      </c>
      <c r="C1428" s="2" t="s">
        <v>1</v>
      </c>
      <c r="D1428" s="2" t="s">
        <v>0</v>
      </c>
      <c r="E1428" s="2" t="s">
        <v>10201</v>
      </c>
      <c r="F1428" s="2" t="s">
        <v>10331</v>
      </c>
      <c r="G1428" s="25">
        <v>989</v>
      </c>
      <c r="H1428" s="29">
        <v>989</v>
      </c>
      <c r="I1428" s="30"/>
      <c r="J1428" s="24" t="s">
        <v>10231</v>
      </c>
      <c r="K1428" s="2">
        <v>0</v>
      </c>
      <c r="L1428" s="2">
        <v>0</v>
      </c>
      <c r="M1428" s="24">
        <v>291.14999999999998</v>
      </c>
      <c r="N1428" s="2">
        <v>37.849499999999999</v>
      </c>
      <c r="O1428" s="2">
        <v>0</v>
      </c>
      <c r="P1428" s="2">
        <v>0</v>
      </c>
      <c r="Q1428" s="24">
        <v>328.99949999999995</v>
      </c>
      <c r="R1428" s="2" t="s">
        <v>10230</v>
      </c>
      <c r="S1428" s="2" t="s">
        <v>1</v>
      </c>
      <c r="T1428" t="str">
        <f>IF(Tabla2[[#This Row],[SERIE ]]="22SD004C","BODEGA",IF(Tabla2[[#This Row],[SERIE ]]="21DS000T","CASA MATRIZ","SUCURSAL"))</f>
        <v>SUCURSAL</v>
      </c>
    </row>
    <row r="1429" spans="1:20" ht="15.75" hidden="1" thickBot="1" x14ac:dyDescent="0.3">
      <c r="A1429" s="26" t="s">
        <v>8487</v>
      </c>
      <c r="B1429" s="182" t="s">
        <v>10255</v>
      </c>
      <c r="C1429" s="2" t="s">
        <v>1</v>
      </c>
      <c r="D1429" s="2" t="s">
        <v>0</v>
      </c>
      <c r="E1429" s="2" t="s">
        <v>10201</v>
      </c>
      <c r="F1429" s="2" t="s">
        <v>10331</v>
      </c>
      <c r="G1429" s="25">
        <v>988</v>
      </c>
      <c r="H1429" s="29">
        <v>988</v>
      </c>
      <c r="I1429" s="30"/>
      <c r="J1429" s="24" t="s">
        <v>10263</v>
      </c>
      <c r="K1429" s="2">
        <v>0</v>
      </c>
      <c r="L1429" s="2">
        <v>0</v>
      </c>
      <c r="M1429" s="24">
        <v>213.27</v>
      </c>
      <c r="N1429" s="2">
        <v>27.725100000000001</v>
      </c>
      <c r="O1429" s="2">
        <v>0</v>
      </c>
      <c r="P1429" s="2">
        <v>0</v>
      </c>
      <c r="Q1429" s="24">
        <v>240.99510000000001</v>
      </c>
      <c r="R1429" s="2" t="s">
        <v>10262</v>
      </c>
      <c r="S1429" s="2" t="s">
        <v>1</v>
      </c>
      <c r="T1429" t="str">
        <f>IF(Tabla2[[#This Row],[SERIE ]]="22SD004C","BODEGA",IF(Tabla2[[#This Row],[SERIE ]]="21DS000T","CASA MATRIZ","SUCURSAL"))</f>
        <v>SUCURSAL</v>
      </c>
    </row>
    <row r="1430" spans="1:20" ht="15.75" hidden="1" thickBot="1" x14ac:dyDescent="0.3">
      <c r="A1430" s="26" t="s">
        <v>8487</v>
      </c>
      <c r="B1430" s="182" t="s">
        <v>10255</v>
      </c>
      <c r="C1430" s="2" t="s">
        <v>1</v>
      </c>
      <c r="D1430" s="2" t="s">
        <v>0</v>
      </c>
      <c r="E1430" s="2" t="s">
        <v>10201</v>
      </c>
      <c r="F1430" s="2" t="s">
        <v>10331</v>
      </c>
      <c r="G1430" s="25">
        <v>897</v>
      </c>
      <c r="H1430" s="29">
        <v>897</v>
      </c>
      <c r="I1430" s="30" t="s">
        <v>10260</v>
      </c>
      <c r="J1430" s="24" t="s">
        <v>10261</v>
      </c>
      <c r="K1430" s="2">
        <v>0</v>
      </c>
      <c r="L1430" s="2">
        <v>0</v>
      </c>
      <c r="M1430" s="24">
        <v>914.16</v>
      </c>
      <c r="N1430" s="2">
        <v>118.8408</v>
      </c>
      <c r="O1430" s="2">
        <v>0</v>
      </c>
      <c r="P1430" s="2">
        <v>0</v>
      </c>
      <c r="Q1430" s="24">
        <v>1033.0008</v>
      </c>
      <c r="S1430" s="2" t="s">
        <v>1</v>
      </c>
      <c r="T1430" t="str">
        <f>IF(Tabla2[[#This Row],[SERIE ]]="22SD004C","BODEGA",IF(Tabla2[[#This Row],[SERIE ]]="21DS000T","CASA MATRIZ","SUCURSAL"))</f>
        <v>SUCURSAL</v>
      </c>
    </row>
    <row r="1431" spans="1:20" ht="15.75" hidden="1" thickBot="1" x14ac:dyDescent="0.3">
      <c r="A1431" s="26" t="s">
        <v>8487</v>
      </c>
      <c r="B1431" s="182" t="s">
        <v>10255</v>
      </c>
      <c r="C1431" s="2" t="s">
        <v>1</v>
      </c>
      <c r="D1431" s="2" t="s">
        <v>0</v>
      </c>
      <c r="E1431" s="2" t="s">
        <v>10201</v>
      </c>
      <c r="F1431" s="2" t="s">
        <v>10331</v>
      </c>
      <c r="G1431" s="25">
        <v>986</v>
      </c>
      <c r="H1431" s="29">
        <v>986</v>
      </c>
      <c r="I1431" s="30"/>
      <c r="J1431" s="24" t="s">
        <v>10239</v>
      </c>
      <c r="K1431" s="2">
        <v>0</v>
      </c>
      <c r="L1431" s="2">
        <v>0</v>
      </c>
      <c r="M1431" s="24">
        <v>114.11</v>
      </c>
      <c r="N1431" s="2">
        <v>14.834300000000001</v>
      </c>
      <c r="O1431" s="2">
        <v>0</v>
      </c>
      <c r="P1431" s="2">
        <v>0</v>
      </c>
      <c r="Q1431" s="24">
        <v>128.9443</v>
      </c>
      <c r="R1431" s="2" t="s">
        <v>10238</v>
      </c>
      <c r="S1431" s="2" t="s">
        <v>1</v>
      </c>
      <c r="T1431" t="str">
        <f>IF(Tabla2[[#This Row],[SERIE ]]="22SD004C","BODEGA",IF(Tabla2[[#This Row],[SERIE ]]="21DS000T","CASA MATRIZ","SUCURSAL"))</f>
        <v>SUCURSAL</v>
      </c>
    </row>
    <row r="1432" spans="1:20" ht="15.75" hidden="1" thickBot="1" x14ac:dyDescent="0.3">
      <c r="A1432" s="26" t="s">
        <v>8487</v>
      </c>
      <c r="B1432" s="182" t="s">
        <v>10255</v>
      </c>
      <c r="C1432" s="2" t="s">
        <v>1</v>
      </c>
      <c r="D1432" s="2" t="s">
        <v>0</v>
      </c>
      <c r="E1432" s="2" t="s">
        <v>10201</v>
      </c>
      <c r="F1432" s="2" t="s">
        <v>10331</v>
      </c>
      <c r="G1432" s="25">
        <v>985</v>
      </c>
      <c r="H1432" s="29">
        <v>985</v>
      </c>
      <c r="I1432" s="30"/>
      <c r="J1432" s="24" t="s">
        <v>10259</v>
      </c>
      <c r="K1432" s="2">
        <v>0</v>
      </c>
      <c r="L1432" s="2">
        <v>0</v>
      </c>
      <c r="M1432" s="24">
        <v>42.48</v>
      </c>
      <c r="N1432" s="2">
        <v>5.5224000000000002</v>
      </c>
      <c r="O1432" s="2">
        <v>0</v>
      </c>
      <c r="P1432" s="2">
        <v>0</v>
      </c>
      <c r="Q1432" s="24">
        <v>48.002399999999994</v>
      </c>
      <c r="R1432" s="2" t="s">
        <v>10258</v>
      </c>
      <c r="S1432" s="2" t="s">
        <v>1</v>
      </c>
      <c r="T1432" t="str">
        <f>IF(Tabla2[[#This Row],[SERIE ]]="22SD004C","BODEGA",IF(Tabla2[[#This Row],[SERIE ]]="21DS000T","CASA MATRIZ","SUCURSAL"))</f>
        <v>SUCURSAL</v>
      </c>
    </row>
    <row r="1433" spans="1:20" ht="15.75" hidden="1" thickBot="1" x14ac:dyDescent="0.3">
      <c r="A1433" s="26" t="s">
        <v>8487</v>
      </c>
      <c r="B1433" s="182" t="s">
        <v>10255</v>
      </c>
      <c r="C1433" s="2" t="s">
        <v>1</v>
      </c>
      <c r="D1433" s="2" t="s">
        <v>0</v>
      </c>
      <c r="E1433" s="2" t="s">
        <v>10201</v>
      </c>
      <c r="F1433" s="2" t="s">
        <v>10331</v>
      </c>
      <c r="G1433" s="25">
        <v>984</v>
      </c>
      <c r="H1433" s="29">
        <v>984</v>
      </c>
      <c r="I1433" s="30"/>
      <c r="J1433" s="24" t="s">
        <v>10231</v>
      </c>
      <c r="K1433" s="2">
        <v>0</v>
      </c>
      <c r="L1433" s="2">
        <v>0</v>
      </c>
      <c r="M1433" s="24">
        <v>349.56</v>
      </c>
      <c r="N1433" s="2">
        <v>45.442799999999998</v>
      </c>
      <c r="O1433" s="2">
        <v>0</v>
      </c>
      <c r="P1433" s="2">
        <v>0</v>
      </c>
      <c r="Q1433" s="24">
        <v>395.00279999999998</v>
      </c>
      <c r="R1433" s="2" t="s">
        <v>10230</v>
      </c>
      <c r="S1433" s="2" t="s">
        <v>1</v>
      </c>
      <c r="T1433" t="str">
        <f>IF(Tabla2[[#This Row],[SERIE ]]="22SD004C","BODEGA",IF(Tabla2[[#This Row],[SERIE ]]="21DS000T","CASA MATRIZ","SUCURSAL"))</f>
        <v>SUCURSAL</v>
      </c>
    </row>
    <row r="1434" spans="1:20" ht="15.75" hidden="1" thickBot="1" x14ac:dyDescent="0.3">
      <c r="A1434" s="26" t="s">
        <v>8487</v>
      </c>
      <c r="B1434" s="182" t="s">
        <v>10255</v>
      </c>
      <c r="C1434" s="2" t="s">
        <v>1</v>
      </c>
      <c r="D1434" s="2" t="s">
        <v>0</v>
      </c>
      <c r="E1434" s="2" t="s">
        <v>10201</v>
      </c>
      <c r="F1434" s="2" t="s">
        <v>10331</v>
      </c>
      <c r="G1434" s="25">
        <v>983</v>
      </c>
      <c r="H1434" s="29">
        <v>983</v>
      </c>
      <c r="I1434" s="30"/>
      <c r="J1434" s="24" t="s">
        <v>10257</v>
      </c>
      <c r="K1434" s="2">
        <v>0</v>
      </c>
      <c r="L1434" s="2">
        <v>0</v>
      </c>
      <c r="M1434" s="24">
        <v>265.2</v>
      </c>
      <c r="N1434" s="2">
        <v>34.475999999999999</v>
      </c>
      <c r="O1434" s="2">
        <v>0</v>
      </c>
      <c r="P1434" s="2">
        <v>0</v>
      </c>
      <c r="Q1434" s="24">
        <v>299.67599999999999</v>
      </c>
      <c r="R1434" s="2" t="s">
        <v>10256</v>
      </c>
      <c r="S1434" s="2" t="s">
        <v>1</v>
      </c>
      <c r="T1434" t="str">
        <f>IF(Tabla2[[#This Row],[SERIE ]]="22SD004C","BODEGA",IF(Tabla2[[#This Row],[SERIE ]]="21DS000T","CASA MATRIZ","SUCURSAL"))</f>
        <v>SUCURSAL</v>
      </c>
    </row>
    <row r="1435" spans="1:20" ht="15.75" hidden="1" thickBot="1" x14ac:dyDescent="0.3">
      <c r="A1435" s="26" t="s">
        <v>8487</v>
      </c>
      <c r="B1435" s="182" t="s">
        <v>10255</v>
      </c>
      <c r="C1435" s="2" t="s">
        <v>1</v>
      </c>
      <c r="D1435" s="2" t="s">
        <v>0</v>
      </c>
      <c r="E1435" s="2" t="s">
        <v>10201</v>
      </c>
      <c r="F1435" s="2" t="s">
        <v>10331</v>
      </c>
      <c r="G1435" s="25">
        <v>982</v>
      </c>
      <c r="H1435" s="29">
        <v>982</v>
      </c>
      <c r="I1435" s="30"/>
      <c r="J1435" s="24" t="s">
        <v>10207</v>
      </c>
      <c r="K1435" s="2">
        <v>0</v>
      </c>
      <c r="L1435" s="2">
        <v>0</v>
      </c>
      <c r="M1435" s="24">
        <v>430.53</v>
      </c>
      <c r="N1435" s="2">
        <v>55.968899999999998</v>
      </c>
      <c r="O1435" s="2">
        <v>0</v>
      </c>
      <c r="P1435" s="2">
        <v>0</v>
      </c>
      <c r="Q1435" s="24">
        <v>486.49889999999999</v>
      </c>
      <c r="R1435" s="2" t="s">
        <v>10206</v>
      </c>
      <c r="S1435" s="2" t="s">
        <v>1</v>
      </c>
      <c r="T1435" t="str">
        <f>IF(Tabla2[[#This Row],[SERIE ]]="22SD004C","BODEGA",IF(Tabla2[[#This Row],[SERIE ]]="21DS000T","CASA MATRIZ","SUCURSAL"))</f>
        <v>SUCURSAL</v>
      </c>
    </row>
    <row r="1436" spans="1:20" ht="15.75" hidden="1" thickBot="1" x14ac:dyDescent="0.3">
      <c r="A1436" s="26" t="s">
        <v>8487</v>
      </c>
      <c r="B1436" s="182" t="s">
        <v>10255</v>
      </c>
      <c r="C1436" s="2" t="s">
        <v>1</v>
      </c>
      <c r="D1436" s="2" t="s">
        <v>0</v>
      </c>
      <c r="E1436" s="2" t="s">
        <v>10201</v>
      </c>
      <c r="F1436" s="2" t="s">
        <v>10331</v>
      </c>
      <c r="G1436" s="25">
        <v>981</v>
      </c>
      <c r="H1436" s="29">
        <v>981</v>
      </c>
      <c r="I1436" s="30"/>
      <c r="J1436" s="24" t="s">
        <v>10254</v>
      </c>
      <c r="K1436" s="2">
        <v>0</v>
      </c>
      <c r="L1436" s="2">
        <v>0</v>
      </c>
      <c r="M1436" s="24">
        <v>519.47</v>
      </c>
      <c r="N1436" s="2">
        <v>67.531100000000009</v>
      </c>
      <c r="O1436" s="2">
        <v>0</v>
      </c>
      <c r="P1436" s="2">
        <v>0</v>
      </c>
      <c r="Q1436" s="24">
        <v>587.00110000000006</v>
      </c>
      <c r="R1436" s="2" t="s">
        <v>10253</v>
      </c>
      <c r="S1436" s="2" t="s">
        <v>1</v>
      </c>
      <c r="T1436" t="str">
        <f>IF(Tabla2[[#This Row],[SERIE ]]="22SD004C","BODEGA",IF(Tabla2[[#This Row],[SERIE ]]="21DS000T","CASA MATRIZ","SUCURSAL"))</f>
        <v>SUCURSAL</v>
      </c>
    </row>
    <row r="1437" spans="1:20" ht="15.75" hidden="1" thickBot="1" x14ac:dyDescent="0.3">
      <c r="A1437" s="26" t="s">
        <v>8487</v>
      </c>
      <c r="B1437" s="182" t="s">
        <v>10244</v>
      </c>
      <c r="C1437" s="2" t="s">
        <v>1</v>
      </c>
      <c r="D1437" s="2" t="s">
        <v>0</v>
      </c>
      <c r="E1437" s="2" t="s">
        <v>10201</v>
      </c>
      <c r="F1437" s="2" t="s">
        <v>10331</v>
      </c>
      <c r="G1437" s="25">
        <v>980</v>
      </c>
      <c r="H1437" s="29">
        <v>980</v>
      </c>
      <c r="I1437" s="30"/>
      <c r="J1437" s="24" t="s">
        <v>10239</v>
      </c>
      <c r="K1437" s="2">
        <v>0</v>
      </c>
      <c r="L1437" s="2">
        <v>0</v>
      </c>
      <c r="M1437" s="24">
        <v>92.92</v>
      </c>
      <c r="N1437" s="2">
        <v>12.079600000000001</v>
      </c>
      <c r="O1437" s="2">
        <v>0</v>
      </c>
      <c r="P1437" s="2">
        <v>0</v>
      </c>
      <c r="Q1437" s="24">
        <v>104.9996</v>
      </c>
      <c r="R1437" s="2" t="s">
        <v>10238</v>
      </c>
      <c r="S1437" s="2" t="s">
        <v>1</v>
      </c>
      <c r="T1437" t="str">
        <f>IF(Tabla2[[#This Row],[SERIE ]]="22SD004C","BODEGA",IF(Tabla2[[#This Row],[SERIE ]]="21DS000T","CASA MATRIZ","SUCURSAL"))</f>
        <v>SUCURSAL</v>
      </c>
    </row>
    <row r="1438" spans="1:20" ht="15.75" hidden="1" thickBot="1" x14ac:dyDescent="0.3">
      <c r="A1438" s="26" t="s">
        <v>8487</v>
      </c>
      <c r="B1438" s="182" t="s">
        <v>10244</v>
      </c>
      <c r="C1438" s="2" t="s">
        <v>1</v>
      </c>
      <c r="D1438" s="2" t="s">
        <v>0</v>
      </c>
      <c r="E1438" s="2" t="s">
        <v>10201</v>
      </c>
      <c r="F1438" s="2" t="s">
        <v>10331</v>
      </c>
      <c r="G1438" s="25">
        <v>979</v>
      </c>
      <c r="H1438" s="29">
        <v>979</v>
      </c>
      <c r="I1438" s="30"/>
      <c r="J1438" s="24" t="s">
        <v>10252</v>
      </c>
      <c r="K1438" s="2">
        <v>0</v>
      </c>
      <c r="L1438" s="2">
        <v>0</v>
      </c>
      <c r="M1438" s="24">
        <v>88.5</v>
      </c>
      <c r="N1438" s="2">
        <v>11.505000000000001</v>
      </c>
      <c r="O1438" s="2">
        <v>0</v>
      </c>
      <c r="P1438" s="2">
        <v>0</v>
      </c>
      <c r="Q1438" s="24">
        <v>100.005</v>
      </c>
      <c r="R1438" s="2" t="s">
        <v>10251</v>
      </c>
      <c r="S1438" s="2" t="s">
        <v>1</v>
      </c>
      <c r="T1438" t="str">
        <f>IF(Tabla2[[#This Row],[SERIE ]]="22SD004C","BODEGA",IF(Tabla2[[#This Row],[SERIE ]]="21DS000T","CASA MATRIZ","SUCURSAL"))</f>
        <v>SUCURSAL</v>
      </c>
    </row>
    <row r="1439" spans="1:20" ht="15.75" hidden="1" thickBot="1" x14ac:dyDescent="0.3">
      <c r="A1439" s="26" t="s">
        <v>8487</v>
      </c>
      <c r="B1439" s="182" t="s">
        <v>10244</v>
      </c>
      <c r="C1439" s="2" t="s">
        <v>1</v>
      </c>
      <c r="D1439" s="2" t="s">
        <v>0</v>
      </c>
      <c r="E1439" s="2" t="s">
        <v>10201</v>
      </c>
      <c r="F1439" s="2" t="s">
        <v>10331</v>
      </c>
      <c r="G1439" s="25">
        <v>978</v>
      </c>
      <c r="H1439" s="29">
        <v>978</v>
      </c>
      <c r="I1439" s="30" t="s">
        <v>10249</v>
      </c>
      <c r="J1439" s="24" t="s">
        <v>10250</v>
      </c>
      <c r="K1439" s="2">
        <v>0</v>
      </c>
      <c r="L1439" s="2">
        <v>0</v>
      </c>
      <c r="M1439" s="24">
        <v>133.41</v>
      </c>
      <c r="N1439" s="2">
        <v>17.343299999999999</v>
      </c>
      <c r="O1439" s="2">
        <v>0</v>
      </c>
      <c r="P1439" s="2">
        <v>0</v>
      </c>
      <c r="Q1439" s="24">
        <v>150.7533</v>
      </c>
      <c r="S1439" s="2" t="s">
        <v>1</v>
      </c>
      <c r="T1439" t="str">
        <f>IF(Tabla2[[#This Row],[SERIE ]]="22SD004C","BODEGA",IF(Tabla2[[#This Row],[SERIE ]]="21DS000T","CASA MATRIZ","SUCURSAL"))</f>
        <v>SUCURSAL</v>
      </c>
    </row>
    <row r="1440" spans="1:20" ht="15.75" hidden="1" thickBot="1" x14ac:dyDescent="0.3">
      <c r="A1440" s="26" t="s">
        <v>8487</v>
      </c>
      <c r="B1440" s="182" t="s">
        <v>10244</v>
      </c>
      <c r="C1440" s="2" t="s">
        <v>1</v>
      </c>
      <c r="D1440" s="2" t="s">
        <v>0</v>
      </c>
      <c r="E1440" s="2" t="s">
        <v>10201</v>
      </c>
      <c r="F1440" s="2" t="s">
        <v>10331</v>
      </c>
      <c r="G1440" s="25">
        <v>977</v>
      </c>
      <c r="H1440" s="29">
        <v>977</v>
      </c>
      <c r="I1440" s="30"/>
      <c r="J1440" s="24" t="s">
        <v>10248</v>
      </c>
      <c r="K1440" s="2">
        <v>0</v>
      </c>
      <c r="L1440" s="2">
        <v>0</v>
      </c>
      <c r="M1440" s="24">
        <v>413.72</v>
      </c>
      <c r="N1440" s="2">
        <v>53.783600000000007</v>
      </c>
      <c r="O1440" s="2">
        <v>0</v>
      </c>
      <c r="P1440" s="2">
        <v>0</v>
      </c>
      <c r="Q1440" s="24">
        <v>467.50360000000001</v>
      </c>
      <c r="R1440" s="2" t="s">
        <v>10247</v>
      </c>
      <c r="S1440" s="2" t="s">
        <v>1</v>
      </c>
      <c r="T1440" t="str">
        <f>IF(Tabla2[[#This Row],[SERIE ]]="22SD004C","BODEGA",IF(Tabla2[[#This Row],[SERIE ]]="21DS000T","CASA MATRIZ","SUCURSAL"))</f>
        <v>SUCURSAL</v>
      </c>
    </row>
    <row r="1441" spans="1:20" ht="15.75" hidden="1" thickBot="1" x14ac:dyDescent="0.3">
      <c r="A1441" s="26" t="s">
        <v>8487</v>
      </c>
      <c r="B1441" s="182" t="s">
        <v>10244</v>
      </c>
      <c r="C1441" s="2" t="s">
        <v>1</v>
      </c>
      <c r="D1441" s="2" t="s">
        <v>0</v>
      </c>
      <c r="E1441" s="2" t="s">
        <v>10201</v>
      </c>
      <c r="F1441" s="2" t="s">
        <v>10331</v>
      </c>
      <c r="G1441" s="25">
        <v>976</v>
      </c>
      <c r="H1441" s="29">
        <v>976</v>
      </c>
      <c r="I1441" s="30"/>
      <c r="J1441" s="24" t="s">
        <v>10231</v>
      </c>
      <c r="K1441" s="2">
        <v>0</v>
      </c>
      <c r="L1441" s="2">
        <v>0</v>
      </c>
      <c r="M1441" s="24">
        <v>402.65</v>
      </c>
      <c r="N1441" s="2">
        <v>52.344499999999996</v>
      </c>
      <c r="O1441" s="2">
        <v>0</v>
      </c>
      <c r="P1441" s="2">
        <v>0</v>
      </c>
      <c r="Q1441" s="24">
        <v>454.99449999999996</v>
      </c>
      <c r="R1441" s="2" t="s">
        <v>10230</v>
      </c>
      <c r="S1441" s="2" t="s">
        <v>1</v>
      </c>
      <c r="T1441" t="str">
        <f>IF(Tabla2[[#This Row],[SERIE ]]="22SD004C","BODEGA",IF(Tabla2[[#This Row],[SERIE ]]="21DS000T","CASA MATRIZ","SUCURSAL"))</f>
        <v>SUCURSAL</v>
      </c>
    </row>
    <row r="1442" spans="1:20" ht="15.75" hidden="1" thickBot="1" x14ac:dyDescent="0.3">
      <c r="A1442" s="26" t="s">
        <v>8487</v>
      </c>
      <c r="B1442" s="182" t="s">
        <v>10244</v>
      </c>
      <c r="C1442" s="2" t="s">
        <v>1</v>
      </c>
      <c r="D1442" s="2" t="s">
        <v>0</v>
      </c>
      <c r="E1442" s="2" t="s">
        <v>10201</v>
      </c>
      <c r="F1442" s="2" t="s">
        <v>10331</v>
      </c>
      <c r="G1442" s="25">
        <v>975</v>
      </c>
      <c r="H1442" s="29">
        <v>975</v>
      </c>
      <c r="I1442" s="30"/>
      <c r="J1442" s="24" t="s">
        <v>10246</v>
      </c>
      <c r="K1442" s="2">
        <v>0</v>
      </c>
      <c r="L1442" s="2">
        <v>0</v>
      </c>
      <c r="M1442" s="24">
        <v>123.72</v>
      </c>
      <c r="N1442" s="2">
        <v>16.083600000000001</v>
      </c>
      <c r="O1442" s="2">
        <v>0</v>
      </c>
      <c r="P1442" s="2">
        <v>0</v>
      </c>
      <c r="Q1442" s="24">
        <v>139.80359999999999</v>
      </c>
      <c r="R1442" s="2" t="s">
        <v>10245</v>
      </c>
      <c r="S1442" s="2" t="s">
        <v>1</v>
      </c>
      <c r="T1442" t="str">
        <f>IF(Tabla2[[#This Row],[SERIE ]]="22SD004C","BODEGA",IF(Tabla2[[#This Row],[SERIE ]]="21DS000T","CASA MATRIZ","SUCURSAL"))</f>
        <v>SUCURSAL</v>
      </c>
    </row>
    <row r="1443" spans="1:20" ht="15.75" hidden="1" thickBot="1" x14ac:dyDescent="0.3">
      <c r="A1443" s="26" t="s">
        <v>8487</v>
      </c>
      <c r="B1443" s="182" t="s">
        <v>10244</v>
      </c>
      <c r="C1443" s="2" t="s">
        <v>1</v>
      </c>
      <c r="D1443" s="2" t="s">
        <v>0</v>
      </c>
      <c r="E1443" s="2" t="s">
        <v>10201</v>
      </c>
      <c r="F1443" s="2" t="s">
        <v>10331</v>
      </c>
      <c r="G1443" s="25">
        <v>974</v>
      </c>
      <c r="H1443" s="29">
        <v>974</v>
      </c>
      <c r="I1443" s="30"/>
      <c r="J1443" s="24" t="s">
        <v>10207</v>
      </c>
      <c r="K1443" s="2">
        <v>0</v>
      </c>
      <c r="L1443" s="2">
        <v>0</v>
      </c>
      <c r="M1443" s="24">
        <v>442.92</v>
      </c>
      <c r="N1443" s="2">
        <v>57.579600000000006</v>
      </c>
      <c r="O1443" s="2">
        <v>0</v>
      </c>
      <c r="P1443" s="2">
        <v>0</v>
      </c>
      <c r="Q1443" s="24">
        <v>500.49960000000004</v>
      </c>
      <c r="R1443" s="2" t="s">
        <v>10206</v>
      </c>
      <c r="S1443" s="2" t="s">
        <v>1</v>
      </c>
      <c r="T1443" t="str">
        <f>IF(Tabla2[[#This Row],[SERIE ]]="22SD004C","BODEGA",IF(Tabla2[[#This Row],[SERIE ]]="21DS000T","CASA MATRIZ","SUCURSAL"))</f>
        <v>SUCURSAL</v>
      </c>
    </row>
    <row r="1444" spans="1:20" ht="15.75" hidden="1" thickBot="1" x14ac:dyDescent="0.3">
      <c r="A1444" s="26" t="s">
        <v>8487</v>
      </c>
      <c r="B1444" s="182" t="s">
        <v>10244</v>
      </c>
      <c r="C1444" s="2" t="s">
        <v>1</v>
      </c>
      <c r="D1444" s="2" t="s">
        <v>0</v>
      </c>
      <c r="E1444" s="2" t="s">
        <v>10201</v>
      </c>
      <c r="F1444" s="2" t="s">
        <v>10331</v>
      </c>
      <c r="G1444" s="25">
        <v>973</v>
      </c>
      <c r="H1444" s="29">
        <v>973</v>
      </c>
      <c r="I1444" s="30"/>
      <c r="J1444" s="24" t="s">
        <v>10219</v>
      </c>
      <c r="K1444" s="2">
        <v>0</v>
      </c>
      <c r="L1444" s="2">
        <v>0</v>
      </c>
      <c r="M1444" s="24">
        <v>499.77</v>
      </c>
      <c r="N1444" s="2">
        <v>64.970100000000002</v>
      </c>
      <c r="O1444" s="2">
        <v>0</v>
      </c>
      <c r="P1444" s="2">
        <v>0</v>
      </c>
      <c r="Q1444" s="24">
        <v>564.74009999999998</v>
      </c>
      <c r="R1444" s="2" t="s">
        <v>10218</v>
      </c>
      <c r="S1444" s="2" t="s">
        <v>1</v>
      </c>
      <c r="T1444" t="str">
        <f>IF(Tabla2[[#This Row],[SERIE ]]="22SD004C","BODEGA",IF(Tabla2[[#This Row],[SERIE ]]="21DS000T","CASA MATRIZ","SUCURSAL"))</f>
        <v>SUCURSAL</v>
      </c>
    </row>
    <row r="1445" spans="1:20" ht="15.75" hidden="1" thickBot="1" x14ac:dyDescent="0.3">
      <c r="A1445" s="26" t="s">
        <v>8487</v>
      </c>
      <c r="B1445" s="182" t="s">
        <v>10237</v>
      </c>
      <c r="C1445" s="2" t="s">
        <v>1</v>
      </c>
      <c r="D1445" s="2" t="s">
        <v>0</v>
      </c>
      <c r="E1445" s="2" t="s">
        <v>10201</v>
      </c>
      <c r="F1445" s="2" t="s">
        <v>10331</v>
      </c>
      <c r="G1445" s="25">
        <v>972</v>
      </c>
      <c r="H1445" s="29">
        <v>972</v>
      </c>
      <c r="I1445" s="30"/>
      <c r="J1445" s="24" t="s">
        <v>10243</v>
      </c>
      <c r="K1445" s="2">
        <v>0</v>
      </c>
      <c r="L1445" s="2">
        <v>0</v>
      </c>
      <c r="M1445" s="24">
        <v>817.7</v>
      </c>
      <c r="N1445" s="2">
        <v>106.30100000000002</v>
      </c>
      <c r="O1445" s="2">
        <v>0</v>
      </c>
      <c r="P1445" s="2">
        <v>0</v>
      </c>
      <c r="Q1445" s="24">
        <v>924.00100000000009</v>
      </c>
      <c r="R1445" s="2" t="s">
        <v>10242</v>
      </c>
      <c r="S1445" s="2" t="s">
        <v>1</v>
      </c>
      <c r="T1445" t="str">
        <f>IF(Tabla2[[#This Row],[SERIE ]]="22SD004C","BODEGA",IF(Tabla2[[#This Row],[SERIE ]]="21DS000T","CASA MATRIZ","SUCURSAL"))</f>
        <v>SUCURSAL</v>
      </c>
    </row>
    <row r="1446" spans="1:20" ht="15.75" hidden="1" thickBot="1" x14ac:dyDescent="0.3">
      <c r="A1446" s="26" t="s">
        <v>8487</v>
      </c>
      <c r="B1446" s="182" t="s">
        <v>10237</v>
      </c>
      <c r="C1446" s="2" t="s">
        <v>1</v>
      </c>
      <c r="D1446" s="2" t="s">
        <v>0</v>
      </c>
      <c r="E1446" s="2" t="s">
        <v>10201</v>
      </c>
      <c r="F1446" s="2" t="s">
        <v>10331</v>
      </c>
      <c r="G1446" s="25">
        <v>971</v>
      </c>
      <c r="H1446" s="29">
        <v>971</v>
      </c>
      <c r="I1446" s="30"/>
      <c r="J1446" s="24" t="s">
        <v>10239</v>
      </c>
      <c r="K1446" s="2">
        <v>0</v>
      </c>
      <c r="L1446" s="2">
        <v>0</v>
      </c>
      <c r="M1446" s="24">
        <v>105.73</v>
      </c>
      <c r="N1446" s="2">
        <v>13.744900000000001</v>
      </c>
      <c r="O1446" s="2">
        <v>0</v>
      </c>
      <c r="P1446" s="2">
        <v>0</v>
      </c>
      <c r="Q1446" s="24">
        <v>119.47490000000001</v>
      </c>
      <c r="R1446" s="2" t="s">
        <v>10238</v>
      </c>
      <c r="S1446" s="2" t="s">
        <v>1</v>
      </c>
      <c r="T1446" t="str">
        <f>IF(Tabla2[[#This Row],[SERIE ]]="22SD004C","BODEGA",IF(Tabla2[[#This Row],[SERIE ]]="21DS000T","CASA MATRIZ","SUCURSAL"))</f>
        <v>SUCURSAL</v>
      </c>
    </row>
    <row r="1447" spans="1:20" ht="15.75" hidden="1" thickBot="1" x14ac:dyDescent="0.3">
      <c r="A1447" s="26" t="s">
        <v>8487</v>
      </c>
      <c r="B1447" s="182" t="s">
        <v>10237</v>
      </c>
      <c r="C1447" s="2" t="s">
        <v>1</v>
      </c>
      <c r="D1447" s="2" t="s">
        <v>0</v>
      </c>
      <c r="E1447" s="2" t="s">
        <v>10201</v>
      </c>
      <c r="F1447" s="2" t="s">
        <v>10331</v>
      </c>
      <c r="G1447" s="25">
        <v>970</v>
      </c>
      <c r="H1447" s="29">
        <v>970</v>
      </c>
      <c r="I1447" s="30"/>
      <c r="J1447" s="24" t="s">
        <v>10213</v>
      </c>
      <c r="K1447" s="2">
        <v>0</v>
      </c>
      <c r="L1447" s="2">
        <v>0</v>
      </c>
      <c r="M1447" s="24">
        <v>326.11</v>
      </c>
      <c r="N1447" s="2">
        <v>42.394300000000001</v>
      </c>
      <c r="O1447" s="2">
        <v>0</v>
      </c>
      <c r="P1447" s="2">
        <v>0</v>
      </c>
      <c r="Q1447" s="24">
        <v>368.5043</v>
      </c>
      <c r="R1447" s="2" t="s">
        <v>10211</v>
      </c>
      <c r="S1447" s="2" t="s">
        <v>1</v>
      </c>
      <c r="T1447" t="str">
        <f>IF(Tabla2[[#This Row],[SERIE ]]="22SD004C","BODEGA",IF(Tabla2[[#This Row],[SERIE ]]="21DS000T","CASA MATRIZ","SUCURSAL"))</f>
        <v>SUCURSAL</v>
      </c>
    </row>
    <row r="1448" spans="1:20" ht="15.75" hidden="1" thickBot="1" x14ac:dyDescent="0.3">
      <c r="A1448" s="26" t="s">
        <v>8487</v>
      </c>
      <c r="B1448" s="182" t="s">
        <v>10237</v>
      </c>
      <c r="C1448" s="2" t="s">
        <v>1</v>
      </c>
      <c r="D1448" s="2" t="s">
        <v>0</v>
      </c>
      <c r="E1448" s="2" t="s">
        <v>10201</v>
      </c>
      <c r="F1448" s="2" t="s">
        <v>10331</v>
      </c>
      <c r="G1448" s="25">
        <v>969</v>
      </c>
      <c r="H1448" s="29">
        <v>969</v>
      </c>
      <c r="I1448" s="30"/>
      <c r="J1448" s="24" t="s">
        <v>10221</v>
      </c>
      <c r="K1448" s="2">
        <v>0</v>
      </c>
      <c r="L1448" s="2">
        <v>0</v>
      </c>
      <c r="M1448" s="24">
        <v>46.46</v>
      </c>
      <c r="N1448" s="2">
        <v>6.0398000000000005</v>
      </c>
      <c r="O1448" s="2">
        <v>0</v>
      </c>
      <c r="P1448" s="2">
        <v>0</v>
      </c>
      <c r="Q1448" s="24">
        <v>52.4998</v>
      </c>
      <c r="R1448" s="2" t="s">
        <v>10220</v>
      </c>
      <c r="S1448" s="2" t="s">
        <v>1</v>
      </c>
      <c r="T1448" t="str">
        <f>IF(Tabla2[[#This Row],[SERIE ]]="22SD004C","BODEGA",IF(Tabla2[[#This Row],[SERIE ]]="21DS000T","CASA MATRIZ","SUCURSAL"))</f>
        <v>SUCURSAL</v>
      </c>
    </row>
    <row r="1449" spans="1:20" ht="15.75" hidden="1" thickBot="1" x14ac:dyDescent="0.3">
      <c r="A1449" s="26" t="s">
        <v>8487</v>
      </c>
      <c r="B1449" s="182" t="s">
        <v>10237</v>
      </c>
      <c r="C1449" s="2" t="s">
        <v>1</v>
      </c>
      <c r="D1449" s="2" t="s">
        <v>0</v>
      </c>
      <c r="E1449" s="2" t="s">
        <v>10201</v>
      </c>
      <c r="F1449" s="2" t="s">
        <v>10331</v>
      </c>
      <c r="G1449" s="25">
        <v>968</v>
      </c>
      <c r="H1449" s="29">
        <v>968</v>
      </c>
      <c r="I1449" s="30" t="s">
        <v>10240</v>
      </c>
      <c r="J1449" s="24" t="s">
        <v>10241</v>
      </c>
      <c r="K1449" s="2">
        <v>0</v>
      </c>
      <c r="L1449" s="2">
        <v>0</v>
      </c>
      <c r="M1449" s="24">
        <v>517.71</v>
      </c>
      <c r="N1449" s="2">
        <v>67.302300000000002</v>
      </c>
      <c r="O1449" s="2">
        <v>0</v>
      </c>
      <c r="P1449" s="2">
        <v>0</v>
      </c>
      <c r="Q1449" s="24">
        <v>585.0123000000001</v>
      </c>
      <c r="S1449" s="2" t="s">
        <v>1</v>
      </c>
      <c r="T1449" t="str">
        <f>IF(Tabla2[[#This Row],[SERIE ]]="22SD004C","BODEGA",IF(Tabla2[[#This Row],[SERIE ]]="21DS000T","CASA MATRIZ","SUCURSAL"))</f>
        <v>SUCURSAL</v>
      </c>
    </row>
    <row r="1450" spans="1:20" ht="15.75" hidden="1" thickBot="1" x14ac:dyDescent="0.3">
      <c r="A1450" s="26" t="s">
        <v>8487</v>
      </c>
      <c r="B1450" s="182" t="s">
        <v>10237</v>
      </c>
      <c r="C1450" s="2" t="s">
        <v>1</v>
      </c>
      <c r="D1450" s="2" t="s">
        <v>0</v>
      </c>
      <c r="E1450" s="2" t="s">
        <v>10201</v>
      </c>
      <c r="F1450" s="2" t="s">
        <v>10331</v>
      </c>
      <c r="G1450" s="25">
        <v>967</v>
      </c>
      <c r="H1450" s="29">
        <v>967</v>
      </c>
      <c r="I1450" s="30"/>
      <c r="J1450" s="24" t="s">
        <v>10239</v>
      </c>
      <c r="K1450" s="2">
        <v>0</v>
      </c>
      <c r="L1450" s="2">
        <v>0</v>
      </c>
      <c r="M1450" s="24">
        <v>97.97</v>
      </c>
      <c r="N1450" s="2">
        <v>12.7361</v>
      </c>
      <c r="O1450" s="2">
        <v>0</v>
      </c>
      <c r="P1450" s="2">
        <v>0</v>
      </c>
      <c r="Q1450" s="24">
        <v>110.70609999999999</v>
      </c>
      <c r="R1450" s="2" t="s">
        <v>10238</v>
      </c>
      <c r="S1450" s="2" t="s">
        <v>1</v>
      </c>
      <c r="T1450" t="str">
        <f>IF(Tabla2[[#This Row],[SERIE ]]="22SD004C","BODEGA",IF(Tabla2[[#This Row],[SERIE ]]="21DS000T","CASA MATRIZ","SUCURSAL"))</f>
        <v>SUCURSAL</v>
      </c>
    </row>
    <row r="1451" spans="1:20" ht="15.75" hidden="1" thickBot="1" x14ac:dyDescent="0.3">
      <c r="A1451" s="26" t="s">
        <v>8487</v>
      </c>
      <c r="B1451" s="182" t="s">
        <v>10237</v>
      </c>
      <c r="C1451" s="2" t="s">
        <v>1</v>
      </c>
      <c r="D1451" s="2" t="s">
        <v>0</v>
      </c>
      <c r="E1451" s="2" t="s">
        <v>10201</v>
      </c>
      <c r="F1451" s="2" t="s">
        <v>10331</v>
      </c>
      <c r="G1451" s="25">
        <v>966</v>
      </c>
      <c r="H1451" s="29">
        <v>966</v>
      </c>
      <c r="I1451" s="30"/>
      <c r="J1451" s="24" t="s">
        <v>10229</v>
      </c>
      <c r="K1451" s="2">
        <v>0</v>
      </c>
      <c r="L1451" s="2">
        <v>0</v>
      </c>
      <c r="M1451" s="24">
        <v>414.6</v>
      </c>
      <c r="N1451" s="2">
        <v>53.898000000000003</v>
      </c>
      <c r="O1451" s="2">
        <v>0</v>
      </c>
      <c r="P1451" s="2">
        <v>0</v>
      </c>
      <c r="Q1451" s="24">
        <v>468.49800000000005</v>
      </c>
      <c r="R1451" s="2" t="s">
        <v>10228</v>
      </c>
      <c r="S1451" s="2" t="s">
        <v>1</v>
      </c>
      <c r="T1451" t="str">
        <f>IF(Tabla2[[#This Row],[SERIE ]]="22SD004C","BODEGA",IF(Tabla2[[#This Row],[SERIE ]]="21DS000T","CASA MATRIZ","SUCURSAL"))</f>
        <v>SUCURSAL</v>
      </c>
    </row>
    <row r="1452" spans="1:20" ht="15.75" hidden="1" thickBot="1" x14ac:dyDescent="0.3">
      <c r="A1452" s="26" t="s">
        <v>8487</v>
      </c>
      <c r="B1452" s="182" t="s">
        <v>10237</v>
      </c>
      <c r="C1452" s="2" t="s">
        <v>1</v>
      </c>
      <c r="D1452" s="2" t="s">
        <v>0</v>
      </c>
      <c r="E1452" s="2" t="s">
        <v>10201</v>
      </c>
      <c r="F1452" s="2" t="s">
        <v>10331</v>
      </c>
      <c r="G1452" s="25">
        <v>965</v>
      </c>
      <c r="H1452" s="29">
        <v>965</v>
      </c>
      <c r="I1452" s="30" t="s">
        <v>10233</v>
      </c>
      <c r="J1452" s="24" t="s">
        <v>10234</v>
      </c>
      <c r="K1452" s="2">
        <v>0</v>
      </c>
      <c r="L1452" s="2">
        <v>0</v>
      </c>
      <c r="M1452" s="24">
        <v>119.47</v>
      </c>
      <c r="N1452" s="2">
        <v>15.5311</v>
      </c>
      <c r="O1452" s="2">
        <v>0</v>
      </c>
      <c r="P1452" s="2">
        <v>0</v>
      </c>
      <c r="Q1452" s="24">
        <v>135.00110000000001</v>
      </c>
      <c r="S1452" s="2" t="s">
        <v>1</v>
      </c>
      <c r="T1452" t="str">
        <f>IF(Tabla2[[#This Row],[SERIE ]]="22SD004C","BODEGA",IF(Tabla2[[#This Row],[SERIE ]]="21DS000T","CASA MATRIZ","SUCURSAL"))</f>
        <v>SUCURSAL</v>
      </c>
    </row>
    <row r="1453" spans="1:20" ht="15.75" hidden="1" thickBot="1" x14ac:dyDescent="0.3">
      <c r="A1453" s="26" t="s">
        <v>8487</v>
      </c>
      <c r="B1453" s="182" t="s">
        <v>10237</v>
      </c>
      <c r="C1453" s="2" t="s">
        <v>1</v>
      </c>
      <c r="D1453" s="2" t="s">
        <v>0</v>
      </c>
      <c r="E1453" s="2" t="s">
        <v>10201</v>
      </c>
      <c r="F1453" s="2" t="s">
        <v>10331</v>
      </c>
      <c r="G1453" s="25">
        <v>964</v>
      </c>
      <c r="H1453" s="29">
        <v>964</v>
      </c>
      <c r="I1453" s="30"/>
      <c r="J1453" s="24" t="s">
        <v>10239</v>
      </c>
      <c r="K1453" s="2">
        <v>0</v>
      </c>
      <c r="L1453" s="2">
        <v>0</v>
      </c>
      <c r="M1453" s="24">
        <v>176.1</v>
      </c>
      <c r="N1453" s="2">
        <v>22.893000000000001</v>
      </c>
      <c r="O1453" s="2">
        <v>0</v>
      </c>
      <c r="P1453" s="2">
        <v>0</v>
      </c>
      <c r="Q1453" s="24">
        <v>198.99299999999999</v>
      </c>
      <c r="R1453" s="2" t="s">
        <v>10238</v>
      </c>
      <c r="S1453" s="2" t="s">
        <v>1</v>
      </c>
      <c r="T1453" t="str">
        <f>IF(Tabla2[[#This Row],[SERIE ]]="22SD004C","BODEGA",IF(Tabla2[[#This Row],[SERIE ]]="21DS000T","CASA MATRIZ","SUCURSAL"))</f>
        <v>SUCURSAL</v>
      </c>
    </row>
    <row r="1454" spans="1:20" ht="15.75" hidden="1" thickBot="1" x14ac:dyDescent="0.3">
      <c r="A1454" s="26" t="s">
        <v>8487</v>
      </c>
      <c r="B1454" s="182" t="s">
        <v>10237</v>
      </c>
      <c r="C1454" s="2" t="s">
        <v>1</v>
      </c>
      <c r="D1454" s="2" t="s">
        <v>0</v>
      </c>
      <c r="E1454" s="2" t="s">
        <v>10201</v>
      </c>
      <c r="F1454" s="2" t="s">
        <v>10331</v>
      </c>
      <c r="G1454" s="25">
        <v>963</v>
      </c>
      <c r="H1454" s="29">
        <v>963</v>
      </c>
      <c r="I1454" s="30"/>
      <c r="J1454" s="24" t="s">
        <v>10221</v>
      </c>
      <c r="K1454" s="2">
        <v>0</v>
      </c>
      <c r="L1454" s="2">
        <v>0</v>
      </c>
      <c r="M1454" s="24">
        <v>74.34</v>
      </c>
      <c r="N1454" s="2">
        <v>9.664200000000001</v>
      </c>
      <c r="O1454" s="2">
        <v>0</v>
      </c>
      <c r="P1454" s="2">
        <v>0</v>
      </c>
      <c r="Q1454" s="24">
        <v>84.004199999999997</v>
      </c>
      <c r="R1454" s="2" t="s">
        <v>10220</v>
      </c>
      <c r="S1454" s="2" t="s">
        <v>1</v>
      </c>
      <c r="T1454" t="str">
        <f>IF(Tabla2[[#This Row],[SERIE ]]="22SD004C","BODEGA",IF(Tabla2[[#This Row],[SERIE ]]="21DS000T","CASA MATRIZ","SUCURSAL"))</f>
        <v>SUCURSAL</v>
      </c>
    </row>
    <row r="1455" spans="1:20" ht="15.75" hidden="1" thickBot="1" x14ac:dyDescent="0.3">
      <c r="A1455" s="26" t="s">
        <v>8487</v>
      </c>
      <c r="B1455" s="182" t="s">
        <v>10237</v>
      </c>
      <c r="C1455" s="2" t="s">
        <v>1</v>
      </c>
      <c r="D1455" s="2" t="s">
        <v>0</v>
      </c>
      <c r="E1455" s="2" t="s">
        <v>10201</v>
      </c>
      <c r="F1455" s="2" t="s">
        <v>10331</v>
      </c>
      <c r="G1455" s="25">
        <v>962</v>
      </c>
      <c r="H1455" s="29">
        <v>962</v>
      </c>
      <c r="I1455" s="30"/>
      <c r="J1455" s="24" t="s">
        <v>10217</v>
      </c>
      <c r="K1455" s="2">
        <v>0</v>
      </c>
      <c r="L1455" s="2">
        <v>0</v>
      </c>
      <c r="M1455" s="24">
        <v>24.34</v>
      </c>
      <c r="N1455" s="2">
        <v>3.1642000000000001</v>
      </c>
      <c r="O1455" s="2">
        <v>0</v>
      </c>
      <c r="P1455" s="2">
        <v>0</v>
      </c>
      <c r="Q1455" s="24">
        <v>27.504200000000001</v>
      </c>
      <c r="R1455" s="2" t="s">
        <v>10216</v>
      </c>
      <c r="S1455" s="2" t="s">
        <v>1</v>
      </c>
      <c r="T1455" t="str">
        <f>IF(Tabla2[[#This Row],[SERIE ]]="22SD004C","BODEGA",IF(Tabla2[[#This Row],[SERIE ]]="21DS000T","CASA MATRIZ","SUCURSAL"))</f>
        <v>SUCURSAL</v>
      </c>
    </row>
    <row r="1456" spans="1:20" ht="15.75" hidden="1" thickBot="1" x14ac:dyDescent="0.3">
      <c r="A1456" s="26" t="s">
        <v>8487</v>
      </c>
      <c r="B1456" s="182" t="s">
        <v>10237</v>
      </c>
      <c r="C1456" s="2" t="s">
        <v>1</v>
      </c>
      <c r="D1456" s="2" t="s">
        <v>0</v>
      </c>
      <c r="E1456" s="2" t="s">
        <v>10201</v>
      </c>
      <c r="F1456" s="2" t="s">
        <v>10331</v>
      </c>
      <c r="G1456" s="25">
        <v>961</v>
      </c>
      <c r="H1456" s="29">
        <v>961</v>
      </c>
      <c r="I1456" s="30"/>
      <c r="J1456" s="24" t="s">
        <v>10219</v>
      </c>
      <c r="K1456" s="2">
        <v>0</v>
      </c>
      <c r="L1456" s="2">
        <v>0</v>
      </c>
      <c r="M1456" s="24">
        <v>490.04</v>
      </c>
      <c r="N1456" s="2">
        <v>63.705200000000005</v>
      </c>
      <c r="O1456" s="2">
        <v>0</v>
      </c>
      <c r="P1456" s="2">
        <v>0</v>
      </c>
      <c r="Q1456" s="24">
        <v>553.74520000000007</v>
      </c>
      <c r="R1456" s="2" t="s">
        <v>10218</v>
      </c>
      <c r="S1456" s="2" t="s">
        <v>1</v>
      </c>
      <c r="T1456" t="str">
        <f>IF(Tabla2[[#This Row],[SERIE ]]="22SD004C","BODEGA",IF(Tabla2[[#This Row],[SERIE ]]="21DS000T","CASA MATRIZ","SUCURSAL"))</f>
        <v>SUCURSAL</v>
      </c>
    </row>
    <row r="1457" spans="1:20" ht="15.75" hidden="1" thickBot="1" x14ac:dyDescent="0.3">
      <c r="A1457" s="26" t="s">
        <v>8487</v>
      </c>
      <c r="B1457" s="182" t="s">
        <v>10232</v>
      </c>
      <c r="C1457" s="2" t="s">
        <v>1</v>
      </c>
      <c r="D1457" s="2" t="s">
        <v>0</v>
      </c>
      <c r="E1457" s="2" t="s">
        <v>10201</v>
      </c>
      <c r="F1457" s="2" t="s">
        <v>10331</v>
      </c>
      <c r="G1457" s="25">
        <v>960</v>
      </c>
      <c r="H1457" s="29">
        <v>960</v>
      </c>
      <c r="I1457" s="30"/>
      <c r="J1457" s="24" t="s">
        <v>10236</v>
      </c>
      <c r="K1457" s="2">
        <v>0</v>
      </c>
      <c r="L1457" s="2">
        <v>0</v>
      </c>
      <c r="M1457" s="24">
        <v>37.17</v>
      </c>
      <c r="N1457" s="2">
        <v>4.8321000000000005</v>
      </c>
      <c r="O1457" s="2">
        <v>0</v>
      </c>
      <c r="P1457" s="2">
        <v>0</v>
      </c>
      <c r="Q1457" s="24">
        <v>42.002099999999999</v>
      </c>
      <c r="R1457" s="2" t="s">
        <v>10235</v>
      </c>
      <c r="S1457" s="2" t="s">
        <v>1</v>
      </c>
      <c r="T1457" t="str">
        <f>IF(Tabla2[[#This Row],[SERIE ]]="22SD004C","BODEGA",IF(Tabla2[[#This Row],[SERIE ]]="21DS000T","CASA MATRIZ","SUCURSAL"))</f>
        <v>SUCURSAL</v>
      </c>
    </row>
    <row r="1458" spans="1:20" ht="15.75" hidden="1" thickBot="1" x14ac:dyDescent="0.3">
      <c r="A1458" s="26" t="s">
        <v>8487</v>
      </c>
      <c r="B1458" s="182" t="s">
        <v>10232</v>
      </c>
      <c r="C1458" s="2" t="s">
        <v>1</v>
      </c>
      <c r="D1458" s="2" t="s">
        <v>0</v>
      </c>
      <c r="E1458" s="2" t="s">
        <v>10201</v>
      </c>
      <c r="F1458" s="2" t="s">
        <v>10331</v>
      </c>
      <c r="G1458" s="25">
        <v>959</v>
      </c>
      <c r="H1458" s="29">
        <v>959</v>
      </c>
      <c r="I1458" s="30" t="s">
        <v>10233</v>
      </c>
      <c r="J1458" s="24" t="s">
        <v>10234</v>
      </c>
      <c r="K1458" s="2">
        <v>0</v>
      </c>
      <c r="L1458" s="2">
        <v>0</v>
      </c>
      <c r="M1458" s="24">
        <v>48.67</v>
      </c>
      <c r="N1458" s="2">
        <v>6.3271000000000006</v>
      </c>
      <c r="O1458" s="2">
        <v>0</v>
      </c>
      <c r="P1458" s="2">
        <v>0</v>
      </c>
      <c r="Q1458" s="24">
        <v>54.997100000000003</v>
      </c>
      <c r="S1458" s="2" t="s">
        <v>1</v>
      </c>
      <c r="T1458" t="str">
        <f>IF(Tabla2[[#This Row],[SERIE ]]="22SD004C","BODEGA",IF(Tabla2[[#This Row],[SERIE ]]="21DS000T","CASA MATRIZ","SUCURSAL"))</f>
        <v>SUCURSAL</v>
      </c>
    </row>
    <row r="1459" spans="1:20" ht="15.75" hidden="1" thickBot="1" x14ac:dyDescent="0.3">
      <c r="A1459" s="26" t="s">
        <v>8487</v>
      </c>
      <c r="B1459" s="182" t="s">
        <v>10232</v>
      </c>
      <c r="C1459" s="2" t="s">
        <v>1</v>
      </c>
      <c r="D1459" s="2" t="s">
        <v>0</v>
      </c>
      <c r="E1459" s="2" t="s">
        <v>10201</v>
      </c>
      <c r="F1459" s="2" t="s">
        <v>10331</v>
      </c>
      <c r="G1459" s="25">
        <v>958</v>
      </c>
      <c r="H1459" s="29">
        <v>958</v>
      </c>
      <c r="I1459" s="30"/>
      <c r="J1459" s="24" t="s">
        <v>10229</v>
      </c>
      <c r="K1459" s="2">
        <v>0</v>
      </c>
      <c r="L1459" s="2">
        <v>0</v>
      </c>
      <c r="M1459" s="24">
        <v>483.19</v>
      </c>
      <c r="N1459" s="2">
        <v>62.814700000000002</v>
      </c>
      <c r="O1459" s="2">
        <v>0</v>
      </c>
      <c r="P1459" s="2">
        <v>0</v>
      </c>
      <c r="Q1459" s="24">
        <v>546.00469999999996</v>
      </c>
      <c r="R1459" s="2" t="s">
        <v>10228</v>
      </c>
      <c r="S1459" s="2" t="s">
        <v>1</v>
      </c>
      <c r="T1459" t="str">
        <f>IF(Tabla2[[#This Row],[SERIE ]]="22SD004C","BODEGA",IF(Tabla2[[#This Row],[SERIE ]]="21DS000T","CASA MATRIZ","SUCURSAL"))</f>
        <v>SUCURSAL</v>
      </c>
    </row>
    <row r="1460" spans="1:20" ht="15.75" hidden="1" thickBot="1" x14ac:dyDescent="0.3">
      <c r="A1460" s="26" t="s">
        <v>8487</v>
      </c>
      <c r="B1460" s="182" t="s">
        <v>10232</v>
      </c>
      <c r="C1460" s="2" t="s">
        <v>1</v>
      </c>
      <c r="D1460" s="2" t="s">
        <v>0</v>
      </c>
      <c r="E1460" s="2" t="s">
        <v>10201</v>
      </c>
      <c r="F1460" s="2" t="s">
        <v>10331</v>
      </c>
      <c r="G1460" s="25">
        <v>957</v>
      </c>
      <c r="H1460" s="29">
        <v>957</v>
      </c>
      <c r="I1460" s="30"/>
      <c r="J1460" s="24" t="s">
        <v>10219</v>
      </c>
      <c r="K1460" s="2">
        <v>0</v>
      </c>
      <c r="L1460" s="2">
        <v>0</v>
      </c>
      <c r="M1460" s="24">
        <v>316.49</v>
      </c>
      <c r="N1460" s="2">
        <v>41.143700000000003</v>
      </c>
      <c r="O1460" s="2">
        <v>0</v>
      </c>
      <c r="P1460" s="2">
        <v>0</v>
      </c>
      <c r="Q1460" s="24">
        <v>357.63370000000003</v>
      </c>
      <c r="R1460" s="2" t="s">
        <v>10218</v>
      </c>
      <c r="S1460" s="2" t="s">
        <v>1</v>
      </c>
      <c r="T1460" t="str">
        <f>IF(Tabla2[[#This Row],[SERIE ]]="22SD004C","BODEGA",IF(Tabla2[[#This Row],[SERIE ]]="21DS000T","CASA MATRIZ","SUCURSAL"))</f>
        <v>SUCURSAL</v>
      </c>
    </row>
    <row r="1461" spans="1:20" ht="15.75" hidden="1" thickBot="1" x14ac:dyDescent="0.3">
      <c r="A1461" s="26" t="s">
        <v>8487</v>
      </c>
      <c r="B1461" s="182" t="s">
        <v>10232</v>
      </c>
      <c r="C1461" s="2" t="s">
        <v>1</v>
      </c>
      <c r="D1461" s="2" t="s">
        <v>0</v>
      </c>
      <c r="E1461" s="2" t="s">
        <v>10201</v>
      </c>
      <c r="F1461" s="2" t="s">
        <v>10331</v>
      </c>
      <c r="G1461" s="25">
        <v>956</v>
      </c>
      <c r="H1461" s="29">
        <v>956</v>
      </c>
      <c r="I1461" s="30"/>
      <c r="J1461" s="24" t="s">
        <v>10231</v>
      </c>
      <c r="K1461" s="2">
        <v>0</v>
      </c>
      <c r="L1461" s="2">
        <v>0</v>
      </c>
      <c r="M1461" s="24">
        <v>807.97</v>
      </c>
      <c r="N1461" s="2">
        <v>105.0361</v>
      </c>
      <c r="O1461" s="2">
        <v>0</v>
      </c>
      <c r="P1461" s="2">
        <v>0</v>
      </c>
      <c r="Q1461" s="24">
        <v>913.00610000000006</v>
      </c>
      <c r="R1461" s="2" t="s">
        <v>10230</v>
      </c>
      <c r="S1461" s="2" t="s">
        <v>1</v>
      </c>
      <c r="T1461" t="str">
        <f>IF(Tabla2[[#This Row],[SERIE ]]="22SD004C","BODEGA",IF(Tabla2[[#This Row],[SERIE ]]="21DS000T","CASA MATRIZ","SUCURSAL"))</f>
        <v>SUCURSAL</v>
      </c>
    </row>
    <row r="1462" spans="1:20" ht="15.75" hidden="1" thickBot="1" x14ac:dyDescent="0.3">
      <c r="A1462" s="26" t="s">
        <v>8487</v>
      </c>
      <c r="B1462" s="182" t="s">
        <v>10225</v>
      </c>
      <c r="C1462" s="2" t="s">
        <v>1</v>
      </c>
      <c r="D1462" s="2" t="s">
        <v>0</v>
      </c>
      <c r="E1462" s="2" t="s">
        <v>10201</v>
      </c>
      <c r="F1462" s="2" t="s">
        <v>10331</v>
      </c>
      <c r="G1462" s="25">
        <v>955</v>
      </c>
      <c r="H1462" s="29">
        <v>955</v>
      </c>
      <c r="I1462" s="30"/>
      <c r="J1462" s="24" t="s">
        <v>10229</v>
      </c>
      <c r="K1462" s="2">
        <v>0</v>
      </c>
      <c r="L1462" s="2">
        <v>0</v>
      </c>
      <c r="M1462" s="24">
        <v>402.65</v>
      </c>
      <c r="N1462" s="2">
        <v>52.344499999999996</v>
      </c>
      <c r="O1462" s="2">
        <v>0</v>
      </c>
      <c r="P1462" s="2">
        <v>0</v>
      </c>
      <c r="Q1462" s="24">
        <v>454.99449999999996</v>
      </c>
      <c r="R1462" s="2" t="s">
        <v>10228</v>
      </c>
      <c r="S1462" s="2" t="s">
        <v>1</v>
      </c>
      <c r="T1462" t="str">
        <f>IF(Tabla2[[#This Row],[SERIE ]]="22SD004C","BODEGA",IF(Tabla2[[#This Row],[SERIE ]]="21DS000T","CASA MATRIZ","SUCURSAL"))</f>
        <v>SUCURSAL</v>
      </c>
    </row>
    <row r="1463" spans="1:20" ht="15.75" hidden="1" thickBot="1" x14ac:dyDescent="0.3">
      <c r="A1463" s="26" t="s">
        <v>8487</v>
      </c>
      <c r="B1463" s="182" t="s">
        <v>10225</v>
      </c>
      <c r="C1463" s="2" t="s">
        <v>1</v>
      </c>
      <c r="D1463" s="2" t="s">
        <v>0</v>
      </c>
      <c r="E1463" s="2" t="s">
        <v>10201</v>
      </c>
      <c r="F1463" s="2" t="s">
        <v>10331</v>
      </c>
      <c r="G1463" s="25">
        <v>954</v>
      </c>
      <c r="H1463" s="29">
        <v>954</v>
      </c>
      <c r="I1463" s="30"/>
      <c r="J1463" s="24" t="s">
        <v>10227</v>
      </c>
      <c r="K1463" s="2">
        <v>0</v>
      </c>
      <c r="L1463" s="2">
        <v>0</v>
      </c>
      <c r="M1463" s="24">
        <v>15.93</v>
      </c>
      <c r="N1463" s="2">
        <v>2.0709</v>
      </c>
      <c r="O1463" s="2">
        <v>0</v>
      </c>
      <c r="P1463" s="2">
        <v>0</v>
      </c>
      <c r="Q1463" s="24">
        <v>18.000900000000001</v>
      </c>
      <c r="R1463" s="2" t="s">
        <v>10226</v>
      </c>
      <c r="S1463" s="2" t="s">
        <v>1</v>
      </c>
      <c r="T1463" t="str">
        <f>IF(Tabla2[[#This Row],[SERIE ]]="22SD004C","BODEGA",IF(Tabla2[[#This Row],[SERIE ]]="21DS000T","CASA MATRIZ","SUCURSAL"))</f>
        <v>SUCURSAL</v>
      </c>
    </row>
    <row r="1464" spans="1:20" ht="15.75" hidden="1" thickBot="1" x14ac:dyDescent="0.3">
      <c r="A1464" s="26" t="s">
        <v>8487</v>
      </c>
      <c r="B1464" s="182" t="s">
        <v>10225</v>
      </c>
      <c r="C1464" s="2" t="s">
        <v>1</v>
      </c>
      <c r="D1464" s="2" t="s">
        <v>0</v>
      </c>
      <c r="E1464" s="2" t="s">
        <v>10201</v>
      </c>
      <c r="F1464" s="2" t="s">
        <v>10331</v>
      </c>
      <c r="G1464" s="25">
        <v>953</v>
      </c>
      <c r="H1464" s="29">
        <v>953</v>
      </c>
      <c r="I1464" s="30"/>
      <c r="J1464" s="24" t="s">
        <v>10207</v>
      </c>
      <c r="K1464" s="2">
        <v>0</v>
      </c>
      <c r="L1464" s="2">
        <v>0</v>
      </c>
      <c r="M1464" s="24">
        <v>429.64</v>
      </c>
      <c r="N1464" s="2">
        <v>55.853200000000001</v>
      </c>
      <c r="O1464" s="2">
        <v>0</v>
      </c>
      <c r="P1464" s="2">
        <v>0</v>
      </c>
      <c r="Q1464" s="24">
        <v>485.4932</v>
      </c>
      <c r="R1464" s="2" t="s">
        <v>10206</v>
      </c>
      <c r="S1464" s="2" t="s">
        <v>1</v>
      </c>
      <c r="T1464" t="str">
        <f>IF(Tabla2[[#This Row],[SERIE ]]="22SD004C","BODEGA",IF(Tabla2[[#This Row],[SERIE ]]="21DS000T","CASA MATRIZ","SUCURSAL"))</f>
        <v>SUCURSAL</v>
      </c>
    </row>
    <row r="1465" spans="1:20" ht="15.75" hidden="1" thickBot="1" x14ac:dyDescent="0.3">
      <c r="A1465" s="26" t="s">
        <v>8487</v>
      </c>
      <c r="B1465" s="182" t="s">
        <v>10225</v>
      </c>
      <c r="C1465" s="2" t="s">
        <v>1</v>
      </c>
      <c r="D1465" s="2" t="s">
        <v>0</v>
      </c>
      <c r="E1465" s="2" t="s">
        <v>10201</v>
      </c>
      <c r="F1465" s="2" t="s">
        <v>10331</v>
      </c>
      <c r="G1465" s="25">
        <v>952</v>
      </c>
      <c r="H1465" s="29">
        <v>952</v>
      </c>
      <c r="I1465" s="30"/>
      <c r="J1465" s="24" t="s">
        <v>10207</v>
      </c>
      <c r="K1465" s="2">
        <v>0</v>
      </c>
      <c r="L1465" s="2">
        <v>0</v>
      </c>
      <c r="M1465" s="24">
        <v>169.33</v>
      </c>
      <c r="N1465" s="2">
        <v>22.012900000000002</v>
      </c>
      <c r="O1465" s="2">
        <v>0</v>
      </c>
      <c r="P1465" s="2">
        <v>0</v>
      </c>
      <c r="Q1465" s="24">
        <v>191.34290000000001</v>
      </c>
      <c r="R1465" s="2" t="s">
        <v>10206</v>
      </c>
      <c r="S1465" s="2" t="s">
        <v>1</v>
      </c>
      <c r="T1465" t="str">
        <f>IF(Tabla2[[#This Row],[SERIE ]]="22SD004C","BODEGA",IF(Tabla2[[#This Row],[SERIE ]]="21DS000T","CASA MATRIZ","SUCURSAL"))</f>
        <v>SUCURSAL</v>
      </c>
    </row>
    <row r="1466" spans="1:20" ht="15.75" hidden="1" thickBot="1" x14ac:dyDescent="0.3">
      <c r="A1466" s="26" t="s">
        <v>8487</v>
      </c>
      <c r="B1466" s="182" t="s">
        <v>10225</v>
      </c>
      <c r="C1466" s="2" t="s">
        <v>1</v>
      </c>
      <c r="D1466" s="2" t="s">
        <v>0</v>
      </c>
      <c r="E1466" s="2" t="s">
        <v>10201</v>
      </c>
      <c r="F1466" s="2" t="s">
        <v>10331</v>
      </c>
      <c r="G1466" s="25">
        <v>951</v>
      </c>
      <c r="H1466" s="29">
        <v>951</v>
      </c>
      <c r="I1466" s="30"/>
      <c r="J1466" s="24" t="s">
        <v>10224</v>
      </c>
      <c r="K1466" s="2">
        <v>0</v>
      </c>
      <c r="L1466" s="2">
        <v>0</v>
      </c>
      <c r="M1466" s="24">
        <v>332.74</v>
      </c>
      <c r="N1466" s="2">
        <v>43.2562</v>
      </c>
      <c r="O1466" s="2">
        <v>0</v>
      </c>
      <c r="P1466" s="2">
        <v>0</v>
      </c>
      <c r="Q1466" s="24">
        <v>375.99619999999999</v>
      </c>
      <c r="R1466" s="2" t="s">
        <v>10223</v>
      </c>
      <c r="S1466" s="2" t="s">
        <v>1</v>
      </c>
      <c r="T1466" t="str">
        <f>IF(Tabla2[[#This Row],[SERIE ]]="22SD004C","BODEGA",IF(Tabla2[[#This Row],[SERIE ]]="21DS000T","CASA MATRIZ","SUCURSAL"))</f>
        <v>SUCURSAL</v>
      </c>
    </row>
    <row r="1467" spans="1:20" ht="15.75" hidden="1" thickBot="1" x14ac:dyDescent="0.3">
      <c r="A1467" s="2" t="s">
        <v>8487</v>
      </c>
      <c r="B1467" s="182" t="s">
        <v>10208</v>
      </c>
      <c r="C1467" s="2" t="s">
        <v>1</v>
      </c>
      <c r="D1467" s="2" t="s">
        <v>0</v>
      </c>
      <c r="E1467" s="2" t="s">
        <v>10201</v>
      </c>
      <c r="F1467" s="2" t="s">
        <v>10331</v>
      </c>
      <c r="G1467" s="25">
        <v>950</v>
      </c>
      <c r="H1467" s="29">
        <v>950</v>
      </c>
      <c r="I1467" s="30"/>
      <c r="J1467" s="24" t="s">
        <v>10221</v>
      </c>
      <c r="K1467" s="2">
        <v>0</v>
      </c>
      <c r="L1467" s="2">
        <v>0</v>
      </c>
      <c r="M1467" s="24">
        <v>213.27</v>
      </c>
      <c r="N1467" s="2">
        <v>27.725100000000001</v>
      </c>
      <c r="O1467" s="2">
        <v>0</v>
      </c>
      <c r="P1467" s="2">
        <v>0</v>
      </c>
      <c r="Q1467" s="24">
        <v>240.99510000000001</v>
      </c>
      <c r="R1467" s="2" t="s">
        <v>10220</v>
      </c>
      <c r="S1467" s="2" t="s">
        <v>1</v>
      </c>
      <c r="T1467" t="str">
        <f>IF(Tabla2[[#This Row],[SERIE ]]="22SD004C","BODEGA",IF(Tabla2[[#This Row],[SERIE ]]="21DS000T","CASA MATRIZ","SUCURSAL"))</f>
        <v>SUCURSAL</v>
      </c>
    </row>
    <row r="1468" spans="1:20" ht="15.75" hidden="1" thickBot="1" x14ac:dyDescent="0.3">
      <c r="A1468" s="2" t="s">
        <v>8487</v>
      </c>
      <c r="B1468" s="182" t="s">
        <v>10208</v>
      </c>
      <c r="C1468" s="2" t="s">
        <v>1</v>
      </c>
      <c r="D1468" s="2" t="s">
        <v>0</v>
      </c>
      <c r="E1468" s="2" t="s">
        <v>10201</v>
      </c>
      <c r="F1468" s="2" t="s">
        <v>10331</v>
      </c>
      <c r="G1468" s="25">
        <v>949</v>
      </c>
      <c r="H1468" s="29">
        <v>949</v>
      </c>
      <c r="I1468" s="30"/>
      <c r="J1468" s="24" t="s">
        <v>10219</v>
      </c>
      <c r="K1468" s="2">
        <v>0</v>
      </c>
      <c r="L1468" s="2">
        <v>0</v>
      </c>
      <c r="M1468" s="24">
        <v>419.47</v>
      </c>
      <c r="N1468" s="2">
        <v>54.531100000000002</v>
      </c>
      <c r="O1468" s="2">
        <v>0</v>
      </c>
      <c r="P1468" s="2">
        <v>0</v>
      </c>
      <c r="Q1468" s="24">
        <v>474.00110000000001</v>
      </c>
      <c r="R1468" s="2" t="s">
        <v>10218</v>
      </c>
      <c r="S1468" s="2" t="s">
        <v>1</v>
      </c>
      <c r="T1468" t="str">
        <f>IF(Tabla2[[#This Row],[SERIE ]]="22SD004C","BODEGA",IF(Tabla2[[#This Row],[SERIE ]]="21DS000T","CASA MATRIZ","SUCURSAL"))</f>
        <v>SUCURSAL</v>
      </c>
    </row>
    <row r="1469" spans="1:20" ht="15.75" hidden="1" thickBot="1" x14ac:dyDescent="0.3">
      <c r="A1469" s="2" t="s">
        <v>8487</v>
      </c>
      <c r="B1469" s="182" t="s">
        <v>10208</v>
      </c>
      <c r="C1469" s="2" t="s">
        <v>1</v>
      </c>
      <c r="D1469" s="2" t="s">
        <v>0</v>
      </c>
      <c r="E1469" s="2" t="s">
        <v>10201</v>
      </c>
      <c r="F1469" s="2" t="s">
        <v>10331</v>
      </c>
      <c r="G1469" s="25">
        <v>948</v>
      </c>
      <c r="H1469" s="29">
        <v>948</v>
      </c>
      <c r="I1469" s="30"/>
      <c r="J1469" s="24" t="s">
        <v>10217</v>
      </c>
      <c r="K1469" s="2">
        <v>0</v>
      </c>
      <c r="L1469" s="2">
        <v>0</v>
      </c>
      <c r="M1469" s="24">
        <v>123.67</v>
      </c>
      <c r="N1469" s="2">
        <v>16.077100000000002</v>
      </c>
      <c r="O1469" s="2">
        <v>0</v>
      </c>
      <c r="P1469" s="2">
        <v>0</v>
      </c>
      <c r="Q1469" s="24">
        <v>139.74709999999999</v>
      </c>
      <c r="R1469" s="2" t="s">
        <v>10216</v>
      </c>
      <c r="S1469" s="2" t="s">
        <v>1</v>
      </c>
      <c r="T1469" t="str">
        <f>IF(Tabla2[[#This Row],[SERIE ]]="22SD004C","BODEGA",IF(Tabla2[[#This Row],[SERIE ]]="21DS000T","CASA MATRIZ","SUCURSAL"))</f>
        <v>SUCURSAL</v>
      </c>
    </row>
    <row r="1470" spans="1:20" ht="15.75" hidden="1" thickBot="1" x14ac:dyDescent="0.3">
      <c r="A1470" s="2" t="s">
        <v>8487</v>
      </c>
      <c r="B1470" s="182" t="s">
        <v>10208</v>
      </c>
      <c r="C1470" s="2" t="s">
        <v>1</v>
      </c>
      <c r="D1470" s="2" t="s">
        <v>0</v>
      </c>
      <c r="E1470" s="2" t="s">
        <v>10201</v>
      </c>
      <c r="F1470" s="2" t="s">
        <v>10331</v>
      </c>
      <c r="G1470" s="25">
        <v>947</v>
      </c>
      <c r="H1470" s="29">
        <v>947</v>
      </c>
      <c r="I1470" s="30"/>
      <c r="J1470" s="24" t="s">
        <v>10215</v>
      </c>
      <c r="K1470" s="2">
        <v>0</v>
      </c>
      <c r="L1470" s="2">
        <v>0</v>
      </c>
      <c r="M1470" s="24">
        <v>26.68</v>
      </c>
      <c r="N1470" s="2">
        <v>3.4683999999999999</v>
      </c>
      <c r="O1470" s="2">
        <v>0</v>
      </c>
      <c r="P1470" s="2">
        <v>0</v>
      </c>
      <c r="Q1470" s="24">
        <v>30.148399999999999</v>
      </c>
      <c r="R1470" s="2" t="s">
        <v>10214</v>
      </c>
      <c r="S1470" s="2" t="s">
        <v>1</v>
      </c>
      <c r="T1470" t="str">
        <f>IF(Tabla2[[#This Row],[SERIE ]]="22SD004C","BODEGA",IF(Tabla2[[#This Row],[SERIE ]]="21DS000T","CASA MATRIZ","SUCURSAL"))</f>
        <v>SUCURSAL</v>
      </c>
    </row>
    <row r="1471" spans="1:20" ht="15.75" hidden="1" thickBot="1" x14ac:dyDescent="0.3">
      <c r="A1471" s="2" t="s">
        <v>8487</v>
      </c>
      <c r="B1471" s="182" t="s">
        <v>10208</v>
      </c>
      <c r="C1471" s="2" t="s">
        <v>1</v>
      </c>
      <c r="D1471" s="2" t="s">
        <v>0</v>
      </c>
      <c r="E1471" s="2" t="s">
        <v>10201</v>
      </c>
      <c r="F1471" s="2" t="s">
        <v>10331</v>
      </c>
      <c r="G1471" s="25">
        <v>946</v>
      </c>
      <c r="H1471" s="29">
        <v>946</v>
      </c>
      <c r="I1471" s="30"/>
      <c r="J1471" s="24" t="s">
        <v>10213</v>
      </c>
      <c r="K1471" s="2">
        <v>0</v>
      </c>
      <c r="L1471" s="2">
        <v>0</v>
      </c>
      <c r="M1471" s="24">
        <v>424.78</v>
      </c>
      <c r="N1471" s="2">
        <v>55.221399999999996</v>
      </c>
      <c r="O1471" s="2">
        <v>0</v>
      </c>
      <c r="P1471" s="2">
        <v>0</v>
      </c>
      <c r="Q1471" s="24">
        <v>480.00139999999999</v>
      </c>
      <c r="R1471" s="2" t="s">
        <v>10211</v>
      </c>
      <c r="S1471" s="2" t="s">
        <v>1</v>
      </c>
      <c r="T1471" t="str">
        <f>IF(Tabla2[[#This Row],[SERIE ]]="22SD004C","BODEGA",IF(Tabla2[[#This Row],[SERIE ]]="21DS000T","CASA MATRIZ","SUCURSAL"))</f>
        <v>SUCURSAL</v>
      </c>
    </row>
    <row r="1472" spans="1:20" ht="15.75" hidden="1" thickBot="1" x14ac:dyDescent="0.3">
      <c r="A1472" s="2" t="s">
        <v>8487</v>
      </c>
      <c r="B1472" s="182" t="s">
        <v>10208</v>
      </c>
      <c r="C1472" s="2" t="s">
        <v>1</v>
      </c>
      <c r="D1472" s="2" t="s">
        <v>0</v>
      </c>
      <c r="E1472" s="2" t="s">
        <v>10201</v>
      </c>
      <c r="F1472" s="2" t="s">
        <v>10331</v>
      </c>
      <c r="G1472" s="25">
        <v>945</v>
      </c>
      <c r="H1472" s="29"/>
      <c r="I1472" s="30"/>
      <c r="J1472" s="24" t="s">
        <v>10207</v>
      </c>
      <c r="K1472" s="2">
        <v>0</v>
      </c>
      <c r="L1472" s="2">
        <v>0</v>
      </c>
      <c r="M1472" s="24">
        <v>158.41</v>
      </c>
      <c r="N1472" s="2">
        <v>20.593299999999999</v>
      </c>
      <c r="O1472" s="2">
        <v>0</v>
      </c>
      <c r="P1472" s="2">
        <v>0</v>
      </c>
      <c r="Q1472" s="24">
        <v>179.0033</v>
      </c>
      <c r="R1472" s="2" t="s">
        <v>10206</v>
      </c>
      <c r="S1472" s="2" t="s">
        <v>1</v>
      </c>
      <c r="T1472" t="str">
        <f>IF(Tabla2[[#This Row],[SERIE ]]="22SD004C","BODEGA",IF(Tabla2[[#This Row],[SERIE ]]="21DS000T","CASA MATRIZ","SUCURSAL"))</f>
        <v>SUCURSAL</v>
      </c>
    </row>
    <row r="1473" spans="1:20" ht="15.75" hidden="1" thickBot="1" x14ac:dyDescent="0.3">
      <c r="A1473" s="2" t="s">
        <v>8487</v>
      </c>
      <c r="B1473" s="182" t="s">
        <v>10208</v>
      </c>
      <c r="C1473" s="2" t="s">
        <v>1</v>
      </c>
      <c r="D1473" s="2" t="s">
        <v>0</v>
      </c>
      <c r="E1473" s="2" t="s">
        <v>10201</v>
      </c>
      <c r="F1473" s="2" t="s">
        <v>10331</v>
      </c>
      <c r="G1473" s="25">
        <v>944</v>
      </c>
      <c r="H1473" s="29">
        <v>944</v>
      </c>
      <c r="I1473" s="30"/>
      <c r="J1473" s="24" t="s">
        <v>10205</v>
      </c>
      <c r="K1473" s="2">
        <v>0</v>
      </c>
      <c r="L1473" s="2">
        <v>0</v>
      </c>
      <c r="M1473" s="24">
        <v>39.82</v>
      </c>
      <c r="N1473" s="2">
        <v>5.1766000000000005</v>
      </c>
      <c r="O1473" s="2">
        <v>0</v>
      </c>
      <c r="P1473" s="2">
        <v>0</v>
      </c>
      <c r="Q1473" s="24">
        <v>44.996600000000001</v>
      </c>
      <c r="R1473" s="2" t="s">
        <v>10204</v>
      </c>
      <c r="S1473" s="2" t="s">
        <v>1</v>
      </c>
      <c r="T1473" t="str">
        <f>IF(Tabla2[[#This Row],[SERIE ]]="22SD004C","BODEGA",IF(Tabla2[[#This Row],[SERIE ]]="21DS000T","CASA MATRIZ","SUCURSAL"))</f>
        <v>SUCURSAL</v>
      </c>
    </row>
    <row r="1474" spans="1:20" ht="15.75" hidden="1" thickBot="1" x14ac:dyDescent="0.3">
      <c r="A1474" s="2" t="s">
        <v>8487</v>
      </c>
      <c r="B1474" s="182" t="s">
        <v>10208</v>
      </c>
      <c r="C1474" s="2" t="s">
        <v>1</v>
      </c>
      <c r="D1474" s="2" t="s">
        <v>0</v>
      </c>
      <c r="E1474" s="2" t="s">
        <v>10201</v>
      </c>
      <c r="F1474" s="2" t="s">
        <v>10331</v>
      </c>
      <c r="G1474" s="25">
        <v>943</v>
      </c>
      <c r="H1474" s="29">
        <v>943</v>
      </c>
      <c r="I1474" s="30"/>
      <c r="J1474" s="24" t="s">
        <v>10203</v>
      </c>
      <c r="K1474" s="2">
        <v>0</v>
      </c>
      <c r="L1474" s="2">
        <v>0</v>
      </c>
      <c r="M1474" s="24">
        <v>407.51</v>
      </c>
      <c r="N1474" s="2">
        <v>52.976300000000002</v>
      </c>
      <c r="O1474" s="2">
        <v>0</v>
      </c>
      <c r="P1474" s="2">
        <v>0</v>
      </c>
      <c r="Q1474" s="24">
        <v>460.48629999999997</v>
      </c>
      <c r="R1474" s="2" t="s">
        <v>10202</v>
      </c>
      <c r="S1474" s="2" t="s">
        <v>1</v>
      </c>
      <c r="T1474" t="str">
        <f>IF(Tabla2[[#This Row],[SERIE ]]="22SD004C","BODEGA",IF(Tabla2[[#This Row],[SERIE ]]="21DS000T","CASA MATRIZ","SUCURSAL"))</f>
        <v>SUCURSAL</v>
      </c>
    </row>
    <row r="1475" spans="1:20" ht="15.75" hidden="1" thickBot="1" x14ac:dyDescent="0.3">
      <c r="R1475" s="8"/>
      <c r="S1475" s="1"/>
    </row>
    <row r="1476" spans="1:20" ht="15.75" thickBot="1" x14ac:dyDescent="0.3">
      <c r="A1476" s="193"/>
      <c r="B1476" s="193"/>
      <c r="C1476" s="193"/>
      <c r="D1476" s="193"/>
      <c r="E1476" s="193"/>
      <c r="F1476" s="193"/>
      <c r="G1476" s="193"/>
      <c r="H1476" s="193"/>
      <c r="I1476" s="193"/>
      <c r="J1476" s="194"/>
      <c r="K1476" s="4">
        <f>+SUBTOTAL(9,Tabla2[VENTA EXENTA])</f>
        <v>0</v>
      </c>
      <c r="L1476" s="4">
        <f>+SUBTOTAL(9,Tabla2[VENTA NO SUJETA])</f>
        <v>0</v>
      </c>
      <c r="M1476" s="3">
        <f>+SUBTOTAL(9,Tabla2[V. GRAVADA])</f>
        <v>39561.85</v>
      </c>
      <c r="N1476" s="4">
        <f>+SUBTOTAL(9,Tabla2[D.FISCAL])</f>
        <v>5143.0405000000001</v>
      </c>
      <c r="O1476" s="4">
        <f>+SUBTOTAL(9,Tabla2[V CTA DE 3])</f>
        <v>0</v>
      </c>
      <c r="P1476" s="4">
        <f>+SUBTOTAL(9,Tabla2[D. FISCAL A 3])</f>
        <v>0</v>
      </c>
      <c r="Q1476" s="4">
        <f>+SUBTOTAL(9,Tabla2[VENTA TOTAL])</f>
        <v>44704.89050000003</v>
      </c>
      <c r="R1476" s="23"/>
    </row>
    <row r="1481" spans="1:20" x14ac:dyDescent="0.25">
      <c r="J1481" s="24"/>
    </row>
    <row r="1482" spans="1:20" x14ac:dyDescent="0.25">
      <c r="J1482" s="24"/>
    </row>
    <row r="1483" spans="1:20" x14ac:dyDescent="0.25">
      <c r="J1483" s="24"/>
    </row>
    <row r="1484" spans="1:20" x14ac:dyDescent="0.25">
      <c r="J1484" s="24"/>
    </row>
    <row r="1485" spans="1:20" x14ac:dyDescent="0.25">
      <c r="J1485" s="24"/>
    </row>
    <row r="1486" spans="1:20" x14ac:dyDescent="0.25">
      <c r="J1486" s="24"/>
    </row>
    <row r="1487" spans="1:20" x14ac:dyDescent="0.25">
      <c r="J1487" s="24"/>
    </row>
    <row r="1488" spans="1:20" x14ac:dyDescent="0.25">
      <c r="J1488" s="24"/>
    </row>
    <row r="1489" spans="10:10" x14ac:dyDescent="0.25">
      <c r="J1489" s="24"/>
    </row>
    <row r="1490" spans="10:10" x14ac:dyDescent="0.25">
      <c r="J1490" s="24"/>
    </row>
    <row r="1491" spans="10:10" x14ac:dyDescent="0.25">
      <c r="J1491" s="24"/>
    </row>
    <row r="1492" spans="10:10" x14ac:dyDescent="0.25">
      <c r="J1492" s="24"/>
    </row>
    <row r="1493" spans="10:10" x14ac:dyDescent="0.25">
      <c r="J1493" s="24"/>
    </row>
    <row r="1494" spans="10:10" x14ac:dyDescent="0.25">
      <c r="J1494" s="24"/>
    </row>
    <row r="1495" spans="10:10" x14ac:dyDescent="0.25">
      <c r="J1495" s="24"/>
    </row>
    <row r="1496" spans="10:10" x14ac:dyDescent="0.25">
      <c r="J1496" s="24"/>
    </row>
    <row r="1497" spans="10:10" x14ac:dyDescent="0.25">
      <c r="J1497" s="24"/>
    </row>
    <row r="1498" spans="10:10" x14ac:dyDescent="0.25">
      <c r="J1498" s="24"/>
    </row>
    <row r="1499" spans="10:10" x14ac:dyDescent="0.25">
      <c r="J1499" s="24"/>
    </row>
    <row r="1500" spans="10:10" x14ac:dyDescent="0.25">
      <c r="J1500" s="24"/>
    </row>
    <row r="1501" spans="10:10" x14ac:dyDescent="0.25">
      <c r="J1501" s="24"/>
    </row>
    <row r="1502" spans="10:10" x14ac:dyDescent="0.25">
      <c r="J1502" s="24"/>
    </row>
    <row r="1503" spans="10:10" x14ac:dyDescent="0.25">
      <c r="J1503" s="24"/>
    </row>
    <row r="1504" spans="10:10" x14ac:dyDescent="0.25">
      <c r="J1504" s="24"/>
    </row>
    <row r="1505" spans="10:10" x14ac:dyDescent="0.25">
      <c r="J1505" s="24"/>
    </row>
    <row r="1506" spans="10:10" x14ac:dyDescent="0.25">
      <c r="J1506" s="24"/>
    </row>
    <row r="1507" spans="10:10" x14ac:dyDescent="0.25">
      <c r="J1507" s="24"/>
    </row>
    <row r="1508" spans="10:10" x14ac:dyDescent="0.25">
      <c r="J1508" s="24"/>
    </row>
    <row r="1509" spans="10:10" x14ac:dyDescent="0.25">
      <c r="J1509" s="24"/>
    </row>
    <row r="1510" spans="10:10" x14ac:dyDescent="0.25">
      <c r="J1510" s="24"/>
    </row>
    <row r="1511" spans="10:10" x14ac:dyDescent="0.25">
      <c r="J1511" s="24"/>
    </row>
    <row r="1512" spans="10:10" x14ac:dyDescent="0.25">
      <c r="J1512" s="24"/>
    </row>
    <row r="1513" spans="10:10" x14ac:dyDescent="0.25">
      <c r="J1513" s="24"/>
    </row>
    <row r="1514" spans="10:10" x14ac:dyDescent="0.25">
      <c r="J1514" s="24"/>
    </row>
    <row r="1515" spans="10:10" x14ac:dyDescent="0.25">
      <c r="J1515" s="24"/>
    </row>
    <row r="1516" spans="10:10" x14ac:dyDescent="0.25">
      <c r="J1516" s="24"/>
    </row>
    <row r="1517" spans="10:10" x14ac:dyDescent="0.25">
      <c r="J1517" s="24"/>
    </row>
    <row r="1518" spans="10:10" x14ac:dyDescent="0.25">
      <c r="J1518" s="24"/>
    </row>
    <row r="1519" spans="10:10" x14ac:dyDescent="0.25">
      <c r="J1519" s="24"/>
    </row>
    <row r="1520" spans="10:10" x14ac:dyDescent="0.25">
      <c r="J1520" s="24"/>
    </row>
    <row r="1521" spans="10:20" x14ac:dyDescent="0.25">
      <c r="J1521" s="24"/>
    </row>
    <row r="1522" spans="10:20" x14ac:dyDescent="0.25">
      <c r="J1522" s="24"/>
    </row>
    <row r="1523" spans="10:20" x14ac:dyDescent="0.25">
      <c r="J1523" s="24"/>
    </row>
    <row r="1524" spans="10:20" x14ac:dyDescent="0.25">
      <c r="J1524" s="24"/>
    </row>
    <row r="1525" spans="10:20" x14ac:dyDescent="0.25">
      <c r="J1525" s="126"/>
    </row>
    <row r="1526" spans="10:20" x14ac:dyDescent="0.25">
      <c r="J1526" s="124"/>
    </row>
    <row r="1527" spans="10:20" x14ac:dyDescent="0.25">
      <c r="J1527" s="123"/>
    </row>
    <row r="1528" spans="10:20" x14ac:dyDescent="0.25">
      <c r="J1528" s="124"/>
    </row>
    <row r="1529" spans="10:20" x14ac:dyDescent="0.25">
      <c r="J1529" s="123"/>
    </row>
    <row r="1530" spans="10:20" x14ac:dyDescent="0.25">
      <c r="J1530" s="124"/>
      <c r="T1530" s="2"/>
    </row>
    <row r="1531" spans="10:20" x14ac:dyDescent="0.25">
      <c r="J1531" s="8"/>
      <c r="T1531" s="2"/>
    </row>
    <row r="4774" spans="1:20" s="31" customFormat="1" x14ac:dyDescent="0.25">
      <c r="A4774"/>
      <c r="B4774" s="6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 s="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 s="6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1476:J1476"/>
  </mergeCells>
  <phoneticPr fontId="8" type="noConversion"/>
  <conditionalFormatting sqref="G1:G1048576">
    <cfRule type="duplicateValues" dxfId="114" priority="29"/>
  </conditionalFormatting>
  <conditionalFormatting sqref="H1282">
    <cfRule type="duplicateValues" dxfId="113" priority="4"/>
  </conditionalFormatting>
  <conditionalFormatting sqref="H1263">
    <cfRule type="duplicateValues" dxfId="112" priority="3"/>
  </conditionalFormatting>
  <conditionalFormatting sqref="H1233">
    <cfRule type="duplicateValues" dxfId="111" priority="2"/>
  </conditionalFormatting>
  <conditionalFormatting sqref="H849">
    <cfRule type="duplicateValues" dxfId="110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6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6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6"/>
    </row>
    <row r="5" spans="1:23" x14ac:dyDescent="0.25">
      <c r="C5" s="6"/>
    </row>
    <row r="6" spans="1:23" x14ac:dyDescent="0.25">
      <c r="C6" s="6"/>
    </row>
    <row r="7" spans="1:23" x14ac:dyDescent="0.25">
      <c r="C7" s="6"/>
    </row>
    <row r="8" spans="1:23" x14ac:dyDescent="0.25">
      <c r="C8" s="6"/>
    </row>
    <row r="9" spans="1:23" x14ac:dyDescent="0.25">
      <c r="C9" s="6"/>
    </row>
    <row r="10" spans="1:23" x14ac:dyDescent="0.25">
      <c r="C10" s="6"/>
    </row>
    <row r="11" spans="1:23" x14ac:dyDescent="0.25">
      <c r="C11" s="6"/>
    </row>
    <row r="12" spans="1:23" x14ac:dyDescent="0.25">
      <c r="C12" s="6"/>
    </row>
    <row r="13" spans="1:23" x14ac:dyDescent="0.25">
      <c r="C13" s="6"/>
      <c r="O13"/>
      <c r="P13"/>
      <c r="Q13"/>
      <c r="R13"/>
      <c r="S13"/>
      <c r="T13"/>
      <c r="U13"/>
    </row>
    <row r="14" spans="1:23" x14ac:dyDescent="0.25">
      <c r="C14" s="6"/>
    </row>
    <row r="15" spans="1:23" x14ac:dyDescent="0.25">
      <c r="C15" s="6"/>
    </row>
    <row r="16" spans="1:23" x14ac:dyDescent="0.25">
      <c r="C16" s="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  <row r="28" spans="3:3" x14ac:dyDescent="0.25">
      <c r="C28" s="6"/>
    </row>
    <row r="29" spans="3:3" x14ac:dyDescent="0.25">
      <c r="C29" s="6"/>
    </row>
    <row r="30" spans="3:3" x14ac:dyDescent="0.25">
      <c r="C30" s="6"/>
    </row>
    <row r="31" spans="3:3" x14ac:dyDescent="0.25">
      <c r="C31" s="6"/>
    </row>
    <row r="32" spans="3:3" x14ac:dyDescent="0.25">
      <c r="C32" s="6"/>
    </row>
    <row r="33" spans="3:21" x14ac:dyDescent="0.25">
      <c r="C33" s="6"/>
    </row>
    <row r="34" spans="3:21" x14ac:dyDescent="0.25">
      <c r="C34" s="6"/>
    </row>
    <row r="35" spans="3:21" x14ac:dyDescent="0.25">
      <c r="C35" s="6"/>
    </row>
    <row r="36" spans="3:21" x14ac:dyDescent="0.25">
      <c r="C36" s="6"/>
    </row>
    <row r="37" spans="3:21" x14ac:dyDescent="0.25">
      <c r="C37" s="6"/>
    </row>
    <row r="38" spans="3:21" x14ac:dyDescent="0.25">
      <c r="C38" s="6"/>
    </row>
    <row r="39" spans="3:21" x14ac:dyDescent="0.25">
      <c r="C39" s="6"/>
      <c r="O39"/>
      <c r="P39"/>
      <c r="Q39"/>
      <c r="R39"/>
      <c r="S39"/>
      <c r="T39"/>
      <c r="U39"/>
    </row>
    <row r="40" spans="3:21" x14ac:dyDescent="0.25">
      <c r="C40" s="6"/>
    </row>
    <row r="41" spans="3:21" x14ac:dyDescent="0.25">
      <c r="C41" s="6"/>
    </row>
    <row r="42" spans="3:21" x14ac:dyDescent="0.25">
      <c r="C42" s="6"/>
    </row>
    <row r="43" spans="3:21" x14ac:dyDescent="0.25">
      <c r="C43" s="6"/>
    </row>
    <row r="44" spans="3:21" x14ac:dyDescent="0.25">
      <c r="C44" s="6"/>
    </row>
    <row r="45" spans="3:21" x14ac:dyDescent="0.25">
      <c r="C45" s="6"/>
    </row>
    <row r="46" spans="3:21" x14ac:dyDescent="0.25">
      <c r="C46" s="6"/>
    </row>
    <row r="47" spans="3:21" x14ac:dyDescent="0.25">
      <c r="C47" s="6"/>
    </row>
    <row r="48" spans="3:21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21" x14ac:dyDescent="0.25">
      <c r="C65" s="6"/>
      <c r="O65"/>
      <c r="P65"/>
      <c r="Q65"/>
      <c r="R65"/>
      <c r="S65"/>
      <c r="T65"/>
      <c r="U65"/>
    </row>
    <row r="66" spans="3:21" x14ac:dyDescent="0.25">
      <c r="C66" s="6"/>
    </row>
    <row r="67" spans="3:21" x14ac:dyDescent="0.25">
      <c r="C67" s="6"/>
    </row>
    <row r="68" spans="3:21" x14ac:dyDescent="0.25">
      <c r="C68" s="6"/>
    </row>
    <row r="69" spans="3:21" x14ac:dyDescent="0.25">
      <c r="C69" s="6"/>
    </row>
    <row r="70" spans="3:21" x14ac:dyDescent="0.25">
      <c r="C70" s="6"/>
    </row>
    <row r="71" spans="3:21" x14ac:dyDescent="0.25">
      <c r="C71" s="6"/>
    </row>
    <row r="72" spans="3:21" x14ac:dyDescent="0.25">
      <c r="C72" s="6"/>
    </row>
    <row r="73" spans="3:21" x14ac:dyDescent="0.25">
      <c r="C73" s="6"/>
    </row>
    <row r="74" spans="3:21" x14ac:dyDescent="0.25">
      <c r="C74" s="6"/>
    </row>
    <row r="75" spans="3:21" x14ac:dyDescent="0.25">
      <c r="C75" s="6"/>
    </row>
    <row r="76" spans="3:21" x14ac:dyDescent="0.25">
      <c r="C76" s="6"/>
    </row>
    <row r="77" spans="3:21" x14ac:dyDescent="0.25">
      <c r="C77" s="6"/>
    </row>
    <row r="78" spans="3:21" x14ac:dyDescent="0.25">
      <c r="C78" s="6"/>
    </row>
    <row r="79" spans="3:21" x14ac:dyDescent="0.25">
      <c r="C79" s="6"/>
    </row>
    <row r="80" spans="3:21" x14ac:dyDescent="0.25">
      <c r="C80" s="6"/>
    </row>
    <row r="81" spans="3:21" x14ac:dyDescent="0.25">
      <c r="C81" s="6"/>
    </row>
    <row r="82" spans="3:21" x14ac:dyDescent="0.25">
      <c r="C82" s="6"/>
    </row>
    <row r="83" spans="3:21" x14ac:dyDescent="0.25">
      <c r="C83" s="6"/>
    </row>
    <row r="84" spans="3:21" x14ac:dyDescent="0.25">
      <c r="C84" s="6"/>
    </row>
    <row r="85" spans="3:21" x14ac:dyDescent="0.25">
      <c r="C85" s="6"/>
    </row>
    <row r="86" spans="3:21" x14ac:dyDescent="0.25">
      <c r="C86" s="6"/>
    </row>
    <row r="87" spans="3:21" x14ac:dyDescent="0.25">
      <c r="C87" s="6"/>
    </row>
    <row r="88" spans="3:21" x14ac:dyDescent="0.25">
      <c r="C88" s="6"/>
    </row>
    <row r="89" spans="3:21" x14ac:dyDescent="0.25">
      <c r="C89" s="6"/>
    </row>
    <row r="90" spans="3:21" x14ac:dyDescent="0.25">
      <c r="C90" s="6"/>
    </row>
    <row r="91" spans="3:21" x14ac:dyDescent="0.25">
      <c r="C91" s="6"/>
      <c r="O91"/>
      <c r="P91"/>
      <c r="Q91"/>
      <c r="R91"/>
      <c r="S91"/>
      <c r="T91"/>
      <c r="U91"/>
    </row>
    <row r="92" spans="3:21" x14ac:dyDescent="0.25">
      <c r="C92" s="6"/>
    </row>
    <row r="93" spans="3:21" x14ac:dyDescent="0.25">
      <c r="C93" s="6"/>
    </row>
    <row r="94" spans="3:21" x14ac:dyDescent="0.25">
      <c r="C94" s="6"/>
    </row>
    <row r="95" spans="3:21" x14ac:dyDescent="0.25">
      <c r="C95" s="6"/>
    </row>
    <row r="96" spans="3:21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21" x14ac:dyDescent="0.25">
      <c r="C113" s="6"/>
    </row>
    <row r="114" spans="3:21" x14ac:dyDescent="0.25">
      <c r="C114" s="6"/>
    </row>
    <row r="115" spans="3:21" x14ac:dyDescent="0.25">
      <c r="C115" s="6"/>
    </row>
    <row r="116" spans="3:21" x14ac:dyDescent="0.25">
      <c r="C116" s="6"/>
    </row>
    <row r="117" spans="3:21" x14ac:dyDescent="0.25">
      <c r="C117" s="6"/>
    </row>
    <row r="118" spans="3:21" x14ac:dyDescent="0.25">
      <c r="C118" s="6"/>
    </row>
    <row r="119" spans="3:21" x14ac:dyDescent="0.25">
      <c r="C119" s="6"/>
    </row>
    <row r="120" spans="3:21" x14ac:dyDescent="0.25">
      <c r="C120" s="6"/>
    </row>
    <row r="121" spans="3:21" x14ac:dyDescent="0.25">
      <c r="C121" s="6"/>
    </row>
    <row r="122" spans="3:21" x14ac:dyDescent="0.25">
      <c r="C122" s="6"/>
    </row>
    <row r="123" spans="3:21" x14ac:dyDescent="0.25">
      <c r="C123" s="6"/>
    </row>
    <row r="124" spans="3:21" x14ac:dyDescent="0.25">
      <c r="C124" s="6"/>
    </row>
    <row r="125" spans="3:21" x14ac:dyDescent="0.25">
      <c r="C125" s="6"/>
    </row>
    <row r="126" spans="3:21" x14ac:dyDescent="0.25">
      <c r="C126" s="6"/>
    </row>
    <row r="127" spans="3:21" x14ac:dyDescent="0.25">
      <c r="C127" s="6"/>
      <c r="O127"/>
      <c r="P127"/>
      <c r="Q127"/>
      <c r="R127"/>
      <c r="S127"/>
      <c r="T127"/>
      <c r="U127"/>
    </row>
    <row r="128" spans="3:21" x14ac:dyDescent="0.25">
      <c r="C128" s="6"/>
    </row>
    <row r="129" spans="3:21" x14ac:dyDescent="0.25">
      <c r="C129" s="6"/>
    </row>
    <row r="130" spans="3:21" x14ac:dyDescent="0.25">
      <c r="C130" s="6"/>
    </row>
    <row r="131" spans="3:21" x14ac:dyDescent="0.25">
      <c r="C131" s="6"/>
    </row>
    <row r="132" spans="3:21" x14ac:dyDescent="0.25">
      <c r="C132" s="6"/>
    </row>
    <row r="133" spans="3:21" x14ac:dyDescent="0.25">
      <c r="C133" s="6"/>
    </row>
    <row r="134" spans="3:21" x14ac:dyDescent="0.25">
      <c r="C134" s="6"/>
    </row>
    <row r="135" spans="3:21" x14ac:dyDescent="0.25">
      <c r="C135" s="6"/>
      <c r="O135"/>
      <c r="P135"/>
      <c r="Q135"/>
      <c r="R135"/>
      <c r="S135"/>
      <c r="T135"/>
      <c r="U135"/>
    </row>
    <row r="136" spans="3:21" x14ac:dyDescent="0.25">
      <c r="C136" s="6"/>
      <c r="O136"/>
      <c r="P136"/>
      <c r="Q136"/>
      <c r="R136"/>
      <c r="S136"/>
      <c r="T136"/>
      <c r="U136"/>
    </row>
    <row r="137" spans="3:21" x14ac:dyDescent="0.25">
      <c r="C137" s="6"/>
    </row>
    <row r="138" spans="3:21" x14ac:dyDescent="0.25">
      <c r="C138" s="6"/>
    </row>
    <row r="139" spans="3:21" x14ac:dyDescent="0.25">
      <c r="C139" s="6"/>
    </row>
    <row r="140" spans="3:21" x14ac:dyDescent="0.25">
      <c r="C140" s="6"/>
    </row>
    <row r="141" spans="3:21" x14ac:dyDescent="0.25">
      <c r="C141" s="6"/>
    </row>
    <row r="142" spans="3:21" x14ac:dyDescent="0.25">
      <c r="C142" s="6"/>
    </row>
    <row r="143" spans="3:21" x14ac:dyDescent="0.25">
      <c r="C143" s="6"/>
    </row>
    <row r="144" spans="3:21" x14ac:dyDescent="0.25">
      <c r="C144" s="6"/>
    </row>
    <row r="145" spans="3:21" x14ac:dyDescent="0.25">
      <c r="C145" s="6"/>
    </row>
    <row r="146" spans="3:21" x14ac:dyDescent="0.25">
      <c r="C146" s="6"/>
    </row>
    <row r="147" spans="3:21" x14ac:dyDescent="0.25">
      <c r="C147" s="6"/>
    </row>
    <row r="148" spans="3:21" x14ac:dyDescent="0.25">
      <c r="C148" s="6"/>
      <c r="O148"/>
      <c r="P148"/>
      <c r="Q148"/>
      <c r="R148"/>
      <c r="S148"/>
      <c r="T148"/>
      <c r="U148"/>
    </row>
    <row r="149" spans="3:21" x14ac:dyDescent="0.25">
      <c r="C149" s="6"/>
      <c r="O149"/>
      <c r="P149"/>
      <c r="Q149"/>
      <c r="R149"/>
      <c r="S149"/>
      <c r="T149"/>
      <c r="U149"/>
    </row>
    <row r="150" spans="3:21" x14ac:dyDescent="0.25">
      <c r="C150" s="6"/>
    </row>
    <row r="151" spans="3:21" x14ac:dyDescent="0.25">
      <c r="C151" s="6"/>
      <c r="O151"/>
      <c r="P151"/>
      <c r="Q151"/>
      <c r="R151"/>
      <c r="S151"/>
      <c r="T151"/>
      <c r="U151"/>
    </row>
    <row r="152" spans="3:21" x14ac:dyDescent="0.25">
      <c r="C152" s="6"/>
      <c r="O152"/>
      <c r="P152"/>
      <c r="Q152"/>
      <c r="R152"/>
      <c r="S152"/>
      <c r="T152"/>
      <c r="U152"/>
    </row>
    <row r="153" spans="3:21" x14ac:dyDescent="0.25">
      <c r="C153" s="6"/>
    </row>
    <row r="154" spans="3:21" x14ac:dyDescent="0.25">
      <c r="C154" s="6"/>
    </row>
    <row r="155" spans="3:21" x14ac:dyDescent="0.25">
      <c r="C155" s="6"/>
    </row>
    <row r="156" spans="3:21" x14ac:dyDescent="0.25">
      <c r="C156" s="6"/>
    </row>
    <row r="157" spans="3:21" x14ac:dyDescent="0.25">
      <c r="C157" s="6"/>
    </row>
    <row r="158" spans="3:21" x14ac:dyDescent="0.25">
      <c r="C158" s="6"/>
    </row>
    <row r="159" spans="3:21" x14ac:dyDescent="0.25">
      <c r="C159" s="6"/>
    </row>
    <row r="160" spans="3:21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21" x14ac:dyDescent="0.25">
      <c r="C177" s="6"/>
    </row>
    <row r="178" spans="3:21" x14ac:dyDescent="0.25">
      <c r="C178" s="6"/>
    </row>
    <row r="179" spans="3:21" x14ac:dyDescent="0.25">
      <c r="C179" s="6"/>
    </row>
    <row r="180" spans="3:21" x14ac:dyDescent="0.25">
      <c r="C180" s="6"/>
    </row>
    <row r="181" spans="3:21" x14ac:dyDescent="0.25">
      <c r="C181" s="6"/>
    </row>
    <row r="182" spans="3:21" x14ac:dyDescent="0.25">
      <c r="C182" s="6"/>
    </row>
    <row r="183" spans="3:21" x14ac:dyDescent="0.25">
      <c r="C183" s="6"/>
    </row>
    <row r="184" spans="3:21" x14ac:dyDescent="0.25">
      <c r="C184" s="6"/>
    </row>
    <row r="185" spans="3:21" x14ac:dyDescent="0.25">
      <c r="C185" s="6"/>
    </row>
    <row r="186" spans="3:21" x14ac:dyDescent="0.25">
      <c r="C186" s="6"/>
    </row>
    <row r="187" spans="3:21" x14ac:dyDescent="0.25">
      <c r="C187" s="6"/>
      <c r="O187"/>
      <c r="P187"/>
      <c r="Q187"/>
      <c r="R187"/>
      <c r="S187"/>
      <c r="T187"/>
      <c r="U187"/>
    </row>
    <row r="188" spans="3:21" x14ac:dyDescent="0.25">
      <c r="C188" s="6"/>
    </row>
    <row r="189" spans="3:21" x14ac:dyDescent="0.25">
      <c r="C189" s="6"/>
    </row>
    <row r="190" spans="3:21" x14ac:dyDescent="0.25">
      <c r="C190" s="6"/>
    </row>
    <row r="191" spans="3:21" x14ac:dyDescent="0.25">
      <c r="C191" s="6"/>
    </row>
    <row r="192" spans="3:21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21" x14ac:dyDescent="0.25">
      <c r="C209" s="6"/>
    </row>
    <row r="210" spans="3:21" x14ac:dyDescent="0.25">
      <c r="C210" s="6"/>
    </row>
    <row r="211" spans="3:21" x14ac:dyDescent="0.25">
      <c r="C211" s="6"/>
    </row>
    <row r="212" spans="3:21" x14ac:dyDescent="0.25">
      <c r="C212" s="6"/>
    </row>
    <row r="213" spans="3:21" x14ac:dyDescent="0.25">
      <c r="C213" s="6"/>
    </row>
    <row r="214" spans="3:21" x14ac:dyDescent="0.25">
      <c r="C214" s="6"/>
      <c r="O214"/>
      <c r="P214"/>
      <c r="Q214"/>
      <c r="R214"/>
      <c r="S214"/>
      <c r="T214"/>
      <c r="U214"/>
    </row>
    <row r="215" spans="3:21" x14ac:dyDescent="0.25">
      <c r="C215" s="6"/>
    </row>
    <row r="216" spans="3:21" x14ac:dyDescent="0.25">
      <c r="C216" s="6"/>
    </row>
    <row r="217" spans="3:21" x14ac:dyDescent="0.25">
      <c r="C217" s="6"/>
    </row>
    <row r="218" spans="3:21" x14ac:dyDescent="0.25">
      <c r="C218" s="6"/>
    </row>
    <row r="219" spans="3:21" x14ac:dyDescent="0.25">
      <c r="C219" s="6"/>
    </row>
    <row r="220" spans="3:21" x14ac:dyDescent="0.25">
      <c r="C220" s="6"/>
    </row>
    <row r="221" spans="3:21" x14ac:dyDescent="0.25">
      <c r="C221" s="6"/>
      <c r="O221"/>
      <c r="P221"/>
      <c r="Q221"/>
      <c r="R221"/>
      <c r="S221"/>
      <c r="T221"/>
      <c r="U221"/>
    </row>
    <row r="222" spans="3:21" x14ac:dyDescent="0.25">
      <c r="C222" s="6"/>
    </row>
    <row r="223" spans="3:21" x14ac:dyDescent="0.25">
      <c r="C223" s="6"/>
    </row>
    <row r="224" spans="3:21" x14ac:dyDescent="0.25">
      <c r="C224" s="6"/>
    </row>
    <row r="225" spans="3:21" x14ac:dyDescent="0.25">
      <c r="C225" s="6"/>
    </row>
    <row r="226" spans="3:21" x14ac:dyDescent="0.25">
      <c r="C226" s="6"/>
    </row>
    <row r="227" spans="3:21" x14ac:dyDescent="0.25">
      <c r="C227" s="6"/>
    </row>
    <row r="228" spans="3:21" x14ac:dyDescent="0.25">
      <c r="C228" s="6"/>
    </row>
    <row r="229" spans="3:21" x14ac:dyDescent="0.25">
      <c r="C229" s="6"/>
    </row>
    <row r="230" spans="3:21" x14ac:dyDescent="0.25">
      <c r="C230" s="6"/>
    </row>
    <row r="231" spans="3:21" x14ac:dyDescent="0.25">
      <c r="C231" s="6"/>
    </row>
    <row r="232" spans="3:21" x14ac:dyDescent="0.25">
      <c r="C232" s="6"/>
    </row>
    <row r="233" spans="3:21" x14ac:dyDescent="0.25">
      <c r="C233" s="6"/>
    </row>
    <row r="234" spans="3:21" x14ac:dyDescent="0.25">
      <c r="C234" s="6"/>
    </row>
    <row r="235" spans="3:21" x14ac:dyDescent="0.25">
      <c r="C235" s="6"/>
      <c r="O235"/>
      <c r="P235"/>
      <c r="Q235"/>
      <c r="R235"/>
      <c r="S235"/>
      <c r="T235"/>
      <c r="U235"/>
    </row>
    <row r="236" spans="3:21" x14ac:dyDescent="0.25">
      <c r="C236" s="6"/>
    </row>
    <row r="237" spans="3:21" x14ac:dyDescent="0.25">
      <c r="C237" s="6"/>
    </row>
    <row r="238" spans="3:21" x14ac:dyDescent="0.25">
      <c r="C238" s="6"/>
    </row>
    <row r="239" spans="3:21" x14ac:dyDescent="0.25">
      <c r="C239" s="6"/>
    </row>
    <row r="240" spans="3:21" x14ac:dyDescent="0.25">
      <c r="C240" s="6"/>
    </row>
    <row r="241" spans="3:3" x14ac:dyDescent="0.25">
      <c r="C241" s="6"/>
    </row>
    <row r="242" spans="3:3" x14ac:dyDescent="0.25">
      <c r="C242" s="6"/>
    </row>
    <row r="243" spans="3:3" x14ac:dyDescent="0.25">
      <c r="C243" s="6"/>
    </row>
    <row r="244" spans="3:3" x14ac:dyDescent="0.25">
      <c r="C244" s="6"/>
    </row>
    <row r="245" spans="3:3" x14ac:dyDescent="0.25">
      <c r="C245" s="6"/>
    </row>
    <row r="246" spans="3:3" x14ac:dyDescent="0.25">
      <c r="C246" s="6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21" x14ac:dyDescent="0.25">
      <c r="C257" s="6"/>
    </row>
    <row r="258" spans="3:21" x14ac:dyDescent="0.25">
      <c r="C258" s="6"/>
      <c r="O258"/>
      <c r="P258"/>
      <c r="Q258"/>
      <c r="R258"/>
      <c r="S258"/>
      <c r="T258"/>
      <c r="U258"/>
    </row>
    <row r="259" spans="3:21" x14ac:dyDescent="0.25">
      <c r="C259" s="6"/>
    </row>
    <row r="260" spans="3:21" x14ac:dyDescent="0.25">
      <c r="C260" s="6"/>
    </row>
    <row r="261" spans="3:21" x14ac:dyDescent="0.25">
      <c r="C261" s="6"/>
    </row>
    <row r="262" spans="3:21" x14ac:dyDescent="0.25">
      <c r="C262" s="6"/>
    </row>
    <row r="263" spans="3:21" x14ac:dyDescent="0.25">
      <c r="C263" s="6"/>
    </row>
    <row r="264" spans="3:21" x14ac:dyDescent="0.25">
      <c r="C264" s="6"/>
    </row>
    <row r="265" spans="3:21" x14ac:dyDescent="0.25">
      <c r="C265" s="6"/>
    </row>
    <row r="266" spans="3:21" x14ac:dyDescent="0.25">
      <c r="C266" s="6"/>
    </row>
    <row r="267" spans="3:21" x14ac:dyDescent="0.25">
      <c r="C267" s="6"/>
    </row>
    <row r="268" spans="3:21" x14ac:dyDescent="0.25">
      <c r="C268" s="6"/>
    </row>
    <row r="269" spans="3:21" x14ac:dyDescent="0.25">
      <c r="C269" s="6"/>
    </row>
    <row r="270" spans="3:21" x14ac:dyDescent="0.25">
      <c r="C270" s="6"/>
    </row>
    <row r="271" spans="3:21" x14ac:dyDescent="0.25">
      <c r="C271" s="6"/>
    </row>
    <row r="272" spans="3:21" x14ac:dyDescent="0.25">
      <c r="C272" s="6"/>
    </row>
    <row r="273" spans="3:21" x14ac:dyDescent="0.25">
      <c r="C273" s="6"/>
    </row>
    <row r="274" spans="3:21" x14ac:dyDescent="0.25">
      <c r="C274" s="6"/>
    </row>
    <row r="275" spans="3:21" x14ac:dyDescent="0.25">
      <c r="C275" s="6"/>
    </row>
    <row r="276" spans="3:21" x14ac:dyDescent="0.25">
      <c r="C276" s="6"/>
    </row>
    <row r="277" spans="3:21" x14ac:dyDescent="0.25">
      <c r="C277" s="6"/>
    </row>
    <row r="278" spans="3:21" x14ac:dyDescent="0.25">
      <c r="C278" s="6"/>
    </row>
    <row r="279" spans="3:21" x14ac:dyDescent="0.25">
      <c r="C279" s="6"/>
    </row>
    <row r="280" spans="3:21" x14ac:dyDescent="0.25">
      <c r="C280" s="6"/>
    </row>
    <row r="281" spans="3:21" x14ac:dyDescent="0.25">
      <c r="C281" s="6"/>
      <c r="O281"/>
      <c r="P281"/>
      <c r="Q281"/>
      <c r="R281"/>
      <c r="S281"/>
      <c r="T281"/>
      <c r="U281"/>
    </row>
    <row r="282" spans="3:21" x14ac:dyDescent="0.25">
      <c r="C282" s="6"/>
    </row>
    <row r="283" spans="3:21" x14ac:dyDescent="0.25">
      <c r="C283" s="6"/>
    </row>
    <row r="284" spans="3:21" x14ac:dyDescent="0.25">
      <c r="C284" s="6"/>
    </row>
    <row r="285" spans="3:21" x14ac:dyDescent="0.25">
      <c r="C285" s="6"/>
    </row>
    <row r="286" spans="3:21" x14ac:dyDescent="0.25">
      <c r="C286" s="6"/>
    </row>
    <row r="287" spans="3:21" x14ac:dyDescent="0.25">
      <c r="C287" s="6"/>
    </row>
    <row r="288" spans="3:21" x14ac:dyDescent="0.25">
      <c r="C288" s="6"/>
    </row>
    <row r="289" spans="3:21" x14ac:dyDescent="0.25">
      <c r="C289" s="6"/>
    </row>
    <row r="290" spans="3:21" x14ac:dyDescent="0.25">
      <c r="C290" s="6"/>
    </row>
    <row r="291" spans="3:21" x14ac:dyDescent="0.25">
      <c r="C291" s="6"/>
    </row>
    <row r="292" spans="3:21" x14ac:dyDescent="0.25">
      <c r="C292" s="6"/>
    </row>
    <row r="293" spans="3:21" x14ac:dyDescent="0.25">
      <c r="C293" s="6"/>
    </row>
    <row r="294" spans="3:21" x14ac:dyDescent="0.25">
      <c r="C294" s="6"/>
    </row>
    <row r="295" spans="3:21" x14ac:dyDescent="0.25">
      <c r="C295" s="6"/>
    </row>
    <row r="296" spans="3:21" x14ac:dyDescent="0.25">
      <c r="C296" s="6"/>
    </row>
    <row r="297" spans="3:21" x14ac:dyDescent="0.25">
      <c r="C297" s="6"/>
    </row>
    <row r="298" spans="3:21" x14ac:dyDescent="0.25">
      <c r="C298" s="6"/>
    </row>
    <row r="299" spans="3:21" x14ac:dyDescent="0.25">
      <c r="C299" s="6"/>
      <c r="O299"/>
      <c r="P299"/>
      <c r="Q299"/>
      <c r="R299"/>
      <c r="S299"/>
      <c r="T299"/>
      <c r="U299"/>
    </row>
    <row r="300" spans="3:21" x14ac:dyDescent="0.25">
      <c r="C300" s="6"/>
    </row>
    <row r="301" spans="3:21" x14ac:dyDescent="0.25">
      <c r="C301" s="6"/>
    </row>
    <row r="302" spans="3:21" x14ac:dyDescent="0.25">
      <c r="C302" s="6"/>
    </row>
    <row r="303" spans="3:21" x14ac:dyDescent="0.25">
      <c r="C303" s="6"/>
    </row>
    <row r="304" spans="3:21" x14ac:dyDescent="0.25">
      <c r="C304" s="6"/>
    </row>
    <row r="305" spans="3:3" x14ac:dyDescent="0.25">
      <c r="C305" s="6"/>
    </row>
    <row r="306" spans="3:3" x14ac:dyDescent="0.25">
      <c r="C306" s="6"/>
    </row>
    <row r="307" spans="3:3" x14ac:dyDescent="0.25">
      <c r="C307" s="6"/>
    </row>
    <row r="308" spans="3:3" x14ac:dyDescent="0.25">
      <c r="C308" s="6"/>
    </row>
    <row r="309" spans="3:3" x14ac:dyDescent="0.25">
      <c r="C309" s="6"/>
    </row>
    <row r="310" spans="3:3" x14ac:dyDescent="0.25">
      <c r="C310" s="6"/>
    </row>
    <row r="311" spans="3:3" x14ac:dyDescent="0.25">
      <c r="C311" s="6"/>
    </row>
    <row r="312" spans="3:3" x14ac:dyDescent="0.25">
      <c r="C312" s="6"/>
    </row>
    <row r="313" spans="3:3" x14ac:dyDescent="0.25">
      <c r="C313" s="6"/>
    </row>
    <row r="314" spans="3:3" x14ac:dyDescent="0.25">
      <c r="C314" s="6"/>
    </row>
    <row r="315" spans="3:3" x14ac:dyDescent="0.25">
      <c r="C315" s="6"/>
    </row>
    <row r="316" spans="3:3" x14ac:dyDescent="0.25">
      <c r="C316" s="6"/>
    </row>
    <row r="317" spans="3:3" x14ac:dyDescent="0.25">
      <c r="C317" s="6"/>
    </row>
    <row r="318" spans="3:3" x14ac:dyDescent="0.25">
      <c r="C318" s="6"/>
    </row>
    <row r="319" spans="3:3" x14ac:dyDescent="0.25">
      <c r="C319" s="6"/>
    </row>
    <row r="320" spans="3:3" x14ac:dyDescent="0.25">
      <c r="C320" s="6"/>
    </row>
    <row r="321" spans="3:21" x14ac:dyDescent="0.25">
      <c r="C321" s="6"/>
    </row>
    <row r="322" spans="3:21" x14ac:dyDescent="0.25">
      <c r="C322" s="6"/>
    </row>
    <row r="323" spans="3:21" x14ac:dyDescent="0.25">
      <c r="C323" s="6"/>
    </row>
    <row r="324" spans="3:21" x14ac:dyDescent="0.25">
      <c r="C324" s="6"/>
    </row>
    <row r="325" spans="3:21" x14ac:dyDescent="0.25">
      <c r="C325" s="6"/>
    </row>
    <row r="326" spans="3:21" x14ac:dyDescent="0.25">
      <c r="C326" s="6"/>
    </row>
    <row r="327" spans="3:21" x14ac:dyDescent="0.25">
      <c r="C327" s="6"/>
    </row>
    <row r="328" spans="3:21" x14ac:dyDescent="0.25">
      <c r="C328" s="6"/>
      <c r="O328"/>
      <c r="P328"/>
      <c r="Q328"/>
      <c r="R328"/>
      <c r="S328"/>
      <c r="T328"/>
      <c r="U328"/>
    </row>
    <row r="329" spans="3:21" x14ac:dyDescent="0.25">
      <c r="C329" s="6"/>
    </row>
    <row r="330" spans="3:21" x14ac:dyDescent="0.25">
      <c r="C330" s="6"/>
    </row>
    <row r="331" spans="3:21" x14ac:dyDescent="0.25">
      <c r="C331" s="6"/>
    </row>
    <row r="332" spans="3:21" x14ac:dyDescent="0.25">
      <c r="C332" s="6"/>
    </row>
    <row r="333" spans="3:21" x14ac:dyDescent="0.25">
      <c r="C333" s="6"/>
    </row>
    <row r="334" spans="3:21" x14ac:dyDescent="0.25">
      <c r="C334" s="6"/>
    </row>
    <row r="335" spans="3:21" x14ac:dyDescent="0.25">
      <c r="C335" s="6"/>
    </row>
    <row r="336" spans="3:21" x14ac:dyDescent="0.25">
      <c r="C336" s="6"/>
    </row>
    <row r="337" spans="3:21" x14ac:dyDescent="0.25">
      <c r="C337" s="6"/>
    </row>
    <row r="338" spans="3:21" x14ac:dyDescent="0.25">
      <c r="C338" s="6"/>
    </row>
    <row r="339" spans="3:21" x14ac:dyDescent="0.25">
      <c r="C339" s="6"/>
    </row>
    <row r="340" spans="3:21" x14ac:dyDescent="0.25">
      <c r="C340" s="6"/>
    </row>
    <row r="341" spans="3:21" x14ac:dyDescent="0.25">
      <c r="C341" s="6"/>
    </row>
    <row r="342" spans="3:21" x14ac:dyDescent="0.25">
      <c r="C342" s="6"/>
    </row>
    <row r="343" spans="3:21" x14ac:dyDescent="0.25">
      <c r="C343" s="6"/>
    </row>
    <row r="344" spans="3:21" x14ac:dyDescent="0.25">
      <c r="C344" s="6"/>
    </row>
    <row r="345" spans="3:21" x14ac:dyDescent="0.25">
      <c r="C345" s="6"/>
    </row>
    <row r="346" spans="3:21" x14ac:dyDescent="0.25">
      <c r="C346" s="6"/>
    </row>
    <row r="347" spans="3:21" x14ac:dyDescent="0.25">
      <c r="C347" s="6"/>
      <c r="O347"/>
      <c r="P347"/>
      <c r="Q347"/>
      <c r="R347"/>
      <c r="S347"/>
      <c r="T347"/>
      <c r="U347"/>
    </row>
    <row r="348" spans="3:21" x14ac:dyDescent="0.25">
      <c r="C348" s="6"/>
    </row>
    <row r="349" spans="3:21" x14ac:dyDescent="0.25">
      <c r="C349" s="6"/>
    </row>
    <row r="350" spans="3:21" x14ac:dyDescent="0.25">
      <c r="C350" s="6"/>
    </row>
    <row r="351" spans="3:21" x14ac:dyDescent="0.25">
      <c r="C351" s="6"/>
    </row>
    <row r="352" spans="3:21" x14ac:dyDescent="0.25">
      <c r="C352" s="6"/>
    </row>
    <row r="353" spans="3:21" x14ac:dyDescent="0.25">
      <c r="C353" s="6"/>
    </row>
    <row r="354" spans="3:21" x14ac:dyDescent="0.25">
      <c r="C354" s="6"/>
    </row>
    <row r="355" spans="3:21" x14ac:dyDescent="0.25">
      <c r="C355" s="6"/>
    </row>
    <row r="356" spans="3:21" x14ac:dyDescent="0.25">
      <c r="C356" s="6"/>
    </row>
    <row r="357" spans="3:21" x14ac:dyDescent="0.25">
      <c r="C357" s="6"/>
    </row>
    <row r="358" spans="3:21" x14ac:dyDescent="0.25">
      <c r="C358" s="6"/>
    </row>
    <row r="359" spans="3:21" x14ac:dyDescent="0.25">
      <c r="C359" s="6"/>
    </row>
    <row r="360" spans="3:21" x14ac:dyDescent="0.25">
      <c r="C360" s="6"/>
    </row>
    <row r="361" spans="3:21" x14ac:dyDescent="0.25">
      <c r="C361" s="6"/>
    </row>
    <row r="362" spans="3:21" x14ac:dyDescent="0.25">
      <c r="C362" s="6"/>
    </row>
    <row r="363" spans="3:21" x14ac:dyDescent="0.25">
      <c r="C363" s="6"/>
    </row>
    <row r="364" spans="3:21" x14ac:dyDescent="0.25">
      <c r="C364" s="6"/>
    </row>
    <row r="365" spans="3:21" x14ac:dyDescent="0.25">
      <c r="C365" s="6"/>
      <c r="O365"/>
      <c r="P365"/>
      <c r="Q365"/>
      <c r="R365"/>
      <c r="S365"/>
      <c r="T365"/>
      <c r="U365"/>
    </row>
    <row r="366" spans="3:21" x14ac:dyDescent="0.25">
      <c r="C366" s="6"/>
    </row>
    <row r="367" spans="3:21" x14ac:dyDescent="0.25">
      <c r="C367" s="6"/>
    </row>
    <row r="368" spans="3:21" x14ac:dyDescent="0.25">
      <c r="C368" s="6"/>
    </row>
    <row r="369" spans="3:21" x14ac:dyDescent="0.25">
      <c r="C369" s="6"/>
    </row>
    <row r="370" spans="3:21" x14ac:dyDescent="0.25">
      <c r="C370" s="6"/>
    </row>
    <row r="371" spans="3:21" x14ac:dyDescent="0.25">
      <c r="C371" s="6"/>
      <c r="O371"/>
      <c r="P371"/>
      <c r="Q371"/>
      <c r="R371"/>
      <c r="S371"/>
      <c r="T371"/>
      <c r="U371"/>
    </row>
    <row r="372" spans="3:21" x14ac:dyDescent="0.25">
      <c r="C372" s="6"/>
    </row>
    <row r="373" spans="3:21" x14ac:dyDescent="0.25">
      <c r="C373" s="6"/>
    </row>
    <row r="374" spans="3:21" x14ac:dyDescent="0.25">
      <c r="C374" s="6"/>
    </row>
    <row r="375" spans="3:21" x14ac:dyDescent="0.25">
      <c r="C375" s="6"/>
    </row>
    <row r="376" spans="3:21" x14ac:dyDescent="0.25">
      <c r="C376" s="6"/>
    </row>
    <row r="377" spans="3:21" x14ac:dyDescent="0.25">
      <c r="C377" s="6"/>
    </row>
    <row r="378" spans="3:21" x14ac:dyDescent="0.25">
      <c r="C378" s="6"/>
    </row>
    <row r="379" spans="3:21" x14ac:dyDescent="0.25">
      <c r="C379" s="6"/>
    </row>
    <row r="380" spans="3:21" x14ac:dyDescent="0.25">
      <c r="C380" s="6"/>
    </row>
    <row r="381" spans="3:21" x14ac:dyDescent="0.25">
      <c r="C381" s="6"/>
    </row>
    <row r="382" spans="3:21" x14ac:dyDescent="0.25">
      <c r="C382" s="6"/>
    </row>
    <row r="383" spans="3:21" x14ac:dyDescent="0.25">
      <c r="C383" s="6"/>
    </row>
    <row r="384" spans="3:21" x14ac:dyDescent="0.25">
      <c r="C384" s="6"/>
    </row>
    <row r="385" spans="3:3" x14ac:dyDescent="0.25">
      <c r="C385" s="6"/>
    </row>
    <row r="386" spans="3:3" x14ac:dyDescent="0.25">
      <c r="C386" s="6"/>
    </row>
    <row r="387" spans="3:3" x14ac:dyDescent="0.25">
      <c r="C387" s="6"/>
    </row>
    <row r="388" spans="3:3" x14ac:dyDescent="0.25">
      <c r="C388" s="6"/>
    </row>
    <row r="389" spans="3:3" x14ac:dyDescent="0.25">
      <c r="C389" s="6"/>
    </row>
    <row r="390" spans="3:3" x14ac:dyDescent="0.25">
      <c r="C390" s="6"/>
    </row>
    <row r="391" spans="3:3" x14ac:dyDescent="0.25">
      <c r="C391" s="6"/>
    </row>
    <row r="392" spans="3:3" x14ac:dyDescent="0.25">
      <c r="C392" s="6"/>
    </row>
    <row r="393" spans="3:3" x14ac:dyDescent="0.25">
      <c r="C393" s="6"/>
    </row>
    <row r="394" spans="3:3" x14ac:dyDescent="0.25">
      <c r="C394" s="6"/>
    </row>
    <row r="395" spans="3:3" x14ac:dyDescent="0.25">
      <c r="C395" s="6"/>
    </row>
    <row r="396" spans="3:3" x14ac:dyDescent="0.25">
      <c r="C396" s="6"/>
    </row>
    <row r="397" spans="3:3" x14ac:dyDescent="0.25">
      <c r="C397" s="6"/>
    </row>
    <row r="398" spans="3:3" x14ac:dyDescent="0.25">
      <c r="C398" s="6"/>
    </row>
    <row r="399" spans="3:3" x14ac:dyDescent="0.25">
      <c r="C399" s="6"/>
    </row>
    <row r="400" spans="3:3" x14ac:dyDescent="0.25">
      <c r="C400" s="6"/>
    </row>
    <row r="401" spans="3:21" x14ac:dyDescent="0.25">
      <c r="C401" s="6"/>
      <c r="O401"/>
      <c r="P401"/>
      <c r="Q401"/>
      <c r="R401"/>
      <c r="S401"/>
      <c r="T401"/>
      <c r="U401"/>
    </row>
    <row r="402" spans="3:21" x14ac:dyDescent="0.25">
      <c r="C402" s="6"/>
    </row>
    <row r="403" spans="3:21" x14ac:dyDescent="0.25">
      <c r="C403" s="6"/>
    </row>
    <row r="404" spans="3:21" x14ac:dyDescent="0.25">
      <c r="C404" s="6"/>
    </row>
    <row r="405" spans="3:21" x14ac:dyDescent="0.25">
      <c r="C405" s="6"/>
    </row>
    <row r="406" spans="3:21" x14ac:dyDescent="0.25">
      <c r="C406" s="6"/>
    </row>
    <row r="407" spans="3:21" x14ac:dyDescent="0.25">
      <c r="C407" s="6"/>
    </row>
    <row r="408" spans="3:21" x14ac:dyDescent="0.25">
      <c r="C408" s="6"/>
    </row>
    <row r="409" spans="3:21" x14ac:dyDescent="0.25">
      <c r="C409" s="6"/>
    </row>
    <row r="410" spans="3:21" x14ac:dyDescent="0.25">
      <c r="C410" s="6"/>
      <c r="O410"/>
      <c r="P410"/>
      <c r="Q410"/>
      <c r="R410"/>
      <c r="S410"/>
      <c r="T410"/>
      <c r="U410"/>
    </row>
    <row r="411" spans="3:21" x14ac:dyDescent="0.25">
      <c r="C411" s="6"/>
    </row>
    <row r="412" spans="3:21" x14ac:dyDescent="0.25">
      <c r="C412" s="6"/>
    </row>
    <row r="413" spans="3:21" x14ac:dyDescent="0.25">
      <c r="C413" s="6"/>
    </row>
    <row r="414" spans="3:21" x14ac:dyDescent="0.25">
      <c r="C414" s="6"/>
    </row>
    <row r="415" spans="3:21" x14ac:dyDescent="0.25">
      <c r="C415" s="6"/>
    </row>
    <row r="416" spans="3:21" x14ac:dyDescent="0.25">
      <c r="C416" s="6"/>
    </row>
    <row r="417" spans="3:21" x14ac:dyDescent="0.25">
      <c r="C417" s="6"/>
    </row>
    <row r="418" spans="3:21" x14ac:dyDescent="0.25">
      <c r="C418" s="6"/>
    </row>
    <row r="419" spans="3:21" x14ac:dyDescent="0.25">
      <c r="C419" s="6"/>
    </row>
    <row r="420" spans="3:21" x14ac:dyDescent="0.25">
      <c r="C420" s="6"/>
    </row>
    <row r="421" spans="3:21" x14ac:dyDescent="0.25">
      <c r="C421" s="6"/>
    </row>
    <row r="422" spans="3:21" x14ac:dyDescent="0.25">
      <c r="C422" s="6"/>
    </row>
    <row r="423" spans="3:21" x14ac:dyDescent="0.25">
      <c r="C423" s="6"/>
    </row>
    <row r="424" spans="3:21" x14ac:dyDescent="0.25">
      <c r="C424" s="6"/>
    </row>
    <row r="425" spans="3:21" x14ac:dyDescent="0.25">
      <c r="C425" s="6"/>
    </row>
    <row r="426" spans="3:21" x14ac:dyDescent="0.25">
      <c r="C426" s="6"/>
    </row>
    <row r="427" spans="3:21" x14ac:dyDescent="0.25">
      <c r="C427" s="6"/>
    </row>
    <row r="428" spans="3:21" x14ac:dyDescent="0.25">
      <c r="C428" s="6"/>
    </row>
    <row r="429" spans="3:21" x14ac:dyDescent="0.25">
      <c r="C429" s="6"/>
    </row>
    <row r="430" spans="3:21" x14ac:dyDescent="0.25">
      <c r="C430" s="6"/>
      <c r="O430"/>
      <c r="P430"/>
      <c r="Q430"/>
      <c r="R430"/>
      <c r="S430"/>
      <c r="T430"/>
      <c r="U430"/>
    </row>
    <row r="431" spans="3:21" x14ac:dyDescent="0.25">
      <c r="C431" s="6"/>
    </row>
    <row r="432" spans="3:21" x14ac:dyDescent="0.25">
      <c r="C432" s="6"/>
    </row>
    <row r="433" spans="3:21" x14ac:dyDescent="0.25">
      <c r="C433" s="6"/>
    </row>
    <row r="434" spans="3:21" x14ac:dyDescent="0.25">
      <c r="C434" s="6"/>
    </row>
    <row r="435" spans="3:21" x14ac:dyDescent="0.25">
      <c r="C435" s="6"/>
    </row>
    <row r="436" spans="3:21" x14ac:dyDescent="0.25">
      <c r="C436" s="6"/>
    </row>
    <row r="437" spans="3:21" x14ac:dyDescent="0.25">
      <c r="C437" s="6"/>
      <c r="O437"/>
      <c r="P437"/>
      <c r="Q437"/>
      <c r="R437"/>
      <c r="S437"/>
      <c r="T437"/>
      <c r="U437"/>
    </row>
    <row r="438" spans="3:21" x14ac:dyDescent="0.25">
      <c r="C438" s="6"/>
    </row>
    <row r="439" spans="3:21" x14ac:dyDescent="0.25">
      <c r="C439" s="6"/>
    </row>
    <row r="440" spans="3:21" x14ac:dyDescent="0.25">
      <c r="C440" s="6"/>
    </row>
    <row r="441" spans="3:21" x14ac:dyDescent="0.25">
      <c r="C441" s="6"/>
    </row>
    <row r="442" spans="3:21" x14ac:dyDescent="0.25">
      <c r="C442" s="6"/>
    </row>
    <row r="443" spans="3:21" x14ac:dyDescent="0.25">
      <c r="C443" s="6"/>
    </row>
    <row r="444" spans="3:21" x14ac:dyDescent="0.25">
      <c r="C444" s="6"/>
    </row>
    <row r="445" spans="3:21" x14ac:dyDescent="0.25">
      <c r="C445" s="6"/>
    </row>
    <row r="446" spans="3:21" x14ac:dyDescent="0.25">
      <c r="C446" s="6"/>
    </row>
    <row r="447" spans="3:21" x14ac:dyDescent="0.25">
      <c r="C447" s="6"/>
    </row>
    <row r="448" spans="3:21" x14ac:dyDescent="0.25">
      <c r="C448" s="6"/>
    </row>
    <row r="449" spans="3:3" x14ac:dyDescent="0.25">
      <c r="C449" s="6"/>
    </row>
    <row r="450" spans="3:3" x14ac:dyDescent="0.25">
      <c r="C450" s="6"/>
    </row>
    <row r="451" spans="3:3" x14ac:dyDescent="0.25">
      <c r="C451" s="6"/>
    </row>
    <row r="452" spans="3:3" x14ac:dyDescent="0.25">
      <c r="C452" s="6"/>
    </row>
    <row r="453" spans="3:3" x14ac:dyDescent="0.25">
      <c r="C453" s="6"/>
    </row>
    <row r="454" spans="3:3" x14ac:dyDescent="0.25">
      <c r="C454" s="6"/>
    </row>
    <row r="455" spans="3:3" x14ac:dyDescent="0.25">
      <c r="C455" s="6"/>
    </row>
    <row r="456" spans="3:3" x14ac:dyDescent="0.25">
      <c r="C456" s="6"/>
    </row>
    <row r="457" spans="3:3" x14ac:dyDescent="0.25">
      <c r="C457" s="6"/>
    </row>
    <row r="458" spans="3:3" x14ac:dyDescent="0.25">
      <c r="C458" s="6"/>
    </row>
    <row r="459" spans="3:3" x14ac:dyDescent="0.25">
      <c r="C459" s="6"/>
    </row>
    <row r="460" spans="3:3" x14ac:dyDescent="0.25">
      <c r="C460" s="6"/>
    </row>
    <row r="461" spans="3:3" x14ac:dyDescent="0.25">
      <c r="C461" s="6"/>
    </row>
    <row r="462" spans="3:3" x14ac:dyDescent="0.25">
      <c r="C462" s="6"/>
    </row>
    <row r="463" spans="3:3" x14ac:dyDescent="0.25">
      <c r="C463" s="6"/>
    </row>
    <row r="464" spans="3:3" x14ac:dyDescent="0.25">
      <c r="C464" s="6"/>
    </row>
    <row r="465" spans="3:3" x14ac:dyDescent="0.25">
      <c r="C465" s="6"/>
    </row>
    <row r="466" spans="3:3" x14ac:dyDescent="0.25">
      <c r="C466" s="6"/>
    </row>
    <row r="467" spans="3:3" x14ac:dyDescent="0.25">
      <c r="C467" s="6"/>
    </row>
    <row r="468" spans="3:3" x14ac:dyDescent="0.25">
      <c r="C468" s="6"/>
    </row>
    <row r="469" spans="3:3" x14ac:dyDescent="0.25">
      <c r="C469" s="6"/>
    </row>
    <row r="470" spans="3:3" x14ac:dyDescent="0.25">
      <c r="C470" s="6"/>
    </row>
    <row r="471" spans="3:3" x14ac:dyDescent="0.25">
      <c r="C471" s="6"/>
    </row>
    <row r="472" spans="3:3" x14ac:dyDescent="0.25">
      <c r="C472" s="6"/>
    </row>
    <row r="473" spans="3:3" x14ac:dyDescent="0.25">
      <c r="C473" s="6"/>
    </row>
    <row r="474" spans="3:3" x14ac:dyDescent="0.25">
      <c r="C474" s="6"/>
    </row>
    <row r="475" spans="3:3" x14ac:dyDescent="0.25">
      <c r="C475" s="6"/>
    </row>
    <row r="476" spans="3:3" x14ac:dyDescent="0.25">
      <c r="C476" s="6"/>
    </row>
    <row r="477" spans="3:3" x14ac:dyDescent="0.25">
      <c r="C477" s="6"/>
    </row>
    <row r="478" spans="3:3" x14ac:dyDescent="0.25">
      <c r="C478" s="6"/>
    </row>
    <row r="479" spans="3:3" x14ac:dyDescent="0.25">
      <c r="C479" s="6"/>
    </row>
    <row r="480" spans="3:3" x14ac:dyDescent="0.25">
      <c r="C480" s="6"/>
    </row>
    <row r="481" spans="3:3" x14ac:dyDescent="0.25">
      <c r="C481" s="6"/>
    </row>
    <row r="482" spans="3:3" x14ac:dyDescent="0.25">
      <c r="C482" s="6"/>
    </row>
    <row r="483" spans="3:3" x14ac:dyDescent="0.25">
      <c r="C483" s="6"/>
    </row>
    <row r="484" spans="3:3" x14ac:dyDescent="0.25">
      <c r="C484" s="6"/>
    </row>
    <row r="485" spans="3:3" x14ac:dyDescent="0.25">
      <c r="C485" s="6"/>
    </row>
    <row r="486" spans="3:3" x14ac:dyDescent="0.25">
      <c r="C486" s="6"/>
    </row>
    <row r="487" spans="3:3" x14ac:dyDescent="0.25">
      <c r="C487" s="6"/>
    </row>
    <row r="488" spans="3:3" x14ac:dyDescent="0.25">
      <c r="C488" s="6"/>
    </row>
    <row r="489" spans="3:3" x14ac:dyDescent="0.25">
      <c r="C489" s="6"/>
    </row>
    <row r="490" spans="3:3" x14ac:dyDescent="0.25">
      <c r="C490" s="6"/>
    </row>
    <row r="491" spans="3:3" x14ac:dyDescent="0.25">
      <c r="C491" s="6"/>
    </row>
    <row r="492" spans="3:3" x14ac:dyDescent="0.25">
      <c r="C492" s="6"/>
    </row>
    <row r="493" spans="3:3" x14ac:dyDescent="0.25">
      <c r="C493" s="6"/>
    </row>
    <row r="494" spans="3:3" x14ac:dyDescent="0.25">
      <c r="C494" s="6"/>
    </row>
    <row r="495" spans="3:3" x14ac:dyDescent="0.25">
      <c r="C495" s="6"/>
    </row>
    <row r="496" spans="3:3" x14ac:dyDescent="0.25">
      <c r="C496" s="6"/>
    </row>
    <row r="497" spans="3:3" x14ac:dyDescent="0.25">
      <c r="C497" s="6"/>
    </row>
    <row r="498" spans="3:3" x14ac:dyDescent="0.25">
      <c r="C498" s="6"/>
    </row>
    <row r="499" spans="3:3" x14ac:dyDescent="0.25">
      <c r="C499" s="6"/>
    </row>
    <row r="500" spans="3:3" x14ac:dyDescent="0.25">
      <c r="C500" s="6"/>
    </row>
    <row r="501" spans="3:3" x14ac:dyDescent="0.25">
      <c r="C501" s="6"/>
    </row>
    <row r="502" spans="3:3" x14ac:dyDescent="0.25">
      <c r="C502" s="6"/>
    </row>
    <row r="503" spans="3:3" x14ac:dyDescent="0.25">
      <c r="C503" s="6"/>
    </row>
    <row r="504" spans="3:3" x14ac:dyDescent="0.25">
      <c r="C504" s="6"/>
    </row>
    <row r="505" spans="3:3" x14ac:dyDescent="0.25">
      <c r="C505" s="6"/>
    </row>
    <row r="506" spans="3:3" x14ac:dyDescent="0.25">
      <c r="C506" s="6"/>
    </row>
    <row r="507" spans="3:3" x14ac:dyDescent="0.25">
      <c r="C507" s="6"/>
    </row>
    <row r="508" spans="3:3" x14ac:dyDescent="0.25">
      <c r="C508" s="6"/>
    </row>
    <row r="509" spans="3:3" x14ac:dyDescent="0.25">
      <c r="C509" s="6"/>
    </row>
    <row r="510" spans="3:3" x14ac:dyDescent="0.25">
      <c r="C510" s="6"/>
    </row>
    <row r="511" spans="3:3" x14ac:dyDescent="0.25">
      <c r="C511" s="6"/>
    </row>
    <row r="512" spans="3:3" x14ac:dyDescent="0.25">
      <c r="C512" s="6"/>
    </row>
    <row r="513" spans="3:21" x14ac:dyDescent="0.25">
      <c r="C513" s="6"/>
    </row>
    <row r="514" spans="3:21" x14ac:dyDescent="0.25">
      <c r="C514" s="6"/>
    </row>
    <row r="515" spans="3:21" x14ac:dyDescent="0.25">
      <c r="C515" s="6"/>
    </row>
    <row r="516" spans="3:21" x14ac:dyDescent="0.25">
      <c r="C516" s="6"/>
    </row>
    <row r="517" spans="3:21" x14ac:dyDescent="0.25">
      <c r="C517" s="6"/>
    </row>
    <row r="518" spans="3:21" x14ac:dyDescent="0.25">
      <c r="C518" s="6"/>
    </row>
    <row r="519" spans="3:21" x14ac:dyDescent="0.25">
      <c r="C519" s="6"/>
    </row>
    <row r="520" spans="3:21" x14ac:dyDescent="0.25">
      <c r="C520" s="6"/>
    </row>
    <row r="521" spans="3:21" x14ac:dyDescent="0.25">
      <c r="C521" s="6"/>
    </row>
    <row r="522" spans="3:21" x14ac:dyDescent="0.25">
      <c r="C522" s="6"/>
    </row>
    <row r="523" spans="3:21" x14ac:dyDescent="0.25">
      <c r="C523" s="6"/>
    </row>
    <row r="524" spans="3:21" x14ac:dyDescent="0.25">
      <c r="C524" s="6"/>
    </row>
    <row r="525" spans="3:21" x14ac:dyDescent="0.25">
      <c r="C525" s="6"/>
    </row>
    <row r="526" spans="3:21" x14ac:dyDescent="0.25">
      <c r="C526" s="6"/>
    </row>
    <row r="527" spans="3:21" x14ac:dyDescent="0.25">
      <c r="C527" s="6"/>
      <c r="O527"/>
      <c r="P527"/>
      <c r="Q527"/>
      <c r="R527"/>
      <c r="S527"/>
      <c r="T527"/>
      <c r="U527"/>
    </row>
    <row r="528" spans="3:21" x14ac:dyDescent="0.25">
      <c r="C528" s="6"/>
    </row>
    <row r="529" spans="3:21" x14ac:dyDescent="0.25">
      <c r="C529" s="6"/>
    </row>
    <row r="530" spans="3:21" x14ac:dyDescent="0.25">
      <c r="C530" s="6"/>
    </row>
    <row r="531" spans="3:21" x14ac:dyDescent="0.25">
      <c r="C531" s="6"/>
    </row>
    <row r="532" spans="3:21" x14ac:dyDescent="0.25">
      <c r="C532" s="6"/>
    </row>
    <row r="533" spans="3:21" x14ac:dyDescent="0.25">
      <c r="C533" s="6"/>
    </row>
    <row r="534" spans="3:21" x14ac:dyDescent="0.25">
      <c r="C534" s="6"/>
    </row>
    <row r="535" spans="3:21" x14ac:dyDescent="0.25">
      <c r="C535" s="6"/>
    </row>
    <row r="536" spans="3:21" x14ac:dyDescent="0.25">
      <c r="C536" s="6"/>
    </row>
    <row r="537" spans="3:21" x14ac:dyDescent="0.25">
      <c r="C537" s="6"/>
      <c r="O537"/>
      <c r="P537"/>
      <c r="Q537"/>
      <c r="R537"/>
      <c r="S537"/>
      <c r="T537"/>
      <c r="U537"/>
    </row>
    <row r="538" spans="3:21" x14ac:dyDescent="0.25">
      <c r="C538" s="6"/>
    </row>
    <row r="539" spans="3:21" x14ac:dyDescent="0.25">
      <c r="C539" s="6"/>
    </row>
    <row r="540" spans="3:21" x14ac:dyDescent="0.25">
      <c r="C540" s="6"/>
    </row>
    <row r="541" spans="3:21" x14ac:dyDescent="0.25">
      <c r="C541" s="6"/>
    </row>
    <row r="542" spans="3:21" x14ac:dyDescent="0.25">
      <c r="C542" s="6"/>
    </row>
    <row r="543" spans="3:21" x14ac:dyDescent="0.25">
      <c r="C543" s="6"/>
    </row>
    <row r="544" spans="3:21" x14ac:dyDescent="0.25">
      <c r="C544" s="6"/>
    </row>
    <row r="545" spans="3:21" x14ac:dyDescent="0.25">
      <c r="C545" s="6"/>
    </row>
    <row r="546" spans="3:21" x14ac:dyDescent="0.25">
      <c r="C546" s="6"/>
    </row>
    <row r="547" spans="3:21" x14ac:dyDescent="0.25">
      <c r="C547" s="6"/>
    </row>
    <row r="548" spans="3:21" x14ac:dyDescent="0.25">
      <c r="C548" s="6"/>
    </row>
    <row r="549" spans="3:21" x14ac:dyDescent="0.25">
      <c r="C549" s="6"/>
    </row>
    <row r="550" spans="3:21" x14ac:dyDescent="0.25">
      <c r="C550" s="6"/>
      <c r="O550"/>
      <c r="P550"/>
      <c r="Q550"/>
      <c r="R550"/>
      <c r="S550"/>
      <c r="T550"/>
      <c r="U550"/>
    </row>
    <row r="551" spans="3:21" x14ac:dyDescent="0.25">
      <c r="C551" s="6"/>
    </row>
    <row r="552" spans="3:21" x14ac:dyDescent="0.25">
      <c r="C552" s="6"/>
    </row>
    <row r="553" spans="3:21" x14ac:dyDescent="0.25">
      <c r="C553" s="6"/>
    </row>
    <row r="554" spans="3:21" x14ac:dyDescent="0.25">
      <c r="C554" s="6"/>
      <c r="O554"/>
      <c r="P554"/>
      <c r="Q554"/>
      <c r="R554"/>
      <c r="S554"/>
      <c r="T554"/>
      <c r="U554"/>
    </row>
    <row r="555" spans="3:21" x14ac:dyDescent="0.25">
      <c r="C555" s="6"/>
    </row>
    <row r="556" spans="3:21" x14ac:dyDescent="0.25">
      <c r="C556" s="6"/>
    </row>
    <row r="557" spans="3:21" x14ac:dyDescent="0.25">
      <c r="C557" s="6"/>
    </row>
    <row r="558" spans="3:21" x14ac:dyDescent="0.25">
      <c r="C558" s="6"/>
    </row>
    <row r="559" spans="3:21" x14ac:dyDescent="0.25">
      <c r="C559" s="6"/>
    </row>
    <row r="560" spans="3:21" x14ac:dyDescent="0.25">
      <c r="C560" s="6"/>
    </row>
    <row r="561" spans="3:21" x14ac:dyDescent="0.25">
      <c r="C561" s="6"/>
    </row>
    <row r="562" spans="3:21" x14ac:dyDescent="0.25">
      <c r="C562" s="6"/>
    </row>
    <row r="563" spans="3:21" x14ac:dyDescent="0.25">
      <c r="C563" s="6"/>
    </row>
    <row r="564" spans="3:21" x14ac:dyDescent="0.25">
      <c r="C564" s="6"/>
    </row>
    <row r="565" spans="3:21" x14ac:dyDescent="0.25">
      <c r="C565" s="6"/>
    </row>
    <row r="566" spans="3:21" x14ac:dyDescent="0.25">
      <c r="C566" s="6"/>
    </row>
    <row r="567" spans="3:21" x14ac:dyDescent="0.25">
      <c r="C567" s="6"/>
    </row>
    <row r="568" spans="3:21" x14ac:dyDescent="0.25">
      <c r="C568" s="6"/>
    </row>
    <row r="569" spans="3:21" x14ac:dyDescent="0.25">
      <c r="C569" s="6"/>
    </row>
    <row r="570" spans="3:21" x14ac:dyDescent="0.25">
      <c r="C570" s="6"/>
    </row>
    <row r="571" spans="3:21" x14ac:dyDescent="0.25">
      <c r="C571" s="6"/>
    </row>
    <row r="572" spans="3:21" x14ac:dyDescent="0.25">
      <c r="C572" s="6"/>
    </row>
    <row r="573" spans="3:21" x14ac:dyDescent="0.25">
      <c r="C573" s="6"/>
    </row>
    <row r="574" spans="3:21" x14ac:dyDescent="0.25">
      <c r="C574" s="6"/>
    </row>
    <row r="575" spans="3:21" x14ac:dyDescent="0.25">
      <c r="C575" s="6"/>
    </row>
    <row r="576" spans="3:21" x14ac:dyDescent="0.25">
      <c r="C576" s="6"/>
      <c r="O576"/>
      <c r="P576"/>
      <c r="Q576"/>
      <c r="R576"/>
      <c r="S576"/>
      <c r="T576"/>
      <c r="U576"/>
    </row>
    <row r="577" spans="3:21" x14ac:dyDescent="0.25">
      <c r="C577" s="6"/>
    </row>
    <row r="578" spans="3:21" x14ac:dyDescent="0.25">
      <c r="C578" s="6"/>
      <c r="O578"/>
      <c r="P578"/>
      <c r="Q578"/>
      <c r="R578"/>
      <c r="S578"/>
      <c r="T578"/>
      <c r="U578"/>
    </row>
    <row r="579" spans="3:21" x14ac:dyDescent="0.25">
      <c r="C579" s="6"/>
    </row>
    <row r="580" spans="3:21" x14ac:dyDescent="0.25">
      <c r="C580" s="6"/>
    </row>
    <row r="581" spans="3:21" x14ac:dyDescent="0.25">
      <c r="C581" s="6"/>
    </row>
    <row r="582" spans="3:21" x14ac:dyDescent="0.25">
      <c r="C582" s="6"/>
    </row>
    <row r="583" spans="3:21" x14ac:dyDescent="0.25">
      <c r="C583" s="6"/>
      <c r="O583"/>
      <c r="P583"/>
      <c r="Q583"/>
      <c r="R583"/>
      <c r="S583"/>
      <c r="T583"/>
      <c r="U583"/>
    </row>
    <row r="584" spans="3:21" x14ac:dyDescent="0.25">
      <c r="C584" s="6"/>
    </row>
    <row r="585" spans="3:21" x14ac:dyDescent="0.25">
      <c r="C585" s="6"/>
    </row>
    <row r="586" spans="3:21" x14ac:dyDescent="0.25">
      <c r="C586" s="6"/>
    </row>
    <row r="587" spans="3:21" x14ac:dyDescent="0.25">
      <c r="C587" s="6"/>
    </row>
    <row r="588" spans="3:21" x14ac:dyDescent="0.25">
      <c r="C588" s="6"/>
    </row>
    <row r="589" spans="3:21" x14ac:dyDescent="0.25">
      <c r="C589" s="6"/>
    </row>
    <row r="590" spans="3:21" x14ac:dyDescent="0.25">
      <c r="C590" s="6"/>
    </row>
    <row r="591" spans="3:21" x14ac:dyDescent="0.25">
      <c r="C591" s="6"/>
    </row>
    <row r="592" spans="3:21" x14ac:dyDescent="0.25">
      <c r="C592" s="6"/>
    </row>
    <row r="593" spans="3:3" x14ac:dyDescent="0.25">
      <c r="C593" s="6"/>
    </row>
    <row r="594" spans="3:3" x14ac:dyDescent="0.25">
      <c r="C594" s="6"/>
    </row>
    <row r="595" spans="3:3" x14ac:dyDescent="0.25">
      <c r="C595" s="6"/>
    </row>
    <row r="596" spans="3:3" x14ac:dyDescent="0.25">
      <c r="C596" s="6"/>
    </row>
    <row r="597" spans="3:3" x14ac:dyDescent="0.25">
      <c r="C597" s="6"/>
    </row>
    <row r="598" spans="3:3" x14ac:dyDescent="0.25">
      <c r="C598" s="6"/>
    </row>
    <row r="599" spans="3:3" x14ac:dyDescent="0.25">
      <c r="C599" s="6"/>
    </row>
    <row r="600" spans="3:3" x14ac:dyDescent="0.25">
      <c r="C600" s="6"/>
    </row>
    <row r="601" spans="3:3" x14ac:dyDescent="0.25">
      <c r="C601" s="6"/>
    </row>
    <row r="602" spans="3:3" x14ac:dyDescent="0.25">
      <c r="C602" s="6"/>
    </row>
    <row r="603" spans="3:3" x14ac:dyDescent="0.25">
      <c r="C603" s="6"/>
    </row>
    <row r="604" spans="3:3" x14ac:dyDescent="0.25">
      <c r="C604" s="6"/>
    </row>
    <row r="605" spans="3:3" x14ac:dyDescent="0.25">
      <c r="C605" s="6"/>
    </row>
    <row r="606" spans="3:3" x14ac:dyDescent="0.25">
      <c r="C606" s="6"/>
    </row>
    <row r="607" spans="3:3" x14ac:dyDescent="0.25">
      <c r="C607" s="6"/>
    </row>
    <row r="608" spans="3:3" x14ac:dyDescent="0.25">
      <c r="C608" s="6"/>
    </row>
    <row r="609" spans="3:21" x14ac:dyDescent="0.25">
      <c r="C609" s="6"/>
    </row>
    <row r="610" spans="3:21" x14ac:dyDescent="0.25">
      <c r="C610" s="6"/>
    </row>
    <row r="611" spans="3:21" x14ac:dyDescent="0.25">
      <c r="C611" s="6"/>
      <c r="O611"/>
      <c r="P611"/>
      <c r="Q611"/>
      <c r="R611"/>
      <c r="S611"/>
      <c r="T611"/>
      <c r="U611"/>
    </row>
    <row r="612" spans="3:21" x14ac:dyDescent="0.25">
      <c r="C612" s="6"/>
    </row>
    <row r="613" spans="3:21" x14ac:dyDescent="0.25">
      <c r="C613" s="6"/>
    </row>
    <row r="614" spans="3:21" x14ac:dyDescent="0.25">
      <c r="C614" s="6"/>
    </row>
    <row r="615" spans="3:21" x14ac:dyDescent="0.25">
      <c r="C615" s="6"/>
    </row>
    <row r="616" spans="3:21" x14ac:dyDescent="0.25">
      <c r="C616" s="6"/>
    </row>
    <row r="617" spans="3:21" x14ac:dyDescent="0.25">
      <c r="C617" s="6"/>
    </row>
    <row r="618" spans="3:21" x14ac:dyDescent="0.25">
      <c r="C618" s="6"/>
    </row>
    <row r="619" spans="3:21" x14ac:dyDescent="0.25">
      <c r="C619" s="6"/>
    </row>
    <row r="620" spans="3:21" x14ac:dyDescent="0.25">
      <c r="C620" s="6"/>
    </row>
    <row r="621" spans="3:21" x14ac:dyDescent="0.25">
      <c r="C621" s="6"/>
    </row>
    <row r="622" spans="3:21" x14ac:dyDescent="0.25">
      <c r="C622" s="6"/>
      <c r="O622"/>
      <c r="P622"/>
      <c r="Q622"/>
      <c r="R622"/>
      <c r="S622"/>
      <c r="T622"/>
      <c r="U622"/>
    </row>
    <row r="623" spans="3:21" x14ac:dyDescent="0.25">
      <c r="C623" s="6"/>
    </row>
    <row r="624" spans="3:21" x14ac:dyDescent="0.25">
      <c r="C624" s="6"/>
    </row>
    <row r="625" spans="3:21" x14ac:dyDescent="0.25">
      <c r="C625" s="6"/>
    </row>
    <row r="626" spans="3:21" x14ac:dyDescent="0.25">
      <c r="C626" s="6"/>
    </row>
    <row r="627" spans="3:21" x14ac:dyDescent="0.25">
      <c r="C627" s="6"/>
    </row>
    <row r="628" spans="3:21" x14ac:dyDescent="0.25">
      <c r="C628" s="6"/>
      <c r="O628"/>
      <c r="P628"/>
      <c r="Q628"/>
      <c r="R628"/>
      <c r="S628"/>
      <c r="T628"/>
      <c r="U628"/>
    </row>
    <row r="629" spans="3:21" x14ac:dyDescent="0.25">
      <c r="C629" s="6"/>
    </row>
    <row r="630" spans="3:21" x14ac:dyDescent="0.25">
      <c r="C630" s="6"/>
    </row>
    <row r="631" spans="3:21" x14ac:dyDescent="0.25">
      <c r="C631" s="6"/>
      <c r="O631"/>
      <c r="P631"/>
      <c r="Q631"/>
      <c r="R631"/>
      <c r="S631"/>
      <c r="T631"/>
      <c r="U631"/>
    </row>
    <row r="632" spans="3:21" x14ac:dyDescent="0.25">
      <c r="C632" s="6"/>
    </row>
    <row r="633" spans="3:21" x14ac:dyDescent="0.25">
      <c r="C633" s="6"/>
    </row>
    <row r="634" spans="3:21" x14ac:dyDescent="0.25">
      <c r="C634" s="6"/>
      <c r="O634"/>
      <c r="P634"/>
      <c r="Q634"/>
      <c r="R634"/>
      <c r="S634"/>
      <c r="T634"/>
      <c r="U634"/>
    </row>
    <row r="635" spans="3:21" x14ac:dyDescent="0.25">
      <c r="C635" s="6"/>
    </row>
    <row r="636" spans="3:21" x14ac:dyDescent="0.25">
      <c r="C636" s="6"/>
    </row>
    <row r="637" spans="3:21" x14ac:dyDescent="0.25">
      <c r="C637" s="6"/>
    </row>
    <row r="638" spans="3:21" x14ac:dyDescent="0.25">
      <c r="C638" s="6"/>
    </row>
    <row r="639" spans="3:21" x14ac:dyDescent="0.25">
      <c r="C639" s="6"/>
    </row>
    <row r="640" spans="3:21" x14ac:dyDescent="0.25">
      <c r="C640" s="6"/>
    </row>
    <row r="641" spans="3:21" x14ac:dyDescent="0.25">
      <c r="C641" s="6"/>
    </row>
    <row r="642" spans="3:21" x14ac:dyDescent="0.25">
      <c r="C642" s="6"/>
    </row>
    <row r="643" spans="3:21" x14ac:dyDescent="0.25">
      <c r="C643" s="6"/>
    </row>
    <row r="644" spans="3:21" x14ac:dyDescent="0.25">
      <c r="C644" s="6"/>
    </row>
    <row r="645" spans="3:21" x14ac:dyDescent="0.25">
      <c r="C645" s="6"/>
    </row>
    <row r="646" spans="3:21" x14ac:dyDescent="0.25">
      <c r="C646" s="6"/>
    </row>
    <row r="647" spans="3:21" x14ac:dyDescent="0.25">
      <c r="C647" s="6"/>
    </row>
    <row r="648" spans="3:21" x14ac:dyDescent="0.25">
      <c r="C648" s="6"/>
    </row>
    <row r="649" spans="3:21" x14ac:dyDescent="0.25">
      <c r="C649" s="6"/>
    </row>
    <row r="650" spans="3:21" x14ac:dyDescent="0.25">
      <c r="C650" s="6"/>
    </row>
    <row r="651" spans="3:21" x14ac:dyDescent="0.25">
      <c r="C651" s="6"/>
    </row>
    <row r="652" spans="3:21" x14ac:dyDescent="0.25">
      <c r="C652" s="6"/>
    </row>
    <row r="653" spans="3:21" x14ac:dyDescent="0.25">
      <c r="C653" s="6"/>
      <c r="O653"/>
      <c r="P653"/>
      <c r="Q653"/>
      <c r="R653"/>
      <c r="S653"/>
      <c r="T653"/>
      <c r="U653"/>
    </row>
    <row r="654" spans="3:21" x14ac:dyDescent="0.25">
      <c r="C654" s="6"/>
    </row>
    <row r="655" spans="3:21" x14ac:dyDescent="0.25">
      <c r="C655" s="6"/>
    </row>
    <row r="656" spans="3:21" x14ac:dyDescent="0.25">
      <c r="C656" s="6"/>
    </row>
    <row r="657" spans="3:21" x14ac:dyDescent="0.25">
      <c r="C657" s="6"/>
    </row>
    <row r="658" spans="3:21" x14ac:dyDescent="0.25">
      <c r="C658" s="6"/>
    </row>
    <row r="659" spans="3:21" x14ac:dyDescent="0.25">
      <c r="C659" s="6"/>
    </row>
    <row r="660" spans="3:21" x14ac:dyDescent="0.25">
      <c r="C660" s="6"/>
    </row>
    <row r="661" spans="3:21" x14ac:dyDescent="0.25">
      <c r="C661" s="6"/>
    </row>
    <row r="662" spans="3:21" x14ac:dyDescent="0.25">
      <c r="C662" s="6"/>
    </row>
    <row r="663" spans="3:21" x14ac:dyDescent="0.25">
      <c r="C663" s="6"/>
    </row>
    <row r="664" spans="3:21" x14ac:dyDescent="0.25">
      <c r="C664" s="6"/>
    </row>
    <row r="665" spans="3:21" x14ac:dyDescent="0.25">
      <c r="C665" s="6"/>
    </row>
    <row r="666" spans="3:21" x14ac:dyDescent="0.25">
      <c r="C666" s="6"/>
    </row>
    <row r="667" spans="3:21" x14ac:dyDescent="0.25">
      <c r="C667" s="6"/>
    </row>
    <row r="668" spans="3:21" x14ac:dyDescent="0.25">
      <c r="C668" s="6"/>
      <c r="O668"/>
      <c r="P668"/>
      <c r="Q668"/>
      <c r="R668"/>
      <c r="S668"/>
      <c r="T668"/>
      <c r="U668"/>
    </row>
    <row r="669" spans="3:21" x14ac:dyDescent="0.25">
      <c r="C669" s="6"/>
    </row>
    <row r="670" spans="3:21" x14ac:dyDescent="0.25">
      <c r="C670" s="6"/>
    </row>
    <row r="671" spans="3:21" x14ac:dyDescent="0.25">
      <c r="C671" s="6"/>
    </row>
    <row r="672" spans="3:21" x14ac:dyDescent="0.25">
      <c r="C672" s="6"/>
      <c r="O672"/>
      <c r="P672"/>
      <c r="Q672"/>
      <c r="R672"/>
      <c r="S672"/>
      <c r="T672"/>
      <c r="U672"/>
    </row>
    <row r="673" spans="3:21" x14ac:dyDescent="0.25">
      <c r="C673" s="6"/>
    </row>
    <row r="674" spans="3:21" x14ac:dyDescent="0.25">
      <c r="C674" s="6"/>
    </row>
    <row r="675" spans="3:21" x14ac:dyDescent="0.25">
      <c r="C675" s="6"/>
    </row>
    <row r="676" spans="3:21" x14ac:dyDescent="0.25">
      <c r="C676" s="6"/>
    </row>
    <row r="677" spans="3:21" x14ac:dyDescent="0.25">
      <c r="C677" s="6"/>
    </row>
    <row r="678" spans="3:21" x14ac:dyDescent="0.25">
      <c r="C678" s="6"/>
    </row>
    <row r="679" spans="3:21" x14ac:dyDescent="0.25">
      <c r="C679" s="6"/>
    </row>
    <row r="680" spans="3:21" x14ac:dyDescent="0.25">
      <c r="C680" s="6"/>
    </row>
    <row r="681" spans="3:21" x14ac:dyDescent="0.25">
      <c r="C681" s="6"/>
    </row>
    <row r="682" spans="3:21" x14ac:dyDescent="0.25">
      <c r="C682" s="6"/>
      <c r="O682"/>
      <c r="P682"/>
      <c r="Q682"/>
      <c r="R682"/>
      <c r="S682"/>
      <c r="T682"/>
      <c r="U682"/>
    </row>
    <row r="683" spans="3:21" x14ac:dyDescent="0.25">
      <c r="C683" s="6"/>
    </row>
    <row r="684" spans="3:21" x14ac:dyDescent="0.25">
      <c r="C684" s="6"/>
      <c r="O684"/>
      <c r="P684"/>
      <c r="Q684"/>
      <c r="R684"/>
      <c r="S684"/>
      <c r="T684"/>
      <c r="U684"/>
    </row>
    <row r="685" spans="3:21" x14ac:dyDescent="0.25">
      <c r="C685" s="6"/>
    </row>
    <row r="686" spans="3:21" x14ac:dyDescent="0.25">
      <c r="C686" s="6"/>
    </row>
    <row r="687" spans="3:21" x14ac:dyDescent="0.25">
      <c r="C687" s="6"/>
    </row>
    <row r="688" spans="3:21" x14ac:dyDescent="0.25">
      <c r="C688" s="6"/>
    </row>
    <row r="689" spans="3:3" x14ac:dyDescent="0.25">
      <c r="C689" s="6"/>
    </row>
    <row r="690" spans="3:3" x14ac:dyDescent="0.25">
      <c r="C690" s="6"/>
    </row>
    <row r="691" spans="3:3" x14ac:dyDescent="0.25">
      <c r="C691" s="6"/>
    </row>
    <row r="692" spans="3:3" x14ac:dyDescent="0.25">
      <c r="C692" s="6"/>
    </row>
    <row r="693" spans="3:3" x14ac:dyDescent="0.25">
      <c r="C693" s="6"/>
    </row>
    <row r="694" spans="3:3" x14ac:dyDescent="0.25">
      <c r="C694" s="6"/>
    </row>
    <row r="695" spans="3:3" x14ac:dyDescent="0.25">
      <c r="C695" s="6"/>
    </row>
    <row r="696" spans="3:3" x14ac:dyDescent="0.25">
      <c r="C696" s="6"/>
    </row>
    <row r="697" spans="3:3" x14ac:dyDescent="0.25">
      <c r="C697" s="6"/>
    </row>
    <row r="698" spans="3:3" x14ac:dyDescent="0.25">
      <c r="C698" s="6"/>
    </row>
    <row r="699" spans="3:3" x14ac:dyDescent="0.25">
      <c r="C699" s="6"/>
    </row>
    <row r="700" spans="3:3" x14ac:dyDescent="0.25">
      <c r="C700" s="6"/>
    </row>
    <row r="701" spans="3:3" x14ac:dyDescent="0.25">
      <c r="C701" s="6"/>
    </row>
    <row r="702" spans="3:3" x14ac:dyDescent="0.25">
      <c r="C702" s="6"/>
    </row>
    <row r="703" spans="3:3" x14ac:dyDescent="0.25">
      <c r="C703" s="6"/>
    </row>
    <row r="704" spans="3:3" x14ac:dyDescent="0.25">
      <c r="C704" s="6"/>
    </row>
    <row r="705" spans="3:3" x14ac:dyDescent="0.25">
      <c r="C705" s="6"/>
    </row>
    <row r="706" spans="3:3" x14ac:dyDescent="0.25">
      <c r="C706" s="6"/>
    </row>
    <row r="707" spans="3:3" x14ac:dyDescent="0.25">
      <c r="C707" s="6"/>
    </row>
    <row r="708" spans="3:3" x14ac:dyDescent="0.25">
      <c r="C708" s="6"/>
    </row>
    <row r="709" spans="3:3" x14ac:dyDescent="0.25">
      <c r="C709" s="6"/>
    </row>
    <row r="710" spans="3:3" x14ac:dyDescent="0.25">
      <c r="C710" s="6"/>
    </row>
    <row r="711" spans="3:3" x14ac:dyDescent="0.25">
      <c r="C711" s="6"/>
    </row>
    <row r="712" spans="3:3" x14ac:dyDescent="0.25">
      <c r="C712" s="6"/>
    </row>
    <row r="713" spans="3:3" x14ac:dyDescent="0.25">
      <c r="C713" s="6"/>
    </row>
    <row r="714" spans="3:3" x14ac:dyDescent="0.25">
      <c r="C714" s="6"/>
    </row>
    <row r="715" spans="3:3" x14ac:dyDescent="0.25">
      <c r="C715" s="6"/>
    </row>
    <row r="716" spans="3:3" x14ac:dyDescent="0.25">
      <c r="C716" s="6"/>
    </row>
    <row r="717" spans="3:3" x14ac:dyDescent="0.25">
      <c r="C717" s="6"/>
    </row>
    <row r="718" spans="3:3" x14ac:dyDescent="0.25">
      <c r="C718" s="6"/>
    </row>
    <row r="719" spans="3:3" x14ac:dyDescent="0.25">
      <c r="C719" s="6"/>
    </row>
    <row r="720" spans="3:3" x14ac:dyDescent="0.25">
      <c r="C720" s="6"/>
    </row>
    <row r="721" spans="3:21" x14ac:dyDescent="0.25">
      <c r="C721" s="6"/>
    </row>
    <row r="722" spans="3:21" x14ac:dyDescent="0.25">
      <c r="C722" s="6"/>
    </row>
    <row r="723" spans="3:21" x14ac:dyDescent="0.25">
      <c r="C723" s="6"/>
    </row>
    <row r="724" spans="3:21" x14ac:dyDescent="0.25">
      <c r="C724" s="6"/>
    </row>
    <row r="725" spans="3:21" x14ac:dyDescent="0.25">
      <c r="C725" s="6"/>
    </row>
    <row r="726" spans="3:21" x14ac:dyDescent="0.25">
      <c r="C726" s="6"/>
    </row>
    <row r="727" spans="3:21" x14ac:dyDescent="0.25">
      <c r="C727" s="6"/>
    </row>
    <row r="728" spans="3:21" x14ac:dyDescent="0.25">
      <c r="C728" s="6"/>
    </row>
    <row r="729" spans="3:21" x14ac:dyDescent="0.25">
      <c r="C729" s="6"/>
    </row>
    <row r="730" spans="3:21" x14ac:dyDescent="0.25">
      <c r="C730" s="6"/>
    </row>
    <row r="731" spans="3:21" x14ac:dyDescent="0.25">
      <c r="C731" s="6"/>
    </row>
    <row r="732" spans="3:21" x14ac:dyDescent="0.25">
      <c r="C732" s="6"/>
    </row>
    <row r="733" spans="3:21" x14ac:dyDescent="0.25">
      <c r="C733" s="6"/>
    </row>
    <row r="734" spans="3:21" x14ac:dyDescent="0.25">
      <c r="C734" s="6"/>
    </row>
    <row r="735" spans="3:21" x14ac:dyDescent="0.25">
      <c r="C735" s="6"/>
    </row>
    <row r="736" spans="3:21" x14ac:dyDescent="0.25">
      <c r="C736" s="6"/>
      <c r="O736"/>
      <c r="P736"/>
      <c r="Q736"/>
      <c r="R736"/>
      <c r="S736"/>
      <c r="T736"/>
      <c r="U736"/>
    </row>
    <row r="737" spans="3:21" x14ac:dyDescent="0.25">
      <c r="C737" s="6"/>
    </row>
    <row r="738" spans="3:21" x14ac:dyDescent="0.25">
      <c r="C738" s="6"/>
    </row>
    <row r="739" spans="3:21" x14ac:dyDescent="0.25">
      <c r="C739" s="6"/>
    </row>
    <row r="740" spans="3:21" x14ac:dyDescent="0.25">
      <c r="C740" s="6"/>
    </row>
    <row r="741" spans="3:21" x14ac:dyDescent="0.25">
      <c r="C741" s="6"/>
    </row>
    <row r="742" spans="3:21" x14ac:dyDescent="0.25">
      <c r="C742" s="6"/>
    </row>
    <row r="743" spans="3:21" x14ac:dyDescent="0.25">
      <c r="C743" s="6"/>
    </row>
    <row r="744" spans="3:21" x14ac:dyDescent="0.25">
      <c r="C744" s="6"/>
      <c r="O744"/>
      <c r="P744"/>
      <c r="Q744"/>
      <c r="R744"/>
      <c r="S744"/>
      <c r="T744"/>
      <c r="U744"/>
    </row>
    <row r="745" spans="3:21" x14ac:dyDescent="0.25">
      <c r="C745" s="6"/>
    </row>
    <row r="746" spans="3:21" x14ac:dyDescent="0.25">
      <c r="C746" s="6"/>
    </row>
    <row r="747" spans="3:21" x14ac:dyDescent="0.25">
      <c r="C747" s="6"/>
      <c r="O747"/>
      <c r="P747"/>
      <c r="Q747"/>
      <c r="R747"/>
      <c r="S747"/>
      <c r="T747"/>
      <c r="U747"/>
    </row>
    <row r="748" spans="3:21" x14ac:dyDescent="0.25">
      <c r="C748" s="6"/>
    </row>
    <row r="749" spans="3:21" x14ac:dyDescent="0.25">
      <c r="C749" s="6"/>
    </row>
    <row r="750" spans="3:21" x14ac:dyDescent="0.25">
      <c r="C750" s="6"/>
    </row>
    <row r="751" spans="3:21" x14ac:dyDescent="0.25">
      <c r="C751" s="6"/>
    </row>
    <row r="752" spans="3:21" x14ac:dyDescent="0.25">
      <c r="C752" s="6"/>
    </row>
    <row r="753" spans="3:3" x14ac:dyDescent="0.25">
      <c r="C753" s="6"/>
    </row>
    <row r="754" spans="3:3" x14ac:dyDescent="0.25">
      <c r="C754" s="6"/>
    </row>
    <row r="755" spans="3:3" x14ac:dyDescent="0.25">
      <c r="C755" s="6"/>
    </row>
    <row r="756" spans="3:3" x14ac:dyDescent="0.25">
      <c r="C756" s="6"/>
    </row>
    <row r="757" spans="3:3" x14ac:dyDescent="0.25">
      <c r="C757" s="6"/>
    </row>
    <row r="758" spans="3:3" x14ac:dyDescent="0.25">
      <c r="C758" s="6"/>
    </row>
    <row r="759" spans="3:3" x14ac:dyDescent="0.25">
      <c r="C759" s="6"/>
    </row>
    <row r="760" spans="3:3" x14ac:dyDescent="0.25">
      <c r="C760" s="6"/>
    </row>
    <row r="761" spans="3:3" x14ac:dyDescent="0.25">
      <c r="C761" s="6"/>
    </row>
    <row r="762" spans="3:3" x14ac:dyDescent="0.25">
      <c r="C762" s="6"/>
    </row>
    <row r="763" spans="3:3" x14ac:dyDescent="0.25">
      <c r="C763" s="6"/>
    </row>
    <row r="764" spans="3:3" x14ac:dyDescent="0.25">
      <c r="C764" s="6"/>
    </row>
    <row r="765" spans="3:3" x14ac:dyDescent="0.25">
      <c r="C765" s="6"/>
    </row>
    <row r="766" spans="3:3" x14ac:dyDescent="0.25">
      <c r="C766" s="6"/>
    </row>
    <row r="767" spans="3:3" x14ac:dyDescent="0.25">
      <c r="C767" s="6"/>
    </row>
    <row r="768" spans="3:3" x14ac:dyDescent="0.25">
      <c r="C768" s="6"/>
    </row>
    <row r="769" spans="3:3" x14ac:dyDescent="0.25">
      <c r="C769" s="6"/>
    </row>
    <row r="770" spans="3:3" x14ac:dyDescent="0.25">
      <c r="C770" s="6"/>
    </row>
    <row r="771" spans="3:3" x14ac:dyDescent="0.25">
      <c r="C771" s="6"/>
    </row>
    <row r="772" spans="3:3" x14ac:dyDescent="0.25">
      <c r="C772" s="6"/>
    </row>
    <row r="773" spans="3:3" x14ac:dyDescent="0.25">
      <c r="C773" s="6"/>
    </row>
    <row r="774" spans="3:3" x14ac:dyDescent="0.25">
      <c r="C774" s="6"/>
    </row>
    <row r="775" spans="3:3" x14ac:dyDescent="0.25">
      <c r="C775" s="6"/>
    </row>
    <row r="776" spans="3:3" x14ac:dyDescent="0.25">
      <c r="C776" s="6"/>
    </row>
    <row r="777" spans="3:3" x14ac:dyDescent="0.25">
      <c r="C777" s="6"/>
    </row>
    <row r="778" spans="3:3" x14ac:dyDescent="0.25">
      <c r="C778" s="6"/>
    </row>
    <row r="779" spans="3:3" x14ac:dyDescent="0.25">
      <c r="C779" s="6"/>
    </row>
    <row r="780" spans="3:3" x14ac:dyDescent="0.25">
      <c r="C780" s="6"/>
    </row>
    <row r="781" spans="3:3" x14ac:dyDescent="0.25">
      <c r="C781" s="6"/>
    </row>
    <row r="782" spans="3:3" x14ac:dyDescent="0.25">
      <c r="C782" s="6"/>
    </row>
    <row r="783" spans="3:3" x14ac:dyDescent="0.25">
      <c r="C783" s="6"/>
    </row>
    <row r="784" spans="3:3" x14ac:dyDescent="0.25">
      <c r="C784" s="6"/>
    </row>
    <row r="785" spans="3:21" x14ac:dyDescent="0.25">
      <c r="C785" s="6"/>
    </row>
    <row r="786" spans="3:21" x14ac:dyDescent="0.25">
      <c r="C786" s="6"/>
    </row>
    <row r="787" spans="3:21" x14ac:dyDescent="0.25">
      <c r="C787" s="6"/>
    </row>
    <row r="788" spans="3:21" x14ac:dyDescent="0.25">
      <c r="C788" s="6"/>
      <c r="O788"/>
      <c r="P788"/>
      <c r="Q788"/>
      <c r="R788"/>
      <c r="S788"/>
      <c r="T788"/>
      <c r="U788"/>
    </row>
    <row r="789" spans="3:21" x14ac:dyDescent="0.25">
      <c r="C789" s="6"/>
    </row>
    <row r="790" spans="3:21" x14ac:dyDescent="0.25">
      <c r="C790" s="6"/>
    </row>
    <row r="791" spans="3:21" x14ac:dyDescent="0.25">
      <c r="C791" s="6"/>
    </row>
    <row r="792" spans="3:21" x14ac:dyDescent="0.25">
      <c r="C792" s="6"/>
    </row>
    <row r="793" spans="3:21" x14ac:dyDescent="0.25">
      <c r="C793" s="6"/>
    </row>
    <row r="794" spans="3:21" x14ac:dyDescent="0.25">
      <c r="C794" s="6"/>
    </row>
    <row r="795" spans="3:21" x14ac:dyDescent="0.25">
      <c r="C795" s="6"/>
    </row>
    <row r="796" spans="3:21" x14ac:dyDescent="0.25">
      <c r="C796" s="6"/>
    </row>
    <row r="797" spans="3:21" x14ac:dyDescent="0.25">
      <c r="C797" s="6"/>
    </row>
    <row r="798" spans="3:21" x14ac:dyDescent="0.25">
      <c r="C798" s="6"/>
    </row>
    <row r="799" spans="3:21" x14ac:dyDescent="0.25">
      <c r="C799" s="6"/>
    </row>
    <row r="800" spans="3:21" x14ac:dyDescent="0.25">
      <c r="C800" s="6"/>
    </row>
    <row r="801" spans="3:21" x14ac:dyDescent="0.25">
      <c r="C801" s="6"/>
    </row>
    <row r="802" spans="3:21" x14ac:dyDescent="0.25">
      <c r="C802" s="6"/>
    </row>
    <row r="803" spans="3:21" x14ac:dyDescent="0.25">
      <c r="C803" s="6"/>
    </row>
    <row r="804" spans="3:21" x14ac:dyDescent="0.25">
      <c r="C804" s="6"/>
    </row>
    <row r="805" spans="3:21" x14ac:dyDescent="0.25">
      <c r="C805" s="6"/>
    </row>
    <row r="806" spans="3:21" x14ac:dyDescent="0.25">
      <c r="C806" s="6"/>
    </row>
    <row r="807" spans="3:21" x14ac:dyDescent="0.25">
      <c r="C807" s="6"/>
    </row>
    <row r="808" spans="3:21" x14ac:dyDescent="0.25">
      <c r="C808" s="6"/>
    </row>
    <row r="809" spans="3:21" x14ac:dyDescent="0.25">
      <c r="C809" s="6"/>
    </row>
    <row r="810" spans="3:21" x14ac:dyDescent="0.25">
      <c r="C810" s="6"/>
    </row>
    <row r="811" spans="3:21" x14ac:dyDescent="0.25">
      <c r="C811" s="6"/>
    </row>
    <row r="812" spans="3:21" x14ac:dyDescent="0.25">
      <c r="C812" s="6"/>
    </row>
    <row r="813" spans="3:21" x14ac:dyDescent="0.25">
      <c r="C813" s="6"/>
    </row>
    <row r="814" spans="3:21" x14ac:dyDescent="0.25">
      <c r="C814" s="6"/>
      <c r="O814"/>
      <c r="P814"/>
      <c r="Q814"/>
      <c r="R814"/>
      <c r="S814"/>
      <c r="T814"/>
      <c r="U814"/>
    </row>
    <row r="815" spans="3:21" x14ac:dyDescent="0.25">
      <c r="C815" s="6"/>
    </row>
    <row r="816" spans="3:21" x14ac:dyDescent="0.25">
      <c r="C816" s="6"/>
    </row>
    <row r="817" spans="3:3" x14ac:dyDescent="0.25">
      <c r="C817" s="6"/>
    </row>
    <row r="818" spans="3:3" x14ac:dyDescent="0.25">
      <c r="C818" s="6"/>
    </row>
    <row r="819" spans="3:3" x14ac:dyDescent="0.25">
      <c r="C819" s="6"/>
    </row>
    <row r="820" spans="3:3" x14ac:dyDescent="0.25">
      <c r="C820" s="6"/>
    </row>
    <row r="821" spans="3:3" x14ac:dyDescent="0.25">
      <c r="C821" s="6"/>
    </row>
    <row r="822" spans="3:3" x14ac:dyDescent="0.25">
      <c r="C822" s="6"/>
    </row>
    <row r="823" spans="3:3" x14ac:dyDescent="0.25">
      <c r="C823" s="6"/>
    </row>
    <row r="824" spans="3:3" x14ac:dyDescent="0.25">
      <c r="C824" s="6"/>
    </row>
    <row r="825" spans="3:3" x14ac:dyDescent="0.25">
      <c r="C825" s="6"/>
    </row>
    <row r="826" spans="3:3" x14ac:dyDescent="0.25">
      <c r="C826" s="6"/>
    </row>
    <row r="827" spans="3:3" x14ac:dyDescent="0.25">
      <c r="C827" s="6"/>
    </row>
    <row r="828" spans="3:3" x14ac:dyDescent="0.25">
      <c r="C828" s="6"/>
    </row>
    <row r="829" spans="3:3" x14ac:dyDescent="0.25">
      <c r="C829" s="6"/>
    </row>
    <row r="830" spans="3:3" x14ac:dyDescent="0.25">
      <c r="C830" s="6"/>
    </row>
    <row r="831" spans="3:3" x14ac:dyDescent="0.25">
      <c r="C831" s="6"/>
    </row>
    <row r="832" spans="3:3" x14ac:dyDescent="0.25">
      <c r="C832" s="6"/>
    </row>
    <row r="833" spans="3:21" x14ac:dyDescent="0.25">
      <c r="C833" s="6"/>
    </row>
    <row r="834" spans="3:21" x14ac:dyDescent="0.25">
      <c r="C834" s="6"/>
    </row>
    <row r="835" spans="3:21" x14ac:dyDescent="0.25">
      <c r="C835" s="6"/>
    </row>
    <row r="836" spans="3:21" x14ac:dyDescent="0.25">
      <c r="C836" s="6"/>
    </row>
    <row r="837" spans="3:21" x14ac:dyDescent="0.25">
      <c r="C837" s="6"/>
    </row>
    <row r="838" spans="3:21" x14ac:dyDescent="0.25">
      <c r="C838" s="6"/>
    </row>
    <row r="839" spans="3:21" x14ac:dyDescent="0.25">
      <c r="C839" s="6"/>
    </row>
    <row r="840" spans="3:21" x14ac:dyDescent="0.25">
      <c r="C840" s="6"/>
    </row>
    <row r="841" spans="3:21" x14ac:dyDescent="0.25">
      <c r="C841" s="6"/>
    </row>
    <row r="842" spans="3:21" x14ac:dyDescent="0.25">
      <c r="C842" s="6"/>
    </row>
    <row r="843" spans="3:21" x14ac:dyDescent="0.25">
      <c r="C843" s="6"/>
    </row>
    <row r="844" spans="3:21" x14ac:dyDescent="0.25">
      <c r="C844" s="6"/>
    </row>
    <row r="845" spans="3:21" x14ac:dyDescent="0.25">
      <c r="C845" s="6"/>
    </row>
    <row r="846" spans="3:21" x14ac:dyDescent="0.25">
      <c r="C846" s="6"/>
    </row>
    <row r="847" spans="3:21" x14ac:dyDescent="0.25">
      <c r="C847" s="6"/>
    </row>
    <row r="848" spans="3:21" x14ac:dyDescent="0.25">
      <c r="C848" s="6"/>
      <c r="O848"/>
      <c r="P848"/>
      <c r="Q848"/>
      <c r="R848"/>
      <c r="S848"/>
      <c r="T848"/>
      <c r="U848"/>
    </row>
    <row r="849" spans="3:3" x14ac:dyDescent="0.25">
      <c r="C849" s="6"/>
    </row>
    <row r="850" spans="3:3" x14ac:dyDescent="0.25">
      <c r="C850" s="6"/>
    </row>
    <row r="851" spans="3:3" x14ac:dyDescent="0.25">
      <c r="C851" s="6"/>
    </row>
    <row r="852" spans="3:3" x14ac:dyDescent="0.25">
      <c r="C852" s="6"/>
    </row>
    <row r="853" spans="3:3" x14ac:dyDescent="0.25">
      <c r="C853" s="6"/>
    </row>
    <row r="854" spans="3:3" x14ac:dyDescent="0.25">
      <c r="C854" s="6"/>
    </row>
    <row r="855" spans="3:3" x14ac:dyDescent="0.25">
      <c r="C855" s="6"/>
    </row>
    <row r="856" spans="3:3" x14ac:dyDescent="0.25">
      <c r="C856" s="6"/>
    </row>
    <row r="857" spans="3:3" x14ac:dyDescent="0.25">
      <c r="C857" s="6"/>
    </row>
    <row r="858" spans="3:3" x14ac:dyDescent="0.25">
      <c r="C858" s="6"/>
    </row>
    <row r="859" spans="3:3" x14ac:dyDescent="0.25">
      <c r="C859" s="6"/>
    </row>
    <row r="860" spans="3:3" x14ac:dyDescent="0.25">
      <c r="C860" s="6"/>
    </row>
    <row r="861" spans="3:3" x14ac:dyDescent="0.25">
      <c r="C861" s="6"/>
    </row>
    <row r="862" spans="3:3" x14ac:dyDescent="0.25">
      <c r="C862" s="6"/>
    </row>
    <row r="863" spans="3:3" x14ac:dyDescent="0.25">
      <c r="C863" s="6"/>
    </row>
    <row r="864" spans="3:3" x14ac:dyDescent="0.25">
      <c r="C864" s="6"/>
    </row>
    <row r="865" spans="3:3" x14ac:dyDescent="0.25">
      <c r="C865" s="6"/>
    </row>
    <row r="866" spans="3:3" x14ac:dyDescent="0.25">
      <c r="C866" s="6"/>
    </row>
    <row r="867" spans="3:3" x14ac:dyDescent="0.25">
      <c r="C867" s="6"/>
    </row>
    <row r="868" spans="3:3" x14ac:dyDescent="0.25">
      <c r="C868" s="6"/>
    </row>
    <row r="869" spans="3:3" x14ac:dyDescent="0.25">
      <c r="C869" s="6"/>
    </row>
    <row r="870" spans="3:3" x14ac:dyDescent="0.25">
      <c r="C870" s="6"/>
    </row>
    <row r="871" spans="3:3" x14ac:dyDescent="0.25">
      <c r="C871" s="6"/>
    </row>
    <row r="872" spans="3:3" x14ac:dyDescent="0.25">
      <c r="C872" s="6"/>
    </row>
    <row r="873" spans="3:3" x14ac:dyDescent="0.25">
      <c r="C873" s="6"/>
    </row>
    <row r="874" spans="3:3" x14ac:dyDescent="0.25">
      <c r="C874" s="6"/>
    </row>
    <row r="875" spans="3:3" x14ac:dyDescent="0.25">
      <c r="C875" s="6"/>
    </row>
    <row r="876" spans="3:3" x14ac:dyDescent="0.25">
      <c r="C876" s="6"/>
    </row>
    <row r="877" spans="3:3" x14ac:dyDescent="0.25">
      <c r="C877" s="6"/>
    </row>
    <row r="878" spans="3:3" x14ac:dyDescent="0.25">
      <c r="C878" s="6"/>
    </row>
    <row r="879" spans="3:3" x14ac:dyDescent="0.25">
      <c r="C879" s="6"/>
    </row>
    <row r="880" spans="3:3" x14ac:dyDescent="0.25">
      <c r="C880" s="6"/>
    </row>
    <row r="881" spans="3:21" x14ac:dyDescent="0.25">
      <c r="C881" s="6"/>
      <c r="O881"/>
      <c r="P881"/>
      <c r="Q881"/>
      <c r="R881"/>
      <c r="S881"/>
      <c r="T881"/>
      <c r="U881"/>
    </row>
    <row r="882" spans="3:21" x14ac:dyDescent="0.25">
      <c r="C882" s="6"/>
    </row>
    <row r="883" spans="3:21" x14ac:dyDescent="0.25">
      <c r="C883" s="6"/>
    </row>
    <row r="884" spans="3:21" x14ac:dyDescent="0.25">
      <c r="C884" s="6"/>
    </row>
    <row r="885" spans="3:21" x14ac:dyDescent="0.25">
      <c r="C885" s="6"/>
    </row>
    <row r="886" spans="3:21" x14ac:dyDescent="0.25">
      <c r="C886" s="6"/>
    </row>
    <row r="887" spans="3:21" x14ac:dyDescent="0.25">
      <c r="C887" s="6"/>
    </row>
    <row r="888" spans="3:21" x14ac:dyDescent="0.25">
      <c r="C888" s="6"/>
    </row>
    <row r="889" spans="3:21" x14ac:dyDescent="0.25">
      <c r="C889" s="6"/>
    </row>
    <row r="890" spans="3:21" x14ac:dyDescent="0.25">
      <c r="C890" s="6"/>
    </row>
    <row r="891" spans="3:21" x14ac:dyDescent="0.25">
      <c r="C891" s="6"/>
    </row>
    <row r="892" spans="3:21" x14ac:dyDescent="0.25">
      <c r="C892" s="6"/>
    </row>
    <row r="893" spans="3:21" x14ac:dyDescent="0.25">
      <c r="C893" s="6"/>
    </row>
    <row r="894" spans="3:21" x14ac:dyDescent="0.25">
      <c r="C894" s="6"/>
    </row>
    <row r="895" spans="3:21" x14ac:dyDescent="0.25">
      <c r="C895" s="6"/>
    </row>
    <row r="896" spans="3:21" x14ac:dyDescent="0.25">
      <c r="C896" s="6"/>
    </row>
    <row r="897" spans="3:21" x14ac:dyDescent="0.25">
      <c r="C897" s="6"/>
    </row>
    <row r="898" spans="3:21" x14ac:dyDescent="0.25">
      <c r="C898" s="6"/>
    </row>
    <row r="899" spans="3:21" x14ac:dyDescent="0.25">
      <c r="C899" s="6"/>
    </row>
    <row r="900" spans="3:21" x14ac:dyDescent="0.25">
      <c r="C900" s="6"/>
    </row>
    <row r="901" spans="3:21" x14ac:dyDescent="0.25">
      <c r="C901" s="6"/>
    </row>
    <row r="902" spans="3:21" x14ac:dyDescent="0.25">
      <c r="C902" s="6"/>
    </row>
    <row r="903" spans="3:21" x14ac:dyDescent="0.25">
      <c r="C903" s="6"/>
    </row>
    <row r="904" spans="3:21" x14ac:dyDescent="0.25">
      <c r="C904" s="6"/>
    </row>
    <row r="905" spans="3:21" x14ac:dyDescent="0.25">
      <c r="C905" s="6"/>
    </row>
    <row r="906" spans="3:21" x14ac:dyDescent="0.25">
      <c r="C906" s="6"/>
    </row>
    <row r="907" spans="3:21" x14ac:dyDescent="0.25">
      <c r="C907" s="6"/>
    </row>
    <row r="908" spans="3:21" x14ac:dyDescent="0.25">
      <c r="C908" s="6"/>
    </row>
    <row r="909" spans="3:21" x14ac:dyDescent="0.25">
      <c r="C909" s="6"/>
    </row>
    <row r="910" spans="3:21" x14ac:dyDescent="0.25">
      <c r="C910" s="6"/>
    </row>
    <row r="911" spans="3:21" x14ac:dyDescent="0.25">
      <c r="C911" s="6"/>
      <c r="O911"/>
      <c r="P911"/>
      <c r="Q911"/>
      <c r="R911"/>
      <c r="S911"/>
      <c r="T911"/>
      <c r="U911"/>
    </row>
    <row r="912" spans="3:21" x14ac:dyDescent="0.25">
      <c r="C912" s="6"/>
    </row>
    <row r="913" spans="3:21" x14ac:dyDescent="0.25">
      <c r="C913" s="6"/>
    </row>
    <row r="914" spans="3:21" x14ac:dyDescent="0.25">
      <c r="C914" s="6"/>
    </row>
    <row r="915" spans="3:21" x14ac:dyDescent="0.25">
      <c r="C915" s="6"/>
    </row>
    <row r="916" spans="3:21" x14ac:dyDescent="0.25">
      <c r="C916" s="6"/>
    </row>
    <row r="917" spans="3:21" x14ac:dyDescent="0.25">
      <c r="C917" s="6"/>
    </row>
    <row r="918" spans="3:21" x14ac:dyDescent="0.25">
      <c r="C918" s="6"/>
    </row>
    <row r="919" spans="3:21" x14ac:dyDescent="0.25">
      <c r="C919" s="6"/>
    </row>
    <row r="920" spans="3:21" x14ac:dyDescent="0.25">
      <c r="C920" s="6"/>
    </row>
    <row r="921" spans="3:21" x14ac:dyDescent="0.25">
      <c r="C921" s="6"/>
    </row>
    <row r="922" spans="3:21" x14ac:dyDescent="0.25">
      <c r="C922" s="6"/>
      <c r="O922"/>
      <c r="P922"/>
      <c r="Q922"/>
      <c r="R922"/>
      <c r="S922"/>
      <c r="T922"/>
      <c r="U922"/>
    </row>
    <row r="923" spans="3:21" x14ac:dyDescent="0.25">
      <c r="C923" s="6"/>
    </row>
    <row r="924" spans="3:21" x14ac:dyDescent="0.25">
      <c r="C924" s="6"/>
    </row>
    <row r="925" spans="3:21" x14ac:dyDescent="0.25">
      <c r="C925" s="6"/>
    </row>
    <row r="926" spans="3:21" x14ac:dyDescent="0.25">
      <c r="C926" s="6"/>
    </row>
    <row r="927" spans="3:21" x14ac:dyDescent="0.25">
      <c r="C927" s="6"/>
    </row>
    <row r="928" spans="3:21" x14ac:dyDescent="0.25">
      <c r="C928" s="6"/>
    </row>
    <row r="929" spans="3:3" x14ac:dyDescent="0.25">
      <c r="C929" s="6"/>
    </row>
    <row r="930" spans="3:3" x14ac:dyDescent="0.25">
      <c r="C930" s="6"/>
    </row>
    <row r="931" spans="3:3" x14ac:dyDescent="0.25">
      <c r="C931" s="6"/>
    </row>
    <row r="932" spans="3:3" x14ac:dyDescent="0.25">
      <c r="C932" s="6"/>
    </row>
    <row r="933" spans="3:3" x14ac:dyDescent="0.25">
      <c r="C933" s="6"/>
    </row>
    <row r="934" spans="3:3" x14ac:dyDescent="0.25">
      <c r="C934" s="6"/>
    </row>
    <row r="935" spans="3:3" x14ac:dyDescent="0.25">
      <c r="C935" s="6"/>
    </row>
    <row r="936" spans="3:3" x14ac:dyDescent="0.25">
      <c r="C936" s="6"/>
    </row>
    <row r="937" spans="3:3" x14ac:dyDescent="0.25">
      <c r="C937" s="6"/>
    </row>
    <row r="938" spans="3:3" x14ac:dyDescent="0.25">
      <c r="C938" s="6"/>
    </row>
    <row r="939" spans="3:3" x14ac:dyDescent="0.25">
      <c r="C939" s="6"/>
    </row>
    <row r="940" spans="3:3" x14ac:dyDescent="0.25">
      <c r="C940" s="6"/>
    </row>
    <row r="941" spans="3:3" x14ac:dyDescent="0.25">
      <c r="C941" s="6"/>
    </row>
    <row r="942" spans="3:3" x14ac:dyDescent="0.25">
      <c r="C942" s="6"/>
    </row>
    <row r="943" spans="3:3" x14ac:dyDescent="0.25">
      <c r="C943" s="6"/>
    </row>
    <row r="944" spans="3:3" x14ac:dyDescent="0.25">
      <c r="C944" s="6"/>
    </row>
    <row r="945" spans="3:21" x14ac:dyDescent="0.25">
      <c r="C945" s="6"/>
    </row>
    <row r="946" spans="3:21" x14ac:dyDescent="0.25">
      <c r="C946" s="6"/>
    </row>
    <row r="947" spans="3:21" x14ac:dyDescent="0.25">
      <c r="C947" s="6"/>
    </row>
    <row r="948" spans="3:21" x14ac:dyDescent="0.25">
      <c r="C948" s="6"/>
    </row>
    <row r="949" spans="3:21" x14ac:dyDescent="0.25">
      <c r="C949" s="6"/>
    </row>
    <row r="950" spans="3:21" x14ac:dyDescent="0.25">
      <c r="C950" s="6"/>
    </row>
    <row r="951" spans="3:21" x14ac:dyDescent="0.25">
      <c r="C951" s="6"/>
    </row>
    <row r="952" spans="3:21" x14ac:dyDescent="0.25">
      <c r="C952" s="6"/>
      <c r="O952"/>
      <c r="P952"/>
      <c r="Q952"/>
      <c r="R952"/>
      <c r="S952"/>
      <c r="T952"/>
      <c r="U952"/>
    </row>
    <row r="953" spans="3:21" x14ac:dyDescent="0.25">
      <c r="C953" s="6"/>
    </row>
    <row r="954" spans="3:21" x14ac:dyDescent="0.25">
      <c r="C954" s="6"/>
    </row>
    <row r="955" spans="3:21" x14ac:dyDescent="0.25">
      <c r="C955" s="6"/>
    </row>
    <row r="956" spans="3:21" x14ac:dyDescent="0.25">
      <c r="C956" s="6"/>
    </row>
    <row r="957" spans="3:21" x14ac:dyDescent="0.25">
      <c r="C957" s="6"/>
    </row>
    <row r="958" spans="3:21" x14ac:dyDescent="0.25">
      <c r="C958" s="6"/>
    </row>
    <row r="959" spans="3:21" x14ac:dyDescent="0.25">
      <c r="C959" s="6"/>
    </row>
    <row r="960" spans="3:21" x14ac:dyDescent="0.25">
      <c r="C960" s="6"/>
    </row>
    <row r="961" spans="3:3" x14ac:dyDescent="0.25">
      <c r="C961" s="6"/>
    </row>
    <row r="962" spans="3:3" x14ac:dyDescent="0.25">
      <c r="C962" s="6"/>
    </row>
    <row r="963" spans="3:3" x14ac:dyDescent="0.25">
      <c r="C963" s="6"/>
    </row>
    <row r="964" spans="3:3" x14ac:dyDescent="0.25">
      <c r="C964" s="6"/>
    </row>
    <row r="965" spans="3:3" x14ac:dyDescent="0.25">
      <c r="C965" s="6"/>
    </row>
    <row r="966" spans="3:3" x14ac:dyDescent="0.25">
      <c r="C966" s="6"/>
    </row>
    <row r="967" spans="3:3" x14ac:dyDescent="0.25">
      <c r="C967" s="6"/>
    </row>
    <row r="968" spans="3:3" x14ac:dyDescent="0.25">
      <c r="C968" s="6"/>
    </row>
    <row r="969" spans="3:3" x14ac:dyDescent="0.25">
      <c r="C969" s="6"/>
    </row>
    <row r="970" spans="3:3" x14ac:dyDescent="0.25">
      <c r="C970" s="6"/>
    </row>
    <row r="971" spans="3:3" x14ac:dyDescent="0.25">
      <c r="C971" s="6"/>
    </row>
    <row r="972" spans="3:3" x14ac:dyDescent="0.25">
      <c r="C972" s="6"/>
    </row>
    <row r="973" spans="3:3" x14ac:dyDescent="0.25">
      <c r="C973" s="6"/>
    </row>
    <row r="974" spans="3:3" x14ac:dyDescent="0.25">
      <c r="C974" s="6"/>
    </row>
    <row r="975" spans="3:3" x14ac:dyDescent="0.25">
      <c r="C975" s="6"/>
    </row>
    <row r="976" spans="3:3" x14ac:dyDescent="0.25">
      <c r="C976" s="6"/>
    </row>
    <row r="977" spans="3:3" x14ac:dyDescent="0.25">
      <c r="C977" s="6"/>
    </row>
    <row r="978" spans="3:3" x14ac:dyDescent="0.25">
      <c r="C978" s="6"/>
    </row>
    <row r="979" spans="3:3" x14ac:dyDescent="0.25">
      <c r="C979" s="6"/>
    </row>
    <row r="980" spans="3:3" x14ac:dyDescent="0.25">
      <c r="C980" s="6"/>
    </row>
    <row r="981" spans="3:3" x14ac:dyDescent="0.25">
      <c r="C981" s="6"/>
    </row>
    <row r="982" spans="3:3" x14ac:dyDescent="0.25">
      <c r="C982" s="6"/>
    </row>
    <row r="983" spans="3:3" x14ac:dyDescent="0.25">
      <c r="C983" s="6"/>
    </row>
    <row r="984" spans="3:3" x14ac:dyDescent="0.25">
      <c r="C984" s="6"/>
    </row>
    <row r="985" spans="3:3" x14ac:dyDescent="0.25">
      <c r="C985" s="6"/>
    </row>
    <row r="986" spans="3:3" x14ac:dyDescent="0.25">
      <c r="C986" s="6"/>
    </row>
    <row r="987" spans="3:3" x14ac:dyDescent="0.25">
      <c r="C987" s="6"/>
    </row>
    <row r="988" spans="3:3" x14ac:dyDescent="0.25">
      <c r="C988" s="6"/>
    </row>
    <row r="989" spans="3:3" x14ac:dyDescent="0.25">
      <c r="C989" s="6"/>
    </row>
    <row r="990" spans="3:3" x14ac:dyDescent="0.25">
      <c r="C990" s="6"/>
    </row>
    <row r="991" spans="3:3" x14ac:dyDescent="0.25">
      <c r="C991" s="6"/>
    </row>
    <row r="992" spans="3:3" x14ac:dyDescent="0.25">
      <c r="C992" s="6"/>
    </row>
    <row r="993" spans="3:3" x14ac:dyDescent="0.25">
      <c r="C993" s="6"/>
    </row>
    <row r="994" spans="3:3" x14ac:dyDescent="0.25">
      <c r="C994" s="6"/>
    </row>
    <row r="995" spans="3:3" x14ac:dyDescent="0.25">
      <c r="C995" s="6"/>
    </row>
    <row r="996" spans="3:3" x14ac:dyDescent="0.25">
      <c r="C996" s="6"/>
    </row>
    <row r="997" spans="3:3" x14ac:dyDescent="0.25">
      <c r="C997" s="6"/>
    </row>
    <row r="998" spans="3:3" x14ac:dyDescent="0.25">
      <c r="C998" s="6"/>
    </row>
    <row r="999" spans="3:3" x14ac:dyDescent="0.25">
      <c r="C999" s="6"/>
    </row>
    <row r="1000" spans="3:3" x14ac:dyDescent="0.25">
      <c r="C1000" s="6"/>
    </row>
    <row r="1001" spans="3:3" x14ac:dyDescent="0.25">
      <c r="C1001" s="6"/>
    </row>
    <row r="1002" spans="3:3" x14ac:dyDescent="0.25">
      <c r="C1002" s="6"/>
    </row>
    <row r="1003" spans="3:3" x14ac:dyDescent="0.25">
      <c r="C1003" s="6"/>
    </row>
    <row r="1004" spans="3:3" x14ac:dyDescent="0.25">
      <c r="C1004" s="6"/>
    </row>
    <row r="1005" spans="3:3" x14ac:dyDescent="0.25">
      <c r="C1005" s="6"/>
    </row>
    <row r="1006" spans="3:3" x14ac:dyDescent="0.25">
      <c r="C1006" s="6"/>
    </row>
    <row r="1007" spans="3:3" x14ac:dyDescent="0.25">
      <c r="C1007" s="6"/>
    </row>
    <row r="1008" spans="3:3" x14ac:dyDescent="0.25">
      <c r="C1008" s="6"/>
    </row>
    <row r="1009" spans="3:3" x14ac:dyDescent="0.25">
      <c r="C1009" s="6"/>
    </row>
    <row r="1010" spans="3:3" x14ac:dyDescent="0.25">
      <c r="C1010" s="6"/>
    </row>
    <row r="1011" spans="3:3" x14ac:dyDescent="0.25">
      <c r="C1011" s="6"/>
    </row>
    <row r="1012" spans="3:3" x14ac:dyDescent="0.25">
      <c r="C1012" s="6"/>
    </row>
    <row r="1013" spans="3:3" x14ac:dyDescent="0.25">
      <c r="C1013" s="6"/>
    </row>
    <row r="1014" spans="3:3" x14ac:dyDescent="0.25">
      <c r="C1014" s="6"/>
    </row>
    <row r="1015" spans="3:3" x14ac:dyDescent="0.25">
      <c r="C1015" s="6"/>
    </row>
    <row r="1016" spans="3:3" x14ac:dyDescent="0.25">
      <c r="C1016" s="6"/>
    </row>
    <row r="1017" spans="3:3" x14ac:dyDescent="0.25">
      <c r="C1017" s="6"/>
    </row>
    <row r="1018" spans="3:3" x14ac:dyDescent="0.25">
      <c r="C1018" s="6"/>
    </row>
    <row r="1019" spans="3:3" x14ac:dyDescent="0.25">
      <c r="C1019" s="6"/>
    </row>
    <row r="1020" spans="3:3" x14ac:dyDescent="0.25">
      <c r="C1020" s="6"/>
    </row>
    <row r="1021" spans="3:3" x14ac:dyDescent="0.25">
      <c r="C1021" s="6"/>
    </row>
    <row r="1022" spans="3:3" x14ac:dyDescent="0.25">
      <c r="C1022" s="6"/>
    </row>
    <row r="1023" spans="3:3" x14ac:dyDescent="0.25">
      <c r="C1023" s="6"/>
    </row>
    <row r="1024" spans="3:3" x14ac:dyDescent="0.25">
      <c r="C1024" s="6"/>
    </row>
    <row r="1025" spans="3:21" x14ac:dyDescent="0.25">
      <c r="C1025" s="6"/>
    </row>
    <row r="1026" spans="3:21" x14ac:dyDescent="0.25">
      <c r="C1026" s="6"/>
    </row>
    <row r="1027" spans="3:21" x14ac:dyDescent="0.25">
      <c r="C1027" s="6"/>
    </row>
    <row r="1028" spans="3:21" x14ac:dyDescent="0.25">
      <c r="C1028" s="6"/>
    </row>
    <row r="1029" spans="3:21" x14ac:dyDescent="0.25">
      <c r="C1029" s="6"/>
    </row>
    <row r="1030" spans="3:21" x14ac:dyDescent="0.25">
      <c r="C1030" s="6"/>
    </row>
    <row r="1031" spans="3:21" x14ac:dyDescent="0.25">
      <c r="C1031" s="6"/>
    </row>
    <row r="1032" spans="3:21" x14ac:dyDescent="0.25">
      <c r="C1032" s="6"/>
    </row>
    <row r="1033" spans="3:21" x14ac:dyDescent="0.25">
      <c r="C1033" s="6"/>
    </row>
    <row r="1034" spans="3:21" x14ac:dyDescent="0.25">
      <c r="C1034" s="6"/>
    </row>
    <row r="1035" spans="3:21" x14ac:dyDescent="0.25">
      <c r="C1035" s="6"/>
      <c r="O1035"/>
      <c r="P1035"/>
      <c r="Q1035"/>
      <c r="R1035"/>
      <c r="S1035"/>
      <c r="T1035"/>
      <c r="U1035"/>
    </row>
    <row r="1036" spans="3:21" x14ac:dyDescent="0.25">
      <c r="C1036" s="6"/>
    </row>
    <row r="1037" spans="3:21" x14ac:dyDescent="0.25">
      <c r="C1037" s="6"/>
    </row>
    <row r="1038" spans="3:21" x14ac:dyDescent="0.25">
      <c r="C1038" s="6"/>
    </row>
    <row r="1039" spans="3:21" x14ac:dyDescent="0.25">
      <c r="C1039" s="6"/>
    </row>
    <row r="1040" spans="3:21" x14ac:dyDescent="0.25">
      <c r="C1040" s="6"/>
    </row>
    <row r="1041" spans="3:21" x14ac:dyDescent="0.25">
      <c r="C1041" s="6"/>
    </row>
    <row r="1042" spans="3:21" x14ac:dyDescent="0.25">
      <c r="C1042" s="6"/>
      <c r="O1042"/>
      <c r="P1042"/>
      <c r="Q1042"/>
      <c r="R1042"/>
      <c r="S1042"/>
      <c r="T1042"/>
      <c r="U1042"/>
    </row>
    <row r="1043" spans="3:21" x14ac:dyDescent="0.25">
      <c r="C1043" s="6"/>
    </row>
    <row r="1044" spans="3:21" x14ac:dyDescent="0.25">
      <c r="C1044" s="6"/>
    </row>
    <row r="1045" spans="3:21" x14ac:dyDescent="0.25">
      <c r="C1045" s="6"/>
    </row>
    <row r="1046" spans="3:21" x14ac:dyDescent="0.25">
      <c r="C1046" s="6"/>
    </row>
    <row r="1047" spans="3:21" x14ac:dyDescent="0.25">
      <c r="C1047" s="6"/>
    </row>
    <row r="1048" spans="3:21" x14ac:dyDescent="0.25">
      <c r="C1048" s="6"/>
    </row>
    <row r="1049" spans="3:21" x14ac:dyDescent="0.25">
      <c r="C1049" s="6"/>
    </row>
    <row r="1050" spans="3:21" x14ac:dyDescent="0.25">
      <c r="C1050" s="6"/>
    </row>
    <row r="1051" spans="3:21" x14ac:dyDescent="0.25">
      <c r="C1051" s="6"/>
    </row>
    <row r="1052" spans="3:21" x14ac:dyDescent="0.25">
      <c r="C1052" s="6"/>
    </row>
    <row r="1053" spans="3:21" x14ac:dyDescent="0.25">
      <c r="C1053" s="6"/>
    </row>
    <row r="1054" spans="3:21" x14ac:dyDescent="0.25">
      <c r="C1054" s="6"/>
    </row>
    <row r="1055" spans="3:21" x14ac:dyDescent="0.25">
      <c r="C1055" s="6"/>
    </row>
    <row r="1056" spans="3:21" x14ac:dyDescent="0.25">
      <c r="C1056" s="6"/>
    </row>
    <row r="1057" spans="3:21" x14ac:dyDescent="0.25">
      <c r="C1057" s="6"/>
      <c r="O1057"/>
      <c r="P1057"/>
      <c r="Q1057"/>
      <c r="R1057"/>
      <c r="S1057"/>
      <c r="T1057"/>
      <c r="U1057"/>
    </row>
    <row r="1058" spans="3:21" x14ac:dyDescent="0.25">
      <c r="C1058" s="6"/>
    </row>
    <row r="1059" spans="3:21" x14ac:dyDescent="0.25">
      <c r="C1059" s="6"/>
    </row>
    <row r="1060" spans="3:21" x14ac:dyDescent="0.25">
      <c r="C1060" s="6"/>
    </row>
    <row r="1061" spans="3:21" x14ac:dyDescent="0.25">
      <c r="C1061" s="6"/>
    </row>
    <row r="1062" spans="3:21" x14ac:dyDescent="0.25">
      <c r="C1062" s="6"/>
    </row>
    <row r="1063" spans="3:21" x14ac:dyDescent="0.25">
      <c r="C1063" s="6"/>
    </row>
    <row r="1064" spans="3:21" x14ac:dyDescent="0.25">
      <c r="C1064" s="6"/>
    </row>
    <row r="1065" spans="3:21" x14ac:dyDescent="0.25">
      <c r="C1065" s="6"/>
    </row>
    <row r="1066" spans="3:21" x14ac:dyDescent="0.25">
      <c r="C1066" s="6"/>
    </row>
    <row r="1067" spans="3:21" x14ac:dyDescent="0.25">
      <c r="C1067" s="6"/>
    </row>
    <row r="1068" spans="3:21" x14ac:dyDescent="0.25">
      <c r="C1068" s="6"/>
    </row>
    <row r="1069" spans="3:21" x14ac:dyDescent="0.25">
      <c r="C1069" s="6"/>
      <c r="O1069"/>
      <c r="P1069"/>
      <c r="Q1069"/>
      <c r="R1069"/>
      <c r="S1069"/>
      <c r="T1069"/>
      <c r="U1069"/>
    </row>
    <row r="1070" spans="3:21" x14ac:dyDescent="0.25">
      <c r="C1070" s="6"/>
    </row>
    <row r="1071" spans="3:21" x14ac:dyDescent="0.25">
      <c r="C1071" s="6"/>
    </row>
    <row r="1072" spans="3:21" x14ac:dyDescent="0.25">
      <c r="C1072" s="6"/>
    </row>
    <row r="1073" spans="3:21" x14ac:dyDescent="0.25">
      <c r="C1073" s="6"/>
    </row>
    <row r="1074" spans="3:21" x14ac:dyDescent="0.25">
      <c r="C1074" s="6"/>
    </row>
    <row r="1075" spans="3:21" x14ac:dyDescent="0.25">
      <c r="C1075" s="6"/>
    </row>
    <row r="1076" spans="3:21" x14ac:dyDescent="0.25">
      <c r="C1076" s="6"/>
    </row>
    <row r="1077" spans="3:21" x14ac:dyDescent="0.25">
      <c r="C1077" s="6"/>
    </row>
    <row r="1078" spans="3:21" x14ac:dyDescent="0.25">
      <c r="C1078" s="6"/>
    </row>
    <row r="1079" spans="3:21" x14ac:dyDescent="0.25">
      <c r="C1079" s="6"/>
    </row>
    <row r="1080" spans="3:21" x14ac:dyDescent="0.25">
      <c r="C1080" s="6"/>
    </row>
    <row r="1081" spans="3:21" x14ac:dyDescent="0.25">
      <c r="C1081" s="6"/>
    </row>
    <row r="1082" spans="3:21" x14ac:dyDescent="0.25">
      <c r="C1082" s="6"/>
    </row>
    <row r="1083" spans="3:21" x14ac:dyDescent="0.25">
      <c r="C1083" s="6"/>
    </row>
    <row r="1084" spans="3:21" x14ac:dyDescent="0.25">
      <c r="C1084" s="6"/>
    </row>
    <row r="1085" spans="3:21" x14ac:dyDescent="0.25">
      <c r="C1085" s="6"/>
      <c r="O1085"/>
      <c r="P1085"/>
      <c r="Q1085"/>
      <c r="R1085"/>
      <c r="S1085"/>
      <c r="T1085"/>
      <c r="U1085"/>
    </row>
    <row r="1086" spans="3:21" x14ac:dyDescent="0.25">
      <c r="C1086" s="6"/>
      <c r="O1086"/>
      <c r="P1086"/>
      <c r="Q1086"/>
      <c r="R1086"/>
      <c r="S1086"/>
      <c r="T1086"/>
      <c r="U1086"/>
    </row>
    <row r="1087" spans="3:21" x14ac:dyDescent="0.25">
      <c r="C1087" s="6"/>
    </row>
    <row r="1088" spans="3:21" x14ac:dyDescent="0.25">
      <c r="C1088" s="6"/>
    </row>
    <row r="1089" spans="3:21" x14ac:dyDescent="0.25">
      <c r="C1089" s="6"/>
    </row>
    <row r="1090" spans="3:21" x14ac:dyDescent="0.25">
      <c r="C1090" s="6"/>
    </row>
    <row r="1091" spans="3:21" x14ac:dyDescent="0.25">
      <c r="C1091" s="6"/>
    </row>
    <row r="1092" spans="3:21" x14ac:dyDescent="0.25">
      <c r="C1092" s="6"/>
    </row>
    <row r="1093" spans="3:21" x14ac:dyDescent="0.25">
      <c r="C1093" s="6"/>
    </row>
    <row r="1094" spans="3:21" x14ac:dyDescent="0.25">
      <c r="C1094" s="6"/>
    </row>
    <row r="1095" spans="3:21" x14ac:dyDescent="0.25">
      <c r="C1095" s="6"/>
      <c r="O1095"/>
      <c r="P1095"/>
      <c r="Q1095"/>
      <c r="R1095"/>
      <c r="S1095"/>
      <c r="T1095"/>
      <c r="U1095"/>
    </row>
    <row r="1096" spans="3:21" x14ac:dyDescent="0.25">
      <c r="C1096" s="6"/>
    </row>
    <row r="1097" spans="3:21" x14ac:dyDescent="0.25">
      <c r="C1097" s="6"/>
    </row>
    <row r="1098" spans="3:21" x14ac:dyDescent="0.25">
      <c r="C1098" s="6"/>
    </row>
    <row r="1099" spans="3:21" x14ac:dyDescent="0.25">
      <c r="C1099" s="6"/>
    </row>
    <row r="1100" spans="3:21" x14ac:dyDescent="0.25">
      <c r="C1100" s="6"/>
    </row>
    <row r="1101" spans="3:21" x14ac:dyDescent="0.25">
      <c r="C1101" s="6"/>
    </row>
    <row r="1102" spans="3:21" x14ac:dyDescent="0.25">
      <c r="C1102" s="6"/>
    </row>
    <row r="1103" spans="3:21" x14ac:dyDescent="0.25">
      <c r="C1103" s="6"/>
    </row>
    <row r="1104" spans="3:21" x14ac:dyDescent="0.25">
      <c r="C1104" s="6"/>
    </row>
    <row r="1105" spans="3:21" x14ac:dyDescent="0.25">
      <c r="C1105" s="6"/>
    </row>
    <row r="1106" spans="3:21" x14ac:dyDescent="0.25">
      <c r="C1106" s="6"/>
    </row>
    <row r="1107" spans="3:21" x14ac:dyDescent="0.25">
      <c r="C1107" s="6"/>
    </row>
    <row r="1108" spans="3:21" x14ac:dyDescent="0.25">
      <c r="C1108" s="6"/>
    </row>
    <row r="1109" spans="3:21" x14ac:dyDescent="0.25">
      <c r="C1109" s="6"/>
    </row>
    <row r="1110" spans="3:21" x14ac:dyDescent="0.25">
      <c r="C1110" s="6"/>
    </row>
    <row r="1111" spans="3:21" x14ac:dyDescent="0.25">
      <c r="C1111" s="6"/>
    </row>
    <row r="1112" spans="3:21" x14ac:dyDescent="0.25">
      <c r="C1112" s="6"/>
    </row>
    <row r="1113" spans="3:21" x14ac:dyDescent="0.25">
      <c r="C1113" s="6"/>
      <c r="O1113"/>
      <c r="P1113"/>
      <c r="Q1113"/>
      <c r="R1113"/>
      <c r="S1113"/>
      <c r="T1113"/>
      <c r="U1113"/>
    </row>
    <row r="1114" spans="3:21" x14ac:dyDescent="0.25">
      <c r="C1114" s="6"/>
    </row>
    <row r="1115" spans="3:21" x14ac:dyDescent="0.25">
      <c r="C1115" s="6"/>
    </row>
    <row r="1116" spans="3:21" x14ac:dyDescent="0.25">
      <c r="C1116" s="6"/>
    </row>
    <row r="1117" spans="3:21" x14ac:dyDescent="0.25">
      <c r="C1117" s="6"/>
    </row>
    <row r="1118" spans="3:21" x14ac:dyDescent="0.25">
      <c r="C1118" s="6"/>
    </row>
    <row r="1119" spans="3:21" x14ac:dyDescent="0.25">
      <c r="C1119" s="6"/>
    </row>
    <row r="1120" spans="3:21" x14ac:dyDescent="0.25">
      <c r="C1120" s="6"/>
    </row>
    <row r="1121" spans="3:3" x14ac:dyDescent="0.25">
      <c r="C1121" s="6"/>
    </row>
    <row r="1122" spans="3:3" x14ac:dyDescent="0.25">
      <c r="C1122" s="6"/>
    </row>
    <row r="1123" spans="3:3" x14ac:dyDescent="0.25">
      <c r="C1123" s="6"/>
    </row>
    <row r="1124" spans="3:3" x14ac:dyDescent="0.25">
      <c r="C1124" s="6"/>
    </row>
    <row r="1125" spans="3:3" x14ac:dyDescent="0.25">
      <c r="C1125" s="6"/>
    </row>
    <row r="1126" spans="3:3" x14ac:dyDescent="0.25">
      <c r="C1126" s="6"/>
    </row>
    <row r="1127" spans="3:3" x14ac:dyDescent="0.25">
      <c r="C1127" s="6"/>
    </row>
    <row r="1128" spans="3:3" x14ac:dyDescent="0.25">
      <c r="C1128" s="6"/>
    </row>
    <row r="1129" spans="3:3" x14ac:dyDescent="0.25">
      <c r="C1129" s="6"/>
    </row>
    <row r="1130" spans="3:3" x14ac:dyDescent="0.25">
      <c r="C1130" s="6"/>
    </row>
    <row r="1131" spans="3:3" x14ac:dyDescent="0.25">
      <c r="C1131" s="6"/>
    </row>
    <row r="1132" spans="3:3" x14ac:dyDescent="0.25">
      <c r="C1132" s="6"/>
    </row>
    <row r="1133" spans="3:3" x14ac:dyDescent="0.25">
      <c r="C1133" s="6"/>
    </row>
    <row r="1134" spans="3:3" x14ac:dyDescent="0.25">
      <c r="C1134" s="6"/>
    </row>
    <row r="1135" spans="3:3" x14ac:dyDescent="0.25">
      <c r="C1135" s="6"/>
    </row>
    <row r="1136" spans="3:3" x14ac:dyDescent="0.25">
      <c r="C1136" s="6"/>
    </row>
    <row r="1137" spans="3:21" x14ac:dyDescent="0.25">
      <c r="C1137" s="6"/>
    </row>
    <row r="1138" spans="3:21" x14ac:dyDescent="0.25">
      <c r="C1138" s="6"/>
    </row>
    <row r="1139" spans="3:21" x14ac:dyDescent="0.25">
      <c r="C1139" s="6"/>
    </row>
    <row r="1140" spans="3:21" x14ac:dyDescent="0.25">
      <c r="C1140" s="6"/>
    </row>
    <row r="1141" spans="3:21" x14ac:dyDescent="0.25">
      <c r="C1141" s="6"/>
    </row>
    <row r="1142" spans="3:21" x14ac:dyDescent="0.25">
      <c r="C1142" s="6"/>
    </row>
    <row r="1143" spans="3:21" x14ac:dyDescent="0.25">
      <c r="C1143" s="6"/>
    </row>
    <row r="1144" spans="3:21" x14ac:dyDescent="0.25">
      <c r="C1144" s="6"/>
    </row>
    <row r="1145" spans="3:21" x14ac:dyDescent="0.25">
      <c r="C1145" s="6"/>
    </row>
    <row r="1146" spans="3:21" x14ac:dyDescent="0.25">
      <c r="C1146" s="6"/>
    </row>
    <row r="1147" spans="3:21" x14ac:dyDescent="0.25">
      <c r="C1147" s="6"/>
    </row>
    <row r="1148" spans="3:21" x14ac:dyDescent="0.25">
      <c r="C1148" s="6"/>
    </row>
    <row r="1149" spans="3:21" x14ac:dyDescent="0.25">
      <c r="C1149" s="6"/>
    </row>
    <row r="1150" spans="3:21" x14ac:dyDescent="0.25">
      <c r="C1150" s="6"/>
    </row>
    <row r="1151" spans="3:21" x14ac:dyDescent="0.25">
      <c r="C1151" s="6"/>
      <c r="O1151"/>
      <c r="P1151"/>
      <c r="Q1151"/>
      <c r="R1151"/>
      <c r="S1151"/>
      <c r="T1151"/>
      <c r="U1151"/>
    </row>
    <row r="1152" spans="3:21" x14ac:dyDescent="0.25">
      <c r="C1152" s="6"/>
    </row>
    <row r="1153" spans="3:21" x14ac:dyDescent="0.25">
      <c r="C1153" s="6"/>
    </row>
    <row r="1154" spans="3:21" x14ac:dyDescent="0.25">
      <c r="C1154" s="6"/>
    </row>
    <row r="1155" spans="3:21" x14ac:dyDescent="0.25">
      <c r="C1155" s="6"/>
    </row>
    <row r="1156" spans="3:21" x14ac:dyDescent="0.25">
      <c r="C1156" s="6"/>
    </row>
    <row r="1157" spans="3:21" x14ac:dyDescent="0.25">
      <c r="C1157" s="6"/>
    </row>
    <row r="1158" spans="3:21" x14ac:dyDescent="0.25">
      <c r="C1158" s="6"/>
    </row>
    <row r="1159" spans="3:21" x14ac:dyDescent="0.25">
      <c r="C1159" s="6"/>
    </row>
    <row r="1160" spans="3:21" x14ac:dyDescent="0.25">
      <c r="C1160" s="6"/>
    </row>
    <row r="1161" spans="3:21" x14ac:dyDescent="0.25">
      <c r="C1161" s="6"/>
      <c r="O1161"/>
      <c r="P1161"/>
      <c r="Q1161"/>
      <c r="R1161"/>
      <c r="S1161"/>
      <c r="T1161"/>
      <c r="U1161"/>
    </row>
    <row r="1162" spans="3:21" x14ac:dyDescent="0.25">
      <c r="C1162" s="6"/>
    </row>
    <row r="1163" spans="3:21" x14ac:dyDescent="0.25">
      <c r="C1163" s="6"/>
      <c r="O1163"/>
      <c r="P1163"/>
      <c r="Q1163"/>
      <c r="R1163"/>
      <c r="S1163"/>
      <c r="T1163"/>
      <c r="U1163"/>
    </row>
    <row r="1164" spans="3:21" x14ac:dyDescent="0.25">
      <c r="C1164" s="6"/>
    </row>
    <row r="1165" spans="3:21" x14ac:dyDescent="0.25">
      <c r="C1165" s="6"/>
    </row>
    <row r="1166" spans="3:21" x14ac:dyDescent="0.25">
      <c r="C1166" s="6"/>
    </row>
    <row r="1167" spans="3:21" x14ac:dyDescent="0.25">
      <c r="C1167" s="6"/>
    </row>
    <row r="1168" spans="3:21" x14ac:dyDescent="0.25">
      <c r="C1168" s="6"/>
    </row>
    <row r="1169" spans="3:21" x14ac:dyDescent="0.25">
      <c r="C1169" s="6"/>
    </row>
    <row r="1170" spans="3:21" x14ac:dyDescent="0.25">
      <c r="C1170" s="6"/>
    </row>
    <row r="1171" spans="3:21" x14ac:dyDescent="0.25">
      <c r="C1171" s="6"/>
    </row>
    <row r="1172" spans="3:21" x14ac:dyDescent="0.25">
      <c r="C1172" s="6"/>
    </row>
    <row r="1173" spans="3:21" x14ac:dyDescent="0.25">
      <c r="C1173" s="6"/>
      <c r="O1173"/>
      <c r="P1173"/>
      <c r="Q1173"/>
      <c r="R1173"/>
      <c r="S1173"/>
      <c r="T1173"/>
      <c r="U1173"/>
    </row>
    <row r="1174" spans="3:21" x14ac:dyDescent="0.25">
      <c r="C1174" s="6"/>
    </row>
    <row r="1175" spans="3:21" x14ac:dyDescent="0.25">
      <c r="C1175" s="6"/>
    </row>
    <row r="1176" spans="3:21" x14ac:dyDescent="0.25">
      <c r="C1176" s="6"/>
    </row>
    <row r="1177" spans="3:21" x14ac:dyDescent="0.25">
      <c r="C1177" s="6"/>
    </row>
    <row r="1178" spans="3:21" x14ac:dyDescent="0.25">
      <c r="C1178" s="6"/>
    </row>
    <row r="1179" spans="3:21" x14ac:dyDescent="0.25">
      <c r="C1179" s="6"/>
    </row>
    <row r="1180" spans="3:21" x14ac:dyDescent="0.25">
      <c r="C1180" s="6"/>
    </row>
    <row r="1181" spans="3:21" x14ac:dyDescent="0.25">
      <c r="C1181" s="6"/>
    </row>
    <row r="1182" spans="3:21" x14ac:dyDescent="0.25">
      <c r="C1182" s="6"/>
    </row>
    <row r="1183" spans="3:21" x14ac:dyDescent="0.25">
      <c r="C1183" s="6"/>
    </row>
    <row r="1184" spans="3:21" x14ac:dyDescent="0.25">
      <c r="C1184" s="6"/>
    </row>
    <row r="1185" spans="3:21" x14ac:dyDescent="0.25">
      <c r="C1185" s="6"/>
    </row>
    <row r="1186" spans="3:21" x14ac:dyDescent="0.25">
      <c r="C1186" s="6"/>
    </row>
    <row r="1187" spans="3:21" x14ac:dyDescent="0.25">
      <c r="C1187" s="6"/>
    </row>
    <row r="1188" spans="3:21" x14ac:dyDescent="0.25">
      <c r="C1188" s="6"/>
    </row>
    <row r="1189" spans="3:21" x14ac:dyDescent="0.25">
      <c r="C1189" s="6"/>
    </row>
    <row r="1190" spans="3:21" x14ac:dyDescent="0.25">
      <c r="C1190" s="6"/>
    </row>
    <row r="1191" spans="3:21" x14ac:dyDescent="0.25">
      <c r="C1191" s="6"/>
    </row>
    <row r="1192" spans="3:21" x14ac:dyDescent="0.25">
      <c r="C1192" s="6"/>
    </row>
    <row r="1193" spans="3:21" x14ac:dyDescent="0.25">
      <c r="C1193" s="6"/>
    </row>
    <row r="1194" spans="3:21" x14ac:dyDescent="0.25">
      <c r="C1194" s="6"/>
    </row>
    <row r="1195" spans="3:21" x14ac:dyDescent="0.25">
      <c r="C1195" s="6"/>
    </row>
    <row r="1196" spans="3:21" x14ac:dyDescent="0.25">
      <c r="C1196" s="6"/>
    </row>
    <row r="1197" spans="3:21" x14ac:dyDescent="0.25">
      <c r="C1197" s="6"/>
      <c r="O1197"/>
      <c r="P1197"/>
      <c r="Q1197"/>
      <c r="R1197"/>
      <c r="S1197"/>
      <c r="T1197"/>
      <c r="U1197"/>
    </row>
    <row r="1198" spans="3:21" x14ac:dyDescent="0.25">
      <c r="C1198" s="6"/>
    </row>
    <row r="1199" spans="3:21" x14ac:dyDescent="0.25">
      <c r="C1199" s="6"/>
      <c r="O1199"/>
      <c r="P1199"/>
      <c r="Q1199"/>
      <c r="R1199"/>
      <c r="S1199"/>
      <c r="T1199"/>
      <c r="U1199"/>
    </row>
    <row r="1200" spans="3:21" x14ac:dyDescent="0.25">
      <c r="C1200" s="6"/>
    </row>
    <row r="1201" spans="3:3" x14ac:dyDescent="0.25">
      <c r="C1201" s="6"/>
    </row>
    <row r="1202" spans="3:3" x14ac:dyDescent="0.25">
      <c r="C1202" s="6"/>
    </row>
    <row r="1203" spans="3:3" x14ac:dyDescent="0.25">
      <c r="C1203" s="6"/>
    </row>
    <row r="1204" spans="3:3" x14ac:dyDescent="0.25">
      <c r="C1204" s="6"/>
    </row>
    <row r="1205" spans="3:3" x14ac:dyDescent="0.25">
      <c r="C1205" s="6"/>
    </row>
    <row r="1206" spans="3:3" x14ac:dyDescent="0.25">
      <c r="C1206" s="6"/>
    </row>
    <row r="1207" spans="3:3" x14ac:dyDescent="0.25">
      <c r="C1207" s="6"/>
    </row>
    <row r="1208" spans="3:3" x14ac:dyDescent="0.25">
      <c r="C1208" s="6"/>
    </row>
    <row r="1209" spans="3:3" x14ac:dyDescent="0.25">
      <c r="C1209" s="6"/>
    </row>
    <row r="1210" spans="3:3" x14ac:dyDescent="0.25">
      <c r="C1210" s="6"/>
    </row>
    <row r="1211" spans="3:3" x14ac:dyDescent="0.25">
      <c r="C1211" s="6"/>
    </row>
    <row r="1212" spans="3:3" x14ac:dyDescent="0.25">
      <c r="C1212" s="6"/>
    </row>
    <row r="1213" spans="3:3" x14ac:dyDescent="0.25">
      <c r="C1213" s="6"/>
    </row>
    <row r="1214" spans="3:3" x14ac:dyDescent="0.25">
      <c r="C1214" s="6"/>
    </row>
    <row r="1215" spans="3:3" x14ac:dyDescent="0.25">
      <c r="C1215" s="6"/>
    </row>
    <row r="1216" spans="3:3" x14ac:dyDescent="0.25">
      <c r="C1216" s="6"/>
    </row>
    <row r="1217" spans="3:3" x14ac:dyDescent="0.25">
      <c r="C1217" s="6"/>
    </row>
    <row r="1218" spans="3:3" x14ac:dyDescent="0.25">
      <c r="C1218" s="6"/>
    </row>
    <row r="1219" spans="3:3" x14ac:dyDescent="0.25">
      <c r="C1219" s="6"/>
    </row>
    <row r="1220" spans="3:3" x14ac:dyDescent="0.25">
      <c r="C1220" s="6"/>
    </row>
    <row r="1221" spans="3:3" x14ac:dyDescent="0.25">
      <c r="C1221" s="6"/>
    </row>
    <row r="1222" spans="3:3" x14ac:dyDescent="0.25">
      <c r="C1222" s="6"/>
    </row>
    <row r="1223" spans="3:3" x14ac:dyDescent="0.25">
      <c r="C1223" s="6"/>
    </row>
    <row r="1224" spans="3:3" x14ac:dyDescent="0.25">
      <c r="C1224" s="6"/>
    </row>
    <row r="1225" spans="3:3" x14ac:dyDescent="0.25">
      <c r="C1225" s="6"/>
    </row>
    <row r="1226" spans="3:3" x14ac:dyDescent="0.25">
      <c r="C1226" s="6"/>
    </row>
    <row r="1227" spans="3:3" x14ac:dyDescent="0.25">
      <c r="C1227" s="6"/>
    </row>
    <row r="1228" spans="3:3" x14ac:dyDescent="0.25">
      <c r="C1228" s="6"/>
    </row>
    <row r="1229" spans="3:3" x14ac:dyDescent="0.25">
      <c r="C1229" s="6"/>
    </row>
    <row r="1230" spans="3:3" x14ac:dyDescent="0.25">
      <c r="C1230" s="6"/>
    </row>
    <row r="1231" spans="3:3" x14ac:dyDescent="0.25">
      <c r="C1231" s="6"/>
    </row>
    <row r="1232" spans="3:3" x14ac:dyDescent="0.25">
      <c r="C1232" s="6"/>
    </row>
    <row r="1233" spans="3:21" x14ac:dyDescent="0.25">
      <c r="C1233" s="6"/>
    </row>
    <row r="1234" spans="3:21" x14ac:dyDescent="0.25">
      <c r="C1234" s="6"/>
    </row>
    <row r="1235" spans="3:21" x14ac:dyDescent="0.25">
      <c r="C1235" s="6"/>
    </row>
    <row r="1236" spans="3:21" x14ac:dyDescent="0.25">
      <c r="C1236" s="6"/>
    </row>
    <row r="1237" spans="3:21" x14ac:dyDescent="0.25">
      <c r="C1237" s="6"/>
    </row>
    <row r="1238" spans="3:21" x14ac:dyDescent="0.25">
      <c r="C1238" s="6"/>
    </row>
    <row r="1239" spans="3:21" x14ac:dyDescent="0.25">
      <c r="C1239" s="6"/>
      <c r="O1239"/>
      <c r="P1239"/>
      <c r="Q1239"/>
      <c r="R1239"/>
      <c r="S1239"/>
      <c r="T1239"/>
      <c r="U1239"/>
    </row>
    <row r="1240" spans="3:21" x14ac:dyDescent="0.25">
      <c r="C1240" s="6"/>
    </row>
    <row r="1241" spans="3:21" x14ac:dyDescent="0.25">
      <c r="C1241" s="6"/>
    </row>
    <row r="1242" spans="3:21" x14ac:dyDescent="0.25">
      <c r="C1242" s="6"/>
    </row>
    <row r="1243" spans="3:21" x14ac:dyDescent="0.25">
      <c r="C1243" s="6"/>
    </row>
    <row r="1244" spans="3:21" x14ac:dyDescent="0.25">
      <c r="C1244" s="6"/>
    </row>
    <row r="1245" spans="3:21" x14ac:dyDescent="0.25">
      <c r="C1245" s="6"/>
    </row>
    <row r="1246" spans="3:21" x14ac:dyDescent="0.25">
      <c r="C1246" s="6"/>
    </row>
    <row r="1247" spans="3:21" x14ac:dyDescent="0.25">
      <c r="C1247" s="6"/>
    </row>
    <row r="1248" spans="3:21" x14ac:dyDescent="0.25">
      <c r="C1248" s="6"/>
    </row>
    <row r="1249" spans="3:3" x14ac:dyDescent="0.25">
      <c r="C1249" s="6"/>
    </row>
    <row r="1250" spans="3:3" x14ac:dyDescent="0.25">
      <c r="C1250" s="6"/>
    </row>
    <row r="1251" spans="3:3" x14ac:dyDescent="0.25">
      <c r="C1251" s="6"/>
    </row>
    <row r="1252" spans="3:3" x14ac:dyDescent="0.25">
      <c r="C1252" s="6"/>
    </row>
    <row r="1253" spans="3:3" x14ac:dyDescent="0.25">
      <c r="C1253" s="6"/>
    </row>
    <row r="1254" spans="3:3" x14ac:dyDescent="0.25">
      <c r="C1254" s="6"/>
    </row>
    <row r="1255" spans="3:3" x14ac:dyDescent="0.25">
      <c r="C1255" s="6"/>
    </row>
    <row r="1256" spans="3:3" x14ac:dyDescent="0.25">
      <c r="C1256" s="6"/>
    </row>
    <row r="1257" spans="3:3" x14ac:dyDescent="0.25">
      <c r="C1257" s="6"/>
    </row>
    <row r="1258" spans="3:3" x14ac:dyDescent="0.25">
      <c r="C1258" s="6"/>
    </row>
    <row r="1259" spans="3:3" x14ac:dyDescent="0.25">
      <c r="C1259" s="6"/>
    </row>
    <row r="1260" spans="3:3" x14ac:dyDescent="0.25">
      <c r="C1260" s="6"/>
    </row>
    <row r="1261" spans="3:3" x14ac:dyDescent="0.25">
      <c r="C1261" s="6"/>
    </row>
    <row r="1262" spans="3:3" x14ac:dyDescent="0.25">
      <c r="C1262" s="6"/>
    </row>
    <row r="1263" spans="3:3" x14ac:dyDescent="0.25">
      <c r="C1263" s="6"/>
    </row>
    <row r="1264" spans="3:3" x14ac:dyDescent="0.25">
      <c r="C1264" s="6"/>
    </row>
    <row r="1265" spans="3:3" x14ac:dyDescent="0.25">
      <c r="C1265" s="6"/>
    </row>
    <row r="1266" spans="3:3" x14ac:dyDescent="0.25">
      <c r="C1266" s="6"/>
    </row>
    <row r="1267" spans="3:3" x14ac:dyDescent="0.25">
      <c r="C1267" s="6"/>
    </row>
    <row r="1268" spans="3:3" x14ac:dyDescent="0.25">
      <c r="C1268" s="6"/>
    </row>
    <row r="1269" spans="3:3" x14ac:dyDescent="0.25">
      <c r="C1269" s="6"/>
    </row>
    <row r="1270" spans="3:3" x14ac:dyDescent="0.25">
      <c r="C1270" s="6"/>
    </row>
    <row r="1271" spans="3:3" x14ac:dyDescent="0.25">
      <c r="C1271" s="6"/>
    </row>
    <row r="1272" spans="3:3" x14ac:dyDescent="0.25">
      <c r="C1272" s="6"/>
    </row>
    <row r="1273" spans="3:3" x14ac:dyDescent="0.25">
      <c r="C1273" s="6"/>
    </row>
    <row r="1274" spans="3:3" x14ac:dyDescent="0.25">
      <c r="C1274" s="6"/>
    </row>
    <row r="1275" spans="3:3" x14ac:dyDescent="0.25">
      <c r="C1275" s="6"/>
    </row>
    <row r="1276" spans="3:3" x14ac:dyDescent="0.25">
      <c r="C1276" s="6"/>
    </row>
    <row r="1277" spans="3:3" x14ac:dyDescent="0.25">
      <c r="C1277" s="6"/>
    </row>
    <row r="1278" spans="3:3" x14ac:dyDescent="0.25">
      <c r="C1278" s="6"/>
    </row>
    <row r="1279" spans="3:3" x14ac:dyDescent="0.25">
      <c r="C1279" s="6"/>
    </row>
    <row r="1280" spans="3:3" x14ac:dyDescent="0.25">
      <c r="C1280" s="6"/>
    </row>
    <row r="1281" spans="3:3" x14ac:dyDescent="0.25">
      <c r="C1281" s="6"/>
    </row>
    <row r="1282" spans="3:3" x14ac:dyDescent="0.25">
      <c r="C1282" s="6"/>
    </row>
    <row r="1283" spans="3:3" x14ac:dyDescent="0.25">
      <c r="C1283" s="6"/>
    </row>
    <row r="1284" spans="3:3" x14ac:dyDescent="0.25">
      <c r="C1284" s="6"/>
    </row>
    <row r="1285" spans="3:3" x14ac:dyDescent="0.25">
      <c r="C1285" s="6"/>
    </row>
    <row r="1286" spans="3:3" x14ac:dyDescent="0.25">
      <c r="C1286" s="6"/>
    </row>
    <row r="1287" spans="3:3" x14ac:dyDescent="0.25">
      <c r="C1287" s="6"/>
    </row>
    <row r="1288" spans="3:3" x14ac:dyDescent="0.25">
      <c r="C1288" s="6"/>
    </row>
    <row r="1289" spans="3:3" x14ac:dyDescent="0.25">
      <c r="C1289" s="6"/>
    </row>
    <row r="1290" spans="3:3" x14ac:dyDescent="0.25">
      <c r="C1290" s="6"/>
    </row>
    <row r="1291" spans="3:3" x14ac:dyDescent="0.25">
      <c r="C1291" s="6"/>
    </row>
    <row r="1292" spans="3:3" x14ac:dyDescent="0.25">
      <c r="C1292" s="6"/>
    </row>
    <row r="1293" spans="3:3" x14ac:dyDescent="0.25">
      <c r="C1293" s="6"/>
    </row>
    <row r="1294" spans="3:3" x14ac:dyDescent="0.25">
      <c r="C1294" s="6"/>
    </row>
    <row r="1295" spans="3:3" x14ac:dyDescent="0.25">
      <c r="C1295" s="6"/>
    </row>
    <row r="1296" spans="3:3" x14ac:dyDescent="0.25">
      <c r="C1296" s="6"/>
    </row>
    <row r="1297" spans="3:3" x14ac:dyDescent="0.25">
      <c r="C1297" s="6"/>
    </row>
    <row r="1298" spans="3:3" x14ac:dyDescent="0.25">
      <c r="C1298" s="6"/>
    </row>
    <row r="1299" spans="3:3" x14ac:dyDescent="0.25">
      <c r="C1299" s="6"/>
    </row>
    <row r="1300" spans="3:3" x14ac:dyDescent="0.25">
      <c r="C1300" s="6"/>
    </row>
    <row r="1301" spans="3:3" x14ac:dyDescent="0.25">
      <c r="C1301" s="6"/>
    </row>
    <row r="1302" spans="3:3" x14ac:dyDescent="0.25">
      <c r="C1302" s="6"/>
    </row>
    <row r="1303" spans="3:3" x14ac:dyDescent="0.25">
      <c r="C1303" s="6"/>
    </row>
    <row r="1304" spans="3:3" x14ac:dyDescent="0.25">
      <c r="C1304" s="6"/>
    </row>
    <row r="1305" spans="3:3" x14ac:dyDescent="0.25">
      <c r="C1305" s="6"/>
    </row>
    <row r="1306" spans="3:3" x14ac:dyDescent="0.25">
      <c r="C1306" s="6"/>
    </row>
    <row r="1307" spans="3:3" x14ac:dyDescent="0.25">
      <c r="C1307" s="6"/>
    </row>
    <row r="1308" spans="3:3" x14ac:dyDescent="0.25">
      <c r="C1308" s="6"/>
    </row>
    <row r="1309" spans="3:3" x14ac:dyDescent="0.25">
      <c r="C1309" s="6"/>
    </row>
    <row r="1310" spans="3:3" x14ac:dyDescent="0.25">
      <c r="C1310" s="6"/>
    </row>
    <row r="1311" spans="3:3" x14ac:dyDescent="0.25">
      <c r="C1311" s="6"/>
    </row>
    <row r="1312" spans="3:3" x14ac:dyDescent="0.25">
      <c r="C1312" s="6"/>
    </row>
    <row r="1313" spans="3:21" x14ac:dyDescent="0.25">
      <c r="C1313" s="6"/>
    </row>
    <row r="1314" spans="3:21" x14ac:dyDescent="0.25">
      <c r="C1314" s="6"/>
    </row>
    <row r="1315" spans="3:21" x14ac:dyDescent="0.25">
      <c r="C1315" s="6"/>
    </row>
    <row r="1316" spans="3:21" x14ac:dyDescent="0.25">
      <c r="C1316" s="6"/>
    </row>
    <row r="1317" spans="3:21" x14ac:dyDescent="0.25">
      <c r="C1317" s="6"/>
    </row>
    <row r="1318" spans="3:21" x14ac:dyDescent="0.25">
      <c r="C1318" s="6"/>
    </row>
    <row r="1319" spans="3:21" x14ac:dyDescent="0.25">
      <c r="C1319" s="6"/>
    </row>
    <row r="1320" spans="3:21" x14ac:dyDescent="0.25">
      <c r="C1320" s="6"/>
    </row>
    <row r="1321" spans="3:21" x14ac:dyDescent="0.25">
      <c r="C1321" s="6"/>
    </row>
    <row r="1322" spans="3:21" x14ac:dyDescent="0.25">
      <c r="C1322" s="6"/>
    </row>
    <row r="1323" spans="3:21" x14ac:dyDescent="0.25">
      <c r="C1323" s="6"/>
    </row>
    <row r="1324" spans="3:21" x14ac:dyDescent="0.25">
      <c r="C1324" s="6"/>
      <c r="O1324"/>
      <c r="P1324"/>
      <c r="Q1324"/>
      <c r="R1324"/>
      <c r="S1324"/>
      <c r="T1324"/>
      <c r="U1324"/>
    </row>
    <row r="1325" spans="3:21" x14ac:dyDescent="0.25">
      <c r="C1325" s="6"/>
      <c r="O1325"/>
      <c r="P1325"/>
      <c r="Q1325"/>
      <c r="R1325"/>
      <c r="S1325"/>
      <c r="T1325"/>
      <c r="U1325"/>
    </row>
    <row r="1326" spans="3:21" x14ac:dyDescent="0.25">
      <c r="C1326" s="6"/>
    </row>
    <row r="1327" spans="3:21" x14ac:dyDescent="0.25">
      <c r="C1327" s="6"/>
      <c r="O1327"/>
      <c r="P1327"/>
      <c r="Q1327"/>
      <c r="R1327"/>
      <c r="S1327"/>
      <c r="T1327"/>
      <c r="U1327"/>
    </row>
    <row r="1328" spans="3:21" x14ac:dyDescent="0.25">
      <c r="C1328" s="6"/>
    </row>
    <row r="1329" spans="3:3" x14ac:dyDescent="0.25">
      <c r="C1329" s="6"/>
    </row>
    <row r="1330" spans="3:3" x14ac:dyDescent="0.25">
      <c r="C1330" s="6"/>
    </row>
    <row r="1331" spans="3:3" x14ac:dyDescent="0.25">
      <c r="C1331" s="6"/>
    </row>
    <row r="1332" spans="3:3" x14ac:dyDescent="0.25">
      <c r="C1332" s="6"/>
    </row>
    <row r="1333" spans="3:3" x14ac:dyDescent="0.25">
      <c r="C1333" s="6"/>
    </row>
    <row r="1334" spans="3:3" x14ac:dyDescent="0.25">
      <c r="C1334" s="6"/>
    </row>
    <row r="1335" spans="3:3" x14ac:dyDescent="0.25">
      <c r="C1335" s="6"/>
    </row>
    <row r="1336" spans="3:3" x14ac:dyDescent="0.25">
      <c r="C1336" s="6"/>
    </row>
    <row r="1337" spans="3:3" x14ac:dyDescent="0.25">
      <c r="C1337" s="6"/>
    </row>
    <row r="1338" spans="3:3" x14ac:dyDescent="0.25">
      <c r="C1338" s="6"/>
    </row>
    <row r="1339" spans="3:3" x14ac:dyDescent="0.25">
      <c r="C1339" s="6"/>
    </row>
    <row r="1340" spans="3:3" x14ac:dyDescent="0.25">
      <c r="C1340" s="6"/>
    </row>
    <row r="1341" spans="3:3" x14ac:dyDescent="0.25">
      <c r="C1341" s="6"/>
    </row>
    <row r="1342" spans="3:3" x14ac:dyDescent="0.25">
      <c r="C1342" s="6"/>
    </row>
    <row r="1343" spans="3:3" x14ac:dyDescent="0.25">
      <c r="C1343" s="6"/>
    </row>
    <row r="1344" spans="3:3" x14ac:dyDescent="0.25">
      <c r="C1344" s="6"/>
    </row>
    <row r="1345" spans="3:3" x14ac:dyDescent="0.25">
      <c r="C1345" s="6"/>
    </row>
    <row r="1346" spans="3:3" x14ac:dyDescent="0.25">
      <c r="C1346" s="6"/>
    </row>
    <row r="1347" spans="3:3" x14ac:dyDescent="0.25">
      <c r="C1347" s="6"/>
    </row>
    <row r="1348" spans="3:3" x14ac:dyDescent="0.25">
      <c r="C1348" s="6"/>
    </row>
    <row r="1349" spans="3:3" x14ac:dyDescent="0.25">
      <c r="C1349" s="6"/>
    </row>
    <row r="1350" spans="3:3" x14ac:dyDescent="0.25">
      <c r="C1350" s="6"/>
    </row>
    <row r="1351" spans="3:3" x14ac:dyDescent="0.25">
      <c r="C1351" s="6"/>
    </row>
    <row r="1352" spans="3:3" x14ac:dyDescent="0.25">
      <c r="C1352" s="6"/>
    </row>
    <row r="1353" spans="3:3" x14ac:dyDescent="0.25">
      <c r="C1353" s="6"/>
    </row>
    <row r="1354" spans="3:3" x14ac:dyDescent="0.25">
      <c r="C1354" s="6"/>
    </row>
    <row r="1355" spans="3:3" x14ac:dyDescent="0.25">
      <c r="C1355" s="6"/>
    </row>
    <row r="1356" spans="3:3" x14ac:dyDescent="0.25">
      <c r="C1356" s="6"/>
    </row>
    <row r="1357" spans="3:3" x14ac:dyDescent="0.25">
      <c r="C1357" s="6"/>
    </row>
    <row r="1358" spans="3:3" x14ac:dyDescent="0.25">
      <c r="C1358" s="6"/>
    </row>
    <row r="1359" spans="3:3" x14ac:dyDescent="0.25">
      <c r="C1359" s="6"/>
    </row>
    <row r="1360" spans="3:3" x14ac:dyDescent="0.25">
      <c r="C1360" s="6"/>
    </row>
    <row r="1361" spans="3:21" x14ac:dyDescent="0.25">
      <c r="C1361" s="6"/>
    </row>
    <row r="1362" spans="3:21" x14ac:dyDescent="0.25">
      <c r="C1362" s="6"/>
    </row>
    <row r="1363" spans="3:21" x14ac:dyDescent="0.25">
      <c r="C1363" s="6"/>
    </row>
    <row r="1364" spans="3:21" x14ac:dyDescent="0.25">
      <c r="C1364" s="6"/>
    </row>
    <row r="1365" spans="3:21" x14ac:dyDescent="0.25">
      <c r="C1365" s="6"/>
    </row>
    <row r="1366" spans="3:21" x14ac:dyDescent="0.25">
      <c r="C1366" s="6"/>
      <c r="O1366"/>
      <c r="P1366"/>
      <c r="Q1366"/>
      <c r="R1366"/>
      <c r="S1366"/>
      <c r="T1366"/>
      <c r="U1366"/>
    </row>
    <row r="1367" spans="3:21" x14ac:dyDescent="0.25">
      <c r="C1367" s="6"/>
    </row>
    <row r="1368" spans="3:21" x14ac:dyDescent="0.25">
      <c r="C1368" s="6"/>
    </row>
    <row r="1369" spans="3:21" x14ac:dyDescent="0.25">
      <c r="C1369" s="6"/>
    </row>
    <row r="1370" spans="3:21" x14ac:dyDescent="0.25">
      <c r="C1370" s="6"/>
    </row>
    <row r="1371" spans="3:21" x14ac:dyDescent="0.25">
      <c r="C1371" s="6"/>
    </row>
    <row r="1372" spans="3:21" x14ac:dyDescent="0.25">
      <c r="C1372" s="6"/>
    </row>
    <row r="1373" spans="3:21" x14ac:dyDescent="0.25">
      <c r="C1373" s="6"/>
    </row>
    <row r="1374" spans="3:21" x14ac:dyDescent="0.25">
      <c r="C1374" s="6"/>
    </row>
    <row r="1375" spans="3:21" x14ac:dyDescent="0.25">
      <c r="C1375" s="6"/>
    </row>
    <row r="1376" spans="3:21" x14ac:dyDescent="0.25">
      <c r="C1376" s="6"/>
    </row>
    <row r="1377" spans="3:3" x14ac:dyDescent="0.25">
      <c r="C1377" s="6"/>
    </row>
    <row r="1378" spans="3:3" x14ac:dyDescent="0.25">
      <c r="C1378" s="6"/>
    </row>
    <row r="1379" spans="3:3" x14ac:dyDescent="0.25">
      <c r="C1379" s="6"/>
    </row>
    <row r="1380" spans="3:3" x14ac:dyDescent="0.25">
      <c r="C1380" s="6"/>
    </row>
    <row r="1381" spans="3:3" x14ac:dyDescent="0.25">
      <c r="C1381" s="6"/>
    </row>
    <row r="1382" spans="3:3" x14ac:dyDescent="0.25">
      <c r="C1382" s="6"/>
    </row>
    <row r="1383" spans="3:3" x14ac:dyDescent="0.25">
      <c r="C1383" s="6"/>
    </row>
    <row r="1384" spans="3:3" x14ac:dyDescent="0.25">
      <c r="C1384" s="6"/>
    </row>
    <row r="1385" spans="3:3" x14ac:dyDescent="0.25">
      <c r="C1385" s="6"/>
    </row>
    <row r="1386" spans="3:3" x14ac:dyDescent="0.25">
      <c r="C1386" s="6"/>
    </row>
    <row r="1387" spans="3:3" x14ac:dyDescent="0.25">
      <c r="C1387" s="6"/>
    </row>
    <row r="1388" spans="3:3" x14ac:dyDescent="0.25">
      <c r="C1388" s="6"/>
    </row>
    <row r="1389" spans="3:3" x14ac:dyDescent="0.25">
      <c r="C1389" s="6"/>
    </row>
    <row r="1390" spans="3:3" x14ac:dyDescent="0.25">
      <c r="C1390" s="6"/>
    </row>
    <row r="1391" spans="3:3" x14ac:dyDescent="0.25">
      <c r="C1391" s="6"/>
    </row>
    <row r="1392" spans="3:3" x14ac:dyDescent="0.25">
      <c r="C1392" s="6"/>
    </row>
    <row r="1393" spans="3:21" x14ac:dyDescent="0.25">
      <c r="C1393" s="6"/>
    </row>
    <row r="1394" spans="3:21" x14ac:dyDescent="0.25">
      <c r="C1394" s="6"/>
    </row>
    <row r="1395" spans="3:21" x14ac:dyDescent="0.25">
      <c r="C1395" s="6"/>
    </row>
    <row r="1396" spans="3:21" x14ac:dyDescent="0.25">
      <c r="C1396" s="6"/>
    </row>
    <row r="1397" spans="3:21" x14ac:dyDescent="0.25">
      <c r="C1397" s="6"/>
    </row>
    <row r="1398" spans="3:21" x14ac:dyDescent="0.25">
      <c r="C1398" s="6"/>
    </row>
    <row r="1399" spans="3:21" x14ac:dyDescent="0.25">
      <c r="C1399" s="6"/>
    </row>
    <row r="1400" spans="3:21" x14ac:dyDescent="0.25">
      <c r="C1400" s="6"/>
    </row>
    <row r="1401" spans="3:21" x14ac:dyDescent="0.25">
      <c r="C1401" s="6"/>
    </row>
    <row r="1402" spans="3:21" x14ac:dyDescent="0.25">
      <c r="C1402" s="6"/>
    </row>
    <row r="1403" spans="3:21" x14ac:dyDescent="0.25">
      <c r="C1403" s="6"/>
    </row>
    <row r="1404" spans="3:21" x14ac:dyDescent="0.25">
      <c r="C1404" s="6"/>
    </row>
    <row r="1405" spans="3:21" x14ac:dyDescent="0.25">
      <c r="C1405" s="6"/>
    </row>
    <row r="1406" spans="3:21" x14ac:dyDescent="0.25">
      <c r="C1406" s="6"/>
    </row>
    <row r="1407" spans="3:21" x14ac:dyDescent="0.25">
      <c r="C1407" s="6"/>
    </row>
    <row r="1408" spans="3:21" x14ac:dyDescent="0.25">
      <c r="C1408" s="6"/>
      <c r="O1408"/>
      <c r="P1408"/>
      <c r="Q1408"/>
      <c r="R1408"/>
      <c r="S1408"/>
      <c r="T1408"/>
      <c r="U1408"/>
    </row>
    <row r="1409" spans="3:3" x14ac:dyDescent="0.25">
      <c r="C1409" s="6"/>
    </row>
    <row r="1410" spans="3:3" x14ac:dyDescent="0.25">
      <c r="C1410" s="6"/>
    </row>
    <row r="1411" spans="3:3" x14ac:dyDescent="0.25">
      <c r="C1411" s="6"/>
    </row>
    <row r="1412" spans="3:3" x14ac:dyDescent="0.25">
      <c r="C1412" s="6"/>
    </row>
    <row r="1413" spans="3:3" x14ac:dyDescent="0.25">
      <c r="C1413" s="6"/>
    </row>
    <row r="1414" spans="3:3" x14ac:dyDescent="0.25">
      <c r="C1414" s="6"/>
    </row>
    <row r="1415" spans="3:3" x14ac:dyDescent="0.25">
      <c r="C1415" s="6"/>
    </row>
    <row r="1416" spans="3:3" x14ac:dyDescent="0.25">
      <c r="C1416" s="6"/>
    </row>
    <row r="1417" spans="3:3" x14ac:dyDescent="0.25">
      <c r="C1417" s="6"/>
    </row>
    <row r="1418" spans="3:3" x14ac:dyDescent="0.25">
      <c r="C1418" s="6"/>
    </row>
    <row r="1419" spans="3:3" x14ac:dyDescent="0.25">
      <c r="C1419" s="6"/>
    </row>
    <row r="1420" spans="3:3" x14ac:dyDescent="0.25">
      <c r="C1420" s="6"/>
    </row>
    <row r="1421" spans="3:3" x14ac:dyDescent="0.25">
      <c r="C1421" s="6"/>
    </row>
    <row r="1422" spans="3:3" x14ac:dyDescent="0.25">
      <c r="C1422" s="6"/>
    </row>
    <row r="1423" spans="3:3" x14ac:dyDescent="0.25">
      <c r="C1423" s="6"/>
    </row>
    <row r="1424" spans="3:3" x14ac:dyDescent="0.25">
      <c r="C1424" s="6"/>
    </row>
    <row r="1425" spans="3:21" x14ac:dyDescent="0.25">
      <c r="C1425" s="6"/>
    </row>
    <row r="1426" spans="3:21" x14ac:dyDescent="0.25">
      <c r="C1426" s="6"/>
    </row>
    <row r="1427" spans="3:21" x14ac:dyDescent="0.25">
      <c r="C1427" s="6"/>
    </row>
    <row r="1428" spans="3:21" x14ac:dyDescent="0.25">
      <c r="C1428" s="6"/>
    </row>
    <row r="1429" spans="3:21" x14ac:dyDescent="0.25">
      <c r="C1429" s="6"/>
    </row>
    <row r="1430" spans="3:21" x14ac:dyDescent="0.25">
      <c r="C1430" s="6"/>
    </row>
    <row r="1431" spans="3:21" x14ac:dyDescent="0.25">
      <c r="C1431" s="6"/>
    </row>
    <row r="1432" spans="3:21" x14ac:dyDescent="0.25">
      <c r="C1432" s="6"/>
    </row>
    <row r="1433" spans="3:21" x14ac:dyDescent="0.25">
      <c r="C1433" s="6"/>
    </row>
    <row r="1434" spans="3:21" x14ac:dyDescent="0.25">
      <c r="C1434" s="6"/>
      <c r="O1434"/>
      <c r="P1434"/>
      <c r="Q1434"/>
      <c r="R1434"/>
      <c r="S1434"/>
      <c r="T1434"/>
      <c r="U1434"/>
    </row>
    <row r="1435" spans="3:21" x14ac:dyDescent="0.25">
      <c r="C1435" s="6"/>
    </row>
    <row r="1436" spans="3:21" x14ac:dyDescent="0.25">
      <c r="C1436" s="6"/>
    </row>
    <row r="1437" spans="3:21" x14ac:dyDescent="0.25">
      <c r="C1437" s="6"/>
    </row>
    <row r="1438" spans="3:21" x14ac:dyDescent="0.25">
      <c r="C1438" s="6"/>
    </row>
    <row r="1439" spans="3:21" x14ac:dyDescent="0.25">
      <c r="C1439" s="6"/>
    </row>
    <row r="1440" spans="3:21" x14ac:dyDescent="0.25">
      <c r="C1440" s="6"/>
      <c r="O1440"/>
      <c r="P1440"/>
      <c r="Q1440"/>
      <c r="R1440"/>
      <c r="S1440"/>
      <c r="T1440"/>
      <c r="U1440"/>
    </row>
    <row r="1441" spans="3:21" x14ac:dyDescent="0.25">
      <c r="C1441" s="6"/>
    </row>
    <row r="1442" spans="3:21" x14ac:dyDescent="0.25">
      <c r="C1442" s="6"/>
    </row>
    <row r="1443" spans="3:21" x14ac:dyDescent="0.25">
      <c r="C1443" s="6"/>
    </row>
    <row r="1444" spans="3:21" x14ac:dyDescent="0.25">
      <c r="C1444" s="6"/>
      <c r="O1444"/>
      <c r="P1444"/>
      <c r="Q1444"/>
      <c r="R1444"/>
      <c r="S1444"/>
      <c r="T1444"/>
      <c r="U1444"/>
    </row>
    <row r="1445" spans="3:21" x14ac:dyDescent="0.25">
      <c r="C1445" s="6"/>
    </row>
    <row r="1446" spans="3:21" x14ac:dyDescent="0.25">
      <c r="C1446" s="6"/>
    </row>
    <row r="1447" spans="3:21" x14ac:dyDescent="0.25">
      <c r="C1447" s="6"/>
    </row>
    <row r="1448" spans="3:21" x14ac:dyDescent="0.25">
      <c r="C1448" s="6"/>
    </row>
    <row r="1449" spans="3:21" x14ac:dyDescent="0.25">
      <c r="C1449" s="6"/>
    </row>
    <row r="1450" spans="3:21" x14ac:dyDescent="0.25">
      <c r="C1450" s="6"/>
    </row>
    <row r="1451" spans="3:21" x14ac:dyDescent="0.25">
      <c r="C1451" s="6"/>
    </row>
    <row r="1452" spans="3:21" x14ac:dyDescent="0.25">
      <c r="C1452" s="6"/>
    </row>
    <row r="1453" spans="3:21" x14ac:dyDescent="0.25">
      <c r="C1453" s="6"/>
    </row>
    <row r="1454" spans="3:21" x14ac:dyDescent="0.25">
      <c r="C1454" s="6"/>
    </row>
    <row r="1455" spans="3:21" x14ac:dyDescent="0.25">
      <c r="C1455" s="6"/>
      <c r="O1455"/>
      <c r="P1455"/>
      <c r="Q1455"/>
      <c r="R1455"/>
      <c r="S1455"/>
      <c r="T1455"/>
      <c r="U1455"/>
    </row>
    <row r="1456" spans="3:21" x14ac:dyDescent="0.25">
      <c r="C1456" s="6"/>
    </row>
    <row r="1457" spans="3:21" x14ac:dyDescent="0.25">
      <c r="C1457" s="6"/>
    </row>
    <row r="1458" spans="3:21" x14ac:dyDescent="0.25">
      <c r="C1458" s="6"/>
    </row>
    <row r="1459" spans="3:21" x14ac:dyDescent="0.25">
      <c r="C1459" s="6"/>
    </row>
    <row r="1460" spans="3:21" x14ac:dyDescent="0.25">
      <c r="C1460" s="6"/>
    </row>
    <row r="1461" spans="3:21" x14ac:dyDescent="0.25">
      <c r="C1461" s="6"/>
      <c r="O1461"/>
      <c r="P1461"/>
      <c r="Q1461"/>
      <c r="R1461"/>
      <c r="S1461"/>
      <c r="T1461"/>
      <c r="U1461"/>
    </row>
    <row r="1462" spans="3:21" x14ac:dyDescent="0.25">
      <c r="C1462" s="6"/>
      <c r="O1462"/>
      <c r="P1462"/>
      <c r="Q1462"/>
      <c r="R1462"/>
      <c r="S1462"/>
      <c r="T1462"/>
      <c r="U1462"/>
    </row>
    <row r="1463" spans="3:21" x14ac:dyDescent="0.25">
      <c r="C1463" s="6"/>
    </row>
    <row r="1464" spans="3:21" x14ac:dyDescent="0.25">
      <c r="C1464" s="6"/>
    </row>
    <row r="1465" spans="3:21" x14ac:dyDescent="0.25">
      <c r="C1465" s="6"/>
    </row>
    <row r="1466" spans="3:21" x14ac:dyDescent="0.25">
      <c r="C1466" s="6"/>
    </row>
    <row r="1467" spans="3:21" x14ac:dyDescent="0.25">
      <c r="C1467" s="6"/>
    </row>
    <row r="1468" spans="3:21" x14ac:dyDescent="0.25">
      <c r="C1468" s="6"/>
    </row>
    <row r="1469" spans="3:21" x14ac:dyDescent="0.25">
      <c r="C1469" s="6"/>
    </row>
    <row r="1470" spans="3:21" x14ac:dyDescent="0.25">
      <c r="C1470" s="6"/>
    </row>
    <row r="1471" spans="3:21" x14ac:dyDescent="0.25">
      <c r="C1471" s="6"/>
    </row>
    <row r="1472" spans="3:21" x14ac:dyDescent="0.25">
      <c r="C1472" s="6"/>
      <c r="O1472"/>
      <c r="P1472"/>
      <c r="Q1472"/>
      <c r="R1472"/>
      <c r="S1472"/>
      <c r="T1472"/>
      <c r="U1472"/>
    </row>
    <row r="1473" spans="3:21" x14ac:dyDescent="0.25">
      <c r="C1473" s="6"/>
    </row>
    <row r="1474" spans="3:21" x14ac:dyDescent="0.25">
      <c r="C1474" s="6"/>
    </row>
    <row r="1475" spans="3:21" x14ac:dyDescent="0.25">
      <c r="C1475" s="6"/>
    </row>
    <row r="1476" spans="3:21" x14ac:dyDescent="0.25">
      <c r="C1476" s="6"/>
    </row>
    <row r="1477" spans="3:21" x14ac:dyDescent="0.25">
      <c r="C1477" s="6"/>
    </row>
    <row r="1478" spans="3:21" x14ac:dyDescent="0.25">
      <c r="C1478" s="6"/>
    </row>
    <row r="1479" spans="3:21" x14ac:dyDescent="0.25">
      <c r="C1479" s="6"/>
    </row>
    <row r="1480" spans="3:21" x14ac:dyDescent="0.25">
      <c r="C1480" s="6"/>
    </row>
    <row r="1481" spans="3:21" x14ac:dyDescent="0.25">
      <c r="C1481" s="6"/>
    </row>
    <row r="1482" spans="3:21" x14ac:dyDescent="0.25">
      <c r="C1482" s="6"/>
    </row>
    <row r="1483" spans="3:21" x14ac:dyDescent="0.25">
      <c r="C1483" s="6"/>
    </row>
    <row r="1484" spans="3:21" x14ac:dyDescent="0.25">
      <c r="C1484" s="6"/>
    </row>
    <row r="1485" spans="3:21" x14ac:dyDescent="0.25">
      <c r="C1485" s="6"/>
    </row>
    <row r="1486" spans="3:21" x14ac:dyDescent="0.25">
      <c r="C1486" s="6"/>
    </row>
    <row r="1487" spans="3:21" x14ac:dyDescent="0.25">
      <c r="C1487" s="6"/>
    </row>
    <row r="1488" spans="3:21" x14ac:dyDescent="0.25">
      <c r="C1488" s="6"/>
      <c r="O1488"/>
      <c r="P1488"/>
      <c r="Q1488"/>
      <c r="R1488"/>
      <c r="S1488"/>
      <c r="T1488"/>
      <c r="U1488"/>
    </row>
    <row r="1489" spans="3:21" x14ac:dyDescent="0.25">
      <c r="C1489" s="6"/>
    </row>
    <row r="1490" spans="3:21" x14ac:dyDescent="0.25">
      <c r="C1490" s="6"/>
    </row>
    <row r="1491" spans="3:21" x14ac:dyDescent="0.25">
      <c r="C1491" s="6"/>
    </row>
    <row r="1492" spans="3:21" x14ac:dyDescent="0.25">
      <c r="C1492" s="6"/>
      <c r="O1492"/>
      <c r="P1492"/>
      <c r="Q1492"/>
      <c r="R1492"/>
      <c r="S1492"/>
      <c r="T1492"/>
      <c r="U1492"/>
    </row>
    <row r="1493" spans="3:21" x14ac:dyDescent="0.25">
      <c r="C1493" s="6"/>
    </row>
    <row r="1494" spans="3:21" x14ac:dyDescent="0.25">
      <c r="C1494" s="6"/>
    </row>
    <row r="1495" spans="3:21" x14ac:dyDescent="0.25">
      <c r="C1495" s="6"/>
    </row>
    <row r="1496" spans="3:21" x14ac:dyDescent="0.25">
      <c r="C1496" s="6"/>
    </row>
    <row r="1497" spans="3:21" x14ac:dyDescent="0.25">
      <c r="C1497" s="6"/>
    </row>
    <row r="1498" spans="3:21" x14ac:dyDescent="0.25">
      <c r="C1498" s="6"/>
    </row>
    <row r="1499" spans="3:21" x14ac:dyDescent="0.25">
      <c r="C1499" s="6"/>
    </row>
    <row r="1500" spans="3:21" x14ac:dyDescent="0.25">
      <c r="C1500" s="6"/>
    </row>
    <row r="1501" spans="3:21" x14ac:dyDescent="0.25">
      <c r="C1501" s="6"/>
    </row>
    <row r="1502" spans="3:21" x14ac:dyDescent="0.25">
      <c r="C1502" s="6"/>
    </row>
    <row r="1503" spans="3:21" x14ac:dyDescent="0.25">
      <c r="C1503" s="6"/>
    </row>
    <row r="1504" spans="3:21" x14ac:dyDescent="0.25">
      <c r="C1504" s="6"/>
      <c r="O1504"/>
      <c r="P1504"/>
      <c r="Q1504"/>
      <c r="R1504"/>
      <c r="S1504"/>
      <c r="T1504"/>
      <c r="U1504"/>
    </row>
    <row r="1505" spans="3:21" x14ac:dyDescent="0.25">
      <c r="C1505" s="6"/>
    </row>
    <row r="1506" spans="3:21" x14ac:dyDescent="0.25">
      <c r="C1506" s="6"/>
      <c r="O1506"/>
      <c r="P1506"/>
      <c r="Q1506"/>
      <c r="R1506"/>
      <c r="S1506"/>
      <c r="T1506"/>
      <c r="U1506"/>
    </row>
    <row r="1507" spans="3:21" x14ac:dyDescent="0.25">
      <c r="C1507" s="6"/>
    </row>
    <row r="1508" spans="3:21" x14ac:dyDescent="0.25">
      <c r="C1508" s="6"/>
    </row>
    <row r="1509" spans="3:21" x14ac:dyDescent="0.25">
      <c r="C1509" s="6"/>
    </row>
    <row r="1510" spans="3:21" x14ac:dyDescent="0.25">
      <c r="C1510" s="6"/>
      <c r="O1510"/>
      <c r="P1510"/>
      <c r="Q1510"/>
      <c r="R1510"/>
      <c r="S1510"/>
      <c r="T1510"/>
      <c r="U1510"/>
    </row>
    <row r="1511" spans="3:21" x14ac:dyDescent="0.25">
      <c r="C1511" s="6"/>
    </row>
    <row r="1512" spans="3:21" x14ac:dyDescent="0.25">
      <c r="C1512" s="6"/>
    </row>
    <row r="1513" spans="3:21" x14ac:dyDescent="0.25">
      <c r="C1513" s="6"/>
    </row>
    <row r="1514" spans="3:21" x14ac:dyDescent="0.25">
      <c r="C1514" s="6"/>
    </row>
    <row r="1515" spans="3:21" x14ac:dyDescent="0.25">
      <c r="C1515" s="6"/>
    </row>
    <row r="1516" spans="3:21" x14ac:dyDescent="0.25">
      <c r="C1516" s="6"/>
    </row>
    <row r="1517" spans="3:21" x14ac:dyDescent="0.25">
      <c r="C1517" s="6"/>
    </row>
    <row r="1518" spans="3:21" x14ac:dyDescent="0.25">
      <c r="C1518" s="6"/>
    </row>
    <row r="1519" spans="3:21" x14ac:dyDescent="0.25">
      <c r="C1519" s="6"/>
    </row>
    <row r="1520" spans="3:21" x14ac:dyDescent="0.25">
      <c r="C1520" s="6"/>
    </row>
    <row r="1521" spans="3:21" x14ac:dyDescent="0.25">
      <c r="C1521" s="6"/>
    </row>
    <row r="1522" spans="3:21" x14ac:dyDescent="0.25">
      <c r="C1522" s="6"/>
    </row>
    <row r="1523" spans="3:21" x14ac:dyDescent="0.25">
      <c r="C1523" s="6"/>
      <c r="O1523"/>
      <c r="P1523"/>
      <c r="Q1523"/>
      <c r="R1523"/>
      <c r="S1523"/>
      <c r="T1523"/>
      <c r="U1523"/>
    </row>
    <row r="1524" spans="3:21" x14ac:dyDescent="0.25">
      <c r="C1524" s="6"/>
    </row>
    <row r="1525" spans="3:21" x14ac:dyDescent="0.25">
      <c r="C1525" s="6"/>
    </row>
    <row r="1526" spans="3:21" x14ac:dyDescent="0.25">
      <c r="C1526" s="6"/>
    </row>
    <row r="1527" spans="3:21" x14ac:dyDescent="0.25">
      <c r="C1527" s="6"/>
    </row>
    <row r="1528" spans="3:21" x14ac:dyDescent="0.25">
      <c r="C1528" s="6"/>
    </row>
    <row r="1529" spans="3:21" x14ac:dyDescent="0.25">
      <c r="C1529" s="6"/>
    </row>
    <row r="1530" spans="3:21" x14ac:dyDescent="0.25">
      <c r="C1530" s="6"/>
    </row>
    <row r="1531" spans="3:21" x14ac:dyDescent="0.25">
      <c r="C1531" s="6"/>
    </row>
    <row r="1532" spans="3:21" x14ac:dyDescent="0.25">
      <c r="C1532" s="6"/>
    </row>
    <row r="1533" spans="3:21" x14ac:dyDescent="0.25">
      <c r="C1533" s="6"/>
    </row>
    <row r="1534" spans="3:21" x14ac:dyDescent="0.25">
      <c r="C1534" s="6"/>
    </row>
    <row r="1535" spans="3:21" x14ac:dyDescent="0.25">
      <c r="C1535" s="6"/>
    </row>
    <row r="1536" spans="3:21" x14ac:dyDescent="0.25">
      <c r="C1536" s="6"/>
    </row>
    <row r="1537" spans="3:21" x14ac:dyDescent="0.25">
      <c r="C1537" s="6"/>
    </row>
    <row r="1538" spans="3:21" x14ac:dyDescent="0.25">
      <c r="C1538" s="6"/>
    </row>
    <row r="1539" spans="3:21" x14ac:dyDescent="0.25">
      <c r="C1539" s="6"/>
    </row>
    <row r="1540" spans="3:21" x14ac:dyDescent="0.25">
      <c r="C1540" s="6"/>
    </row>
    <row r="1541" spans="3:21" x14ac:dyDescent="0.25">
      <c r="C1541" s="6"/>
    </row>
    <row r="1542" spans="3:21" x14ac:dyDescent="0.25">
      <c r="C1542" s="6"/>
    </row>
    <row r="1543" spans="3:21" x14ac:dyDescent="0.25">
      <c r="C1543" s="6"/>
      <c r="O1543"/>
      <c r="P1543"/>
      <c r="Q1543"/>
      <c r="R1543"/>
      <c r="S1543"/>
      <c r="T1543"/>
      <c r="U1543"/>
    </row>
    <row r="1544" spans="3:21" x14ac:dyDescent="0.25">
      <c r="C1544" s="6"/>
    </row>
    <row r="1545" spans="3:21" x14ac:dyDescent="0.25">
      <c r="C1545" s="6"/>
    </row>
    <row r="1546" spans="3:21" x14ac:dyDescent="0.25">
      <c r="C1546" s="6"/>
    </row>
    <row r="1547" spans="3:21" x14ac:dyDescent="0.25">
      <c r="C1547" s="6"/>
    </row>
    <row r="1548" spans="3:21" x14ac:dyDescent="0.25">
      <c r="C1548" s="6"/>
    </row>
    <row r="1549" spans="3:21" x14ac:dyDescent="0.25">
      <c r="C1549" s="6"/>
    </row>
    <row r="1550" spans="3:21" x14ac:dyDescent="0.25">
      <c r="C1550" s="6"/>
    </row>
    <row r="1551" spans="3:21" x14ac:dyDescent="0.25">
      <c r="C1551" s="6"/>
    </row>
    <row r="1552" spans="3:21" x14ac:dyDescent="0.25">
      <c r="C1552" s="6"/>
    </row>
    <row r="1553" spans="3:3" x14ac:dyDescent="0.25">
      <c r="C1553" s="6"/>
    </row>
    <row r="1554" spans="3:3" x14ac:dyDescent="0.25">
      <c r="C1554" s="6"/>
    </row>
    <row r="1555" spans="3:3" x14ac:dyDescent="0.25">
      <c r="C1555" s="6"/>
    </row>
    <row r="1556" spans="3:3" x14ac:dyDescent="0.25">
      <c r="C1556" s="6"/>
    </row>
    <row r="1557" spans="3:3" x14ac:dyDescent="0.25">
      <c r="C1557" s="6"/>
    </row>
    <row r="1558" spans="3:3" x14ac:dyDescent="0.25">
      <c r="C1558" s="6"/>
    </row>
    <row r="1559" spans="3:3" x14ac:dyDescent="0.25">
      <c r="C1559" s="6"/>
    </row>
    <row r="1560" spans="3:3" x14ac:dyDescent="0.25">
      <c r="C1560" s="6"/>
    </row>
    <row r="1561" spans="3:3" x14ac:dyDescent="0.25">
      <c r="C1561" s="6"/>
    </row>
    <row r="1562" spans="3:3" x14ac:dyDescent="0.25">
      <c r="C1562" s="6"/>
    </row>
    <row r="1563" spans="3:3" x14ac:dyDescent="0.25">
      <c r="C1563" s="6"/>
    </row>
    <row r="1564" spans="3:3" x14ac:dyDescent="0.25">
      <c r="C1564" s="6"/>
    </row>
    <row r="1565" spans="3:3" x14ac:dyDescent="0.25">
      <c r="C1565" s="6"/>
    </row>
    <row r="1566" spans="3:3" x14ac:dyDescent="0.25">
      <c r="C1566" s="6"/>
    </row>
    <row r="1567" spans="3:3" x14ac:dyDescent="0.25">
      <c r="C1567" s="6"/>
    </row>
    <row r="1568" spans="3:3" x14ac:dyDescent="0.25">
      <c r="C1568" s="6"/>
    </row>
    <row r="1569" spans="3:21" x14ac:dyDescent="0.25">
      <c r="C1569" s="6"/>
    </row>
    <row r="1570" spans="3:21" x14ac:dyDescent="0.25">
      <c r="C1570" s="6"/>
    </row>
    <row r="1571" spans="3:21" x14ac:dyDescent="0.25">
      <c r="C1571" s="6"/>
    </row>
    <row r="1572" spans="3:21" x14ac:dyDescent="0.25">
      <c r="C1572" s="6"/>
    </row>
    <row r="1573" spans="3:21" x14ac:dyDescent="0.25">
      <c r="C1573" s="6"/>
    </row>
    <row r="1574" spans="3:21" x14ac:dyDescent="0.25">
      <c r="C1574" s="6"/>
    </row>
    <row r="1575" spans="3:21" x14ac:dyDescent="0.25">
      <c r="C1575" s="6"/>
    </row>
    <row r="1576" spans="3:21" x14ac:dyDescent="0.25">
      <c r="C1576" s="6"/>
    </row>
    <row r="1577" spans="3:21" x14ac:dyDescent="0.25">
      <c r="C1577" s="6"/>
    </row>
    <row r="1578" spans="3:21" x14ac:dyDescent="0.25">
      <c r="C1578" s="6"/>
    </row>
    <row r="1579" spans="3:21" x14ac:dyDescent="0.25">
      <c r="C1579" s="6"/>
    </row>
    <row r="1580" spans="3:21" x14ac:dyDescent="0.25">
      <c r="C1580" s="6"/>
      <c r="O1580"/>
      <c r="P1580"/>
      <c r="Q1580"/>
      <c r="R1580"/>
      <c r="S1580"/>
      <c r="T1580"/>
      <c r="U1580"/>
    </row>
    <row r="1581" spans="3:21" x14ac:dyDescent="0.25">
      <c r="C1581" s="6"/>
    </row>
    <row r="1582" spans="3:21" x14ac:dyDescent="0.25">
      <c r="C1582" s="6"/>
    </row>
    <row r="1583" spans="3:21" x14ac:dyDescent="0.25">
      <c r="C1583" s="6"/>
    </row>
    <row r="1584" spans="3:21" x14ac:dyDescent="0.25">
      <c r="C1584" s="6"/>
    </row>
    <row r="1585" spans="3:3" x14ac:dyDescent="0.25">
      <c r="C1585" s="6"/>
    </row>
    <row r="1586" spans="3:3" x14ac:dyDescent="0.25">
      <c r="C1586" s="6"/>
    </row>
    <row r="1587" spans="3:3" x14ac:dyDescent="0.25">
      <c r="C1587" s="6"/>
    </row>
    <row r="1588" spans="3:3" x14ac:dyDescent="0.25">
      <c r="C1588" s="6"/>
    </row>
    <row r="1589" spans="3:3" x14ac:dyDescent="0.25">
      <c r="C1589" s="6"/>
    </row>
    <row r="1590" spans="3:3" x14ac:dyDescent="0.25">
      <c r="C1590" s="6"/>
    </row>
    <row r="1591" spans="3:3" x14ac:dyDescent="0.25">
      <c r="C1591" s="6"/>
    </row>
    <row r="1592" spans="3:3" x14ac:dyDescent="0.25">
      <c r="C1592" s="6"/>
    </row>
    <row r="1593" spans="3:3" x14ac:dyDescent="0.25">
      <c r="C1593" s="6"/>
    </row>
    <row r="1594" spans="3:3" x14ac:dyDescent="0.25">
      <c r="C1594" s="6"/>
    </row>
    <row r="1595" spans="3:3" x14ac:dyDescent="0.25">
      <c r="C1595" s="6"/>
    </row>
    <row r="1596" spans="3:3" x14ac:dyDescent="0.25">
      <c r="C1596" s="6"/>
    </row>
    <row r="1597" spans="3:3" x14ac:dyDescent="0.25">
      <c r="C1597" s="6"/>
    </row>
    <row r="1598" spans="3:3" x14ac:dyDescent="0.25">
      <c r="C1598" s="6"/>
    </row>
    <row r="1599" spans="3:3" x14ac:dyDescent="0.25">
      <c r="C1599" s="6"/>
    </row>
    <row r="1600" spans="3:3" x14ac:dyDescent="0.25">
      <c r="C1600" s="6"/>
    </row>
    <row r="1601" spans="3:3" x14ac:dyDescent="0.25">
      <c r="C1601" s="6"/>
    </row>
    <row r="1602" spans="3:3" x14ac:dyDescent="0.25">
      <c r="C1602" s="6"/>
    </row>
    <row r="1603" spans="3:3" x14ac:dyDescent="0.25">
      <c r="C1603" s="6"/>
    </row>
    <row r="1604" spans="3:3" x14ac:dyDescent="0.25">
      <c r="C1604" s="6"/>
    </row>
    <row r="1605" spans="3:3" x14ac:dyDescent="0.25">
      <c r="C1605" s="6"/>
    </row>
    <row r="1606" spans="3:3" x14ac:dyDescent="0.25">
      <c r="C1606" s="6"/>
    </row>
    <row r="1607" spans="3:3" x14ac:dyDescent="0.25">
      <c r="C1607" s="6"/>
    </row>
    <row r="1608" spans="3:3" x14ac:dyDescent="0.25">
      <c r="C1608" s="6"/>
    </row>
    <row r="1609" spans="3:3" x14ac:dyDescent="0.25">
      <c r="C1609" s="6"/>
    </row>
    <row r="1610" spans="3:3" x14ac:dyDescent="0.25">
      <c r="C1610" s="6"/>
    </row>
    <row r="1611" spans="3:3" x14ac:dyDescent="0.25">
      <c r="C1611" s="6"/>
    </row>
    <row r="1612" spans="3:3" x14ac:dyDescent="0.25">
      <c r="C1612" s="6"/>
    </row>
    <row r="1613" spans="3:3" x14ac:dyDescent="0.25">
      <c r="C1613" s="6"/>
    </row>
    <row r="1614" spans="3:3" x14ac:dyDescent="0.25">
      <c r="C1614" s="6"/>
    </row>
    <row r="1615" spans="3:3" x14ac:dyDescent="0.25">
      <c r="C1615" s="6"/>
    </row>
    <row r="1616" spans="3:3" x14ac:dyDescent="0.25">
      <c r="C1616" s="6"/>
    </row>
    <row r="1617" spans="3:3" x14ac:dyDescent="0.25">
      <c r="C1617" s="6"/>
    </row>
    <row r="1618" spans="3:3" x14ac:dyDescent="0.25">
      <c r="C1618" s="6"/>
    </row>
    <row r="1619" spans="3:3" x14ac:dyDescent="0.25">
      <c r="C1619" s="6"/>
    </row>
    <row r="1620" spans="3:3" x14ac:dyDescent="0.25">
      <c r="C1620" s="6"/>
    </row>
    <row r="1621" spans="3:3" x14ac:dyDescent="0.25">
      <c r="C1621" s="6"/>
    </row>
    <row r="1622" spans="3:3" x14ac:dyDescent="0.25">
      <c r="C1622" s="6"/>
    </row>
    <row r="1623" spans="3:3" x14ac:dyDescent="0.25">
      <c r="C1623" s="6"/>
    </row>
    <row r="1624" spans="3:3" x14ac:dyDescent="0.25">
      <c r="C1624" s="6"/>
    </row>
    <row r="1625" spans="3:3" x14ac:dyDescent="0.25">
      <c r="C1625" s="6"/>
    </row>
    <row r="1626" spans="3:3" x14ac:dyDescent="0.25">
      <c r="C1626" s="6"/>
    </row>
    <row r="1627" spans="3:3" x14ac:dyDescent="0.25">
      <c r="C1627" s="6"/>
    </row>
    <row r="1628" spans="3:3" x14ac:dyDescent="0.25">
      <c r="C1628" s="6"/>
    </row>
    <row r="1629" spans="3:3" x14ac:dyDescent="0.25">
      <c r="C1629" s="6"/>
    </row>
    <row r="1630" spans="3:3" x14ac:dyDescent="0.25">
      <c r="C1630" s="6"/>
    </row>
    <row r="1631" spans="3:3" x14ac:dyDescent="0.25">
      <c r="C1631" s="6"/>
    </row>
    <row r="1632" spans="3:3" x14ac:dyDescent="0.25">
      <c r="C1632" s="6"/>
    </row>
    <row r="1633" spans="3:3" x14ac:dyDescent="0.25">
      <c r="C1633" s="6"/>
    </row>
    <row r="1634" spans="3:3" x14ac:dyDescent="0.25">
      <c r="C1634" s="6"/>
    </row>
    <row r="1635" spans="3:3" x14ac:dyDescent="0.25">
      <c r="C1635" s="6"/>
    </row>
    <row r="1636" spans="3:3" x14ac:dyDescent="0.25">
      <c r="C1636" s="6"/>
    </row>
    <row r="1637" spans="3:3" x14ac:dyDescent="0.25">
      <c r="C1637" s="6"/>
    </row>
    <row r="1638" spans="3:3" x14ac:dyDescent="0.25">
      <c r="C1638" s="6"/>
    </row>
    <row r="1639" spans="3:3" x14ac:dyDescent="0.25">
      <c r="C1639" s="6"/>
    </row>
    <row r="1640" spans="3:3" x14ac:dyDescent="0.25">
      <c r="C1640" s="6"/>
    </row>
    <row r="1641" spans="3:3" x14ac:dyDescent="0.25">
      <c r="C1641" s="6"/>
    </row>
    <row r="1642" spans="3:3" x14ac:dyDescent="0.25">
      <c r="C1642" s="6"/>
    </row>
    <row r="1643" spans="3:3" x14ac:dyDescent="0.25">
      <c r="C1643" s="6"/>
    </row>
    <row r="1644" spans="3:3" x14ac:dyDescent="0.25">
      <c r="C1644" s="6"/>
    </row>
    <row r="1645" spans="3:3" x14ac:dyDescent="0.25">
      <c r="C1645" s="6"/>
    </row>
    <row r="1646" spans="3:3" x14ac:dyDescent="0.25">
      <c r="C1646" s="6"/>
    </row>
    <row r="1647" spans="3:3" x14ac:dyDescent="0.25">
      <c r="C1647" s="6"/>
    </row>
    <row r="1648" spans="3:3" x14ac:dyDescent="0.25">
      <c r="C1648" s="6"/>
    </row>
    <row r="1649" spans="3:3" x14ac:dyDescent="0.25">
      <c r="C1649" s="6"/>
    </row>
    <row r="1650" spans="3:3" x14ac:dyDescent="0.25">
      <c r="C1650" s="6"/>
    </row>
    <row r="1651" spans="3:3" x14ac:dyDescent="0.25">
      <c r="C1651" s="6"/>
    </row>
    <row r="1652" spans="3:3" x14ac:dyDescent="0.25">
      <c r="C1652" s="6"/>
    </row>
    <row r="1653" spans="3:3" x14ac:dyDescent="0.25">
      <c r="C1653" s="6"/>
    </row>
    <row r="1654" spans="3:3" x14ac:dyDescent="0.25">
      <c r="C1654" s="6"/>
    </row>
    <row r="1655" spans="3:3" x14ac:dyDescent="0.25">
      <c r="C1655" s="6"/>
    </row>
    <row r="1656" spans="3:3" x14ac:dyDescent="0.25">
      <c r="C1656" s="6"/>
    </row>
    <row r="1657" spans="3:3" x14ac:dyDescent="0.25">
      <c r="C1657" s="6"/>
    </row>
    <row r="1658" spans="3:3" x14ac:dyDescent="0.25">
      <c r="C1658" s="6"/>
    </row>
    <row r="1659" spans="3:3" x14ac:dyDescent="0.25">
      <c r="C1659" s="6"/>
    </row>
    <row r="1660" spans="3:3" x14ac:dyDescent="0.25">
      <c r="C1660" s="6"/>
    </row>
    <row r="1661" spans="3:3" x14ac:dyDescent="0.25">
      <c r="C1661" s="6"/>
    </row>
    <row r="1662" spans="3:3" x14ac:dyDescent="0.25">
      <c r="C1662" s="6"/>
    </row>
    <row r="1663" spans="3:3" x14ac:dyDescent="0.25">
      <c r="C1663" s="6"/>
    </row>
    <row r="1664" spans="3:3" x14ac:dyDescent="0.25">
      <c r="C1664" s="6"/>
    </row>
    <row r="1665" spans="3:3" x14ac:dyDescent="0.25">
      <c r="C1665" s="6"/>
    </row>
    <row r="1666" spans="3:3" x14ac:dyDescent="0.25">
      <c r="C1666" s="6"/>
    </row>
    <row r="1667" spans="3:3" x14ac:dyDescent="0.25">
      <c r="C1667" s="6"/>
    </row>
    <row r="1668" spans="3:3" x14ac:dyDescent="0.25">
      <c r="C1668" s="6"/>
    </row>
    <row r="1669" spans="3:3" x14ac:dyDescent="0.25">
      <c r="C1669" s="6"/>
    </row>
    <row r="1670" spans="3:3" x14ac:dyDescent="0.25">
      <c r="C1670" s="6"/>
    </row>
    <row r="1671" spans="3:3" x14ac:dyDescent="0.25">
      <c r="C1671" s="6"/>
    </row>
    <row r="1672" spans="3:3" x14ac:dyDescent="0.25">
      <c r="C1672" s="6"/>
    </row>
    <row r="1673" spans="3:3" x14ac:dyDescent="0.25">
      <c r="C1673" s="6"/>
    </row>
    <row r="1674" spans="3:3" x14ac:dyDescent="0.25">
      <c r="C1674" s="6"/>
    </row>
    <row r="1675" spans="3:3" x14ac:dyDescent="0.25">
      <c r="C1675" s="6"/>
    </row>
    <row r="1676" spans="3:3" x14ac:dyDescent="0.25">
      <c r="C1676" s="6"/>
    </row>
    <row r="1677" spans="3:3" x14ac:dyDescent="0.25">
      <c r="C1677" s="6"/>
    </row>
    <row r="1678" spans="3:3" x14ac:dyDescent="0.25">
      <c r="C1678" s="6"/>
    </row>
    <row r="1679" spans="3:3" x14ac:dyDescent="0.25">
      <c r="C1679" s="6"/>
    </row>
    <row r="1680" spans="3:3" x14ac:dyDescent="0.25">
      <c r="C1680" s="6"/>
    </row>
    <row r="1681" spans="3:3" x14ac:dyDescent="0.25">
      <c r="C1681" s="6"/>
    </row>
    <row r="1682" spans="3:3" x14ac:dyDescent="0.25">
      <c r="C1682" s="6"/>
    </row>
    <row r="1683" spans="3:3" x14ac:dyDescent="0.25">
      <c r="C1683" s="6"/>
    </row>
    <row r="1684" spans="3:3" x14ac:dyDescent="0.25">
      <c r="C1684" s="6"/>
    </row>
    <row r="1685" spans="3:3" x14ac:dyDescent="0.25">
      <c r="C1685" s="6"/>
    </row>
    <row r="1686" spans="3:3" x14ac:dyDescent="0.25">
      <c r="C1686" s="6"/>
    </row>
    <row r="1687" spans="3:3" x14ac:dyDescent="0.25">
      <c r="C1687" s="6"/>
    </row>
    <row r="1688" spans="3:3" x14ac:dyDescent="0.25">
      <c r="C1688" s="6"/>
    </row>
    <row r="1689" spans="3:3" x14ac:dyDescent="0.25">
      <c r="C1689" s="6"/>
    </row>
    <row r="1690" spans="3:3" x14ac:dyDescent="0.25">
      <c r="C1690" s="6"/>
    </row>
    <row r="1691" spans="3:3" x14ac:dyDescent="0.25">
      <c r="C1691" s="6"/>
    </row>
    <row r="1692" spans="3:3" x14ac:dyDescent="0.25">
      <c r="C1692" s="6"/>
    </row>
    <row r="1693" spans="3:3" x14ac:dyDescent="0.25">
      <c r="C1693" s="6"/>
    </row>
    <row r="1694" spans="3:3" x14ac:dyDescent="0.25">
      <c r="C1694" s="6"/>
    </row>
    <row r="1695" spans="3:3" x14ac:dyDescent="0.25">
      <c r="C1695" s="6"/>
    </row>
    <row r="1696" spans="3:3" x14ac:dyDescent="0.25">
      <c r="C1696" s="6"/>
    </row>
    <row r="1697" spans="3:3" x14ac:dyDescent="0.25">
      <c r="C1697" s="6"/>
    </row>
    <row r="1698" spans="3:3" x14ac:dyDescent="0.25">
      <c r="C1698" s="6"/>
    </row>
    <row r="1699" spans="3:3" x14ac:dyDescent="0.25">
      <c r="C1699" s="6"/>
    </row>
    <row r="1700" spans="3:3" x14ac:dyDescent="0.25">
      <c r="C1700" s="6"/>
    </row>
    <row r="1701" spans="3:3" x14ac:dyDescent="0.25">
      <c r="C1701" s="6"/>
    </row>
    <row r="1702" spans="3:3" x14ac:dyDescent="0.25">
      <c r="C1702" s="6"/>
    </row>
    <row r="1703" spans="3:3" x14ac:dyDescent="0.25">
      <c r="C1703" s="6"/>
    </row>
    <row r="1704" spans="3:3" x14ac:dyDescent="0.25">
      <c r="C1704" s="6"/>
    </row>
    <row r="1705" spans="3:3" x14ac:dyDescent="0.25">
      <c r="C1705" s="6"/>
    </row>
    <row r="1706" spans="3:3" x14ac:dyDescent="0.25">
      <c r="C1706" s="6"/>
    </row>
    <row r="1707" spans="3:3" x14ac:dyDescent="0.25">
      <c r="C1707" s="6"/>
    </row>
    <row r="1708" spans="3:3" x14ac:dyDescent="0.25">
      <c r="C1708" s="6"/>
    </row>
    <row r="1709" spans="3:3" x14ac:dyDescent="0.25">
      <c r="C1709" s="6"/>
    </row>
    <row r="1710" spans="3:3" x14ac:dyDescent="0.25">
      <c r="C1710" s="6"/>
    </row>
    <row r="1711" spans="3:3" x14ac:dyDescent="0.25">
      <c r="C1711" s="6"/>
    </row>
    <row r="1712" spans="3:3" x14ac:dyDescent="0.25">
      <c r="C1712" s="6"/>
    </row>
    <row r="1713" spans="3:3" x14ac:dyDescent="0.25">
      <c r="C1713" s="6"/>
    </row>
    <row r="1714" spans="3:3" x14ac:dyDescent="0.25">
      <c r="C1714" s="6"/>
    </row>
    <row r="1715" spans="3:3" x14ac:dyDescent="0.25">
      <c r="C1715" s="6"/>
    </row>
    <row r="1716" spans="3:3" x14ac:dyDescent="0.25">
      <c r="C1716" s="6"/>
    </row>
    <row r="1717" spans="3:3" x14ac:dyDescent="0.25">
      <c r="C1717" s="6"/>
    </row>
    <row r="1718" spans="3:3" x14ac:dyDescent="0.25">
      <c r="C1718" s="6"/>
    </row>
    <row r="1719" spans="3:3" x14ac:dyDescent="0.25">
      <c r="C1719" s="6"/>
    </row>
    <row r="1720" spans="3:3" x14ac:dyDescent="0.25">
      <c r="C1720" s="6"/>
    </row>
    <row r="1721" spans="3:3" x14ac:dyDescent="0.25">
      <c r="C1721" s="6"/>
    </row>
    <row r="1722" spans="3:3" x14ac:dyDescent="0.25">
      <c r="C1722" s="6"/>
    </row>
    <row r="1723" spans="3:3" x14ac:dyDescent="0.25">
      <c r="C1723" s="6"/>
    </row>
    <row r="1724" spans="3:3" x14ac:dyDescent="0.25">
      <c r="C1724" s="6"/>
    </row>
    <row r="1725" spans="3:3" x14ac:dyDescent="0.25">
      <c r="C1725" s="6"/>
    </row>
    <row r="1726" spans="3:3" x14ac:dyDescent="0.25">
      <c r="C1726" s="6"/>
    </row>
    <row r="1727" spans="3:3" x14ac:dyDescent="0.25">
      <c r="C1727" s="6"/>
    </row>
    <row r="1728" spans="3:3" x14ac:dyDescent="0.25">
      <c r="C1728" s="6"/>
    </row>
    <row r="1729" spans="3:21" x14ac:dyDescent="0.25">
      <c r="C1729" s="6"/>
    </row>
    <row r="1730" spans="3:21" x14ac:dyDescent="0.25">
      <c r="C1730" s="6"/>
    </row>
    <row r="1731" spans="3:21" x14ac:dyDescent="0.25">
      <c r="C1731" s="6"/>
    </row>
    <row r="1732" spans="3:21" x14ac:dyDescent="0.25">
      <c r="C1732" s="6"/>
      <c r="O1732"/>
      <c r="P1732"/>
      <c r="Q1732"/>
      <c r="R1732"/>
      <c r="S1732"/>
      <c r="T1732"/>
      <c r="U1732"/>
    </row>
    <row r="1733" spans="3:21" x14ac:dyDescent="0.25">
      <c r="C1733" s="6"/>
    </row>
    <row r="1734" spans="3:21" x14ac:dyDescent="0.25">
      <c r="C1734" s="6"/>
    </row>
    <row r="1735" spans="3:21" x14ac:dyDescent="0.25">
      <c r="C1735" s="6"/>
    </row>
    <row r="1736" spans="3:21" x14ac:dyDescent="0.25">
      <c r="C1736" s="6"/>
    </row>
    <row r="1737" spans="3:21" x14ac:dyDescent="0.25">
      <c r="C1737" s="6"/>
    </row>
    <row r="1738" spans="3:21" x14ac:dyDescent="0.25">
      <c r="C1738" s="6"/>
    </row>
    <row r="1739" spans="3:21" x14ac:dyDescent="0.25">
      <c r="C1739" s="6"/>
      <c r="O1739"/>
      <c r="P1739"/>
      <c r="Q1739"/>
      <c r="R1739"/>
      <c r="S1739"/>
      <c r="T1739"/>
      <c r="U1739"/>
    </row>
    <row r="1740" spans="3:21" x14ac:dyDescent="0.25">
      <c r="C1740" s="6"/>
    </row>
    <row r="1741" spans="3:21" x14ac:dyDescent="0.25">
      <c r="C1741" s="6"/>
    </row>
    <row r="1742" spans="3:21" x14ac:dyDescent="0.25">
      <c r="C1742" s="6"/>
    </row>
    <row r="1743" spans="3:21" x14ac:dyDescent="0.25">
      <c r="C1743" s="6"/>
    </row>
    <row r="1744" spans="3:21" x14ac:dyDescent="0.25">
      <c r="C1744" s="6"/>
    </row>
    <row r="1745" spans="3:3" x14ac:dyDescent="0.25">
      <c r="C1745" s="6"/>
    </row>
    <row r="1746" spans="3:3" x14ac:dyDescent="0.25">
      <c r="C1746" s="6"/>
    </row>
    <row r="1747" spans="3:3" x14ac:dyDescent="0.25">
      <c r="C1747" s="6"/>
    </row>
    <row r="1748" spans="3:3" x14ac:dyDescent="0.25">
      <c r="C1748" s="6"/>
    </row>
    <row r="1749" spans="3:3" x14ac:dyDescent="0.25">
      <c r="C1749" s="6"/>
    </row>
    <row r="1750" spans="3:3" x14ac:dyDescent="0.25">
      <c r="C1750" s="6"/>
    </row>
    <row r="1751" spans="3:3" x14ac:dyDescent="0.25">
      <c r="C1751" s="6"/>
    </row>
    <row r="1752" spans="3:3" x14ac:dyDescent="0.25">
      <c r="C1752" s="6"/>
    </row>
    <row r="1753" spans="3:3" x14ac:dyDescent="0.25">
      <c r="C1753" s="6"/>
    </row>
    <row r="1754" spans="3:3" x14ac:dyDescent="0.25">
      <c r="C1754" s="6"/>
    </row>
    <row r="1755" spans="3:3" x14ac:dyDescent="0.25">
      <c r="C1755" s="6"/>
    </row>
    <row r="1756" spans="3:3" x14ac:dyDescent="0.25">
      <c r="C1756" s="6"/>
    </row>
    <row r="1757" spans="3:3" x14ac:dyDescent="0.25">
      <c r="C1757" s="6"/>
    </row>
    <row r="1758" spans="3:3" x14ac:dyDescent="0.25">
      <c r="C1758" s="6"/>
    </row>
    <row r="1759" spans="3:3" x14ac:dyDescent="0.25">
      <c r="C1759" s="6"/>
    </row>
    <row r="1760" spans="3:3" x14ac:dyDescent="0.25">
      <c r="C1760" s="6"/>
    </row>
    <row r="1761" spans="3:21" x14ac:dyDescent="0.25">
      <c r="C1761" s="6"/>
    </row>
    <row r="1762" spans="3:21" x14ac:dyDescent="0.25">
      <c r="C1762" s="6"/>
    </row>
    <row r="1763" spans="3:21" x14ac:dyDescent="0.25">
      <c r="C1763" s="6"/>
    </row>
    <row r="1764" spans="3:21" x14ac:dyDescent="0.25">
      <c r="C1764" s="6"/>
    </row>
    <row r="1765" spans="3:21" x14ac:dyDescent="0.25">
      <c r="C1765" s="6"/>
    </row>
    <row r="1766" spans="3:21" x14ac:dyDescent="0.25">
      <c r="C1766" s="6"/>
    </row>
    <row r="1767" spans="3:21" x14ac:dyDescent="0.25">
      <c r="C1767" s="6"/>
    </row>
    <row r="1768" spans="3:21" x14ac:dyDescent="0.25">
      <c r="C1768" s="6"/>
    </row>
    <row r="1769" spans="3:21" x14ac:dyDescent="0.25">
      <c r="C1769" s="6"/>
    </row>
    <row r="1770" spans="3:21" x14ac:dyDescent="0.25">
      <c r="C1770" s="6"/>
    </row>
    <row r="1771" spans="3:21" x14ac:dyDescent="0.25">
      <c r="C1771" s="6"/>
    </row>
    <row r="1772" spans="3:21" x14ac:dyDescent="0.25">
      <c r="C1772" s="6"/>
    </row>
    <row r="1773" spans="3:21" x14ac:dyDescent="0.25">
      <c r="C1773" s="6"/>
    </row>
    <row r="1774" spans="3:21" x14ac:dyDescent="0.25">
      <c r="C1774" s="6"/>
    </row>
    <row r="1775" spans="3:21" x14ac:dyDescent="0.25">
      <c r="C1775" s="6"/>
      <c r="O1775"/>
      <c r="P1775"/>
      <c r="Q1775"/>
      <c r="R1775"/>
      <c r="S1775"/>
      <c r="T1775"/>
      <c r="U1775"/>
    </row>
    <row r="1776" spans="3:21" x14ac:dyDescent="0.25">
      <c r="C1776" s="6"/>
    </row>
    <row r="1777" spans="3:21" x14ac:dyDescent="0.25">
      <c r="C1777" s="6"/>
    </row>
    <row r="1778" spans="3:21" x14ac:dyDescent="0.25">
      <c r="C1778" s="6"/>
    </row>
    <row r="1779" spans="3:21" x14ac:dyDescent="0.25">
      <c r="C1779" s="6"/>
    </row>
    <row r="1780" spans="3:21" x14ac:dyDescent="0.25">
      <c r="C1780" s="6"/>
    </row>
    <row r="1781" spans="3:21" x14ac:dyDescent="0.25">
      <c r="C1781" s="6"/>
    </row>
    <row r="1782" spans="3:21" x14ac:dyDescent="0.25">
      <c r="C1782" s="6"/>
    </row>
    <row r="1783" spans="3:21" x14ac:dyDescent="0.25">
      <c r="C1783" s="6"/>
    </row>
    <row r="1784" spans="3:21" x14ac:dyDescent="0.25">
      <c r="C1784" s="6"/>
    </row>
    <row r="1785" spans="3:21" x14ac:dyDescent="0.25">
      <c r="C1785" s="6"/>
    </row>
    <row r="1786" spans="3:21" x14ac:dyDescent="0.25">
      <c r="C1786" s="6"/>
    </row>
    <row r="1787" spans="3:21" x14ac:dyDescent="0.25">
      <c r="C1787" s="6"/>
    </row>
    <row r="1788" spans="3:21" x14ac:dyDescent="0.25">
      <c r="C1788" s="6"/>
    </row>
    <row r="1789" spans="3:21" x14ac:dyDescent="0.25">
      <c r="C1789" s="6"/>
      <c r="O1789"/>
      <c r="P1789"/>
      <c r="Q1789"/>
      <c r="R1789"/>
      <c r="S1789"/>
      <c r="T1789"/>
      <c r="U1789"/>
    </row>
    <row r="1790" spans="3:21" x14ac:dyDescent="0.25">
      <c r="C1790" s="6"/>
    </row>
    <row r="1791" spans="3:21" x14ac:dyDescent="0.25">
      <c r="C1791" s="6"/>
    </row>
    <row r="1792" spans="3:21" x14ac:dyDescent="0.25">
      <c r="C1792" s="6"/>
    </row>
    <row r="1793" spans="3:21" x14ac:dyDescent="0.25">
      <c r="C1793" s="6"/>
    </row>
    <row r="1794" spans="3:21" x14ac:dyDescent="0.25">
      <c r="C1794" s="6"/>
    </row>
    <row r="1795" spans="3:21" x14ac:dyDescent="0.25">
      <c r="C1795" s="6"/>
    </row>
    <row r="1796" spans="3:21" x14ac:dyDescent="0.25">
      <c r="C1796" s="6"/>
    </row>
    <row r="1797" spans="3:21" x14ac:dyDescent="0.25">
      <c r="C1797" s="6"/>
    </row>
    <row r="1798" spans="3:21" x14ac:dyDescent="0.25">
      <c r="C1798" s="6"/>
    </row>
    <row r="1799" spans="3:21" x14ac:dyDescent="0.25">
      <c r="C1799" s="6"/>
    </row>
    <row r="1800" spans="3:21" x14ac:dyDescent="0.25">
      <c r="C1800" s="6"/>
      <c r="O1800"/>
      <c r="P1800"/>
      <c r="Q1800"/>
      <c r="R1800"/>
      <c r="S1800"/>
      <c r="T1800"/>
      <c r="U1800"/>
    </row>
    <row r="1801" spans="3:21" x14ac:dyDescent="0.25">
      <c r="C1801" s="6"/>
    </row>
    <row r="1802" spans="3:21" x14ac:dyDescent="0.25">
      <c r="C1802" s="6"/>
    </row>
    <row r="1803" spans="3:21" x14ac:dyDescent="0.25">
      <c r="C1803" s="6"/>
    </row>
    <row r="1804" spans="3:21" x14ac:dyDescent="0.25">
      <c r="C1804" s="6"/>
    </row>
    <row r="1805" spans="3:21" x14ac:dyDescent="0.25">
      <c r="C1805" s="6"/>
    </row>
    <row r="1806" spans="3:21" x14ac:dyDescent="0.25">
      <c r="C1806" s="6"/>
    </row>
    <row r="1807" spans="3:21" x14ac:dyDescent="0.25">
      <c r="C1807" s="6"/>
    </row>
    <row r="1808" spans="3:21" x14ac:dyDescent="0.25">
      <c r="C1808" s="6"/>
    </row>
    <row r="1809" spans="3:21" x14ac:dyDescent="0.25">
      <c r="C1809" s="6"/>
      <c r="O1809"/>
      <c r="P1809"/>
      <c r="Q1809"/>
      <c r="R1809"/>
      <c r="S1809"/>
      <c r="T1809"/>
      <c r="U1809"/>
    </row>
    <row r="1810" spans="3:21" x14ac:dyDescent="0.25">
      <c r="C1810" s="6"/>
    </row>
    <row r="1811" spans="3:21" x14ac:dyDescent="0.25">
      <c r="C1811" s="6"/>
    </row>
    <row r="1812" spans="3:21" x14ac:dyDescent="0.25">
      <c r="C1812" s="6"/>
    </row>
    <row r="1813" spans="3:21" x14ac:dyDescent="0.25">
      <c r="C1813" s="6"/>
    </row>
    <row r="1814" spans="3:21" x14ac:dyDescent="0.25">
      <c r="C1814" s="6"/>
    </row>
    <row r="1815" spans="3:21" x14ac:dyDescent="0.25">
      <c r="C1815" s="6"/>
    </row>
    <row r="1816" spans="3:21" x14ac:dyDescent="0.25">
      <c r="C1816" s="6"/>
    </row>
    <row r="1817" spans="3:21" x14ac:dyDescent="0.25">
      <c r="C1817" s="6"/>
    </row>
    <row r="1818" spans="3:21" x14ac:dyDescent="0.25">
      <c r="C1818" s="6"/>
    </row>
    <row r="1819" spans="3:21" x14ac:dyDescent="0.25">
      <c r="C1819" s="6"/>
      <c r="O1819"/>
      <c r="P1819"/>
      <c r="Q1819"/>
      <c r="R1819"/>
      <c r="S1819"/>
      <c r="T1819"/>
      <c r="U1819"/>
    </row>
    <row r="1820" spans="3:21" x14ac:dyDescent="0.25">
      <c r="C1820" s="6"/>
    </row>
    <row r="1821" spans="3:21" x14ac:dyDescent="0.25">
      <c r="C1821" s="6"/>
    </row>
    <row r="1822" spans="3:21" x14ac:dyDescent="0.25">
      <c r="C1822" s="6"/>
    </row>
    <row r="1823" spans="3:21" x14ac:dyDescent="0.25">
      <c r="C1823" s="6"/>
    </row>
    <row r="1824" spans="3:21" x14ac:dyDescent="0.25">
      <c r="C1824" s="6"/>
    </row>
    <row r="1825" spans="3:3" x14ac:dyDescent="0.25">
      <c r="C1825" s="6"/>
    </row>
    <row r="1826" spans="3:3" x14ac:dyDescent="0.25">
      <c r="C1826" s="6"/>
    </row>
    <row r="1827" spans="3:3" x14ac:dyDescent="0.25">
      <c r="C1827" s="6"/>
    </row>
    <row r="1828" spans="3:3" x14ac:dyDescent="0.25">
      <c r="C1828" s="6"/>
    </row>
    <row r="1829" spans="3:3" x14ac:dyDescent="0.25">
      <c r="C1829" s="6"/>
    </row>
    <row r="1830" spans="3:3" x14ac:dyDescent="0.25">
      <c r="C1830" s="6"/>
    </row>
    <row r="1831" spans="3:3" x14ac:dyDescent="0.25">
      <c r="C1831" s="6"/>
    </row>
    <row r="1832" spans="3:3" x14ac:dyDescent="0.25">
      <c r="C1832" s="6"/>
    </row>
    <row r="1833" spans="3:3" x14ac:dyDescent="0.25">
      <c r="C1833" s="6"/>
    </row>
    <row r="1834" spans="3:3" x14ac:dyDescent="0.25">
      <c r="C1834" s="6"/>
    </row>
    <row r="1835" spans="3:3" x14ac:dyDescent="0.25">
      <c r="C1835" s="6"/>
    </row>
    <row r="1836" spans="3:3" x14ac:dyDescent="0.25">
      <c r="C1836" s="6"/>
    </row>
    <row r="1837" spans="3:3" x14ac:dyDescent="0.25">
      <c r="C1837" s="6"/>
    </row>
    <row r="1838" spans="3:3" x14ac:dyDescent="0.25">
      <c r="C1838" s="6"/>
    </row>
    <row r="1839" spans="3:3" x14ac:dyDescent="0.25">
      <c r="C1839" s="6"/>
    </row>
    <row r="1840" spans="3:3" x14ac:dyDescent="0.25">
      <c r="C1840" s="6"/>
    </row>
    <row r="1841" spans="3:3" x14ac:dyDescent="0.25">
      <c r="C1841" s="6"/>
    </row>
    <row r="1842" spans="3:3" x14ac:dyDescent="0.25">
      <c r="C1842" s="6"/>
    </row>
    <row r="1843" spans="3:3" x14ac:dyDescent="0.25">
      <c r="C1843" s="6"/>
    </row>
    <row r="1844" spans="3:3" x14ac:dyDescent="0.25">
      <c r="C1844" s="6"/>
    </row>
    <row r="1845" spans="3:3" x14ac:dyDescent="0.25">
      <c r="C1845" s="6"/>
    </row>
    <row r="1846" spans="3:3" x14ac:dyDescent="0.25">
      <c r="C1846" s="6"/>
    </row>
    <row r="1847" spans="3:3" x14ac:dyDescent="0.25">
      <c r="C1847" s="6"/>
    </row>
    <row r="1848" spans="3:3" x14ac:dyDescent="0.25">
      <c r="C1848" s="6"/>
    </row>
    <row r="1849" spans="3:3" x14ac:dyDescent="0.25">
      <c r="C1849" s="6"/>
    </row>
    <row r="1850" spans="3:3" x14ac:dyDescent="0.25">
      <c r="C1850" s="6"/>
    </row>
    <row r="1851" spans="3:3" x14ac:dyDescent="0.25">
      <c r="C1851" s="6"/>
    </row>
    <row r="1852" spans="3:3" x14ac:dyDescent="0.25">
      <c r="C1852" s="6"/>
    </row>
    <row r="1853" spans="3:3" x14ac:dyDescent="0.25">
      <c r="C1853" s="6"/>
    </row>
    <row r="1854" spans="3:3" x14ac:dyDescent="0.25">
      <c r="C1854" s="6"/>
    </row>
    <row r="1855" spans="3:3" x14ac:dyDescent="0.25">
      <c r="C1855" s="6"/>
    </row>
    <row r="1856" spans="3:3" x14ac:dyDescent="0.25">
      <c r="C1856" s="6"/>
    </row>
    <row r="1857" spans="3:3" x14ac:dyDescent="0.25">
      <c r="C1857" s="6"/>
    </row>
    <row r="1858" spans="3:3" x14ac:dyDescent="0.25">
      <c r="C1858" s="6"/>
    </row>
    <row r="1859" spans="3:3" x14ac:dyDescent="0.25">
      <c r="C1859" s="6"/>
    </row>
    <row r="1860" spans="3:3" x14ac:dyDescent="0.25">
      <c r="C1860" s="6"/>
    </row>
    <row r="1861" spans="3:3" x14ac:dyDescent="0.25">
      <c r="C1861" s="6"/>
    </row>
    <row r="1862" spans="3:3" x14ac:dyDescent="0.25">
      <c r="C1862" s="6"/>
    </row>
    <row r="1863" spans="3:3" x14ac:dyDescent="0.25">
      <c r="C1863" s="6"/>
    </row>
    <row r="1864" spans="3:3" x14ac:dyDescent="0.25">
      <c r="C1864" s="6"/>
    </row>
    <row r="1865" spans="3:3" x14ac:dyDescent="0.25">
      <c r="C1865" s="6"/>
    </row>
    <row r="1866" spans="3:3" x14ac:dyDescent="0.25">
      <c r="C1866" s="6"/>
    </row>
    <row r="1867" spans="3:3" x14ac:dyDescent="0.25">
      <c r="C1867" s="6"/>
    </row>
    <row r="1868" spans="3:3" x14ac:dyDescent="0.25">
      <c r="C1868" s="6"/>
    </row>
    <row r="1869" spans="3:3" x14ac:dyDescent="0.25">
      <c r="C1869" s="6"/>
    </row>
    <row r="1870" spans="3:3" x14ac:dyDescent="0.25">
      <c r="C1870" s="6"/>
    </row>
    <row r="1871" spans="3:3" x14ac:dyDescent="0.25">
      <c r="C1871" s="6"/>
    </row>
    <row r="1872" spans="3:3" x14ac:dyDescent="0.25">
      <c r="C1872" s="6"/>
    </row>
    <row r="1873" spans="3:3" x14ac:dyDescent="0.25">
      <c r="C1873" s="6"/>
    </row>
    <row r="1874" spans="3:3" x14ac:dyDescent="0.25">
      <c r="C1874" s="6"/>
    </row>
    <row r="1875" spans="3:3" x14ac:dyDescent="0.25">
      <c r="C1875" s="6"/>
    </row>
    <row r="1876" spans="3:3" x14ac:dyDescent="0.25">
      <c r="C1876" s="6"/>
    </row>
    <row r="1877" spans="3:3" x14ac:dyDescent="0.25">
      <c r="C1877" s="6"/>
    </row>
    <row r="1878" spans="3:3" x14ac:dyDescent="0.25">
      <c r="C1878" s="6"/>
    </row>
    <row r="1879" spans="3:3" x14ac:dyDescent="0.25">
      <c r="C1879" s="6"/>
    </row>
    <row r="1880" spans="3:3" x14ac:dyDescent="0.25">
      <c r="C1880" s="6"/>
    </row>
    <row r="1881" spans="3:3" x14ac:dyDescent="0.25">
      <c r="C1881" s="6"/>
    </row>
    <row r="1882" spans="3:3" x14ac:dyDescent="0.25">
      <c r="C1882" s="6"/>
    </row>
    <row r="1883" spans="3:3" x14ac:dyDescent="0.25">
      <c r="C1883" s="6"/>
    </row>
    <row r="1884" spans="3:3" x14ac:dyDescent="0.25">
      <c r="C1884" s="6"/>
    </row>
    <row r="1885" spans="3:3" x14ac:dyDescent="0.25">
      <c r="C1885" s="6"/>
    </row>
    <row r="1886" spans="3:3" x14ac:dyDescent="0.25">
      <c r="C1886" s="6"/>
    </row>
    <row r="1887" spans="3:3" x14ac:dyDescent="0.25">
      <c r="C1887" s="6"/>
    </row>
    <row r="1888" spans="3:3" x14ac:dyDescent="0.25">
      <c r="C1888" s="6"/>
    </row>
    <row r="1889" spans="3:3" x14ac:dyDescent="0.25">
      <c r="C1889" s="6"/>
    </row>
    <row r="1890" spans="3:3" x14ac:dyDescent="0.25">
      <c r="C1890" s="6"/>
    </row>
    <row r="1891" spans="3:3" x14ac:dyDescent="0.25">
      <c r="C1891" s="6"/>
    </row>
    <row r="1892" spans="3:3" x14ac:dyDescent="0.25">
      <c r="C1892" s="6"/>
    </row>
    <row r="1893" spans="3:3" x14ac:dyDescent="0.25">
      <c r="C1893" s="6"/>
    </row>
    <row r="1894" spans="3:3" x14ac:dyDescent="0.25">
      <c r="C1894" s="6"/>
    </row>
    <row r="1895" spans="3:3" x14ac:dyDescent="0.25">
      <c r="C1895" s="6"/>
    </row>
    <row r="1896" spans="3:3" x14ac:dyDescent="0.25">
      <c r="C1896" s="6"/>
    </row>
    <row r="1897" spans="3:3" x14ac:dyDescent="0.25">
      <c r="C1897" s="6"/>
    </row>
    <row r="1898" spans="3:3" x14ac:dyDescent="0.25">
      <c r="C1898" s="6"/>
    </row>
    <row r="1899" spans="3:3" x14ac:dyDescent="0.25">
      <c r="C1899" s="6"/>
    </row>
    <row r="1900" spans="3:3" x14ac:dyDescent="0.25">
      <c r="C1900" s="6"/>
    </row>
    <row r="1901" spans="3:3" x14ac:dyDescent="0.25">
      <c r="C1901" s="6"/>
    </row>
    <row r="1902" spans="3:3" x14ac:dyDescent="0.25">
      <c r="C1902" s="6"/>
    </row>
    <row r="1903" spans="3:3" x14ac:dyDescent="0.25">
      <c r="C1903" s="6"/>
    </row>
    <row r="1904" spans="3:3" x14ac:dyDescent="0.25">
      <c r="C1904" s="6"/>
    </row>
    <row r="1905" spans="3:3" x14ac:dyDescent="0.25">
      <c r="C1905" s="6"/>
    </row>
    <row r="1906" spans="3:3" x14ac:dyDescent="0.25">
      <c r="C1906" s="6"/>
    </row>
    <row r="1907" spans="3:3" x14ac:dyDescent="0.25">
      <c r="C1907" s="6"/>
    </row>
    <row r="1908" spans="3:3" x14ac:dyDescent="0.25">
      <c r="C1908" s="6"/>
    </row>
    <row r="1909" spans="3:3" x14ac:dyDescent="0.25">
      <c r="C1909" s="6"/>
    </row>
    <row r="1910" spans="3:3" x14ac:dyDescent="0.25">
      <c r="C1910" s="6"/>
    </row>
    <row r="1911" spans="3:3" x14ac:dyDescent="0.25">
      <c r="C1911" s="6"/>
    </row>
    <row r="1912" spans="3:3" x14ac:dyDescent="0.25">
      <c r="C1912" s="6"/>
    </row>
    <row r="1913" spans="3:3" x14ac:dyDescent="0.25">
      <c r="C1913" s="6"/>
    </row>
    <row r="1914" spans="3:3" x14ac:dyDescent="0.25">
      <c r="C1914" s="6"/>
    </row>
    <row r="1915" spans="3:3" x14ac:dyDescent="0.25">
      <c r="C1915" s="6"/>
    </row>
    <row r="1916" spans="3:3" x14ac:dyDescent="0.25">
      <c r="C1916" s="6"/>
    </row>
    <row r="1917" spans="3:3" x14ac:dyDescent="0.25">
      <c r="C1917" s="6"/>
    </row>
    <row r="1918" spans="3:3" x14ac:dyDescent="0.25">
      <c r="C1918" s="6"/>
    </row>
    <row r="1919" spans="3:3" x14ac:dyDescent="0.25">
      <c r="C1919" s="6"/>
    </row>
    <row r="1920" spans="3:3" x14ac:dyDescent="0.25">
      <c r="C1920" s="6"/>
    </row>
    <row r="1921" spans="3:3" x14ac:dyDescent="0.25">
      <c r="C1921" s="6"/>
    </row>
    <row r="1922" spans="3:3" x14ac:dyDescent="0.25">
      <c r="C1922" s="6"/>
    </row>
    <row r="1923" spans="3:3" x14ac:dyDescent="0.25">
      <c r="C1923" s="6"/>
    </row>
    <row r="1924" spans="3:3" x14ac:dyDescent="0.25">
      <c r="C1924" s="6"/>
    </row>
    <row r="1925" spans="3:3" x14ac:dyDescent="0.25">
      <c r="C1925" s="6"/>
    </row>
    <row r="1926" spans="3:3" x14ac:dyDescent="0.25">
      <c r="C1926" s="6"/>
    </row>
    <row r="1927" spans="3:3" x14ac:dyDescent="0.25">
      <c r="C1927" s="6"/>
    </row>
    <row r="1928" spans="3:3" x14ac:dyDescent="0.25">
      <c r="C1928" s="6"/>
    </row>
    <row r="1929" spans="3:3" x14ac:dyDescent="0.25">
      <c r="C1929" s="6"/>
    </row>
    <row r="1930" spans="3:3" x14ac:dyDescent="0.25">
      <c r="C1930" s="6"/>
    </row>
    <row r="1931" spans="3:3" x14ac:dyDescent="0.25">
      <c r="C1931" s="6"/>
    </row>
    <row r="1932" spans="3:3" x14ac:dyDescent="0.25">
      <c r="C1932" s="6"/>
    </row>
    <row r="1933" spans="3:3" x14ac:dyDescent="0.25">
      <c r="C1933" s="6"/>
    </row>
    <row r="1934" spans="3:3" x14ac:dyDescent="0.25">
      <c r="C1934" s="6"/>
    </row>
    <row r="1935" spans="3:3" x14ac:dyDescent="0.25">
      <c r="C1935" s="6"/>
    </row>
    <row r="1936" spans="3:3" x14ac:dyDescent="0.25">
      <c r="C1936" s="6"/>
    </row>
    <row r="1937" spans="3:3" x14ac:dyDescent="0.25">
      <c r="C1937" s="6"/>
    </row>
    <row r="1938" spans="3:3" x14ac:dyDescent="0.25">
      <c r="C1938" s="6"/>
    </row>
    <row r="1939" spans="3:3" x14ac:dyDescent="0.25">
      <c r="C1939" s="6"/>
    </row>
    <row r="1940" spans="3:3" x14ac:dyDescent="0.25">
      <c r="C1940" s="6"/>
    </row>
    <row r="1941" spans="3:3" x14ac:dyDescent="0.25">
      <c r="C1941" s="6"/>
    </row>
    <row r="1942" spans="3:3" x14ac:dyDescent="0.25">
      <c r="C1942" s="6"/>
    </row>
    <row r="1943" spans="3:3" x14ac:dyDescent="0.25">
      <c r="C1943" s="6"/>
    </row>
    <row r="1944" spans="3:3" x14ac:dyDescent="0.25">
      <c r="C1944" s="6"/>
    </row>
    <row r="1945" spans="3:3" x14ac:dyDescent="0.25">
      <c r="C1945" s="6"/>
    </row>
    <row r="1946" spans="3:3" x14ac:dyDescent="0.25">
      <c r="C1946" s="6"/>
    </row>
    <row r="1947" spans="3:3" x14ac:dyDescent="0.25">
      <c r="C1947" s="6"/>
    </row>
    <row r="1948" spans="3:3" x14ac:dyDescent="0.25">
      <c r="C1948" s="6"/>
    </row>
    <row r="1949" spans="3:3" x14ac:dyDescent="0.25">
      <c r="C1949" s="6"/>
    </row>
    <row r="1950" spans="3:3" x14ac:dyDescent="0.25">
      <c r="C1950" s="6"/>
    </row>
    <row r="1951" spans="3:3" x14ac:dyDescent="0.25">
      <c r="C1951" s="6"/>
    </row>
    <row r="1952" spans="3:3" x14ac:dyDescent="0.25">
      <c r="C1952" s="6"/>
    </row>
    <row r="1953" spans="3:3" x14ac:dyDescent="0.25">
      <c r="C1953" s="6"/>
    </row>
    <row r="1954" spans="3:3" x14ac:dyDescent="0.25">
      <c r="C1954" s="6"/>
    </row>
    <row r="1955" spans="3:3" x14ac:dyDescent="0.25">
      <c r="C1955" s="6"/>
    </row>
    <row r="1956" spans="3:3" x14ac:dyDescent="0.25">
      <c r="C1956" s="6"/>
    </row>
    <row r="1957" spans="3:3" x14ac:dyDescent="0.25">
      <c r="C1957" s="6"/>
    </row>
    <row r="1958" spans="3:3" x14ac:dyDescent="0.25">
      <c r="C1958" s="6"/>
    </row>
    <row r="1959" spans="3:3" x14ac:dyDescent="0.25">
      <c r="C1959" s="6"/>
    </row>
    <row r="1960" spans="3:3" x14ac:dyDescent="0.25">
      <c r="C1960" s="6"/>
    </row>
    <row r="1961" spans="3:3" x14ac:dyDescent="0.25">
      <c r="C1961" s="6"/>
    </row>
    <row r="1962" spans="3:3" x14ac:dyDescent="0.25">
      <c r="C1962" s="6"/>
    </row>
    <row r="1963" spans="3:3" x14ac:dyDescent="0.25">
      <c r="C1963" s="6"/>
    </row>
    <row r="1964" spans="3:3" x14ac:dyDescent="0.25">
      <c r="C1964" s="6"/>
    </row>
    <row r="1965" spans="3:3" x14ac:dyDescent="0.25">
      <c r="C1965" s="6"/>
    </row>
    <row r="1966" spans="3:3" x14ac:dyDescent="0.25">
      <c r="C1966" s="6"/>
    </row>
    <row r="1967" spans="3:3" x14ac:dyDescent="0.25">
      <c r="C1967" s="6"/>
    </row>
    <row r="1968" spans="3:3" x14ac:dyDescent="0.25">
      <c r="C1968" s="6"/>
    </row>
    <row r="1969" spans="3:3" x14ac:dyDescent="0.25">
      <c r="C1969" s="6"/>
    </row>
    <row r="1970" spans="3:3" x14ac:dyDescent="0.25">
      <c r="C1970" s="6"/>
    </row>
    <row r="1971" spans="3:3" x14ac:dyDescent="0.25">
      <c r="C1971" s="6"/>
    </row>
    <row r="1972" spans="3:3" x14ac:dyDescent="0.25">
      <c r="C1972" s="6"/>
    </row>
    <row r="1973" spans="3:3" x14ac:dyDescent="0.25">
      <c r="C1973" s="6"/>
    </row>
    <row r="1974" spans="3:3" x14ac:dyDescent="0.25">
      <c r="C1974" s="6"/>
    </row>
    <row r="1975" spans="3:3" x14ac:dyDescent="0.25">
      <c r="C1975" s="6"/>
    </row>
    <row r="1976" spans="3:3" x14ac:dyDescent="0.25">
      <c r="C1976" s="6"/>
    </row>
    <row r="1977" spans="3:3" x14ac:dyDescent="0.25">
      <c r="C1977" s="6"/>
    </row>
    <row r="1978" spans="3:3" x14ac:dyDescent="0.25">
      <c r="C1978" s="6"/>
    </row>
    <row r="1979" spans="3:3" x14ac:dyDescent="0.25">
      <c r="C1979" s="6"/>
    </row>
    <row r="1980" spans="3:3" x14ac:dyDescent="0.25">
      <c r="C1980" s="6"/>
    </row>
    <row r="1981" spans="3:3" x14ac:dyDescent="0.25">
      <c r="C1981" s="6"/>
    </row>
    <row r="1982" spans="3:3" x14ac:dyDescent="0.25">
      <c r="C1982" s="6"/>
    </row>
    <row r="1983" spans="3:3" x14ac:dyDescent="0.25">
      <c r="C1983" s="6"/>
    </row>
    <row r="1984" spans="3:3" x14ac:dyDescent="0.25">
      <c r="C1984" s="6"/>
    </row>
    <row r="1985" spans="3:3" x14ac:dyDescent="0.25">
      <c r="C1985" s="6"/>
    </row>
    <row r="1986" spans="3:3" x14ac:dyDescent="0.25">
      <c r="C1986" s="6"/>
    </row>
    <row r="1987" spans="3:3" x14ac:dyDescent="0.25">
      <c r="C1987" s="6"/>
    </row>
    <row r="1988" spans="3:3" x14ac:dyDescent="0.25">
      <c r="C1988" s="6"/>
    </row>
    <row r="1989" spans="3:3" x14ac:dyDescent="0.25">
      <c r="C1989" s="6"/>
    </row>
    <row r="1990" spans="3:3" x14ac:dyDescent="0.25">
      <c r="C1990" s="6"/>
    </row>
    <row r="1991" spans="3:3" x14ac:dyDescent="0.25">
      <c r="C1991" s="6"/>
    </row>
    <row r="1992" spans="3:3" x14ac:dyDescent="0.25">
      <c r="C1992" s="6"/>
    </row>
    <row r="1993" spans="3:3" x14ac:dyDescent="0.25">
      <c r="C1993" s="6"/>
    </row>
    <row r="1994" spans="3:3" x14ac:dyDescent="0.25">
      <c r="C1994" s="6"/>
    </row>
    <row r="1995" spans="3:3" x14ac:dyDescent="0.25">
      <c r="C1995" s="6"/>
    </row>
    <row r="1996" spans="3:3" x14ac:dyDescent="0.25">
      <c r="C1996" s="6"/>
    </row>
    <row r="1997" spans="3:3" x14ac:dyDescent="0.25">
      <c r="C1997" s="6"/>
    </row>
    <row r="1998" spans="3:3" x14ac:dyDescent="0.25">
      <c r="C1998" s="6"/>
    </row>
    <row r="1999" spans="3:3" x14ac:dyDescent="0.25">
      <c r="C1999" s="6"/>
    </row>
    <row r="2000" spans="3:3" x14ac:dyDescent="0.25">
      <c r="C2000" s="6"/>
    </row>
    <row r="2001" spans="3:21" x14ac:dyDescent="0.25">
      <c r="C2001" s="6"/>
    </row>
    <row r="2002" spans="3:21" x14ac:dyDescent="0.25">
      <c r="C2002" s="6"/>
    </row>
    <row r="2003" spans="3:21" x14ac:dyDescent="0.25">
      <c r="C2003" s="6"/>
    </row>
    <row r="2004" spans="3:21" x14ac:dyDescent="0.25">
      <c r="C2004" s="6"/>
    </row>
    <row r="2005" spans="3:21" x14ac:dyDescent="0.25">
      <c r="C2005" s="6"/>
    </row>
    <row r="2006" spans="3:21" x14ac:dyDescent="0.25">
      <c r="C2006" s="6"/>
    </row>
    <row r="2007" spans="3:21" x14ac:dyDescent="0.25">
      <c r="C2007" s="6"/>
    </row>
    <row r="2008" spans="3:21" x14ac:dyDescent="0.25">
      <c r="C2008" s="6"/>
    </row>
    <row r="2009" spans="3:21" x14ac:dyDescent="0.25">
      <c r="C2009" s="6"/>
    </row>
    <row r="2010" spans="3:21" x14ac:dyDescent="0.25">
      <c r="C2010" s="6"/>
    </row>
    <row r="2011" spans="3:21" x14ac:dyDescent="0.25">
      <c r="C2011" s="6"/>
    </row>
    <row r="2012" spans="3:21" x14ac:dyDescent="0.25">
      <c r="C2012" s="6"/>
    </row>
    <row r="2013" spans="3:21" x14ac:dyDescent="0.25">
      <c r="C2013" s="6"/>
      <c r="O2013"/>
      <c r="P2013"/>
      <c r="Q2013"/>
      <c r="R2013"/>
      <c r="S2013"/>
      <c r="T2013"/>
      <c r="U2013"/>
    </row>
    <row r="2014" spans="3:21" x14ac:dyDescent="0.25">
      <c r="C2014" s="6"/>
    </row>
    <row r="2015" spans="3:21" x14ac:dyDescent="0.25">
      <c r="C2015" s="6"/>
    </row>
    <row r="2016" spans="3:21" x14ac:dyDescent="0.25">
      <c r="C2016" s="6"/>
    </row>
    <row r="2017" spans="3:3" x14ac:dyDescent="0.25">
      <c r="C2017" s="6"/>
    </row>
    <row r="2018" spans="3:3" x14ac:dyDescent="0.25">
      <c r="C2018" s="6"/>
    </row>
    <row r="2019" spans="3:3" x14ac:dyDescent="0.25">
      <c r="C2019" s="6"/>
    </row>
    <row r="2020" spans="3:3" x14ac:dyDescent="0.25">
      <c r="C2020" s="6"/>
    </row>
    <row r="2021" spans="3:3" x14ac:dyDescent="0.25">
      <c r="C2021" s="6"/>
    </row>
    <row r="2022" spans="3:3" x14ac:dyDescent="0.25">
      <c r="C2022" s="6"/>
    </row>
    <row r="2023" spans="3:3" x14ac:dyDescent="0.25">
      <c r="C2023" s="6"/>
    </row>
    <row r="2024" spans="3:3" x14ac:dyDescent="0.25">
      <c r="C2024" s="6"/>
    </row>
    <row r="2025" spans="3:3" x14ac:dyDescent="0.25">
      <c r="C2025" s="6"/>
    </row>
    <row r="2026" spans="3:3" x14ac:dyDescent="0.25">
      <c r="C2026" s="6"/>
    </row>
    <row r="2027" spans="3:3" x14ac:dyDescent="0.25">
      <c r="C2027" s="6"/>
    </row>
    <row r="2028" spans="3:3" x14ac:dyDescent="0.25">
      <c r="C2028" s="6"/>
    </row>
    <row r="2029" spans="3:3" x14ac:dyDescent="0.25">
      <c r="C2029" s="6"/>
    </row>
    <row r="2030" spans="3:3" x14ac:dyDescent="0.25">
      <c r="C2030" s="6"/>
    </row>
    <row r="2031" spans="3:3" x14ac:dyDescent="0.25">
      <c r="C2031" s="6"/>
    </row>
    <row r="2032" spans="3:3" x14ac:dyDescent="0.25">
      <c r="C2032" s="6"/>
    </row>
    <row r="2033" spans="3:21" x14ac:dyDescent="0.25">
      <c r="C2033" s="6"/>
    </row>
    <row r="2034" spans="3:21" x14ac:dyDescent="0.25">
      <c r="C2034" s="6"/>
    </row>
    <row r="2035" spans="3:21" x14ac:dyDescent="0.25">
      <c r="C2035" s="6"/>
    </row>
    <row r="2036" spans="3:21" x14ac:dyDescent="0.25">
      <c r="C2036" s="6"/>
    </row>
    <row r="2037" spans="3:21" x14ac:dyDescent="0.25">
      <c r="C2037" s="6"/>
    </row>
    <row r="2038" spans="3:21" x14ac:dyDescent="0.25">
      <c r="C2038" s="6"/>
    </row>
    <row r="2039" spans="3:21" x14ac:dyDescent="0.25">
      <c r="C2039" s="6"/>
    </row>
    <row r="2040" spans="3:21" x14ac:dyDescent="0.25">
      <c r="C2040" s="6"/>
    </row>
    <row r="2041" spans="3:21" x14ac:dyDescent="0.25">
      <c r="C2041" s="6"/>
    </row>
    <row r="2042" spans="3:21" x14ac:dyDescent="0.25">
      <c r="C2042" s="6"/>
    </row>
    <row r="2043" spans="3:21" x14ac:dyDescent="0.25">
      <c r="C2043" s="6"/>
    </row>
    <row r="2044" spans="3:21" x14ac:dyDescent="0.25">
      <c r="C2044" s="6"/>
    </row>
    <row r="2045" spans="3:21" x14ac:dyDescent="0.25">
      <c r="C2045" s="6"/>
      <c r="O2045"/>
      <c r="P2045"/>
      <c r="Q2045"/>
      <c r="R2045"/>
      <c r="S2045"/>
      <c r="T2045"/>
      <c r="U2045"/>
    </row>
    <row r="2046" spans="3:21" x14ac:dyDescent="0.25">
      <c r="C2046" s="6"/>
    </row>
    <row r="2047" spans="3:21" x14ac:dyDescent="0.25">
      <c r="C2047" s="6"/>
    </row>
    <row r="2048" spans="3:21" x14ac:dyDescent="0.25">
      <c r="C2048" s="6"/>
    </row>
    <row r="2049" spans="3:21" x14ac:dyDescent="0.25">
      <c r="C2049" s="6"/>
    </row>
    <row r="2050" spans="3:21" x14ac:dyDescent="0.25">
      <c r="C2050" s="6"/>
    </row>
    <row r="2051" spans="3:21" x14ac:dyDescent="0.25">
      <c r="C2051" s="6"/>
    </row>
    <row r="2052" spans="3:21" x14ac:dyDescent="0.25">
      <c r="C2052" s="6"/>
    </row>
    <row r="2053" spans="3:21" x14ac:dyDescent="0.25">
      <c r="C2053" s="6"/>
    </row>
    <row r="2054" spans="3:21" x14ac:dyDescent="0.25">
      <c r="C2054" s="6"/>
    </row>
    <row r="2055" spans="3:21" x14ac:dyDescent="0.25">
      <c r="C2055" s="6"/>
    </row>
    <row r="2056" spans="3:21" x14ac:dyDescent="0.25">
      <c r="C2056" s="6"/>
    </row>
    <row r="2057" spans="3:21" x14ac:dyDescent="0.25">
      <c r="C2057" s="6"/>
    </row>
    <row r="2058" spans="3:21" x14ac:dyDescent="0.25">
      <c r="C2058" s="6"/>
    </row>
    <row r="2059" spans="3:21" x14ac:dyDescent="0.25">
      <c r="C2059" s="6"/>
    </row>
    <row r="2060" spans="3:21" x14ac:dyDescent="0.25">
      <c r="C2060" s="6"/>
    </row>
    <row r="2061" spans="3:21" x14ac:dyDescent="0.25">
      <c r="C2061" s="6"/>
    </row>
    <row r="2062" spans="3:21" x14ac:dyDescent="0.25">
      <c r="C2062" s="6"/>
    </row>
    <row r="2063" spans="3:21" x14ac:dyDescent="0.25">
      <c r="C2063" s="6"/>
    </row>
    <row r="2064" spans="3:21" x14ac:dyDescent="0.25">
      <c r="C2064" s="6"/>
      <c r="O2064"/>
      <c r="P2064"/>
      <c r="Q2064"/>
      <c r="R2064"/>
      <c r="S2064"/>
      <c r="T2064"/>
      <c r="U2064"/>
    </row>
    <row r="2065" spans="3:3" x14ac:dyDescent="0.25">
      <c r="C2065" s="6"/>
    </row>
    <row r="2066" spans="3:3" x14ac:dyDescent="0.25">
      <c r="C2066" s="6"/>
    </row>
    <row r="2067" spans="3:3" x14ac:dyDescent="0.25">
      <c r="C2067" s="6"/>
    </row>
    <row r="2068" spans="3:3" x14ac:dyDescent="0.25">
      <c r="C2068" s="6"/>
    </row>
    <row r="2069" spans="3:3" x14ac:dyDescent="0.25">
      <c r="C2069" s="6"/>
    </row>
    <row r="2070" spans="3:3" x14ac:dyDescent="0.25">
      <c r="C2070" s="6"/>
    </row>
    <row r="2071" spans="3:3" x14ac:dyDescent="0.25">
      <c r="C2071" s="6"/>
    </row>
    <row r="2072" spans="3:3" x14ac:dyDescent="0.25">
      <c r="C2072" s="6"/>
    </row>
    <row r="2073" spans="3:3" x14ac:dyDescent="0.25">
      <c r="C2073" s="6"/>
    </row>
    <row r="2074" spans="3:3" x14ac:dyDescent="0.25">
      <c r="C2074" s="6"/>
    </row>
    <row r="2075" spans="3:3" x14ac:dyDescent="0.25">
      <c r="C2075" s="6"/>
    </row>
    <row r="2076" spans="3:3" x14ac:dyDescent="0.25">
      <c r="C2076" s="6"/>
    </row>
    <row r="2077" spans="3:3" x14ac:dyDescent="0.25">
      <c r="C2077" s="6"/>
    </row>
    <row r="2078" spans="3:3" x14ac:dyDescent="0.25">
      <c r="C2078" s="6"/>
    </row>
    <row r="2079" spans="3:3" x14ac:dyDescent="0.25">
      <c r="C2079" s="6"/>
    </row>
    <row r="2080" spans="3:3" x14ac:dyDescent="0.25">
      <c r="C2080" s="6"/>
    </row>
    <row r="2081" spans="3:3" x14ac:dyDescent="0.25">
      <c r="C2081" s="6"/>
    </row>
    <row r="2082" spans="3:3" x14ac:dyDescent="0.25">
      <c r="C2082" s="6"/>
    </row>
    <row r="2083" spans="3:3" x14ac:dyDescent="0.25">
      <c r="C2083" s="6"/>
    </row>
    <row r="2084" spans="3:3" x14ac:dyDescent="0.25">
      <c r="C2084" s="6"/>
    </row>
    <row r="2085" spans="3:3" x14ac:dyDescent="0.25">
      <c r="C2085" s="6"/>
    </row>
    <row r="2086" spans="3:3" x14ac:dyDescent="0.25">
      <c r="C2086" s="6"/>
    </row>
    <row r="2087" spans="3:3" x14ac:dyDescent="0.25">
      <c r="C2087" s="6"/>
    </row>
    <row r="2088" spans="3:3" x14ac:dyDescent="0.25">
      <c r="C2088" s="6"/>
    </row>
    <row r="2089" spans="3:3" x14ac:dyDescent="0.25">
      <c r="C2089" s="6"/>
    </row>
    <row r="2090" spans="3:3" x14ac:dyDescent="0.25">
      <c r="C2090" s="6"/>
    </row>
    <row r="2091" spans="3:3" x14ac:dyDescent="0.25">
      <c r="C2091" s="6"/>
    </row>
    <row r="2092" spans="3:3" x14ac:dyDescent="0.25">
      <c r="C2092" s="6"/>
    </row>
    <row r="2093" spans="3:3" x14ac:dyDescent="0.25">
      <c r="C2093" s="6"/>
    </row>
    <row r="2094" spans="3:3" x14ac:dyDescent="0.25">
      <c r="C2094" s="6"/>
    </row>
    <row r="2095" spans="3:3" x14ac:dyDescent="0.25">
      <c r="C2095" s="6"/>
    </row>
    <row r="2096" spans="3:3" x14ac:dyDescent="0.25">
      <c r="C2096" s="6"/>
    </row>
    <row r="2097" spans="3:21" x14ac:dyDescent="0.25">
      <c r="C2097" s="6"/>
    </row>
    <row r="2098" spans="3:21" x14ac:dyDescent="0.25">
      <c r="C2098" s="6"/>
    </row>
    <row r="2099" spans="3:21" x14ac:dyDescent="0.25">
      <c r="C2099" s="6"/>
      <c r="O2099"/>
      <c r="P2099"/>
      <c r="Q2099"/>
      <c r="R2099"/>
      <c r="S2099"/>
      <c r="T2099"/>
      <c r="U2099"/>
    </row>
    <row r="2100" spans="3:21" x14ac:dyDescent="0.25">
      <c r="C2100" s="6"/>
    </row>
    <row r="2101" spans="3:21" x14ac:dyDescent="0.25">
      <c r="C2101" s="6"/>
    </row>
    <row r="2102" spans="3:21" x14ac:dyDescent="0.25">
      <c r="C2102" s="6"/>
    </row>
    <row r="2103" spans="3:21" x14ac:dyDescent="0.25">
      <c r="C2103" s="6"/>
    </row>
    <row r="2104" spans="3:21" x14ac:dyDescent="0.25">
      <c r="C2104" s="6"/>
    </row>
    <row r="2105" spans="3:21" x14ac:dyDescent="0.25">
      <c r="C2105" s="6"/>
    </row>
    <row r="2106" spans="3:21" x14ac:dyDescent="0.25">
      <c r="C2106" s="6"/>
    </row>
    <row r="2107" spans="3:21" x14ac:dyDescent="0.25">
      <c r="C2107" s="6"/>
    </row>
    <row r="2108" spans="3:21" x14ac:dyDescent="0.25">
      <c r="C2108" s="6"/>
    </row>
    <row r="2109" spans="3:21" x14ac:dyDescent="0.25">
      <c r="C2109" s="6"/>
    </row>
    <row r="2110" spans="3:21" x14ac:dyDescent="0.25">
      <c r="C2110" s="6"/>
    </row>
    <row r="2111" spans="3:21" x14ac:dyDescent="0.25">
      <c r="C2111" s="6"/>
    </row>
    <row r="2112" spans="3:21" x14ac:dyDescent="0.25">
      <c r="C2112" s="6"/>
    </row>
    <row r="2113" spans="3:3" x14ac:dyDescent="0.25">
      <c r="C2113" s="6"/>
    </row>
    <row r="2114" spans="3:3" x14ac:dyDescent="0.25">
      <c r="C2114" s="6"/>
    </row>
    <row r="2115" spans="3:3" x14ac:dyDescent="0.25">
      <c r="C2115" s="6"/>
    </row>
    <row r="2116" spans="3:3" x14ac:dyDescent="0.25">
      <c r="C2116" s="6"/>
    </row>
    <row r="2117" spans="3:3" x14ac:dyDescent="0.25">
      <c r="C2117" s="6"/>
    </row>
    <row r="2118" spans="3:3" x14ac:dyDescent="0.25">
      <c r="C2118" s="6"/>
    </row>
    <row r="2119" spans="3:3" x14ac:dyDescent="0.25">
      <c r="C2119" s="6"/>
    </row>
    <row r="2120" spans="3:3" x14ac:dyDescent="0.25">
      <c r="C2120" s="6"/>
    </row>
    <row r="2121" spans="3:3" x14ac:dyDescent="0.25">
      <c r="C2121" s="6"/>
    </row>
    <row r="2122" spans="3:3" x14ac:dyDescent="0.25">
      <c r="C2122" s="6"/>
    </row>
    <row r="2123" spans="3:3" x14ac:dyDescent="0.25">
      <c r="C2123" s="6"/>
    </row>
    <row r="2124" spans="3:3" x14ac:dyDescent="0.25">
      <c r="C2124" s="6"/>
    </row>
    <row r="2125" spans="3:3" x14ac:dyDescent="0.25">
      <c r="C2125" s="6"/>
    </row>
    <row r="2126" spans="3:3" x14ac:dyDescent="0.25">
      <c r="C2126" s="6"/>
    </row>
    <row r="2127" spans="3:3" x14ac:dyDescent="0.25">
      <c r="C2127" s="6"/>
    </row>
    <row r="2128" spans="3:3" x14ac:dyDescent="0.25">
      <c r="C2128" s="6"/>
    </row>
    <row r="2129" spans="3:3" x14ac:dyDescent="0.25">
      <c r="C2129" s="6"/>
    </row>
    <row r="2130" spans="3:3" x14ac:dyDescent="0.25">
      <c r="C2130" s="6"/>
    </row>
    <row r="2131" spans="3:3" x14ac:dyDescent="0.25">
      <c r="C2131" s="6"/>
    </row>
    <row r="2132" spans="3:3" x14ac:dyDescent="0.25">
      <c r="C2132" s="6"/>
    </row>
    <row r="2133" spans="3:3" x14ac:dyDescent="0.25">
      <c r="C2133" s="6"/>
    </row>
    <row r="2134" spans="3:3" x14ac:dyDescent="0.25">
      <c r="C2134" s="6"/>
    </row>
    <row r="2135" spans="3:3" x14ac:dyDescent="0.25">
      <c r="C2135" s="6"/>
    </row>
    <row r="2136" spans="3:3" x14ac:dyDescent="0.25">
      <c r="C2136" s="6"/>
    </row>
    <row r="2137" spans="3:3" x14ac:dyDescent="0.25">
      <c r="C2137" s="6"/>
    </row>
    <row r="2138" spans="3:3" x14ac:dyDescent="0.25">
      <c r="C2138" s="6"/>
    </row>
    <row r="2139" spans="3:3" x14ac:dyDescent="0.25">
      <c r="C2139" s="6"/>
    </row>
    <row r="2140" spans="3:3" x14ac:dyDescent="0.25">
      <c r="C2140" s="6"/>
    </row>
    <row r="2141" spans="3:3" x14ac:dyDescent="0.25">
      <c r="C2141" s="6"/>
    </row>
    <row r="2142" spans="3:3" x14ac:dyDescent="0.25">
      <c r="C2142" s="6"/>
    </row>
    <row r="2143" spans="3:3" x14ac:dyDescent="0.25">
      <c r="C2143" s="6"/>
    </row>
    <row r="2144" spans="3:3" x14ac:dyDescent="0.25">
      <c r="C2144" s="6"/>
    </row>
    <row r="2145" spans="3:3" x14ac:dyDescent="0.25">
      <c r="C2145" s="6"/>
    </row>
    <row r="2146" spans="3:3" x14ac:dyDescent="0.25">
      <c r="C2146" s="6"/>
    </row>
    <row r="2147" spans="3:3" x14ac:dyDescent="0.25">
      <c r="C2147" s="6"/>
    </row>
    <row r="2148" spans="3:3" x14ac:dyDescent="0.25">
      <c r="C2148" s="6"/>
    </row>
    <row r="2149" spans="3:3" x14ac:dyDescent="0.25">
      <c r="C2149" s="6"/>
    </row>
    <row r="2150" spans="3:3" x14ac:dyDescent="0.25">
      <c r="C2150" s="6"/>
    </row>
    <row r="2151" spans="3:3" x14ac:dyDescent="0.25">
      <c r="C2151" s="6"/>
    </row>
    <row r="2152" spans="3:3" x14ac:dyDescent="0.25">
      <c r="C2152" s="6"/>
    </row>
    <row r="2153" spans="3:3" x14ac:dyDescent="0.25">
      <c r="C2153" s="6"/>
    </row>
    <row r="2154" spans="3:3" x14ac:dyDescent="0.25">
      <c r="C2154" s="6"/>
    </row>
    <row r="2155" spans="3:3" x14ac:dyDescent="0.25">
      <c r="C2155" s="6"/>
    </row>
    <row r="2156" spans="3:3" x14ac:dyDescent="0.25">
      <c r="C2156" s="6"/>
    </row>
    <row r="2157" spans="3:3" x14ac:dyDescent="0.25">
      <c r="C2157" s="6"/>
    </row>
    <row r="2158" spans="3:3" x14ac:dyDescent="0.25">
      <c r="C2158" s="6"/>
    </row>
    <row r="2159" spans="3:3" x14ac:dyDescent="0.25">
      <c r="C2159" s="6"/>
    </row>
    <row r="2160" spans="3:3" x14ac:dyDescent="0.25">
      <c r="C2160" s="6"/>
    </row>
    <row r="2161" spans="3:21" x14ac:dyDescent="0.25">
      <c r="C2161" s="6"/>
    </row>
    <row r="2162" spans="3:21" x14ac:dyDescent="0.25">
      <c r="C2162" s="6"/>
    </row>
    <row r="2163" spans="3:21" x14ac:dyDescent="0.25">
      <c r="C2163" s="6"/>
      <c r="O2163"/>
      <c r="P2163"/>
      <c r="Q2163"/>
      <c r="R2163"/>
      <c r="S2163"/>
      <c r="T2163"/>
      <c r="U2163"/>
    </row>
    <row r="2164" spans="3:21" x14ac:dyDescent="0.25">
      <c r="C2164" s="6"/>
    </row>
    <row r="2165" spans="3:21" x14ac:dyDescent="0.25">
      <c r="C2165" s="6"/>
    </row>
    <row r="2166" spans="3:21" x14ac:dyDescent="0.25">
      <c r="C2166" s="6"/>
      <c r="O2166"/>
      <c r="P2166"/>
      <c r="Q2166"/>
      <c r="R2166"/>
      <c r="S2166"/>
      <c r="T2166"/>
      <c r="U2166"/>
    </row>
    <row r="2167" spans="3:21" x14ac:dyDescent="0.25">
      <c r="C2167" s="6"/>
    </row>
    <row r="2168" spans="3:21" x14ac:dyDescent="0.25">
      <c r="C2168" s="6"/>
    </row>
    <row r="2169" spans="3:21" x14ac:dyDescent="0.25">
      <c r="C2169" s="6"/>
      <c r="O2169"/>
      <c r="P2169"/>
      <c r="Q2169"/>
      <c r="R2169"/>
      <c r="S2169"/>
      <c r="T2169"/>
      <c r="U2169"/>
    </row>
    <row r="2170" spans="3:21" x14ac:dyDescent="0.25">
      <c r="C2170" s="6"/>
      <c r="O2170"/>
      <c r="P2170"/>
      <c r="Q2170"/>
      <c r="R2170"/>
      <c r="S2170"/>
      <c r="T2170"/>
      <c r="U2170"/>
    </row>
    <row r="2171" spans="3:21" x14ac:dyDescent="0.25">
      <c r="C2171" s="6"/>
    </row>
    <row r="2172" spans="3:21" x14ac:dyDescent="0.25">
      <c r="C2172" s="6"/>
    </row>
    <row r="2173" spans="3:21" x14ac:dyDescent="0.25">
      <c r="C2173" s="6"/>
    </row>
    <row r="2174" spans="3:21" x14ac:dyDescent="0.25">
      <c r="C2174" s="6"/>
    </row>
    <row r="2175" spans="3:21" x14ac:dyDescent="0.25">
      <c r="C2175" s="6"/>
    </row>
    <row r="2176" spans="3:21" x14ac:dyDescent="0.25">
      <c r="C2176" s="6"/>
    </row>
    <row r="2177" spans="3:21" x14ac:dyDescent="0.25">
      <c r="C2177" s="6"/>
    </row>
    <row r="2178" spans="3:21" x14ac:dyDescent="0.25">
      <c r="C2178" s="6"/>
    </row>
    <row r="2179" spans="3:21" x14ac:dyDescent="0.25">
      <c r="C2179" s="6"/>
    </row>
    <row r="2180" spans="3:21" x14ac:dyDescent="0.25">
      <c r="C2180" s="6"/>
    </row>
    <row r="2181" spans="3:21" x14ac:dyDescent="0.25">
      <c r="C2181" s="6"/>
    </row>
    <row r="2182" spans="3:21" x14ac:dyDescent="0.25">
      <c r="C2182" s="6"/>
    </row>
    <row r="2183" spans="3:21" x14ac:dyDescent="0.25">
      <c r="C2183" s="6"/>
    </row>
    <row r="2184" spans="3:21" x14ac:dyDescent="0.25">
      <c r="C2184" s="6"/>
    </row>
    <row r="2185" spans="3:21" x14ac:dyDescent="0.25">
      <c r="C2185" s="6"/>
    </row>
    <row r="2186" spans="3:21" x14ac:dyDescent="0.25">
      <c r="C2186" s="6"/>
    </row>
    <row r="2187" spans="3:21" x14ac:dyDescent="0.25">
      <c r="C2187" s="6"/>
    </row>
    <row r="2188" spans="3:21" x14ac:dyDescent="0.25">
      <c r="C2188" s="6"/>
      <c r="O2188"/>
      <c r="P2188"/>
      <c r="Q2188"/>
      <c r="R2188"/>
      <c r="S2188"/>
      <c r="T2188"/>
      <c r="U2188"/>
    </row>
    <row r="2189" spans="3:21" x14ac:dyDescent="0.25">
      <c r="C2189" s="6"/>
    </row>
    <row r="2190" spans="3:21" x14ac:dyDescent="0.25">
      <c r="C2190" s="6"/>
    </row>
    <row r="2191" spans="3:21" x14ac:dyDescent="0.25">
      <c r="C2191" s="6"/>
    </row>
    <row r="2192" spans="3:21" x14ac:dyDescent="0.25">
      <c r="C2192" s="6"/>
    </row>
    <row r="2193" spans="3:21" x14ac:dyDescent="0.25">
      <c r="C2193" s="6"/>
    </row>
    <row r="2194" spans="3:21" x14ac:dyDescent="0.25">
      <c r="C2194" s="6"/>
    </row>
    <row r="2195" spans="3:21" x14ac:dyDescent="0.25">
      <c r="C2195" s="6"/>
    </row>
    <row r="2196" spans="3:21" x14ac:dyDescent="0.25">
      <c r="C2196" s="6"/>
      <c r="O2196"/>
      <c r="P2196"/>
      <c r="Q2196"/>
      <c r="R2196"/>
      <c r="S2196"/>
      <c r="T2196"/>
      <c r="U2196"/>
    </row>
    <row r="2197" spans="3:21" x14ac:dyDescent="0.25">
      <c r="C2197" s="6"/>
    </row>
    <row r="2198" spans="3:21" x14ac:dyDescent="0.25">
      <c r="C2198" s="6"/>
      <c r="O2198"/>
      <c r="P2198"/>
      <c r="Q2198"/>
      <c r="R2198"/>
      <c r="S2198"/>
      <c r="T2198"/>
      <c r="U2198"/>
    </row>
    <row r="2199" spans="3:21" x14ac:dyDescent="0.25">
      <c r="C2199" s="6"/>
    </row>
    <row r="2200" spans="3:21" x14ac:dyDescent="0.25">
      <c r="C2200" s="6"/>
    </row>
    <row r="2201" spans="3:21" x14ac:dyDescent="0.25">
      <c r="C2201" s="6"/>
    </row>
    <row r="2202" spans="3:21" x14ac:dyDescent="0.25">
      <c r="C2202" s="6"/>
    </row>
    <row r="2203" spans="3:21" x14ac:dyDescent="0.25">
      <c r="C2203" s="6"/>
    </row>
    <row r="2204" spans="3:21" x14ac:dyDescent="0.25">
      <c r="C2204" s="6"/>
    </row>
    <row r="2205" spans="3:21" x14ac:dyDescent="0.25">
      <c r="C2205" s="6"/>
    </row>
    <row r="2206" spans="3:21" x14ac:dyDescent="0.25">
      <c r="C2206" s="6"/>
    </row>
    <row r="2207" spans="3:21" x14ac:dyDescent="0.25">
      <c r="C2207" s="6"/>
    </row>
    <row r="2208" spans="3:21" x14ac:dyDescent="0.25">
      <c r="C2208" s="6"/>
    </row>
    <row r="2209" spans="3:21" x14ac:dyDescent="0.25">
      <c r="C2209" s="6"/>
    </row>
    <row r="2210" spans="3:21" x14ac:dyDescent="0.25">
      <c r="C2210" s="6"/>
    </row>
    <row r="2211" spans="3:21" x14ac:dyDescent="0.25">
      <c r="C2211" s="6"/>
    </row>
    <row r="2212" spans="3:21" x14ac:dyDescent="0.25">
      <c r="C2212" s="6"/>
    </row>
    <row r="2213" spans="3:21" x14ac:dyDescent="0.25">
      <c r="C2213" s="6"/>
    </row>
    <row r="2214" spans="3:21" x14ac:dyDescent="0.25">
      <c r="C2214" s="6"/>
      <c r="O2214"/>
      <c r="P2214"/>
      <c r="Q2214"/>
      <c r="R2214"/>
      <c r="S2214"/>
      <c r="T2214"/>
      <c r="U2214"/>
    </row>
    <row r="2215" spans="3:21" x14ac:dyDescent="0.25">
      <c r="C2215" s="6"/>
    </row>
    <row r="2216" spans="3:21" x14ac:dyDescent="0.25">
      <c r="C2216" s="6"/>
    </row>
    <row r="2217" spans="3:21" x14ac:dyDescent="0.25">
      <c r="C2217" s="6"/>
    </row>
    <row r="2218" spans="3:21" x14ac:dyDescent="0.25">
      <c r="C2218" s="6"/>
    </row>
    <row r="2219" spans="3:21" x14ac:dyDescent="0.25">
      <c r="C2219" s="6"/>
    </row>
    <row r="2220" spans="3:21" x14ac:dyDescent="0.25">
      <c r="C2220" s="6"/>
    </row>
    <row r="2221" spans="3:21" x14ac:dyDescent="0.25">
      <c r="C2221" s="6"/>
    </row>
    <row r="2222" spans="3:21" x14ac:dyDescent="0.25">
      <c r="C2222" s="6"/>
    </row>
    <row r="2223" spans="3:21" x14ac:dyDescent="0.25">
      <c r="C2223" s="6"/>
    </row>
    <row r="2224" spans="3:21" x14ac:dyDescent="0.25">
      <c r="C2224" s="6"/>
    </row>
    <row r="2225" spans="3:21" x14ac:dyDescent="0.25">
      <c r="C2225" s="6"/>
    </row>
    <row r="2226" spans="3:21" x14ac:dyDescent="0.25">
      <c r="C2226" s="6"/>
    </row>
    <row r="2227" spans="3:21" x14ac:dyDescent="0.25">
      <c r="C2227" s="6"/>
    </row>
    <row r="2228" spans="3:21" x14ac:dyDescent="0.25">
      <c r="C2228" s="6"/>
    </row>
    <row r="2229" spans="3:21" x14ac:dyDescent="0.25">
      <c r="C2229" s="6"/>
    </row>
    <row r="2230" spans="3:21" x14ac:dyDescent="0.25">
      <c r="C2230" s="6"/>
    </row>
    <row r="2231" spans="3:21" x14ac:dyDescent="0.25">
      <c r="C2231" s="6"/>
    </row>
    <row r="2232" spans="3:21" x14ac:dyDescent="0.25">
      <c r="C2232" s="6"/>
    </row>
    <row r="2233" spans="3:21" x14ac:dyDescent="0.25">
      <c r="C2233" s="6"/>
    </row>
    <row r="2234" spans="3:21" x14ac:dyDescent="0.25">
      <c r="C2234" s="6"/>
    </row>
    <row r="2235" spans="3:21" x14ac:dyDescent="0.25">
      <c r="C2235" s="6"/>
    </row>
    <row r="2236" spans="3:21" x14ac:dyDescent="0.25">
      <c r="C2236" s="6"/>
    </row>
    <row r="2237" spans="3:21" x14ac:dyDescent="0.25">
      <c r="C2237" s="6"/>
    </row>
    <row r="2238" spans="3:21" x14ac:dyDescent="0.25">
      <c r="C2238" s="6"/>
    </row>
    <row r="2239" spans="3:21" x14ac:dyDescent="0.25">
      <c r="C2239" s="6"/>
    </row>
    <row r="2240" spans="3:21" x14ac:dyDescent="0.25">
      <c r="C2240" s="6"/>
      <c r="O2240"/>
      <c r="P2240"/>
      <c r="Q2240"/>
      <c r="R2240"/>
      <c r="S2240"/>
      <c r="T2240"/>
      <c r="U2240"/>
    </row>
    <row r="2241" spans="3:3" x14ac:dyDescent="0.25">
      <c r="C2241" s="6"/>
    </row>
    <row r="2242" spans="3:3" x14ac:dyDescent="0.25">
      <c r="C2242" s="6"/>
    </row>
    <row r="2243" spans="3:3" x14ac:dyDescent="0.25">
      <c r="C2243" s="6"/>
    </row>
    <row r="2244" spans="3:3" x14ac:dyDescent="0.25">
      <c r="C2244" s="6"/>
    </row>
    <row r="2245" spans="3:3" x14ac:dyDescent="0.25">
      <c r="C2245" s="6"/>
    </row>
    <row r="2246" spans="3:3" x14ac:dyDescent="0.25">
      <c r="C2246" s="6"/>
    </row>
    <row r="2247" spans="3:3" x14ac:dyDescent="0.25">
      <c r="C2247" s="6"/>
    </row>
    <row r="2248" spans="3:3" x14ac:dyDescent="0.25">
      <c r="C2248" s="6"/>
    </row>
    <row r="2249" spans="3:3" x14ac:dyDescent="0.25">
      <c r="C2249" s="6"/>
    </row>
    <row r="2250" spans="3:3" x14ac:dyDescent="0.25">
      <c r="C2250" s="6"/>
    </row>
    <row r="2251" spans="3:3" x14ac:dyDescent="0.25">
      <c r="C2251" s="6"/>
    </row>
    <row r="2252" spans="3:3" x14ac:dyDescent="0.25">
      <c r="C2252" s="6"/>
    </row>
    <row r="2253" spans="3:3" x14ac:dyDescent="0.25">
      <c r="C2253" s="6"/>
    </row>
    <row r="2254" spans="3:3" x14ac:dyDescent="0.25">
      <c r="C2254" s="6"/>
    </row>
    <row r="2255" spans="3:3" x14ac:dyDescent="0.25">
      <c r="C2255" s="6"/>
    </row>
    <row r="2256" spans="3:3" x14ac:dyDescent="0.25">
      <c r="C2256" s="6"/>
    </row>
    <row r="2257" spans="3:21" x14ac:dyDescent="0.25">
      <c r="C2257" s="6"/>
    </row>
    <row r="2258" spans="3:21" x14ac:dyDescent="0.25">
      <c r="C2258" s="6"/>
    </row>
    <row r="2259" spans="3:21" x14ac:dyDescent="0.25">
      <c r="C2259" s="6"/>
    </row>
    <row r="2260" spans="3:21" x14ac:dyDescent="0.25">
      <c r="C2260" s="6"/>
    </row>
    <row r="2261" spans="3:21" x14ac:dyDescent="0.25">
      <c r="C2261" s="6"/>
    </row>
    <row r="2262" spans="3:21" x14ac:dyDescent="0.25">
      <c r="C2262" s="6"/>
    </row>
    <row r="2263" spans="3:21" x14ac:dyDescent="0.25">
      <c r="C2263" s="6"/>
    </row>
    <row r="2264" spans="3:21" x14ac:dyDescent="0.25">
      <c r="C2264" s="6"/>
    </row>
    <row r="2265" spans="3:21" x14ac:dyDescent="0.25">
      <c r="C2265" s="6"/>
    </row>
    <row r="2266" spans="3:21" x14ac:dyDescent="0.25">
      <c r="C2266" s="6"/>
    </row>
    <row r="2267" spans="3:21" x14ac:dyDescent="0.25">
      <c r="C2267" s="6"/>
      <c r="O2267"/>
      <c r="P2267"/>
      <c r="Q2267"/>
      <c r="R2267"/>
      <c r="S2267"/>
      <c r="T2267"/>
      <c r="U2267"/>
    </row>
    <row r="2268" spans="3:21" x14ac:dyDescent="0.25">
      <c r="C2268" s="6"/>
      <c r="O2268"/>
      <c r="P2268"/>
      <c r="Q2268"/>
      <c r="R2268"/>
      <c r="S2268"/>
      <c r="T2268"/>
      <c r="U2268"/>
    </row>
    <row r="2269" spans="3:21" x14ac:dyDescent="0.25">
      <c r="C2269" s="6"/>
    </row>
    <row r="2270" spans="3:21" x14ac:dyDescent="0.25">
      <c r="C2270" s="6"/>
    </row>
    <row r="2271" spans="3:21" x14ac:dyDescent="0.25">
      <c r="C2271" s="6"/>
    </row>
    <row r="2272" spans="3:21" x14ac:dyDescent="0.25">
      <c r="C2272" s="6"/>
    </row>
    <row r="2273" spans="3:3" x14ac:dyDescent="0.25">
      <c r="C2273" s="6"/>
    </row>
    <row r="2274" spans="3:3" x14ac:dyDescent="0.25">
      <c r="C2274" s="6"/>
    </row>
    <row r="2275" spans="3:3" x14ac:dyDescent="0.25">
      <c r="C2275" s="6"/>
    </row>
    <row r="2276" spans="3:3" x14ac:dyDescent="0.25">
      <c r="C2276" s="6"/>
    </row>
    <row r="2277" spans="3:3" x14ac:dyDescent="0.25">
      <c r="C2277" s="6"/>
    </row>
    <row r="2278" spans="3:3" x14ac:dyDescent="0.25">
      <c r="C2278" s="6"/>
    </row>
    <row r="2279" spans="3:3" x14ac:dyDescent="0.25">
      <c r="C2279" s="6"/>
    </row>
    <row r="2280" spans="3:3" x14ac:dyDescent="0.25">
      <c r="C2280" s="6"/>
    </row>
    <row r="2281" spans="3:3" x14ac:dyDescent="0.25">
      <c r="C2281" s="6"/>
    </row>
    <row r="2282" spans="3:3" x14ac:dyDescent="0.25">
      <c r="C2282" s="6"/>
    </row>
    <row r="2283" spans="3:3" x14ac:dyDescent="0.25">
      <c r="C2283" s="6"/>
    </row>
    <row r="2284" spans="3:3" x14ac:dyDescent="0.25">
      <c r="C2284" s="6"/>
    </row>
    <row r="2285" spans="3:3" x14ac:dyDescent="0.25">
      <c r="C2285" s="6"/>
    </row>
    <row r="2286" spans="3:3" x14ac:dyDescent="0.25">
      <c r="C2286" s="6"/>
    </row>
    <row r="2287" spans="3:3" x14ac:dyDescent="0.25">
      <c r="C2287" s="6"/>
    </row>
    <row r="2288" spans="3:3" x14ac:dyDescent="0.25">
      <c r="C2288" s="6"/>
    </row>
    <row r="2289" spans="3:3" x14ac:dyDescent="0.25">
      <c r="C2289" s="6"/>
    </row>
    <row r="2290" spans="3:3" x14ac:dyDescent="0.25">
      <c r="C2290" s="6"/>
    </row>
    <row r="2291" spans="3:3" x14ac:dyDescent="0.25">
      <c r="C2291" s="6"/>
    </row>
    <row r="2292" spans="3:3" x14ac:dyDescent="0.25">
      <c r="C2292" s="6"/>
    </row>
    <row r="2293" spans="3:3" x14ac:dyDescent="0.25">
      <c r="C2293" s="6"/>
    </row>
    <row r="2294" spans="3:3" x14ac:dyDescent="0.25">
      <c r="C2294" s="6"/>
    </row>
    <row r="2295" spans="3:3" x14ac:dyDescent="0.25">
      <c r="C2295" s="6"/>
    </row>
    <row r="2296" spans="3:3" x14ac:dyDescent="0.25">
      <c r="C2296" s="6"/>
    </row>
    <row r="2297" spans="3:3" x14ac:dyDescent="0.25">
      <c r="C2297" s="6"/>
    </row>
    <row r="2298" spans="3:3" x14ac:dyDescent="0.25">
      <c r="C2298" s="6"/>
    </row>
    <row r="2299" spans="3:3" x14ac:dyDescent="0.25">
      <c r="C2299" s="6"/>
    </row>
    <row r="2300" spans="3:3" x14ac:dyDescent="0.25">
      <c r="C2300" s="6"/>
    </row>
    <row r="2301" spans="3:3" x14ac:dyDescent="0.25">
      <c r="C2301" s="6"/>
    </row>
    <row r="2302" spans="3:3" x14ac:dyDescent="0.25">
      <c r="C2302" s="6"/>
    </row>
    <row r="2303" spans="3:3" x14ac:dyDescent="0.25">
      <c r="C2303" s="6"/>
    </row>
    <row r="2304" spans="3:3" x14ac:dyDescent="0.25">
      <c r="C2304" s="6"/>
    </row>
    <row r="2305" spans="3:21" x14ac:dyDescent="0.25">
      <c r="C2305" s="6"/>
      <c r="O2305"/>
      <c r="P2305"/>
      <c r="Q2305"/>
      <c r="R2305"/>
      <c r="S2305"/>
      <c r="T2305"/>
      <c r="U2305"/>
    </row>
    <row r="2306" spans="3:21" x14ac:dyDescent="0.25">
      <c r="C2306" s="6"/>
    </row>
    <row r="2307" spans="3:21" x14ac:dyDescent="0.25">
      <c r="C2307" s="6"/>
    </row>
    <row r="2308" spans="3:21" x14ac:dyDescent="0.25">
      <c r="C2308" s="6"/>
    </row>
    <row r="2309" spans="3:21" x14ac:dyDescent="0.25">
      <c r="C2309" s="6"/>
    </row>
    <row r="2310" spans="3:21" x14ac:dyDescent="0.25">
      <c r="C2310" s="6"/>
    </row>
    <row r="2311" spans="3:21" x14ac:dyDescent="0.25">
      <c r="C2311" s="6"/>
    </row>
    <row r="2312" spans="3:21" x14ac:dyDescent="0.25">
      <c r="C2312" s="6"/>
    </row>
    <row r="2313" spans="3:21" x14ac:dyDescent="0.25">
      <c r="C2313" s="6"/>
    </row>
    <row r="2314" spans="3:21" x14ac:dyDescent="0.25">
      <c r="C2314" s="6"/>
    </row>
    <row r="2315" spans="3:21" x14ac:dyDescent="0.25">
      <c r="C2315" s="6"/>
    </row>
    <row r="2316" spans="3:21" x14ac:dyDescent="0.25">
      <c r="C2316" s="6"/>
    </row>
    <row r="2317" spans="3:21" x14ac:dyDescent="0.25">
      <c r="C2317" s="6"/>
    </row>
    <row r="2318" spans="3:21" x14ac:dyDescent="0.25">
      <c r="C2318" s="6"/>
    </row>
    <row r="2319" spans="3:21" x14ac:dyDescent="0.25">
      <c r="C2319" s="6"/>
    </row>
    <row r="2320" spans="3:21" x14ac:dyDescent="0.25">
      <c r="C2320" s="6"/>
    </row>
    <row r="2321" spans="3:21" x14ac:dyDescent="0.25">
      <c r="C2321" s="6"/>
    </row>
    <row r="2322" spans="3:21" x14ac:dyDescent="0.25">
      <c r="C2322" s="6"/>
    </row>
    <row r="2323" spans="3:21" x14ac:dyDescent="0.25">
      <c r="C2323" s="6"/>
    </row>
    <row r="2324" spans="3:21" x14ac:dyDescent="0.25">
      <c r="C2324" s="6"/>
    </row>
    <row r="2325" spans="3:21" x14ac:dyDescent="0.25">
      <c r="C2325" s="6"/>
    </row>
    <row r="2326" spans="3:21" x14ac:dyDescent="0.25">
      <c r="C2326" s="6"/>
    </row>
    <row r="2327" spans="3:21" x14ac:dyDescent="0.25">
      <c r="C2327" s="6"/>
    </row>
    <row r="2328" spans="3:21" x14ac:dyDescent="0.25">
      <c r="C2328" s="6"/>
    </row>
    <row r="2329" spans="3:21" x14ac:dyDescent="0.25">
      <c r="C2329" s="6"/>
    </row>
    <row r="2330" spans="3:21" x14ac:dyDescent="0.25">
      <c r="C2330" s="6"/>
    </row>
    <row r="2331" spans="3:21" x14ac:dyDescent="0.25">
      <c r="C2331" s="6"/>
    </row>
    <row r="2332" spans="3:21" x14ac:dyDescent="0.25">
      <c r="C2332" s="6"/>
    </row>
    <row r="2333" spans="3:21" x14ac:dyDescent="0.25">
      <c r="C2333" s="6"/>
    </row>
    <row r="2334" spans="3:21" x14ac:dyDescent="0.25">
      <c r="C2334" s="6"/>
      <c r="O2334"/>
      <c r="P2334"/>
      <c r="Q2334"/>
      <c r="R2334"/>
      <c r="S2334"/>
      <c r="T2334"/>
      <c r="U2334"/>
    </row>
    <row r="2335" spans="3:21" x14ac:dyDescent="0.25">
      <c r="C2335" s="6"/>
    </row>
    <row r="2336" spans="3:21" x14ac:dyDescent="0.25">
      <c r="C2336" s="6"/>
    </row>
    <row r="2337" spans="3:21" x14ac:dyDescent="0.25">
      <c r="C2337" s="6"/>
    </row>
    <row r="2338" spans="3:21" x14ac:dyDescent="0.25">
      <c r="C2338" s="6"/>
    </row>
    <row r="2339" spans="3:21" x14ac:dyDescent="0.25">
      <c r="C2339" s="6"/>
    </row>
    <row r="2340" spans="3:21" x14ac:dyDescent="0.25">
      <c r="C2340" s="6"/>
    </row>
    <row r="2341" spans="3:21" x14ac:dyDescent="0.25">
      <c r="C2341" s="6"/>
    </row>
    <row r="2342" spans="3:21" x14ac:dyDescent="0.25">
      <c r="C2342" s="6"/>
    </row>
    <row r="2343" spans="3:21" x14ac:dyDescent="0.25">
      <c r="C2343" s="6"/>
    </row>
    <row r="2344" spans="3:21" x14ac:dyDescent="0.25">
      <c r="C2344" s="6"/>
    </row>
    <row r="2345" spans="3:21" x14ac:dyDescent="0.25">
      <c r="C2345" s="6"/>
    </row>
    <row r="2346" spans="3:21" x14ac:dyDescent="0.25">
      <c r="C2346" s="6"/>
    </row>
    <row r="2347" spans="3:21" x14ac:dyDescent="0.25">
      <c r="C2347" s="6"/>
    </row>
    <row r="2348" spans="3:21" x14ac:dyDescent="0.25">
      <c r="C2348" s="6"/>
    </row>
    <row r="2349" spans="3:21" x14ac:dyDescent="0.25">
      <c r="C2349" s="6"/>
      <c r="O2349"/>
      <c r="P2349"/>
      <c r="Q2349"/>
      <c r="R2349"/>
      <c r="S2349"/>
      <c r="T2349"/>
      <c r="U2349"/>
    </row>
    <row r="2350" spans="3:21" x14ac:dyDescent="0.25">
      <c r="C2350" s="6"/>
    </row>
    <row r="2351" spans="3:21" x14ac:dyDescent="0.25">
      <c r="C2351" s="6"/>
    </row>
    <row r="2352" spans="3:21" x14ac:dyDescent="0.25">
      <c r="C2352" s="6"/>
    </row>
    <row r="2353" spans="3:21" x14ac:dyDescent="0.25">
      <c r="C2353" s="6"/>
    </row>
    <row r="2354" spans="3:21" x14ac:dyDescent="0.25">
      <c r="C2354" s="6"/>
    </row>
    <row r="2355" spans="3:21" x14ac:dyDescent="0.25">
      <c r="C2355" s="6"/>
      <c r="O2355"/>
      <c r="P2355"/>
      <c r="Q2355"/>
      <c r="R2355"/>
      <c r="S2355"/>
      <c r="T2355"/>
      <c r="U2355"/>
    </row>
    <row r="2356" spans="3:21" x14ac:dyDescent="0.25">
      <c r="C2356" s="6"/>
    </row>
    <row r="2357" spans="3:21" x14ac:dyDescent="0.25">
      <c r="C2357" s="6"/>
    </row>
    <row r="2358" spans="3:21" x14ac:dyDescent="0.25">
      <c r="C2358" s="6"/>
    </row>
    <row r="2359" spans="3:21" x14ac:dyDescent="0.25">
      <c r="C2359" s="6"/>
    </row>
    <row r="2360" spans="3:21" x14ac:dyDescent="0.25">
      <c r="C2360" s="6"/>
    </row>
    <row r="2361" spans="3:21" x14ac:dyDescent="0.25">
      <c r="C2361" s="6"/>
    </row>
    <row r="2362" spans="3:21" x14ac:dyDescent="0.25">
      <c r="C2362" s="6"/>
    </row>
    <row r="2363" spans="3:21" x14ac:dyDescent="0.25">
      <c r="C2363" s="6"/>
    </row>
    <row r="2364" spans="3:21" x14ac:dyDescent="0.25">
      <c r="C2364" s="6"/>
      <c r="O2364"/>
      <c r="P2364"/>
      <c r="Q2364"/>
      <c r="R2364"/>
      <c r="S2364"/>
      <c r="T2364"/>
      <c r="U2364"/>
    </row>
    <row r="2365" spans="3:21" x14ac:dyDescent="0.25">
      <c r="C2365" s="6"/>
    </row>
    <row r="2366" spans="3:21" x14ac:dyDescent="0.25">
      <c r="C2366" s="6"/>
    </row>
    <row r="2367" spans="3:21" x14ac:dyDescent="0.25">
      <c r="C2367" s="6"/>
    </row>
    <row r="2368" spans="3:21" x14ac:dyDescent="0.25">
      <c r="C2368" s="6"/>
    </row>
    <row r="2369" spans="3:21" x14ac:dyDescent="0.25">
      <c r="C2369" s="6"/>
    </row>
    <row r="2370" spans="3:21" x14ac:dyDescent="0.25">
      <c r="C2370" s="6"/>
    </row>
    <row r="2371" spans="3:21" x14ac:dyDescent="0.25">
      <c r="C2371" s="6"/>
    </row>
    <row r="2372" spans="3:21" x14ac:dyDescent="0.25">
      <c r="C2372" s="6"/>
    </row>
    <row r="2373" spans="3:21" x14ac:dyDescent="0.25">
      <c r="C2373" s="6"/>
    </row>
    <row r="2374" spans="3:21" x14ac:dyDescent="0.25">
      <c r="C2374" s="6"/>
    </row>
    <row r="2375" spans="3:21" x14ac:dyDescent="0.25">
      <c r="C2375" s="6"/>
    </row>
    <row r="2376" spans="3:21" x14ac:dyDescent="0.25">
      <c r="C2376" s="6"/>
    </row>
    <row r="2377" spans="3:21" x14ac:dyDescent="0.25">
      <c r="C2377" s="6"/>
      <c r="O2377"/>
      <c r="P2377"/>
      <c r="Q2377"/>
      <c r="R2377"/>
      <c r="S2377"/>
      <c r="T2377"/>
      <c r="U2377"/>
    </row>
    <row r="2378" spans="3:21" x14ac:dyDescent="0.25">
      <c r="C2378" s="6"/>
    </row>
    <row r="2379" spans="3:21" x14ac:dyDescent="0.25">
      <c r="C2379" s="6"/>
    </row>
    <row r="2380" spans="3:21" x14ac:dyDescent="0.25">
      <c r="C2380" s="6"/>
    </row>
    <row r="2381" spans="3:21" x14ac:dyDescent="0.25">
      <c r="C2381" s="6"/>
    </row>
    <row r="2382" spans="3:21" x14ac:dyDescent="0.25">
      <c r="C2382" s="6"/>
    </row>
    <row r="2383" spans="3:21" x14ac:dyDescent="0.25">
      <c r="C2383" s="6"/>
    </row>
    <row r="2384" spans="3:21" x14ac:dyDescent="0.25">
      <c r="C2384" s="6"/>
    </row>
    <row r="2385" spans="3:21" x14ac:dyDescent="0.25">
      <c r="C2385" s="6"/>
    </row>
    <row r="2386" spans="3:21" x14ac:dyDescent="0.25">
      <c r="C2386" s="6"/>
      <c r="O2386"/>
      <c r="P2386"/>
      <c r="Q2386"/>
      <c r="R2386"/>
      <c r="S2386"/>
      <c r="T2386"/>
      <c r="U2386"/>
    </row>
    <row r="2387" spans="3:21" x14ac:dyDescent="0.25">
      <c r="C2387" s="6"/>
    </row>
    <row r="2388" spans="3:21" x14ac:dyDescent="0.25">
      <c r="C2388" s="6"/>
    </row>
    <row r="2389" spans="3:21" x14ac:dyDescent="0.25">
      <c r="C2389" s="6"/>
    </row>
    <row r="2390" spans="3:21" x14ac:dyDescent="0.25">
      <c r="C2390" s="6"/>
    </row>
    <row r="2391" spans="3:21" x14ac:dyDescent="0.25">
      <c r="C2391" s="6"/>
    </row>
    <row r="2392" spans="3:21" x14ac:dyDescent="0.25">
      <c r="C2392" s="6"/>
    </row>
    <row r="2393" spans="3:21" x14ac:dyDescent="0.25">
      <c r="C2393" s="6"/>
    </row>
    <row r="2394" spans="3:21" x14ac:dyDescent="0.25">
      <c r="C2394" s="6"/>
    </row>
    <row r="2395" spans="3:21" x14ac:dyDescent="0.25">
      <c r="C2395" s="6"/>
    </row>
    <row r="2396" spans="3:21" x14ac:dyDescent="0.25">
      <c r="C2396" s="6"/>
      <c r="O2396"/>
      <c r="P2396"/>
      <c r="Q2396"/>
      <c r="R2396"/>
      <c r="S2396"/>
      <c r="T2396"/>
      <c r="U2396"/>
    </row>
    <row r="2397" spans="3:21" x14ac:dyDescent="0.25">
      <c r="C2397" s="6"/>
    </row>
    <row r="2398" spans="3:21" x14ac:dyDescent="0.25">
      <c r="C2398" s="6"/>
    </row>
    <row r="2399" spans="3:21" x14ac:dyDescent="0.25">
      <c r="C2399" s="6"/>
    </row>
    <row r="2400" spans="3:21" x14ac:dyDescent="0.25">
      <c r="C2400" s="6"/>
    </row>
    <row r="2401" spans="3:3" x14ac:dyDescent="0.25">
      <c r="C2401" s="6"/>
    </row>
    <row r="2402" spans="3:3" x14ac:dyDescent="0.25">
      <c r="C2402" s="6"/>
    </row>
    <row r="2403" spans="3:3" x14ac:dyDescent="0.25">
      <c r="C2403" s="6"/>
    </row>
    <row r="2404" spans="3:3" x14ac:dyDescent="0.25">
      <c r="C2404" s="6"/>
    </row>
    <row r="2405" spans="3:3" x14ac:dyDescent="0.25">
      <c r="C2405" s="6"/>
    </row>
    <row r="2406" spans="3:3" x14ac:dyDescent="0.25">
      <c r="C2406" s="6"/>
    </row>
    <row r="2407" spans="3:3" x14ac:dyDescent="0.25">
      <c r="C2407" s="6"/>
    </row>
    <row r="2408" spans="3:3" x14ac:dyDescent="0.25">
      <c r="C2408" s="6"/>
    </row>
    <row r="2409" spans="3:3" x14ac:dyDescent="0.25">
      <c r="C2409" s="6"/>
    </row>
    <row r="2410" spans="3:3" x14ac:dyDescent="0.25">
      <c r="C2410" s="6"/>
    </row>
    <row r="2411" spans="3:3" x14ac:dyDescent="0.25">
      <c r="C2411" s="6"/>
    </row>
    <row r="2412" spans="3:3" x14ac:dyDescent="0.25">
      <c r="C2412" s="6"/>
    </row>
    <row r="2413" spans="3:3" x14ac:dyDescent="0.25">
      <c r="C2413" s="6"/>
    </row>
    <row r="2414" spans="3:3" x14ac:dyDescent="0.25">
      <c r="C2414" s="6"/>
    </row>
    <row r="2415" spans="3:3" x14ac:dyDescent="0.25">
      <c r="C2415" s="6"/>
    </row>
    <row r="2416" spans="3:3" x14ac:dyDescent="0.25">
      <c r="C2416" s="6"/>
    </row>
    <row r="2417" spans="3:3" x14ac:dyDescent="0.25">
      <c r="C2417" s="6"/>
    </row>
    <row r="2418" spans="3:3" x14ac:dyDescent="0.25">
      <c r="C2418" s="6"/>
    </row>
    <row r="2419" spans="3:3" x14ac:dyDescent="0.25">
      <c r="C2419" s="6"/>
    </row>
    <row r="2420" spans="3:3" x14ac:dyDescent="0.25">
      <c r="C2420" s="6"/>
    </row>
    <row r="2421" spans="3:3" x14ac:dyDescent="0.25">
      <c r="C2421" s="6"/>
    </row>
    <row r="2422" spans="3:3" x14ac:dyDescent="0.25">
      <c r="C2422" s="6"/>
    </row>
    <row r="2423" spans="3:3" x14ac:dyDescent="0.25">
      <c r="C2423" s="6"/>
    </row>
    <row r="2424" spans="3:3" x14ac:dyDescent="0.25">
      <c r="C2424" s="6"/>
    </row>
    <row r="2425" spans="3:3" x14ac:dyDescent="0.25">
      <c r="C2425" s="6"/>
    </row>
    <row r="2426" spans="3:3" x14ac:dyDescent="0.25">
      <c r="C2426" s="6"/>
    </row>
    <row r="2427" spans="3:3" x14ac:dyDescent="0.25">
      <c r="C2427" s="6"/>
    </row>
    <row r="2428" spans="3:3" x14ac:dyDescent="0.25">
      <c r="C2428" s="6"/>
    </row>
    <row r="2429" spans="3:3" x14ac:dyDescent="0.25">
      <c r="C2429" s="6"/>
    </row>
    <row r="2430" spans="3:3" x14ac:dyDescent="0.25">
      <c r="C2430" s="6"/>
    </row>
    <row r="2431" spans="3:3" x14ac:dyDescent="0.25">
      <c r="C2431" s="6"/>
    </row>
    <row r="2432" spans="3:3" x14ac:dyDescent="0.25">
      <c r="C2432" s="6"/>
    </row>
    <row r="2433" spans="3:3" x14ac:dyDescent="0.25">
      <c r="C2433" s="6"/>
    </row>
    <row r="2434" spans="3:3" x14ac:dyDescent="0.25">
      <c r="C2434" s="6"/>
    </row>
    <row r="2435" spans="3:3" x14ac:dyDescent="0.25">
      <c r="C2435" s="6"/>
    </row>
    <row r="2436" spans="3:3" x14ac:dyDescent="0.25">
      <c r="C2436" s="6"/>
    </row>
    <row r="2437" spans="3:3" x14ac:dyDescent="0.25">
      <c r="C2437" s="6"/>
    </row>
    <row r="2438" spans="3:3" x14ac:dyDescent="0.25">
      <c r="C2438" s="6"/>
    </row>
    <row r="2439" spans="3:3" x14ac:dyDescent="0.25">
      <c r="C2439" s="6"/>
    </row>
    <row r="2440" spans="3:3" x14ac:dyDescent="0.25">
      <c r="C2440" s="6"/>
    </row>
    <row r="2441" spans="3:3" x14ac:dyDescent="0.25">
      <c r="C2441" s="6"/>
    </row>
    <row r="2442" spans="3:3" x14ac:dyDescent="0.25">
      <c r="C2442" s="6"/>
    </row>
    <row r="2443" spans="3:3" x14ac:dyDescent="0.25">
      <c r="C2443" s="6"/>
    </row>
    <row r="2444" spans="3:3" x14ac:dyDescent="0.25">
      <c r="C2444" s="6"/>
    </row>
    <row r="2445" spans="3:3" x14ac:dyDescent="0.25">
      <c r="C2445" s="6"/>
    </row>
    <row r="2446" spans="3:3" x14ac:dyDescent="0.25">
      <c r="C2446" s="6"/>
    </row>
    <row r="2447" spans="3:3" x14ac:dyDescent="0.25">
      <c r="C2447" s="6"/>
    </row>
    <row r="2448" spans="3:3" x14ac:dyDescent="0.25">
      <c r="C2448" s="6"/>
    </row>
    <row r="2449" spans="3:21" x14ac:dyDescent="0.25">
      <c r="C2449" s="6"/>
    </row>
    <row r="2450" spans="3:21" x14ac:dyDescent="0.25">
      <c r="C2450" s="6"/>
    </row>
    <row r="2451" spans="3:21" x14ac:dyDescent="0.25">
      <c r="C2451" s="6"/>
    </row>
    <row r="2452" spans="3:21" x14ac:dyDescent="0.25">
      <c r="C2452" s="6"/>
    </row>
    <row r="2453" spans="3:21" x14ac:dyDescent="0.25">
      <c r="C2453" s="6"/>
    </row>
    <row r="2454" spans="3:21" x14ac:dyDescent="0.25">
      <c r="C2454" s="6"/>
    </row>
    <row r="2455" spans="3:21" x14ac:dyDescent="0.25">
      <c r="C2455" s="6"/>
    </row>
    <row r="2456" spans="3:21" x14ac:dyDescent="0.25">
      <c r="C2456" s="6"/>
    </row>
    <row r="2457" spans="3:21" x14ac:dyDescent="0.25">
      <c r="C2457" s="6"/>
    </row>
    <row r="2458" spans="3:21" x14ac:dyDescent="0.25">
      <c r="C2458" s="6"/>
    </row>
    <row r="2459" spans="3:21" x14ac:dyDescent="0.25">
      <c r="C2459" s="6"/>
      <c r="O2459"/>
      <c r="P2459"/>
      <c r="Q2459"/>
      <c r="R2459"/>
      <c r="S2459"/>
      <c r="T2459"/>
      <c r="U2459"/>
    </row>
    <row r="2460" spans="3:21" x14ac:dyDescent="0.25">
      <c r="C2460" s="6"/>
    </row>
    <row r="2461" spans="3:21" x14ac:dyDescent="0.25">
      <c r="C2461" s="6"/>
    </row>
    <row r="2462" spans="3:21" x14ac:dyDescent="0.25">
      <c r="C2462" s="6"/>
    </row>
    <row r="2463" spans="3:21" x14ac:dyDescent="0.25">
      <c r="C2463" s="6"/>
    </row>
    <row r="2464" spans="3:21" x14ac:dyDescent="0.25">
      <c r="C2464" s="6"/>
    </row>
    <row r="2465" spans="3:3" x14ac:dyDescent="0.25">
      <c r="C2465" s="6"/>
    </row>
    <row r="2466" spans="3:3" x14ac:dyDescent="0.25">
      <c r="C2466" s="6"/>
    </row>
    <row r="2467" spans="3:3" x14ac:dyDescent="0.25">
      <c r="C2467" s="6"/>
    </row>
    <row r="2468" spans="3:3" x14ac:dyDescent="0.25">
      <c r="C2468" s="6"/>
    </row>
    <row r="2469" spans="3:3" x14ac:dyDescent="0.25">
      <c r="C2469" s="6"/>
    </row>
    <row r="2470" spans="3:3" x14ac:dyDescent="0.25">
      <c r="C2470" s="6"/>
    </row>
    <row r="2471" spans="3:3" x14ac:dyDescent="0.25">
      <c r="C2471" s="6"/>
    </row>
    <row r="2472" spans="3:3" x14ac:dyDescent="0.25">
      <c r="C2472" s="6"/>
    </row>
    <row r="2473" spans="3:3" x14ac:dyDescent="0.25">
      <c r="C2473" s="6"/>
    </row>
    <row r="2474" spans="3:3" x14ac:dyDescent="0.25">
      <c r="C2474" s="6"/>
    </row>
    <row r="2475" spans="3:3" x14ac:dyDescent="0.25">
      <c r="C2475" s="6"/>
    </row>
    <row r="2476" spans="3:3" x14ac:dyDescent="0.25">
      <c r="C2476" s="6"/>
    </row>
    <row r="2477" spans="3:3" x14ac:dyDescent="0.25">
      <c r="C2477" s="6"/>
    </row>
    <row r="2478" spans="3:3" x14ac:dyDescent="0.25">
      <c r="C2478" s="6"/>
    </row>
    <row r="2479" spans="3:3" x14ac:dyDescent="0.25">
      <c r="C2479" s="6"/>
    </row>
    <row r="2480" spans="3:3" x14ac:dyDescent="0.25">
      <c r="C2480" s="6"/>
    </row>
    <row r="2481" spans="3:3" x14ac:dyDescent="0.25">
      <c r="C2481" s="6"/>
    </row>
    <row r="2482" spans="3:3" x14ac:dyDescent="0.25">
      <c r="C2482" s="6"/>
    </row>
    <row r="2483" spans="3:3" x14ac:dyDescent="0.25">
      <c r="C2483" s="6"/>
    </row>
    <row r="2484" spans="3:3" x14ac:dyDescent="0.25">
      <c r="C2484" s="6"/>
    </row>
    <row r="2485" spans="3:3" x14ac:dyDescent="0.25">
      <c r="C2485" s="6"/>
    </row>
    <row r="2486" spans="3:3" x14ac:dyDescent="0.25">
      <c r="C2486" s="6"/>
    </row>
    <row r="2487" spans="3:3" x14ac:dyDescent="0.25">
      <c r="C2487" s="6"/>
    </row>
    <row r="2488" spans="3:3" x14ac:dyDescent="0.25">
      <c r="C2488" s="6"/>
    </row>
    <row r="2489" spans="3:3" x14ac:dyDescent="0.25">
      <c r="C2489" s="6"/>
    </row>
    <row r="2490" spans="3:3" x14ac:dyDescent="0.25">
      <c r="C2490" s="6"/>
    </row>
    <row r="2491" spans="3:3" x14ac:dyDescent="0.25">
      <c r="C2491" s="6"/>
    </row>
    <row r="2492" spans="3:3" x14ac:dyDescent="0.25">
      <c r="C2492" s="6"/>
    </row>
    <row r="2493" spans="3:3" x14ac:dyDescent="0.25">
      <c r="C2493" s="6"/>
    </row>
    <row r="2494" spans="3:3" x14ac:dyDescent="0.25">
      <c r="C2494" s="6"/>
    </row>
    <row r="2495" spans="3:3" x14ac:dyDescent="0.25">
      <c r="C2495" s="6"/>
    </row>
    <row r="2496" spans="3:3" x14ac:dyDescent="0.25">
      <c r="C2496" s="6"/>
    </row>
    <row r="2497" spans="3:3" x14ac:dyDescent="0.25">
      <c r="C2497" s="6"/>
    </row>
    <row r="2498" spans="3:3" x14ac:dyDescent="0.25">
      <c r="C2498" s="6"/>
    </row>
    <row r="2499" spans="3:3" x14ac:dyDescent="0.25">
      <c r="C2499" s="6"/>
    </row>
    <row r="2500" spans="3:3" x14ac:dyDescent="0.25">
      <c r="C2500" s="6"/>
    </row>
    <row r="2501" spans="3:3" x14ac:dyDescent="0.25">
      <c r="C2501" s="6"/>
    </row>
    <row r="2502" spans="3:3" x14ac:dyDescent="0.25">
      <c r="C2502" s="6"/>
    </row>
    <row r="2503" spans="3:3" x14ac:dyDescent="0.25">
      <c r="C2503" s="6"/>
    </row>
    <row r="2504" spans="3:3" x14ac:dyDescent="0.25">
      <c r="C2504" s="6"/>
    </row>
    <row r="2505" spans="3:3" x14ac:dyDescent="0.25">
      <c r="C2505" s="6"/>
    </row>
    <row r="2506" spans="3:3" x14ac:dyDescent="0.25">
      <c r="C2506" s="6"/>
    </row>
    <row r="2507" spans="3:3" x14ac:dyDescent="0.25">
      <c r="C2507" s="6"/>
    </row>
    <row r="2508" spans="3:3" x14ac:dyDescent="0.25">
      <c r="C2508" s="6"/>
    </row>
    <row r="2509" spans="3:3" x14ac:dyDescent="0.25">
      <c r="C2509" s="6"/>
    </row>
    <row r="2510" spans="3:3" x14ac:dyDescent="0.25">
      <c r="C2510" s="6"/>
    </row>
    <row r="2511" spans="3:3" x14ac:dyDescent="0.25">
      <c r="C2511" s="6"/>
    </row>
    <row r="2512" spans="3:3" x14ac:dyDescent="0.25">
      <c r="C2512" s="6"/>
    </row>
    <row r="2513" spans="3:21" x14ac:dyDescent="0.25">
      <c r="C2513" s="6"/>
    </row>
    <row r="2514" spans="3:21" x14ac:dyDescent="0.25">
      <c r="C2514" s="6"/>
    </row>
    <row r="2515" spans="3:21" x14ac:dyDescent="0.25">
      <c r="C2515" s="6"/>
    </row>
    <row r="2516" spans="3:21" x14ac:dyDescent="0.25">
      <c r="C2516" s="6"/>
    </row>
    <row r="2517" spans="3:21" x14ac:dyDescent="0.25">
      <c r="C2517" s="6"/>
      <c r="O2517"/>
      <c r="P2517"/>
      <c r="Q2517"/>
      <c r="R2517"/>
      <c r="S2517"/>
      <c r="T2517"/>
      <c r="U2517"/>
    </row>
    <row r="2518" spans="3:21" x14ac:dyDescent="0.25">
      <c r="C2518" s="6"/>
    </row>
    <row r="2519" spans="3:21" x14ac:dyDescent="0.25">
      <c r="C2519" s="6"/>
    </row>
    <row r="2520" spans="3:21" x14ac:dyDescent="0.25">
      <c r="C2520" s="6"/>
    </row>
    <row r="2521" spans="3:21" x14ac:dyDescent="0.25">
      <c r="C2521" s="6"/>
    </row>
    <row r="2522" spans="3:21" x14ac:dyDescent="0.25">
      <c r="C2522" s="6"/>
    </row>
    <row r="2523" spans="3:21" x14ac:dyDescent="0.25">
      <c r="C2523" s="6"/>
    </row>
    <row r="2524" spans="3:21" x14ac:dyDescent="0.25">
      <c r="C2524" s="6"/>
    </row>
    <row r="2525" spans="3:21" x14ac:dyDescent="0.25">
      <c r="C2525" s="6"/>
    </row>
    <row r="2526" spans="3:21" x14ac:dyDescent="0.25">
      <c r="C2526" s="6"/>
    </row>
    <row r="2527" spans="3:21" x14ac:dyDescent="0.25">
      <c r="C2527" s="6"/>
    </row>
    <row r="2528" spans="3:21" x14ac:dyDescent="0.25">
      <c r="C2528" s="6"/>
      <c r="O2528"/>
      <c r="P2528"/>
      <c r="Q2528"/>
      <c r="R2528"/>
      <c r="S2528"/>
      <c r="T2528"/>
      <c r="U2528"/>
    </row>
    <row r="2529" spans="3:3" x14ac:dyDescent="0.25">
      <c r="C2529" s="6"/>
    </row>
    <row r="2530" spans="3:3" x14ac:dyDescent="0.25">
      <c r="C2530" s="6"/>
    </row>
    <row r="2531" spans="3:3" x14ac:dyDescent="0.25">
      <c r="C2531" s="6"/>
    </row>
    <row r="2532" spans="3:3" x14ac:dyDescent="0.25">
      <c r="C2532" s="6"/>
    </row>
    <row r="2533" spans="3:3" x14ac:dyDescent="0.25">
      <c r="C2533" s="6"/>
    </row>
    <row r="2534" spans="3:3" x14ac:dyDescent="0.25">
      <c r="C2534" s="6"/>
    </row>
    <row r="2535" spans="3:3" x14ac:dyDescent="0.25">
      <c r="C2535" s="6"/>
    </row>
    <row r="2536" spans="3:3" x14ac:dyDescent="0.25">
      <c r="C2536" s="6"/>
    </row>
    <row r="2537" spans="3:3" x14ac:dyDescent="0.25">
      <c r="C2537" s="6"/>
    </row>
    <row r="2538" spans="3:3" x14ac:dyDescent="0.25">
      <c r="C2538" s="6"/>
    </row>
    <row r="2539" spans="3:3" x14ac:dyDescent="0.25">
      <c r="C2539" s="6"/>
    </row>
    <row r="2540" spans="3:3" x14ac:dyDescent="0.25">
      <c r="C2540" s="6"/>
    </row>
    <row r="2541" spans="3:3" x14ac:dyDescent="0.25">
      <c r="C2541" s="6"/>
    </row>
    <row r="2542" spans="3:3" x14ac:dyDescent="0.25">
      <c r="C2542" s="6"/>
    </row>
    <row r="2543" spans="3:3" x14ac:dyDescent="0.25">
      <c r="C2543" s="6"/>
    </row>
    <row r="2544" spans="3:3" x14ac:dyDescent="0.25">
      <c r="C2544" s="6"/>
    </row>
    <row r="2545" spans="3:21" x14ac:dyDescent="0.25">
      <c r="C2545" s="6"/>
    </row>
    <row r="2546" spans="3:21" x14ac:dyDescent="0.25">
      <c r="C2546" s="6"/>
    </row>
    <row r="2547" spans="3:21" x14ac:dyDescent="0.25">
      <c r="C2547" s="6"/>
      <c r="O2547"/>
      <c r="P2547"/>
      <c r="Q2547"/>
      <c r="R2547"/>
      <c r="S2547"/>
      <c r="T2547"/>
      <c r="U2547"/>
    </row>
    <row r="2548" spans="3:21" x14ac:dyDescent="0.25">
      <c r="C2548" s="6"/>
    </row>
    <row r="2549" spans="3:21" x14ac:dyDescent="0.25">
      <c r="C2549" s="6"/>
    </row>
    <row r="2550" spans="3:21" x14ac:dyDescent="0.25">
      <c r="C2550" s="6"/>
    </row>
    <row r="2551" spans="3:21" x14ac:dyDescent="0.25">
      <c r="C2551" s="6"/>
    </row>
    <row r="2552" spans="3:21" x14ac:dyDescent="0.25">
      <c r="C2552" s="6"/>
    </row>
    <row r="2553" spans="3:21" x14ac:dyDescent="0.25">
      <c r="C2553" s="6"/>
    </row>
    <row r="2554" spans="3:21" x14ac:dyDescent="0.25">
      <c r="C2554" s="6"/>
    </row>
    <row r="2555" spans="3:21" x14ac:dyDescent="0.25">
      <c r="C2555" s="6"/>
    </row>
    <row r="2556" spans="3:21" x14ac:dyDescent="0.25">
      <c r="C2556" s="6"/>
    </row>
    <row r="2557" spans="3:21" x14ac:dyDescent="0.25">
      <c r="C2557" s="6"/>
    </row>
    <row r="2558" spans="3:21" x14ac:dyDescent="0.25">
      <c r="C2558" s="6"/>
    </row>
    <row r="2559" spans="3:21" x14ac:dyDescent="0.25">
      <c r="C2559" s="6"/>
    </row>
    <row r="2560" spans="3:21" x14ac:dyDescent="0.25">
      <c r="C2560" s="6"/>
    </row>
    <row r="2561" spans="3:21" x14ac:dyDescent="0.25">
      <c r="C2561" s="6"/>
    </row>
    <row r="2562" spans="3:21" x14ac:dyDescent="0.25">
      <c r="C2562" s="6"/>
    </row>
    <row r="2563" spans="3:21" x14ac:dyDescent="0.25">
      <c r="C2563" s="6"/>
    </row>
    <row r="2564" spans="3:21" x14ac:dyDescent="0.25">
      <c r="C2564" s="6"/>
    </row>
    <row r="2565" spans="3:21" x14ac:dyDescent="0.25">
      <c r="C2565" s="6"/>
      <c r="O2565"/>
      <c r="P2565"/>
      <c r="Q2565"/>
      <c r="R2565"/>
      <c r="S2565"/>
      <c r="T2565"/>
      <c r="U2565"/>
    </row>
    <row r="2566" spans="3:21" x14ac:dyDescent="0.25">
      <c r="C2566" s="6"/>
    </row>
    <row r="2567" spans="3:21" x14ac:dyDescent="0.25">
      <c r="C2567" s="6"/>
    </row>
    <row r="2568" spans="3:21" x14ac:dyDescent="0.25">
      <c r="C2568" s="6"/>
    </row>
    <row r="2569" spans="3:21" x14ac:dyDescent="0.25">
      <c r="C2569" s="6"/>
    </row>
    <row r="2570" spans="3:21" x14ac:dyDescent="0.25">
      <c r="C2570" s="6"/>
    </row>
    <row r="2571" spans="3:21" x14ac:dyDescent="0.25">
      <c r="C2571" s="6"/>
    </row>
    <row r="2572" spans="3:21" x14ac:dyDescent="0.25">
      <c r="C2572" s="6"/>
    </row>
    <row r="2573" spans="3:21" x14ac:dyDescent="0.25">
      <c r="C2573" s="6"/>
    </row>
    <row r="2574" spans="3:21" x14ac:dyDescent="0.25">
      <c r="C2574" s="6"/>
    </row>
    <row r="2575" spans="3:21" x14ac:dyDescent="0.25">
      <c r="C2575" s="6"/>
    </row>
    <row r="2576" spans="3:21" x14ac:dyDescent="0.25">
      <c r="C2576" s="6"/>
    </row>
    <row r="2577" spans="3:3" x14ac:dyDescent="0.25">
      <c r="C2577" s="6"/>
    </row>
    <row r="2578" spans="3:3" x14ac:dyDescent="0.25">
      <c r="C2578" s="6"/>
    </row>
    <row r="2579" spans="3:3" x14ac:dyDescent="0.25">
      <c r="C2579" s="6"/>
    </row>
    <row r="2580" spans="3:3" x14ac:dyDescent="0.25">
      <c r="C2580" s="6"/>
    </row>
    <row r="2581" spans="3:3" x14ac:dyDescent="0.25">
      <c r="C2581" s="6"/>
    </row>
    <row r="2582" spans="3:3" x14ac:dyDescent="0.25">
      <c r="C2582" s="6"/>
    </row>
    <row r="2583" spans="3:3" x14ac:dyDescent="0.25">
      <c r="C2583" s="6"/>
    </row>
    <row r="2584" spans="3:3" x14ac:dyDescent="0.25">
      <c r="C2584" s="6"/>
    </row>
    <row r="2585" spans="3:3" x14ac:dyDescent="0.25">
      <c r="C2585" s="6"/>
    </row>
    <row r="2586" spans="3:3" x14ac:dyDescent="0.25">
      <c r="C2586" s="6"/>
    </row>
    <row r="2587" spans="3:3" x14ac:dyDescent="0.25">
      <c r="C2587" s="6"/>
    </row>
    <row r="2588" spans="3:3" x14ac:dyDescent="0.25">
      <c r="C2588" s="6"/>
    </row>
    <row r="2589" spans="3:3" x14ac:dyDescent="0.25">
      <c r="C2589" s="6"/>
    </row>
    <row r="2590" spans="3:3" x14ac:dyDescent="0.25">
      <c r="C2590" s="6"/>
    </row>
    <row r="2591" spans="3:3" x14ac:dyDescent="0.25">
      <c r="C2591" s="6"/>
    </row>
    <row r="2592" spans="3:3" x14ac:dyDescent="0.25">
      <c r="C2592" s="6"/>
    </row>
    <row r="2593" spans="3:3" x14ac:dyDescent="0.25">
      <c r="C2593" s="6"/>
    </row>
    <row r="2594" spans="3:3" x14ac:dyDescent="0.25">
      <c r="C2594" s="6"/>
    </row>
    <row r="2595" spans="3:3" x14ac:dyDescent="0.25">
      <c r="C2595" s="6"/>
    </row>
    <row r="2596" spans="3:3" x14ac:dyDescent="0.25">
      <c r="C2596" s="6"/>
    </row>
    <row r="2597" spans="3:3" x14ac:dyDescent="0.25">
      <c r="C2597" s="6"/>
    </row>
    <row r="2598" spans="3:3" x14ac:dyDescent="0.25">
      <c r="C2598" s="6"/>
    </row>
    <row r="2599" spans="3:3" x14ac:dyDescent="0.25">
      <c r="C2599" s="6"/>
    </row>
    <row r="2600" spans="3:3" x14ac:dyDescent="0.25">
      <c r="C2600" s="6"/>
    </row>
    <row r="2601" spans="3:3" x14ac:dyDescent="0.25">
      <c r="C2601" s="6"/>
    </row>
    <row r="2602" spans="3:3" x14ac:dyDescent="0.25">
      <c r="C2602" s="6"/>
    </row>
    <row r="2603" spans="3:3" x14ac:dyDescent="0.25">
      <c r="C2603" s="6"/>
    </row>
    <row r="2604" spans="3:3" x14ac:dyDescent="0.25">
      <c r="C2604" s="6"/>
    </row>
    <row r="2605" spans="3:3" x14ac:dyDescent="0.25">
      <c r="C2605" s="6"/>
    </row>
    <row r="2606" spans="3:3" x14ac:dyDescent="0.25">
      <c r="C2606" s="6"/>
    </row>
    <row r="2607" spans="3:3" x14ac:dyDescent="0.25">
      <c r="C2607" s="6"/>
    </row>
    <row r="2608" spans="3:3" x14ac:dyDescent="0.25">
      <c r="C2608" s="6"/>
    </row>
    <row r="2609" spans="3:3" x14ac:dyDescent="0.25">
      <c r="C2609" s="6"/>
    </row>
    <row r="2610" spans="3:3" x14ac:dyDescent="0.25">
      <c r="C2610" s="6"/>
    </row>
    <row r="2611" spans="3:3" x14ac:dyDescent="0.25">
      <c r="C2611" s="6"/>
    </row>
    <row r="2612" spans="3:3" x14ac:dyDescent="0.25">
      <c r="C2612" s="6"/>
    </row>
    <row r="2613" spans="3:3" x14ac:dyDescent="0.25">
      <c r="C2613" s="6"/>
    </row>
    <row r="2614" spans="3:3" x14ac:dyDescent="0.25">
      <c r="C2614" s="6"/>
    </row>
    <row r="2615" spans="3:3" x14ac:dyDescent="0.25">
      <c r="C2615" s="6"/>
    </row>
    <row r="2616" spans="3:3" x14ac:dyDescent="0.25">
      <c r="C2616" s="6"/>
    </row>
    <row r="2617" spans="3:3" x14ac:dyDescent="0.25">
      <c r="C2617" s="6"/>
    </row>
    <row r="2618" spans="3:3" x14ac:dyDescent="0.25">
      <c r="C2618" s="6"/>
    </row>
    <row r="2619" spans="3:3" x14ac:dyDescent="0.25">
      <c r="C2619" s="6"/>
    </row>
    <row r="2620" spans="3:3" x14ac:dyDescent="0.25">
      <c r="C2620" s="6"/>
    </row>
    <row r="2621" spans="3:3" x14ac:dyDescent="0.25">
      <c r="C2621" s="6"/>
    </row>
    <row r="2622" spans="3:3" x14ac:dyDescent="0.25">
      <c r="C2622" s="6"/>
    </row>
    <row r="2623" spans="3:3" x14ac:dyDescent="0.25">
      <c r="C2623" s="6"/>
    </row>
    <row r="2624" spans="3:3" x14ac:dyDescent="0.25">
      <c r="C2624" s="6"/>
    </row>
    <row r="2625" spans="3:3" x14ac:dyDescent="0.25">
      <c r="C2625" s="6"/>
    </row>
    <row r="2626" spans="3:3" x14ac:dyDescent="0.25">
      <c r="C2626" s="6"/>
    </row>
    <row r="2627" spans="3:3" x14ac:dyDescent="0.25">
      <c r="C2627" s="6"/>
    </row>
    <row r="2628" spans="3:3" x14ac:dyDescent="0.25">
      <c r="C2628" s="6"/>
    </row>
    <row r="2629" spans="3:3" x14ac:dyDescent="0.25">
      <c r="C2629" s="6"/>
    </row>
    <row r="2630" spans="3:3" x14ac:dyDescent="0.25">
      <c r="C2630" s="6"/>
    </row>
    <row r="2631" spans="3:3" x14ac:dyDescent="0.25">
      <c r="C2631" s="6"/>
    </row>
    <row r="2632" spans="3:3" x14ac:dyDescent="0.25">
      <c r="C2632" s="6"/>
    </row>
    <row r="2633" spans="3:3" x14ac:dyDescent="0.25">
      <c r="C2633" s="6"/>
    </row>
    <row r="2634" spans="3:3" x14ac:dyDescent="0.25">
      <c r="C2634" s="6"/>
    </row>
    <row r="2635" spans="3:3" x14ac:dyDescent="0.25">
      <c r="C2635" s="6"/>
    </row>
    <row r="2636" spans="3:3" x14ac:dyDescent="0.25">
      <c r="C2636" s="6"/>
    </row>
    <row r="2637" spans="3:3" x14ac:dyDescent="0.25">
      <c r="C2637" s="6"/>
    </row>
    <row r="2638" spans="3:3" x14ac:dyDescent="0.25">
      <c r="C2638" s="6"/>
    </row>
    <row r="2639" spans="3:3" x14ac:dyDescent="0.25">
      <c r="C2639" s="6"/>
    </row>
    <row r="2640" spans="3:3" x14ac:dyDescent="0.25">
      <c r="C2640" s="6"/>
    </row>
    <row r="2641" spans="3:3" x14ac:dyDescent="0.25">
      <c r="C2641" s="6"/>
    </row>
    <row r="2642" spans="3:3" x14ac:dyDescent="0.25">
      <c r="C2642" s="6"/>
    </row>
    <row r="2643" spans="3:3" x14ac:dyDescent="0.25">
      <c r="C2643" s="6"/>
    </row>
    <row r="2644" spans="3:3" x14ac:dyDescent="0.25">
      <c r="C2644" s="6"/>
    </row>
    <row r="2645" spans="3:3" x14ac:dyDescent="0.25">
      <c r="C2645" s="6"/>
    </row>
    <row r="2646" spans="3:3" x14ac:dyDescent="0.25">
      <c r="C2646" s="6"/>
    </row>
    <row r="2647" spans="3:3" x14ac:dyDescent="0.25">
      <c r="C2647" s="6"/>
    </row>
    <row r="2648" spans="3:3" x14ac:dyDescent="0.25">
      <c r="C2648" s="6"/>
    </row>
    <row r="2649" spans="3:3" x14ac:dyDescent="0.25">
      <c r="C2649" s="6"/>
    </row>
    <row r="2650" spans="3:3" x14ac:dyDescent="0.25">
      <c r="C2650" s="6"/>
    </row>
    <row r="2651" spans="3:3" x14ac:dyDescent="0.25">
      <c r="C2651" s="6"/>
    </row>
    <row r="2652" spans="3:3" x14ac:dyDescent="0.25">
      <c r="C2652" s="6"/>
    </row>
    <row r="2653" spans="3:3" x14ac:dyDescent="0.25">
      <c r="C2653" s="6"/>
    </row>
    <row r="2654" spans="3:3" x14ac:dyDescent="0.25">
      <c r="C2654" s="6"/>
    </row>
    <row r="2655" spans="3:3" x14ac:dyDescent="0.25">
      <c r="C2655" s="6"/>
    </row>
    <row r="2656" spans="3:3" x14ac:dyDescent="0.25">
      <c r="C2656" s="6"/>
    </row>
    <row r="2657" spans="3:3" x14ac:dyDescent="0.25">
      <c r="C2657" s="6"/>
    </row>
    <row r="2658" spans="3:3" x14ac:dyDescent="0.25">
      <c r="C2658" s="6"/>
    </row>
    <row r="2659" spans="3:3" x14ac:dyDescent="0.25">
      <c r="C2659" s="6"/>
    </row>
    <row r="2660" spans="3:3" x14ac:dyDescent="0.25">
      <c r="C2660" s="6"/>
    </row>
    <row r="2661" spans="3:3" x14ac:dyDescent="0.25">
      <c r="C2661" s="6"/>
    </row>
    <row r="2662" spans="3:3" x14ac:dyDescent="0.25">
      <c r="C2662" s="6"/>
    </row>
    <row r="2663" spans="3:3" x14ac:dyDescent="0.25">
      <c r="C2663" s="6"/>
    </row>
    <row r="2664" spans="3:3" x14ac:dyDescent="0.25">
      <c r="C2664" s="6"/>
    </row>
    <row r="2665" spans="3:3" x14ac:dyDescent="0.25">
      <c r="C2665" s="6"/>
    </row>
    <row r="2666" spans="3:3" x14ac:dyDescent="0.25">
      <c r="C2666" s="6"/>
    </row>
    <row r="2667" spans="3:3" x14ac:dyDescent="0.25">
      <c r="C2667" s="6"/>
    </row>
    <row r="2668" spans="3:3" x14ac:dyDescent="0.25">
      <c r="C2668" s="6"/>
    </row>
    <row r="2669" spans="3:3" x14ac:dyDescent="0.25">
      <c r="C2669" s="6"/>
    </row>
    <row r="2670" spans="3:3" x14ac:dyDescent="0.25">
      <c r="C2670" s="6"/>
    </row>
    <row r="2671" spans="3:3" x14ac:dyDescent="0.25">
      <c r="C2671" s="6"/>
    </row>
    <row r="2672" spans="3:3" x14ac:dyDescent="0.25">
      <c r="C2672" s="6"/>
    </row>
    <row r="2673" spans="3:3" x14ac:dyDescent="0.25">
      <c r="C2673" s="6"/>
    </row>
    <row r="2674" spans="3:3" x14ac:dyDescent="0.25">
      <c r="C2674" s="6"/>
    </row>
    <row r="2675" spans="3:3" x14ac:dyDescent="0.25">
      <c r="C2675" s="6"/>
    </row>
    <row r="2676" spans="3:3" x14ac:dyDescent="0.25">
      <c r="C2676" s="6"/>
    </row>
    <row r="2677" spans="3:3" x14ac:dyDescent="0.25">
      <c r="C2677" s="6"/>
    </row>
    <row r="2678" spans="3:3" x14ac:dyDescent="0.25">
      <c r="C2678" s="6"/>
    </row>
    <row r="2679" spans="3:3" x14ac:dyDescent="0.25">
      <c r="C2679" s="6"/>
    </row>
    <row r="2680" spans="3:3" x14ac:dyDescent="0.25">
      <c r="C2680" s="6"/>
    </row>
    <row r="2681" spans="3:3" x14ac:dyDescent="0.25">
      <c r="C2681" s="6"/>
    </row>
    <row r="2682" spans="3:3" x14ac:dyDescent="0.25">
      <c r="C2682" s="6"/>
    </row>
    <row r="2683" spans="3:3" x14ac:dyDescent="0.25">
      <c r="C2683" s="6"/>
    </row>
    <row r="2684" spans="3:3" x14ac:dyDescent="0.25">
      <c r="C2684" s="6"/>
    </row>
    <row r="2685" spans="3:3" x14ac:dyDescent="0.25">
      <c r="C2685" s="6"/>
    </row>
    <row r="2686" spans="3:3" x14ac:dyDescent="0.25">
      <c r="C2686" s="6"/>
    </row>
    <row r="2687" spans="3:3" x14ac:dyDescent="0.25">
      <c r="C2687" s="6"/>
    </row>
    <row r="2688" spans="3:3" x14ac:dyDescent="0.25">
      <c r="C2688" s="6"/>
    </row>
    <row r="2689" spans="3:21" x14ac:dyDescent="0.25">
      <c r="C2689" s="6"/>
    </row>
    <row r="2690" spans="3:21" x14ac:dyDescent="0.25">
      <c r="C2690" s="6"/>
    </row>
    <row r="2691" spans="3:21" x14ac:dyDescent="0.25">
      <c r="C2691" s="6"/>
      <c r="O2691"/>
      <c r="P2691"/>
      <c r="Q2691"/>
      <c r="R2691"/>
      <c r="S2691"/>
      <c r="T2691"/>
      <c r="U2691"/>
    </row>
    <row r="2692" spans="3:21" x14ac:dyDescent="0.25">
      <c r="C2692" s="6"/>
    </row>
    <row r="2693" spans="3:21" x14ac:dyDescent="0.25">
      <c r="C2693" s="6"/>
    </row>
    <row r="2694" spans="3:21" x14ac:dyDescent="0.25">
      <c r="C2694" s="6"/>
    </row>
    <row r="2695" spans="3:21" x14ac:dyDescent="0.25">
      <c r="C2695" s="6"/>
    </row>
    <row r="2696" spans="3:21" x14ac:dyDescent="0.25">
      <c r="C2696" s="6"/>
      <c r="O2696"/>
      <c r="P2696"/>
      <c r="Q2696"/>
      <c r="R2696"/>
      <c r="S2696"/>
      <c r="T2696"/>
      <c r="U2696"/>
    </row>
    <row r="2697" spans="3:21" x14ac:dyDescent="0.25">
      <c r="C2697" s="6"/>
    </row>
    <row r="2698" spans="3:21" x14ac:dyDescent="0.25">
      <c r="C2698" s="6"/>
    </row>
    <row r="2699" spans="3:21" x14ac:dyDescent="0.25">
      <c r="C2699" s="6"/>
    </row>
    <row r="2700" spans="3:21" x14ac:dyDescent="0.25">
      <c r="C2700" s="6"/>
    </row>
    <row r="2701" spans="3:21" x14ac:dyDescent="0.25">
      <c r="C2701" s="6"/>
    </row>
    <row r="2702" spans="3:21" x14ac:dyDescent="0.25">
      <c r="C2702" s="6"/>
    </row>
    <row r="2703" spans="3:21" x14ac:dyDescent="0.25">
      <c r="C2703" s="6"/>
    </row>
    <row r="2704" spans="3:21" x14ac:dyDescent="0.25">
      <c r="C2704" s="6"/>
    </row>
    <row r="2705" spans="3:21" x14ac:dyDescent="0.25">
      <c r="C2705" s="6"/>
    </row>
    <row r="2706" spans="3:21" x14ac:dyDescent="0.25">
      <c r="C2706" s="6"/>
    </row>
    <row r="2707" spans="3:21" x14ac:dyDescent="0.25">
      <c r="C2707" s="6"/>
    </row>
    <row r="2708" spans="3:21" x14ac:dyDescent="0.25">
      <c r="C2708" s="6"/>
    </row>
    <row r="2709" spans="3:21" x14ac:dyDescent="0.25">
      <c r="C2709" s="6"/>
    </row>
    <row r="2710" spans="3:21" x14ac:dyDescent="0.25">
      <c r="C2710" s="6"/>
    </row>
    <row r="2711" spans="3:21" x14ac:dyDescent="0.25">
      <c r="C2711" s="6"/>
      <c r="O2711"/>
      <c r="P2711"/>
      <c r="Q2711"/>
      <c r="R2711"/>
      <c r="S2711"/>
      <c r="T2711"/>
      <c r="U2711"/>
    </row>
    <row r="2712" spans="3:21" x14ac:dyDescent="0.25">
      <c r="C2712" s="6"/>
    </row>
    <row r="2713" spans="3:21" x14ac:dyDescent="0.25">
      <c r="C2713" s="6"/>
    </row>
    <row r="2714" spans="3:21" x14ac:dyDescent="0.25">
      <c r="C2714" s="6"/>
    </row>
    <row r="2715" spans="3:21" x14ac:dyDescent="0.25">
      <c r="C2715" s="6"/>
    </row>
    <row r="2716" spans="3:21" x14ac:dyDescent="0.25">
      <c r="C2716" s="6"/>
    </row>
    <row r="2717" spans="3:21" x14ac:dyDescent="0.25">
      <c r="C2717" s="6"/>
    </row>
    <row r="2718" spans="3:21" x14ac:dyDescent="0.25">
      <c r="C2718" s="6"/>
    </row>
    <row r="2719" spans="3:21" x14ac:dyDescent="0.25">
      <c r="C2719" s="6"/>
    </row>
    <row r="2720" spans="3:21" x14ac:dyDescent="0.25">
      <c r="C2720" s="6"/>
    </row>
    <row r="2721" spans="3:3" x14ac:dyDescent="0.25">
      <c r="C2721" s="6"/>
    </row>
    <row r="2722" spans="3:3" x14ac:dyDescent="0.25">
      <c r="C2722" s="6"/>
    </row>
    <row r="2723" spans="3:3" x14ac:dyDescent="0.25">
      <c r="C2723" s="6"/>
    </row>
    <row r="2724" spans="3:3" x14ac:dyDescent="0.25">
      <c r="C2724" s="6"/>
    </row>
    <row r="2725" spans="3:3" x14ac:dyDescent="0.25">
      <c r="C2725" s="6"/>
    </row>
    <row r="2726" spans="3:3" x14ac:dyDescent="0.25">
      <c r="C2726" s="6"/>
    </row>
    <row r="2727" spans="3:3" x14ac:dyDescent="0.25">
      <c r="C2727" s="6"/>
    </row>
    <row r="2728" spans="3:3" x14ac:dyDescent="0.25">
      <c r="C2728" s="6"/>
    </row>
    <row r="2729" spans="3:3" x14ac:dyDescent="0.25">
      <c r="C2729" s="6"/>
    </row>
    <row r="2730" spans="3:3" x14ac:dyDescent="0.25">
      <c r="C2730" s="6"/>
    </row>
    <row r="2731" spans="3:3" x14ac:dyDescent="0.25">
      <c r="C2731" s="6"/>
    </row>
    <row r="2732" spans="3:3" x14ac:dyDescent="0.25">
      <c r="C2732" s="6"/>
    </row>
    <row r="2733" spans="3:3" x14ac:dyDescent="0.25">
      <c r="C2733" s="6"/>
    </row>
    <row r="2734" spans="3:3" x14ac:dyDescent="0.25">
      <c r="C2734" s="6"/>
    </row>
    <row r="2735" spans="3:3" x14ac:dyDescent="0.25">
      <c r="C2735" s="6"/>
    </row>
    <row r="2736" spans="3:3" x14ac:dyDescent="0.25">
      <c r="C2736" s="6"/>
    </row>
    <row r="2737" spans="3:3" x14ac:dyDescent="0.25">
      <c r="C2737" s="6"/>
    </row>
    <row r="2738" spans="3:3" x14ac:dyDescent="0.25">
      <c r="C2738" s="6"/>
    </row>
    <row r="2739" spans="3:3" x14ac:dyDescent="0.25">
      <c r="C2739" s="6"/>
    </row>
    <row r="2740" spans="3:3" x14ac:dyDescent="0.25">
      <c r="C2740" s="6"/>
    </row>
    <row r="2741" spans="3:3" x14ac:dyDescent="0.25">
      <c r="C2741" s="6"/>
    </row>
    <row r="2742" spans="3:3" x14ac:dyDescent="0.25">
      <c r="C2742" s="6"/>
    </row>
    <row r="2743" spans="3:3" x14ac:dyDescent="0.25">
      <c r="C2743" s="6"/>
    </row>
    <row r="2744" spans="3:3" x14ac:dyDescent="0.25">
      <c r="C2744" s="6"/>
    </row>
    <row r="2745" spans="3:3" x14ac:dyDescent="0.25">
      <c r="C2745" s="6"/>
    </row>
    <row r="2746" spans="3:3" x14ac:dyDescent="0.25">
      <c r="C2746" s="6"/>
    </row>
    <row r="2747" spans="3:3" x14ac:dyDescent="0.25">
      <c r="C2747" s="6"/>
    </row>
    <row r="2748" spans="3:3" x14ac:dyDescent="0.25">
      <c r="C2748" s="6"/>
    </row>
    <row r="2749" spans="3:3" x14ac:dyDescent="0.25">
      <c r="C2749" s="6"/>
    </row>
    <row r="2750" spans="3:3" x14ac:dyDescent="0.25">
      <c r="C2750" s="6"/>
    </row>
    <row r="2751" spans="3:3" x14ac:dyDescent="0.25">
      <c r="C2751" s="6"/>
    </row>
    <row r="2752" spans="3:3" x14ac:dyDescent="0.25">
      <c r="C2752" s="6"/>
    </row>
    <row r="2753" spans="3:3" x14ac:dyDescent="0.25">
      <c r="C2753" s="6"/>
    </row>
    <row r="2754" spans="3:3" x14ac:dyDescent="0.25">
      <c r="C2754" s="6"/>
    </row>
    <row r="2755" spans="3:3" x14ac:dyDescent="0.25">
      <c r="C2755" s="6"/>
    </row>
    <row r="2756" spans="3:3" x14ac:dyDescent="0.25">
      <c r="C2756" s="6"/>
    </row>
    <row r="2757" spans="3:3" x14ac:dyDescent="0.25">
      <c r="C2757" s="6"/>
    </row>
    <row r="2758" spans="3:3" x14ac:dyDescent="0.25">
      <c r="C2758" s="6"/>
    </row>
    <row r="2759" spans="3:3" x14ac:dyDescent="0.25">
      <c r="C2759" s="6"/>
    </row>
    <row r="2760" spans="3:3" x14ac:dyDescent="0.25">
      <c r="C2760" s="6"/>
    </row>
    <row r="2761" spans="3:3" x14ac:dyDescent="0.25">
      <c r="C2761" s="6"/>
    </row>
    <row r="2762" spans="3:3" x14ac:dyDescent="0.25">
      <c r="C2762" s="6"/>
    </row>
    <row r="2763" spans="3:3" x14ac:dyDescent="0.25">
      <c r="C2763" s="6"/>
    </row>
    <row r="2764" spans="3:3" x14ac:dyDescent="0.25">
      <c r="C2764" s="6"/>
    </row>
    <row r="2765" spans="3:3" x14ac:dyDescent="0.25">
      <c r="C2765" s="6"/>
    </row>
    <row r="2766" spans="3:3" x14ac:dyDescent="0.25">
      <c r="C2766" s="6"/>
    </row>
    <row r="2767" spans="3:3" x14ac:dyDescent="0.25">
      <c r="C2767" s="6"/>
    </row>
    <row r="2768" spans="3:3" x14ac:dyDescent="0.25">
      <c r="C2768" s="6"/>
    </row>
    <row r="2769" spans="3:3" x14ac:dyDescent="0.25">
      <c r="C2769" s="6"/>
    </row>
    <row r="2770" spans="3:3" x14ac:dyDescent="0.25">
      <c r="C2770" s="6"/>
    </row>
    <row r="2771" spans="3:3" x14ac:dyDescent="0.25">
      <c r="C2771" s="6"/>
    </row>
    <row r="2772" spans="3:3" x14ac:dyDescent="0.25">
      <c r="C2772" s="6"/>
    </row>
    <row r="2773" spans="3:3" x14ac:dyDescent="0.25">
      <c r="C2773" s="6"/>
    </row>
    <row r="2774" spans="3:3" x14ac:dyDescent="0.25">
      <c r="C2774" s="6"/>
    </row>
    <row r="2775" spans="3:3" x14ac:dyDescent="0.25">
      <c r="C2775" s="6"/>
    </row>
    <row r="2776" spans="3:3" x14ac:dyDescent="0.25">
      <c r="C2776" s="6"/>
    </row>
    <row r="2777" spans="3:3" x14ac:dyDescent="0.25">
      <c r="C2777" s="6"/>
    </row>
    <row r="2778" spans="3:3" x14ac:dyDescent="0.25">
      <c r="C2778" s="6"/>
    </row>
    <row r="2779" spans="3:3" x14ac:dyDescent="0.25">
      <c r="C2779" s="6"/>
    </row>
    <row r="2780" spans="3:3" x14ac:dyDescent="0.25">
      <c r="C2780" s="6"/>
    </row>
    <row r="2781" spans="3:3" x14ac:dyDescent="0.25">
      <c r="C2781" s="6"/>
    </row>
    <row r="2782" spans="3:3" x14ac:dyDescent="0.25">
      <c r="C2782" s="6"/>
    </row>
    <row r="2783" spans="3:3" x14ac:dyDescent="0.25">
      <c r="C2783" s="6"/>
    </row>
    <row r="2784" spans="3:3" x14ac:dyDescent="0.25">
      <c r="C2784" s="6"/>
    </row>
    <row r="2785" spans="3:3" x14ac:dyDescent="0.25">
      <c r="C2785" s="6"/>
    </row>
    <row r="2786" spans="3:3" x14ac:dyDescent="0.25">
      <c r="C2786" s="6"/>
    </row>
    <row r="2787" spans="3:3" x14ac:dyDescent="0.25">
      <c r="C2787" s="6"/>
    </row>
    <row r="2788" spans="3:3" x14ac:dyDescent="0.25">
      <c r="C2788" s="6"/>
    </row>
    <row r="2789" spans="3:3" x14ac:dyDescent="0.25">
      <c r="C2789" s="6"/>
    </row>
    <row r="2790" spans="3:3" x14ac:dyDescent="0.25">
      <c r="C2790" s="6"/>
    </row>
    <row r="2791" spans="3:3" x14ac:dyDescent="0.25">
      <c r="C2791" s="6"/>
    </row>
    <row r="2792" spans="3:3" x14ac:dyDescent="0.25">
      <c r="C2792" s="6"/>
    </row>
    <row r="2793" spans="3:3" x14ac:dyDescent="0.25">
      <c r="C2793" s="6"/>
    </row>
    <row r="2794" spans="3:3" x14ac:dyDescent="0.25">
      <c r="C2794" s="6"/>
    </row>
    <row r="2795" spans="3:3" x14ac:dyDescent="0.25">
      <c r="C2795" s="6"/>
    </row>
    <row r="2796" spans="3:3" x14ac:dyDescent="0.25">
      <c r="C2796" s="6"/>
    </row>
    <row r="2797" spans="3:3" x14ac:dyDescent="0.25">
      <c r="C2797" s="6"/>
    </row>
    <row r="2798" spans="3:3" x14ac:dyDescent="0.25">
      <c r="C2798" s="6"/>
    </row>
    <row r="2799" spans="3:3" x14ac:dyDescent="0.25">
      <c r="C2799" s="6"/>
    </row>
    <row r="2800" spans="3:3" x14ac:dyDescent="0.25">
      <c r="C2800" s="6"/>
    </row>
    <row r="2801" spans="3:3" x14ac:dyDescent="0.25">
      <c r="C2801" s="6"/>
    </row>
    <row r="2802" spans="3:3" x14ac:dyDescent="0.25">
      <c r="C2802" s="6"/>
    </row>
    <row r="2803" spans="3:3" x14ac:dyDescent="0.25">
      <c r="C2803" s="6"/>
    </row>
    <row r="2804" spans="3:3" x14ac:dyDescent="0.25">
      <c r="C2804" s="6"/>
    </row>
    <row r="2805" spans="3:3" x14ac:dyDescent="0.25">
      <c r="C2805" s="6"/>
    </row>
    <row r="2806" spans="3:3" x14ac:dyDescent="0.25">
      <c r="C2806" s="6"/>
    </row>
    <row r="2807" spans="3:3" x14ac:dyDescent="0.25">
      <c r="C2807" s="6"/>
    </row>
    <row r="2808" spans="3:3" x14ac:dyDescent="0.25">
      <c r="C2808" s="6"/>
    </row>
    <row r="2809" spans="3:3" x14ac:dyDescent="0.25">
      <c r="C2809" s="6"/>
    </row>
    <row r="2810" spans="3:3" x14ac:dyDescent="0.25">
      <c r="C2810" s="6"/>
    </row>
    <row r="2811" spans="3:3" x14ac:dyDescent="0.25">
      <c r="C2811" s="6"/>
    </row>
    <row r="2812" spans="3:3" x14ac:dyDescent="0.25">
      <c r="C2812" s="6"/>
    </row>
    <row r="2813" spans="3:3" x14ac:dyDescent="0.25">
      <c r="C2813" s="6"/>
    </row>
    <row r="2814" spans="3:3" x14ac:dyDescent="0.25">
      <c r="C2814" s="6"/>
    </row>
    <row r="2815" spans="3:3" x14ac:dyDescent="0.25">
      <c r="C2815" s="6"/>
    </row>
    <row r="2816" spans="3:3" x14ac:dyDescent="0.25">
      <c r="C2816" s="6"/>
    </row>
    <row r="2817" spans="3:3" x14ac:dyDescent="0.25">
      <c r="C2817" s="6"/>
    </row>
    <row r="2818" spans="3:3" x14ac:dyDescent="0.25">
      <c r="C2818" s="6"/>
    </row>
    <row r="2819" spans="3:3" x14ac:dyDescent="0.25">
      <c r="C2819" s="6"/>
    </row>
    <row r="2820" spans="3:3" x14ac:dyDescent="0.25">
      <c r="C2820" s="6"/>
    </row>
    <row r="2821" spans="3:3" x14ac:dyDescent="0.25">
      <c r="C2821" s="6"/>
    </row>
    <row r="2822" spans="3:3" x14ac:dyDescent="0.25">
      <c r="C2822" s="6"/>
    </row>
    <row r="2823" spans="3:3" x14ac:dyDescent="0.25">
      <c r="C2823" s="6"/>
    </row>
    <row r="2824" spans="3:3" x14ac:dyDescent="0.25">
      <c r="C2824" s="6"/>
    </row>
    <row r="2825" spans="3:3" x14ac:dyDescent="0.25">
      <c r="C2825" s="6"/>
    </row>
    <row r="2826" spans="3:3" x14ac:dyDescent="0.25">
      <c r="C2826" s="6"/>
    </row>
    <row r="2827" spans="3:3" x14ac:dyDescent="0.25">
      <c r="C2827" s="6"/>
    </row>
    <row r="2828" spans="3:3" x14ac:dyDescent="0.25">
      <c r="C2828" s="6"/>
    </row>
    <row r="2829" spans="3:3" x14ac:dyDescent="0.25">
      <c r="C2829" s="6"/>
    </row>
    <row r="2830" spans="3:3" x14ac:dyDescent="0.25">
      <c r="C2830" s="6"/>
    </row>
    <row r="2831" spans="3:3" x14ac:dyDescent="0.25">
      <c r="C2831" s="6"/>
    </row>
    <row r="2832" spans="3:3" x14ac:dyDescent="0.25">
      <c r="C2832" s="6"/>
    </row>
    <row r="2833" spans="3:3" x14ac:dyDescent="0.25">
      <c r="C2833" s="6"/>
    </row>
    <row r="2834" spans="3:3" x14ac:dyDescent="0.25">
      <c r="C2834" s="6"/>
    </row>
    <row r="2835" spans="3:3" x14ac:dyDescent="0.25">
      <c r="C2835" s="6"/>
    </row>
    <row r="2836" spans="3:3" x14ac:dyDescent="0.25">
      <c r="C2836" s="6"/>
    </row>
    <row r="2837" spans="3:3" x14ac:dyDescent="0.25">
      <c r="C2837" s="6"/>
    </row>
    <row r="2838" spans="3:3" x14ac:dyDescent="0.25">
      <c r="C2838" s="6"/>
    </row>
    <row r="2839" spans="3:3" x14ac:dyDescent="0.25">
      <c r="C2839" s="6"/>
    </row>
    <row r="2840" spans="3:3" x14ac:dyDescent="0.25">
      <c r="C2840" s="6"/>
    </row>
    <row r="2841" spans="3:3" x14ac:dyDescent="0.25">
      <c r="C2841" s="6"/>
    </row>
    <row r="2842" spans="3:3" x14ac:dyDescent="0.25">
      <c r="C2842" s="6"/>
    </row>
    <row r="2843" spans="3:3" x14ac:dyDescent="0.25">
      <c r="C2843" s="6"/>
    </row>
    <row r="2844" spans="3:3" x14ac:dyDescent="0.25">
      <c r="C2844" s="6"/>
    </row>
    <row r="2845" spans="3:3" x14ac:dyDescent="0.25">
      <c r="C2845" s="6"/>
    </row>
    <row r="2846" spans="3:3" x14ac:dyDescent="0.25">
      <c r="C2846" s="6"/>
    </row>
    <row r="2847" spans="3:3" x14ac:dyDescent="0.25">
      <c r="C2847" s="6"/>
    </row>
    <row r="2848" spans="3:3" x14ac:dyDescent="0.25">
      <c r="C2848" s="6"/>
    </row>
    <row r="2849" spans="3:21" x14ac:dyDescent="0.25">
      <c r="C2849" s="6"/>
    </row>
    <row r="2850" spans="3:21" x14ac:dyDescent="0.25">
      <c r="C2850" s="6"/>
    </row>
    <row r="2851" spans="3:21" x14ac:dyDescent="0.25">
      <c r="C2851" s="6"/>
    </row>
    <row r="2852" spans="3:21" x14ac:dyDescent="0.25">
      <c r="C2852" s="6"/>
    </row>
    <row r="2853" spans="3:21" x14ac:dyDescent="0.25">
      <c r="C2853" s="6"/>
    </row>
    <row r="2854" spans="3:21" x14ac:dyDescent="0.25">
      <c r="C2854" s="6"/>
    </row>
    <row r="2855" spans="3:21" x14ac:dyDescent="0.25">
      <c r="C2855" s="6"/>
    </row>
    <row r="2856" spans="3:21" x14ac:dyDescent="0.25">
      <c r="C2856" s="6"/>
    </row>
    <row r="2857" spans="3:21" x14ac:dyDescent="0.25">
      <c r="C2857" s="6"/>
    </row>
    <row r="2858" spans="3:21" x14ac:dyDescent="0.25">
      <c r="C2858" s="6"/>
      <c r="O2858"/>
      <c r="P2858"/>
      <c r="Q2858"/>
      <c r="R2858"/>
      <c r="S2858"/>
      <c r="T2858"/>
      <c r="U2858"/>
    </row>
    <row r="2859" spans="3:21" x14ac:dyDescent="0.25">
      <c r="C2859" s="6"/>
    </row>
    <row r="2860" spans="3:21" x14ac:dyDescent="0.25">
      <c r="C2860" s="6"/>
    </row>
    <row r="2861" spans="3:21" x14ac:dyDescent="0.25">
      <c r="C2861" s="6"/>
    </row>
    <row r="2862" spans="3:21" x14ac:dyDescent="0.25">
      <c r="C2862" s="6"/>
    </row>
    <row r="2863" spans="3:21" x14ac:dyDescent="0.25">
      <c r="C2863" s="6"/>
    </row>
    <row r="2864" spans="3:21" x14ac:dyDescent="0.25">
      <c r="C2864" s="6"/>
    </row>
    <row r="2865" spans="3:21" x14ac:dyDescent="0.25">
      <c r="C2865" s="6"/>
      <c r="O2865"/>
      <c r="P2865"/>
      <c r="Q2865"/>
      <c r="R2865"/>
      <c r="S2865"/>
      <c r="T2865"/>
      <c r="U2865"/>
    </row>
    <row r="2866" spans="3:21" x14ac:dyDescent="0.25">
      <c r="C2866" s="6"/>
    </row>
    <row r="2867" spans="3:21" x14ac:dyDescent="0.25">
      <c r="C2867" s="6"/>
    </row>
    <row r="2868" spans="3:21" x14ac:dyDescent="0.25">
      <c r="C2868" s="6"/>
    </row>
    <row r="2869" spans="3:21" x14ac:dyDescent="0.25">
      <c r="C2869" s="6"/>
    </row>
    <row r="2870" spans="3:21" x14ac:dyDescent="0.25">
      <c r="C2870" s="6"/>
      <c r="O2870"/>
      <c r="P2870"/>
      <c r="Q2870"/>
      <c r="R2870"/>
      <c r="S2870"/>
      <c r="T2870"/>
      <c r="U2870"/>
    </row>
    <row r="2871" spans="3:21" x14ac:dyDescent="0.25">
      <c r="C2871" s="6"/>
    </row>
    <row r="2872" spans="3:21" x14ac:dyDescent="0.25">
      <c r="C2872" s="6"/>
    </row>
    <row r="2873" spans="3:21" x14ac:dyDescent="0.25">
      <c r="C2873" s="6"/>
    </row>
    <row r="2874" spans="3:21" x14ac:dyDescent="0.25">
      <c r="C2874" s="6"/>
    </row>
    <row r="2875" spans="3:21" x14ac:dyDescent="0.25">
      <c r="C2875" s="6"/>
    </row>
    <row r="2876" spans="3:21" x14ac:dyDescent="0.25">
      <c r="C2876" s="6"/>
    </row>
    <row r="2877" spans="3:21" x14ac:dyDescent="0.25">
      <c r="C2877" s="6"/>
    </row>
    <row r="2878" spans="3:21" x14ac:dyDescent="0.25">
      <c r="C2878" s="6"/>
      <c r="O2878"/>
      <c r="P2878"/>
      <c r="Q2878"/>
      <c r="R2878"/>
      <c r="S2878"/>
      <c r="T2878"/>
      <c r="U2878"/>
    </row>
    <row r="2879" spans="3:21" x14ac:dyDescent="0.25">
      <c r="C2879" s="6"/>
    </row>
    <row r="2880" spans="3:21" x14ac:dyDescent="0.25">
      <c r="C2880" s="6"/>
    </row>
    <row r="2881" spans="3:21" x14ac:dyDescent="0.25">
      <c r="C2881" s="6"/>
    </row>
    <row r="2882" spans="3:21" x14ac:dyDescent="0.25">
      <c r="C2882" s="6"/>
    </row>
    <row r="2883" spans="3:21" x14ac:dyDescent="0.25">
      <c r="C2883" s="6"/>
    </row>
    <row r="2884" spans="3:21" x14ac:dyDescent="0.25">
      <c r="C2884" s="6"/>
    </row>
    <row r="2885" spans="3:21" x14ac:dyDescent="0.25">
      <c r="C2885" s="6"/>
    </row>
    <row r="2886" spans="3:21" x14ac:dyDescent="0.25">
      <c r="C2886" s="6"/>
      <c r="O2886"/>
      <c r="P2886"/>
      <c r="Q2886"/>
      <c r="R2886"/>
      <c r="S2886"/>
      <c r="T2886"/>
      <c r="U2886"/>
    </row>
    <row r="2887" spans="3:21" x14ac:dyDescent="0.25">
      <c r="C2887" s="6"/>
    </row>
    <row r="2888" spans="3:21" x14ac:dyDescent="0.25">
      <c r="C2888" s="6"/>
    </row>
    <row r="2889" spans="3:21" x14ac:dyDescent="0.25">
      <c r="C2889" s="6"/>
    </row>
    <row r="2890" spans="3:21" x14ac:dyDescent="0.25">
      <c r="C2890" s="6"/>
    </row>
    <row r="2891" spans="3:21" x14ac:dyDescent="0.25">
      <c r="C2891" s="6"/>
    </row>
    <row r="2892" spans="3:21" x14ac:dyDescent="0.25">
      <c r="C2892" s="6"/>
    </row>
    <row r="2893" spans="3:21" x14ac:dyDescent="0.25">
      <c r="C2893" s="6"/>
    </row>
    <row r="2894" spans="3:21" x14ac:dyDescent="0.25">
      <c r="C2894" s="6"/>
    </row>
    <row r="2895" spans="3:21" x14ac:dyDescent="0.25">
      <c r="C2895" s="6"/>
    </row>
    <row r="2896" spans="3:21" x14ac:dyDescent="0.25">
      <c r="C2896" s="6"/>
    </row>
    <row r="2897" spans="3:21" x14ac:dyDescent="0.25">
      <c r="C2897" s="6"/>
    </row>
    <row r="2898" spans="3:21" x14ac:dyDescent="0.25">
      <c r="C2898" s="6"/>
    </row>
    <row r="2899" spans="3:21" x14ac:dyDescent="0.25">
      <c r="C2899" s="6"/>
    </row>
    <row r="2900" spans="3:21" x14ac:dyDescent="0.25">
      <c r="C2900" s="6"/>
    </row>
    <row r="2901" spans="3:21" x14ac:dyDescent="0.25">
      <c r="C2901" s="6"/>
    </row>
    <row r="2902" spans="3:21" x14ac:dyDescent="0.25">
      <c r="C2902" s="6"/>
    </row>
    <row r="2903" spans="3:21" x14ac:dyDescent="0.25">
      <c r="C2903" s="6"/>
    </row>
    <row r="2904" spans="3:21" x14ac:dyDescent="0.25">
      <c r="C2904" s="6"/>
    </row>
    <row r="2905" spans="3:21" x14ac:dyDescent="0.25">
      <c r="C2905" s="6"/>
    </row>
    <row r="2906" spans="3:21" x14ac:dyDescent="0.25">
      <c r="C2906" s="6"/>
      <c r="O2906"/>
      <c r="P2906"/>
      <c r="Q2906"/>
      <c r="R2906"/>
      <c r="S2906"/>
      <c r="T2906"/>
      <c r="U2906"/>
    </row>
    <row r="2907" spans="3:21" x14ac:dyDescent="0.25">
      <c r="C2907" s="6"/>
    </row>
    <row r="2908" spans="3:21" x14ac:dyDescent="0.25">
      <c r="C2908" s="6"/>
    </row>
    <row r="2909" spans="3:21" x14ac:dyDescent="0.25">
      <c r="C2909" s="6"/>
    </row>
    <row r="2910" spans="3:21" x14ac:dyDescent="0.25">
      <c r="C2910" s="6"/>
    </row>
    <row r="2911" spans="3:21" x14ac:dyDescent="0.25">
      <c r="C2911" s="6"/>
    </row>
    <row r="2912" spans="3:21" x14ac:dyDescent="0.25">
      <c r="C2912" s="6"/>
    </row>
    <row r="2913" spans="3:3" x14ac:dyDescent="0.25">
      <c r="C2913" s="6"/>
    </row>
    <row r="2914" spans="3:3" x14ac:dyDescent="0.25">
      <c r="C2914" s="6"/>
    </row>
    <row r="2915" spans="3:3" x14ac:dyDescent="0.25">
      <c r="C2915" s="6"/>
    </row>
    <row r="2916" spans="3:3" x14ac:dyDescent="0.25">
      <c r="C2916" s="6"/>
    </row>
    <row r="2917" spans="3:3" x14ac:dyDescent="0.25">
      <c r="C2917" s="6"/>
    </row>
    <row r="2918" spans="3:3" x14ac:dyDescent="0.25">
      <c r="C2918" s="6"/>
    </row>
    <row r="2919" spans="3:3" x14ac:dyDescent="0.25">
      <c r="C2919" s="6"/>
    </row>
    <row r="2920" spans="3:3" x14ac:dyDescent="0.25">
      <c r="C2920" s="6"/>
    </row>
    <row r="2921" spans="3:3" x14ac:dyDescent="0.25">
      <c r="C2921" s="6"/>
    </row>
    <row r="2922" spans="3:3" x14ac:dyDescent="0.25">
      <c r="C2922" s="6"/>
    </row>
    <row r="2923" spans="3:3" x14ac:dyDescent="0.25">
      <c r="C2923" s="6"/>
    </row>
    <row r="2924" spans="3:3" x14ac:dyDescent="0.25">
      <c r="C2924" s="6"/>
    </row>
    <row r="2925" spans="3:3" x14ac:dyDescent="0.25">
      <c r="C2925" s="6"/>
    </row>
    <row r="2926" spans="3:3" x14ac:dyDescent="0.25">
      <c r="C2926" s="6"/>
    </row>
    <row r="2927" spans="3:3" x14ac:dyDescent="0.25">
      <c r="C2927" s="6"/>
    </row>
    <row r="2928" spans="3:3" x14ac:dyDescent="0.25">
      <c r="C2928" s="6"/>
    </row>
    <row r="2929" spans="3:21" x14ac:dyDescent="0.25">
      <c r="C2929" s="6"/>
    </row>
    <row r="2930" spans="3:21" x14ac:dyDescent="0.25">
      <c r="C2930" s="6"/>
    </row>
    <row r="2931" spans="3:21" x14ac:dyDescent="0.25">
      <c r="C2931" s="6"/>
      <c r="O2931"/>
      <c r="P2931"/>
      <c r="Q2931"/>
      <c r="R2931"/>
      <c r="S2931"/>
      <c r="T2931"/>
      <c r="U2931"/>
    </row>
    <row r="2932" spans="3:21" x14ac:dyDescent="0.25">
      <c r="C2932" s="6"/>
    </row>
    <row r="2933" spans="3:21" x14ac:dyDescent="0.25">
      <c r="C2933" s="6"/>
    </row>
    <row r="2934" spans="3:21" x14ac:dyDescent="0.25">
      <c r="C2934" s="6"/>
    </row>
    <row r="2935" spans="3:21" x14ac:dyDescent="0.25">
      <c r="C2935" s="6"/>
    </row>
    <row r="2936" spans="3:21" x14ac:dyDescent="0.25">
      <c r="C2936" s="6"/>
    </row>
    <row r="2937" spans="3:21" x14ac:dyDescent="0.25">
      <c r="C2937" s="6"/>
      <c r="O2937"/>
      <c r="P2937"/>
      <c r="Q2937"/>
      <c r="R2937"/>
      <c r="S2937"/>
      <c r="T2937"/>
      <c r="U2937"/>
    </row>
    <row r="2938" spans="3:21" x14ac:dyDescent="0.25">
      <c r="C2938" s="6"/>
    </row>
    <row r="2939" spans="3:21" x14ac:dyDescent="0.25">
      <c r="C2939" s="6"/>
      <c r="O2939"/>
      <c r="P2939"/>
      <c r="Q2939"/>
      <c r="R2939"/>
      <c r="S2939"/>
      <c r="T2939"/>
      <c r="U2939"/>
    </row>
    <row r="2940" spans="3:21" x14ac:dyDescent="0.25">
      <c r="C2940" s="6"/>
    </row>
    <row r="2941" spans="3:21" x14ac:dyDescent="0.25">
      <c r="C2941" s="6"/>
    </row>
    <row r="2942" spans="3:21" x14ac:dyDescent="0.25">
      <c r="C2942" s="6"/>
    </row>
    <row r="2943" spans="3:21" x14ac:dyDescent="0.25">
      <c r="C2943" s="6"/>
    </row>
    <row r="2944" spans="3:21" x14ac:dyDescent="0.25">
      <c r="C2944" s="6"/>
    </row>
    <row r="2945" spans="3:3" x14ac:dyDescent="0.25">
      <c r="C2945" s="6"/>
    </row>
    <row r="2946" spans="3:3" x14ac:dyDescent="0.25">
      <c r="C2946" s="6"/>
    </row>
    <row r="2947" spans="3:3" x14ac:dyDescent="0.25">
      <c r="C2947" s="6"/>
    </row>
    <row r="2948" spans="3:3" x14ac:dyDescent="0.25">
      <c r="C2948" s="6"/>
    </row>
    <row r="2949" spans="3:3" x14ac:dyDescent="0.25">
      <c r="C2949" s="6"/>
    </row>
    <row r="2950" spans="3:3" x14ac:dyDescent="0.25">
      <c r="C2950" s="6"/>
    </row>
    <row r="2951" spans="3:3" x14ac:dyDescent="0.25">
      <c r="C2951" s="6"/>
    </row>
    <row r="2952" spans="3:3" x14ac:dyDescent="0.25">
      <c r="C2952" s="6"/>
    </row>
    <row r="2953" spans="3:3" x14ac:dyDescent="0.25">
      <c r="C2953" s="6"/>
    </row>
    <row r="2954" spans="3:3" x14ac:dyDescent="0.25">
      <c r="C2954" s="6"/>
    </row>
    <row r="2955" spans="3:3" x14ac:dyDescent="0.25">
      <c r="C2955" s="6"/>
    </row>
    <row r="2956" spans="3:3" x14ac:dyDescent="0.25">
      <c r="C2956" s="6"/>
    </row>
    <row r="2957" spans="3:3" x14ac:dyDescent="0.25">
      <c r="C2957" s="6"/>
    </row>
    <row r="2958" spans="3:3" x14ac:dyDescent="0.25">
      <c r="C2958" s="6"/>
    </row>
    <row r="2959" spans="3:3" x14ac:dyDescent="0.25">
      <c r="C2959" s="6"/>
    </row>
    <row r="2960" spans="3:3" x14ac:dyDescent="0.25">
      <c r="C2960" s="6"/>
    </row>
    <row r="2961" spans="3:3" x14ac:dyDescent="0.25">
      <c r="C2961" s="6"/>
    </row>
    <row r="2962" spans="3:3" x14ac:dyDescent="0.25">
      <c r="C2962" s="6"/>
    </row>
    <row r="2963" spans="3:3" x14ac:dyDescent="0.25">
      <c r="C2963" s="6"/>
    </row>
    <row r="2964" spans="3:3" x14ac:dyDescent="0.25">
      <c r="C2964" s="6"/>
    </row>
    <row r="2965" spans="3:3" x14ac:dyDescent="0.25">
      <c r="C2965" s="6"/>
    </row>
    <row r="2966" spans="3:3" x14ac:dyDescent="0.25">
      <c r="C2966" s="6"/>
    </row>
    <row r="2967" spans="3:3" x14ac:dyDescent="0.25">
      <c r="C2967" s="6"/>
    </row>
    <row r="2968" spans="3:3" x14ac:dyDescent="0.25">
      <c r="C2968" s="6"/>
    </row>
    <row r="2969" spans="3:3" x14ac:dyDescent="0.25">
      <c r="C2969" s="6"/>
    </row>
    <row r="2970" spans="3:3" x14ac:dyDescent="0.25">
      <c r="C2970" s="6"/>
    </row>
    <row r="2971" spans="3:3" x14ac:dyDescent="0.25">
      <c r="C2971" s="6"/>
    </row>
    <row r="2972" spans="3:3" x14ac:dyDescent="0.25">
      <c r="C2972" s="6"/>
    </row>
    <row r="2973" spans="3:3" x14ac:dyDescent="0.25">
      <c r="C2973" s="6"/>
    </row>
    <row r="2974" spans="3:3" x14ac:dyDescent="0.25">
      <c r="C2974" s="6"/>
    </row>
    <row r="2975" spans="3:3" x14ac:dyDescent="0.25">
      <c r="C2975" s="6"/>
    </row>
    <row r="2976" spans="3:3" x14ac:dyDescent="0.25">
      <c r="C2976" s="6"/>
    </row>
    <row r="2977" spans="3:21" x14ac:dyDescent="0.25">
      <c r="C2977" s="6"/>
    </row>
    <row r="2978" spans="3:21" x14ac:dyDescent="0.25">
      <c r="C2978" s="6"/>
    </row>
    <row r="2979" spans="3:21" x14ac:dyDescent="0.25">
      <c r="C2979" s="6"/>
    </row>
    <row r="2980" spans="3:21" x14ac:dyDescent="0.25">
      <c r="C2980" s="6"/>
    </row>
    <row r="2981" spans="3:21" x14ac:dyDescent="0.25">
      <c r="C2981" s="6"/>
    </row>
    <row r="2982" spans="3:21" x14ac:dyDescent="0.25">
      <c r="C2982" s="6"/>
    </row>
    <row r="2983" spans="3:21" x14ac:dyDescent="0.25">
      <c r="C2983" s="6"/>
      <c r="O2983"/>
      <c r="P2983"/>
      <c r="Q2983"/>
      <c r="R2983"/>
      <c r="S2983"/>
      <c r="T2983"/>
      <c r="U2983"/>
    </row>
    <row r="2984" spans="3:21" x14ac:dyDescent="0.25">
      <c r="C2984" s="6"/>
    </row>
    <row r="2985" spans="3:21" x14ac:dyDescent="0.25">
      <c r="C2985" s="6"/>
    </row>
    <row r="2986" spans="3:21" x14ac:dyDescent="0.25">
      <c r="C2986" s="6"/>
    </row>
    <row r="2987" spans="3:21" x14ac:dyDescent="0.25">
      <c r="C2987" s="6"/>
    </row>
    <row r="2988" spans="3:21" x14ac:dyDescent="0.25">
      <c r="C2988" s="6"/>
    </row>
    <row r="2989" spans="3:21" x14ac:dyDescent="0.25">
      <c r="C2989" s="6"/>
    </row>
    <row r="2990" spans="3:21" x14ac:dyDescent="0.25">
      <c r="C2990" s="6"/>
    </row>
    <row r="2991" spans="3:21" x14ac:dyDescent="0.25">
      <c r="C2991" s="6"/>
    </row>
    <row r="2992" spans="3:21" x14ac:dyDescent="0.25">
      <c r="C2992" s="6"/>
    </row>
    <row r="2993" spans="3:3" x14ac:dyDescent="0.25">
      <c r="C2993" s="6"/>
    </row>
    <row r="2994" spans="3:3" x14ac:dyDescent="0.25">
      <c r="C2994" s="6"/>
    </row>
    <row r="2995" spans="3:3" x14ac:dyDescent="0.25">
      <c r="C2995" s="6"/>
    </row>
    <row r="2996" spans="3:3" x14ac:dyDescent="0.25">
      <c r="C2996" s="6"/>
    </row>
    <row r="2997" spans="3:3" x14ac:dyDescent="0.25">
      <c r="C2997" s="6"/>
    </row>
    <row r="2998" spans="3:3" x14ac:dyDescent="0.25">
      <c r="C2998" s="6"/>
    </row>
    <row r="2999" spans="3:3" x14ac:dyDescent="0.25">
      <c r="C2999" s="6"/>
    </row>
    <row r="3000" spans="3:3" x14ac:dyDescent="0.25">
      <c r="C3000" s="6"/>
    </row>
    <row r="3001" spans="3:3" x14ac:dyDescent="0.25">
      <c r="C3001" s="6"/>
    </row>
    <row r="3002" spans="3:3" x14ac:dyDescent="0.25">
      <c r="C3002" s="6"/>
    </row>
    <row r="3003" spans="3:3" x14ac:dyDescent="0.25">
      <c r="C3003" s="6"/>
    </row>
    <row r="3004" spans="3:3" x14ac:dyDescent="0.25">
      <c r="C3004" s="6"/>
    </row>
    <row r="3005" spans="3:3" x14ac:dyDescent="0.25">
      <c r="C3005" s="6"/>
    </row>
    <row r="3006" spans="3:3" x14ac:dyDescent="0.25">
      <c r="C3006" s="6"/>
    </row>
    <row r="3007" spans="3:3" x14ac:dyDescent="0.25">
      <c r="C3007" s="6"/>
    </row>
    <row r="3008" spans="3:3" x14ac:dyDescent="0.25">
      <c r="C3008" s="6"/>
    </row>
    <row r="3009" spans="3:3" x14ac:dyDescent="0.25">
      <c r="C3009" s="6"/>
    </row>
    <row r="3010" spans="3:3" x14ac:dyDescent="0.25">
      <c r="C3010" s="6"/>
    </row>
    <row r="3011" spans="3:3" x14ac:dyDescent="0.25">
      <c r="C3011" s="6"/>
    </row>
    <row r="3012" spans="3:3" x14ac:dyDescent="0.25">
      <c r="C3012" s="6"/>
    </row>
    <row r="3013" spans="3:3" x14ac:dyDescent="0.25">
      <c r="C3013" s="6"/>
    </row>
    <row r="3014" spans="3:3" x14ac:dyDescent="0.25">
      <c r="C3014" s="6"/>
    </row>
    <row r="3015" spans="3:3" x14ac:dyDescent="0.25">
      <c r="C3015" s="6"/>
    </row>
    <row r="3016" spans="3:3" x14ac:dyDescent="0.25">
      <c r="C3016" s="6"/>
    </row>
    <row r="3017" spans="3:3" x14ac:dyDescent="0.25">
      <c r="C3017" s="6"/>
    </row>
    <row r="3018" spans="3:3" x14ac:dyDescent="0.25">
      <c r="C3018" s="6"/>
    </row>
    <row r="3019" spans="3:3" x14ac:dyDescent="0.25">
      <c r="C3019" s="6"/>
    </row>
    <row r="3020" spans="3:3" x14ac:dyDescent="0.25">
      <c r="C3020" s="6"/>
    </row>
    <row r="3021" spans="3:3" x14ac:dyDescent="0.25">
      <c r="C3021" s="6"/>
    </row>
    <row r="3022" spans="3:3" x14ac:dyDescent="0.25">
      <c r="C3022" s="6"/>
    </row>
    <row r="3023" spans="3:3" x14ac:dyDescent="0.25">
      <c r="C3023" s="6"/>
    </row>
    <row r="3024" spans="3:3" x14ac:dyDescent="0.25">
      <c r="C3024" s="6"/>
    </row>
    <row r="3025" spans="3:21" x14ac:dyDescent="0.25">
      <c r="C3025" s="6"/>
    </row>
    <row r="3026" spans="3:21" x14ac:dyDescent="0.25">
      <c r="C3026" s="6"/>
    </row>
    <row r="3027" spans="3:21" x14ac:dyDescent="0.25">
      <c r="C3027" s="6"/>
    </row>
    <row r="3028" spans="3:21" x14ac:dyDescent="0.25">
      <c r="C3028" s="6"/>
      <c r="O3028"/>
      <c r="P3028"/>
      <c r="Q3028"/>
      <c r="R3028"/>
      <c r="S3028"/>
      <c r="T3028"/>
      <c r="U3028"/>
    </row>
    <row r="3029" spans="3:21" x14ac:dyDescent="0.25">
      <c r="C3029" s="6"/>
    </row>
    <row r="3030" spans="3:21" x14ac:dyDescent="0.25">
      <c r="C3030" s="6"/>
    </row>
    <row r="3031" spans="3:21" x14ac:dyDescent="0.25">
      <c r="C3031" s="6"/>
    </row>
    <row r="3032" spans="3:21" x14ac:dyDescent="0.25">
      <c r="C3032" s="6"/>
    </row>
    <row r="3033" spans="3:21" x14ac:dyDescent="0.25">
      <c r="C3033" s="6"/>
    </row>
    <row r="3034" spans="3:21" x14ac:dyDescent="0.25">
      <c r="C3034" s="6"/>
    </row>
    <row r="3035" spans="3:21" x14ac:dyDescent="0.25">
      <c r="C3035" s="6"/>
    </row>
    <row r="3036" spans="3:21" x14ac:dyDescent="0.25">
      <c r="C3036" s="6"/>
    </row>
    <row r="3037" spans="3:21" x14ac:dyDescent="0.25">
      <c r="C3037" s="6"/>
    </row>
    <row r="3038" spans="3:21" x14ac:dyDescent="0.25">
      <c r="C3038" s="6"/>
    </row>
    <row r="3039" spans="3:21" x14ac:dyDescent="0.25">
      <c r="C3039" s="6"/>
    </row>
    <row r="3040" spans="3:21" x14ac:dyDescent="0.25">
      <c r="C3040" s="6"/>
    </row>
    <row r="3041" spans="3:3" x14ac:dyDescent="0.25">
      <c r="C3041" s="6"/>
    </row>
    <row r="3042" spans="3:3" x14ac:dyDescent="0.25">
      <c r="C3042" s="6"/>
    </row>
    <row r="3043" spans="3:3" x14ac:dyDescent="0.25">
      <c r="C3043" s="6"/>
    </row>
    <row r="3044" spans="3:3" x14ac:dyDescent="0.25">
      <c r="C3044" s="6"/>
    </row>
    <row r="3045" spans="3:3" x14ac:dyDescent="0.25">
      <c r="C3045" s="6"/>
    </row>
    <row r="3046" spans="3:3" x14ac:dyDescent="0.25">
      <c r="C3046" s="6"/>
    </row>
    <row r="3047" spans="3:3" x14ac:dyDescent="0.25">
      <c r="C3047" s="6"/>
    </row>
    <row r="3048" spans="3:3" x14ac:dyDescent="0.25">
      <c r="C3048" s="6"/>
    </row>
    <row r="3049" spans="3:3" x14ac:dyDescent="0.25">
      <c r="C3049" s="6"/>
    </row>
    <row r="3050" spans="3:3" x14ac:dyDescent="0.25">
      <c r="C3050" s="6"/>
    </row>
    <row r="3051" spans="3:3" x14ac:dyDescent="0.25">
      <c r="C3051" s="6"/>
    </row>
    <row r="3052" spans="3:3" x14ac:dyDescent="0.25">
      <c r="C3052" s="6"/>
    </row>
    <row r="3053" spans="3:3" x14ac:dyDescent="0.25">
      <c r="C3053" s="6"/>
    </row>
    <row r="3054" spans="3:3" x14ac:dyDescent="0.25">
      <c r="C3054" s="6"/>
    </row>
    <row r="3055" spans="3:3" x14ac:dyDescent="0.25">
      <c r="C3055" s="6"/>
    </row>
    <row r="3056" spans="3:3" x14ac:dyDescent="0.25">
      <c r="C3056" s="6"/>
    </row>
    <row r="3057" spans="3:21" x14ac:dyDescent="0.25">
      <c r="C3057" s="6"/>
    </row>
    <row r="3058" spans="3:21" x14ac:dyDescent="0.25">
      <c r="C3058" s="6"/>
    </row>
    <row r="3059" spans="3:21" x14ac:dyDescent="0.25">
      <c r="C3059" s="6"/>
    </row>
    <row r="3060" spans="3:21" x14ac:dyDescent="0.25">
      <c r="C3060" s="6"/>
    </row>
    <row r="3061" spans="3:21" x14ac:dyDescent="0.25">
      <c r="C3061" s="6"/>
    </row>
    <row r="3062" spans="3:21" x14ac:dyDescent="0.25">
      <c r="C3062" s="6"/>
    </row>
    <row r="3063" spans="3:21" x14ac:dyDescent="0.25">
      <c r="C3063" s="6"/>
    </row>
    <row r="3064" spans="3:21" x14ac:dyDescent="0.25">
      <c r="C3064" s="6"/>
    </row>
    <row r="3065" spans="3:21" x14ac:dyDescent="0.25">
      <c r="C3065" s="6"/>
    </row>
    <row r="3066" spans="3:21" x14ac:dyDescent="0.25">
      <c r="C3066" s="6"/>
    </row>
    <row r="3067" spans="3:21" x14ac:dyDescent="0.25">
      <c r="C3067" s="6"/>
    </row>
    <row r="3068" spans="3:21" x14ac:dyDescent="0.25">
      <c r="C3068" s="6"/>
    </row>
    <row r="3069" spans="3:21" x14ac:dyDescent="0.25">
      <c r="C3069" s="6"/>
      <c r="O3069"/>
      <c r="P3069"/>
      <c r="Q3069"/>
      <c r="R3069"/>
      <c r="S3069"/>
      <c r="T3069"/>
      <c r="U3069"/>
    </row>
    <row r="3070" spans="3:21" x14ac:dyDescent="0.25">
      <c r="C3070" s="6"/>
    </row>
    <row r="3071" spans="3:21" x14ac:dyDescent="0.25">
      <c r="C3071" s="6"/>
    </row>
    <row r="3072" spans="3:21" x14ac:dyDescent="0.25">
      <c r="C3072" s="6"/>
    </row>
    <row r="3073" spans="3:3" x14ac:dyDescent="0.25">
      <c r="C3073" s="6"/>
    </row>
    <row r="3074" spans="3:3" x14ac:dyDescent="0.25">
      <c r="C3074" s="6"/>
    </row>
    <row r="3075" spans="3:3" x14ac:dyDescent="0.25">
      <c r="C3075" s="6"/>
    </row>
    <row r="3076" spans="3:3" x14ac:dyDescent="0.25">
      <c r="C3076" s="6"/>
    </row>
    <row r="3077" spans="3:3" x14ac:dyDescent="0.25">
      <c r="C3077" s="6"/>
    </row>
    <row r="3078" spans="3:3" x14ac:dyDescent="0.25">
      <c r="C3078" s="6"/>
    </row>
    <row r="3079" spans="3:3" x14ac:dyDescent="0.25">
      <c r="C3079" s="6"/>
    </row>
    <row r="3080" spans="3:3" x14ac:dyDescent="0.25">
      <c r="C3080" s="6"/>
    </row>
    <row r="3081" spans="3:3" x14ac:dyDescent="0.25">
      <c r="C3081" s="6"/>
    </row>
    <row r="3082" spans="3:3" x14ac:dyDescent="0.25">
      <c r="C3082" s="6"/>
    </row>
    <row r="3083" spans="3:3" x14ac:dyDescent="0.25">
      <c r="C3083" s="6"/>
    </row>
    <row r="3084" spans="3:3" x14ac:dyDescent="0.25">
      <c r="C3084" s="6"/>
    </row>
    <row r="3085" spans="3:3" x14ac:dyDescent="0.25">
      <c r="C3085" s="6"/>
    </row>
    <row r="3086" spans="3:3" x14ac:dyDescent="0.25">
      <c r="C3086" s="6"/>
    </row>
    <row r="3087" spans="3:3" x14ac:dyDescent="0.25">
      <c r="C3087" s="6"/>
    </row>
    <row r="3088" spans="3:3" x14ac:dyDescent="0.25">
      <c r="C3088" s="6"/>
    </row>
    <row r="3089" spans="3:3" x14ac:dyDescent="0.25">
      <c r="C3089" s="6"/>
    </row>
    <row r="3090" spans="3:3" x14ac:dyDescent="0.25">
      <c r="C3090" s="6"/>
    </row>
    <row r="3091" spans="3:3" x14ac:dyDescent="0.25">
      <c r="C3091" s="6"/>
    </row>
    <row r="3092" spans="3:3" x14ac:dyDescent="0.25">
      <c r="C3092" s="6"/>
    </row>
    <row r="3093" spans="3:3" x14ac:dyDescent="0.25">
      <c r="C3093" s="6"/>
    </row>
    <row r="3094" spans="3:3" x14ac:dyDescent="0.25">
      <c r="C3094" s="6"/>
    </row>
    <row r="3095" spans="3:3" x14ac:dyDescent="0.25">
      <c r="C3095" s="6"/>
    </row>
    <row r="3096" spans="3:3" x14ac:dyDescent="0.25">
      <c r="C3096" s="6"/>
    </row>
    <row r="3097" spans="3:3" x14ac:dyDescent="0.25">
      <c r="C3097" s="6"/>
    </row>
    <row r="3098" spans="3:3" x14ac:dyDescent="0.25">
      <c r="C3098" s="6"/>
    </row>
    <row r="3099" spans="3:3" x14ac:dyDescent="0.25">
      <c r="C3099" s="6"/>
    </row>
    <row r="3100" spans="3:3" x14ac:dyDescent="0.25">
      <c r="C3100" s="6"/>
    </row>
    <row r="3101" spans="3:3" x14ac:dyDescent="0.25">
      <c r="C3101" s="6"/>
    </row>
    <row r="3102" spans="3:3" x14ac:dyDescent="0.25">
      <c r="C3102" s="6"/>
    </row>
    <row r="3103" spans="3:3" x14ac:dyDescent="0.25">
      <c r="C3103" s="6"/>
    </row>
    <row r="3104" spans="3:3" x14ac:dyDescent="0.25">
      <c r="C3104" s="6"/>
    </row>
    <row r="3105" spans="3:3" x14ac:dyDescent="0.25">
      <c r="C3105" s="6"/>
    </row>
    <row r="3106" spans="3:3" x14ac:dyDescent="0.25">
      <c r="C3106" s="6"/>
    </row>
    <row r="3107" spans="3:3" x14ac:dyDescent="0.25">
      <c r="C3107" s="6"/>
    </row>
    <row r="3108" spans="3:3" x14ac:dyDescent="0.25">
      <c r="C3108" s="6"/>
    </row>
    <row r="3109" spans="3:3" x14ac:dyDescent="0.25">
      <c r="C3109" s="6"/>
    </row>
    <row r="3110" spans="3:3" x14ac:dyDescent="0.25">
      <c r="C3110" s="6"/>
    </row>
    <row r="3111" spans="3:3" x14ac:dyDescent="0.25">
      <c r="C3111" s="6"/>
    </row>
    <row r="3112" spans="3:3" x14ac:dyDescent="0.25">
      <c r="C3112" s="6"/>
    </row>
    <row r="3113" spans="3:3" x14ac:dyDescent="0.25">
      <c r="C3113" s="6"/>
    </row>
    <row r="3114" spans="3:3" x14ac:dyDescent="0.25">
      <c r="C3114" s="6"/>
    </row>
    <row r="3115" spans="3:3" x14ac:dyDescent="0.25">
      <c r="C3115" s="6"/>
    </row>
    <row r="3116" spans="3:3" x14ac:dyDescent="0.25">
      <c r="C3116" s="6"/>
    </row>
    <row r="3117" spans="3:3" x14ac:dyDescent="0.25">
      <c r="C3117" s="6"/>
    </row>
    <row r="3118" spans="3:3" x14ac:dyDescent="0.25">
      <c r="C3118" s="6"/>
    </row>
    <row r="3119" spans="3:3" x14ac:dyDescent="0.25">
      <c r="C3119" s="6"/>
    </row>
    <row r="3120" spans="3:3" x14ac:dyDescent="0.25">
      <c r="C3120" s="6"/>
    </row>
    <row r="3121" spans="3:21" x14ac:dyDescent="0.25">
      <c r="C3121" s="6"/>
      <c r="O3121"/>
      <c r="P3121"/>
      <c r="Q3121"/>
      <c r="R3121"/>
      <c r="S3121"/>
      <c r="T3121"/>
      <c r="U3121"/>
    </row>
    <row r="3122" spans="3:21" x14ac:dyDescent="0.25">
      <c r="C3122" s="6"/>
    </row>
    <row r="3123" spans="3:21" x14ac:dyDescent="0.25">
      <c r="C3123" s="6"/>
    </row>
    <row r="3124" spans="3:21" x14ac:dyDescent="0.25">
      <c r="C3124" s="6"/>
    </row>
    <row r="3125" spans="3:21" x14ac:dyDescent="0.25">
      <c r="C3125" s="6"/>
    </row>
    <row r="3126" spans="3:21" x14ac:dyDescent="0.25">
      <c r="C3126" s="6"/>
    </row>
    <row r="3127" spans="3:21" x14ac:dyDescent="0.25">
      <c r="C3127" s="6"/>
    </row>
    <row r="3128" spans="3:21" x14ac:dyDescent="0.25">
      <c r="C3128" s="6"/>
    </row>
    <row r="3129" spans="3:21" x14ac:dyDescent="0.25">
      <c r="C3129" s="6"/>
    </row>
    <row r="3130" spans="3:21" x14ac:dyDescent="0.25">
      <c r="C3130" s="6"/>
    </row>
    <row r="3131" spans="3:21" x14ac:dyDescent="0.25">
      <c r="C3131" s="6"/>
    </row>
    <row r="3132" spans="3:21" x14ac:dyDescent="0.25">
      <c r="C3132" s="6"/>
    </row>
    <row r="3133" spans="3:21" x14ac:dyDescent="0.25">
      <c r="C3133" s="6"/>
    </row>
    <row r="3134" spans="3:21" x14ac:dyDescent="0.25">
      <c r="C3134" s="6"/>
    </row>
    <row r="3135" spans="3:21" x14ac:dyDescent="0.25">
      <c r="C3135" s="6"/>
    </row>
    <row r="3136" spans="3:21" x14ac:dyDescent="0.25">
      <c r="C3136" s="6"/>
    </row>
    <row r="3137" spans="3:21" x14ac:dyDescent="0.25">
      <c r="C3137" s="6"/>
    </row>
    <row r="3138" spans="3:21" x14ac:dyDescent="0.25">
      <c r="C3138" s="6"/>
    </row>
    <row r="3139" spans="3:21" x14ac:dyDescent="0.25">
      <c r="C3139" s="6"/>
    </row>
    <row r="3140" spans="3:21" x14ac:dyDescent="0.25">
      <c r="C3140" s="6"/>
    </row>
    <row r="3141" spans="3:21" x14ac:dyDescent="0.25">
      <c r="C3141" s="6"/>
    </row>
    <row r="3142" spans="3:21" x14ac:dyDescent="0.25">
      <c r="C3142" s="6"/>
    </row>
    <row r="3143" spans="3:21" x14ac:dyDescent="0.25">
      <c r="C3143" s="6"/>
    </row>
    <row r="3144" spans="3:21" x14ac:dyDescent="0.25">
      <c r="C3144" s="6"/>
    </row>
    <row r="3145" spans="3:21" x14ac:dyDescent="0.25">
      <c r="C3145" s="6"/>
    </row>
    <row r="3146" spans="3:21" x14ac:dyDescent="0.25">
      <c r="C3146" s="6"/>
    </row>
    <row r="3147" spans="3:21" x14ac:dyDescent="0.25">
      <c r="C3147" s="6"/>
    </row>
    <row r="3148" spans="3:21" x14ac:dyDescent="0.25">
      <c r="C3148" s="6"/>
      <c r="O3148"/>
      <c r="P3148"/>
      <c r="Q3148"/>
      <c r="R3148"/>
      <c r="S3148"/>
      <c r="T3148"/>
      <c r="U3148"/>
    </row>
    <row r="3149" spans="3:21" x14ac:dyDescent="0.25">
      <c r="C3149" s="6"/>
    </row>
    <row r="3150" spans="3:21" x14ac:dyDescent="0.25">
      <c r="C3150" s="6"/>
    </row>
    <row r="3151" spans="3:21" x14ac:dyDescent="0.25">
      <c r="C3151" s="6"/>
    </row>
    <row r="3152" spans="3:21" x14ac:dyDescent="0.25">
      <c r="C3152" s="6"/>
    </row>
    <row r="3153" spans="3:3" x14ac:dyDescent="0.25">
      <c r="C3153" s="6"/>
    </row>
    <row r="3154" spans="3:3" x14ac:dyDescent="0.25">
      <c r="C3154" s="6"/>
    </row>
    <row r="3155" spans="3:3" x14ac:dyDescent="0.25">
      <c r="C3155" s="6"/>
    </row>
    <row r="3156" spans="3:3" x14ac:dyDescent="0.25">
      <c r="C3156" s="6"/>
    </row>
    <row r="3157" spans="3:3" x14ac:dyDescent="0.25">
      <c r="C3157" s="6"/>
    </row>
    <row r="3158" spans="3:3" x14ac:dyDescent="0.25">
      <c r="C3158" s="6"/>
    </row>
    <row r="3159" spans="3:3" x14ac:dyDescent="0.25">
      <c r="C3159" s="6"/>
    </row>
    <row r="3160" spans="3:3" x14ac:dyDescent="0.25">
      <c r="C3160" s="6"/>
    </row>
    <row r="3161" spans="3:3" x14ac:dyDescent="0.25">
      <c r="C3161" s="6"/>
    </row>
    <row r="3162" spans="3:3" x14ac:dyDescent="0.25">
      <c r="C3162" s="6"/>
    </row>
    <row r="3163" spans="3:3" x14ac:dyDescent="0.25">
      <c r="C3163" s="6"/>
    </row>
    <row r="3164" spans="3:3" x14ac:dyDescent="0.25">
      <c r="C3164" s="6"/>
    </row>
    <row r="3165" spans="3:3" x14ac:dyDescent="0.25">
      <c r="C3165" s="6"/>
    </row>
    <row r="3166" spans="3:3" x14ac:dyDescent="0.25">
      <c r="C3166" s="6"/>
    </row>
    <row r="3167" spans="3:3" x14ac:dyDescent="0.25">
      <c r="C3167" s="6"/>
    </row>
    <row r="3168" spans="3:3" x14ac:dyDescent="0.25">
      <c r="C3168" s="6"/>
    </row>
    <row r="3169" spans="3:3" x14ac:dyDescent="0.25">
      <c r="C3169" s="6"/>
    </row>
    <row r="3170" spans="3:3" x14ac:dyDescent="0.25">
      <c r="C3170" s="6"/>
    </row>
    <row r="3171" spans="3:3" x14ac:dyDescent="0.25">
      <c r="C3171" s="6"/>
    </row>
    <row r="3172" spans="3:3" x14ac:dyDescent="0.25">
      <c r="C3172" s="6"/>
    </row>
    <row r="3173" spans="3:3" x14ac:dyDescent="0.25">
      <c r="C3173" s="6"/>
    </row>
    <row r="3174" spans="3:3" x14ac:dyDescent="0.25">
      <c r="C3174" s="6"/>
    </row>
    <row r="3175" spans="3:3" x14ac:dyDescent="0.25">
      <c r="C3175" s="6"/>
    </row>
    <row r="3176" spans="3:3" x14ac:dyDescent="0.25">
      <c r="C3176" s="6"/>
    </row>
    <row r="3177" spans="3:3" x14ac:dyDescent="0.25">
      <c r="C3177" s="6"/>
    </row>
    <row r="3178" spans="3:3" x14ac:dyDescent="0.25">
      <c r="C3178" s="6"/>
    </row>
    <row r="3179" spans="3:3" x14ac:dyDescent="0.25">
      <c r="C3179" s="6"/>
    </row>
    <row r="3180" spans="3:3" x14ac:dyDescent="0.25">
      <c r="C3180" s="6"/>
    </row>
    <row r="3181" spans="3:3" x14ac:dyDescent="0.25">
      <c r="C3181" s="6"/>
    </row>
    <row r="3182" spans="3:3" x14ac:dyDescent="0.25">
      <c r="C3182" s="6"/>
    </row>
    <row r="3183" spans="3:3" x14ac:dyDescent="0.25">
      <c r="C3183" s="6"/>
    </row>
    <row r="3184" spans="3:3" x14ac:dyDescent="0.25">
      <c r="C3184" s="6"/>
    </row>
    <row r="3185" spans="3:21" x14ac:dyDescent="0.25">
      <c r="C3185" s="6"/>
    </row>
    <row r="3186" spans="3:21" x14ac:dyDescent="0.25">
      <c r="C3186" s="6"/>
    </row>
    <row r="3187" spans="3:21" x14ac:dyDescent="0.25">
      <c r="C3187" s="6"/>
    </row>
    <row r="3188" spans="3:21" x14ac:dyDescent="0.25">
      <c r="C3188" s="6"/>
    </row>
    <row r="3189" spans="3:21" x14ac:dyDescent="0.25">
      <c r="C3189" s="6"/>
    </row>
    <row r="3190" spans="3:21" x14ac:dyDescent="0.25">
      <c r="C3190" s="6"/>
    </row>
    <row r="3191" spans="3:21" x14ac:dyDescent="0.25">
      <c r="C3191" s="6"/>
    </row>
    <row r="3192" spans="3:21" x14ac:dyDescent="0.25">
      <c r="C3192" s="6"/>
    </row>
    <row r="3193" spans="3:21" x14ac:dyDescent="0.25">
      <c r="C3193" s="6"/>
    </row>
    <row r="3194" spans="3:21" x14ac:dyDescent="0.25">
      <c r="C3194" s="6"/>
    </row>
    <row r="3195" spans="3:21" x14ac:dyDescent="0.25">
      <c r="C3195" s="6"/>
    </row>
    <row r="3196" spans="3:21" x14ac:dyDescent="0.25">
      <c r="C3196" s="6"/>
    </row>
    <row r="3197" spans="3:21" x14ac:dyDescent="0.25">
      <c r="C3197" s="6"/>
    </row>
    <row r="3198" spans="3:21" x14ac:dyDescent="0.25">
      <c r="C3198" s="6"/>
    </row>
    <row r="3199" spans="3:21" x14ac:dyDescent="0.25">
      <c r="C3199" s="6"/>
      <c r="O3199"/>
      <c r="P3199"/>
      <c r="Q3199"/>
      <c r="R3199"/>
      <c r="S3199"/>
      <c r="T3199"/>
      <c r="U3199"/>
    </row>
    <row r="3200" spans="3:21" x14ac:dyDescent="0.25">
      <c r="C3200" s="6"/>
    </row>
    <row r="3201" spans="3:21" x14ac:dyDescent="0.25">
      <c r="C3201" s="6"/>
      <c r="O3201"/>
      <c r="P3201"/>
      <c r="Q3201"/>
      <c r="R3201"/>
      <c r="S3201"/>
      <c r="T3201"/>
      <c r="U3201"/>
    </row>
    <row r="3202" spans="3:21" x14ac:dyDescent="0.25">
      <c r="C3202" s="6"/>
    </row>
    <row r="3203" spans="3:21" x14ac:dyDescent="0.25">
      <c r="C3203" s="6"/>
    </row>
    <row r="3204" spans="3:21" x14ac:dyDescent="0.25">
      <c r="C3204" s="6"/>
    </row>
    <row r="3205" spans="3:21" x14ac:dyDescent="0.25">
      <c r="C3205" s="6"/>
    </row>
    <row r="3206" spans="3:21" x14ac:dyDescent="0.25">
      <c r="C3206" s="6"/>
    </row>
    <row r="3207" spans="3:21" x14ac:dyDescent="0.25">
      <c r="C3207" s="6"/>
    </row>
    <row r="3208" spans="3:21" x14ac:dyDescent="0.25">
      <c r="C3208" s="6"/>
    </row>
    <row r="3209" spans="3:21" x14ac:dyDescent="0.25">
      <c r="C3209" s="6"/>
    </row>
    <row r="3210" spans="3:21" x14ac:dyDescent="0.25">
      <c r="C3210" s="6"/>
    </row>
    <row r="3211" spans="3:21" x14ac:dyDescent="0.25">
      <c r="C3211" s="6"/>
    </row>
    <row r="3212" spans="3:21" x14ac:dyDescent="0.25">
      <c r="C3212" s="6"/>
    </row>
    <row r="3213" spans="3:21" x14ac:dyDescent="0.25">
      <c r="C3213" s="6"/>
    </row>
    <row r="3214" spans="3:21" x14ac:dyDescent="0.25">
      <c r="C3214" s="6"/>
    </row>
    <row r="3215" spans="3:21" x14ac:dyDescent="0.25">
      <c r="C3215" s="6"/>
    </row>
    <row r="3216" spans="3:21" x14ac:dyDescent="0.25">
      <c r="C3216" s="6"/>
    </row>
    <row r="3217" spans="3:3" x14ac:dyDescent="0.25">
      <c r="C3217" s="6"/>
    </row>
    <row r="3218" spans="3:3" x14ac:dyDescent="0.25">
      <c r="C3218" s="6"/>
    </row>
    <row r="3219" spans="3:3" x14ac:dyDescent="0.25">
      <c r="C3219" s="6"/>
    </row>
    <row r="3220" spans="3:3" x14ac:dyDescent="0.25">
      <c r="C3220" s="6"/>
    </row>
    <row r="3221" spans="3:3" x14ac:dyDescent="0.25">
      <c r="C3221" s="6"/>
    </row>
    <row r="3222" spans="3:3" x14ac:dyDescent="0.25">
      <c r="C3222" s="6"/>
    </row>
    <row r="3223" spans="3:3" x14ac:dyDescent="0.25">
      <c r="C3223" s="6"/>
    </row>
    <row r="3224" spans="3:3" x14ac:dyDescent="0.25">
      <c r="C3224" s="6"/>
    </row>
    <row r="3225" spans="3:3" x14ac:dyDescent="0.25">
      <c r="C3225" s="6"/>
    </row>
    <row r="3226" spans="3:3" x14ac:dyDescent="0.25">
      <c r="C3226" s="6"/>
    </row>
    <row r="3227" spans="3:3" x14ac:dyDescent="0.25">
      <c r="C3227" s="6"/>
    </row>
    <row r="3228" spans="3:3" x14ac:dyDescent="0.25">
      <c r="C3228" s="6"/>
    </row>
    <row r="3229" spans="3:3" x14ac:dyDescent="0.25">
      <c r="C3229" s="6"/>
    </row>
    <row r="3230" spans="3:3" x14ac:dyDescent="0.25">
      <c r="C3230" s="6"/>
    </row>
    <row r="3231" spans="3:3" x14ac:dyDescent="0.25">
      <c r="C3231" s="6"/>
    </row>
    <row r="3232" spans="3:3" x14ac:dyDescent="0.25">
      <c r="C3232" s="6"/>
    </row>
    <row r="3233" spans="3:3" x14ac:dyDescent="0.25">
      <c r="C3233" s="6"/>
    </row>
    <row r="3234" spans="3:3" x14ac:dyDescent="0.25">
      <c r="C3234" s="6"/>
    </row>
    <row r="3235" spans="3:3" x14ac:dyDescent="0.25">
      <c r="C3235" s="6"/>
    </row>
    <row r="3236" spans="3:3" x14ac:dyDescent="0.25">
      <c r="C3236" s="6"/>
    </row>
    <row r="3237" spans="3:3" x14ac:dyDescent="0.25">
      <c r="C3237" s="6"/>
    </row>
    <row r="3238" spans="3:3" x14ac:dyDescent="0.25">
      <c r="C3238" s="6"/>
    </row>
    <row r="3239" spans="3:3" x14ac:dyDescent="0.25">
      <c r="C3239" s="6"/>
    </row>
    <row r="3240" spans="3:3" x14ac:dyDescent="0.25">
      <c r="C3240" s="6"/>
    </row>
    <row r="3241" spans="3:3" x14ac:dyDescent="0.25">
      <c r="C3241" s="6"/>
    </row>
    <row r="3242" spans="3:3" x14ac:dyDescent="0.25">
      <c r="C3242" s="6"/>
    </row>
    <row r="3243" spans="3:3" x14ac:dyDescent="0.25">
      <c r="C3243" s="6"/>
    </row>
    <row r="3244" spans="3:3" x14ac:dyDescent="0.25">
      <c r="C3244" s="6"/>
    </row>
    <row r="3245" spans="3:3" x14ac:dyDescent="0.25">
      <c r="C3245" s="6"/>
    </row>
    <row r="3246" spans="3:3" x14ac:dyDescent="0.25">
      <c r="C3246" s="6"/>
    </row>
    <row r="3247" spans="3:3" x14ac:dyDescent="0.25">
      <c r="C3247" s="6"/>
    </row>
    <row r="3248" spans="3:3" x14ac:dyDescent="0.25">
      <c r="C3248" s="6"/>
    </row>
    <row r="3249" spans="3:21" x14ac:dyDescent="0.25">
      <c r="C3249" s="6"/>
    </row>
    <row r="3250" spans="3:21" x14ac:dyDescent="0.25">
      <c r="C3250" s="6"/>
    </row>
    <row r="3251" spans="3:21" x14ac:dyDescent="0.25">
      <c r="C3251" s="6"/>
    </row>
    <row r="3252" spans="3:21" x14ac:dyDescent="0.25">
      <c r="C3252" s="6"/>
    </row>
    <row r="3253" spans="3:21" x14ac:dyDescent="0.25">
      <c r="C3253" s="6"/>
    </row>
    <row r="3254" spans="3:21" x14ac:dyDescent="0.25">
      <c r="C3254" s="6"/>
    </row>
    <row r="3255" spans="3:21" x14ac:dyDescent="0.25">
      <c r="C3255" s="6"/>
    </row>
    <row r="3256" spans="3:21" x14ac:dyDescent="0.25">
      <c r="C3256" s="6"/>
      <c r="O3256"/>
      <c r="P3256"/>
      <c r="Q3256"/>
      <c r="R3256"/>
      <c r="S3256"/>
      <c r="T3256"/>
      <c r="U3256"/>
    </row>
    <row r="3257" spans="3:21" x14ac:dyDescent="0.25">
      <c r="C3257" s="6"/>
    </row>
    <row r="3258" spans="3:21" x14ac:dyDescent="0.25">
      <c r="C3258" s="6"/>
    </row>
    <row r="3259" spans="3:21" x14ac:dyDescent="0.25">
      <c r="C3259" s="6"/>
    </row>
    <row r="3260" spans="3:21" x14ac:dyDescent="0.25">
      <c r="C3260" s="6"/>
    </row>
    <row r="3261" spans="3:21" x14ac:dyDescent="0.25">
      <c r="C3261" s="6"/>
    </row>
    <row r="3262" spans="3:21" x14ac:dyDescent="0.25">
      <c r="C3262" s="6"/>
    </row>
    <row r="3263" spans="3:21" x14ac:dyDescent="0.25">
      <c r="C3263" s="6"/>
    </row>
    <row r="3264" spans="3:21" x14ac:dyDescent="0.25">
      <c r="C3264" s="6"/>
    </row>
    <row r="3265" spans="3:3" x14ac:dyDescent="0.25">
      <c r="C3265" s="6"/>
    </row>
    <row r="3266" spans="3:3" x14ac:dyDescent="0.25">
      <c r="C3266" s="6"/>
    </row>
    <row r="3267" spans="3:3" x14ac:dyDescent="0.25">
      <c r="C3267" s="6"/>
    </row>
    <row r="3268" spans="3:3" x14ac:dyDescent="0.25">
      <c r="C3268" s="6"/>
    </row>
    <row r="3269" spans="3:3" x14ac:dyDescent="0.25">
      <c r="C3269" s="6"/>
    </row>
    <row r="3270" spans="3:3" x14ac:dyDescent="0.25">
      <c r="C3270" s="6"/>
    </row>
    <row r="3271" spans="3:3" x14ac:dyDescent="0.25">
      <c r="C3271" s="6"/>
    </row>
    <row r="3272" spans="3:3" x14ac:dyDescent="0.25">
      <c r="C3272" s="6"/>
    </row>
    <row r="3273" spans="3:3" x14ac:dyDescent="0.25">
      <c r="C3273" s="6"/>
    </row>
    <row r="3274" spans="3:3" x14ac:dyDescent="0.25">
      <c r="C3274" s="6"/>
    </row>
    <row r="3275" spans="3:3" x14ac:dyDescent="0.25">
      <c r="C3275" s="6"/>
    </row>
    <row r="3276" spans="3:3" x14ac:dyDescent="0.25">
      <c r="C3276" s="6"/>
    </row>
    <row r="3277" spans="3:3" x14ac:dyDescent="0.25">
      <c r="C3277" s="6"/>
    </row>
    <row r="3278" spans="3:3" x14ac:dyDescent="0.25">
      <c r="C3278" s="6"/>
    </row>
    <row r="3279" spans="3:3" x14ac:dyDescent="0.25">
      <c r="C3279" s="6"/>
    </row>
    <row r="3280" spans="3:3" x14ac:dyDescent="0.25">
      <c r="C3280" s="6"/>
    </row>
    <row r="3281" spans="3:21" x14ac:dyDescent="0.25">
      <c r="C3281" s="6"/>
    </row>
    <row r="3282" spans="3:21" x14ac:dyDescent="0.25">
      <c r="C3282" s="6"/>
      <c r="O3282"/>
      <c r="P3282"/>
      <c r="Q3282"/>
      <c r="R3282"/>
      <c r="S3282"/>
      <c r="T3282"/>
      <c r="U3282"/>
    </row>
    <row r="3283" spans="3:21" x14ac:dyDescent="0.25">
      <c r="C3283" s="6"/>
    </row>
    <row r="3284" spans="3:21" x14ac:dyDescent="0.25">
      <c r="C3284" s="6"/>
    </row>
    <row r="3285" spans="3:21" x14ac:dyDescent="0.25">
      <c r="C3285" s="6"/>
    </row>
    <row r="3286" spans="3:21" x14ac:dyDescent="0.25">
      <c r="C3286" s="6"/>
    </row>
    <row r="3287" spans="3:21" x14ac:dyDescent="0.25">
      <c r="C3287" s="6"/>
    </row>
    <row r="3288" spans="3:21" x14ac:dyDescent="0.25">
      <c r="C3288" s="6"/>
    </row>
    <row r="3289" spans="3:21" x14ac:dyDescent="0.25">
      <c r="C3289" s="6"/>
    </row>
    <row r="3290" spans="3:21" x14ac:dyDescent="0.25">
      <c r="C3290" s="6"/>
    </row>
    <row r="3291" spans="3:21" x14ac:dyDescent="0.25">
      <c r="C3291" s="6"/>
    </row>
    <row r="3292" spans="3:21" x14ac:dyDescent="0.25">
      <c r="C3292" s="6"/>
    </row>
    <row r="3293" spans="3:21" x14ac:dyDescent="0.25">
      <c r="C3293" s="6"/>
    </row>
    <row r="3294" spans="3:21" x14ac:dyDescent="0.25">
      <c r="C3294" s="6"/>
    </row>
    <row r="3295" spans="3:21" x14ac:dyDescent="0.25">
      <c r="C3295" s="6"/>
    </row>
    <row r="3296" spans="3:21" x14ac:dyDescent="0.25">
      <c r="C3296" s="6"/>
    </row>
    <row r="3297" spans="3:3" x14ac:dyDescent="0.25">
      <c r="C3297" s="6"/>
    </row>
    <row r="3298" spans="3:3" x14ac:dyDescent="0.25">
      <c r="C3298" s="6"/>
    </row>
    <row r="3299" spans="3:3" x14ac:dyDescent="0.25">
      <c r="C3299" s="6"/>
    </row>
    <row r="3300" spans="3:3" x14ac:dyDescent="0.25">
      <c r="C3300" s="6"/>
    </row>
    <row r="3301" spans="3:3" x14ac:dyDescent="0.25">
      <c r="C3301" s="6"/>
    </row>
    <row r="3302" spans="3:3" x14ac:dyDescent="0.25">
      <c r="C3302" s="6"/>
    </row>
    <row r="3303" spans="3:3" x14ac:dyDescent="0.25">
      <c r="C3303" s="6"/>
    </row>
    <row r="3304" spans="3:3" x14ac:dyDescent="0.25">
      <c r="C3304" s="6"/>
    </row>
    <row r="3305" spans="3:3" x14ac:dyDescent="0.25">
      <c r="C3305" s="6"/>
    </row>
    <row r="3306" spans="3:3" x14ac:dyDescent="0.25">
      <c r="C3306" s="6"/>
    </row>
    <row r="3307" spans="3:3" x14ac:dyDescent="0.25">
      <c r="C3307" s="6"/>
    </row>
    <row r="3308" spans="3:3" x14ac:dyDescent="0.25">
      <c r="C3308" s="6"/>
    </row>
    <row r="3309" spans="3:3" x14ac:dyDescent="0.25">
      <c r="C3309" s="6"/>
    </row>
    <row r="3310" spans="3:3" x14ac:dyDescent="0.25">
      <c r="C3310" s="6"/>
    </row>
    <row r="3311" spans="3:3" x14ac:dyDescent="0.25">
      <c r="C3311" s="6"/>
    </row>
    <row r="3312" spans="3:3" x14ac:dyDescent="0.25">
      <c r="C3312" s="6"/>
    </row>
    <row r="3313" spans="3:3" x14ac:dyDescent="0.25">
      <c r="C3313" s="6"/>
    </row>
    <row r="3314" spans="3:3" x14ac:dyDescent="0.25">
      <c r="C3314" s="6"/>
    </row>
    <row r="3315" spans="3:3" x14ac:dyDescent="0.25">
      <c r="C3315" s="6"/>
    </row>
    <row r="3316" spans="3:3" x14ac:dyDescent="0.25">
      <c r="C3316" s="6"/>
    </row>
    <row r="3317" spans="3:3" x14ac:dyDescent="0.25">
      <c r="C3317" s="6"/>
    </row>
    <row r="3318" spans="3:3" x14ac:dyDescent="0.25">
      <c r="C3318" s="6"/>
    </row>
    <row r="3319" spans="3:3" x14ac:dyDescent="0.25">
      <c r="C3319" s="6"/>
    </row>
    <row r="3320" spans="3:3" x14ac:dyDescent="0.25">
      <c r="C3320" s="6"/>
    </row>
    <row r="3321" spans="3:3" x14ac:dyDescent="0.25">
      <c r="C3321" s="6"/>
    </row>
    <row r="3322" spans="3:3" x14ac:dyDescent="0.25">
      <c r="C3322" s="6"/>
    </row>
    <row r="3323" spans="3:3" x14ac:dyDescent="0.25">
      <c r="C3323" s="6"/>
    </row>
    <row r="3324" spans="3:3" x14ac:dyDescent="0.25">
      <c r="C3324" s="6"/>
    </row>
    <row r="3325" spans="3:3" x14ac:dyDescent="0.25">
      <c r="C3325" s="6"/>
    </row>
    <row r="3326" spans="3:3" x14ac:dyDescent="0.25">
      <c r="C3326" s="6"/>
    </row>
    <row r="3327" spans="3:3" x14ac:dyDescent="0.25">
      <c r="C3327" s="6"/>
    </row>
    <row r="3328" spans="3:3" x14ac:dyDescent="0.25">
      <c r="C3328" s="6"/>
    </row>
    <row r="3329" spans="3:3" x14ac:dyDescent="0.25">
      <c r="C3329" s="6"/>
    </row>
    <row r="3330" spans="3:3" x14ac:dyDescent="0.25">
      <c r="C3330" s="6"/>
    </row>
    <row r="3331" spans="3:3" x14ac:dyDescent="0.25">
      <c r="C3331" s="6"/>
    </row>
    <row r="3332" spans="3:3" x14ac:dyDescent="0.25">
      <c r="C3332" s="6"/>
    </row>
    <row r="3333" spans="3:3" x14ac:dyDescent="0.25">
      <c r="C3333" s="6"/>
    </row>
    <row r="3334" spans="3:3" x14ac:dyDescent="0.25">
      <c r="C3334" s="6"/>
    </row>
    <row r="3335" spans="3:3" x14ac:dyDescent="0.25">
      <c r="C3335" s="6"/>
    </row>
    <row r="3336" spans="3:3" x14ac:dyDescent="0.25">
      <c r="C3336" s="6"/>
    </row>
    <row r="3337" spans="3:3" x14ac:dyDescent="0.25">
      <c r="C3337" s="6"/>
    </row>
    <row r="3338" spans="3:3" x14ac:dyDescent="0.25">
      <c r="C3338" s="6"/>
    </row>
    <row r="3339" spans="3:3" x14ac:dyDescent="0.25">
      <c r="C3339" s="6"/>
    </row>
    <row r="3340" spans="3:3" x14ac:dyDescent="0.25">
      <c r="C3340" s="6"/>
    </row>
    <row r="3341" spans="3:3" x14ac:dyDescent="0.25">
      <c r="C3341" s="6"/>
    </row>
    <row r="3342" spans="3:3" x14ac:dyDescent="0.25">
      <c r="C3342" s="6"/>
    </row>
    <row r="3343" spans="3:3" x14ac:dyDescent="0.25">
      <c r="C3343" s="6"/>
    </row>
    <row r="3344" spans="3:3" x14ac:dyDescent="0.25">
      <c r="C3344" s="6"/>
    </row>
    <row r="3345" spans="3:21" x14ac:dyDescent="0.25">
      <c r="C3345" s="6"/>
    </row>
    <row r="3346" spans="3:21" x14ac:dyDescent="0.25">
      <c r="C3346" s="6"/>
    </row>
    <row r="3347" spans="3:21" x14ac:dyDescent="0.25">
      <c r="C3347" s="6"/>
    </row>
    <row r="3348" spans="3:21" x14ac:dyDescent="0.25">
      <c r="C3348" s="6"/>
    </row>
    <row r="3349" spans="3:21" x14ac:dyDescent="0.25">
      <c r="C3349" s="6"/>
      <c r="O3349"/>
      <c r="P3349"/>
      <c r="Q3349"/>
      <c r="R3349"/>
      <c r="S3349"/>
      <c r="T3349"/>
      <c r="U3349"/>
    </row>
    <row r="3350" spans="3:21" x14ac:dyDescent="0.25">
      <c r="C3350" s="6"/>
    </row>
    <row r="3351" spans="3:21" x14ac:dyDescent="0.25">
      <c r="C3351" s="6"/>
    </row>
    <row r="3352" spans="3:21" x14ac:dyDescent="0.25">
      <c r="C3352" s="6"/>
      <c r="O3352"/>
      <c r="P3352"/>
      <c r="Q3352"/>
      <c r="R3352"/>
      <c r="S3352"/>
      <c r="T3352"/>
      <c r="U3352"/>
    </row>
    <row r="3353" spans="3:21" x14ac:dyDescent="0.25">
      <c r="C3353" s="6"/>
    </row>
    <row r="3354" spans="3:21" x14ac:dyDescent="0.25">
      <c r="C3354" s="6"/>
    </row>
    <row r="3355" spans="3:21" x14ac:dyDescent="0.25">
      <c r="C3355" s="6"/>
      <c r="O3355"/>
      <c r="P3355"/>
      <c r="Q3355"/>
      <c r="R3355"/>
      <c r="S3355"/>
      <c r="T3355"/>
      <c r="U3355"/>
    </row>
    <row r="3356" spans="3:21" x14ac:dyDescent="0.25">
      <c r="C3356" s="6"/>
    </row>
    <row r="3357" spans="3:21" x14ac:dyDescent="0.25">
      <c r="C3357" s="6"/>
    </row>
    <row r="3358" spans="3:21" x14ac:dyDescent="0.25">
      <c r="C3358" s="6"/>
    </row>
    <row r="3359" spans="3:21" x14ac:dyDescent="0.25">
      <c r="C3359" s="6"/>
    </row>
    <row r="3360" spans="3:21" x14ac:dyDescent="0.25">
      <c r="C3360" s="6"/>
      <c r="O3360"/>
      <c r="P3360"/>
      <c r="Q3360"/>
      <c r="R3360"/>
      <c r="S3360"/>
      <c r="T3360"/>
      <c r="U3360"/>
    </row>
    <row r="3361" spans="3:21" x14ac:dyDescent="0.25">
      <c r="C3361" s="6"/>
    </row>
    <row r="3362" spans="3:21" x14ac:dyDescent="0.25">
      <c r="C3362" s="6"/>
    </row>
    <row r="3363" spans="3:21" x14ac:dyDescent="0.25">
      <c r="C3363" s="6"/>
      <c r="O3363"/>
      <c r="P3363"/>
      <c r="Q3363"/>
      <c r="R3363"/>
      <c r="S3363"/>
      <c r="T3363"/>
      <c r="U3363"/>
    </row>
    <row r="3364" spans="3:21" x14ac:dyDescent="0.25">
      <c r="C3364" s="6"/>
    </row>
    <row r="3365" spans="3:21" x14ac:dyDescent="0.25">
      <c r="C3365" s="6"/>
    </row>
    <row r="3366" spans="3:21" x14ac:dyDescent="0.25">
      <c r="C3366" s="6"/>
    </row>
    <row r="3367" spans="3:21" x14ac:dyDescent="0.25">
      <c r="C3367" s="6"/>
    </row>
    <row r="3368" spans="3:21" x14ac:dyDescent="0.25">
      <c r="C3368" s="6"/>
      <c r="O3368"/>
      <c r="P3368"/>
      <c r="Q3368"/>
      <c r="R3368"/>
      <c r="S3368"/>
      <c r="T3368"/>
      <c r="U3368"/>
    </row>
    <row r="3369" spans="3:21" x14ac:dyDescent="0.25">
      <c r="C3369" s="6"/>
      <c r="O3369"/>
      <c r="P3369"/>
      <c r="Q3369"/>
      <c r="R3369"/>
      <c r="S3369"/>
      <c r="T3369"/>
      <c r="U3369"/>
    </row>
    <row r="3370" spans="3:21" x14ac:dyDescent="0.25">
      <c r="C3370" s="6"/>
    </row>
    <row r="3371" spans="3:21" x14ac:dyDescent="0.25">
      <c r="C3371" s="6"/>
      <c r="O3371"/>
      <c r="P3371"/>
      <c r="Q3371"/>
      <c r="R3371"/>
      <c r="S3371"/>
      <c r="T3371"/>
      <c r="U3371"/>
    </row>
    <row r="3372" spans="3:21" x14ac:dyDescent="0.25">
      <c r="C3372" s="6"/>
    </row>
    <row r="3373" spans="3:21" x14ac:dyDescent="0.25">
      <c r="C3373" s="6"/>
    </row>
    <row r="3374" spans="3:21" x14ac:dyDescent="0.25">
      <c r="C3374" s="6"/>
    </row>
    <row r="3375" spans="3:21" x14ac:dyDescent="0.25">
      <c r="C3375" s="6"/>
    </row>
    <row r="3376" spans="3:21" x14ac:dyDescent="0.25">
      <c r="C3376" s="6"/>
    </row>
    <row r="3377" spans="3:21" x14ac:dyDescent="0.25">
      <c r="C3377" s="6"/>
    </row>
    <row r="3378" spans="3:21" x14ac:dyDescent="0.25">
      <c r="C3378" s="6"/>
      <c r="O3378"/>
      <c r="P3378"/>
      <c r="Q3378"/>
      <c r="R3378"/>
      <c r="S3378"/>
      <c r="T3378"/>
      <c r="U3378"/>
    </row>
    <row r="3379" spans="3:21" x14ac:dyDescent="0.25">
      <c r="C3379" s="6"/>
    </row>
    <row r="3380" spans="3:21" x14ac:dyDescent="0.25">
      <c r="C3380" s="6"/>
    </row>
    <row r="3381" spans="3:21" x14ac:dyDescent="0.25">
      <c r="C3381" s="6"/>
      <c r="O3381"/>
      <c r="P3381"/>
      <c r="Q3381"/>
      <c r="R3381"/>
      <c r="S3381"/>
      <c r="T3381"/>
      <c r="U3381"/>
    </row>
    <row r="3382" spans="3:21" x14ac:dyDescent="0.25">
      <c r="C3382" s="6"/>
    </row>
    <row r="3383" spans="3:21" x14ac:dyDescent="0.25">
      <c r="C3383" s="6"/>
    </row>
    <row r="3384" spans="3:21" x14ac:dyDescent="0.25">
      <c r="C3384" s="6"/>
    </row>
    <row r="3385" spans="3:21" x14ac:dyDescent="0.25">
      <c r="C3385" s="6"/>
    </row>
    <row r="3386" spans="3:21" x14ac:dyDescent="0.25">
      <c r="C3386" s="6"/>
    </row>
    <row r="3387" spans="3:21" x14ac:dyDescent="0.25">
      <c r="C3387" s="6"/>
    </row>
    <row r="3388" spans="3:21" x14ac:dyDescent="0.25">
      <c r="C3388" s="6"/>
    </row>
    <row r="3389" spans="3:21" x14ac:dyDescent="0.25">
      <c r="C3389" s="6"/>
    </row>
    <row r="3390" spans="3:21" x14ac:dyDescent="0.25">
      <c r="C3390" s="6"/>
      <c r="O3390"/>
      <c r="P3390"/>
      <c r="Q3390"/>
      <c r="R3390"/>
      <c r="S3390"/>
      <c r="T3390"/>
      <c r="U3390"/>
    </row>
    <row r="3391" spans="3:21" x14ac:dyDescent="0.25">
      <c r="C3391" s="6"/>
      <c r="O3391"/>
      <c r="P3391"/>
      <c r="Q3391"/>
      <c r="R3391"/>
      <c r="S3391"/>
      <c r="T3391"/>
      <c r="U3391"/>
    </row>
    <row r="3392" spans="3:21" x14ac:dyDescent="0.25">
      <c r="C3392" s="6"/>
    </row>
    <row r="3393" spans="3:21" x14ac:dyDescent="0.25">
      <c r="C3393" s="6"/>
      <c r="O3393"/>
      <c r="P3393"/>
      <c r="Q3393"/>
      <c r="R3393"/>
      <c r="S3393"/>
      <c r="T3393"/>
      <c r="U3393"/>
    </row>
    <row r="3394" spans="3:21" x14ac:dyDescent="0.25">
      <c r="C3394" s="6"/>
    </row>
    <row r="3395" spans="3:21" x14ac:dyDescent="0.25">
      <c r="C3395" s="6"/>
    </row>
    <row r="3396" spans="3:21" x14ac:dyDescent="0.25">
      <c r="C3396" s="6"/>
    </row>
    <row r="3397" spans="3:21" x14ac:dyDescent="0.25">
      <c r="C3397" s="6"/>
    </row>
    <row r="3398" spans="3:21" x14ac:dyDescent="0.25">
      <c r="C3398" s="6"/>
      <c r="O3398"/>
      <c r="P3398"/>
      <c r="Q3398"/>
      <c r="R3398"/>
      <c r="S3398"/>
      <c r="T3398"/>
      <c r="U3398"/>
    </row>
    <row r="3399" spans="3:21" x14ac:dyDescent="0.25">
      <c r="C3399" s="6"/>
      <c r="O3399"/>
      <c r="P3399"/>
      <c r="Q3399"/>
      <c r="R3399"/>
      <c r="S3399"/>
      <c r="T3399"/>
      <c r="U3399"/>
    </row>
    <row r="3400" spans="3:21" x14ac:dyDescent="0.25">
      <c r="C3400" s="6"/>
    </row>
    <row r="3401" spans="3:21" x14ac:dyDescent="0.25">
      <c r="C3401" s="6"/>
    </row>
    <row r="3402" spans="3:21" x14ac:dyDescent="0.25">
      <c r="C3402" s="6"/>
    </row>
    <row r="3403" spans="3:21" x14ac:dyDescent="0.25">
      <c r="C3403" s="6"/>
    </row>
    <row r="3404" spans="3:21" x14ac:dyDescent="0.25">
      <c r="C3404" s="6"/>
    </row>
    <row r="3405" spans="3:21" x14ac:dyDescent="0.25">
      <c r="C3405" s="6"/>
    </row>
    <row r="3406" spans="3:21" x14ac:dyDescent="0.25">
      <c r="C3406" s="6"/>
    </row>
    <row r="3407" spans="3:21" x14ac:dyDescent="0.25">
      <c r="C3407" s="6"/>
    </row>
    <row r="3408" spans="3:21" x14ac:dyDescent="0.25">
      <c r="C3408" s="6"/>
    </row>
    <row r="3409" spans="3:3" x14ac:dyDescent="0.25">
      <c r="C3409" s="6"/>
    </row>
    <row r="3410" spans="3:3" x14ac:dyDescent="0.25">
      <c r="C3410" s="6"/>
    </row>
    <row r="3411" spans="3:3" x14ac:dyDescent="0.25">
      <c r="C3411" s="6"/>
    </row>
    <row r="3412" spans="3:3" x14ac:dyDescent="0.25">
      <c r="C3412" s="6"/>
    </row>
    <row r="3413" spans="3:3" x14ac:dyDescent="0.25">
      <c r="C3413" s="6"/>
    </row>
    <row r="3414" spans="3:3" x14ac:dyDescent="0.25">
      <c r="C3414" s="6"/>
    </row>
    <row r="3415" spans="3:3" x14ac:dyDescent="0.25">
      <c r="C3415" s="6"/>
    </row>
    <row r="3416" spans="3:3" x14ac:dyDescent="0.25">
      <c r="C3416" s="6"/>
    </row>
    <row r="3417" spans="3:3" x14ac:dyDescent="0.25">
      <c r="C3417" s="6"/>
    </row>
    <row r="3418" spans="3:3" x14ac:dyDescent="0.25">
      <c r="C3418" s="6"/>
    </row>
    <row r="3419" spans="3:3" x14ac:dyDescent="0.25">
      <c r="C3419" s="6"/>
    </row>
    <row r="3420" spans="3:3" x14ac:dyDescent="0.25">
      <c r="C3420" s="6"/>
    </row>
    <row r="3421" spans="3:3" x14ac:dyDescent="0.25">
      <c r="C3421" s="6"/>
    </row>
    <row r="3422" spans="3:3" x14ac:dyDescent="0.25">
      <c r="C3422" s="6"/>
    </row>
    <row r="3423" spans="3:3" x14ac:dyDescent="0.25">
      <c r="C3423" s="6"/>
    </row>
    <row r="3424" spans="3:3" x14ac:dyDescent="0.25">
      <c r="C3424" s="6"/>
    </row>
    <row r="3425" spans="3:3" x14ac:dyDescent="0.25">
      <c r="C3425" s="6"/>
    </row>
    <row r="3426" spans="3:3" x14ac:dyDescent="0.25">
      <c r="C3426" s="6"/>
    </row>
    <row r="3427" spans="3:3" x14ac:dyDescent="0.25">
      <c r="C3427" s="6"/>
    </row>
    <row r="3428" spans="3:3" x14ac:dyDescent="0.25">
      <c r="C3428" s="6"/>
    </row>
    <row r="3429" spans="3:3" x14ac:dyDescent="0.25">
      <c r="C3429" s="6"/>
    </row>
    <row r="3430" spans="3:3" x14ac:dyDescent="0.25">
      <c r="C3430" s="6"/>
    </row>
    <row r="3431" spans="3:3" x14ac:dyDescent="0.25">
      <c r="C3431" s="6"/>
    </row>
    <row r="3432" spans="3:3" x14ac:dyDescent="0.25">
      <c r="C3432" s="6"/>
    </row>
    <row r="3433" spans="3:3" x14ac:dyDescent="0.25">
      <c r="C3433" s="6"/>
    </row>
    <row r="3434" spans="3:3" x14ac:dyDescent="0.25">
      <c r="C3434" s="6"/>
    </row>
    <row r="3435" spans="3:3" x14ac:dyDescent="0.25">
      <c r="C3435" s="6"/>
    </row>
    <row r="3436" spans="3:3" x14ac:dyDescent="0.25">
      <c r="C3436" s="6"/>
    </row>
    <row r="3437" spans="3:3" x14ac:dyDescent="0.25">
      <c r="C3437" s="6"/>
    </row>
    <row r="3438" spans="3:3" x14ac:dyDescent="0.25">
      <c r="C3438" s="6"/>
    </row>
    <row r="3439" spans="3:3" x14ac:dyDescent="0.25">
      <c r="C3439" s="6"/>
    </row>
    <row r="3440" spans="3:3" x14ac:dyDescent="0.25">
      <c r="C3440" s="6"/>
    </row>
    <row r="3441" spans="3:21" x14ac:dyDescent="0.25">
      <c r="C3441" s="6"/>
    </row>
    <row r="3442" spans="3:21" x14ac:dyDescent="0.25">
      <c r="C3442" s="6"/>
    </row>
    <row r="3443" spans="3:21" x14ac:dyDescent="0.25">
      <c r="C3443" s="6"/>
    </row>
    <row r="3444" spans="3:21" x14ac:dyDescent="0.25">
      <c r="C3444" s="6"/>
    </row>
    <row r="3445" spans="3:21" x14ac:dyDescent="0.25">
      <c r="C3445" s="6"/>
    </row>
    <row r="3446" spans="3:21" x14ac:dyDescent="0.25">
      <c r="C3446" s="6"/>
    </row>
    <row r="3447" spans="3:21" x14ac:dyDescent="0.25">
      <c r="C3447" s="6"/>
    </row>
    <row r="3448" spans="3:21" x14ac:dyDescent="0.25">
      <c r="C3448" s="6"/>
    </row>
    <row r="3449" spans="3:21" x14ac:dyDescent="0.25">
      <c r="C3449" s="6"/>
    </row>
    <row r="3450" spans="3:21" x14ac:dyDescent="0.25">
      <c r="C3450" s="6"/>
    </row>
    <row r="3451" spans="3:21" x14ac:dyDescent="0.25">
      <c r="C3451" s="6"/>
      <c r="O3451"/>
      <c r="P3451"/>
      <c r="Q3451"/>
      <c r="R3451"/>
      <c r="S3451"/>
      <c r="T3451"/>
      <c r="U3451"/>
    </row>
    <row r="3452" spans="3:21" x14ac:dyDescent="0.25">
      <c r="C3452" s="6"/>
    </row>
    <row r="3453" spans="3:21" x14ac:dyDescent="0.25">
      <c r="C3453" s="6"/>
    </row>
    <row r="3454" spans="3:21" x14ac:dyDescent="0.25">
      <c r="C3454" s="6"/>
    </row>
    <row r="3455" spans="3:21" x14ac:dyDescent="0.25">
      <c r="C3455" s="6"/>
    </row>
    <row r="3456" spans="3:21" x14ac:dyDescent="0.25">
      <c r="C3456" s="6"/>
    </row>
    <row r="3457" spans="3:3" x14ac:dyDescent="0.25">
      <c r="C3457" s="6"/>
    </row>
    <row r="3458" spans="3:3" x14ac:dyDescent="0.25">
      <c r="C3458" s="6"/>
    </row>
    <row r="3459" spans="3:3" x14ac:dyDescent="0.25">
      <c r="C3459" s="6"/>
    </row>
    <row r="3460" spans="3:3" x14ac:dyDescent="0.25">
      <c r="C3460" s="6"/>
    </row>
    <row r="3461" spans="3:3" x14ac:dyDescent="0.25">
      <c r="C3461" s="6"/>
    </row>
    <row r="3462" spans="3:3" x14ac:dyDescent="0.25">
      <c r="C3462" s="6"/>
    </row>
    <row r="3463" spans="3:3" x14ac:dyDescent="0.25">
      <c r="C3463" s="6"/>
    </row>
    <row r="3464" spans="3:3" x14ac:dyDescent="0.25">
      <c r="C3464" s="6"/>
    </row>
    <row r="3465" spans="3:3" x14ac:dyDescent="0.25">
      <c r="C3465" s="6"/>
    </row>
    <row r="3466" spans="3:3" x14ac:dyDescent="0.25">
      <c r="C3466" s="6"/>
    </row>
    <row r="3467" spans="3:3" x14ac:dyDescent="0.25">
      <c r="C3467" s="6"/>
    </row>
    <row r="3468" spans="3:3" x14ac:dyDescent="0.25">
      <c r="C3468" s="6"/>
    </row>
    <row r="3469" spans="3:3" x14ac:dyDescent="0.25">
      <c r="C3469" s="6"/>
    </row>
    <row r="3470" spans="3:3" x14ac:dyDescent="0.25">
      <c r="C3470" s="6"/>
    </row>
    <row r="3471" spans="3:3" x14ac:dyDescent="0.25">
      <c r="C3471" s="6"/>
    </row>
    <row r="3472" spans="3:3" x14ac:dyDescent="0.25">
      <c r="C3472" s="6"/>
    </row>
    <row r="3473" spans="3:3" x14ac:dyDescent="0.25">
      <c r="C3473" s="6"/>
    </row>
    <row r="3474" spans="3:3" x14ac:dyDescent="0.25">
      <c r="C3474" s="6"/>
    </row>
    <row r="3475" spans="3:3" x14ac:dyDescent="0.25">
      <c r="C3475" s="6"/>
    </row>
    <row r="3476" spans="3:3" x14ac:dyDescent="0.25">
      <c r="C3476" s="6"/>
    </row>
    <row r="3477" spans="3:3" x14ac:dyDescent="0.25">
      <c r="C3477" s="6"/>
    </row>
    <row r="3478" spans="3:3" x14ac:dyDescent="0.25">
      <c r="C3478" s="6"/>
    </row>
    <row r="3479" spans="3:3" x14ac:dyDescent="0.25">
      <c r="C3479" s="6"/>
    </row>
    <row r="3480" spans="3:3" x14ac:dyDescent="0.25">
      <c r="C3480" s="6"/>
    </row>
    <row r="3481" spans="3:3" x14ac:dyDescent="0.25">
      <c r="C3481" s="6"/>
    </row>
    <row r="3482" spans="3:3" x14ac:dyDescent="0.25">
      <c r="C3482" s="6"/>
    </row>
    <row r="3483" spans="3:3" x14ac:dyDescent="0.25">
      <c r="C3483" s="6"/>
    </row>
    <row r="3484" spans="3:3" x14ac:dyDescent="0.25">
      <c r="C3484" s="6"/>
    </row>
    <row r="3485" spans="3:3" x14ac:dyDescent="0.25">
      <c r="C3485" s="6"/>
    </row>
    <row r="3486" spans="3:3" x14ac:dyDescent="0.25">
      <c r="C3486" s="6"/>
    </row>
    <row r="3487" spans="3:3" x14ac:dyDescent="0.25">
      <c r="C3487" s="6"/>
    </row>
    <row r="3488" spans="3:3" x14ac:dyDescent="0.25">
      <c r="C3488" s="6"/>
    </row>
    <row r="3489" spans="3:3" x14ac:dyDescent="0.25">
      <c r="C3489" s="6"/>
    </row>
    <row r="3490" spans="3:3" x14ac:dyDescent="0.25">
      <c r="C3490" s="6"/>
    </row>
    <row r="3491" spans="3:3" x14ac:dyDescent="0.25">
      <c r="C3491" s="6"/>
    </row>
    <row r="3492" spans="3:3" x14ac:dyDescent="0.25">
      <c r="C3492" s="6"/>
    </row>
    <row r="3493" spans="3:3" x14ac:dyDescent="0.25">
      <c r="C3493" s="6"/>
    </row>
    <row r="3494" spans="3:3" x14ac:dyDescent="0.25">
      <c r="C3494" s="6"/>
    </row>
    <row r="3495" spans="3:3" x14ac:dyDescent="0.25">
      <c r="C3495" s="6"/>
    </row>
    <row r="3496" spans="3:3" x14ac:dyDescent="0.25">
      <c r="C3496" s="6"/>
    </row>
    <row r="3497" spans="3:3" x14ac:dyDescent="0.25">
      <c r="C3497" s="6"/>
    </row>
    <row r="3498" spans="3:3" x14ac:dyDescent="0.25">
      <c r="C3498" s="6"/>
    </row>
    <row r="3499" spans="3:3" x14ac:dyDescent="0.25">
      <c r="C3499" s="6"/>
    </row>
    <row r="3500" spans="3:3" x14ac:dyDescent="0.25">
      <c r="C3500" s="6"/>
    </row>
    <row r="3501" spans="3:3" x14ac:dyDescent="0.25">
      <c r="C3501" s="6"/>
    </row>
    <row r="3502" spans="3:3" x14ac:dyDescent="0.25">
      <c r="C3502" s="6"/>
    </row>
    <row r="3503" spans="3:3" x14ac:dyDescent="0.25">
      <c r="C3503" s="6"/>
    </row>
    <row r="3504" spans="3:3" x14ac:dyDescent="0.25">
      <c r="C3504" s="6"/>
    </row>
    <row r="3505" spans="3:3" x14ac:dyDescent="0.25">
      <c r="C3505" s="6"/>
    </row>
    <row r="3506" spans="3:3" x14ac:dyDescent="0.25">
      <c r="C3506" s="6"/>
    </row>
    <row r="3507" spans="3:3" x14ac:dyDescent="0.25">
      <c r="C3507" s="6"/>
    </row>
    <row r="3508" spans="3:3" x14ac:dyDescent="0.25">
      <c r="C3508" s="6"/>
    </row>
    <row r="3509" spans="3:3" x14ac:dyDescent="0.25">
      <c r="C3509" s="6"/>
    </row>
    <row r="3510" spans="3:3" x14ac:dyDescent="0.25">
      <c r="C3510" s="6"/>
    </row>
    <row r="3511" spans="3:3" x14ac:dyDescent="0.25">
      <c r="C3511" s="6"/>
    </row>
    <row r="3512" spans="3:3" x14ac:dyDescent="0.25">
      <c r="C3512" s="6"/>
    </row>
    <row r="3513" spans="3:3" x14ac:dyDescent="0.25">
      <c r="C3513" s="6"/>
    </row>
    <row r="3514" spans="3:3" x14ac:dyDescent="0.25">
      <c r="C3514" s="6"/>
    </row>
    <row r="3515" spans="3:3" x14ac:dyDescent="0.25">
      <c r="C3515" s="6"/>
    </row>
    <row r="3516" spans="3:3" x14ac:dyDescent="0.25">
      <c r="C3516" s="6"/>
    </row>
    <row r="3517" spans="3:3" x14ac:dyDescent="0.25">
      <c r="C3517" s="6"/>
    </row>
    <row r="3518" spans="3:3" x14ac:dyDescent="0.25">
      <c r="C3518" s="6"/>
    </row>
    <row r="3519" spans="3:3" x14ac:dyDescent="0.25">
      <c r="C3519" s="6"/>
    </row>
    <row r="3520" spans="3:3" x14ac:dyDescent="0.25">
      <c r="C3520" s="6"/>
    </row>
    <row r="3521" spans="3:3" x14ac:dyDescent="0.25">
      <c r="C3521" s="6"/>
    </row>
    <row r="3522" spans="3:3" x14ac:dyDescent="0.25">
      <c r="C3522" s="6"/>
    </row>
    <row r="3523" spans="3:3" x14ac:dyDescent="0.25">
      <c r="C3523" s="6"/>
    </row>
    <row r="3524" spans="3:3" x14ac:dyDescent="0.25">
      <c r="C3524" s="6"/>
    </row>
    <row r="3525" spans="3:3" x14ac:dyDescent="0.25">
      <c r="C3525" s="6"/>
    </row>
    <row r="3526" spans="3:3" x14ac:dyDescent="0.25">
      <c r="C3526" s="6"/>
    </row>
    <row r="3527" spans="3:3" x14ac:dyDescent="0.25">
      <c r="C3527" s="6"/>
    </row>
    <row r="3528" spans="3:3" x14ac:dyDescent="0.25">
      <c r="C3528" s="6"/>
    </row>
    <row r="3529" spans="3:3" x14ac:dyDescent="0.25">
      <c r="C3529" s="6"/>
    </row>
    <row r="3530" spans="3:3" x14ac:dyDescent="0.25">
      <c r="C3530" s="6"/>
    </row>
    <row r="3531" spans="3:3" x14ac:dyDescent="0.25">
      <c r="C3531" s="6"/>
    </row>
    <row r="3532" spans="3:3" x14ac:dyDescent="0.25">
      <c r="C3532" s="6"/>
    </row>
    <row r="3533" spans="3:3" x14ac:dyDescent="0.25">
      <c r="C3533" s="6"/>
    </row>
    <row r="3534" spans="3:3" x14ac:dyDescent="0.25">
      <c r="C3534" s="6"/>
    </row>
    <row r="3535" spans="3:3" x14ac:dyDescent="0.25">
      <c r="C3535" s="6"/>
    </row>
    <row r="3536" spans="3:3" x14ac:dyDescent="0.25">
      <c r="C3536" s="6"/>
    </row>
    <row r="3537" spans="3:21" x14ac:dyDescent="0.25">
      <c r="C3537" s="6"/>
    </row>
    <row r="3538" spans="3:21" x14ac:dyDescent="0.25">
      <c r="C3538" s="6"/>
    </row>
    <row r="3539" spans="3:21" x14ac:dyDescent="0.25">
      <c r="C3539" s="6"/>
    </row>
    <row r="3540" spans="3:21" x14ac:dyDescent="0.25">
      <c r="C3540" s="6"/>
    </row>
    <row r="3541" spans="3:21" x14ac:dyDescent="0.25">
      <c r="C3541" s="6"/>
    </row>
    <row r="3542" spans="3:21" x14ac:dyDescent="0.25">
      <c r="C3542" s="6"/>
    </row>
    <row r="3543" spans="3:21" x14ac:dyDescent="0.25">
      <c r="C3543" s="6"/>
    </row>
    <row r="3544" spans="3:21" x14ac:dyDescent="0.25">
      <c r="C3544" s="6"/>
    </row>
    <row r="3545" spans="3:21" x14ac:dyDescent="0.25">
      <c r="C3545" s="6"/>
    </row>
    <row r="3546" spans="3:21" x14ac:dyDescent="0.25">
      <c r="C3546" s="6"/>
    </row>
    <row r="3547" spans="3:21" x14ac:dyDescent="0.25">
      <c r="C3547" s="6"/>
      <c r="O3547"/>
      <c r="P3547"/>
      <c r="Q3547"/>
      <c r="R3547"/>
      <c r="S3547"/>
      <c r="T3547"/>
      <c r="U3547"/>
    </row>
    <row r="3548" spans="3:21" x14ac:dyDescent="0.25">
      <c r="C3548" s="6"/>
    </row>
    <row r="3549" spans="3:21" x14ac:dyDescent="0.25">
      <c r="C3549" s="6"/>
    </row>
    <row r="3550" spans="3:21" x14ac:dyDescent="0.25">
      <c r="C3550" s="6"/>
    </row>
    <row r="3551" spans="3:21" x14ac:dyDescent="0.25">
      <c r="C3551" s="6"/>
    </row>
    <row r="3552" spans="3:21" x14ac:dyDescent="0.25">
      <c r="C3552" s="6"/>
    </row>
    <row r="3553" spans="3:3" x14ac:dyDescent="0.25">
      <c r="C3553" s="6"/>
    </row>
    <row r="3554" spans="3:3" x14ac:dyDescent="0.25">
      <c r="C3554" s="6"/>
    </row>
    <row r="3555" spans="3:3" x14ac:dyDescent="0.25">
      <c r="C3555" s="6"/>
    </row>
    <row r="3556" spans="3:3" x14ac:dyDescent="0.25">
      <c r="C3556" s="6"/>
    </row>
    <row r="3557" spans="3:3" x14ac:dyDescent="0.25">
      <c r="C3557" s="6"/>
    </row>
    <row r="3558" spans="3:3" x14ac:dyDescent="0.25">
      <c r="C3558" s="6"/>
    </row>
    <row r="3559" spans="3:3" x14ac:dyDescent="0.25">
      <c r="C3559" s="6"/>
    </row>
    <row r="3560" spans="3:3" x14ac:dyDescent="0.25">
      <c r="C3560" s="6"/>
    </row>
    <row r="3561" spans="3:3" x14ac:dyDescent="0.25">
      <c r="C3561" s="6"/>
    </row>
    <row r="3562" spans="3:3" x14ac:dyDescent="0.25">
      <c r="C3562" s="6"/>
    </row>
    <row r="3563" spans="3:3" x14ac:dyDescent="0.25">
      <c r="C3563" s="6"/>
    </row>
    <row r="3564" spans="3:3" x14ac:dyDescent="0.25">
      <c r="C3564" s="6"/>
    </row>
    <row r="3565" spans="3:3" x14ac:dyDescent="0.25">
      <c r="C3565" s="6"/>
    </row>
    <row r="3566" spans="3:3" x14ac:dyDescent="0.25">
      <c r="C3566" s="6"/>
    </row>
    <row r="3567" spans="3:3" x14ac:dyDescent="0.25">
      <c r="C3567" s="6"/>
    </row>
    <row r="3568" spans="3:3" x14ac:dyDescent="0.25">
      <c r="C3568" s="6"/>
    </row>
    <row r="3569" spans="3:21" x14ac:dyDescent="0.25">
      <c r="C3569" s="6"/>
    </row>
    <row r="3570" spans="3:21" x14ac:dyDescent="0.25">
      <c r="C3570" s="6"/>
      <c r="O3570"/>
      <c r="P3570"/>
      <c r="Q3570"/>
      <c r="R3570"/>
      <c r="S3570"/>
      <c r="T3570"/>
      <c r="U3570"/>
    </row>
    <row r="3571" spans="3:21" x14ac:dyDescent="0.25">
      <c r="C3571" s="6"/>
    </row>
    <row r="3572" spans="3:21" x14ac:dyDescent="0.25">
      <c r="C3572" s="6"/>
    </row>
    <row r="3573" spans="3:21" x14ac:dyDescent="0.25">
      <c r="C3573" s="6"/>
    </row>
    <row r="3574" spans="3:21" x14ac:dyDescent="0.25">
      <c r="C3574" s="6"/>
    </row>
    <row r="3575" spans="3:21" x14ac:dyDescent="0.25">
      <c r="C3575" s="6"/>
    </row>
    <row r="3576" spans="3:21" x14ac:dyDescent="0.25">
      <c r="C3576" s="6"/>
    </row>
    <row r="3577" spans="3:21" x14ac:dyDescent="0.25">
      <c r="C3577" s="6"/>
    </row>
    <row r="3578" spans="3:21" x14ac:dyDescent="0.25">
      <c r="C3578" s="6"/>
    </row>
    <row r="3579" spans="3:21" x14ac:dyDescent="0.25">
      <c r="C3579" s="6"/>
    </row>
    <row r="3580" spans="3:21" x14ac:dyDescent="0.25">
      <c r="C3580" s="6"/>
    </row>
    <row r="3581" spans="3:21" x14ac:dyDescent="0.25">
      <c r="C3581" s="6"/>
    </row>
    <row r="3582" spans="3:21" x14ac:dyDescent="0.25">
      <c r="C3582" s="6"/>
    </row>
    <row r="3583" spans="3:21" x14ac:dyDescent="0.25">
      <c r="C3583" s="6"/>
    </row>
    <row r="3584" spans="3:21" x14ac:dyDescent="0.25">
      <c r="C3584" s="6"/>
    </row>
    <row r="3585" spans="3:21" x14ac:dyDescent="0.25">
      <c r="C3585" s="6"/>
    </row>
    <row r="3586" spans="3:21" x14ac:dyDescent="0.25">
      <c r="C3586" s="6"/>
    </row>
    <row r="3587" spans="3:21" x14ac:dyDescent="0.25">
      <c r="C3587" s="6"/>
    </row>
    <row r="3588" spans="3:21" x14ac:dyDescent="0.25">
      <c r="C3588" s="6"/>
    </row>
    <row r="3589" spans="3:21" x14ac:dyDescent="0.25">
      <c r="C3589" s="6"/>
    </row>
    <row r="3590" spans="3:21" x14ac:dyDescent="0.25">
      <c r="C3590" s="6"/>
    </row>
    <row r="3591" spans="3:21" x14ac:dyDescent="0.25">
      <c r="C3591" s="6"/>
    </row>
    <row r="3592" spans="3:21" x14ac:dyDescent="0.25">
      <c r="C3592" s="6"/>
    </row>
    <row r="3593" spans="3:21" x14ac:dyDescent="0.25">
      <c r="C3593" s="6"/>
    </row>
    <row r="3594" spans="3:21" x14ac:dyDescent="0.25">
      <c r="C3594" s="6"/>
    </row>
    <row r="3595" spans="3:21" x14ac:dyDescent="0.25">
      <c r="C3595" s="6"/>
    </row>
    <row r="3596" spans="3:21" x14ac:dyDescent="0.25">
      <c r="C3596" s="6"/>
      <c r="O3596"/>
      <c r="P3596"/>
      <c r="Q3596"/>
      <c r="R3596"/>
      <c r="S3596"/>
      <c r="T3596"/>
      <c r="U3596"/>
    </row>
    <row r="3597" spans="3:21" x14ac:dyDescent="0.25">
      <c r="C3597" s="6"/>
    </row>
    <row r="3598" spans="3:21" x14ac:dyDescent="0.25">
      <c r="C3598" s="6"/>
    </row>
    <row r="3599" spans="3:21" x14ac:dyDescent="0.25">
      <c r="C3599" s="6"/>
      <c r="O3599"/>
      <c r="P3599"/>
      <c r="Q3599"/>
      <c r="R3599"/>
      <c r="S3599"/>
      <c r="T3599"/>
      <c r="U3599"/>
    </row>
    <row r="3600" spans="3:21" x14ac:dyDescent="0.25">
      <c r="C3600" s="6"/>
    </row>
    <row r="3601" spans="3:21" x14ac:dyDescent="0.25">
      <c r="C3601" s="6"/>
    </row>
    <row r="3602" spans="3:21" x14ac:dyDescent="0.25">
      <c r="C3602" s="6"/>
    </row>
    <row r="3603" spans="3:21" x14ac:dyDescent="0.25">
      <c r="C3603" s="6"/>
    </row>
    <row r="3604" spans="3:21" x14ac:dyDescent="0.25">
      <c r="C3604" s="6"/>
    </row>
    <row r="3605" spans="3:21" x14ac:dyDescent="0.25">
      <c r="C3605" s="6"/>
    </row>
    <row r="3606" spans="3:21" x14ac:dyDescent="0.25">
      <c r="C3606" s="6"/>
    </row>
    <row r="3607" spans="3:21" x14ac:dyDescent="0.25">
      <c r="C3607" s="6"/>
    </row>
    <row r="3608" spans="3:21" x14ac:dyDescent="0.25">
      <c r="C3608" s="6"/>
    </row>
    <row r="3609" spans="3:21" x14ac:dyDescent="0.25">
      <c r="C3609" s="6"/>
    </row>
    <row r="3610" spans="3:21" x14ac:dyDescent="0.25">
      <c r="C3610" s="6"/>
    </row>
    <row r="3611" spans="3:21" x14ac:dyDescent="0.25">
      <c r="C3611" s="6"/>
    </row>
    <row r="3612" spans="3:21" x14ac:dyDescent="0.25">
      <c r="C3612" s="6"/>
    </row>
    <row r="3613" spans="3:21" x14ac:dyDescent="0.25">
      <c r="C3613" s="6"/>
      <c r="O3613"/>
      <c r="P3613"/>
      <c r="Q3613"/>
      <c r="R3613"/>
      <c r="S3613"/>
      <c r="T3613"/>
      <c r="U3613"/>
    </row>
    <row r="3614" spans="3:21" x14ac:dyDescent="0.25">
      <c r="C3614" s="6"/>
    </row>
    <row r="3615" spans="3:21" x14ac:dyDescent="0.25">
      <c r="C3615" s="6"/>
    </row>
    <row r="3616" spans="3:21" x14ac:dyDescent="0.25">
      <c r="C3616" s="6"/>
    </row>
    <row r="3617" spans="3:21" x14ac:dyDescent="0.25">
      <c r="C3617" s="6"/>
    </row>
    <row r="3618" spans="3:21" x14ac:dyDescent="0.25">
      <c r="C3618" s="6"/>
    </row>
    <row r="3619" spans="3:21" x14ac:dyDescent="0.25">
      <c r="C3619" s="6"/>
    </row>
    <row r="3620" spans="3:21" x14ac:dyDescent="0.25">
      <c r="C3620" s="6"/>
    </row>
    <row r="3621" spans="3:21" x14ac:dyDescent="0.25">
      <c r="C3621" s="6"/>
    </row>
    <row r="3622" spans="3:21" x14ac:dyDescent="0.25">
      <c r="C3622" s="6"/>
      <c r="O3622"/>
      <c r="P3622"/>
      <c r="Q3622"/>
      <c r="R3622"/>
      <c r="S3622"/>
      <c r="T3622"/>
      <c r="U3622"/>
    </row>
    <row r="3623" spans="3:21" x14ac:dyDescent="0.25">
      <c r="C3623" s="6"/>
    </row>
    <row r="3624" spans="3:21" x14ac:dyDescent="0.25">
      <c r="C3624" s="6"/>
    </row>
    <row r="3625" spans="3:21" x14ac:dyDescent="0.25">
      <c r="C3625" s="6"/>
    </row>
    <row r="3626" spans="3:21" x14ac:dyDescent="0.25">
      <c r="C3626" s="6"/>
      <c r="O3626"/>
      <c r="P3626"/>
      <c r="Q3626"/>
      <c r="R3626"/>
      <c r="S3626"/>
      <c r="T3626"/>
      <c r="U3626"/>
    </row>
    <row r="3627" spans="3:21" x14ac:dyDescent="0.25">
      <c r="C3627" s="6"/>
    </row>
    <row r="3628" spans="3:21" x14ac:dyDescent="0.25">
      <c r="C3628" s="6"/>
    </row>
    <row r="3629" spans="3:21" x14ac:dyDescent="0.25">
      <c r="C3629" s="6"/>
    </row>
    <row r="3630" spans="3:21" x14ac:dyDescent="0.25">
      <c r="C3630" s="6"/>
    </row>
    <row r="3631" spans="3:21" x14ac:dyDescent="0.25">
      <c r="C3631" s="6"/>
    </row>
    <row r="3632" spans="3:21" x14ac:dyDescent="0.25">
      <c r="C3632" s="6"/>
    </row>
    <row r="3633" spans="3:21" x14ac:dyDescent="0.25">
      <c r="C3633" s="6"/>
    </row>
    <row r="3634" spans="3:21" x14ac:dyDescent="0.25">
      <c r="C3634" s="6"/>
    </row>
    <row r="3635" spans="3:21" x14ac:dyDescent="0.25">
      <c r="C3635" s="6"/>
    </row>
    <row r="3636" spans="3:21" x14ac:dyDescent="0.25">
      <c r="C3636" s="6"/>
    </row>
    <row r="3637" spans="3:21" x14ac:dyDescent="0.25">
      <c r="C3637" s="6"/>
      <c r="O3637"/>
      <c r="P3637"/>
      <c r="Q3637"/>
      <c r="R3637"/>
      <c r="S3637"/>
      <c r="T3637"/>
      <c r="U3637"/>
    </row>
    <row r="3638" spans="3:21" x14ac:dyDescent="0.25">
      <c r="C3638" s="6"/>
    </row>
    <row r="3639" spans="3:21" x14ac:dyDescent="0.25">
      <c r="C3639" s="6"/>
    </row>
    <row r="3640" spans="3:21" x14ac:dyDescent="0.25">
      <c r="C3640" s="6"/>
      <c r="O3640"/>
      <c r="P3640"/>
      <c r="Q3640"/>
      <c r="R3640"/>
      <c r="S3640"/>
      <c r="T3640"/>
      <c r="U3640"/>
    </row>
    <row r="3641" spans="3:21" x14ac:dyDescent="0.25">
      <c r="C3641" s="6"/>
    </row>
    <row r="3642" spans="3:21" x14ac:dyDescent="0.25">
      <c r="C3642" s="6"/>
    </row>
    <row r="3643" spans="3:21" x14ac:dyDescent="0.25">
      <c r="C3643" s="6"/>
    </row>
    <row r="3644" spans="3:21" x14ac:dyDescent="0.25">
      <c r="C3644" s="6"/>
    </row>
    <row r="3645" spans="3:21" x14ac:dyDescent="0.25">
      <c r="C3645" s="6"/>
    </row>
    <row r="3646" spans="3:21" x14ac:dyDescent="0.25">
      <c r="C3646" s="6"/>
    </row>
    <row r="3647" spans="3:21" x14ac:dyDescent="0.25">
      <c r="C3647" s="6"/>
    </row>
    <row r="3648" spans="3:21" x14ac:dyDescent="0.25">
      <c r="C3648" s="6"/>
    </row>
    <row r="3649" spans="3:21" x14ac:dyDescent="0.25">
      <c r="C3649" s="6"/>
    </row>
    <row r="3650" spans="3:21" x14ac:dyDescent="0.25">
      <c r="C3650" s="6"/>
    </row>
    <row r="3651" spans="3:21" x14ac:dyDescent="0.25">
      <c r="C3651" s="6"/>
      <c r="O3651"/>
      <c r="P3651"/>
      <c r="Q3651"/>
      <c r="R3651"/>
      <c r="S3651"/>
      <c r="T3651"/>
      <c r="U3651"/>
    </row>
    <row r="3652" spans="3:21" x14ac:dyDescent="0.25">
      <c r="C3652" s="6"/>
    </row>
    <row r="3653" spans="3:21" x14ac:dyDescent="0.25">
      <c r="C3653" s="6"/>
    </row>
    <row r="3654" spans="3:21" x14ac:dyDescent="0.25">
      <c r="C3654" s="6"/>
    </row>
    <row r="3655" spans="3:21" x14ac:dyDescent="0.25">
      <c r="C3655" s="6"/>
    </row>
    <row r="3656" spans="3:21" x14ac:dyDescent="0.25">
      <c r="C3656" s="6"/>
    </row>
    <row r="3657" spans="3:21" x14ac:dyDescent="0.25">
      <c r="C3657" s="6"/>
    </row>
    <row r="3658" spans="3:21" x14ac:dyDescent="0.25">
      <c r="C3658" s="6"/>
    </row>
    <row r="3659" spans="3:21" x14ac:dyDescent="0.25">
      <c r="C3659" s="6"/>
    </row>
    <row r="3660" spans="3:21" x14ac:dyDescent="0.25">
      <c r="C3660" s="6"/>
    </row>
    <row r="3661" spans="3:21" x14ac:dyDescent="0.25">
      <c r="C3661" s="6"/>
    </row>
    <row r="3662" spans="3:21" x14ac:dyDescent="0.25">
      <c r="C3662" s="6"/>
    </row>
    <row r="3663" spans="3:21" x14ac:dyDescent="0.25">
      <c r="C3663" s="6"/>
    </row>
    <row r="3664" spans="3:21" x14ac:dyDescent="0.25">
      <c r="C3664" s="6"/>
    </row>
    <row r="3665" spans="3:21" x14ac:dyDescent="0.25">
      <c r="C3665" s="6"/>
    </row>
    <row r="3666" spans="3:21" x14ac:dyDescent="0.25">
      <c r="C3666" s="6"/>
    </row>
    <row r="3667" spans="3:21" x14ac:dyDescent="0.25">
      <c r="C3667" s="6"/>
    </row>
    <row r="3668" spans="3:21" x14ac:dyDescent="0.25">
      <c r="C3668" s="6"/>
    </row>
    <row r="3669" spans="3:21" x14ac:dyDescent="0.25">
      <c r="C3669" s="6"/>
    </row>
    <row r="3670" spans="3:21" x14ac:dyDescent="0.25">
      <c r="C3670" s="6"/>
    </row>
    <row r="3671" spans="3:21" x14ac:dyDescent="0.25">
      <c r="C3671" s="6"/>
    </row>
    <row r="3672" spans="3:21" x14ac:dyDescent="0.25">
      <c r="C3672" s="6"/>
    </row>
    <row r="3673" spans="3:21" x14ac:dyDescent="0.25">
      <c r="C3673" s="6"/>
    </row>
    <row r="3674" spans="3:21" x14ac:dyDescent="0.25">
      <c r="C3674" s="6"/>
    </row>
    <row r="3675" spans="3:21" x14ac:dyDescent="0.25">
      <c r="C3675" s="6"/>
    </row>
    <row r="3676" spans="3:21" x14ac:dyDescent="0.25">
      <c r="C3676" s="6"/>
    </row>
    <row r="3677" spans="3:21" x14ac:dyDescent="0.25">
      <c r="C3677" s="6"/>
      <c r="O3677"/>
      <c r="P3677"/>
      <c r="Q3677"/>
      <c r="R3677"/>
      <c r="S3677"/>
      <c r="T3677"/>
      <c r="U3677"/>
    </row>
    <row r="3678" spans="3:21" x14ac:dyDescent="0.25">
      <c r="C3678" s="6"/>
    </row>
    <row r="3679" spans="3:21" x14ac:dyDescent="0.25">
      <c r="C3679" s="6"/>
    </row>
    <row r="3680" spans="3:21" x14ac:dyDescent="0.25">
      <c r="C3680" s="6"/>
    </row>
    <row r="3681" spans="3:3" x14ac:dyDescent="0.25">
      <c r="C3681" s="6"/>
    </row>
    <row r="3682" spans="3:3" x14ac:dyDescent="0.25">
      <c r="C3682" s="6"/>
    </row>
    <row r="3683" spans="3:3" x14ac:dyDescent="0.25">
      <c r="C3683" s="6"/>
    </row>
    <row r="3684" spans="3:3" x14ac:dyDescent="0.25">
      <c r="C3684" s="6"/>
    </row>
    <row r="3685" spans="3:3" x14ac:dyDescent="0.25">
      <c r="C3685" s="6"/>
    </row>
    <row r="3686" spans="3:3" x14ac:dyDescent="0.25">
      <c r="C3686" s="6"/>
    </row>
    <row r="3687" spans="3:3" x14ac:dyDescent="0.25">
      <c r="C3687" s="6"/>
    </row>
    <row r="3688" spans="3:3" x14ac:dyDescent="0.25">
      <c r="C3688" s="6"/>
    </row>
    <row r="3689" spans="3:3" x14ac:dyDescent="0.25">
      <c r="C3689" s="6"/>
    </row>
    <row r="3690" spans="3:3" x14ac:dyDescent="0.25">
      <c r="C3690" s="6"/>
    </row>
    <row r="3691" spans="3:3" x14ac:dyDescent="0.25">
      <c r="C3691" s="6"/>
    </row>
    <row r="3692" spans="3:3" x14ac:dyDescent="0.25">
      <c r="C3692" s="6"/>
    </row>
    <row r="3693" spans="3:3" x14ac:dyDescent="0.25">
      <c r="C3693" s="6"/>
    </row>
    <row r="3694" spans="3:3" x14ac:dyDescent="0.25">
      <c r="C3694" s="6"/>
    </row>
    <row r="3695" spans="3:3" x14ac:dyDescent="0.25">
      <c r="C3695" s="6"/>
    </row>
    <row r="3696" spans="3:3" x14ac:dyDescent="0.25">
      <c r="C3696" s="6"/>
    </row>
    <row r="3697" spans="3:21" x14ac:dyDescent="0.25">
      <c r="C3697" s="6"/>
    </row>
    <row r="3698" spans="3:21" x14ac:dyDescent="0.25">
      <c r="C3698" s="6"/>
    </row>
    <row r="3699" spans="3:21" x14ac:dyDescent="0.25">
      <c r="C3699" s="6"/>
    </row>
    <row r="3700" spans="3:21" x14ac:dyDescent="0.25">
      <c r="C3700" s="6"/>
    </row>
    <row r="3701" spans="3:21" x14ac:dyDescent="0.25">
      <c r="C3701" s="6"/>
    </row>
    <row r="3702" spans="3:21" x14ac:dyDescent="0.25">
      <c r="C3702" s="6"/>
      <c r="O3702"/>
      <c r="P3702"/>
      <c r="Q3702"/>
      <c r="R3702"/>
      <c r="S3702"/>
      <c r="T3702"/>
      <c r="U3702"/>
    </row>
    <row r="3703" spans="3:21" x14ac:dyDescent="0.25">
      <c r="C3703" s="6"/>
    </row>
    <row r="3704" spans="3:21" x14ac:dyDescent="0.25">
      <c r="C3704" s="6"/>
    </row>
    <row r="3705" spans="3:21" x14ac:dyDescent="0.25">
      <c r="C3705" s="6"/>
    </row>
    <row r="3706" spans="3:21" x14ac:dyDescent="0.25">
      <c r="C3706" s="6"/>
    </row>
    <row r="3707" spans="3:21" x14ac:dyDescent="0.25">
      <c r="C3707" s="6"/>
    </row>
    <row r="3708" spans="3:21" x14ac:dyDescent="0.25">
      <c r="C3708" s="6"/>
    </row>
    <row r="3709" spans="3:21" x14ac:dyDescent="0.25">
      <c r="C3709" s="6"/>
    </row>
    <row r="3710" spans="3:21" x14ac:dyDescent="0.25">
      <c r="C3710" s="6"/>
    </row>
    <row r="3711" spans="3:21" x14ac:dyDescent="0.25">
      <c r="C3711" s="6"/>
    </row>
    <row r="3712" spans="3:21" x14ac:dyDescent="0.25">
      <c r="C3712" s="6"/>
    </row>
    <row r="3713" spans="3:3" x14ac:dyDescent="0.25">
      <c r="C3713" s="6"/>
    </row>
    <row r="3714" spans="3:3" x14ac:dyDescent="0.25">
      <c r="C3714" s="6"/>
    </row>
    <row r="3715" spans="3:3" x14ac:dyDescent="0.25">
      <c r="C3715" s="6"/>
    </row>
    <row r="3716" spans="3:3" x14ac:dyDescent="0.25">
      <c r="C3716" s="6"/>
    </row>
    <row r="3717" spans="3:3" x14ac:dyDescent="0.25">
      <c r="C3717" s="6"/>
    </row>
    <row r="3718" spans="3:3" x14ac:dyDescent="0.25">
      <c r="C3718" s="6"/>
    </row>
    <row r="3719" spans="3:3" x14ac:dyDescent="0.25">
      <c r="C3719" s="6"/>
    </row>
    <row r="3720" spans="3:3" x14ac:dyDescent="0.25">
      <c r="C3720" s="6"/>
    </row>
    <row r="3721" spans="3:3" x14ac:dyDescent="0.25">
      <c r="C3721" s="6"/>
    </row>
    <row r="3722" spans="3:3" x14ac:dyDescent="0.25">
      <c r="C3722" s="6"/>
    </row>
    <row r="3723" spans="3:3" x14ac:dyDescent="0.25">
      <c r="C3723" s="6"/>
    </row>
    <row r="3724" spans="3:3" x14ac:dyDescent="0.25">
      <c r="C3724" s="6"/>
    </row>
    <row r="3725" spans="3:3" x14ac:dyDescent="0.25">
      <c r="C3725" s="6"/>
    </row>
    <row r="3726" spans="3:3" x14ac:dyDescent="0.25">
      <c r="C3726" s="6"/>
    </row>
    <row r="3727" spans="3:3" x14ac:dyDescent="0.25">
      <c r="C3727" s="6"/>
    </row>
    <row r="3728" spans="3:3" x14ac:dyDescent="0.25">
      <c r="C3728" s="6"/>
    </row>
    <row r="3729" spans="3:21" x14ac:dyDescent="0.25">
      <c r="C3729" s="6"/>
    </row>
    <row r="3730" spans="3:21" x14ac:dyDescent="0.25">
      <c r="C3730" s="6"/>
    </row>
    <row r="3731" spans="3:21" x14ac:dyDescent="0.25">
      <c r="C3731" s="6"/>
    </row>
    <row r="3732" spans="3:21" x14ac:dyDescent="0.25">
      <c r="C3732" s="6"/>
    </row>
    <row r="3733" spans="3:21" x14ac:dyDescent="0.25">
      <c r="C3733" s="6"/>
    </row>
    <row r="3734" spans="3:21" x14ac:dyDescent="0.25">
      <c r="C3734" s="6"/>
    </row>
    <row r="3735" spans="3:21" x14ac:dyDescent="0.25">
      <c r="C3735" s="6"/>
    </row>
    <row r="3736" spans="3:21" x14ac:dyDescent="0.25">
      <c r="C3736" s="6"/>
    </row>
    <row r="3737" spans="3:21" x14ac:dyDescent="0.25">
      <c r="C3737" s="6"/>
    </row>
    <row r="3738" spans="3:21" x14ac:dyDescent="0.25">
      <c r="C3738" s="6"/>
    </row>
    <row r="3739" spans="3:21" x14ac:dyDescent="0.25">
      <c r="C3739" s="6"/>
    </row>
    <row r="3740" spans="3:21" x14ac:dyDescent="0.25">
      <c r="C3740" s="6"/>
    </row>
    <row r="3741" spans="3:21" x14ac:dyDescent="0.25">
      <c r="C3741" s="6"/>
    </row>
    <row r="3742" spans="3:21" x14ac:dyDescent="0.25">
      <c r="C3742" s="6"/>
    </row>
    <row r="3743" spans="3:21" x14ac:dyDescent="0.25">
      <c r="C3743" s="6"/>
    </row>
    <row r="3744" spans="3:21" x14ac:dyDescent="0.25">
      <c r="C3744" s="6"/>
      <c r="O3744"/>
      <c r="P3744"/>
      <c r="Q3744"/>
      <c r="R3744"/>
      <c r="S3744"/>
      <c r="T3744"/>
      <c r="U3744"/>
    </row>
    <row r="3745" spans="3:3" x14ac:dyDescent="0.25">
      <c r="C3745" s="6"/>
    </row>
    <row r="3746" spans="3:3" x14ac:dyDescent="0.25">
      <c r="C3746" s="6"/>
    </row>
    <row r="3747" spans="3:3" x14ac:dyDescent="0.25">
      <c r="C3747" s="6"/>
    </row>
    <row r="3748" spans="3:3" x14ac:dyDescent="0.25">
      <c r="C3748" s="6"/>
    </row>
    <row r="3749" spans="3:3" x14ac:dyDescent="0.25">
      <c r="C3749" s="6"/>
    </row>
    <row r="3750" spans="3:3" x14ac:dyDescent="0.25">
      <c r="C3750" s="6"/>
    </row>
    <row r="3751" spans="3:3" x14ac:dyDescent="0.25">
      <c r="C3751" s="6"/>
    </row>
    <row r="3752" spans="3:3" x14ac:dyDescent="0.25">
      <c r="C3752" s="6"/>
    </row>
    <row r="3753" spans="3:3" x14ac:dyDescent="0.25">
      <c r="C3753" s="6"/>
    </row>
    <row r="3754" spans="3:3" x14ac:dyDescent="0.25">
      <c r="C3754" s="6"/>
    </row>
    <row r="3755" spans="3:3" x14ac:dyDescent="0.25">
      <c r="C3755" s="6"/>
    </row>
    <row r="3756" spans="3:3" x14ac:dyDescent="0.25">
      <c r="C3756" s="6"/>
    </row>
    <row r="3757" spans="3:3" x14ac:dyDescent="0.25">
      <c r="C3757" s="6"/>
    </row>
    <row r="3758" spans="3:3" x14ac:dyDescent="0.25">
      <c r="C3758" s="6"/>
    </row>
    <row r="3759" spans="3:3" x14ac:dyDescent="0.25">
      <c r="C3759" s="6"/>
    </row>
    <row r="3760" spans="3:3" x14ac:dyDescent="0.25">
      <c r="C3760" s="6"/>
    </row>
    <row r="3761" spans="3:3" x14ac:dyDescent="0.25">
      <c r="C3761" s="6"/>
    </row>
    <row r="3762" spans="3:3" x14ac:dyDescent="0.25">
      <c r="C3762" s="6"/>
    </row>
    <row r="3763" spans="3:3" x14ac:dyDescent="0.25">
      <c r="C3763" s="6"/>
    </row>
    <row r="3764" spans="3:3" x14ac:dyDescent="0.25">
      <c r="C3764" s="6"/>
    </row>
    <row r="3765" spans="3:3" x14ac:dyDescent="0.25">
      <c r="C3765" s="6"/>
    </row>
    <row r="3766" spans="3:3" x14ac:dyDescent="0.25">
      <c r="C3766" s="6"/>
    </row>
    <row r="3767" spans="3:3" x14ac:dyDescent="0.25">
      <c r="C3767" s="6"/>
    </row>
    <row r="3768" spans="3:3" x14ac:dyDescent="0.25">
      <c r="C3768" s="6"/>
    </row>
    <row r="3769" spans="3:3" x14ac:dyDescent="0.25">
      <c r="C3769" s="6"/>
    </row>
    <row r="3770" spans="3:3" x14ac:dyDescent="0.25">
      <c r="C3770" s="6"/>
    </row>
    <row r="3771" spans="3:3" x14ac:dyDescent="0.25">
      <c r="C3771" s="6"/>
    </row>
    <row r="3772" spans="3:3" x14ac:dyDescent="0.25">
      <c r="C3772" s="6"/>
    </row>
    <row r="3773" spans="3:3" x14ac:dyDescent="0.25">
      <c r="C3773" s="6"/>
    </row>
    <row r="3774" spans="3:3" x14ac:dyDescent="0.25">
      <c r="C3774" s="6"/>
    </row>
    <row r="3775" spans="3:3" x14ac:dyDescent="0.25">
      <c r="C3775" s="6"/>
    </row>
    <row r="3776" spans="3:3" x14ac:dyDescent="0.25">
      <c r="C3776" s="6"/>
    </row>
    <row r="3777" spans="3:21" x14ac:dyDescent="0.25">
      <c r="C3777" s="6"/>
    </row>
    <row r="3778" spans="3:21" x14ac:dyDescent="0.25">
      <c r="C3778" s="6"/>
    </row>
    <row r="3779" spans="3:21" x14ac:dyDescent="0.25">
      <c r="C3779" s="6"/>
    </row>
    <row r="3780" spans="3:21" x14ac:dyDescent="0.25">
      <c r="C3780" s="6"/>
    </row>
    <row r="3781" spans="3:21" x14ac:dyDescent="0.25">
      <c r="C3781" s="6"/>
    </row>
    <row r="3782" spans="3:21" x14ac:dyDescent="0.25">
      <c r="C3782" s="6"/>
    </row>
    <row r="3783" spans="3:21" x14ac:dyDescent="0.25">
      <c r="C3783" s="6"/>
    </row>
    <row r="3784" spans="3:21" x14ac:dyDescent="0.25">
      <c r="C3784" s="6"/>
    </row>
    <row r="3785" spans="3:21" x14ac:dyDescent="0.25">
      <c r="C3785" s="6"/>
      <c r="O3785"/>
      <c r="P3785"/>
      <c r="Q3785"/>
      <c r="R3785"/>
      <c r="S3785"/>
      <c r="T3785"/>
      <c r="U3785"/>
    </row>
    <row r="3786" spans="3:21" x14ac:dyDescent="0.25">
      <c r="C3786" s="6"/>
    </row>
    <row r="3787" spans="3:21" x14ac:dyDescent="0.25">
      <c r="C3787" s="6"/>
    </row>
    <row r="3788" spans="3:21" x14ac:dyDescent="0.25">
      <c r="C3788" s="6"/>
    </row>
    <row r="3789" spans="3:21" x14ac:dyDescent="0.25">
      <c r="C3789" s="6"/>
    </row>
    <row r="3790" spans="3:21" x14ac:dyDescent="0.25">
      <c r="C3790" s="6"/>
    </row>
    <row r="3791" spans="3:21" x14ac:dyDescent="0.25">
      <c r="C3791" s="6"/>
    </row>
    <row r="3792" spans="3:21" x14ac:dyDescent="0.25">
      <c r="C3792" s="6"/>
    </row>
    <row r="3793" spans="3:3" x14ac:dyDescent="0.25">
      <c r="C3793" s="6"/>
    </row>
    <row r="3794" spans="3:3" x14ac:dyDescent="0.25">
      <c r="C3794" s="6"/>
    </row>
    <row r="3795" spans="3:3" x14ac:dyDescent="0.25">
      <c r="C3795" s="6"/>
    </row>
    <row r="3796" spans="3:3" x14ac:dyDescent="0.25">
      <c r="C3796" s="6"/>
    </row>
    <row r="3797" spans="3:3" x14ac:dyDescent="0.25">
      <c r="C3797" s="6"/>
    </row>
    <row r="3798" spans="3:3" x14ac:dyDescent="0.25">
      <c r="C3798" s="6"/>
    </row>
    <row r="3799" spans="3:3" x14ac:dyDescent="0.25">
      <c r="C3799" s="6"/>
    </row>
    <row r="3800" spans="3:3" x14ac:dyDescent="0.25">
      <c r="C3800" s="6"/>
    </row>
    <row r="3801" spans="3:3" x14ac:dyDescent="0.25">
      <c r="C3801" s="6"/>
    </row>
    <row r="3802" spans="3:3" x14ac:dyDescent="0.25">
      <c r="C3802" s="6"/>
    </row>
    <row r="3803" spans="3:3" x14ac:dyDescent="0.25">
      <c r="C3803" s="6"/>
    </row>
    <row r="3804" spans="3:3" x14ac:dyDescent="0.25">
      <c r="C3804" s="6"/>
    </row>
    <row r="3805" spans="3:3" x14ac:dyDescent="0.25">
      <c r="C3805" s="6"/>
    </row>
    <row r="3806" spans="3:3" x14ac:dyDescent="0.25">
      <c r="C3806" s="6"/>
    </row>
    <row r="3807" spans="3:3" x14ac:dyDescent="0.25">
      <c r="C3807" s="6"/>
    </row>
    <row r="3808" spans="3:3" x14ac:dyDescent="0.25">
      <c r="C3808" s="6"/>
    </row>
    <row r="3809" spans="3:3" x14ac:dyDescent="0.25">
      <c r="C3809" s="6"/>
    </row>
    <row r="3810" spans="3:3" x14ac:dyDescent="0.25">
      <c r="C3810" s="6"/>
    </row>
    <row r="3811" spans="3:3" x14ac:dyDescent="0.25">
      <c r="C3811" s="6"/>
    </row>
    <row r="3812" spans="3:3" x14ac:dyDescent="0.25">
      <c r="C3812" s="6"/>
    </row>
    <row r="3813" spans="3:3" x14ac:dyDescent="0.25">
      <c r="C3813" s="6"/>
    </row>
    <row r="3814" spans="3:3" x14ac:dyDescent="0.25">
      <c r="C3814" s="6"/>
    </row>
    <row r="3815" spans="3:3" x14ac:dyDescent="0.25">
      <c r="C3815" s="6"/>
    </row>
    <row r="3816" spans="3:3" x14ac:dyDescent="0.25">
      <c r="C3816" s="6"/>
    </row>
    <row r="3817" spans="3:3" x14ac:dyDescent="0.25">
      <c r="C3817" s="6"/>
    </row>
    <row r="3818" spans="3:3" x14ac:dyDescent="0.25">
      <c r="C3818" s="6"/>
    </row>
    <row r="3819" spans="3:3" x14ac:dyDescent="0.25">
      <c r="C3819" s="6"/>
    </row>
    <row r="3820" spans="3:3" x14ac:dyDescent="0.25">
      <c r="C3820" s="6"/>
    </row>
    <row r="3821" spans="3:3" x14ac:dyDescent="0.25">
      <c r="C3821" s="6"/>
    </row>
    <row r="3822" spans="3:3" x14ac:dyDescent="0.25">
      <c r="C3822" s="6"/>
    </row>
    <row r="3823" spans="3:3" x14ac:dyDescent="0.25">
      <c r="C3823" s="6"/>
    </row>
    <row r="3824" spans="3:3" x14ac:dyDescent="0.25">
      <c r="C3824" s="6"/>
    </row>
    <row r="3825" spans="3:21" x14ac:dyDescent="0.25">
      <c r="C3825" s="6"/>
    </row>
    <row r="3826" spans="3:21" x14ac:dyDescent="0.25">
      <c r="C3826" s="6"/>
    </row>
    <row r="3827" spans="3:21" x14ac:dyDescent="0.25">
      <c r="C3827" s="6"/>
    </row>
    <row r="3828" spans="3:21" x14ac:dyDescent="0.25">
      <c r="C3828" s="6"/>
    </row>
    <row r="3829" spans="3:21" x14ac:dyDescent="0.25">
      <c r="C3829" s="6"/>
    </row>
    <row r="3830" spans="3:21" x14ac:dyDescent="0.25">
      <c r="C3830" s="6"/>
    </row>
    <row r="3831" spans="3:21" x14ac:dyDescent="0.25">
      <c r="C3831" s="6"/>
    </row>
    <row r="3832" spans="3:21" x14ac:dyDescent="0.25">
      <c r="C3832" s="6"/>
      <c r="O3832"/>
      <c r="P3832"/>
      <c r="Q3832"/>
      <c r="R3832"/>
      <c r="S3832"/>
      <c r="T3832"/>
      <c r="U3832"/>
    </row>
    <row r="3833" spans="3:21" x14ac:dyDescent="0.25">
      <c r="C3833" s="6"/>
    </row>
    <row r="3834" spans="3:21" x14ac:dyDescent="0.25">
      <c r="C3834" s="6"/>
    </row>
    <row r="3835" spans="3:21" x14ac:dyDescent="0.25">
      <c r="C3835" s="6"/>
    </row>
    <row r="3836" spans="3:21" x14ac:dyDescent="0.25">
      <c r="C3836" s="6"/>
    </row>
    <row r="3837" spans="3:21" x14ac:dyDescent="0.25">
      <c r="C3837" s="6"/>
      <c r="O3837"/>
      <c r="P3837"/>
      <c r="Q3837"/>
      <c r="R3837"/>
      <c r="S3837"/>
      <c r="T3837"/>
      <c r="U3837"/>
    </row>
    <row r="3838" spans="3:21" x14ac:dyDescent="0.25">
      <c r="C3838" s="6"/>
    </row>
    <row r="3839" spans="3:21" x14ac:dyDescent="0.25">
      <c r="C3839" s="6"/>
    </row>
    <row r="3840" spans="3:21" x14ac:dyDescent="0.25">
      <c r="C3840" s="6"/>
    </row>
    <row r="3841" spans="3:3" x14ac:dyDescent="0.25">
      <c r="C3841" s="6"/>
    </row>
    <row r="3842" spans="3:3" x14ac:dyDescent="0.25">
      <c r="C3842" s="6"/>
    </row>
    <row r="3843" spans="3:3" x14ac:dyDescent="0.25">
      <c r="C3843" s="6"/>
    </row>
    <row r="3844" spans="3:3" x14ac:dyDescent="0.25">
      <c r="C3844" s="6"/>
    </row>
    <row r="3845" spans="3:3" x14ac:dyDescent="0.25">
      <c r="C3845" s="6"/>
    </row>
    <row r="3846" spans="3:3" x14ac:dyDescent="0.25">
      <c r="C3846" s="6"/>
    </row>
    <row r="3847" spans="3:3" x14ac:dyDescent="0.25">
      <c r="C3847" s="6"/>
    </row>
    <row r="3848" spans="3:3" x14ac:dyDescent="0.25">
      <c r="C3848" s="6"/>
    </row>
    <row r="3849" spans="3:3" x14ac:dyDescent="0.25">
      <c r="C3849" s="6"/>
    </row>
    <row r="3850" spans="3:3" x14ac:dyDescent="0.25">
      <c r="C3850" s="6"/>
    </row>
    <row r="3851" spans="3:3" x14ac:dyDescent="0.25">
      <c r="C3851" s="6"/>
    </row>
    <row r="3852" spans="3:3" x14ac:dyDescent="0.25">
      <c r="C3852" s="6"/>
    </row>
    <row r="3853" spans="3:3" x14ac:dyDescent="0.25">
      <c r="C3853" s="6"/>
    </row>
    <row r="3854" spans="3:3" x14ac:dyDescent="0.25">
      <c r="C3854" s="6"/>
    </row>
    <row r="3855" spans="3:3" x14ac:dyDescent="0.25">
      <c r="C3855" s="6"/>
    </row>
    <row r="3856" spans="3:3" x14ac:dyDescent="0.25">
      <c r="C3856" s="6"/>
    </row>
    <row r="3857" spans="3:3" x14ac:dyDescent="0.25">
      <c r="C3857" s="6"/>
    </row>
    <row r="3858" spans="3:3" x14ac:dyDescent="0.25">
      <c r="C3858" s="6"/>
    </row>
    <row r="3859" spans="3:3" x14ac:dyDescent="0.25">
      <c r="C3859" s="6"/>
    </row>
    <row r="3860" spans="3:3" x14ac:dyDescent="0.25">
      <c r="C3860" s="6"/>
    </row>
    <row r="3861" spans="3:3" x14ac:dyDescent="0.25">
      <c r="C3861" s="6"/>
    </row>
    <row r="3862" spans="3:3" x14ac:dyDescent="0.25">
      <c r="C3862" s="6"/>
    </row>
    <row r="3863" spans="3:3" x14ac:dyDescent="0.25">
      <c r="C3863" s="6"/>
    </row>
    <row r="3864" spans="3:3" x14ac:dyDescent="0.25">
      <c r="C3864" s="6"/>
    </row>
    <row r="3865" spans="3:3" x14ac:dyDescent="0.25">
      <c r="C3865" s="6"/>
    </row>
    <row r="3866" spans="3:3" x14ac:dyDescent="0.25">
      <c r="C3866" s="6"/>
    </row>
    <row r="3867" spans="3:3" x14ac:dyDescent="0.25">
      <c r="C3867" s="6"/>
    </row>
    <row r="3868" spans="3:3" x14ac:dyDescent="0.25">
      <c r="C3868" s="6"/>
    </row>
    <row r="3869" spans="3:3" x14ac:dyDescent="0.25">
      <c r="C3869" s="6"/>
    </row>
    <row r="3870" spans="3:3" x14ac:dyDescent="0.25">
      <c r="C3870" s="6"/>
    </row>
    <row r="3871" spans="3:3" x14ac:dyDescent="0.25">
      <c r="C3871" s="6"/>
    </row>
    <row r="3872" spans="3:3" x14ac:dyDescent="0.25">
      <c r="C3872" s="6"/>
    </row>
    <row r="3873" spans="3:3" x14ac:dyDescent="0.25">
      <c r="C3873" s="6"/>
    </row>
    <row r="3874" spans="3:3" x14ac:dyDescent="0.25">
      <c r="C3874" s="6"/>
    </row>
    <row r="3875" spans="3:3" x14ac:dyDescent="0.25">
      <c r="C3875" s="6"/>
    </row>
    <row r="3876" spans="3:3" x14ac:dyDescent="0.25">
      <c r="C3876" s="6"/>
    </row>
    <row r="3877" spans="3:3" x14ac:dyDescent="0.25">
      <c r="C3877" s="6"/>
    </row>
    <row r="3878" spans="3:3" x14ac:dyDescent="0.25">
      <c r="C3878" s="6"/>
    </row>
    <row r="3879" spans="3:3" x14ac:dyDescent="0.25">
      <c r="C3879" s="6"/>
    </row>
    <row r="3880" spans="3:3" x14ac:dyDescent="0.25">
      <c r="C3880" s="6"/>
    </row>
    <row r="3881" spans="3:3" x14ac:dyDescent="0.25">
      <c r="C3881" s="6"/>
    </row>
    <row r="3882" spans="3:3" x14ac:dyDescent="0.25">
      <c r="C3882" s="6"/>
    </row>
    <row r="3883" spans="3:3" x14ac:dyDescent="0.25">
      <c r="C3883" s="6"/>
    </row>
    <row r="3884" spans="3:3" x14ac:dyDescent="0.25">
      <c r="C3884" s="6"/>
    </row>
    <row r="3885" spans="3:3" x14ac:dyDescent="0.25">
      <c r="C3885" s="6"/>
    </row>
    <row r="3886" spans="3:3" x14ac:dyDescent="0.25">
      <c r="C3886" s="6"/>
    </row>
    <row r="3887" spans="3:3" x14ac:dyDescent="0.25">
      <c r="C3887" s="6"/>
    </row>
    <row r="3888" spans="3:3" x14ac:dyDescent="0.25">
      <c r="C3888" s="6"/>
    </row>
    <row r="3889" spans="3:3" x14ac:dyDescent="0.25">
      <c r="C3889" s="6"/>
    </row>
    <row r="3890" spans="3:3" x14ac:dyDescent="0.25">
      <c r="C3890" s="6"/>
    </row>
    <row r="3891" spans="3:3" x14ac:dyDescent="0.25">
      <c r="C3891" s="6"/>
    </row>
    <row r="3892" spans="3:3" x14ac:dyDescent="0.25">
      <c r="C3892" s="6"/>
    </row>
    <row r="3893" spans="3:3" x14ac:dyDescent="0.25">
      <c r="C3893" s="6"/>
    </row>
    <row r="3894" spans="3:3" x14ac:dyDescent="0.25">
      <c r="C3894" s="6"/>
    </row>
    <row r="3895" spans="3:3" x14ac:dyDescent="0.25">
      <c r="C3895" s="6"/>
    </row>
    <row r="3896" spans="3:3" x14ac:dyDescent="0.25">
      <c r="C3896" s="6"/>
    </row>
    <row r="3897" spans="3:3" x14ac:dyDescent="0.25">
      <c r="C3897" s="6"/>
    </row>
    <row r="3898" spans="3:3" x14ac:dyDescent="0.25">
      <c r="C3898" s="6"/>
    </row>
    <row r="3899" spans="3:3" x14ac:dyDescent="0.25">
      <c r="C3899" s="6"/>
    </row>
    <row r="3900" spans="3:3" x14ac:dyDescent="0.25">
      <c r="C3900" s="6"/>
    </row>
    <row r="3901" spans="3:3" x14ac:dyDescent="0.25">
      <c r="C3901" s="6"/>
    </row>
    <row r="3902" spans="3:3" x14ac:dyDescent="0.25">
      <c r="C3902" s="6"/>
    </row>
    <row r="3903" spans="3:3" x14ac:dyDescent="0.25">
      <c r="C3903" s="6"/>
    </row>
    <row r="3904" spans="3:3" x14ac:dyDescent="0.25">
      <c r="C3904" s="6"/>
    </row>
    <row r="3905" spans="3:21" x14ac:dyDescent="0.25">
      <c r="C3905" s="6"/>
    </row>
    <row r="3906" spans="3:21" x14ac:dyDescent="0.25">
      <c r="C3906" s="6"/>
      <c r="O3906"/>
      <c r="P3906"/>
      <c r="Q3906"/>
      <c r="R3906"/>
      <c r="S3906"/>
      <c r="T3906"/>
      <c r="U3906"/>
    </row>
    <row r="3907" spans="3:21" x14ac:dyDescent="0.25">
      <c r="C3907" s="6"/>
    </row>
    <row r="3908" spans="3:21" x14ac:dyDescent="0.25">
      <c r="C3908" s="6"/>
    </row>
    <row r="3909" spans="3:21" x14ac:dyDescent="0.25">
      <c r="C3909" s="6"/>
    </row>
    <row r="3910" spans="3:21" x14ac:dyDescent="0.25">
      <c r="C3910" s="6"/>
    </row>
    <row r="3911" spans="3:21" x14ac:dyDescent="0.25">
      <c r="C3911" s="6"/>
    </row>
    <row r="3912" spans="3:21" x14ac:dyDescent="0.25">
      <c r="C3912" s="6"/>
    </row>
    <row r="3913" spans="3:21" x14ac:dyDescent="0.25">
      <c r="C3913" s="6"/>
    </row>
    <row r="3914" spans="3:21" x14ac:dyDescent="0.25">
      <c r="C3914" s="6"/>
    </row>
    <row r="3915" spans="3:21" x14ac:dyDescent="0.25">
      <c r="C3915" s="6"/>
    </row>
    <row r="3916" spans="3:21" x14ac:dyDescent="0.25">
      <c r="C3916" s="6"/>
    </row>
    <row r="3917" spans="3:21" x14ac:dyDescent="0.25">
      <c r="C3917" s="6"/>
    </row>
    <row r="3918" spans="3:21" x14ac:dyDescent="0.25">
      <c r="C3918" s="6"/>
    </row>
    <row r="3919" spans="3:21" x14ac:dyDescent="0.25">
      <c r="C3919" s="6"/>
    </row>
    <row r="3920" spans="3:21" x14ac:dyDescent="0.25">
      <c r="C3920" s="6"/>
    </row>
    <row r="3921" spans="3:3" x14ac:dyDescent="0.25">
      <c r="C3921" s="6"/>
    </row>
    <row r="3922" spans="3:3" x14ac:dyDescent="0.25">
      <c r="C3922" s="6"/>
    </row>
    <row r="3923" spans="3:3" x14ac:dyDescent="0.25">
      <c r="C3923" s="6"/>
    </row>
    <row r="3924" spans="3:3" x14ac:dyDescent="0.25">
      <c r="C3924" s="6"/>
    </row>
    <row r="3925" spans="3:3" x14ac:dyDescent="0.25">
      <c r="C3925" s="6"/>
    </row>
    <row r="3926" spans="3:3" x14ac:dyDescent="0.25">
      <c r="C3926" s="6"/>
    </row>
    <row r="3927" spans="3:3" x14ac:dyDescent="0.25">
      <c r="C3927" s="6"/>
    </row>
    <row r="3928" spans="3:3" x14ac:dyDescent="0.25">
      <c r="C3928" s="6"/>
    </row>
    <row r="3929" spans="3:3" x14ac:dyDescent="0.25">
      <c r="C3929" s="6"/>
    </row>
    <row r="3930" spans="3:3" x14ac:dyDescent="0.25">
      <c r="C3930" s="6"/>
    </row>
    <row r="3931" spans="3:3" x14ac:dyDescent="0.25">
      <c r="C3931" s="6"/>
    </row>
    <row r="3932" spans="3:3" x14ac:dyDescent="0.25">
      <c r="C3932" s="6"/>
    </row>
    <row r="3933" spans="3:3" x14ac:dyDescent="0.25">
      <c r="C3933" s="6"/>
    </row>
    <row r="3934" spans="3:3" x14ac:dyDescent="0.25">
      <c r="C3934" s="6"/>
    </row>
    <row r="3935" spans="3:3" x14ac:dyDescent="0.25">
      <c r="C3935" s="6"/>
    </row>
    <row r="3936" spans="3:3" x14ac:dyDescent="0.25">
      <c r="C3936" s="6"/>
    </row>
    <row r="3937" spans="3:3" x14ac:dyDescent="0.25">
      <c r="C3937" s="6"/>
    </row>
    <row r="3938" spans="3:3" x14ac:dyDescent="0.25">
      <c r="C3938" s="6"/>
    </row>
    <row r="3939" spans="3:3" x14ac:dyDescent="0.25">
      <c r="C3939" s="6"/>
    </row>
    <row r="3940" spans="3:3" x14ac:dyDescent="0.25">
      <c r="C3940" s="6"/>
    </row>
    <row r="3941" spans="3:3" x14ac:dyDescent="0.25">
      <c r="C3941" s="6"/>
    </row>
    <row r="3942" spans="3:3" x14ac:dyDescent="0.25">
      <c r="C3942" s="6"/>
    </row>
    <row r="3943" spans="3:3" x14ac:dyDescent="0.25">
      <c r="C3943" s="6"/>
    </row>
    <row r="3944" spans="3:3" x14ac:dyDescent="0.25">
      <c r="C3944" s="6"/>
    </row>
    <row r="3945" spans="3:3" x14ac:dyDescent="0.25">
      <c r="C3945" s="6"/>
    </row>
    <row r="3946" spans="3:3" x14ac:dyDescent="0.25">
      <c r="C3946" s="6"/>
    </row>
    <row r="3947" spans="3:3" x14ac:dyDescent="0.25">
      <c r="C3947" s="6"/>
    </row>
    <row r="3948" spans="3:3" x14ac:dyDescent="0.25">
      <c r="C3948" s="6"/>
    </row>
    <row r="3949" spans="3:3" x14ac:dyDescent="0.25">
      <c r="C3949" s="6"/>
    </row>
    <row r="3950" spans="3:3" x14ac:dyDescent="0.25">
      <c r="C3950" s="6"/>
    </row>
    <row r="3951" spans="3:3" x14ac:dyDescent="0.25">
      <c r="C3951" s="6"/>
    </row>
    <row r="3952" spans="3:3" x14ac:dyDescent="0.25">
      <c r="C3952" s="6"/>
    </row>
    <row r="3953" spans="3:3" x14ac:dyDescent="0.25">
      <c r="C3953" s="6"/>
    </row>
    <row r="3954" spans="3:3" x14ac:dyDescent="0.25">
      <c r="C3954" s="6"/>
    </row>
    <row r="3955" spans="3:3" x14ac:dyDescent="0.25">
      <c r="C3955" s="6"/>
    </row>
    <row r="3956" spans="3:3" x14ac:dyDescent="0.25">
      <c r="C3956" s="6"/>
    </row>
    <row r="3957" spans="3:3" x14ac:dyDescent="0.25">
      <c r="C3957" s="6"/>
    </row>
    <row r="3958" spans="3:3" x14ac:dyDescent="0.25">
      <c r="C3958" s="6"/>
    </row>
    <row r="3959" spans="3:3" x14ac:dyDescent="0.25">
      <c r="C3959" s="6"/>
    </row>
    <row r="3960" spans="3:3" x14ac:dyDescent="0.25">
      <c r="C3960" s="6"/>
    </row>
    <row r="3961" spans="3:3" x14ac:dyDescent="0.25">
      <c r="C3961" s="6"/>
    </row>
    <row r="3962" spans="3:3" x14ac:dyDescent="0.25">
      <c r="C3962" s="6"/>
    </row>
    <row r="3963" spans="3:3" x14ac:dyDescent="0.25">
      <c r="C3963" s="6"/>
    </row>
    <row r="3964" spans="3:3" x14ac:dyDescent="0.25">
      <c r="C3964" s="6"/>
    </row>
    <row r="3965" spans="3:3" x14ac:dyDescent="0.25">
      <c r="C3965" s="6"/>
    </row>
    <row r="3966" spans="3:3" x14ac:dyDescent="0.25">
      <c r="C3966" s="6"/>
    </row>
    <row r="3967" spans="3:3" x14ac:dyDescent="0.25">
      <c r="C3967" s="6"/>
    </row>
    <row r="3968" spans="3:3" x14ac:dyDescent="0.25">
      <c r="C3968" s="6"/>
    </row>
    <row r="3969" spans="3:3" x14ac:dyDescent="0.25">
      <c r="C3969" s="6"/>
    </row>
    <row r="3970" spans="3:3" x14ac:dyDescent="0.25">
      <c r="C3970" s="6"/>
    </row>
    <row r="3971" spans="3:3" x14ac:dyDescent="0.25">
      <c r="C3971" s="6"/>
    </row>
    <row r="3972" spans="3:3" x14ac:dyDescent="0.25">
      <c r="C3972" s="6"/>
    </row>
    <row r="3973" spans="3:3" x14ac:dyDescent="0.25">
      <c r="C3973" s="6"/>
    </row>
    <row r="3974" spans="3:3" x14ac:dyDescent="0.25">
      <c r="C3974" s="6"/>
    </row>
    <row r="3975" spans="3:3" x14ac:dyDescent="0.25">
      <c r="C3975" s="6"/>
    </row>
    <row r="3976" spans="3:3" x14ac:dyDescent="0.25">
      <c r="C3976" s="6"/>
    </row>
    <row r="3977" spans="3:3" x14ac:dyDescent="0.25">
      <c r="C3977" s="6"/>
    </row>
    <row r="3978" spans="3:3" x14ac:dyDescent="0.25">
      <c r="C3978" s="6"/>
    </row>
    <row r="3979" spans="3:3" x14ac:dyDescent="0.25">
      <c r="C3979" s="6"/>
    </row>
    <row r="3980" spans="3:3" x14ac:dyDescent="0.25">
      <c r="C3980" s="6"/>
    </row>
    <row r="3981" spans="3:3" x14ac:dyDescent="0.25">
      <c r="C3981" s="6"/>
    </row>
    <row r="3982" spans="3:3" x14ac:dyDescent="0.25">
      <c r="C3982" s="6"/>
    </row>
    <row r="3983" spans="3:3" x14ac:dyDescent="0.25">
      <c r="C3983" s="6"/>
    </row>
    <row r="3984" spans="3:3" x14ac:dyDescent="0.25">
      <c r="C3984" s="6"/>
    </row>
    <row r="3985" spans="3:3" x14ac:dyDescent="0.25">
      <c r="C3985" s="6"/>
    </row>
    <row r="3986" spans="3:3" x14ac:dyDescent="0.25">
      <c r="C3986" s="6"/>
    </row>
    <row r="3987" spans="3:3" x14ac:dyDescent="0.25">
      <c r="C3987" s="6"/>
    </row>
    <row r="3988" spans="3:3" x14ac:dyDescent="0.25">
      <c r="C3988" s="6"/>
    </row>
    <row r="3989" spans="3:3" x14ac:dyDescent="0.25">
      <c r="C3989" s="6"/>
    </row>
    <row r="3990" spans="3:3" x14ac:dyDescent="0.25">
      <c r="C3990" s="6"/>
    </row>
    <row r="3991" spans="3:3" x14ac:dyDescent="0.25">
      <c r="C3991" s="6"/>
    </row>
    <row r="3992" spans="3:3" x14ac:dyDescent="0.25">
      <c r="C3992" s="6"/>
    </row>
    <row r="3993" spans="3:3" x14ac:dyDescent="0.25">
      <c r="C3993" s="6"/>
    </row>
    <row r="3994" spans="3:3" x14ac:dyDescent="0.25">
      <c r="C3994" s="6"/>
    </row>
    <row r="3995" spans="3:3" x14ac:dyDescent="0.25">
      <c r="C3995" s="6"/>
    </row>
    <row r="3996" spans="3:3" x14ac:dyDescent="0.25">
      <c r="C3996" s="6"/>
    </row>
    <row r="3997" spans="3:3" x14ac:dyDescent="0.25">
      <c r="C3997" s="6"/>
    </row>
    <row r="3998" spans="3:3" x14ac:dyDescent="0.25">
      <c r="C3998" s="6"/>
    </row>
    <row r="3999" spans="3:3" x14ac:dyDescent="0.25">
      <c r="C3999" s="6"/>
    </row>
    <row r="4000" spans="3:3" x14ac:dyDescent="0.25">
      <c r="C4000" s="6"/>
    </row>
    <row r="4001" spans="3:21" x14ac:dyDescent="0.25">
      <c r="C4001" s="6"/>
    </row>
    <row r="4002" spans="3:21" x14ac:dyDescent="0.25">
      <c r="C4002" s="6"/>
    </row>
    <row r="4003" spans="3:21" x14ac:dyDescent="0.25">
      <c r="C4003" s="6"/>
      <c r="O4003"/>
      <c r="P4003"/>
      <c r="Q4003"/>
      <c r="R4003"/>
      <c r="S4003"/>
      <c r="T4003"/>
      <c r="U4003"/>
    </row>
    <row r="4004" spans="3:21" x14ac:dyDescent="0.25">
      <c r="C4004" s="6"/>
    </row>
    <row r="4005" spans="3:21" x14ac:dyDescent="0.25">
      <c r="C4005" s="6"/>
    </row>
    <row r="4006" spans="3:21" x14ac:dyDescent="0.25">
      <c r="C4006" s="6"/>
    </row>
    <row r="4007" spans="3:21" x14ac:dyDescent="0.25">
      <c r="C4007" s="6"/>
    </row>
    <row r="4008" spans="3:21" x14ac:dyDescent="0.25">
      <c r="C4008" s="6"/>
    </row>
    <row r="4009" spans="3:21" x14ac:dyDescent="0.25">
      <c r="C4009" s="6"/>
    </row>
    <row r="4010" spans="3:21" x14ac:dyDescent="0.25">
      <c r="C4010" s="6"/>
    </row>
    <row r="4011" spans="3:21" x14ac:dyDescent="0.25">
      <c r="C4011" s="6"/>
    </row>
    <row r="4012" spans="3:21" x14ac:dyDescent="0.25">
      <c r="C4012" s="6"/>
    </row>
    <row r="4013" spans="3:21" x14ac:dyDescent="0.25">
      <c r="C4013" s="6"/>
    </row>
    <row r="4014" spans="3:21" x14ac:dyDescent="0.25">
      <c r="C4014" s="6"/>
    </row>
    <row r="4015" spans="3:21" x14ac:dyDescent="0.25">
      <c r="C4015" s="6"/>
    </row>
    <row r="4016" spans="3:21" x14ac:dyDescent="0.25">
      <c r="C4016" s="6"/>
    </row>
    <row r="4017" spans="3:3" x14ac:dyDescent="0.25">
      <c r="C4017" s="6"/>
    </row>
    <row r="4018" spans="3:3" x14ac:dyDescent="0.25">
      <c r="C4018" s="6"/>
    </row>
    <row r="4019" spans="3:3" x14ac:dyDescent="0.25">
      <c r="C4019" s="6"/>
    </row>
    <row r="4020" spans="3:3" x14ac:dyDescent="0.25">
      <c r="C4020" s="6"/>
    </row>
    <row r="4021" spans="3:3" x14ac:dyDescent="0.25">
      <c r="C4021" s="6"/>
    </row>
    <row r="4022" spans="3:3" x14ac:dyDescent="0.25">
      <c r="C4022" s="6"/>
    </row>
    <row r="4023" spans="3:3" x14ac:dyDescent="0.25">
      <c r="C4023" s="6"/>
    </row>
    <row r="4024" spans="3:3" x14ac:dyDescent="0.25">
      <c r="C4024" s="6"/>
    </row>
    <row r="4025" spans="3:3" x14ac:dyDescent="0.25">
      <c r="C4025" s="6"/>
    </row>
    <row r="4026" spans="3:3" x14ac:dyDescent="0.25">
      <c r="C4026" s="6"/>
    </row>
    <row r="4027" spans="3:3" x14ac:dyDescent="0.25">
      <c r="C4027" s="6"/>
    </row>
    <row r="4028" spans="3:3" x14ac:dyDescent="0.25">
      <c r="C4028" s="6"/>
    </row>
    <row r="4029" spans="3:3" x14ac:dyDescent="0.25">
      <c r="C4029" s="6"/>
    </row>
    <row r="4030" spans="3:3" x14ac:dyDescent="0.25">
      <c r="C4030" s="6"/>
    </row>
    <row r="4031" spans="3:3" x14ac:dyDescent="0.25">
      <c r="C4031" s="6"/>
    </row>
    <row r="4032" spans="3:3" x14ac:dyDescent="0.25">
      <c r="C4032" s="6"/>
    </row>
    <row r="4033" spans="3:3" x14ac:dyDescent="0.25">
      <c r="C4033" s="6"/>
    </row>
    <row r="4034" spans="3:3" x14ac:dyDescent="0.25">
      <c r="C4034" s="6"/>
    </row>
    <row r="4035" spans="3:3" x14ac:dyDescent="0.25">
      <c r="C4035" s="6"/>
    </row>
    <row r="4036" spans="3:3" x14ac:dyDescent="0.25">
      <c r="C4036" s="6"/>
    </row>
    <row r="4037" spans="3:3" x14ac:dyDescent="0.25">
      <c r="C4037" s="6"/>
    </row>
    <row r="4038" spans="3:3" x14ac:dyDescent="0.25">
      <c r="C4038" s="6"/>
    </row>
    <row r="4039" spans="3:3" x14ac:dyDescent="0.25">
      <c r="C4039" s="6"/>
    </row>
    <row r="4040" spans="3:3" x14ac:dyDescent="0.25">
      <c r="C4040" s="6"/>
    </row>
    <row r="4041" spans="3:3" x14ac:dyDescent="0.25">
      <c r="C4041" s="6"/>
    </row>
    <row r="4042" spans="3:3" x14ac:dyDescent="0.25">
      <c r="C4042" s="6"/>
    </row>
    <row r="4043" spans="3:3" x14ac:dyDescent="0.25">
      <c r="C4043" s="6"/>
    </row>
    <row r="4044" spans="3:3" x14ac:dyDescent="0.25">
      <c r="C4044" s="6"/>
    </row>
    <row r="4045" spans="3:3" x14ac:dyDescent="0.25">
      <c r="C4045" s="6"/>
    </row>
    <row r="4046" spans="3:3" x14ac:dyDescent="0.25">
      <c r="C4046" s="6"/>
    </row>
    <row r="4047" spans="3:3" x14ac:dyDescent="0.25">
      <c r="C4047" s="6"/>
    </row>
    <row r="4048" spans="3:3" x14ac:dyDescent="0.25">
      <c r="C4048" s="6"/>
    </row>
    <row r="4049" spans="3:21" x14ac:dyDescent="0.25">
      <c r="C4049" s="6"/>
    </row>
    <row r="4050" spans="3:21" x14ac:dyDescent="0.25">
      <c r="C4050" s="6"/>
    </row>
    <row r="4051" spans="3:21" x14ac:dyDescent="0.25">
      <c r="C4051" s="6"/>
    </row>
    <row r="4052" spans="3:21" x14ac:dyDescent="0.25">
      <c r="C4052" s="6"/>
    </row>
    <row r="4053" spans="3:21" x14ac:dyDescent="0.25">
      <c r="C4053" s="6"/>
    </row>
    <row r="4054" spans="3:21" x14ac:dyDescent="0.25">
      <c r="C4054" s="6"/>
    </row>
    <row r="4055" spans="3:21" x14ac:dyDescent="0.25">
      <c r="C4055" s="6"/>
      <c r="O4055"/>
      <c r="P4055"/>
      <c r="Q4055"/>
      <c r="R4055"/>
      <c r="S4055"/>
      <c r="T4055"/>
      <c r="U4055"/>
    </row>
    <row r="4056" spans="3:21" x14ac:dyDescent="0.25">
      <c r="C4056" s="6"/>
    </row>
    <row r="4057" spans="3:21" x14ac:dyDescent="0.25">
      <c r="C4057" s="6"/>
    </row>
    <row r="4058" spans="3:21" x14ac:dyDescent="0.25">
      <c r="C4058" s="6"/>
    </row>
    <row r="4059" spans="3:21" x14ac:dyDescent="0.25">
      <c r="C4059" s="6"/>
    </row>
    <row r="4060" spans="3:21" x14ac:dyDescent="0.25">
      <c r="C4060" s="6"/>
    </row>
    <row r="4061" spans="3:21" x14ac:dyDescent="0.25">
      <c r="C4061" s="6"/>
    </row>
    <row r="4062" spans="3:21" x14ac:dyDescent="0.25">
      <c r="C4062" s="6"/>
    </row>
    <row r="4063" spans="3:21" x14ac:dyDescent="0.25">
      <c r="C4063" s="6"/>
    </row>
    <row r="4064" spans="3:21" x14ac:dyDescent="0.25">
      <c r="C4064" s="6"/>
    </row>
    <row r="4065" spans="3:21" x14ac:dyDescent="0.25">
      <c r="C4065" s="6"/>
    </row>
    <row r="4066" spans="3:21" x14ac:dyDescent="0.25">
      <c r="C4066" s="6"/>
    </row>
    <row r="4067" spans="3:21" x14ac:dyDescent="0.25">
      <c r="C4067" s="6"/>
    </row>
    <row r="4068" spans="3:21" x14ac:dyDescent="0.25">
      <c r="C4068" s="6"/>
    </row>
    <row r="4069" spans="3:21" x14ac:dyDescent="0.25">
      <c r="C4069" s="6"/>
    </row>
    <row r="4070" spans="3:21" x14ac:dyDescent="0.25">
      <c r="C4070" s="6"/>
    </row>
    <row r="4071" spans="3:21" x14ac:dyDescent="0.25">
      <c r="C4071" s="6"/>
      <c r="O4071"/>
      <c r="P4071"/>
      <c r="Q4071"/>
      <c r="R4071"/>
      <c r="S4071"/>
      <c r="T4071"/>
      <c r="U4071"/>
    </row>
    <row r="4072" spans="3:21" x14ac:dyDescent="0.25">
      <c r="C4072" s="6"/>
    </row>
    <row r="4073" spans="3:21" x14ac:dyDescent="0.25">
      <c r="C4073" s="6"/>
    </row>
    <row r="4074" spans="3:21" x14ac:dyDescent="0.25">
      <c r="C4074" s="6"/>
      <c r="O4074"/>
      <c r="P4074"/>
      <c r="Q4074"/>
      <c r="R4074"/>
      <c r="S4074"/>
      <c r="T4074"/>
      <c r="U4074"/>
    </row>
    <row r="4075" spans="3:21" x14ac:dyDescent="0.25">
      <c r="C4075" s="6"/>
    </row>
    <row r="4076" spans="3:21" x14ac:dyDescent="0.25">
      <c r="C4076" s="6"/>
    </row>
    <row r="4077" spans="3:21" x14ac:dyDescent="0.25">
      <c r="C4077" s="6"/>
    </row>
    <row r="4078" spans="3:21" x14ac:dyDescent="0.25">
      <c r="C4078" s="6"/>
    </row>
    <row r="4079" spans="3:21" x14ac:dyDescent="0.25">
      <c r="C4079" s="6"/>
    </row>
    <row r="4080" spans="3:21" x14ac:dyDescent="0.25">
      <c r="C4080" s="6"/>
    </row>
    <row r="4081" spans="3:21" x14ac:dyDescent="0.25">
      <c r="C4081" s="6"/>
    </row>
    <row r="4082" spans="3:21" x14ac:dyDescent="0.25">
      <c r="C4082" s="6"/>
    </row>
    <row r="4083" spans="3:21" x14ac:dyDescent="0.25">
      <c r="C4083" s="6"/>
    </row>
    <row r="4084" spans="3:21" x14ac:dyDescent="0.25">
      <c r="C4084" s="6"/>
    </row>
    <row r="4085" spans="3:21" x14ac:dyDescent="0.25">
      <c r="C4085" s="6"/>
    </row>
    <row r="4086" spans="3:21" x14ac:dyDescent="0.25">
      <c r="C4086" s="6"/>
    </row>
    <row r="4087" spans="3:21" x14ac:dyDescent="0.25">
      <c r="C4087" s="6"/>
    </row>
    <row r="4088" spans="3:21" x14ac:dyDescent="0.25">
      <c r="C4088" s="6"/>
    </row>
    <row r="4089" spans="3:21" x14ac:dyDescent="0.25">
      <c r="C4089" s="6"/>
      <c r="O4089"/>
      <c r="P4089"/>
      <c r="Q4089"/>
      <c r="R4089"/>
      <c r="S4089"/>
      <c r="T4089"/>
      <c r="U4089"/>
    </row>
    <row r="4090" spans="3:21" x14ac:dyDescent="0.25">
      <c r="C4090" s="6"/>
    </row>
    <row r="4091" spans="3:21" x14ac:dyDescent="0.25">
      <c r="C4091" s="6"/>
    </row>
    <row r="4092" spans="3:21" x14ac:dyDescent="0.25">
      <c r="C4092" s="6"/>
    </row>
    <row r="4093" spans="3:21" x14ac:dyDescent="0.25">
      <c r="C4093" s="6"/>
    </row>
    <row r="4094" spans="3:21" x14ac:dyDescent="0.25">
      <c r="C4094" s="6"/>
    </row>
    <row r="4095" spans="3:21" x14ac:dyDescent="0.25">
      <c r="C4095" s="6"/>
    </row>
    <row r="4096" spans="3:21" x14ac:dyDescent="0.25">
      <c r="C4096" s="6"/>
    </row>
    <row r="4097" spans="3:3" x14ac:dyDescent="0.25">
      <c r="C4097" s="6"/>
    </row>
    <row r="4098" spans="3:3" x14ac:dyDescent="0.25">
      <c r="C4098" s="6"/>
    </row>
    <row r="4099" spans="3:3" x14ac:dyDescent="0.25">
      <c r="C4099" s="6"/>
    </row>
    <row r="4100" spans="3:3" x14ac:dyDescent="0.25">
      <c r="C4100" s="6"/>
    </row>
    <row r="4101" spans="3:3" x14ac:dyDescent="0.25">
      <c r="C4101" s="6"/>
    </row>
    <row r="4102" spans="3:3" x14ac:dyDescent="0.25">
      <c r="C4102" s="6"/>
    </row>
    <row r="4103" spans="3:3" x14ac:dyDescent="0.25">
      <c r="C4103" s="6"/>
    </row>
    <row r="4104" spans="3:3" x14ac:dyDescent="0.25">
      <c r="C4104" s="6"/>
    </row>
    <row r="4105" spans="3:3" x14ac:dyDescent="0.25">
      <c r="C4105" s="6"/>
    </row>
    <row r="4106" spans="3:3" x14ac:dyDescent="0.25">
      <c r="C4106" s="6"/>
    </row>
    <row r="4107" spans="3:3" x14ac:dyDescent="0.25">
      <c r="C4107" s="6"/>
    </row>
    <row r="4108" spans="3:3" x14ac:dyDescent="0.25">
      <c r="C4108" s="6"/>
    </row>
    <row r="4109" spans="3:3" x14ac:dyDescent="0.25">
      <c r="C4109" s="6"/>
    </row>
    <row r="4110" spans="3:3" x14ac:dyDescent="0.25">
      <c r="C4110" s="6"/>
    </row>
    <row r="4111" spans="3:3" x14ac:dyDescent="0.25">
      <c r="C4111" s="6"/>
    </row>
    <row r="4112" spans="3:3" x14ac:dyDescent="0.25">
      <c r="C4112" s="6"/>
    </row>
    <row r="4113" spans="3:21" x14ac:dyDescent="0.25">
      <c r="C4113" s="6"/>
    </row>
    <row r="4114" spans="3:21" x14ac:dyDescent="0.25">
      <c r="C4114" s="6"/>
    </row>
    <row r="4115" spans="3:21" x14ac:dyDescent="0.25">
      <c r="C4115" s="6"/>
    </row>
    <row r="4116" spans="3:21" x14ac:dyDescent="0.25">
      <c r="C4116" s="6"/>
    </row>
    <row r="4117" spans="3:21" x14ac:dyDescent="0.25">
      <c r="C4117" s="6"/>
    </row>
    <row r="4118" spans="3:21" x14ac:dyDescent="0.25">
      <c r="C4118" s="6"/>
    </row>
    <row r="4119" spans="3:21" x14ac:dyDescent="0.25">
      <c r="C4119" s="6"/>
    </row>
    <row r="4120" spans="3:21" x14ac:dyDescent="0.25">
      <c r="C4120" s="6"/>
    </row>
    <row r="4121" spans="3:21" x14ac:dyDescent="0.25">
      <c r="C4121" s="6"/>
    </row>
    <row r="4122" spans="3:21" x14ac:dyDescent="0.25">
      <c r="C4122" s="6"/>
    </row>
    <row r="4123" spans="3:21" x14ac:dyDescent="0.25">
      <c r="C4123" s="6"/>
    </row>
    <row r="4124" spans="3:21" x14ac:dyDescent="0.25">
      <c r="C4124" s="6"/>
    </row>
    <row r="4125" spans="3:21" x14ac:dyDescent="0.25">
      <c r="C4125" s="6"/>
    </row>
    <row r="4126" spans="3:21" x14ac:dyDescent="0.25">
      <c r="C4126" s="6"/>
    </row>
    <row r="4127" spans="3:21" x14ac:dyDescent="0.25">
      <c r="C4127" s="6"/>
    </row>
    <row r="4128" spans="3:21" x14ac:dyDescent="0.25">
      <c r="C4128" s="6"/>
      <c r="O4128"/>
      <c r="P4128"/>
      <c r="Q4128"/>
      <c r="R4128"/>
      <c r="S4128"/>
      <c r="T4128"/>
      <c r="U4128"/>
    </row>
    <row r="4129" spans="3:3" x14ac:dyDescent="0.25">
      <c r="C4129" s="6"/>
    </row>
    <row r="4130" spans="3:3" x14ac:dyDescent="0.25">
      <c r="C4130" s="6"/>
    </row>
    <row r="4131" spans="3:3" x14ac:dyDescent="0.25">
      <c r="C4131" s="6"/>
    </row>
    <row r="4132" spans="3:3" x14ac:dyDescent="0.25">
      <c r="C4132" s="6"/>
    </row>
    <row r="4133" spans="3:3" x14ac:dyDescent="0.25">
      <c r="C4133" s="6"/>
    </row>
    <row r="4134" spans="3:3" x14ac:dyDescent="0.25">
      <c r="C4134" s="6"/>
    </row>
    <row r="4135" spans="3:3" x14ac:dyDescent="0.25">
      <c r="C4135" s="6"/>
    </row>
    <row r="4136" spans="3:3" x14ac:dyDescent="0.25">
      <c r="C4136" s="6"/>
    </row>
    <row r="4137" spans="3:3" x14ac:dyDescent="0.25">
      <c r="C4137" s="6"/>
    </row>
    <row r="4138" spans="3:3" x14ac:dyDescent="0.25">
      <c r="C4138" s="6"/>
    </row>
    <row r="4139" spans="3:3" x14ac:dyDescent="0.25">
      <c r="C4139" s="6"/>
    </row>
    <row r="4140" spans="3:3" x14ac:dyDescent="0.25">
      <c r="C4140" s="6"/>
    </row>
    <row r="4141" spans="3:3" x14ac:dyDescent="0.25">
      <c r="C4141" s="6"/>
    </row>
    <row r="4142" spans="3:3" x14ac:dyDescent="0.25">
      <c r="C4142" s="6"/>
    </row>
    <row r="4143" spans="3:3" x14ac:dyDescent="0.25">
      <c r="C4143" s="6"/>
    </row>
    <row r="4144" spans="3:3" x14ac:dyDescent="0.25">
      <c r="C4144" s="6"/>
    </row>
    <row r="4145" spans="3:3" x14ac:dyDescent="0.25">
      <c r="C4145" s="6"/>
    </row>
    <row r="4146" spans="3:3" x14ac:dyDescent="0.25">
      <c r="C4146" s="6"/>
    </row>
    <row r="4147" spans="3:3" x14ac:dyDescent="0.25">
      <c r="C4147" s="6"/>
    </row>
    <row r="4148" spans="3:3" x14ac:dyDescent="0.25">
      <c r="C4148" s="6"/>
    </row>
    <row r="4149" spans="3:3" x14ac:dyDescent="0.25">
      <c r="C4149" s="6"/>
    </row>
    <row r="4150" spans="3:3" x14ac:dyDescent="0.25">
      <c r="C4150" s="6"/>
    </row>
    <row r="4151" spans="3:3" x14ac:dyDescent="0.25">
      <c r="C4151" s="6"/>
    </row>
    <row r="4152" spans="3:3" x14ac:dyDescent="0.25">
      <c r="C4152" s="6"/>
    </row>
    <row r="4153" spans="3:3" x14ac:dyDescent="0.25">
      <c r="C4153" s="6"/>
    </row>
    <row r="4154" spans="3:3" x14ac:dyDescent="0.25">
      <c r="C4154" s="6"/>
    </row>
    <row r="4155" spans="3:3" x14ac:dyDescent="0.25">
      <c r="C4155" s="6"/>
    </row>
    <row r="4156" spans="3:3" x14ac:dyDescent="0.25">
      <c r="C4156" s="6"/>
    </row>
    <row r="4157" spans="3:3" x14ac:dyDescent="0.25">
      <c r="C4157" s="6"/>
    </row>
    <row r="4158" spans="3:3" x14ac:dyDescent="0.25">
      <c r="C4158" s="6"/>
    </row>
    <row r="4159" spans="3:3" x14ac:dyDescent="0.25">
      <c r="C4159" s="6"/>
    </row>
    <row r="4160" spans="3:3" x14ac:dyDescent="0.25">
      <c r="C4160" s="6"/>
    </row>
    <row r="4161" spans="3:3" x14ac:dyDescent="0.25">
      <c r="C4161" s="6"/>
    </row>
    <row r="4162" spans="3:3" x14ac:dyDescent="0.25">
      <c r="C4162" s="6"/>
    </row>
    <row r="4163" spans="3:3" x14ac:dyDescent="0.25">
      <c r="C4163" s="6"/>
    </row>
    <row r="4164" spans="3:3" x14ac:dyDescent="0.25">
      <c r="C4164" s="6"/>
    </row>
    <row r="4165" spans="3:3" x14ac:dyDescent="0.25">
      <c r="C4165" s="6"/>
    </row>
    <row r="4166" spans="3:3" x14ac:dyDescent="0.25">
      <c r="C4166" s="6"/>
    </row>
    <row r="4167" spans="3:3" x14ac:dyDescent="0.25">
      <c r="C4167" s="6"/>
    </row>
    <row r="4168" spans="3:3" x14ac:dyDescent="0.25">
      <c r="C4168" s="6"/>
    </row>
    <row r="4169" spans="3:3" x14ac:dyDescent="0.25">
      <c r="C4169" s="6"/>
    </row>
    <row r="4170" spans="3:3" x14ac:dyDescent="0.25">
      <c r="C4170" s="6"/>
    </row>
    <row r="4171" spans="3:3" x14ac:dyDescent="0.25">
      <c r="C4171" s="6"/>
    </row>
    <row r="4172" spans="3:3" x14ac:dyDescent="0.25">
      <c r="C4172" s="6"/>
    </row>
    <row r="4173" spans="3:3" x14ac:dyDescent="0.25">
      <c r="C4173" s="6"/>
    </row>
    <row r="4174" spans="3:3" x14ac:dyDescent="0.25">
      <c r="C4174" s="6"/>
    </row>
    <row r="4175" spans="3:3" x14ac:dyDescent="0.25">
      <c r="C4175" s="6"/>
    </row>
    <row r="4176" spans="3:3" x14ac:dyDescent="0.25">
      <c r="C4176" s="6"/>
    </row>
    <row r="4177" spans="3:3" x14ac:dyDescent="0.25">
      <c r="C4177" s="6"/>
    </row>
    <row r="4178" spans="3:3" x14ac:dyDescent="0.25">
      <c r="C4178" s="6"/>
    </row>
    <row r="4179" spans="3:3" x14ac:dyDescent="0.25">
      <c r="C4179" s="6"/>
    </row>
    <row r="4180" spans="3:3" x14ac:dyDescent="0.25">
      <c r="C4180" s="6"/>
    </row>
    <row r="4181" spans="3:3" x14ac:dyDescent="0.25">
      <c r="C4181" s="6"/>
    </row>
    <row r="4182" spans="3:3" x14ac:dyDescent="0.25">
      <c r="C4182" s="6"/>
    </row>
    <row r="4183" spans="3:3" x14ac:dyDescent="0.25">
      <c r="C4183" s="6"/>
    </row>
    <row r="4184" spans="3:3" x14ac:dyDescent="0.25">
      <c r="C4184" s="6"/>
    </row>
    <row r="4185" spans="3:3" x14ac:dyDescent="0.25">
      <c r="C4185" s="6"/>
    </row>
    <row r="4186" spans="3:3" x14ac:dyDescent="0.25">
      <c r="C4186" s="6"/>
    </row>
    <row r="4187" spans="3:3" x14ac:dyDescent="0.25">
      <c r="C4187" s="6"/>
    </row>
    <row r="4188" spans="3:3" x14ac:dyDescent="0.25">
      <c r="C4188" s="6"/>
    </row>
    <row r="4189" spans="3:3" x14ac:dyDescent="0.25">
      <c r="C4189" s="6"/>
    </row>
    <row r="4190" spans="3:3" x14ac:dyDescent="0.25">
      <c r="C4190" s="6"/>
    </row>
    <row r="4191" spans="3:3" x14ac:dyDescent="0.25">
      <c r="C4191" s="6"/>
    </row>
    <row r="4192" spans="3:3" x14ac:dyDescent="0.25">
      <c r="C4192" s="6"/>
    </row>
    <row r="4193" spans="3:21" x14ac:dyDescent="0.25">
      <c r="C4193" s="6"/>
    </row>
    <row r="4194" spans="3:21" x14ac:dyDescent="0.25">
      <c r="C4194" s="6"/>
    </row>
    <row r="4195" spans="3:21" x14ac:dyDescent="0.25">
      <c r="C4195" s="6"/>
    </row>
    <row r="4196" spans="3:21" x14ac:dyDescent="0.25">
      <c r="C4196" s="6"/>
    </row>
    <row r="4197" spans="3:21" x14ac:dyDescent="0.25">
      <c r="C4197" s="6"/>
    </row>
    <row r="4198" spans="3:21" x14ac:dyDescent="0.25">
      <c r="C4198" s="6"/>
      <c r="O4198"/>
      <c r="P4198"/>
      <c r="Q4198"/>
      <c r="R4198"/>
      <c r="S4198"/>
      <c r="T4198"/>
      <c r="U4198"/>
    </row>
    <row r="4199" spans="3:21" x14ac:dyDescent="0.25">
      <c r="C4199" s="6"/>
    </row>
    <row r="4200" spans="3:21" x14ac:dyDescent="0.25">
      <c r="C4200" s="6"/>
    </row>
    <row r="4201" spans="3:21" x14ac:dyDescent="0.25">
      <c r="C4201" s="6"/>
    </row>
    <row r="4202" spans="3:21" x14ac:dyDescent="0.25">
      <c r="C4202" s="6"/>
    </row>
    <row r="4203" spans="3:21" x14ac:dyDescent="0.25">
      <c r="C4203" s="6"/>
    </row>
    <row r="4204" spans="3:21" x14ac:dyDescent="0.25">
      <c r="C4204" s="6"/>
      <c r="O4204"/>
      <c r="P4204"/>
      <c r="Q4204"/>
      <c r="R4204"/>
      <c r="S4204"/>
      <c r="T4204"/>
      <c r="U4204"/>
    </row>
    <row r="4205" spans="3:21" x14ac:dyDescent="0.25">
      <c r="C4205" s="6"/>
    </row>
    <row r="4206" spans="3:21" x14ac:dyDescent="0.25">
      <c r="C4206" s="6"/>
    </row>
    <row r="4207" spans="3:21" x14ac:dyDescent="0.25">
      <c r="C4207" s="6"/>
    </row>
    <row r="4208" spans="3:21" x14ac:dyDescent="0.25">
      <c r="C4208" s="6"/>
    </row>
    <row r="4209" spans="3:21" x14ac:dyDescent="0.25">
      <c r="C4209" s="6"/>
    </row>
    <row r="4210" spans="3:21" x14ac:dyDescent="0.25">
      <c r="C4210" s="6"/>
    </row>
    <row r="4211" spans="3:21" x14ac:dyDescent="0.25">
      <c r="C4211" s="6"/>
    </row>
    <row r="4212" spans="3:21" x14ac:dyDescent="0.25">
      <c r="C4212" s="6"/>
    </row>
    <row r="4213" spans="3:21" x14ac:dyDescent="0.25">
      <c r="C4213" s="6"/>
    </row>
    <row r="4214" spans="3:21" x14ac:dyDescent="0.25">
      <c r="C4214" s="6"/>
    </row>
    <row r="4215" spans="3:21" x14ac:dyDescent="0.25">
      <c r="C4215" s="6"/>
      <c r="O4215"/>
      <c r="P4215"/>
      <c r="Q4215"/>
      <c r="R4215"/>
      <c r="S4215"/>
      <c r="T4215"/>
      <c r="U4215"/>
    </row>
    <row r="4216" spans="3:21" x14ac:dyDescent="0.25">
      <c r="C4216" s="6"/>
    </row>
    <row r="4217" spans="3:21" x14ac:dyDescent="0.25">
      <c r="C4217" s="6"/>
    </row>
    <row r="4218" spans="3:21" x14ac:dyDescent="0.25">
      <c r="C4218" s="6"/>
    </row>
    <row r="4219" spans="3:21" x14ac:dyDescent="0.25">
      <c r="C4219" s="6"/>
    </row>
    <row r="4220" spans="3:21" x14ac:dyDescent="0.25">
      <c r="C4220" s="6"/>
    </row>
    <row r="4221" spans="3:21" x14ac:dyDescent="0.25">
      <c r="C4221" s="6"/>
    </row>
    <row r="4222" spans="3:21" x14ac:dyDescent="0.25">
      <c r="C4222" s="6"/>
    </row>
    <row r="4223" spans="3:21" x14ac:dyDescent="0.25">
      <c r="C4223" s="6"/>
    </row>
    <row r="4224" spans="3:21" x14ac:dyDescent="0.25">
      <c r="C4224" s="6"/>
    </row>
    <row r="4225" spans="3:3" x14ac:dyDescent="0.25">
      <c r="C4225" s="6"/>
    </row>
    <row r="4226" spans="3:3" x14ac:dyDescent="0.25">
      <c r="C4226" s="6"/>
    </row>
    <row r="4227" spans="3:3" x14ac:dyDescent="0.25">
      <c r="C4227" s="6"/>
    </row>
    <row r="4228" spans="3:3" x14ac:dyDescent="0.25">
      <c r="C4228" s="6"/>
    </row>
    <row r="4229" spans="3:3" x14ac:dyDescent="0.25">
      <c r="C4229" s="6"/>
    </row>
    <row r="4230" spans="3:3" x14ac:dyDescent="0.25">
      <c r="C4230" s="6"/>
    </row>
    <row r="4231" spans="3:3" x14ac:dyDescent="0.25">
      <c r="C4231" s="6"/>
    </row>
    <row r="4232" spans="3:3" x14ac:dyDescent="0.25">
      <c r="C4232" s="6"/>
    </row>
    <row r="4233" spans="3:3" x14ac:dyDescent="0.25">
      <c r="C4233" s="6"/>
    </row>
    <row r="4234" spans="3:3" x14ac:dyDescent="0.25">
      <c r="C4234" s="6"/>
    </row>
    <row r="4235" spans="3:3" x14ac:dyDescent="0.25">
      <c r="C4235" s="6"/>
    </row>
    <row r="4236" spans="3:3" x14ac:dyDescent="0.25">
      <c r="C4236" s="6"/>
    </row>
    <row r="4237" spans="3:3" x14ac:dyDescent="0.25">
      <c r="C4237" s="6"/>
    </row>
    <row r="4238" spans="3:3" x14ac:dyDescent="0.25">
      <c r="C4238" s="6"/>
    </row>
    <row r="4239" spans="3:3" x14ac:dyDescent="0.25">
      <c r="C4239" s="6"/>
    </row>
    <row r="4240" spans="3:3" x14ac:dyDescent="0.25">
      <c r="C4240" s="6"/>
    </row>
    <row r="4241" spans="3:3" x14ac:dyDescent="0.25">
      <c r="C4241" s="6"/>
    </row>
    <row r="4242" spans="3:3" x14ac:dyDescent="0.25">
      <c r="C4242" s="6"/>
    </row>
    <row r="4243" spans="3:3" x14ac:dyDescent="0.25">
      <c r="C4243" s="6"/>
    </row>
    <row r="4244" spans="3:3" x14ac:dyDescent="0.25">
      <c r="C4244" s="6"/>
    </row>
    <row r="4245" spans="3:3" x14ac:dyDescent="0.25">
      <c r="C4245" s="6"/>
    </row>
    <row r="4246" spans="3:3" x14ac:dyDescent="0.25">
      <c r="C4246" s="6"/>
    </row>
    <row r="4247" spans="3:3" x14ac:dyDescent="0.25">
      <c r="C4247" s="6"/>
    </row>
    <row r="4248" spans="3:3" x14ac:dyDescent="0.25">
      <c r="C4248" s="6"/>
    </row>
    <row r="4249" spans="3:3" x14ac:dyDescent="0.25">
      <c r="C4249" s="6"/>
    </row>
    <row r="4250" spans="3:3" x14ac:dyDescent="0.25">
      <c r="C4250" s="6"/>
    </row>
    <row r="4251" spans="3:3" x14ac:dyDescent="0.25">
      <c r="C4251" s="6"/>
    </row>
    <row r="4252" spans="3:3" x14ac:dyDescent="0.25">
      <c r="C4252" s="6"/>
    </row>
    <row r="4253" spans="3:3" x14ac:dyDescent="0.25">
      <c r="C4253" s="6"/>
    </row>
    <row r="4254" spans="3:3" x14ac:dyDescent="0.25">
      <c r="C4254" s="6"/>
    </row>
    <row r="4255" spans="3:3" x14ac:dyDescent="0.25">
      <c r="C4255" s="6"/>
    </row>
    <row r="4256" spans="3:3" x14ac:dyDescent="0.25">
      <c r="C4256" s="6"/>
    </row>
    <row r="4257" spans="3:3" x14ac:dyDescent="0.25">
      <c r="C4257" s="6"/>
    </row>
    <row r="4258" spans="3:3" x14ac:dyDescent="0.25">
      <c r="C4258" s="6"/>
    </row>
    <row r="4259" spans="3:3" x14ac:dyDescent="0.25">
      <c r="C4259" s="6"/>
    </row>
    <row r="4260" spans="3:3" x14ac:dyDescent="0.25">
      <c r="C4260" s="6"/>
    </row>
    <row r="4261" spans="3:3" x14ac:dyDescent="0.25">
      <c r="C4261" s="6"/>
    </row>
    <row r="4262" spans="3:3" x14ac:dyDescent="0.25">
      <c r="C4262" s="6"/>
    </row>
    <row r="4263" spans="3:3" x14ac:dyDescent="0.25">
      <c r="C4263" s="6"/>
    </row>
    <row r="4264" spans="3:3" x14ac:dyDescent="0.25">
      <c r="C4264" s="6"/>
    </row>
    <row r="4265" spans="3:3" x14ac:dyDescent="0.25">
      <c r="C4265" s="6"/>
    </row>
    <row r="4266" spans="3:3" x14ac:dyDescent="0.25">
      <c r="C4266" s="6"/>
    </row>
    <row r="4267" spans="3:3" x14ac:dyDescent="0.25">
      <c r="C4267" s="6"/>
    </row>
    <row r="4268" spans="3:3" x14ac:dyDescent="0.25">
      <c r="C4268" s="6"/>
    </row>
    <row r="4269" spans="3:3" x14ac:dyDescent="0.25">
      <c r="C4269" s="6"/>
    </row>
    <row r="4270" spans="3:3" x14ac:dyDescent="0.25">
      <c r="C4270" s="6"/>
    </row>
    <row r="4271" spans="3:3" x14ac:dyDescent="0.25">
      <c r="C4271" s="6"/>
    </row>
    <row r="4272" spans="3:3" x14ac:dyDescent="0.25">
      <c r="C4272" s="6"/>
    </row>
    <row r="4273" spans="3:3" x14ac:dyDescent="0.25">
      <c r="C4273" s="6"/>
    </row>
    <row r="4274" spans="3:3" x14ac:dyDescent="0.25">
      <c r="C4274" s="6"/>
    </row>
    <row r="4275" spans="3:3" x14ac:dyDescent="0.25">
      <c r="C4275" s="6"/>
    </row>
    <row r="4276" spans="3:3" x14ac:dyDescent="0.25">
      <c r="C4276" s="6"/>
    </row>
    <row r="4277" spans="3:3" x14ac:dyDescent="0.25">
      <c r="C4277" s="6"/>
    </row>
    <row r="4278" spans="3:3" x14ac:dyDescent="0.25">
      <c r="C4278" s="6"/>
    </row>
    <row r="4279" spans="3:3" x14ac:dyDescent="0.25">
      <c r="C4279" s="6"/>
    </row>
    <row r="4280" spans="3:3" x14ac:dyDescent="0.25">
      <c r="C4280" s="6"/>
    </row>
    <row r="4281" spans="3:3" x14ac:dyDescent="0.25">
      <c r="C4281" s="6"/>
    </row>
    <row r="4282" spans="3:3" x14ac:dyDescent="0.25">
      <c r="C4282" s="6"/>
    </row>
    <row r="4283" spans="3:3" x14ac:dyDescent="0.25">
      <c r="C4283" s="6"/>
    </row>
    <row r="4284" spans="3:3" x14ac:dyDescent="0.25">
      <c r="C4284" s="6"/>
    </row>
    <row r="4285" spans="3:3" x14ac:dyDescent="0.25">
      <c r="C4285" s="6"/>
    </row>
    <row r="4286" spans="3:3" x14ac:dyDescent="0.25">
      <c r="C4286" s="6"/>
    </row>
    <row r="4287" spans="3:3" x14ac:dyDescent="0.25">
      <c r="C4287" s="6"/>
    </row>
    <row r="4288" spans="3:3" x14ac:dyDescent="0.25">
      <c r="C4288" s="6"/>
    </row>
    <row r="4289" spans="3:3" x14ac:dyDescent="0.25">
      <c r="C4289" s="6"/>
    </row>
    <row r="4290" spans="3:3" x14ac:dyDescent="0.25">
      <c r="C4290" s="6"/>
    </row>
    <row r="4291" spans="3:3" x14ac:dyDescent="0.25">
      <c r="C4291" s="6"/>
    </row>
    <row r="4292" spans="3:3" x14ac:dyDescent="0.25">
      <c r="C4292" s="6"/>
    </row>
    <row r="4293" spans="3:3" x14ac:dyDescent="0.25">
      <c r="C4293" s="6"/>
    </row>
    <row r="4294" spans="3:3" x14ac:dyDescent="0.25">
      <c r="C4294" s="6"/>
    </row>
    <row r="4295" spans="3:3" x14ac:dyDescent="0.25">
      <c r="C4295" s="6"/>
    </row>
    <row r="4296" spans="3:3" x14ac:dyDescent="0.25">
      <c r="C4296" s="6"/>
    </row>
    <row r="4297" spans="3:3" x14ac:dyDescent="0.25">
      <c r="C4297" s="6"/>
    </row>
    <row r="4298" spans="3:3" x14ac:dyDescent="0.25">
      <c r="C4298" s="6"/>
    </row>
    <row r="4299" spans="3:3" x14ac:dyDescent="0.25">
      <c r="C4299" s="6"/>
    </row>
    <row r="4300" spans="3:3" x14ac:dyDescent="0.25">
      <c r="C4300" s="6"/>
    </row>
    <row r="4301" spans="3:3" x14ac:dyDescent="0.25">
      <c r="C4301" s="6"/>
    </row>
    <row r="4302" spans="3:3" x14ac:dyDescent="0.25">
      <c r="C4302" s="6"/>
    </row>
    <row r="4303" spans="3:3" x14ac:dyDescent="0.25">
      <c r="C4303" s="6"/>
    </row>
    <row r="4304" spans="3:3" x14ac:dyDescent="0.25">
      <c r="C4304" s="6"/>
    </row>
    <row r="4305" spans="3:3" x14ac:dyDescent="0.25">
      <c r="C4305" s="6"/>
    </row>
    <row r="4306" spans="3:3" x14ac:dyDescent="0.25">
      <c r="C4306" s="6"/>
    </row>
    <row r="4307" spans="3:3" x14ac:dyDescent="0.25">
      <c r="C4307" s="6"/>
    </row>
    <row r="4308" spans="3:3" x14ac:dyDescent="0.25">
      <c r="C4308" s="6"/>
    </row>
    <row r="4309" spans="3:3" x14ac:dyDescent="0.25">
      <c r="C4309" s="6"/>
    </row>
    <row r="4310" spans="3:3" x14ac:dyDescent="0.25">
      <c r="C4310" s="6"/>
    </row>
    <row r="4311" spans="3:3" x14ac:dyDescent="0.25">
      <c r="C4311" s="6"/>
    </row>
    <row r="4312" spans="3:3" x14ac:dyDescent="0.25">
      <c r="C4312" s="6"/>
    </row>
    <row r="4313" spans="3:3" x14ac:dyDescent="0.25">
      <c r="C4313" s="6"/>
    </row>
    <row r="4314" spans="3:3" x14ac:dyDescent="0.25">
      <c r="C4314" s="6"/>
    </row>
    <row r="4315" spans="3:3" x14ac:dyDescent="0.25">
      <c r="C4315" s="6"/>
    </row>
    <row r="4316" spans="3:3" x14ac:dyDescent="0.25">
      <c r="C4316" s="6"/>
    </row>
    <row r="4317" spans="3:3" x14ac:dyDescent="0.25">
      <c r="C4317" s="6"/>
    </row>
    <row r="4318" spans="3:3" x14ac:dyDescent="0.25">
      <c r="C4318" s="6"/>
    </row>
    <row r="4319" spans="3:3" x14ac:dyDescent="0.25">
      <c r="C4319" s="6"/>
    </row>
    <row r="4320" spans="3:3" x14ac:dyDescent="0.25">
      <c r="C4320" s="6"/>
    </row>
    <row r="4321" spans="3:3" x14ac:dyDescent="0.25">
      <c r="C4321" s="6"/>
    </row>
    <row r="4322" spans="3:3" x14ac:dyDescent="0.25">
      <c r="C4322" s="6"/>
    </row>
    <row r="4323" spans="3:3" x14ac:dyDescent="0.25">
      <c r="C4323" s="6"/>
    </row>
    <row r="4324" spans="3:3" x14ac:dyDescent="0.25">
      <c r="C4324" s="6"/>
    </row>
    <row r="4325" spans="3:3" x14ac:dyDescent="0.25">
      <c r="C4325" s="6"/>
    </row>
    <row r="4326" spans="3:3" x14ac:dyDescent="0.25">
      <c r="C4326" s="6"/>
    </row>
    <row r="4327" spans="3:3" x14ac:dyDescent="0.25">
      <c r="C4327" s="6"/>
    </row>
    <row r="4328" spans="3:3" x14ac:dyDescent="0.25">
      <c r="C4328" s="6"/>
    </row>
    <row r="4329" spans="3:3" x14ac:dyDescent="0.25">
      <c r="C4329" s="6"/>
    </row>
    <row r="4330" spans="3:3" x14ac:dyDescent="0.25">
      <c r="C4330" s="6"/>
    </row>
    <row r="4331" spans="3:3" x14ac:dyDescent="0.25">
      <c r="C4331" s="6"/>
    </row>
    <row r="4332" spans="3:3" x14ac:dyDescent="0.25">
      <c r="C4332" s="6"/>
    </row>
    <row r="4333" spans="3:3" x14ac:dyDescent="0.25">
      <c r="C4333" s="6"/>
    </row>
    <row r="4334" spans="3:3" x14ac:dyDescent="0.25">
      <c r="C4334" s="6"/>
    </row>
    <row r="4335" spans="3:3" x14ac:dyDescent="0.25">
      <c r="C4335" s="6"/>
    </row>
    <row r="4336" spans="3:3" x14ac:dyDescent="0.25">
      <c r="C4336" s="6"/>
    </row>
    <row r="4337" spans="3:21" x14ac:dyDescent="0.25">
      <c r="C4337" s="6"/>
    </row>
    <row r="4338" spans="3:21" x14ac:dyDescent="0.25">
      <c r="C4338" s="6"/>
    </row>
    <row r="4339" spans="3:21" x14ac:dyDescent="0.25">
      <c r="C4339" s="6"/>
      <c r="O4339"/>
      <c r="P4339"/>
      <c r="Q4339"/>
      <c r="R4339"/>
      <c r="S4339"/>
      <c r="T4339"/>
      <c r="U4339"/>
    </row>
    <row r="4340" spans="3:21" x14ac:dyDescent="0.25">
      <c r="C4340" s="6"/>
    </row>
    <row r="4341" spans="3:21" x14ac:dyDescent="0.25">
      <c r="C4341" s="6"/>
    </row>
    <row r="4342" spans="3:21" x14ac:dyDescent="0.25">
      <c r="C4342" s="6"/>
    </row>
    <row r="4343" spans="3:21" x14ac:dyDescent="0.25">
      <c r="C4343" s="6"/>
    </row>
    <row r="4344" spans="3:21" x14ac:dyDescent="0.25">
      <c r="C4344" s="6"/>
    </row>
    <row r="4345" spans="3:21" x14ac:dyDescent="0.25">
      <c r="C4345" s="6"/>
    </row>
    <row r="4346" spans="3:21" x14ac:dyDescent="0.25">
      <c r="C4346" s="6"/>
    </row>
    <row r="4347" spans="3:21" x14ac:dyDescent="0.25">
      <c r="C4347" s="6"/>
    </row>
    <row r="4348" spans="3:21" x14ac:dyDescent="0.25">
      <c r="C4348" s="6"/>
    </row>
    <row r="4349" spans="3:21" x14ac:dyDescent="0.25">
      <c r="C4349" s="6"/>
    </row>
    <row r="4350" spans="3:21" x14ac:dyDescent="0.25">
      <c r="C4350" s="6"/>
    </row>
    <row r="4351" spans="3:21" x14ac:dyDescent="0.25">
      <c r="C4351" s="6"/>
    </row>
    <row r="4352" spans="3:21" x14ac:dyDescent="0.25">
      <c r="C4352" s="6"/>
    </row>
    <row r="4353" spans="3:21" x14ac:dyDescent="0.25">
      <c r="C4353" s="6"/>
    </row>
    <row r="4354" spans="3:21" x14ac:dyDescent="0.25">
      <c r="C4354" s="6"/>
      <c r="O4354"/>
      <c r="P4354"/>
      <c r="Q4354"/>
      <c r="R4354"/>
      <c r="S4354"/>
      <c r="T4354"/>
      <c r="U4354"/>
    </row>
    <row r="4355" spans="3:21" x14ac:dyDescent="0.25">
      <c r="C4355" s="6"/>
    </row>
    <row r="4356" spans="3:21" x14ac:dyDescent="0.25">
      <c r="C4356" s="6"/>
    </row>
    <row r="4357" spans="3:21" x14ac:dyDescent="0.25">
      <c r="C4357" s="6"/>
    </row>
    <row r="4358" spans="3:21" x14ac:dyDescent="0.25">
      <c r="C4358" s="6"/>
    </row>
    <row r="4359" spans="3:21" x14ac:dyDescent="0.25">
      <c r="C4359" s="6"/>
    </row>
    <row r="4360" spans="3:21" x14ac:dyDescent="0.25">
      <c r="C4360" s="6"/>
    </row>
    <row r="4361" spans="3:21" x14ac:dyDescent="0.25">
      <c r="C4361" s="6"/>
    </row>
    <row r="4362" spans="3:21" x14ac:dyDescent="0.25">
      <c r="C4362" s="6"/>
    </row>
    <row r="4363" spans="3:21" x14ac:dyDescent="0.25">
      <c r="C4363" s="6"/>
    </row>
    <row r="4364" spans="3:21" x14ac:dyDescent="0.25">
      <c r="C4364" s="6"/>
    </row>
    <row r="4365" spans="3:21" x14ac:dyDescent="0.25">
      <c r="C4365" s="6"/>
    </row>
    <row r="4366" spans="3:21" x14ac:dyDescent="0.25">
      <c r="C4366" s="6"/>
    </row>
    <row r="4367" spans="3:21" x14ac:dyDescent="0.25">
      <c r="C4367" s="6"/>
    </row>
    <row r="4368" spans="3:21" x14ac:dyDescent="0.25">
      <c r="C4368" s="6"/>
    </row>
    <row r="4369" spans="3:3" x14ac:dyDescent="0.25">
      <c r="C4369" s="6"/>
    </row>
    <row r="4370" spans="3:3" x14ac:dyDescent="0.25">
      <c r="C4370" s="6"/>
    </row>
    <row r="4371" spans="3:3" x14ac:dyDescent="0.25">
      <c r="C4371" s="6"/>
    </row>
    <row r="4372" spans="3:3" x14ac:dyDescent="0.25">
      <c r="C4372" s="6"/>
    </row>
    <row r="4373" spans="3:3" x14ac:dyDescent="0.25">
      <c r="C4373" s="6"/>
    </row>
    <row r="4374" spans="3:3" x14ac:dyDescent="0.25">
      <c r="C4374" s="6"/>
    </row>
    <row r="4375" spans="3:3" x14ac:dyDescent="0.25">
      <c r="C4375" s="6"/>
    </row>
    <row r="4376" spans="3:3" x14ac:dyDescent="0.25">
      <c r="C4376" s="6"/>
    </row>
    <row r="4377" spans="3:3" x14ac:dyDescent="0.25">
      <c r="C4377" s="6"/>
    </row>
    <row r="4378" spans="3:3" x14ac:dyDescent="0.25">
      <c r="C4378" s="6"/>
    </row>
    <row r="4379" spans="3:3" x14ac:dyDescent="0.25">
      <c r="C4379" s="6"/>
    </row>
    <row r="4380" spans="3:3" x14ac:dyDescent="0.25">
      <c r="C4380" s="6"/>
    </row>
    <row r="4381" spans="3:3" x14ac:dyDescent="0.25">
      <c r="C4381" s="6"/>
    </row>
    <row r="4382" spans="3:3" x14ac:dyDescent="0.25">
      <c r="C4382" s="6"/>
    </row>
    <row r="4383" spans="3:3" x14ac:dyDescent="0.25">
      <c r="C4383" s="6"/>
    </row>
    <row r="4384" spans="3:3" x14ac:dyDescent="0.25">
      <c r="C4384" s="6"/>
    </row>
    <row r="4385" spans="3:3" x14ac:dyDescent="0.25">
      <c r="C4385" s="6"/>
    </row>
    <row r="4386" spans="3:3" x14ac:dyDescent="0.25">
      <c r="C4386" s="6"/>
    </row>
    <row r="4387" spans="3:3" x14ac:dyDescent="0.25">
      <c r="C4387" s="6"/>
    </row>
    <row r="4388" spans="3:3" x14ac:dyDescent="0.25">
      <c r="C4388" s="6"/>
    </row>
    <row r="4389" spans="3:3" x14ac:dyDescent="0.25">
      <c r="C4389" s="6"/>
    </row>
    <row r="4390" spans="3:3" x14ac:dyDescent="0.25">
      <c r="C4390" s="6"/>
    </row>
    <row r="4391" spans="3:3" x14ac:dyDescent="0.25">
      <c r="C4391" s="6"/>
    </row>
    <row r="4392" spans="3:3" x14ac:dyDescent="0.25">
      <c r="C4392" s="6"/>
    </row>
    <row r="4393" spans="3:3" x14ac:dyDescent="0.25">
      <c r="C4393" s="6"/>
    </row>
    <row r="4394" spans="3:3" x14ac:dyDescent="0.25">
      <c r="C4394" s="6"/>
    </row>
    <row r="4395" spans="3:3" x14ac:dyDescent="0.25">
      <c r="C4395" s="6"/>
    </row>
    <row r="4396" spans="3:3" x14ac:dyDescent="0.25">
      <c r="C4396" s="6"/>
    </row>
    <row r="4397" spans="3:3" x14ac:dyDescent="0.25">
      <c r="C4397" s="6"/>
    </row>
    <row r="4398" spans="3:3" x14ac:dyDescent="0.25">
      <c r="C4398" s="6"/>
    </row>
    <row r="4399" spans="3:3" x14ac:dyDescent="0.25">
      <c r="C4399" s="6"/>
    </row>
    <row r="4400" spans="3:3" x14ac:dyDescent="0.25">
      <c r="C4400" s="6"/>
    </row>
    <row r="4401" spans="3:21" x14ac:dyDescent="0.25">
      <c r="C4401" s="6"/>
    </row>
    <row r="4402" spans="3:21" x14ac:dyDescent="0.25">
      <c r="C4402" s="6"/>
    </row>
    <row r="4403" spans="3:21" x14ac:dyDescent="0.25">
      <c r="C4403" s="6"/>
    </row>
    <row r="4404" spans="3:21" x14ac:dyDescent="0.25">
      <c r="C4404" s="6"/>
    </row>
    <row r="4405" spans="3:21" x14ac:dyDescent="0.25">
      <c r="C4405" s="6"/>
    </row>
    <row r="4406" spans="3:21" x14ac:dyDescent="0.25">
      <c r="C4406" s="6"/>
    </row>
    <row r="4407" spans="3:21" x14ac:dyDescent="0.25">
      <c r="C4407" s="6"/>
    </row>
    <row r="4408" spans="3:21" x14ac:dyDescent="0.25">
      <c r="C4408" s="6"/>
    </row>
    <row r="4409" spans="3:21" x14ac:dyDescent="0.25">
      <c r="C4409" s="6"/>
    </row>
    <row r="4410" spans="3:21" x14ac:dyDescent="0.25">
      <c r="C4410" s="6"/>
    </row>
    <row r="4411" spans="3:21" x14ac:dyDescent="0.25">
      <c r="C4411" s="6"/>
    </row>
    <row r="4412" spans="3:21" x14ac:dyDescent="0.25">
      <c r="C4412" s="6"/>
    </row>
    <row r="4413" spans="3:21" x14ac:dyDescent="0.25">
      <c r="C4413" s="6"/>
    </row>
    <row r="4414" spans="3:21" x14ac:dyDescent="0.25">
      <c r="C4414" s="6"/>
    </row>
    <row r="4415" spans="3:21" x14ac:dyDescent="0.25">
      <c r="C4415" s="6"/>
    </row>
    <row r="4416" spans="3:21" x14ac:dyDescent="0.25">
      <c r="C4416" s="6"/>
      <c r="O4416"/>
      <c r="P4416"/>
      <c r="Q4416"/>
      <c r="R4416"/>
      <c r="S4416"/>
      <c r="T4416"/>
      <c r="U4416"/>
    </row>
    <row r="4417" spans="3:21" x14ac:dyDescent="0.25">
      <c r="C4417" s="6"/>
    </row>
    <row r="4418" spans="3:21" x14ac:dyDescent="0.25">
      <c r="C4418" s="6"/>
    </row>
    <row r="4419" spans="3:21" x14ac:dyDescent="0.25">
      <c r="C4419" s="6"/>
    </row>
    <row r="4420" spans="3:21" x14ac:dyDescent="0.25">
      <c r="C4420" s="6"/>
    </row>
    <row r="4421" spans="3:21" x14ac:dyDescent="0.25">
      <c r="C4421" s="6"/>
    </row>
    <row r="4422" spans="3:21" x14ac:dyDescent="0.25">
      <c r="C4422" s="6"/>
    </row>
    <row r="4423" spans="3:21" x14ac:dyDescent="0.25">
      <c r="C4423" s="6"/>
    </row>
    <row r="4424" spans="3:21" x14ac:dyDescent="0.25">
      <c r="C4424" s="6"/>
    </row>
    <row r="4425" spans="3:21" x14ac:dyDescent="0.25">
      <c r="C4425" s="6"/>
      <c r="O4425"/>
      <c r="P4425"/>
      <c r="Q4425"/>
      <c r="R4425"/>
      <c r="S4425"/>
      <c r="T4425"/>
      <c r="U4425"/>
    </row>
    <row r="4426" spans="3:21" x14ac:dyDescent="0.25">
      <c r="C4426" s="6"/>
      <c r="O4426"/>
      <c r="P4426"/>
      <c r="Q4426"/>
      <c r="R4426"/>
      <c r="S4426"/>
      <c r="T4426"/>
      <c r="U4426"/>
    </row>
    <row r="4427" spans="3:21" x14ac:dyDescent="0.25">
      <c r="C4427" s="6"/>
    </row>
    <row r="4428" spans="3:21" x14ac:dyDescent="0.25">
      <c r="C4428" s="6"/>
    </row>
    <row r="4429" spans="3:21" x14ac:dyDescent="0.25">
      <c r="C4429" s="6"/>
    </row>
    <row r="4430" spans="3:21" x14ac:dyDescent="0.25">
      <c r="C4430" s="6"/>
    </row>
    <row r="4431" spans="3:21" x14ac:dyDescent="0.25">
      <c r="C4431" s="6"/>
    </row>
    <row r="4432" spans="3:21" x14ac:dyDescent="0.25">
      <c r="C4432" s="6"/>
    </row>
    <row r="4433" spans="3:3" x14ac:dyDescent="0.25">
      <c r="C4433" s="6"/>
    </row>
    <row r="4434" spans="3:3" x14ac:dyDescent="0.25">
      <c r="C4434" s="6"/>
    </row>
    <row r="4435" spans="3:3" x14ac:dyDescent="0.25">
      <c r="C4435" s="6"/>
    </row>
    <row r="4436" spans="3:3" x14ac:dyDescent="0.25">
      <c r="C4436" s="6"/>
    </row>
    <row r="4437" spans="3:3" x14ac:dyDescent="0.25">
      <c r="C4437" s="6"/>
    </row>
    <row r="4438" spans="3:3" x14ac:dyDescent="0.25">
      <c r="C4438" s="6"/>
    </row>
    <row r="4439" spans="3:3" x14ac:dyDescent="0.25">
      <c r="C4439" s="6"/>
    </row>
    <row r="4440" spans="3:3" x14ac:dyDescent="0.25">
      <c r="C4440" s="6"/>
    </row>
    <row r="4441" spans="3:3" x14ac:dyDescent="0.25">
      <c r="C4441" s="6"/>
    </row>
    <row r="4442" spans="3:3" x14ac:dyDescent="0.25">
      <c r="C4442" s="6"/>
    </row>
    <row r="4443" spans="3:3" x14ac:dyDescent="0.25">
      <c r="C4443" s="6"/>
    </row>
    <row r="4444" spans="3:3" x14ac:dyDescent="0.25">
      <c r="C4444" s="6"/>
    </row>
    <row r="4445" spans="3:3" x14ac:dyDescent="0.25">
      <c r="C4445" s="6"/>
    </row>
    <row r="4446" spans="3:3" x14ac:dyDescent="0.25">
      <c r="C4446" s="6"/>
    </row>
    <row r="4447" spans="3:3" x14ac:dyDescent="0.25">
      <c r="C4447" s="6"/>
    </row>
    <row r="4448" spans="3:3" x14ac:dyDescent="0.25">
      <c r="C4448" s="6"/>
    </row>
    <row r="4449" spans="3:3" x14ac:dyDescent="0.25">
      <c r="C4449" s="6"/>
    </row>
    <row r="4450" spans="3:3" x14ac:dyDescent="0.25">
      <c r="C4450" s="6"/>
    </row>
    <row r="4451" spans="3:3" x14ac:dyDescent="0.25">
      <c r="C4451" s="6"/>
    </row>
    <row r="4452" spans="3:3" x14ac:dyDescent="0.25">
      <c r="C4452" s="6"/>
    </row>
    <row r="4453" spans="3:3" x14ac:dyDescent="0.25">
      <c r="C4453" s="6"/>
    </row>
    <row r="4454" spans="3:3" x14ac:dyDescent="0.25">
      <c r="C4454" s="6"/>
    </row>
    <row r="4455" spans="3:3" x14ac:dyDescent="0.25">
      <c r="C4455" s="6"/>
    </row>
    <row r="4456" spans="3:3" x14ac:dyDescent="0.25">
      <c r="C4456" s="6"/>
    </row>
    <row r="4457" spans="3:3" x14ac:dyDescent="0.25">
      <c r="C4457" s="6"/>
    </row>
    <row r="4458" spans="3:3" x14ac:dyDescent="0.25">
      <c r="C4458" s="6"/>
    </row>
    <row r="4459" spans="3:3" x14ac:dyDescent="0.25">
      <c r="C4459" s="6"/>
    </row>
    <row r="4460" spans="3:3" x14ac:dyDescent="0.25">
      <c r="C4460" s="6"/>
    </row>
    <row r="4461" spans="3:3" x14ac:dyDescent="0.25">
      <c r="C4461" s="6"/>
    </row>
    <row r="4462" spans="3:3" x14ac:dyDescent="0.25">
      <c r="C4462" s="6"/>
    </row>
    <row r="4463" spans="3:3" x14ac:dyDescent="0.25">
      <c r="C4463" s="6"/>
    </row>
    <row r="4464" spans="3:3" x14ac:dyDescent="0.25">
      <c r="C4464" s="6"/>
    </row>
    <row r="4465" spans="3:3" x14ac:dyDescent="0.25">
      <c r="C4465" s="6"/>
    </row>
    <row r="4466" spans="3:3" x14ac:dyDescent="0.25">
      <c r="C4466" s="6"/>
    </row>
    <row r="4467" spans="3:3" x14ac:dyDescent="0.25">
      <c r="C4467" s="6"/>
    </row>
    <row r="4468" spans="3:3" x14ac:dyDescent="0.25">
      <c r="C4468" s="6"/>
    </row>
    <row r="4469" spans="3:3" x14ac:dyDescent="0.25">
      <c r="C4469" s="6"/>
    </row>
    <row r="4470" spans="3:3" x14ac:dyDescent="0.25">
      <c r="C4470" s="6"/>
    </row>
    <row r="4471" spans="3:3" x14ac:dyDescent="0.25">
      <c r="C4471" s="6"/>
    </row>
    <row r="4472" spans="3:3" x14ac:dyDescent="0.25">
      <c r="C4472" s="6"/>
    </row>
    <row r="4473" spans="3:3" x14ac:dyDescent="0.25">
      <c r="C4473" s="6"/>
    </row>
    <row r="4474" spans="3:3" x14ac:dyDescent="0.25">
      <c r="C4474" s="6"/>
    </row>
    <row r="4475" spans="3:3" x14ac:dyDescent="0.25">
      <c r="C4475" s="6"/>
    </row>
    <row r="4476" spans="3:3" x14ac:dyDescent="0.25">
      <c r="C4476" s="6"/>
    </row>
    <row r="4477" spans="3:3" x14ac:dyDescent="0.25">
      <c r="C4477" s="6"/>
    </row>
    <row r="4478" spans="3:3" x14ac:dyDescent="0.25">
      <c r="C4478" s="6"/>
    </row>
    <row r="4479" spans="3:3" x14ac:dyDescent="0.25">
      <c r="C4479" s="6"/>
    </row>
    <row r="4480" spans="3:3" x14ac:dyDescent="0.25">
      <c r="C4480" s="6"/>
    </row>
    <row r="4481" spans="3:3" x14ac:dyDescent="0.25">
      <c r="C4481" s="6"/>
    </row>
    <row r="4482" spans="3:3" x14ac:dyDescent="0.25">
      <c r="C4482" s="6"/>
    </row>
    <row r="4483" spans="3:3" x14ac:dyDescent="0.25">
      <c r="C4483" s="6"/>
    </row>
    <row r="4484" spans="3:3" x14ac:dyDescent="0.25">
      <c r="C4484" s="6"/>
    </row>
    <row r="4485" spans="3:3" x14ac:dyDescent="0.25">
      <c r="C4485" s="6"/>
    </row>
    <row r="4486" spans="3:3" x14ac:dyDescent="0.25">
      <c r="C4486" s="6"/>
    </row>
    <row r="4487" spans="3:3" x14ac:dyDescent="0.25">
      <c r="C4487" s="6"/>
    </row>
    <row r="4488" spans="3:3" x14ac:dyDescent="0.25">
      <c r="C4488" s="6"/>
    </row>
    <row r="4489" spans="3:3" x14ac:dyDescent="0.25">
      <c r="C4489" s="6"/>
    </row>
    <row r="4490" spans="3:3" x14ac:dyDescent="0.25">
      <c r="C4490" s="6"/>
    </row>
    <row r="4491" spans="3:3" x14ac:dyDescent="0.25">
      <c r="C4491" s="6"/>
    </row>
    <row r="4492" spans="3:3" x14ac:dyDescent="0.25">
      <c r="C4492" s="6"/>
    </row>
    <row r="4493" spans="3:3" x14ac:dyDescent="0.25">
      <c r="C4493" s="6"/>
    </row>
    <row r="4494" spans="3:3" x14ac:dyDescent="0.25">
      <c r="C4494" s="6"/>
    </row>
    <row r="4495" spans="3:3" x14ac:dyDescent="0.25">
      <c r="C4495" s="6"/>
    </row>
    <row r="4496" spans="3:3" x14ac:dyDescent="0.25">
      <c r="C4496" s="6"/>
    </row>
    <row r="4497" spans="3:3" x14ac:dyDescent="0.25">
      <c r="C4497" s="6"/>
    </row>
    <row r="4498" spans="3:3" x14ac:dyDescent="0.25">
      <c r="C4498" s="6"/>
    </row>
    <row r="4499" spans="3:3" x14ac:dyDescent="0.25">
      <c r="C4499" s="6"/>
    </row>
    <row r="4500" spans="3:3" x14ac:dyDescent="0.25">
      <c r="C4500" s="6"/>
    </row>
    <row r="4501" spans="3:3" x14ac:dyDescent="0.25">
      <c r="C4501" s="6"/>
    </row>
    <row r="4502" spans="3:3" x14ac:dyDescent="0.25">
      <c r="C4502" s="6"/>
    </row>
    <row r="4503" spans="3:3" x14ac:dyDescent="0.25">
      <c r="C4503" s="6"/>
    </row>
    <row r="4504" spans="3:3" x14ac:dyDescent="0.25">
      <c r="C4504" s="6"/>
    </row>
    <row r="4505" spans="3:3" x14ac:dyDescent="0.25">
      <c r="C4505" s="6"/>
    </row>
    <row r="4506" spans="3:3" x14ac:dyDescent="0.25">
      <c r="C4506" s="6"/>
    </row>
    <row r="4507" spans="3:3" x14ac:dyDescent="0.25">
      <c r="C4507" s="6"/>
    </row>
    <row r="4508" spans="3:3" x14ac:dyDescent="0.25">
      <c r="C4508" s="6"/>
    </row>
    <row r="4509" spans="3:3" x14ac:dyDescent="0.25">
      <c r="C4509" s="6"/>
    </row>
    <row r="4510" spans="3:3" x14ac:dyDescent="0.25">
      <c r="C4510" s="6"/>
    </row>
    <row r="4511" spans="3:3" x14ac:dyDescent="0.25">
      <c r="C4511" s="6"/>
    </row>
    <row r="4512" spans="3:3" x14ac:dyDescent="0.25">
      <c r="C4512" s="6"/>
    </row>
    <row r="4513" spans="3:3" x14ac:dyDescent="0.25">
      <c r="C4513" s="6"/>
    </row>
    <row r="4514" spans="3:3" x14ac:dyDescent="0.25">
      <c r="C4514" s="6"/>
    </row>
    <row r="4515" spans="3:3" x14ac:dyDescent="0.25">
      <c r="C4515" s="6"/>
    </row>
    <row r="4516" spans="3:3" x14ac:dyDescent="0.25">
      <c r="C4516" s="6"/>
    </row>
    <row r="4517" spans="3:3" x14ac:dyDescent="0.25">
      <c r="C4517" s="6"/>
    </row>
    <row r="4518" spans="3:3" x14ac:dyDescent="0.25">
      <c r="C4518" s="6"/>
    </row>
    <row r="4519" spans="3:3" x14ac:dyDescent="0.25">
      <c r="C4519" s="6"/>
    </row>
    <row r="4520" spans="3:3" x14ac:dyDescent="0.25">
      <c r="C4520" s="6"/>
    </row>
    <row r="4521" spans="3:3" x14ac:dyDescent="0.25">
      <c r="C4521" s="6"/>
    </row>
    <row r="4522" spans="3:3" x14ac:dyDescent="0.25">
      <c r="C4522" s="6"/>
    </row>
    <row r="4523" spans="3:3" x14ac:dyDescent="0.25">
      <c r="C4523" s="6"/>
    </row>
    <row r="4524" spans="3:3" x14ac:dyDescent="0.25">
      <c r="C4524" s="6"/>
    </row>
    <row r="4525" spans="3:3" x14ac:dyDescent="0.25">
      <c r="C4525" s="6"/>
    </row>
    <row r="4526" spans="3:3" x14ac:dyDescent="0.25">
      <c r="C4526" s="6"/>
    </row>
    <row r="4527" spans="3:3" x14ac:dyDescent="0.25">
      <c r="C4527" s="6"/>
    </row>
    <row r="4528" spans="3:3" x14ac:dyDescent="0.25">
      <c r="C4528" s="6"/>
    </row>
    <row r="4529" spans="3:3" x14ac:dyDescent="0.25">
      <c r="C4529" s="6"/>
    </row>
    <row r="4530" spans="3:3" x14ac:dyDescent="0.25">
      <c r="C4530" s="6"/>
    </row>
    <row r="4531" spans="3:3" x14ac:dyDescent="0.25">
      <c r="C4531" s="6"/>
    </row>
    <row r="4532" spans="3:3" x14ac:dyDescent="0.25">
      <c r="C4532" s="6"/>
    </row>
    <row r="4533" spans="3:3" x14ac:dyDescent="0.25">
      <c r="C4533" s="6"/>
    </row>
    <row r="4534" spans="3:3" x14ac:dyDescent="0.25">
      <c r="C4534" s="6"/>
    </row>
    <row r="4535" spans="3:3" x14ac:dyDescent="0.25">
      <c r="C4535" s="6"/>
    </row>
    <row r="4536" spans="3:3" x14ac:dyDescent="0.25">
      <c r="C4536" s="6"/>
    </row>
    <row r="4537" spans="3:3" x14ac:dyDescent="0.25">
      <c r="C4537" s="6"/>
    </row>
    <row r="4538" spans="3:3" x14ac:dyDescent="0.25">
      <c r="C4538" s="6"/>
    </row>
    <row r="4539" spans="3:3" x14ac:dyDescent="0.25">
      <c r="C4539" s="6"/>
    </row>
    <row r="4540" spans="3:3" x14ac:dyDescent="0.25">
      <c r="C4540" s="6"/>
    </row>
    <row r="4541" spans="3:3" x14ac:dyDescent="0.25">
      <c r="C4541" s="6"/>
    </row>
    <row r="4542" spans="3:3" x14ac:dyDescent="0.25">
      <c r="C4542" s="6"/>
    </row>
    <row r="4543" spans="3:3" x14ac:dyDescent="0.25">
      <c r="C4543" s="6"/>
    </row>
    <row r="4544" spans="3:3" x14ac:dyDescent="0.25">
      <c r="C4544" s="6"/>
    </row>
    <row r="4545" spans="3:3" x14ac:dyDescent="0.25">
      <c r="C4545" s="6"/>
    </row>
    <row r="4546" spans="3:3" x14ac:dyDescent="0.25">
      <c r="C4546" s="6"/>
    </row>
    <row r="4547" spans="3:3" x14ac:dyDescent="0.25">
      <c r="C4547" s="6"/>
    </row>
    <row r="4548" spans="3:3" x14ac:dyDescent="0.25">
      <c r="C4548" s="6"/>
    </row>
    <row r="4549" spans="3:3" x14ac:dyDescent="0.25">
      <c r="C4549" s="6"/>
    </row>
    <row r="4550" spans="3:3" x14ac:dyDescent="0.25">
      <c r="C4550" s="6"/>
    </row>
    <row r="4551" spans="3:3" x14ac:dyDescent="0.25">
      <c r="C4551" s="6"/>
    </row>
    <row r="4552" spans="3:3" x14ac:dyDescent="0.25">
      <c r="C4552" s="6"/>
    </row>
    <row r="4553" spans="3:3" x14ac:dyDescent="0.25">
      <c r="C4553" s="6"/>
    </row>
    <row r="4554" spans="3:3" x14ac:dyDescent="0.25">
      <c r="C4554" s="6"/>
    </row>
    <row r="4555" spans="3:3" x14ac:dyDescent="0.25">
      <c r="C4555" s="6"/>
    </row>
    <row r="4556" spans="3:3" x14ac:dyDescent="0.25">
      <c r="C4556" s="6"/>
    </row>
    <row r="4557" spans="3:3" x14ac:dyDescent="0.25">
      <c r="C4557" s="6"/>
    </row>
    <row r="4558" spans="3:3" x14ac:dyDescent="0.25">
      <c r="C4558" s="6"/>
    </row>
    <row r="4559" spans="3:3" x14ac:dyDescent="0.25">
      <c r="C4559" s="6"/>
    </row>
    <row r="4560" spans="3:3" x14ac:dyDescent="0.25">
      <c r="C4560" s="6"/>
    </row>
    <row r="4561" spans="3:3" x14ac:dyDescent="0.25">
      <c r="C4561" s="6"/>
    </row>
    <row r="4562" spans="3:3" x14ac:dyDescent="0.25">
      <c r="C4562" s="6"/>
    </row>
    <row r="4563" spans="3:3" x14ac:dyDescent="0.25">
      <c r="C4563" s="6"/>
    </row>
    <row r="4564" spans="3:3" x14ac:dyDescent="0.25">
      <c r="C4564" s="6"/>
    </row>
    <row r="4565" spans="3:3" x14ac:dyDescent="0.25">
      <c r="C4565" s="6"/>
    </row>
    <row r="4566" spans="3:3" x14ac:dyDescent="0.25">
      <c r="C4566" s="6"/>
    </row>
    <row r="4567" spans="3:3" x14ac:dyDescent="0.25">
      <c r="C4567" s="6"/>
    </row>
    <row r="4568" spans="3:3" x14ac:dyDescent="0.25">
      <c r="C4568" s="6"/>
    </row>
    <row r="4569" spans="3:3" x14ac:dyDescent="0.25">
      <c r="C4569" s="6"/>
    </row>
    <row r="4570" spans="3:3" x14ac:dyDescent="0.25">
      <c r="C4570" s="6"/>
    </row>
    <row r="4571" spans="3:3" x14ac:dyDescent="0.25">
      <c r="C4571" s="6"/>
    </row>
    <row r="4572" spans="3:3" x14ac:dyDescent="0.25">
      <c r="C4572" s="6"/>
    </row>
    <row r="4573" spans="3:3" x14ac:dyDescent="0.25">
      <c r="C4573" s="6"/>
    </row>
    <row r="4574" spans="3:3" x14ac:dyDescent="0.25">
      <c r="C4574" s="6"/>
    </row>
    <row r="4575" spans="3:3" x14ac:dyDescent="0.25">
      <c r="C4575" s="6"/>
    </row>
    <row r="4576" spans="3:3" x14ac:dyDescent="0.25">
      <c r="C4576" s="6"/>
    </row>
    <row r="4577" spans="3:3" x14ac:dyDescent="0.25">
      <c r="C4577" s="6"/>
    </row>
    <row r="4578" spans="3:3" x14ac:dyDescent="0.25">
      <c r="C4578" s="6"/>
    </row>
    <row r="4579" spans="3:3" x14ac:dyDescent="0.25">
      <c r="C4579" s="6"/>
    </row>
    <row r="4580" spans="3:3" x14ac:dyDescent="0.25">
      <c r="C4580" s="6"/>
    </row>
    <row r="4581" spans="3:3" x14ac:dyDescent="0.25">
      <c r="C4581" s="6"/>
    </row>
    <row r="4582" spans="3:3" x14ac:dyDescent="0.25">
      <c r="C4582" s="6"/>
    </row>
    <row r="4583" spans="3:3" x14ac:dyDescent="0.25">
      <c r="C4583" s="6"/>
    </row>
    <row r="4584" spans="3:3" x14ac:dyDescent="0.25">
      <c r="C4584" s="6"/>
    </row>
    <row r="4585" spans="3:3" x14ac:dyDescent="0.25">
      <c r="C4585" s="6"/>
    </row>
    <row r="4586" spans="3:3" x14ac:dyDescent="0.25">
      <c r="C4586" s="6"/>
    </row>
    <row r="4587" spans="3:3" x14ac:dyDescent="0.25">
      <c r="C4587" s="6"/>
    </row>
    <row r="4588" spans="3:3" x14ac:dyDescent="0.25">
      <c r="C4588" s="6"/>
    </row>
    <row r="4589" spans="3:3" x14ac:dyDescent="0.25">
      <c r="C4589" s="6"/>
    </row>
    <row r="4590" spans="3:3" x14ac:dyDescent="0.25">
      <c r="C4590" s="6"/>
    </row>
    <row r="4591" spans="3:3" x14ac:dyDescent="0.25">
      <c r="C4591" s="6"/>
    </row>
    <row r="4592" spans="3:3" x14ac:dyDescent="0.25">
      <c r="C4592" s="6"/>
    </row>
    <row r="4593" spans="3:3" x14ac:dyDescent="0.25">
      <c r="C4593" s="6"/>
    </row>
    <row r="4594" spans="3:3" x14ac:dyDescent="0.25">
      <c r="C4594" s="6"/>
    </row>
    <row r="4595" spans="3:3" x14ac:dyDescent="0.25">
      <c r="C4595" s="6"/>
    </row>
    <row r="4596" spans="3:3" x14ac:dyDescent="0.25">
      <c r="C4596" s="6"/>
    </row>
    <row r="4597" spans="3:3" x14ac:dyDescent="0.25">
      <c r="C4597" s="6"/>
    </row>
    <row r="4598" spans="3:3" x14ac:dyDescent="0.25">
      <c r="C4598" s="6"/>
    </row>
    <row r="4599" spans="3:3" x14ac:dyDescent="0.25">
      <c r="C4599" s="6"/>
    </row>
    <row r="4600" spans="3:3" x14ac:dyDescent="0.25">
      <c r="C4600" s="6"/>
    </row>
    <row r="4601" spans="3:3" x14ac:dyDescent="0.25">
      <c r="C4601" s="6"/>
    </row>
    <row r="4602" spans="3:3" x14ac:dyDescent="0.25">
      <c r="C4602" s="6"/>
    </row>
    <row r="4603" spans="3:3" x14ac:dyDescent="0.25">
      <c r="C4603" s="6"/>
    </row>
    <row r="4604" spans="3:3" x14ac:dyDescent="0.25">
      <c r="C4604" s="6"/>
    </row>
    <row r="4605" spans="3:3" x14ac:dyDescent="0.25">
      <c r="C4605" s="6"/>
    </row>
    <row r="4606" spans="3:3" x14ac:dyDescent="0.25">
      <c r="C4606" s="6"/>
    </row>
    <row r="4607" spans="3:3" x14ac:dyDescent="0.25">
      <c r="C4607" s="6"/>
    </row>
    <row r="4608" spans="3:3" x14ac:dyDescent="0.25">
      <c r="C4608" s="6"/>
    </row>
    <row r="4609" spans="3:3" x14ac:dyDescent="0.25">
      <c r="C4609" s="6"/>
    </row>
    <row r="4610" spans="3:3" x14ac:dyDescent="0.25">
      <c r="C4610" s="6"/>
    </row>
    <row r="4611" spans="3:3" x14ac:dyDescent="0.25">
      <c r="C4611" s="6"/>
    </row>
    <row r="4612" spans="3:3" x14ac:dyDescent="0.25">
      <c r="C4612" s="6"/>
    </row>
    <row r="4613" spans="3:3" x14ac:dyDescent="0.25">
      <c r="C4613" s="6"/>
    </row>
    <row r="4614" spans="3:3" x14ac:dyDescent="0.25">
      <c r="C4614" s="6"/>
    </row>
    <row r="4615" spans="3:3" x14ac:dyDescent="0.25">
      <c r="C4615" s="6"/>
    </row>
    <row r="4616" spans="3:3" x14ac:dyDescent="0.25">
      <c r="C4616" s="6"/>
    </row>
    <row r="4617" spans="3:3" x14ac:dyDescent="0.25">
      <c r="C4617" s="6"/>
    </row>
    <row r="4618" spans="3:3" x14ac:dyDescent="0.25">
      <c r="C4618" s="6"/>
    </row>
    <row r="4619" spans="3:3" x14ac:dyDescent="0.25">
      <c r="C4619" s="6"/>
    </row>
    <row r="4620" spans="3:3" x14ac:dyDescent="0.25">
      <c r="C4620" s="6"/>
    </row>
    <row r="4621" spans="3:3" x14ac:dyDescent="0.25">
      <c r="C4621" s="6"/>
    </row>
    <row r="4622" spans="3:3" x14ac:dyDescent="0.25">
      <c r="C4622" s="6"/>
    </row>
    <row r="4623" spans="3:3" x14ac:dyDescent="0.25">
      <c r="C4623" s="6"/>
    </row>
    <row r="4624" spans="3:3" x14ac:dyDescent="0.25">
      <c r="C4624" s="6"/>
    </row>
    <row r="4625" spans="3:3" x14ac:dyDescent="0.25">
      <c r="C4625" s="6"/>
    </row>
    <row r="4626" spans="3:3" x14ac:dyDescent="0.25">
      <c r="C4626" s="6"/>
    </row>
    <row r="4627" spans="3:3" x14ac:dyDescent="0.25">
      <c r="C4627" s="6"/>
    </row>
    <row r="4628" spans="3:3" x14ac:dyDescent="0.25">
      <c r="C4628" s="6"/>
    </row>
    <row r="4629" spans="3:3" x14ac:dyDescent="0.25">
      <c r="C4629" s="6"/>
    </row>
    <row r="4630" spans="3:3" x14ac:dyDescent="0.25">
      <c r="C4630" s="6"/>
    </row>
    <row r="4631" spans="3:3" x14ac:dyDescent="0.25">
      <c r="C4631" s="6"/>
    </row>
    <row r="4632" spans="3:3" x14ac:dyDescent="0.25">
      <c r="C4632" s="6"/>
    </row>
    <row r="4633" spans="3:3" x14ac:dyDescent="0.25">
      <c r="C4633" s="6"/>
    </row>
    <row r="4634" spans="3:3" x14ac:dyDescent="0.25">
      <c r="C4634" s="6"/>
    </row>
    <row r="4635" spans="3:3" x14ac:dyDescent="0.25">
      <c r="C4635" s="6"/>
    </row>
    <row r="4636" spans="3:3" x14ac:dyDescent="0.25">
      <c r="C4636" s="6"/>
    </row>
    <row r="4637" spans="3:3" x14ac:dyDescent="0.25">
      <c r="C4637" s="6"/>
    </row>
    <row r="4638" spans="3:3" x14ac:dyDescent="0.25">
      <c r="C4638" s="6"/>
    </row>
    <row r="4639" spans="3:3" x14ac:dyDescent="0.25">
      <c r="C4639" s="6"/>
    </row>
    <row r="4640" spans="3:3" x14ac:dyDescent="0.25">
      <c r="C4640" s="6"/>
    </row>
    <row r="4641" spans="3:3" x14ac:dyDescent="0.25">
      <c r="C4641" s="6"/>
    </row>
    <row r="4642" spans="3:3" x14ac:dyDescent="0.25">
      <c r="C4642" s="6"/>
    </row>
    <row r="4643" spans="3:3" x14ac:dyDescent="0.25">
      <c r="C4643" s="6"/>
    </row>
    <row r="4644" spans="3:3" x14ac:dyDescent="0.25">
      <c r="C4644" s="6"/>
    </row>
    <row r="4645" spans="3:3" x14ac:dyDescent="0.25">
      <c r="C4645" s="6"/>
    </row>
    <row r="4646" spans="3:3" x14ac:dyDescent="0.25">
      <c r="C4646" s="6"/>
    </row>
    <row r="4647" spans="3:3" x14ac:dyDescent="0.25">
      <c r="C4647" s="6"/>
    </row>
    <row r="4648" spans="3:3" x14ac:dyDescent="0.25">
      <c r="C4648" s="6"/>
    </row>
    <row r="4649" spans="3:3" x14ac:dyDescent="0.25">
      <c r="C4649" s="6"/>
    </row>
    <row r="4650" spans="3:3" x14ac:dyDescent="0.25">
      <c r="C4650" s="6"/>
    </row>
    <row r="4651" spans="3:3" x14ac:dyDescent="0.25">
      <c r="C4651" s="6"/>
    </row>
    <row r="4652" spans="3:3" x14ac:dyDescent="0.25">
      <c r="C4652" s="6"/>
    </row>
    <row r="4653" spans="3:3" x14ac:dyDescent="0.25">
      <c r="C4653" s="6"/>
    </row>
    <row r="4654" spans="3:3" x14ac:dyDescent="0.25">
      <c r="C4654" s="6"/>
    </row>
    <row r="4655" spans="3:3" x14ac:dyDescent="0.25">
      <c r="C4655" s="6"/>
    </row>
    <row r="4656" spans="3:3" x14ac:dyDescent="0.25">
      <c r="C4656" s="6"/>
    </row>
    <row r="4657" spans="3:3" x14ac:dyDescent="0.25">
      <c r="C4657" s="6"/>
    </row>
    <row r="4658" spans="3:3" x14ac:dyDescent="0.25">
      <c r="C4658" s="6"/>
    </row>
    <row r="4659" spans="3:3" x14ac:dyDescent="0.25">
      <c r="C4659" s="6"/>
    </row>
    <row r="4660" spans="3:3" x14ac:dyDescent="0.25">
      <c r="C4660" s="6"/>
    </row>
    <row r="4661" spans="3:3" x14ac:dyDescent="0.25">
      <c r="C4661" s="6"/>
    </row>
    <row r="4662" spans="3:3" x14ac:dyDescent="0.25">
      <c r="C4662" s="6"/>
    </row>
    <row r="4663" spans="3:3" x14ac:dyDescent="0.25">
      <c r="C4663" s="6"/>
    </row>
    <row r="4664" spans="3:3" x14ac:dyDescent="0.25">
      <c r="C4664" s="6"/>
    </row>
    <row r="4665" spans="3:3" x14ac:dyDescent="0.25">
      <c r="C4665" s="6"/>
    </row>
    <row r="4666" spans="3:3" x14ac:dyDescent="0.25">
      <c r="C4666" s="6"/>
    </row>
    <row r="4667" spans="3:3" x14ac:dyDescent="0.25">
      <c r="C4667" s="6"/>
    </row>
    <row r="4668" spans="3:3" x14ac:dyDescent="0.25">
      <c r="C4668" s="6"/>
    </row>
    <row r="4669" spans="3:3" x14ac:dyDescent="0.25">
      <c r="C4669" s="6"/>
    </row>
    <row r="4670" spans="3:3" x14ac:dyDescent="0.25">
      <c r="C4670" s="6"/>
    </row>
    <row r="4671" spans="3:3" x14ac:dyDescent="0.25">
      <c r="C4671" s="6"/>
    </row>
    <row r="4672" spans="3:3" x14ac:dyDescent="0.25">
      <c r="C4672" s="6"/>
    </row>
    <row r="4673" spans="3:3" x14ac:dyDescent="0.25">
      <c r="C4673" s="6"/>
    </row>
    <row r="4674" spans="3:3" x14ac:dyDescent="0.25">
      <c r="C4674" s="6"/>
    </row>
    <row r="4675" spans="3:3" x14ac:dyDescent="0.25">
      <c r="C4675" s="6"/>
    </row>
    <row r="4676" spans="3:3" x14ac:dyDescent="0.25">
      <c r="C4676" s="6"/>
    </row>
    <row r="4677" spans="3:3" x14ac:dyDescent="0.25">
      <c r="C4677" s="6"/>
    </row>
    <row r="4678" spans="3:3" x14ac:dyDescent="0.25">
      <c r="C4678" s="6"/>
    </row>
    <row r="4679" spans="3:3" x14ac:dyDescent="0.25">
      <c r="C4679" s="6"/>
    </row>
    <row r="4680" spans="3:3" x14ac:dyDescent="0.25">
      <c r="C4680" s="6"/>
    </row>
    <row r="4681" spans="3:3" x14ac:dyDescent="0.25">
      <c r="C4681" s="6"/>
    </row>
    <row r="4682" spans="3:3" x14ac:dyDescent="0.25">
      <c r="C4682" s="6"/>
    </row>
    <row r="4683" spans="3:3" x14ac:dyDescent="0.25">
      <c r="C4683" s="6"/>
    </row>
    <row r="4684" spans="3:3" x14ac:dyDescent="0.25">
      <c r="C4684" s="6"/>
    </row>
    <row r="4685" spans="3:3" x14ac:dyDescent="0.25">
      <c r="C4685" s="6"/>
    </row>
    <row r="4686" spans="3:3" x14ac:dyDescent="0.25">
      <c r="C4686" s="6"/>
    </row>
    <row r="4687" spans="3:3" x14ac:dyDescent="0.25">
      <c r="C4687" s="6"/>
    </row>
    <row r="4688" spans="3:3" x14ac:dyDescent="0.25">
      <c r="C4688" s="6"/>
    </row>
    <row r="4689" spans="3:3" x14ac:dyDescent="0.25">
      <c r="C4689" s="6"/>
    </row>
    <row r="4690" spans="3:3" x14ac:dyDescent="0.25">
      <c r="C4690" s="6"/>
    </row>
    <row r="4691" spans="3:3" x14ac:dyDescent="0.25">
      <c r="C4691" s="6"/>
    </row>
    <row r="4692" spans="3:3" x14ac:dyDescent="0.25">
      <c r="C4692" s="6"/>
    </row>
    <row r="4693" spans="3:3" x14ac:dyDescent="0.25">
      <c r="C4693" s="6"/>
    </row>
    <row r="4694" spans="3:3" x14ac:dyDescent="0.25">
      <c r="C4694" s="6"/>
    </row>
    <row r="4695" spans="3:3" x14ac:dyDescent="0.25">
      <c r="C4695" s="6"/>
    </row>
    <row r="4696" spans="3:3" x14ac:dyDescent="0.25">
      <c r="C4696" s="6"/>
    </row>
    <row r="4697" spans="3:3" x14ac:dyDescent="0.25">
      <c r="C4697" s="6"/>
    </row>
    <row r="4698" spans="3:3" x14ac:dyDescent="0.25">
      <c r="C4698" s="6"/>
    </row>
    <row r="4699" spans="3:3" x14ac:dyDescent="0.25">
      <c r="C4699" s="6"/>
    </row>
    <row r="4700" spans="3:3" x14ac:dyDescent="0.25">
      <c r="C4700" s="6"/>
    </row>
    <row r="4701" spans="3:3" x14ac:dyDescent="0.25">
      <c r="C4701" s="6"/>
    </row>
    <row r="4702" spans="3:3" x14ac:dyDescent="0.25">
      <c r="C4702" s="6"/>
    </row>
    <row r="4703" spans="3:3" x14ac:dyDescent="0.25">
      <c r="C4703" s="6"/>
    </row>
    <row r="4704" spans="3:3" x14ac:dyDescent="0.25">
      <c r="C4704" s="6"/>
    </row>
    <row r="4705" spans="3:3" x14ac:dyDescent="0.25">
      <c r="C4705" s="6"/>
    </row>
    <row r="4706" spans="3:3" x14ac:dyDescent="0.25">
      <c r="C4706" s="6"/>
    </row>
    <row r="4707" spans="3:3" x14ac:dyDescent="0.25">
      <c r="C4707" s="6"/>
    </row>
    <row r="4708" spans="3:3" x14ac:dyDescent="0.25">
      <c r="C4708" s="6"/>
    </row>
    <row r="4709" spans="3:3" x14ac:dyDescent="0.25">
      <c r="C4709" s="6"/>
    </row>
    <row r="4710" spans="3:3" x14ac:dyDescent="0.25">
      <c r="C4710" s="6"/>
    </row>
    <row r="4711" spans="3:3" x14ac:dyDescent="0.25">
      <c r="C4711" s="6"/>
    </row>
    <row r="4712" spans="3:3" x14ac:dyDescent="0.25">
      <c r="C4712" s="6"/>
    </row>
    <row r="4713" spans="3:3" x14ac:dyDescent="0.25">
      <c r="C4713" s="6"/>
    </row>
    <row r="4714" spans="3:3" x14ac:dyDescent="0.25">
      <c r="C4714" s="6"/>
    </row>
    <row r="4715" spans="3:3" x14ac:dyDescent="0.25">
      <c r="C4715" s="6"/>
    </row>
    <row r="4716" spans="3:3" x14ac:dyDescent="0.25">
      <c r="C4716" s="6"/>
    </row>
    <row r="4717" spans="3:3" x14ac:dyDescent="0.25">
      <c r="C4717" s="6"/>
    </row>
    <row r="4718" spans="3:3" x14ac:dyDescent="0.25">
      <c r="C4718" s="6"/>
    </row>
    <row r="4719" spans="3:3" x14ac:dyDescent="0.25">
      <c r="C4719" s="6"/>
    </row>
    <row r="4720" spans="3:3" x14ac:dyDescent="0.25">
      <c r="C4720" s="6"/>
    </row>
    <row r="4721" spans="3:3" x14ac:dyDescent="0.25">
      <c r="C4721" s="6"/>
    </row>
    <row r="4722" spans="3:3" x14ac:dyDescent="0.25">
      <c r="C4722" s="6"/>
    </row>
    <row r="4723" spans="3:3" x14ac:dyDescent="0.25">
      <c r="C4723" s="6"/>
    </row>
    <row r="4724" spans="3:3" x14ac:dyDescent="0.25">
      <c r="C4724" s="6"/>
    </row>
    <row r="4725" spans="3:3" x14ac:dyDescent="0.25">
      <c r="C4725" s="6"/>
    </row>
    <row r="4726" spans="3:3" x14ac:dyDescent="0.25">
      <c r="C4726" s="6"/>
    </row>
    <row r="4727" spans="3:3" x14ac:dyDescent="0.25">
      <c r="C4727" s="6"/>
    </row>
    <row r="4728" spans="3:3" x14ac:dyDescent="0.25">
      <c r="C4728" s="6"/>
    </row>
    <row r="4729" spans="3:3" x14ac:dyDescent="0.25">
      <c r="C4729" s="6"/>
    </row>
    <row r="4730" spans="3:3" x14ac:dyDescent="0.25">
      <c r="C4730" s="6"/>
    </row>
    <row r="4731" spans="3:3" x14ac:dyDescent="0.25">
      <c r="C4731" s="6"/>
    </row>
    <row r="4732" spans="3:3" x14ac:dyDescent="0.25">
      <c r="C4732" s="6"/>
    </row>
    <row r="4733" spans="3:3" x14ac:dyDescent="0.25">
      <c r="C4733" s="6"/>
    </row>
    <row r="4734" spans="3:3" x14ac:dyDescent="0.25">
      <c r="C4734" s="6"/>
    </row>
    <row r="4735" spans="3:3" x14ac:dyDescent="0.25">
      <c r="C4735" s="6"/>
    </row>
    <row r="4736" spans="3:3" x14ac:dyDescent="0.25">
      <c r="C4736" s="6"/>
    </row>
    <row r="4737" spans="3:3" x14ac:dyDescent="0.25">
      <c r="C4737" s="6"/>
    </row>
    <row r="4738" spans="3:3" x14ac:dyDescent="0.25">
      <c r="C4738" s="6"/>
    </row>
    <row r="4739" spans="3:3" x14ac:dyDescent="0.25">
      <c r="C4739" s="6"/>
    </row>
    <row r="4740" spans="3:3" x14ac:dyDescent="0.25">
      <c r="C4740" s="6"/>
    </row>
    <row r="4741" spans="3:3" x14ac:dyDescent="0.25">
      <c r="C4741" s="6"/>
    </row>
    <row r="4742" spans="3:3" x14ac:dyDescent="0.25">
      <c r="C4742" s="6"/>
    </row>
    <row r="4743" spans="3:3" x14ac:dyDescent="0.25">
      <c r="C4743" s="6"/>
    </row>
    <row r="4744" spans="3:3" x14ac:dyDescent="0.25">
      <c r="C4744" s="6"/>
    </row>
    <row r="4745" spans="3:3" x14ac:dyDescent="0.25">
      <c r="C4745" s="6"/>
    </row>
    <row r="4746" spans="3:3" x14ac:dyDescent="0.25">
      <c r="C4746" s="6"/>
    </row>
    <row r="4747" spans="3:3" x14ac:dyDescent="0.25">
      <c r="C4747" s="6"/>
    </row>
    <row r="4748" spans="3:3" x14ac:dyDescent="0.25">
      <c r="C4748" s="6"/>
    </row>
    <row r="4749" spans="3:3" x14ac:dyDescent="0.25">
      <c r="C4749" s="6"/>
    </row>
    <row r="4750" spans="3:3" x14ac:dyDescent="0.25">
      <c r="C4750" s="6"/>
    </row>
    <row r="4751" spans="3:3" x14ac:dyDescent="0.25">
      <c r="C4751" s="6"/>
    </row>
    <row r="4752" spans="3:3" x14ac:dyDescent="0.25">
      <c r="C4752" s="6"/>
    </row>
    <row r="4753" spans="3:3" x14ac:dyDescent="0.25">
      <c r="C4753" s="6"/>
    </row>
    <row r="4754" spans="3:3" x14ac:dyDescent="0.25">
      <c r="C4754" s="6"/>
    </row>
    <row r="4755" spans="3:3" x14ac:dyDescent="0.25">
      <c r="C4755" s="6"/>
    </row>
    <row r="4756" spans="3:3" x14ac:dyDescent="0.25">
      <c r="C4756" s="6"/>
    </row>
    <row r="4757" spans="3:3" x14ac:dyDescent="0.25">
      <c r="C4757" s="6"/>
    </row>
    <row r="4758" spans="3:3" x14ac:dyDescent="0.25">
      <c r="C4758" s="6"/>
    </row>
    <row r="4759" spans="3:3" x14ac:dyDescent="0.25">
      <c r="C4759" s="6"/>
    </row>
    <row r="4760" spans="3:3" x14ac:dyDescent="0.25">
      <c r="C4760" s="6"/>
    </row>
    <row r="4761" spans="3:3" x14ac:dyDescent="0.25">
      <c r="C4761" s="6"/>
    </row>
    <row r="4762" spans="3:3" x14ac:dyDescent="0.25">
      <c r="C4762" s="6"/>
    </row>
    <row r="4763" spans="3:3" x14ac:dyDescent="0.25">
      <c r="C4763" s="6"/>
    </row>
    <row r="4764" spans="3:3" x14ac:dyDescent="0.25">
      <c r="C4764" s="6"/>
    </row>
    <row r="4765" spans="3:3" x14ac:dyDescent="0.25">
      <c r="C4765" s="6"/>
    </row>
    <row r="4766" spans="3:3" x14ac:dyDescent="0.25">
      <c r="C4766" s="6"/>
    </row>
    <row r="4767" spans="3:3" x14ac:dyDescent="0.25">
      <c r="C4767" s="6"/>
    </row>
    <row r="4768" spans="3:3" x14ac:dyDescent="0.25">
      <c r="C4768" s="6"/>
    </row>
    <row r="4769" spans="3:3" x14ac:dyDescent="0.25">
      <c r="C4769" s="6"/>
    </row>
    <row r="4770" spans="3:3" x14ac:dyDescent="0.25">
      <c r="C4770" s="6"/>
    </row>
    <row r="4771" spans="3:3" x14ac:dyDescent="0.25">
      <c r="C4771" s="6"/>
    </row>
    <row r="4772" spans="3:3" x14ac:dyDescent="0.25">
      <c r="C4772" s="6"/>
    </row>
    <row r="4773" spans="3:3" x14ac:dyDescent="0.25">
      <c r="C4773" s="6"/>
    </row>
    <row r="4774" spans="3:3" x14ac:dyDescent="0.25">
      <c r="C4774" s="6"/>
    </row>
    <row r="4775" spans="3:3" x14ac:dyDescent="0.25">
      <c r="C4775" s="6"/>
    </row>
    <row r="4776" spans="3:3" x14ac:dyDescent="0.25">
      <c r="C4776" s="6"/>
    </row>
    <row r="4777" spans="3:3" x14ac:dyDescent="0.25">
      <c r="C4777" s="6"/>
    </row>
    <row r="4778" spans="3:3" x14ac:dyDescent="0.25">
      <c r="C4778" s="6"/>
    </row>
    <row r="4779" spans="3:3" x14ac:dyDescent="0.25">
      <c r="C4779" s="6"/>
    </row>
    <row r="4780" spans="3:3" x14ac:dyDescent="0.25">
      <c r="C4780" s="6"/>
    </row>
    <row r="4781" spans="3:3" x14ac:dyDescent="0.25">
      <c r="C4781" s="6"/>
    </row>
    <row r="4782" spans="3:3" x14ac:dyDescent="0.25">
      <c r="C4782" s="6"/>
    </row>
    <row r="4783" spans="3:3" x14ac:dyDescent="0.25">
      <c r="C4783" s="6"/>
    </row>
    <row r="4784" spans="3:3" x14ac:dyDescent="0.25">
      <c r="C4784" s="6"/>
    </row>
    <row r="4785" spans="3:3" x14ac:dyDescent="0.25">
      <c r="C4785" s="6"/>
    </row>
    <row r="4786" spans="3:3" x14ac:dyDescent="0.25">
      <c r="C4786" s="6"/>
    </row>
    <row r="4787" spans="3:3" x14ac:dyDescent="0.25">
      <c r="C4787" s="6"/>
    </row>
    <row r="4788" spans="3:3" x14ac:dyDescent="0.25">
      <c r="C4788" s="6"/>
    </row>
    <row r="4789" spans="3:3" x14ac:dyDescent="0.25">
      <c r="C4789" s="6"/>
    </row>
    <row r="4790" spans="3:3" x14ac:dyDescent="0.25">
      <c r="C4790" s="6"/>
    </row>
    <row r="4791" spans="3:3" x14ac:dyDescent="0.25">
      <c r="C4791" s="6"/>
    </row>
    <row r="4792" spans="3:3" x14ac:dyDescent="0.25">
      <c r="C4792" s="6"/>
    </row>
    <row r="4793" spans="3:3" x14ac:dyDescent="0.25">
      <c r="C4793" s="6"/>
    </row>
    <row r="4794" spans="3:3" x14ac:dyDescent="0.25">
      <c r="C4794" s="6"/>
    </row>
    <row r="4795" spans="3:3" x14ac:dyDescent="0.25">
      <c r="C4795" s="6"/>
    </row>
    <row r="4796" spans="3:3" x14ac:dyDescent="0.25">
      <c r="C4796" s="6"/>
    </row>
    <row r="4797" spans="3:3" x14ac:dyDescent="0.25">
      <c r="C4797" s="6"/>
    </row>
    <row r="4798" spans="3:3" x14ac:dyDescent="0.25">
      <c r="C4798" s="6"/>
    </row>
    <row r="4799" spans="3:3" x14ac:dyDescent="0.25">
      <c r="C4799" s="6"/>
    </row>
    <row r="4800" spans="3:3" x14ac:dyDescent="0.25">
      <c r="C4800" s="6"/>
    </row>
    <row r="4801" spans="3:3" x14ac:dyDescent="0.25">
      <c r="C4801" s="6"/>
    </row>
    <row r="4802" spans="3:3" x14ac:dyDescent="0.25">
      <c r="C4802" s="6"/>
    </row>
    <row r="4803" spans="3:3" x14ac:dyDescent="0.25">
      <c r="C4803" s="6"/>
    </row>
    <row r="4804" spans="3:3" x14ac:dyDescent="0.25">
      <c r="C4804" s="6"/>
    </row>
    <row r="4805" spans="3:3" x14ac:dyDescent="0.25">
      <c r="C4805" s="6"/>
    </row>
    <row r="4806" spans="3:3" x14ac:dyDescent="0.25">
      <c r="C4806" s="6"/>
    </row>
    <row r="4807" spans="3:3" x14ac:dyDescent="0.25">
      <c r="C4807" s="6"/>
    </row>
    <row r="4808" spans="3:3" x14ac:dyDescent="0.25">
      <c r="C4808" s="6"/>
    </row>
    <row r="4809" spans="3:3" x14ac:dyDescent="0.25">
      <c r="C4809" s="6"/>
    </row>
    <row r="4810" spans="3:3" x14ac:dyDescent="0.25">
      <c r="C4810" s="6"/>
    </row>
    <row r="4811" spans="3:3" x14ac:dyDescent="0.25">
      <c r="C4811" s="6"/>
    </row>
    <row r="4812" spans="3:3" x14ac:dyDescent="0.25">
      <c r="C4812" s="6"/>
    </row>
    <row r="4813" spans="3:3" x14ac:dyDescent="0.25">
      <c r="C4813" s="6"/>
    </row>
    <row r="4814" spans="3:3" x14ac:dyDescent="0.25">
      <c r="C4814" s="6"/>
    </row>
    <row r="4815" spans="3:3" x14ac:dyDescent="0.25">
      <c r="C4815" s="6"/>
    </row>
    <row r="4816" spans="3:3" x14ac:dyDescent="0.25">
      <c r="C4816" s="6"/>
    </row>
    <row r="4817" spans="3:3" x14ac:dyDescent="0.25">
      <c r="C4817" s="6"/>
    </row>
    <row r="4818" spans="3:3" x14ac:dyDescent="0.25">
      <c r="C4818" s="6"/>
    </row>
    <row r="4819" spans="3:3" x14ac:dyDescent="0.25">
      <c r="C4819" s="6"/>
    </row>
    <row r="4820" spans="3:3" x14ac:dyDescent="0.25">
      <c r="C4820" s="6"/>
    </row>
    <row r="4821" spans="3:3" x14ac:dyDescent="0.25">
      <c r="C4821" s="6"/>
    </row>
    <row r="4822" spans="3:3" x14ac:dyDescent="0.25">
      <c r="C4822" s="6"/>
    </row>
    <row r="4823" spans="3:3" x14ac:dyDescent="0.25">
      <c r="C4823" s="6"/>
    </row>
    <row r="4824" spans="3:3" x14ac:dyDescent="0.25">
      <c r="C4824" s="6"/>
    </row>
    <row r="4825" spans="3:3" x14ac:dyDescent="0.25">
      <c r="C4825" s="6"/>
    </row>
    <row r="4826" spans="3:3" x14ac:dyDescent="0.25">
      <c r="C4826" s="6"/>
    </row>
    <row r="4827" spans="3:3" x14ac:dyDescent="0.25">
      <c r="C4827" s="6"/>
    </row>
    <row r="4828" spans="3:3" x14ac:dyDescent="0.25">
      <c r="C4828" s="6"/>
    </row>
    <row r="4829" spans="3:3" x14ac:dyDescent="0.25">
      <c r="C4829" s="6"/>
    </row>
    <row r="4830" spans="3:3" x14ac:dyDescent="0.25">
      <c r="C4830" s="6"/>
    </row>
    <row r="4831" spans="3:3" x14ac:dyDescent="0.25">
      <c r="C4831" s="6"/>
    </row>
    <row r="4832" spans="3:3" x14ac:dyDescent="0.25">
      <c r="C4832" s="6"/>
    </row>
    <row r="4833" spans="3:3" x14ac:dyDescent="0.25">
      <c r="C4833" s="6"/>
    </row>
    <row r="4834" spans="3:3" x14ac:dyDescent="0.25">
      <c r="C4834" s="6"/>
    </row>
    <row r="4835" spans="3:3" x14ac:dyDescent="0.25">
      <c r="C4835" s="6"/>
    </row>
    <row r="4836" spans="3:3" x14ac:dyDescent="0.25">
      <c r="C4836" s="6"/>
    </row>
    <row r="4837" spans="3:3" x14ac:dyDescent="0.25">
      <c r="C4837" s="6"/>
    </row>
    <row r="4838" spans="3:3" x14ac:dyDescent="0.25">
      <c r="C4838" s="6"/>
    </row>
    <row r="4839" spans="3:3" x14ac:dyDescent="0.25">
      <c r="C4839" s="6"/>
    </row>
    <row r="4840" spans="3:3" x14ac:dyDescent="0.25">
      <c r="C4840" s="6"/>
    </row>
    <row r="4841" spans="3:3" x14ac:dyDescent="0.25">
      <c r="C4841" s="6"/>
    </row>
    <row r="4842" spans="3:3" x14ac:dyDescent="0.25">
      <c r="C4842" s="6"/>
    </row>
    <row r="4843" spans="3:3" x14ac:dyDescent="0.25">
      <c r="C4843" s="6"/>
    </row>
    <row r="4844" spans="3:3" x14ac:dyDescent="0.25">
      <c r="C4844" s="6"/>
    </row>
    <row r="4845" spans="3:3" x14ac:dyDescent="0.25">
      <c r="C4845" s="6"/>
    </row>
    <row r="4846" spans="3:3" x14ac:dyDescent="0.25">
      <c r="C4846" s="6"/>
    </row>
    <row r="4847" spans="3:3" x14ac:dyDescent="0.25">
      <c r="C4847" s="6"/>
    </row>
    <row r="4848" spans="3:3" x14ac:dyDescent="0.25">
      <c r="C4848" s="6"/>
    </row>
    <row r="4849" spans="3:3" x14ac:dyDescent="0.25">
      <c r="C4849" s="6"/>
    </row>
    <row r="4850" spans="3:3" x14ac:dyDescent="0.25">
      <c r="C4850" s="6"/>
    </row>
    <row r="4851" spans="3:3" x14ac:dyDescent="0.25">
      <c r="C4851" s="6"/>
    </row>
    <row r="4852" spans="3:3" x14ac:dyDescent="0.25">
      <c r="C4852" s="6"/>
    </row>
    <row r="4853" spans="3:3" x14ac:dyDescent="0.25">
      <c r="C4853" s="6"/>
    </row>
    <row r="4854" spans="3:3" x14ac:dyDescent="0.25">
      <c r="C4854" s="6"/>
    </row>
    <row r="4855" spans="3:3" x14ac:dyDescent="0.25">
      <c r="C4855" s="6"/>
    </row>
    <row r="4856" spans="3:3" x14ac:dyDescent="0.25">
      <c r="C4856" s="6"/>
    </row>
    <row r="4857" spans="3:3" x14ac:dyDescent="0.25">
      <c r="C4857" s="6"/>
    </row>
    <row r="4858" spans="3:3" x14ac:dyDescent="0.25">
      <c r="C4858" s="6"/>
    </row>
    <row r="4859" spans="3:3" x14ac:dyDescent="0.25">
      <c r="C4859" s="6"/>
    </row>
    <row r="4860" spans="3:3" x14ac:dyDescent="0.25">
      <c r="C4860" s="6"/>
    </row>
    <row r="4861" spans="3:3" x14ac:dyDescent="0.25">
      <c r="C4861" s="6"/>
    </row>
    <row r="4862" spans="3:3" x14ac:dyDescent="0.25">
      <c r="C4862" s="6"/>
    </row>
    <row r="4863" spans="3:3" x14ac:dyDescent="0.25">
      <c r="C4863" s="6"/>
    </row>
    <row r="4864" spans="3:3" x14ac:dyDescent="0.25">
      <c r="C4864" s="6"/>
    </row>
    <row r="4865" spans="3:3" x14ac:dyDescent="0.25">
      <c r="C4865" s="6"/>
    </row>
    <row r="4866" spans="3:3" x14ac:dyDescent="0.25">
      <c r="C4866" s="6"/>
    </row>
    <row r="4867" spans="3:3" x14ac:dyDescent="0.25">
      <c r="C4867" s="6"/>
    </row>
    <row r="4868" spans="3:3" x14ac:dyDescent="0.25">
      <c r="C4868" s="6"/>
    </row>
    <row r="4869" spans="3:3" x14ac:dyDescent="0.25">
      <c r="C4869" s="6"/>
    </row>
    <row r="4870" spans="3:3" x14ac:dyDescent="0.25">
      <c r="C4870" s="6"/>
    </row>
    <row r="4871" spans="3:3" x14ac:dyDescent="0.25">
      <c r="C4871" s="6"/>
    </row>
    <row r="4872" spans="3:3" x14ac:dyDescent="0.25">
      <c r="C4872" s="6"/>
    </row>
    <row r="4873" spans="3:3" x14ac:dyDescent="0.25">
      <c r="C4873" s="6"/>
    </row>
    <row r="4874" spans="3:3" x14ac:dyDescent="0.25">
      <c r="C4874" s="6"/>
    </row>
    <row r="4875" spans="3:3" x14ac:dyDescent="0.25">
      <c r="C4875" s="6"/>
    </row>
    <row r="4876" spans="3:3" x14ac:dyDescent="0.25">
      <c r="C4876" s="6"/>
    </row>
    <row r="4877" spans="3:3" x14ac:dyDescent="0.25">
      <c r="C4877" s="6"/>
    </row>
    <row r="4878" spans="3:3" x14ac:dyDescent="0.25">
      <c r="C4878" s="6"/>
    </row>
    <row r="4879" spans="3:3" x14ac:dyDescent="0.25">
      <c r="C4879" s="6"/>
    </row>
    <row r="4880" spans="3:3" x14ac:dyDescent="0.25">
      <c r="C4880" s="6"/>
    </row>
    <row r="4881" spans="3:3" x14ac:dyDescent="0.25">
      <c r="C4881" s="6"/>
    </row>
    <row r="4882" spans="3:3" x14ac:dyDescent="0.25">
      <c r="C4882" s="6"/>
    </row>
    <row r="4883" spans="3:3" x14ac:dyDescent="0.25">
      <c r="C4883" s="6"/>
    </row>
    <row r="4884" spans="3:3" x14ac:dyDescent="0.25">
      <c r="C4884" s="6"/>
    </row>
    <row r="4885" spans="3:3" x14ac:dyDescent="0.25">
      <c r="C4885" s="6"/>
    </row>
    <row r="4886" spans="3:3" x14ac:dyDescent="0.25">
      <c r="C4886" s="6"/>
    </row>
    <row r="4887" spans="3:3" x14ac:dyDescent="0.25">
      <c r="C4887" s="6"/>
    </row>
    <row r="4888" spans="3:3" x14ac:dyDescent="0.25">
      <c r="C4888" s="6"/>
    </row>
    <row r="4889" spans="3:3" x14ac:dyDescent="0.25">
      <c r="C4889" s="6"/>
    </row>
    <row r="4890" spans="3:3" x14ac:dyDescent="0.25">
      <c r="C4890" s="6"/>
    </row>
    <row r="4891" spans="3:3" x14ac:dyDescent="0.25">
      <c r="C4891" s="6"/>
    </row>
    <row r="4892" spans="3:3" x14ac:dyDescent="0.25">
      <c r="C4892" s="6"/>
    </row>
    <row r="4893" spans="3:3" x14ac:dyDescent="0.25">
      <c r="C4893" s="6"/>
    </row>
    <row r="4894" spans="3:3" x14ac:dyDescent="0.25">
      <c r="C4894" s="6"/>
    </row>
    <row r="4895" spans="3:3" x14ac:dyDescent="0.25">
      <c r="C4895" s="6"/>
    </row>
    <row r="4896" spans="3:3" x14ac:dyDescent="0.25">
      <c r="C4896" s="6"/>
    </row>
    <row r="4897" spans="3:3" x14ac:dyDescent="0.25">
      <c r="C4897" s="6"/>
    </row>
    <row r="4898" spans="3:3" x14ac:dyDescent="0.25">
      <c r="C4898" s="6"/>
    </row>
    <row r="4899" spans="3:3" x14ac:dyDescent="0.25">
      <c r="C4899" s="6"/>
    </row>
    <row r="4900" spans="3:3" x14ac:dyDescent="0.25">
      <c r="C4900" s="6"/>
    </row>
    <row r="4901" spans="3:3" x14ac:dyDescent="0.25">
      <c r="C4901" s="6"/>
    </row>
    <row r="4902" spans="3:3" x14ac:dyDescent="0.25">
      <c r="C4902" s="6"/>
    </row>
    <row r="4903" spans="3:3" x14ac:dyDescent="0.25">
      <c r="C4903" s="6"/>
    </row>
    <row r="4904" spans="3:3" x14ac:dyDescent="0.25">
      <c r="C4904" s="6"/>
    </row>
    <row r="4905" spans="3:3" x14ac:dyDescent="0.25">
      <c r="C4905" s="6"/>
    </row>
    <row r="4906" spans="3:3" x14ac:dyDescent="0.25">
      <c r="C4906" s="6"/>
    </row>
    <row r="4907" spans="3:3" x14ac:dyDescent="0.25">
      <c r="C4907" s="6"/>
    </row>
    <row r="4908" spans="3:3" x14ac:dyDescent="0.25">
      <c r="C4908" s="6"/>
    </row>
    <row r="4909" spans="3:3" x14ac:dyDescent="0.25">
      <c r="C4909" s="6"/>
    </row>
    <row r="4910" spans="3:3" x14ac:dyDescent="0.25">
      <c r="C4910" s="6"/>
    </row>
    <row r="4911" spans="3:3" x14ac:dyDescent="0.25">
      <c r="C4911" s="6"/>
    </row>
    <row r="4912" spans="3:3" x14ac:dyDescent="0.25">
      <c r="C4912" s="6"/>
    </row>
    <row r="4913" spans="3:3" x14ac:dyDescent="0.25">
      <c r="C4913" s="6"/>
    </row>
    <row r="4914" spans="3:3" x14ac:dyDescent="0.25">
      <c r="C4914" s="6"/>
    </row>
    <row r="4915" spans="3:3" x14ac:dyDescent="0.25">
      <c r="C4915" s="6"/>
    </row>
    <row r="4916" spans="3:3" x14ac:dyDescent="0.25">
      <c r="C4916" s="6"/>
    </row>
    <row r="4917" spans="3:3" x14ac:dyDescent="0.25">
      <c r="C4917" s="6"/>
    </row>
    <row r="4918" spans="3:3" x14ac:dyDescent="0.25">
      <c r="C4918" s="6"/>
    </row>
    <row r="4919" spans="3:3" x14ac:dyDescent="0.25">
      <c r="C4919" s="6"/>
    </row>
    <row r="4920" spans="3:3" x14ac:dyDescent="0.25">
      <c r="C4920" s="6"/>
    </row>
    <row r="4921" spans="3:3" x14ac:dyDescent="0.25">
      <c r="C4921" s="6"/>
    </row>
    <row r="4922" spans="3:3" x14ac:dyDescent="0.25">
      <c r="C4922" s="6"/>
    </row>
    <row r="4923" spans="3:3" x14ac:dyDescent="0.25">
      <c r="C4923" s="6"/>
    </row>
    <row r="4924" spans="3:3" x14ac:dyDescent="0.25">
      <c r="C4924" s="6"/>
    </row>
    <row r="4925" spans="3:3" x14ac:dyDescent="0.25">
      <c r="C4925" s="6"/>
    </row>
    <row r="4926" spans="3:3" x14ac:dyDescent="0.25">
      <c r="C4926" s="6"/>
    </row>
    <row r="4927" spans="3:3" x14ac:dyDescent="0.25">
      <c r="C4927" s="6"/>
    </row>
    <row r="4928" spans="3:3" x14ac:dyDescent="0.25">
      <c r="C4928" s="6"/>
    </row>
    <row r="4929" spans="3:3" x14ac:dyDescent="0.25">
      <c r="C4929" s="6"/>
    </row>
    <row r="4930" spans="3:3" x14ac:dyDescent="0.25">
      <c r="C4930" s="6"/>
    </row>
    <row r="4931" spans="3:3" x14ac:dyDescent="0.25">
      <c r="C4931" s="6"/>
    </row>
    <row r="4932" spans="3:3" x14ac:dyDescent="0.25">
      <c r="C4932" s="6"/>
    </row>
    <row r="4933" spans="3:3" x14ac:dyDescent="0.25">
      <c r="C4933" s="6"/>
    </row>
    <row r="4934" spans="3:3" x14ac:dyDescent="0.25">
      <c r="C4934" s="6"/>
    </row>
    <row r="4935" spans="3:3" x14ac:dyDescent="0.25">
      <c r="C4935" s="6"/>
    </row>
    <row r="4936" spans="3:3" x14ac:dyDescent="0.25">
      <c r="C4936" s="6"/>
    </row>
    <row r="4937" spans="3:3" x14ac:dyDescent="0.25">
      <c r="C4937" s="6"/>
    </row>
    <row r="4938" spans="3:3" x14ac:dyDescent="0.25">
      <c r="C4938" s="6"/>
    </row>
    <row r="4939" spans="3:3" x14ac:dyDescent="0.25">
      <c r="C4939" s="6"/>
    </row>
    <row r="4940" spans="3:3" x14ac:dyDescent="0.25">
      <c r="C4940" s="6"/>
    </row>
    <row r="4941" spans="3:3" x14ac:dyDescent="0.25">
      <c r="C4941" s="6"/>
    </row>
    <row r="4942" spans="3:3" x14ac:dyDescent="0.25">
      <c r="C4942" s="6"/>
    </row>
    <row r="4943" spans="3:3" x14ac:dyDescent="0.25">
      <c r="C4943" s="6"/>
    </row>
    <row r="4944" spans="3:3" x14ac:dyDescent="0.25">
      <c r="C4944" s="6"/>
    </row>
    <row r="4945" spans="3:3" x14ac:dyDescent="0.25">
      <c r="C4945" s="6"/>
    </row>
    <row r="4946" spans="3:3" x14ac:dyDescent="0.25">
      <c r="C4946" s="6"/>
    </row>
    <row r="4947" spans="3:3" x14ac:dyDescent="0.25">
      <c r="C4947" s="6"/>
    </row>
    <row r="4948" spans="3:3" x14ac:dyDescent="0.25">
      <c r="C4948" s="6"/>
    </row>
    <row r="4949" spans="3:3" x14ac:dyDescent="0.25">
      <c r="C4949" s="6"/>
    </row>
    <row r="4950" spans="3:3" x14ac:dyDescent="0.25">
      <c r="C4950" s="6"/>
    </row>
    <row r="4951" spans="3:3" x14ac:dyDescent="0.25">
      <c r="C4951" s="6"/>
    </row>
    <row r="4952" spans="3:3" x14ac:dyDescent="0.25">
      <c r="C4952" s="6"/>
    </row>
    <row r="4953" spans="3:3" x14ac:dyDescent="0.25">
      <c r="C4953" s="6"/>
    </row>
    <row r="4954" spans="3:3" x14ac:dyDescent="0.25">
      <c r="C4954" s="6"/>
    </row>
    <row r="4955" spans="3:3" x14ac:dyDescent="0.25">
      <c r="C4955" s="6"/>
    </row>
    <row r="4956" spans="3:3" x14ac:dyDescent="0.25">
      <c r="C4956" s="6"/>
    </row>
    <row r="4957" spans="3:3" x14ac:dyDescent="0.25">
      <c r="C4957" s="6"/>
    </row>
    <row r="4958" spans="3:3" x14ac:dyDescent="0.25">
      <c r="C4958" s="6"/>
    </row>
    <row r="4959" spans="3:3" x14ac:dyDescent="0.25">
      <c r="C4959" s="6"/>
    </row>
    <row r="4960" spans="3:3" x14ac:dyDescent="0.25">
      <c r="C4960" s="6"/>
    </row>
    <row r="4961" spans="3:3" x14ac:dyDescent="0.25">
      <c r="C4961" s="6"/>
    </row>
    <row r="4962" spans="3:3" x14ac:dyDescent="0.25">
      <c r="C4962" s="6"/>
    </row>
    <row r="4963" spans="3:3" x14ac:dyDescent="0.25">
      <c r="C4963" s="6"/>
    </row>
    <row r="4964" spans="3:3" x14ac:dyDescent="0.25">
      <c r="C4964" s="6"/>
    </row>
    <row r="4965" spans="3:3" x14ac:dyDescent="0.25">
      <c r="C4965" s="6"/>
    </row>
    <row r="4966" spans="3:3" x14ac:dyDescent="0.25">
      <c r="C4966" s="6"/>
    </row>
    <row r="4967" spans="3:3" x14ac:dyDescent="0.25">
      <c r="C4967" s="6"/>
    </row>
    <row r="4968" spans="3:3" x14ac:dyDescent="0.25">
      <c r="C4968" s="6"/>
    </row>
    <row r="4969" spans="3:3" x14ac:dyDescent="0.25">
      <c r="C4969" s="6"/>
    </row>
    <row r="4970" spans="3:3" x14ac:dyDescent="0.25">
      <c r="C4970" s="6"/>
    </row>
    <row r="4971" spans="3:3" x14ac:dyDescent="0.25">
      <c r="C4971" s="6"/>
    </row>
    <row r="4972" spans="3:3" x14ac:dyDescent="0.25">
      <c r="C4972" s="6"/>
    </row>
    <row r="4973" spans="3:3" x14ac:dyDescent="0.25">
      <c r="C4973" s="6"/>
    </row>
    <row r="4974" spans="3:3" x14ac:dyDescent="0.25">
      <c r="C4974" s="6"/>
    </row>
    <row r="4975" spans="3:3" x14ac:dyDescent="0.25">
      <c r="C4975" s="6"/>
    </row>
    <row r="4976" spans="3:3" x14ac:dyDescent="0.25">
      <c r="C4976" s="6"/>
    </row>
    <row r="4977" spans="3:3" x14ac:dyDescent="0.25">
      <c r="C4977" s="6"/>
    </row>
    <row r="4978" spans="3:3" x14ac:dyDescent="0.25">
      <c r="C4978" s="6"/>
    </row>
    <row r="4979" spans="3:3" x14ac:dyDescent="0.25">
      <c r="C4979" s="6"/>
    </row>
    <row r="4980" spans="3:3" x14ac:dyDescent="0.25">
      <c r="C4980" s="6"/>
    </row>
    <row r="4981" spans="3:3" x14ac:dyDescent="0.25">
      <c r="C4981" s="6"/>
    </row>
    <row r="4982" spans="3:3" x14ac:dyDescent="0.25">
      <c r="C4982" s="6"/>
    </row>
    <row r="4983" spans="3:3" x14ac:dyDescent="0.25">
      <c r="C4983" s="6"/>
    </row>
    <row r="4984" spans="3:3" x14ac:dyDescent="0.25">
      <c r="C4984" s="6"/>
    </row>
    <row r="4985" spans="3:3" x14ac:dyDescent="0.25">
      <c r="C4985" s="6"/>
    </row>
    <row r="4986" spans="3:3" x14ac:dyDescent="0.25">
      <c r="C4986" s="6"/>
    </row>
    <row r="4987" spans="3:3" x14ac:dyDescent="0.25">
      <c r="C4987" s="6"/>
    </row>
    <row r="4988" spans="3:3" x14ac:dyDescent="0.25">
      <c r="C4988" s="6"/>
    </row>
    <row r="4989" spans="3:3" x14ac:dyDescent="0.25">
      <c r="C4989" s="6"/>
    </row>
    <row r="4990" spans="3:3" x14ac:dyDescent="0.25">
      <c r="C4990" s="6"/>
    </row>
    <row r="4991" spans="3:3" x14ac:dyDescent="0.25">
      <c r="C4991" s="6"/>
    </row>
    <row r="4992" spans="3:3" x14ac:dyDescent="0.25">
      <c r="C4992" s="6"/>
    </row>
    <row r="4993" spans="3:3" x14ac:dyDescent="0.25">
      <c r="C4993" s="6"/>
    </row>
    <row r="4994" spans="3:3" x14ac:dyDescent="0.25">
      <c r="C4994" s="6"/>
    </row>
    <row r="4995" spans="3:3" x14ac:dyDescent="0.25">
      <c r="C4995" s="6"/>
    </row>
    <row r="4996" spans="3:3" x14ac:dyDescent="0.25">
      <c r="C4996" s="6"/>
    </row>
    <row r="4997" spans="3:3" x14ac:dyDescent="0.25">
      <c r="C4997" s="6"/>
    </row>
    <row r="4998" spans="3:3" x14ac:dyDescent="0.25">
      <c r="C4998" s="6"/>
    </row>
    <row r="4999" spans="3:3" x14ac:dyDescent="0.25">
      <c r="C4999" s="6"/>
    </row>
    <row r="5000" spans="3:3" x14ac:dyDescent="0.25">
      <c r="C5000" s="6"/>
    </row>
    <row r="5001" spans="3:3" x14ac:dyDescent="0.25">
      <c r="C5001" s="6"/>
    </row>
    <row r="5002" spans="3:3" x14ac:dyDescent="0.25">
      <c r="C5002" s="6"/>
    </row>
    <row r="5003" spans="3:3" x14ac:dyDescent="0.25">
      <c r="C5003" s="6"/>
    </row>
    <row r="5004" spans="3:3" x14ac:dyDescent="0.25">
      <c r="C5004" s="6"/>
    </row>
    <row r="5005" spans="3:3" x14ac:dyDescent="0.25">
      <c r="C5005" s="6"/>
    </row>
    <row r="5006" spans="3:3" x14ac:dyDescent="0.25">
      <c r="C5006" s="6"/>
    </row>
    <row r="5007" spans="3:3" x14ac:dyDescent="0.25">
      <c r="C5007" s="6"/>
    </row>
    <row r="5008" spans="3:3" x14ac:dyDescent="0.25">
      <c r="C5008" s="6"/>
    </row>
    <row r="5009" spans="3:3" x14ac:dyDescent="0.25">
      <c r="C5009" s="6"/>
    </row>
    <row r="5010" spans="3:3" x14ac:dyDescent="0.25">
      <c r="C5010" s="6"/>
    </row>
    <row r="5011" spans="3:3" x14ac:dyDescent="0.25">
      <c r="C5011" s="6"/>
    </row>
    <row r="5012" spans="3:3" x14ac:dyDescent="0.25">
      <c r="C5012" s="6"/>
    </row>
    <row r="5013" spans="3:3" x14ac:dyDescent="0.25">
      <c r="C5013" s="6"/>
    </row>
    <row r="5014" spans="3:3" x14ac:dyDescent="0.25">
      <c r="C5014" s="6"/>
    </row>
    <row r="5015" spans="3:3" x14ac:dyDescent="0.25">
      <c r="C5015" s="6"/>
    </row>
    <row r="5016" spans="3:3" x14ac:dyDescent="0.25">
      <c r="C5016" s="6"/>
    </row>
    <row r="5017" spans="3:3" x14ac:dyDescent="0.25">
      <c r="C5017" s="6"/>
    </row>
    <row r="5018" spans="3:3" x14ac:dyDescent="0.25">
      <c r="C5018" s="6"/>
    </row>
    <row r="5019" spans="3:3" x14ac:dyDescent="0.25">
      <c r="C5019" s="6"/>
    </row>
    <row r="5020" spans="3:3" x14ac:dyDescent="0.25">
      <c r="C5020" s="6"/>
    </row>
    <row r="5021" spans="3:3" x14ac:dyDescent="0.25">
      <c r="C5021" s="6"/>
    </row>
    <row r="5022" spans="3:3" x14ac:dyDescent="0.25">
      <c r="C5022" s="6"/>
    </row>
    <row r="5023" spans="3:3" x14ac:dyDescent="0.25">
      <c r="C5023" s="6"/>
    </row>
    <row r="5024" spans="3:3" x14ac:dyDescent="0.25">
      <c r="C5024" s="6"/>
    </row>
    <row r="5025" spans="3:3" x14ac:dyDescent="0.25">
      <c r="C5025" s="6"/>
    </row>
    <row r="5026" spans="3:3" x14ac:dyDescent="0.25">
      <c r="C5026" s="6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14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14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14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14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14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14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14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14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14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14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14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14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14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14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14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14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14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14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14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14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14" t="s">
        <v>1045</v>
      </c>
      <c r="B2710" t="s">
        <v>1046</v>
      </c>
    </row>
    <row r="2711" spans="1:2" x14ac:dyDescent="0.25">
      <c r="A2711" s="14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14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14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14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14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14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14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6.28515625" customWidth="1"/>
    <col min="2" max="2" width="15.140625" customWidth="1"/>
    <col min="3" max="3" width="3.85546875" customWidth="1"/>
    <col min="4" max="4" width="25.85546875" customWidth="1"/>
    <col min="5" max="5" width="8.85546875" customWidth="1"/>
    <col min="8" max="8" width="11.85546875" bestFit="1" customWidth="1"/>
    <col min="16381" max="16383" width="11.42578125" style="102"/>
    <col min="16384" max="16384" width="11.42578125" style="128"/>
  </cols>
  <sheetData>
    <row r="1" spans="2:9 16383:16384" ht="79.5" customHeight="1" thickBot="1" x14ac:dyDescent="0.3"/>
    <row r="2" spans="2:9 16383:16384" ht="16.5" customHeight="1" x14ac:dyDescent="0.25">
      <c r="B2" s="50" t="s">
        <v>17</v>
      </c>
      <c r="D2" s="157" t="s">
        <v>8329</v>
      </c>
      <c r="XFC2" s="102" t="s">
        <v>7944</v>
      </c>
      <c r="XFD2" s="128" t="s">
        <v>7706</v>
      </c>
    </row>
    <row r="3" spans="2:9 16383:16384" x14ac:dyDescent="0.25">
      <c r="B3" s="50" t="s">
        <v>2</v>
      </c>
      <c r="D3" s="181">
        <v>45657</v>
      </c>
      <c r="E3" s="164" t="s">
        <v>10890</v>
      </c>
      <c r="G3" s="110" t="str">
        <f>VLOOKUP(D2,XFC2:XFD13,2,FALSE)</f>
        <v>12</v>
      </c>
      <c r="H3" s="111" t="s">
        <v>10222</v>
      </c>
      <c r="I3" s="110" t="str">
        <f>CONCATENATE(E3,"/",G3,"/",H3)</f>
        <v>31/12/2024</v>
      </c>
      <c r="XFC3" s="102" t="s">
        <v>7981</v>
      </c>
      <c r="XFD3" s="128" t="s">
        <v>10725</v>
      </c>
    </row>
    <row r="4" spans="2:9 16383:16384" x14ac:dyDescent="0.25">
      <c r="B4" s="50" t="s">
        <v>3</v>
      </c>
      <c r="D4" s="144" t="s">
        <v>1</v>
      </c>
      <c r="XFC4" s="102" t="s">
        <v>8153</v>
      </c>
      <c r="XFD4" s="128" t="s">
        <v>0</v>
      </c>
    </row>
    <row r="5" spans="2:9 16383:16384" ht="14.25" customHeight="1" x14ac:dyDescent="0.25">
      <c r="B5" s="51" t="s">
        <v>4</v>
      </c>
      <c r="D5" s="144" t="s">
        <v>7706</v>
      </c>
      <c r="XFC5" s="102" t="s">
        <v>8265</v>
      </c>
      <c r="XFD5" s="128" t="s">
        <v>10388</v>
      </c>
    </row>
    <row r="6" spans="2:9 16383:16384" ht="14.25" customHeight="1" x14ac:dyDescent="0.25">
      <c r="B6" s="52" t="s">
        <v>69</v>
      </c>
      <c r="D6" s="145" t="s">
        <v>11359</v>
      </c>
      <c r="XFC6" s="102" t="s">
        <v>8322</v>
      </c>
      <c r="XFD6" s="128" t="s">
        <v>10726</v>
      </c>
    </row>
    <row r="7" spans="2:9 16383:16384" ht="14.25" customHeight="1" x14ac:dyDescent="0.25">
      <c r="B7" s="52" t="s">
        <v>68</v>
      </c>
      <c r="D7" s="145" t="s">
        <v>10764</v>
      </c>
      <c r="XFC7" s="102" t="s">
        <v>8323</v>
      </c>
      <c r="XFD7" s="128" t="s">
        <v>10727</v>
      </c>
    </row>
    <row r="8" spans="2:9 16383:16384" ht="14.25" customHeight="1" x14ac:dyDescent="0.25">
      <c r="B8" s="52" t="s">
        <v>67</v>
      </c>
      <c r="D8" s="158"/>
      <c r="E8" s="127">
        <f t="array" ref="E8">INDEX(Tabla3[CORRELTIVO],MATCH(FALSE,ISBLANK(Tabla3[CORRELTIVO]),0))</f>
        <v>3212</v>
      </c>
      <c r="XFC8" s="102" t="s">
        <v>8324</v>
      </c>
      <c r="XFD8" s="128" t="s">
        <v>10728</v>
      </c>
    </row>
    <row r="9" spans="2:9 16383:16384" ht="14.25" hidden="1" customHeight="1" x14ac:dyDescent="0.25">
      <c r="B9" s="50" t="s">
        <v>66</v>
      </c>
      <c r="D9" s="159">
        <f>+D8</f>
        <v>0</v>
      </c>
      <c r="XFC9" s="102" t="s">
        <v>8325</v>
      </c>
      <c r="XFD9" s="128" t="s">
        <v>10729</v>
      </c>
    </row>
    <row r="10" spans="2:9 16383:16384" ht="14.25" hidden="1" customHeight="1" x14ac:dyDescent="0.25">
      <c r="B10" s="50" t="s">
        <v>67</v>
      </c>
      <c r="D10" s="160">
        <f>+D9</f>
        <v>0</v>
      </c>
      <c r="XFC10" s="102" t="s">
        <v>8326</v>
      </c>
      <c r="XFD10" s="128" t="s">
        <v>10730</v>
      </c>
    </row>
    <row r="11" spans="2:9 16383:16384" ht="14.25" hidden="1" customHeight="1" x14ac:dyDescent="0.25">
      <c r="B11" s="50" t="s">
        <v>66</v>
      </c>
      <c r="D11" s="161">
        <f>+D10</f>
        <v>0</v>
      </c>
      <c r="XFC11" s="102" t="s">
        <v>8327</v>
      </c>
      <c r="XFD11" s="128" t="s">
        <v>10731</v>
      </c>
    </row>
    <row r="12" spans="2:9 16383:16384" ht="14.25" hidden="1" customHeight="1" x14ac:dyDescent="0.25">
      <c r="B12" s="50" t="s">
        <v>65</v>
      </c>
      <c r="D12" s="161">
        <v>0</v>
      </c>
      <c r="XFC12" s="102" t="s">
        <v>8328</v>
      </c>
      <c r="XFD12" s="128" t="s">
        <v>10732</v>
      </c>
    </row>
    <row r="13" spans="2:9 16383:16384" ht="14.25" hidden="1" customHeight="1" x14ac:dyDescent="0.25">
      <c r="B13" s="50" t="s">
        <v>64</v>
      </c>
      <c r="D13" s="150">
        <v>0</v>
      </c>
      <c r="XFC13" s="102" t="s">
        <v>8329</v>
      </c>
      <c r="XFD13" s="128" t="s">
        <v>8048</v>
      </c>
    </row>
    <row r="14" spans="2:9 16383:16384" ht="14.25" hidden="1" customHeight="1" x14ac:dyDescent="0.25">
      <c r="B14" s="50" t="s">
        <v>63</v>
      </c>
      <c r="D14" s="149">
        <v>0</v>
      </c>
    </row>
    <row r="15" spans="2:9 16383:16384" ht="14.25" hidden="1" customHeight="1" x14ac:dyDescent="0.25">
      <c r="B15" s="50" t="s">
        <v>62</v>
      </c>
      <c r="D15" s="149">
        <v>0</v>
      </c>
    </row>
    <row r="16" spans="2:9 16383:16384" ht="14.25" customHeight="1" x14ac:dyDescent="0.25">
      <c r="B16" s="50" t="s">
        <v>61</v>
      </c>
      <c r="D16" s="162">
        <v>0</v>
      </c>
    </row>
    <row r="17" spans="2:4" x14ac:dyDescent="0.25">
      <c r="B17" s="50" t="s">
        <v>60</v>
      </c>
      <c r="D17" s="163">
        <v>0</v>
      </c>
    </row>
    <row r="18" spans="2:4" x14ac:dyDescent="0.25">
      <c r="B18" s="50" t="s">
        <v>59</v>
      </c>
      <c r="D18" s="153">
        <v>0</v>
      </c>
    </row>
    <row r="19" spans="2:4" x14ac:dyDescent="0.25">
      <c r="B19" s="50" t="s">
        <v>58</v>
      </c>
      <c r="D19" s="153">
        <v>0</v>
      </c>
    </row>
    <row r="20" spans="2:4" x14ac:dyDescent="0.25">
      <c r="B20" s="50" t="s">
        <v>57</v>
      </c>
      <c r="D20" s="153">
        <v>0</v>
      </c>
    </row>
    <row r="21" spans="2:4" x14ac:dyDescent="0.25">
      <c r="B21" s="50" t="s">
        <v>56</v>
      </c>
      <c r="D21" s="153">
        <v>0</v>
      </c>
    </row>
    <row r="22" spans="2:4" x14ac:dyDescent="0.25">
      <c r="B22" s="50" t="s">
        <v>19</v>
      </c>
      <c r="D22" s="153">
        <f>SUM(D13:D21)</f>
        <v>0</v>
      </c>
    </row>
    <row r="23" spans="2:4" ht="15.75" thickBot="1" x14ac:dyDescent="0.3">
      <c r="B23" s="50" t="s">
        <v>18</v>
      </c>
      <c r="D23" s="156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5847"/>
  <sheetViews>
    <sheetView topLeftCell="D443" workbookViewId="0">
      <selection activeCell="B3" sqref="B3:V477"/>
    </sheetView>
  </sheetViews>
  <sheetFormatPr baseColWidth="10" defaultColWidth="11.42578125" defaultRowHeight="15" x14ac:dyDescent="0.25"/>
  <cols>
    <col min="2" max="2" width="11.42578125" style="6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6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6">
        <v>45657</v>
      </c>
      <c r="C3" t="s">
        <v>1</v>
      </c>
      <c r="D3" t="s">
        <v>7706</v>
      </c>
      <c r="E3" t="s">
        <v>11359</v>
      </c>
      <c r="F3" t="s">
        <v>10764</v>
      </c>
      <c r="G3">
        <v>3212</v>
      </c>
      <c r="H3">
        <v>3212</v>
      </c>
      <c r="I3">
        <v>3212</v>
      </c>
      <c r="J3">
        <v>3212</v>
      </c>
      <c r="K3">
        <v>0</v>
      </c>
      <c r="L3" s="2">
        <v>0</v>
      </c>
      <c r="M3" s="2">
        <v>0</v>
      </c>
      <c r="N3" s="2">
        <v>0</v>
      </c>
      <c r="O3" s="2">
        <v>170.4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170.4</v>
      </c>
      <c r="V3" t="s">
        <v>55</v>
      </c>
    </row>
    <row r="4" spans="1:22" x14ac:dyDescent="0.25">
      <c r="A4" t="s">
        <v>8329</v>
      </c>
      <c r="B4" s="6">
        <v>45657</v>
      </c>
      <c r="C4" t="s">
        <v>1</v>
      </c>
      <c r="D4" t="s">
        <v>7706</v>
      </c>
      <c r="E4" t="s">
        <v>11359</v>
      </c>
      <c r="F4" t="s">
        <v>10764</v>
      </c>
      <c r="G4">
        <v>3211</v>
      </c>
      <c r="H4">
        <v>3211</v>
      </c>
      <c r="I4">
        <v>3211</v>
      </c>
      <c r="J4">
        <v>3211</v>
      </c>
      <c r="K4">
        <v>0</v>
      </c>
      <c r="L4" s="2">
        <v>0</v>
      </c>
      <c r="M4" s="2">
        <v>0</v>
      </c>
      <c r="N4" s="2">
        <v>0</v>
      </c>
      <c r="O4" s="2">
        <v>50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50</v>
      </c>
      <c r="V4" t="s">
        <v>55</v>
      </c>
    </row>
    <row r="5" spans="1:22" x14ac:dyDescent="0.25">
      <c r="A5" t="s">
        <v>8329</v>
      </c>
      <c r="B5" s="6">
        <v>45657</v>
      </c>
      <c r="C5" t="s">
        <v>1</v>
      </c>
      <c r="D5" t="s">
        <v>7706</v>
      </c>
      <c r="E5" t="s">
        <v>11359</v>
      </c>
      <c r="F5" t="s">
        <v>10764</v>
      </c>
      <c r="G5">
        <v>3210</v>
      </c>
      <c r="H5">
        <v>3210</v>
      </c>
      <c r="I5">
        <v>3210</v>
      </c>
      <c r="J5">
        <v>3210</v>
      </c>
      <c r="K5">
        <v>0</v>
      </c>
      <c r="L5" s="2">
        <v>0</v>
      </c>
      <c r="M5" s="2">
        <v>0</v>
      </c>
      <c r="N5" s="2">
        <v>0</v>
      </c>
      <c r="O5" s="2">
        <v>82.5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82.5</v>
      </c>
      <c r="V5" t="s">
        <v>55</v>
      </c>
    </row>
    <row r="6" spans="1:22" x14ac:dyDescent="0.25">
      <c r="A6" t="s">
        <v>8329</v>
      </c>
      <c r="B6" s="6">
        <v>45657</v>
      </c>
      <c r="C6" t="s">
        <v>1</v>
      </c>
      <c r="D6" t="s">
        <v>7706</v>
      </c>
      <c r="E6" t="s">
        <v>11359</v>
      </c>
      <c r="F6" t="s">
        <v>10764</v>
      </c>
      <c r="G6">
        <v>3209</v>
      </c>
      <c r="H6">
        <v>3209</v>
      </c>
      <c r="I6">
        <v>3209</v>
      </c>
      <c r="J6">
        <v>3209</v>
      </c>
      <c r="K6">
        <v>0</v>
      </c>
      <c r="L6" s="2">
        <v>0</v>
      </c>
      <c r="M6" s="2">
        <v>0</v>
      </c>
      <c r="N6" s="2">
        <v>0</v>
      </c>
      <c r="O6" s="2">
        <v>198.65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198.65</v>
      </c>
      <c r="V6" t="s">
        <v>55</v>
      </c>
    </row>
    <row r="7" spans="1:22" x14ac:dyDescent="0.25">
      <c r="A7" t="s">
        <v>8329</v>
      </c>
      <c r="B7" s="6">
        <v>45657</v>
      </c>
      <c r="C7" t="s">
        <v>1</v>
      </c>
      <c r="D7" t="s">
        <v>7706</v>
      </c>
      <c r="E7" t="s">
        <v>11359</v>
      </c>
      <c r="F7" t="s">
        <v>10764</v>
      </c>
      <c r="G7">
        <v>3208</v>
      </c>
      <c r="H7">
        <v>3208</v>
      </c>
      <c r="I7">
        <v>3208</v>
      </c>
      <c r="J7">
        <v>3208</v>
      </c>
      <c r="K7">
        <v>0</v>
      </c>
      <c r="L7" s="2">
        <v>0</v>
      </c>
      <c r="M7" s="2">
        <v>0</v>
      </c>
      <c r="N7" s="2">
        <v>0</v>
      </c>
      <c r="O7" s="2">
        <v>145.5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145.5</v>
      </c>
      <c r="V7" t="s">
        <v>55</v>
      </c>
    </row>
    <row r="8" spans="1:22" x14ac:dyDescent="0.25">
      <c r="A8" t="s">
        <v>8329</v>
      </c>
      <c r="B8" s="6">
        <v>45657</v>
      </c>
      <c r="C8" t="s">
        <v>1</v>
      </c>
      <c r="D8" t="s">
        <v>7706</v>
      </c>
      <c r="E8" t="s">
        <v>11359</v>
      </c>
      <c r="F8" t="s">
        <v>10764</v>
      </c>
      <c r="G8">
        <v>3207</v>
      </c>
      <c r="H8">
        <v>3207</v>
      </c>
      <c r="I8">
        <v>3207</v>
      </c>
      <c r="J8">
        <v>3207</v>
      </c>
      <c r="K8">
        <v>0</v>
      </c>
      <c r="L8" s="2">
        <v>0</v>
      </c>
      <c r="M8" s="2">
        <v>0</v>
      </c>
      <c r="N8" s="2">
        <v>0</v>
      </c>
      <c r="O8" s="2">
        <v>39.6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39.6</v>
      </c>
      <c r="V8" t="s">
        <v>55</v>
      </c>
    </row>
    <row r="9" spans="1:22" x14ac:dyDescent="0.25">
      <c r="A9" t="s">
        <v>8329</v>
      </c>
      <c r="B9" s="6">
        <v>45656</v>
      </c>
      <c r="C9" t="s">
        <v>1</v>
      </c>
      <c r="D9" t="s">
        <v>7706</v>
      </c>
      <c r="E9" t="s">
        <v>11359</v>
      </c>
      <c r="F9" t="s">
        <v>10764</v>
      </c>
      <c r="G9">
        <v>3206</v>
      </c>
      <c r="H9">
        <v>3206</v>
      </c>
      <c r="I9">
        <v>3206</v>
      </c>
      <c r="J9">
        <v>3206</v>
      </c>
      <c r="K9">
        <v>0</v>
      </c>
      <c r="L9" s="2">
        <v>0</v>
      </c>
      <c r="M9" s="2">
        <v>0</v>
      </c>
      <c r="N9" s="2">
        <v>0</v>
      </c>
      <c r="O9" s="2">
        <v>162.5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162.5</v>
      </c>
      <c r="V9" t="s">
        <v>55</v>
      </c>
    </row>
    <row r="10" spans="1:22" x14ac:dyDescent="0.25">
      <c r="A10" t="s">
        <v>8329</v>
      </c>
      <c r="B10" s="6">
        <v>45656</v>
      </c>
      <c r="C10" t="s">
        <v>1</v>
      </c>
      <c r="D10" t="s">
        <v>7706</v>
      </c>
      <c r="E10" t="s">
        <v>11359</v>
      </c>
      <c r="F10" t="s">
        <v>10764</v>
      </c>
      <c r="G10">
        <v>3205</v>
      </c>
      <c r="H10">
        <v>3205</v>
      </c>
      <c r="I10">
        <v>3205</v>
      </c>
      <c r="J10">
        <v>3205</v>
      </c>
      <c r="K10">
        <v>0</v>
      </c>
      <c r="L10" s="2">
        <v>0</v>
      </c>
      <c r="M10" s="2">
        <v>0</v>
      </c>
      <c r="N10" s="2">
        <v>0</v>
      </c>
      <c r="O10" s="2">
        <v>29.48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29.48</v>
      </c>
      <c r="V10" t="s">
        <v>55</v>
      </c>
    </row>
    <row r="11" spans="1:22" hidden="1" x14ac:dyDescent="0.25">
      <c r="A11" t="s">
        <v>8329</v>
      </c>
      <c r="B11" s="6">
        <v>45656</v>
      </c>
      <c r="C11" t="s">
        <v>1</v>
      </c>
      <c r="D11" t="s">
        <v>7706</v>
      </c>
      <c r="E11" t="s">
        <v>11359</v>
      </c>
      <c r="F11" t="s">
        <v>10764</v>
      </c>
      <c r="G11">
        <v>3204</v>
      </c>
      <c r="H11">
        <v>3204</v>
      </c>
      <c r="I11">
        <v>3204</v>
      </c>
      <c r="J11">
        <v>3204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2" x14ac:dyDescent="0.25">
      <c r="A12" t="s">
        <v>8329</v>
      </c>
      <c r="B12" s="6">
        <v>45656</v>
      </c>
      <c r="C12" t="s">
        <v>1</v>
      </c>
      <c r="D12" t="s">
        <v>7706</v>
      </c>
      <c r="E12" t="s">
        <v>11359</v>
      </c>
      <c r="F12" t="s">
        <v>10764</v>
      </c>
      <c r="G12">
        <v>3203</v>
      </c>
      <c r="H12">
        <v>3203</v>
      </c>
      <c r="I12">
        <v>3203</v>
      </c>
      <c r="J12">
        <v>3203</v>
      </c>
      <c r="K12">
        <v>0</v>
      </c>
      <c r="L12" s="2">
        <v>0</v>
      </c>
      <c r="M12" s="2">
        <v>0</v>
      </c>
      <c r="N12" s="2">
        <v>0</v>
      </c>
      <c r="O12" s="2">
        <v>120.2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120.2</v>
      </c>
      <c r="V12" t="s">
        <v>55</v>
      </c>
    </row>
    <row r="13" spans="1:22" x14ac:dyDescent="0.25">
      <c r="A13" t="s">
        <v>8329</v>
      </c>
      <c r="B13" s="6">
        <v>45656</v>
      </c>
      <c r="C13" t="s">
        <v>1</v>
      </c>
      <c r="D13" t="s">
        <v>7706</v>
      </c>
      <c r="E13" t="s">
        <v>11359</v>
      </c>
      <c r="F13" t="s">
        <v>10764</v>
      </c>
      <c r="G13">
        <v>3202</v>
      </c>
      <c r="H13">
        <v>3202</v>
      </c>
      <c r="I13">
        <v>3202</v>
      </c>
      <c r="J13">
        <v>3202</v>
      </c>
      <c r="K13">
        <v>0</v>
      </c>
      <c r="L13" s="2">
        <v>0</v>
      </c>
      <c r="M13" s="2">
        <v>0</v>
      </c>
      <c r="N13" s="2">
        <v>0</v>
      </c>
      <c r="O13" s="2">
        <v>85.08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85.08</v>
      </c>
      <c r="V13" t="s">
        <v>55</v>
      </c>
    </row>
    <row r="14" spans="1:22" x14ac:dyDescent="0.25">
      <c r="A14" t="s">
        <v>8329</v>
      </c>
      <c r="B14" s="6">
        <v>45656</v>
      </c>
      <c r="C14" t="s">
        <v>1</v>
      </c>
      <c r="D14" t="s">
        <v>7706</v>
      </c>
      <c r="E14" t="s">
        <v>11359</v>
      </c>
      <c r="F14" t="s">
        <v>10764</v>
      </c>
      <c r="G14">
        <v>3201</v>
      </c>
      <c r="H14">
        <v>3201</v>
      </c>
      <c r="I14">
        <v>3201</v>
      </c>
      <c r="J14">
        <v>3201</v>
      </c>
      <c r="K14">
        <v>0</v>
      </c>
      <c r="L14" s="2">
        <v>0</v>
      </c>
      <c r="M14" s="2">
        <v>0</v>
      </c>
      <c r="N14" s="2">
        <v>0</v>
      </c>
      <c r="O14" s="2">
        <v>515.33000000000004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515.33000000000004</v>
      </c>
      <c r="V14" t="s">
        <v>55</v>
      </c>
    </row>
    <row r="15" spans="1:22" x14ac:dyDescent="0.25">
      <c r="A15" t="s">
        <v>8329</v>
      </c>
      <c r="B15" s="6">
        <v>45656</v>
      </c>
      <c r="C15" t="s">
        <v>1</v>
      </c>
      <c r="D15" t="s">
        <v>7706</v>
      </c>
      <c r="E15" t="s">
        <v>11359</v>
      </c>
      <c r="F15" t="s">
        <v>10764</v>
      </c>
      <c r="G15">
        <v>3200</v>
      </c>
      <c r="H15">
        <v>3200</v>
      </c>
      <c r="I15">
        <v>3200</v>
      </c>
      <c r="J15">
        <v>3200</v>
      </c>
      <c r="K15">
        <v>0</v>
      </c>
      <c r="L15" s="2">
        <v>0</v>
      </c>
      <c r="M15" s="2">
        <v>0</v>
      </c>
      <c r="N15" s="2">
        <v>0</v>
      </c>
      <c r="O15" s="2">
        <v>79.8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79.8</v>
      </c>
      <c r="V15" t="s">
        <v>55</v>
      </c>
    </row>
    <row r="16" spans="1:22" x14ac:dyDescent="0.25">
      <c r="A16" t="s">
        <v>8329</v>
      </c>
      <c r="B16" s="6">
        <v>45656</v>
      </c>
      <c r="C16" t="s">
        <v>1</v>
      </c>
      <c r="D16" t="s">
        <v>7706</v>
      </c>
      <c r="E16" t="s">
        <v>11359</v>
      </c>
      <c r="F16" t="s">
        <v>10764</v>
      </c>
      <c r="G16">
        <v>3199</v>
      </c>
      <c r="H16">
        <v>3199</v>
      </c>
      <c r="I16">
        <v>3199</v>
      </c>
      <c r="J16">
        <v>3199</v>
      </c>
      <c r="K16">
        <v>0</v>
      </c>
      <c r="L16" s="2">
        <v>0</v>
      </c>
      <c r="M16" s="2">
        <v>0</v>
      </c>
      <c r="N16" s="2">
        <v>0</v>
      </c>
      <c r="O16" s="2">
        <v>88.5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88.5</v>
      </c>
      <c r="V16" t="s">
        <v>55</v>
      </c>
    </row>
    <row r="17" spans="1:22" x14ac:dyDescent="0.25">
      <c r="A17" t="s">
        <v>8329</v>
      </c>
      <c r="B17" s="6">
        <v>45656</v>
      </c>
      <c r="C17" t="s">
        <v>1</v>
      </c>
      <c r="D17" t="s">
        <v>7706</v>
      </c>
      <c r="E17" t="s">
        <v>11359</v>
      </c>
      <c r="F17" t="s">
        <v>10764</v>
      </c>
      <c r="G17">
        <v>3198</v>
      </c>
      <c r="H17">
        <v>3198</v>
      </c>
      <c r="I17">
        <v>3198</v>
      </c>
      <c r="J17">
        <v>3198</v>
      </c>
      <c r="K17">
        <v>0</v>
      </c>
      <c r="L17" s="2">
        <v>0</v>
      </c>
      <c r="M17" s="2">
        <v>0</v>
      </c>
      <c r="N17" s="2">
        <v>0</v>
      </c>
      <c r="O17" s="2">
        <v>108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108</v>
      </c>
      <c r="V17" t="s">
        <v>55</v>
      </c>
    </row>
    <row r="18" spans="1:22" x14ac:dyDescent="0.25">
      <c r="A18" t="s">
        <v>8329</v>
      </c>
      <c r="B18" s="6">
        <v>45656</v>
      </c>
      <c r="C18" t="s">
        <v>1</v>
      </c>
      <c r="D18" t="s">
        <v>7706</v>
      </c>
      <c r="E18" t="s">
        <v>11359</v>
      </c>
      <c r="F18" t="s">
        <v>10764</v>
      </c>
      <c r="G18">
        <v>3197</v>
      </c>
      <c r="H18">
        <v>3197</v>
      </c>
      <c r="I18">
        <v>3197</v>
      </c>
      <c r="J18">
        <v>3197</v>
      </c>
      <c r="K18">
        <v>0</v>
      </c>
      <c r="L18" s="2">
        <v>0</v>
      </c>
      <c r="M18" s="2">
        <v>0</v>
      </c>
      <c r="N18" s="2">
        <v>0</v>
      </c>
      <c r="O18" s="2">
        <v>102.3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102.3</v>
      </c>
      <c r="V18" t="s">
        <v>55</v>
      </c>
    </row>
    <row r="19" spans="1:22" x14ac:dyDescent="0.25">
      <c r="A19" t="s">
        <v>8329</v>
      </c>
      <c r="B19" s="6">
        <v>45656</v>
      </c>
      <c r="C19" t="s">
        <v>1</v>
      </c>
      <c r="D19" t="s">
        <v>7706</v>
      </c>
      <c r="E19" t="s">
        <v>11359</v>
      </c>
      <c r="F19" t="s">
        <v>10764</v>
      </c>
      <c r="G19">
        <v>3196</v>
      </c>
      <c r="H19">
        <v>3196</v>
      </c>
      <c r="I19">
        <v>3196</v>
      </c>
      <c r="J19">
        <v>3196</v>
      </c>
      <c r="K19">
        <v>0</v>
      </c>
      <c r="L19" s="2">
        <v>0</v>
      </c>
      <c r="M19" s="2">
        <v>0</v>
      </c>
      <c r="N19" s="2">
        <v>0</v>
      </c>
      <c r="O19" s="2">
        <v>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</v>
      </c>
      <c r="V19" t="s">
        <v>55</v>
      </c>
    </row>
    <row r="20" spans="1:22" x14ac:dyDescent="0.25">
      <c r="A20" t="s">
        <v>8329</v>
      </c>
      <c r="B20" s="6">
        <v>45656</v>
      </c>
      <c r="C20" t="s">
        <v>1</v>
      </c>
      <c r="D20" t="s">
        <v>7706</v>
      </c>
      <c r="E20" t="s">
        <v>11359</v>
      </c>
      <c r="F20" t="s">
        <v>10764</v>
      </c>
      <c r="G20">
        <v>3195</v>
      </c>
      <c r="H20">
        <v>3195</v>
      </c>
      <c r="I20">
        <v>3195</v>
      </c>
      <c r="J20">
        <v>3195</v>
      </c>
      <c r="K20">
        <v>0</v>
      </c>
      <c r="L20" s="2">
        <v>0</v>
      </c>
      <c r="M20" s="2">
        <v>0</v>
      </c>
      <c r="N20" s="2">
        <v>0</v>
      </c>
      <c r="O20" s="2">
        <v>123.6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123.6</v>
      </c>
      <c r="V20" t="s">
        <v>55</v>
      </c>
    </row>
    <row r="21" spans="1:22" x14ac:dyDescent="0.25">
      <c r="A21" t="s">
        <v>8329</v>
      </c>
      <c r="B21" s="6">
        <v>45656</v>
      </c>
      <c r="C21" t="s">
        <v>1</v>
      </c>
      <c r="D21" t="s">
        <v>7706</v>
      </c>
      <c r="E21" t="s">
        <v>11359</v>
      </c>
      <c r="F21" t="s">
        <v>10764</v>
      </c>
      <c r="G21">
        <v>3194</v>
      </c>
      <c r="H21">
        <v>3194</v>
      </c>
      <c r="I21">
        <v>3194</v>
      </c>
      <c r="J21">
        <v>3194</v>
      </c>
      <c r="K21">
        <v>0</v>
      </c>
      <c r="L21" s="2">
        <v>0</v>
      </c>
      <c r="M21" s="2">
        <v>0</v>
      </c>
      <c r="N21" s="2">
        <v>0</v>
      </c>
      <c r="O21" s="2">
        <v>160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160</v>
      </c>
      <c r="V21" t="s">
        <v>55</v>
      </c>
    </row>
    <row r="22" spans="1:22" x14ac:dyDescent="0.25">
      <c r="A22" t="s">
        <v>8329</v>
      </c>
      <c r="B22" s="6">
        <v>45656</v>
      </c>
      <c r="C22" t="s">
        <v>1</v>
      </c>
      <c r="D22" t="s">
        <v>7706</v>
      </c>
      <c r="E22" t="s">
        <v>11359</v>
      </c>
      <c r="F22" t="s">
        <v>10764</v>
      </c>
      <c r="G22">
        <v>3193</v>
      </c>
      <c r="H22">
        <v>3193</v>
      </c>
      <c r="I22">
        <v>3193</v>
      </c>
      <c r="J22">
        <v>3193</v>
      </c>
      <c r="K22">
        <v>0</v>
      </c>
      <c r="L22" s="2">
        <v>0</v>
      </c>
      <c r="M22" s="2">
        <v>0</v>
      </c>
      <c r="N22" s="2">
        <v>0</v>
      </c>
      <c r="O22" s="2">
        <v>27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27</v>
      </c>
      <c r="V22" t="s">
        <v>55</v>
      </c>
    </row>
    <row r="23" spans="1:22" x14ac:dyDescent="0.25">
      <c r="A23" t="s">
        <v>8329</v>
      </c>
      <c r="B23" s="6">
        <v>45656</v>
      </c>
      <c r="C23" t="s">
        <v>1</v>
      </c>
      <c r="D23" t="s">
        <v>7706</v>
      </c>
      <c r="E23" t="s">
        <v>11359</v>
      </c>
      <c r="F23" t="s">
        <v>10764</v>
      </c>
      <c r="G23">
        <v>3192</v>
      </c>
      <c r="H23">
        <v>3192</v>
      </c>
      <c r="I23">
        <v>3192</v>
      </c>
      <c r="J23">
        <v>3192</v>
      </c>
      <c r="K23">
        <v>0</v>
      </c>
      <c r="L23" s="2">
        <v>0</v>
      </c>
      <c r="M23" s="2">
        <v>0</v>
      </c>
      <c r="N23" s="2">
        <v>0</v>
      </c>
      <c r="O23" s="2">
        <v>44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44</v>
      </c>
      <c r="V23" t="s">
        <v>55</v>
      </c>
    </row>
    <row r="24" spans="1:22" x14ac:dyDescent="0.25">
      <c r="A24" t="s">
        <v>8329</v>
      </c>
      <c r="B24" s="6">
        <v>45656</v>
      </c>
      <c r="C24" t="s">
        <v>1</v>
      </c>
      <c r="D24" t="s">
        <v>7706</v>
      </c>
      <c r="E24" t="s">
        <v>11359</v>
      </c>
      <c r="F24" t="s">
        <v>10764</v>
      </c>
      <c r="G24">
        <v>3191</v>
      </c>
      <c r="H24">
        <v>3191</v>
      </c>
      <c r="I24">
        <v>3191</v>
      </c>
      <c r="J24">
        <v>3191</v>
      </c>
      <c r="K24">
        <v>0</v>
      </c>
      <c r="L24" s="2">
        <v>0</v>
      </c>
      <c r="M24" s="2">
        <v>0</v>
      </c>
      <c r="N24" s="2">
        <v>0</v>
      </c>
      <c r="O24" s="2">
        <v>60.25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60.25</v>
      </c>
      <c r="V24" t="s">
        <v>55</v>
      </c>
    </row>
    <row r="25" spans="1:22" x14ac:dyDescent="0.25">
      <c r="A25" t="s">
        <v>8329</v>
      </c>
      <c r="B25" s="6">
        <v>45656</v>
      </c>
      <c r="C25" t="s">
        <v>1</v>
      </c>
      <c r="D25" t="s">
        <v>7706</v>
      </c>
      <c r="E25" t="s">
        <v>11359</v>
      </c>
      <c r="F25" t="s">
        <v>10764</v>
      </c>
      <c r="G25">
        <v>3190</v>
      </c>
      <c r="H25">
        <v>3190</v>
      </c>
      <c r="I25">
        <v>3190</v>
      </c>
      <c r="J25">
        <v>3190</v>
      </c>
      <c r="K25">
        <v>0</v>
      </c>
      <c r="L25" s="2">
        <v>0</v>
      </c>
      <c r="M25" s="2">
        <v>0</v>
      </c>
      <c r="N25" s="2">
        <v>0</v>
      </c>
      <c r="O25" s="2">
        <v>629.79999999999995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629.79999999999995</v>
      </c>
      <c r="V25" t="s">
        <v>55</v>
      </c>
    </row>
    <row r="26" spans="1:22" x14ac:dyDescent="0.25">
      <c r="A26" t="s">
        <v>8329</v>
      </c>
      <c r="B26" s="6">
        <v>45656</v>
      </c>
      <c r="C26" t="s">
        <v>1</v>
      </c>
      <c r="D26" t="s">
        <v>7706</v>
      </c>
      <c r="E26" t="s">
        <v>11359</v>
      </c>
      <c r="F26" t="s">
        <v>10764</v>
      </c>
      <c r="G26">
        <v>3189</v>
      </c>
      <c r="H26">
        <v>3189</v>
      </c>
      <c r="I26">
        <v>3189</v>
      </c>
      <c r="J26">
        <v>3189</v>
      </c>
      <c r="K26">
        <v>0</v>
      </c>
      <c r="L26" s="2">
        <v>0</v>
      </c>
      <c r="M26" s="2">
        <v>0</v>
      </c>
      <c r="N26" s="2">
        <v>0</v>
      </c>
      <c r="O26" s="2">
        <v>1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</v>
      </c>
      <c r="V26" t="s">
        <v>55</v>
      </c>
    </row>
    <row r="27" spans="1:22" x14ac:dyDescent="0.25">
      <c r="A27" t="s">
        <v>8329</v>
      </c>
      <c r="B27" s="6">
        <v>45656</v>
      </c>
      <c r="C27" t="s">
        <v>1</v>
      </c>
      <c r="D27" t="s">
        <v>7706</v>
      </c>
      <c r="E27" t="s">
        <v>11359</v>
      </c>
      <c r="F27" t="s">
        <v>10764</v>
      </c>
      <c r="G27">
        <v>3188</v>
      </c>
      <c r="H27">
        <v>3188</v>
      </c>
      <c r="I27">
        <v>3188</v>
      </c>
      <c r="J27">
        <v>3188</v>
      </c>
      <c r="K27">
        <v>0</v>
      </c>
      <c r="L27" s="2">
        <v>0</v>
      </c>
      <c r="M27" s="2">
        <v>0</v>
      </c>
      <c r="N27" s="2">
        <v>0</v>
      </c>
      <c r="O27" s="2">
        <v>92.31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92.31</v>
      </c>
      <c r="V27" t="s">
        <v>55</v>
      </c>
    </row>
    <row r="28" spans="1:22" x14ac:dyDescent="0.25">
      <c r="A28" t="s">
        <v>8329</v>
      </c>
      <c r="B28" s="6">
        <v>45656</v>
      </c>
      <c r="C28" t="s">
        <v>1</v>
      </c>
      <c r="D28" t="s">
        <v>7706</v>
      </c>
      <c r="E28" t="s">
        <v>11359</v>
      </c>
      <c r="F28" t="s">
        <v>10764</v>
      </c>
      <c r="G28">
        <v>3187</v>
      </c>
      <c r="H28">
        <v>3187</v>
      </c>
      <c r="I28">
        <v>3187</v>
      </c>
      <c r="J28">
        <v>3187</v>
      </c>
      <c r="K28">
        <v>0</v>
      </c>
      <c r="L28" s="2">
        <v>0</v>
      </c>
      <c r="M28" s="2">
        <v>0</v>
      </c>
      <c r="N28" s="2">
        <v>0</v>
      </c>
      <c r="O28" s="2">
        <v>7.86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7.86</v>
      </c>
      <c r="V28" t="s">
        <v>55</v>
      </c>
    </row>
    <row r="29" spans="1:22" x14ac:dyDescent="0.25">
      <c r="A29" t="s">
        <v>8329</v>
      </c>
      <c r="B29" s="6">
        <v>45656</v>
      </c>
      <c r="C29" t="s">
        <v>1</v>
      </c>
      <c r="D29" t="s">
        <v>7706</v>
      </c>
      <c r="E29" t="s">
        <v>11359</v>
      </c>
      <c r="F29" t="s">
        <v>10764</v>
      </c>
      <c r="G29">
        <v>3186</v>
      </c>
      <c r="H29">
        <v>3186</v>
      </c>
      <c r="I29">
        <v>3186</v>
      </c>
      <c r="J29">
        <v>3186</v>
      </c>
      <c r="K29">
        <v>0</v>
      </c>
      <c r="L29" s="2">
        <v>0</v>
      </c>
      <c r="M29" s="2">
        <v>0</v>
      </c>
      <c r="N29" s="2">
        <v>0</v>
      </c>
      <c r="O29" s="2">
        <v>45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45</v>
      </c>
      <c r="V29" t="s">
        <v>55</v>
      </c>
    </row>
    <row r="30" spans="1:22" x14ac:dyDescent="0.25">
      <c r="A30" t="s">
        <v>8329</v>
      </c>
      <c r="B30" s="6">
        <v>45656</v>
      </c>
      <c r="C30" t="s">
        <v>1</v>
      </c>
      <c r="D30" t="s">
        <v>7706</v>
      </c>
      <c r="E30" t="s">
        <v>11359</v>
      </c>
      <c r="F30" t="s">
        <v>10764</v>
      </c>
      <c r="G30">
        <v>3185</v>
      </c>
      <c r="H30">
        <v>3185</v>
      </c>
      <c r="I30">
        <v>3185</v>
      </c>
      <c r="J30">
        <v>3185</v>
      </c>
      <c r="K30">
        <v>0</v>
      </c>
      <c r="L30" s="2">
        <v>0</v>
      </c>
      <c r="M30" s="2">
        <v>0</v>
      </c>
      <c r="N30" s="2">
        <v>0</v>
      </c>
      <c r="O30" s="2">
        <v>103.6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103.6</v>
      </c>
      <c r="V30" t="s">
        <v>55</v>
      </c>
    </row>
    <row r="31" spans="1:22" x14ac:dyDescent="0.25">
      <c r="A31" t="s">
        <v>8329</v>
      </c>
      <c r="B31" s="6">
        <v>45656</v>
      </c>
      <c r="C31" t="s">
        <v>1</v>
      </c>
      <c r="D31" t="s">
        <v>7706</v>
      </c>
      <c r="E31" t="s">
        <v>11359</v>
      </c>
      <c r="F31" t="s">
        <v>10764</v>
      </c>
      <c r="G31">
        <v>3184</v>
      </c>
      <c r="H31">
        <v>3184</v>
      </c>
      <c r="I31">
        <v>3184</v>
      </c>
      <c r="J31">
        <v>3184</v>
      </c>
      <c r="K31">
        <v>0</v>
      </c>
      <c r="L31" s="2">
        <v>0</v>
      </c>
      <c r="M31" s="2">
        <v>0</v>
      </c>
      <c r="N31" s="2">
        <v>0</v>
      </c>
      <c r="O31" s="2">
        <v>17.5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17.5</v>
      </c>
      <c r="V31" t="s">
        <v>55</v>
      </c>
    </row>
    <row r="32" spans="1:22" x14ac:dyDescent="0.25">
      <c r="A32" t="s">
        <v>8329</v>
      </c>
      <c r="B32" s="6">
        <v>45656</v>
      </c>
      <c r="C32" t="s">
        <v>1</v>
      </c>
      <c r="D32" t="s">
        <v>7706</v>
      </c>
      <c r="E32" t="s">
        <v>11359</v>
      </c>
      <c r="F32" t="s">
        <v>10764</v>
      </c>
      <c r="G32">
        <v>3183</v>
      </c>
      <c r="H32">
        <v>3183</v>
      </c>
      <c r="I32">
        <v>3183</v>
      </c>
      <c r="J32">
        <v>3183</v>
      </c>
      <c r="K32">
        <v>0</v>
      </c>
      <c r="L32" s="2">
        <v>0</v>
      </c>
      <c r="M32" s="2">
        <v>0</v>
      </c>
      <c r="N32" s="2">
        <v>0</v>
      </c>
      <c r="O32" s="2">
        <v>49.5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49.5</v>
      </c>
      <c r="V32" t="s">
        <v>55</v>
      </c>
    </row>
    <row r="33" spans="1:22" x14ac:dyDescent="0.25">
      <c r="A33" t="s">
        <v>8329</v>
      </c>
      <c r="B33" s="6">
        <v>45656</v>
      </c>
      <c r="C33" t="s">
        <v>1</v>
      </c>
      <c r="D33" t="s">
        <v>7706</v>
      </c>
      <c r="E33" t="s">
        <v>11359</v>
      </c>
      <c r="F33" t="s">
        <v>10764</v>
      </c>
      <c r="G33">
        <v>3182</v>
      </c>
      <c r="H33">
        <v>3182</v>
      </c>
      <c r="I33">
        <v>3182</v>
      </c>
      <c r="J33">
        <v>3182</v>
      </c>
      <c r="K33">
        <v>0</v>
      </c>
      <c r="L33" s="2">
        <v>0</v>
      </c>
      <c r="M33" s="2">
        <v>0</v>
      </c>
      <c r="N33" s="2">
        <v>0</v>
      </c>
      <c r="O33" s="2">
        <v>258.89999999999998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258.89999999999998</v>
      </c>
      <c r="V33" t="s">
        <v>55</v>
      </c>
    </row>
    <row r="34" spans="1:22" x14ac:dyDescent="0.25">
      <c r="A34" t="s">
        <v>8329</v>
      </c>
      <c r="B34" s="6">
        <v>45654</v>
      </c>
      <c r="C34" t="s">
        <v>1</v>
      </c>
      <c r="D34" t="s">
        <v>7706</v>
      </c>
      <c r="E34" t="s">
        <v>11359</v>
      </c>
      <c r="F34" t="s">
        <v>10764</v>
      </c>
      <c r="G34">
        <v>3181</v>
      </c>
      <c r="H34">
        <v>3181</v>
      </c>
      <c r="I34">
        <v>3181</v>
      </c>
      <c r="J34">
        <v>3181</v>
      </c>
      <c r="K34">
        <v>0</v>
      </c>
      <c r="L34" s="2">
        <v>0</v>
      </c>
      <c r="M34" s="2">
        <v>0</v>
      </c>
      <c r="N34" s="2">
        <v>0</v>
      </c>
      <c r="O34" s="2">
        <v>26.55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26.55</v>
      </c>
      <c r="V34" t="s">
        <v>55</v>
      </c>
    </row>
    <row r="35" spans="1:22" x14ac:dyDescent="0.25">
      <c r="A35" t="s">
        <v>8329</v>
      </c>
      <c r="B35" s="6">
        <v>45654</v>
      </c>
      <c r="C35" t="s">
        <v>1</v>
      </c>
      <c r="D35" t="s">
        <v>7706</v>
      </c>
      <c r="E35" t="s">
        <v>11359</v>
      </c>
      <c r="F35" t="s">
        <v>10764</v>
      </c>
      <c r="G35">
        <v>3180</v>
      </c>
      <c r="H35">
        <v>3180</v>
      </c>
      <c r="I35">
        <v>3180</v>
      </c>
      <c r="J35">
        <v>3180</v>
      </c>
      <c r="K35">
        <v>0</v>
      </c>
      <c r="L35" s="2">
        <v>0</v>
      </c>
      <c r="M35" s="2">
        <v>0</v>
      </c>
      <c r="N35" s="2">
        <v>0</v>
      </c>
      <c r="O35" s="2">
        <v>55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55</v>
      </c>
      <c r="V35" t="s">
        <v>55</v>
      </c>
    </row>
    <row r="36" spans="1:22" x14ac:dyDescent="0.25">
      <c r="A36" t="s">
        <v>8329</v>
      </c>
      <c r="B36" s="6">
        <v>45654</v>
      </c>
      <c r="C36" t="s">
        <v>1</v>
      </c>
      <c r="D36" t="s">
        <v>7706</v>
      </c>
      <c r="E36" t="s">
        <v>11359</v>
      </c>
      <c r="F36" t="s">
        <v>10764</v>
      </c>
      <c r="G36">
        <v>3179</v>
      </c>
      <c r="H36">
        <v>3179</v>
      </c>
      <c r="I36">
        <v>3179</v>
      </c>
      <c r="J36">
        <v>3179</v>
      </c>
      <c r="K36">
        <v>0</v>
      </c>
      <c r="L36" s="2">
        <v>0</v>
      </c>
      <c r="M36" s="2">
        <v>0</v>
      </c>
      <c r="N36" s="2">
        <v>0</v>
      </c>
      <c r="O36" s="2">
        <v>144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144</v>
      </c>
      <c r="V36" t="s">
        <v>55</v>
      </c>
    </row>
    <row r="37" spans="1:22" x14ac:dyDescent="0.25">
      <c r="A37" t="s">
        <v>8329</v>
      </c>
      <c r="B37" s="6">
        <v>45654</v>
      </c>
      <c r="C37" t="s">
        <v>1</v>
      </c>
      <c r="D37" t="s">
        <v>7706</v>
      </c>
      <c r="E37" t="s">
        <v>11359</v>
      </c>
      <c r="F37" t="s">
        <v>10764</v>
      </c>
      <c r="G37">
        <v>3178</v>
      </c>
      <c r="H37">
        <v>3178</v>
      </c>
      <c r="I37">
        <v>3178</v>
      </c>
      <c r="J37">
        <v>3178</v>
      </c>
      <c r="K37">
        <v>0</v>
      </c>
      <c r="L37" s="2">
        <v>0</v>
      </c>
      <c r="M37" s="2">
        <v>0</v>
      </c>
      <c r="N37" s="2">
        <v>0</v>
      </c>
      <c r="O37" s="2">
        <v>86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86</v>
      </c>
      <c r="V37" t="s">
        <v>55</v>
      </c>
    </row>
    <row r="38" spans="1:22" x14ac:dyDescent="0.25">
      <c r="A38" t="s">
        <v>8329</v>
      </c>
      <c r="B38" s="6">
        <v>45654</v>
      </c>
      <c r="C38" t="s">
        <v>1</v>
      </c>
      <c r="D38" t="s">
        <v>7706</v>
      </c>
      <c r="E38" t="s">
        <v>11359</v>
      </c>
      <c r="F38" t="s">
        <v>10764</v>
      </c>
      <c r="G38">
        <v>3177</v>
      </c>
      <c r="H38">
        <v>3177</v>
      </c>
      <c r="I38">
        <v>3177</v>
      </c>
      <c r="J38">
        <v>3177</v>
      </c>
      <c r="K38">
        <v>0</v>
      </c>
      <c r="L38" s="2">
        <v>0</v>
      </c>
      <c r="M38" s="2">
        <v>0</v>
      </c>
      <c r="N38" s="2">
        <v>0</v>
      </c>
      <c r="O38" s="2">
        <v>66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66</v>
      </c>
      <c r="V38" t="s">
        <v>55</v>
      </c>
    </row>
    <row r="39" spans="1:22" x14ac:dyDescent="0.25">
      <c r="A39" t="s">
        <v>8329</v>
      </c>
      <c r="B39" s="6">
        <v>45654</v>
      </c>
      <c r="C39" t="s">
        <v>1</v>
      </c>
      <c r="D39" t="s">
        <v>7706</v>
      </c>
      <c r="E39" t="s">
        <v>11359</v>
      </c>
      <c r="F39" t="s">
        <v>10764</v>
      </c>
      <c r="G39">
        <v>3176</v>
      </c>
      <c r="H39">
        <v>3176</v>
      </c>
      <c r="I39">
        <v>3176</v>
      </c>
      <c r="J39">
        <v>3176</v>
      </c>
      <c r="K39">
        <v>0</v>
      </c>
      <c r="L39" s="2">
        <v>0</v>
      </c>
      <c r="M39" s="2">
        <v>0</v>
      </c>
      <c r="N39" s="2">
        <v>0</v>
      </c>
      <c r="O39" s="2">
        <v>110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110</v>
      </c>
      <c r="V39" t="s">
        <v>55</v>
      </c>
    </row>
    <row r="40" spans="1:22" x14ac:dyDescent="0.25">
      <c r="A40" t="s">
        <v>8329</v>
      </c>
      <c r="B40" s="6">
        <v>45654</v>
      </c>
      <c r="C40" t="s">
        <v>1</v>
      </c>
      <c r="D40" t="s">
        <v>7706</v>
      </c>
      <c r="E40" t="s">
        <v>11359</v>
      </c>
      <c r="F40" t="s">
        <v>10764</v>
      </c>
      <c r="G40">
        <v>3175</v>
      </c>
      <c r="H40">
        <v>3175</v>
      </c>
      <c r="I40">
        <v>3175</v>
      </c>
      <c r="J40">
        <v>3175</v>
      </c>
      <c r="K40">
        <v>0</v>
      </c>
      <c r="L40" s="2">
        <v>0</v>
      </c>
      <c r="M40" s="2">
        <v>0</v>
      </c>
      <c r="N40" s="2">
        <v>0</v>
      </c>
      <c r="O40" s="2">
        <v>424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424</v>
      </c>
      <c r="V40" t="s">
        <v>55</v>
      </c>
    </row>
    <row r="41" spans="1:22" x14ac:dyDescent="0.25">
      <c r="A41" t="s">
        <v>8329</v>
      </c>
      <c r="B41" s="6">
        <v>45654</v>
      </c>
      <c r="C41" t="s">
        <v>1</v>
      </c>
      <c r="D41" t="s">
        <v>7706</v>
      </c>
      <c r="E41" t="s">
        <v>11359</v>
      </c>
      <c r="F41" t="s">
        <v>10764</v>
      </c>
      <c r="G41">
        <v>3174</v>
      </c>
      <c r="H41">
        <v>3174</v>
      </c>
      <c r="I41">
        <v>3174</v>
      </c>
      <c r="J41">
        <v>3174</v>
      </c>
      <c r="K41">
        <v>0</v>
      </c>
      <c r="L41" s="2">
        <v>0</v>
      </c>
      <c r="M41" s="2">
        <v>0</v>
      </c>
      <c r="N41" s="2">
        <v>0</v>
      </c>
      <c r="O41" s="2">
        <v>18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18</v>
      </c>
      <c r="V41" t="s">
        <v>55</v>
      </c>
    </row>
    <row r="42" spans="1:22" x14ac:dyDescent="0.25">
      <c r="A42" t="s">
        <v>8329</v>
      </c>
      <c r="B42" s="6">
        <v>45654</v>
      </c>
      <c r="C42" t="s">
        <v>1</v>
      </c>
      <c r="D42" t="s">
        <v>7706</v>
      </c>
      <c r="E42" t="s">
        <v>11359</v>
      </c>
      <c r="F42" t="s">
        <v>10764</v>
      </c>
      <c r="G42">
        <v>3173</v>
      </c>
      <c r="H42">
        <v>3173</v>
      </c>
      <c r="I42">
        <v>3173</v>
      </c>
      <c r="J42">
        <v>3173</v>
      </c>
      <c r="K42">
        <v>0</v>
      </c>
      <c r="L42" s="2">
        <v>0</v>
      </c>
      <c r="M42" s="2">
        <v>0</v>
      </c>
      <c r="N42" s="2">
        <v>0</v>
      </c>
      <c r="O42" s="2">
        <v>49.7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49.7</v>
      </c>
      <c r="V42" t="s">
        <v>55</v>
      </c>
    </row>
    <row r="43" spans="1:22" x14ac:dyDescent="0.25">
      <c r="A43" t="s">
        <v>8329</v>
      </c>
      <c r="B43" s="6">
        <v>45654</v>
      </c>
      <c r="C43" t="s">
        <v>1</v>
      </c>
      <c r="D43" t="s">
        <v>7706</v>
      </c>
      <c r="E43" t="s">
        <v>11359</v>
      </c>
      <c r="F43" t="s">
        <v>10764</v>
      </c>
      <c r="G43">
        <v>3172</v>
      </c>
      <c r="H43">
        <v>3172</v>
      </c>
      <c r="I43">
        <v>3172</v>
      </c>
      <c r="J43">
        <v>3172</v>
      </c>
      <c r="K43">
        <v>0</v>
      </c>
      <c r="L43" s="2">
        <v>0</v>
      </c>
      <c r="M43" s="2">
        <v>0</v>
      </c>
      <c r="N43" s="2">
        <v>0</v>
      </c>
      <c r="O43" s="2">
        <v>314.5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314.5</v>
      </c>
      <c r="V43" t="s">
        <v>55</v>
      </c>
    </row>
    <row r="44" spans="1:22" x14ac:dyDescent="0.25">
      <c r="A44" t="s">
        <v>8329</v>
      </c>
      <c r="B44" s="6">
        <v>45654</v>
      </c>
      <c r="C44" t="s">
        <v>1</v>
      </c>
      <c r="D44" t="s">
        <v>7706</v>
      </c>
      <c r="E44" t="s">
        <v>11359</v>
      </c>
      <c r="F44" t="s">
        <v>10764</v>
      </c>
      <c r="G44">
        <v>3171</v>
      </c>
      <c r="H44">
        <v>3171</v>
      </c>
      <c r="I44">
        <v>3171</v>
      </c>
      <c r="J44">
        <v>3171</v>
      </c>
      <c r="K44">
        <v>0</v>
      </c>
      <c r="L44" s="2">
        <v>0</v>
      </c>
      <c r="M44" s="2">
        <v>0</v>
      </c>
      <c r="N44" s="2">
        <v>0</v>
      </c>
      <c r="O44" s="2">
        <v>13.2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13.2</v>
      </c>
      <c r="V44" t="s">
        <v>55</v>
      </c>
    </row>
    <row r="45" spans="1:22" x14ac:dyDescent="0.25">
      <c r="A45" t="s">
        <v>8329</v>
      </c>
      <c r="B45" s="6">
        <v>45654</v>
      </c>
      <c r="C45" t="s">
        <v>1</v>
      </c>
      <c r="D45" t="s">
        <v>7706</v>
      </c>
      <c r="E45" t="s">
        <v>11359</v>
      </c>
      <c r="F45" t="s">
        <v>10764</v>
      </c>
      <c r="G45">
        <v>3170</v>
      </c>
      <c r="H45">
        <v>3170</v>
      </c>
      <c r="I45">
        <v>3170</v>
      </c>
      <c r="J45">
        <v>3170</v>
      </c>
      <c r="K45">
        <v>0</v>
      </c>
      <c r="L45" s="2">
        <v>0</v>
      </c>
      <c r="M45" s="2">
        <v>0</v>
      </c>
      <c r="N45" s="2">
        <v>0</v>
      </c>
      <c r="O45" s="2">
        <v>760.2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760.2</v>
      </c>
      <c r="V45" t="s">
        <v>55</v>
      </c>
    </row>
    <row r="46" spans="1:22" x14ac:dyDescent="0.25">
      <c r="A46" t="s">
        <v>8329</v>
      </c>
      <c r="B46" s="6">
        <v>45654</v>
      </c>
      <c r="C46" t="s">
        <v>1</v>
      </c>
      <c r="D46" t="s">
        <v>7706</v>
      </c>
      <c r="E46" t="s">
        <v>11359</v>
      </c>
      <c r="F46" t="s">
        <v>10764</v>
      </c>
      <c r="G46">
        <v>3169</v>
      </c>
      <c r="H46">
        <v>3169</v>
      </c>
      <c r="I46">
        <v>3169</v>
      </c>
      <c r="J46">
        <v>3169</v>
      </c>
      <c r="K46">
        <v>0</v>
      </c>
      <c r="L46" s="2">
        <v>0</v>
      </c>
      <c r="M46" s="2">
        <v>0</v>
      </c>
      <c r="N46" s="2">
        <v>0</v>
      </c>
      <c r="O46" s="2">
        <v>27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27</v>
      </c>
      <c r="V46" t="s">
        <v>55</v>
      </c>
    </row>
    <row r="47" spans="1:22" x14ac:dyDescent="0.25">
      <c r="A47" t="s">
        <v>8329</v>
      </c>
      <c r="B47" s="6">
        <v>45654</v>
      </c>
      <c r="C47" t="s">
        <v>1</v>
      </c>
      <c r="D47" t="s">
        <v>7706</v>
      </c>
      <c r="E47" t="s">
        <v>11359</v>
      </c>
      <c r="F47" t="s">
        <v>10764</v>
      </c>
      <c r="G47">
        <v>3168</v>
      </c>
      <c r="H47">
        <v>3168</v>
      </c>
      <c r="I47">
        <v>3168</v>
      </c>
      <c r="J47">
        <v>3168</v>
      </c>
      <c r="K47">
        <v>0</v>
      </c>
      <c r="L47" s="2">
        <v>0</v>
      </c>
      <c r="M47" s="2">
        <v>0</v>
      </c>
      <c r="N47" s="2">
        <v>0</v>
      </c>
      <c r="O47" s="2">
        <v>1119.1400000000001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1119.1400000000001</v>
      </c>
      <c r="V47" t="s">
        <v>55</v>
      </c>
    </row>
    <row r="48" spans="1:22" x14ac:dyDescent="0.25">
      <c r="A48" t="s">
        <v>8329</v>
      </c>
      <c r="B48" s="6">
        <v>45654</v>
      </c>
      <c r="C48" t="s">
        <v>1</v>
      </c>
      <c r="D48" t="s">
        <v>7706</v>
      </c>
      <c r="E48" t="s">
        <v>11359</v>
      </c>
      <c r="F48" t="s">
        <v>10764</v>
      </c>
      <c r="G48">
        <v>3167</v>
      </c>
      <c r="H48">
        <v>3167</v>
      </c>
      <c r="I48">
        <v>3167</v>
      </c>
      <c r="J48">
        <v>3167</v>
      </c>
      <c r="K48">
        <v>0</v>
      </c>
      <c r="L48" s="2">
        <v>0</v>
      </c>
      <c r="M48" s="2">
        <v>0</v>
      </c>
      <c r="N48" s="2">
        <v>0</v>
      </c>
      <c r="O48" s="2">
        <v>114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114</v>
      </c>
      <c r="V48" t="s">
        <v>55</v>
      </c>
    </row>
    <row r="49" spans="1:22" x14ac:dyDescent="0.25">
      <c r="A49" t="s">
        <v>8329</v>
      </c>
      <c r="B49" s="6">
        <v>45654</v>
      </c>
      <c r="C49" t="s">
        <v>1</v>
      </c>
      <c r="D49" t="s">
        <v>7706</v>
      </c>
      <c r="E49" t="s">
        <v>11359</v>
      </c>
      <c r="F49" t="s">
        <v>10764</v>
      </c>
      <c r="G49">
        <v>3166</v>
      </c>
      <c r="H49">
        <v>3166</v>
      </c>
      <c r="I49">
        <v>3166</v>
      </c>
      <c r="J49">
        <v>3166</v>
      </c>
      <c r="K49">
        <v>0</v>
      </c>
      <c r="L49" s="2">
        <v>0</v>
      </c>
      <c r="M49" s="2">
        <v>0</v>
      </c>
      <c r="N49" s="2">
        <v>0</v>
      </c>
      <c r="O49" s="2">
        <v>121.25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121.25</v>
      </c>
      <c r="V49" t="s">
        <v>55</v>
      </c>
    </row>
    <row r="50" spans="1:22" x14ac:dyDescent="0.25">
      <c r="A50" t="s">
        <v>8329</v>
      </c>
      <c r="B50" s="6">
        <v>45654</v>
      </c>
      <c r="C50" t="s">
        <v>1</v>
      </c>
      <c r="D50" t="s">
        <v>7706</v>
      </c>
      <c r="E50" t="s">
        <v>11359</v>
      </c>
      <c r="F50" t="s">
        <v>10764</v>
      </c>
      <c r="G50">
        <v>3165</v>
      </c>
      <c r="H50">
        <v>3165</v>
      </c>
      <c r="I50">
        <v>3165</v>
      </c>
      <c r="J50">
        <v>3165</v>
      </c>
      <c r="K50">
        <v>0</v>
      </c>
      <c r="L50" s="2">
        <v>0</v>
      </c>
      <c r="M50" s="2">
        <v>0</v>
      </c>
      <c r="N50" s="2">
        <v>0</v>
      </c>
      <c r="O50" s="2">
        <v>95.7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95.7</v>
      </c>
      <c r="V50" t="s">
        <v>55</v>
      </c>
    </row>
    <row r="51" spans="1:22" x14ac:dyDescent="0.25">
      <c r="A51" t="s">
        <v>8329</v>
      </c>
      <c r="B51" s="6">
        <v>45654</v>
      </c>
      <c r="C51" t="s">
        <v>1</v>
      </c>
      <c r="D51" t="s">
        <v>7706</v>
      </c>
      <c r="E51" t="s">
        <v>11359</v>
      </c>
      <c r="F51" t="s">
        <v>10764</v>
      </c>
      <c r="G51">
        <v>3164</v>
      </c>
      <c r="H51">
        <v>3164</v>
      </c>
      <c r="I51">
        <v>3164</v>
      </c>
      <c r="J51">
        <v>3164</v>
      </c>
      <c r="K51">
        <v>0</v>
      </c>
      <c r="L51" s="2">
        <v>0</v>
      </c>
      <c r="M51" s="2">
        <v>0</v>
      </c>
      <c r="N51" s="2">
        <v>0</v>
      </c>
      <c r="O51" s="2">
        <v>30.36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30.36</v>
      </c>
      <c r="V51" t="s">
        <v>55</v>
      </c>
    </row>
    <row r="52" spans="1:22" x14ac:dyDescent="0.25">
      <c r="A52" t="s">
        <v>8329</v>
      </c>
      <c r="B52" s="6">
        <v>45654</v>
      </c>
      <c r="C52" t="s">
        <v>1</v>
      </c>
      <c r="D52" t="s">
        <v>7706</v>
      </c>
      <c r="E52" t="s">
        <v>11359</v>
      </c>
      <c r="F52" t="s">
        <v>10764</v>
      </c>
      <c r="G52">
        <v>3163</v>
      </c>
      <c r="H52">
        <v>3163</v>
      </c>
      <c r="I52">
        <v>3163</v>
      </c>
      <c r="J52">
        <v>3163</v>
      </c>
      <c r="K52">
        <v>0</v>
      </c>
      <c r="L52" s="2">
        <v>0</v>
      </c>
      <c r="M52" s="2">
        <v>0</v>
      </c>
      <c r="N52" s="2">
        <v>0</v>
      </c>
      <c r="O52" s="2">
        <v>66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66</v>
      </c>
      <c r="V52" t="s">
        <v>55</v>
      </c>
    </row>
    <row r="53" spans="1:22" x14ac:dyDescent="0.25">
      <c r="A53" t="s">
        <v>8329</v>
      </c>
      <c r="B53" s="6">
        <v>45654</v>
      </c>
      <c r="C53" t="s">
        <v>1</v>
      </c>
      <c r="D53" t="s">
        <v>7706</v>
      </c>
      <c r="E53" t="s">
        <v>11359</v>
      </c>
      <c r="F53" t="s">
        <v>10764</v>
      </c>
      <c r="G53">
        <v>3162</v>
      </c>
      <c r="H53">
        <v>3162</v>
      </c>
      <c r="I53">
        <v>3162</v>
      </c>
      <c r="J53">
        <v>3162</v>
      </c>
      <c r="K53">
        <v>0</v>
      </c>
      <c r="L53" s="2">
        <v>0</v>
      </c>
      <c r="M53" s="2">
        <v>0</v>
      </c>
      <c r="N53" s="2">
        <v>0</v>
      </c>
      <c r="O53" s="2">
        <v>472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472</v>
      </c>
      <c r="V53" t="s">
        <v>55</v>
      </c>
    </row>
    <row r="54" spans="1:22" x14ac:dyDescent="0.25">
      <c r="A54" t="s">
        <v>8329</v>
      </c>
      <c r="B54" s="6">
        <v>45654</v>
      </c>
      <c r="C54" t="s">
        <v>1</v>
      </c>
      <c r="D54" t="s">
        <v>7706</v>
      </c>
      <c r="E54" t="s">
        <v>11359</v>
      </c>
      <c r="F54" t="s">
        <v>10764</v>
      </c>
      <c r="G54">
        <v>3161</v>
      </c>
      <c r="H54">
        <v>3161</v>
      </c>
      <c r="I54">
        <v>3161</v>
      </c>
      <c r="J54">
        <v>3161</v>
      </c>
      <c r="K54">
        <v>0</v>
      </c>
      <c r="L54" s="2">
        <v>0</v>
      </c>
      <c r="M54" s="2">
        <v>0</v>
      </c>
      <c r="N54" s="2">
        <v>0</v>
      </c>
      <c r="O54" s="2">
        <v>201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201</v>
      </c>
      <c r="V54" t="s">
        <v>55</v>
      </c>
    </row>
    <row r="55" spans="1:22" x14ac:dyDescent="0.25">
      <c r="A55" t="s">
        <v>8329</v>
      </c>
      <c r="B55" s="6">
        <v>45653</v>
      </c>
      <c r="C55" t="s">
        <v>1</v>
      </c>
      <c r="D55" t="s">
        <v>7706</v>
      </c>
      <c r="E55" t="s">
        <v>11359</v>
      </c>
      <c r="F55" t="s">
        <v>10764</v>
      </c>
      <c r="G55">
        <v>3160</v>
      </c>
      <c r="H55">
        <v>3160</v>
      </c>
      <c r="I55">
        <v>3160</v>
      </c>
      <c r="J55">
        <v>3160</v>
      </c>
      <c r="K55">
        <v>0</v>
      </c>
      <c r="L55" s="2">
        <v>0</v>
      </c>
      <c r="M55" s="2">
        <v>0</v>
      </c>
      <c r="N55" s="2">
        <v>0</v>
      </c>
      <c r="O55" s="2">
        <v>156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156</v>
      </c>
      <c r="V55" t="s">
        <v>55</v>
      </c>
    </row>
    <row r="56" spans="1:22" x14ac:dyDescent="0.25">
      <c r="A56" t="s">
        <v>8329</v>
      </c>
      <c r="B56" s="6">
        <v>45653</v>
      </c>
      <c r="C56" t="s">
        <v>1</v>
      </c>
      <c r="D56" t="s">
        <v>7706</v>
      </c>
      <c r="E56" t="s">
        <v>11359</v>
      </c>
      <c r="F56" t="s">
        <v>10764</v>
      </c>
      <c r="G56">
        <v>3159</v>
      </c>
      <c r="H56">
        <v>3159</v>
      </c>
      <c r="I56">
        <v>3159</v>
      </c>
      <c r="J56">
        <v>3159</v>
      </c>
      <c r="K56">
        <v>0</v>
      </c>
      <c r="L56" s="2">
        <v>0</v>
      </c>
      <c r="M56" s="2">
        <v>0</v>
      </c>
      <c r="N56" s="2">
        <v>0</v>
      </c>
      <c r="O56" s="2">
        <v>137.94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137.94</v>
      </c>
      <c r="V56" t="s">
        <v>55</v>
      </c>
    </row>
    <row r="57" spans="1:22" x14ac:dyDescent="0.25">
      <c r="A57" t="s">
        <v>8329</v>
      </c>
      <c r="B57" s="6">
        <v>45653</v>
      </c>
      <c r="C57" t="s">
        <v>1</v>
      </c>
      <c r="D57" t="s">
        <v>7706</v>
      </c>
      <c r="E57" t="s">
        <v>11359</v>
      </c>
      <c r="F57" t="s">
        <v>10764</v>
      </c>
      <c r="G57">
        <v>3158</v>
      </c>
      <c r="H57">
        <v>3158</v>
      </c>
      <c r="I57">
        <v>3158</v>
      </c>
      <c r="J57">
        <v>3158</v>
      </c>
      <c r="K57">
        <v>0</v>
      </c>
      <c r="L57" s="2">
        <v>0</v>
      </c>
      <c r="M57" s="2">
        <v>0</v>
      </c>
      <c r="N57" s="2">
        <v>0</v>
      </c>
      <c r="O57" s="2">
        <v>24.15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24.15</v>
      </c>
      <c r="V57" t="s">
        <v>55</v>
      </c>
    </row>
    <row r="58" spans="1:22" x14ac:dyDescent="0.25">
      <c r="A58" t="s">
        <v>8329</v>
      </c>
      <c r="B58" s="6">
        <v>45653</v>
      </c>
      <c r="C58" t="s">
        <v>1</v>
      </c>
      <c r="D58" t="s">
        <v>7706</v>
      </c>
      <c r="E58" t="s">
        <v>11359</v>
      </c>
      <c r="F58" t="s">
        <v>10764</v>
      </c>
      <c r="G58">
        <v>3157</v>
      </c>
      <c r="H58">
        <v>3157</v>
      </c>
      <c r="I58">
        <v>3157</v>
      </c>
      <c r="J58">
        <v>3157</v>
      </c>
      <c r="K58">
        <v>0</v>
      </c>
      <c r="L58" s="2">
        <v>0</v>
      </c>
      <c r="M58" s="2">
        <v>0</v>
      </c>
      <c r="N58" s="2">
        <v>0</v>
      </c>
      <c r="O58" s="2">
        <v>50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50</v>
      </c>
      <c r="V58" t="s">
        <v>55</v>
      </c>
    </row>
    <row r="59" spans="1:22" x14ac:dyDescent="0.25">
      <c r="A59" t="s">
        <v>8329</v>
      </c>
      <c r="B59" s="6">
        <v>45653</v>
      </c>
      <c r="C59" t="s">
        <v>1</v>
      </c>
      <c r="D59" t="s">
        <v>7706</v>
      </c>
      <c r="E59" t="s">
        <v>11359</v>
      </c>
      <c r="F59" t="s">
        <v>10764</v>
      </c>
      <c r="G59">
        <v>3156</v>
      </c>
      <c r="H59">
        <v>3156</v>
      </c>
      <c r="I59">
        <v>3156</v>
      </c>
      <c r="J59">
        <v>3156</v>
      </c>
      <c r="K59">
        <v>0</v>
      </c>
      <c r="L59" s="2">
        <v>0</v>
      </c>
      <c r="M59" s="2">
        <v>0</v>
      </c>
      <c r="N59" s="2">
        <v>0</v>
      </c>
      <c r="O59" s="2">
        <v>40.15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40.15</v>
      </c>
      <c r="V59" t="s">
        <v>55</v>
      </c>
    </row>
    <row r="60" spans="1:22" x14ac:dyDescent="0.25">
      <c r="A60" t="s">
        <v>8329</v>
      </c>
      <c r="B60" s="6">
        <v>45653</v>
      </c>
      <c r="C60" t="s">
        <v>1</v>
      </c>
      <c r="D60" t="s">
        <v>7706</v>
      </c>
      <c r="E60" t="s">
        <v>11359</v>
      </c>
      <c r="F60" t="s">
        <v>10764</v>
      </c>
      <c r="G60">
        <v>3155</v>
      </c>
      <c r="H60">
        <v>3155</v>
      </c>
      <c r="I60">
        <v>3155</v>
      </c>
      <c r="J60">
        <v>3155</v>
      </c>
      <c r="K60">
        <v>0</v>
      </c>
      <c r="L60" s="2">
        <v>0</v>
      </c>
      <c r="M60" s="2">
        <v>0</v>
      </c>
      <c r="N60" s="2">
        <v>0</v>
      </c>
      <c r="O60" s="2">
        <v>52.8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52.8</v>
      </c>
      <c r="V60" t="s">
        <v>55</v>
      </c>
    </row>
    <row r="61" spans="1:22" x14ac:dyDescent="0.25">
      <c r="A61" t="s">
        <v>8329</v>
      </c>
      <c r="B61" s="6">
        <v>45653</v>
      </c>
      <c r="C61" t="s">
        <v>1</v>
      </c>
      <c r="D61" t="s">
        <v>7706</v>
      </c>
      <c r="E61" t="s">
        <v>11359</v>
      </c>
      <c r="F61" t="s">
        <v>10764</v>
      </c>
      <c r="G61">
        <v>3154</v>
      </c>
      <c r="H61">
        <v>3154</v>
      </c>
      <c r="I61">
        <v>3154</v>
      </c>
      <c r="J61">
        <v>3154</v>
      </c>
      <c r="K61">
        <v>0</v>
      </c>
      <c r="L61" s="2">
        <v>0</v>
      </c>
      <c r="M61" s="2">
        <v>0</v>
      </c>
      <c r="N61" s="2">
        <v>0</v>
      </c>
      <c r="O61" s="2">
        <v>42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42</v>
      </c>
      <c r="V61" t="s">
        <v>55</v>
      </c>
    </row>
    <row r="62" spans="1:22" x14ac:dyDescent="0.25">
      <c r="A62" t="s">
        <v>8329</v>
      </c>
      <c r="B62" s="6">
        <v>45653</v>
      </c>
      <c r="C62" t="s">
        <v>1</v>
      </c>
      <c r="D62" t="s">
        <v>7706</v>
      </c>
      <c r="E62" t="s">
        <v>11359</v>
      </c>
      <c r="F62" t="s">
        <v>10764</v>
      </c>
      <c r="G62">
        <v>3153</v>
      </c>
      <c r="H62">
        <v>3153</v>
      </c>
      <c r="I62">
        <v>3153</v>
      </c>
      <c r="J62">
        <v>3153</v>
      </c>
      <c r="K62">
        <v>0</v>
      </c>
      <c r="L62" s="2">
        <v>0</v>
      </c>
      <c r="M62" s="2">
        <v>0</v>
      </c>
      <c r="N62" s="2">
        <v>0</v>
      </c>
      <c r="O62" s="2">
        <v>267.60000000000002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267.60000000000002</v>
      </c>
      <c r="V62" t="s">
        <v>55</v>
      </c>
    </row>
    <row r="63" spans="1:22" x14ac:dyDescent="0.25">
      <c r="A63" t="s">
        <v>8329</v>
      </c>
      <c r="B63" s="6">
        <v>45653</v>
      </c>
      <c r="C63" t="s">
        <v>1</v>
      </c>
      <c r="D63" t="s">
        <v>7706</v>
      </c>
      <c r="E63" t="s">
        <v>11359</v>
      </c>
      <c r="F63" t="s">
        <v>10764</v>
      </c>
      <c r="G63">
        <v>3152</v>
      </c>
      <c r="H63">
        <v>3152</v>
      </c>
      <c r="I63">
        <v>3152</v>
      </c>
      <c r="J63">
        <v>3152</v>
      </c>
      <c r="K63">
        <v>0</v>
      </c>
      <c r="L63" s="2">
        <v>0</v>
      </c>
      <c r="M63" s="2">
        <v>0</v>
      </c>
      <c r="N63" s="2">
        <v>0</v>
      </c>
      <c r="O63" s="2">
        <v>42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42</v>
      </c>
      <c r="V63" t="s">
        <v>55</v>
      </c>
    </row>
    <row r="64" spans="1:22" x14ac:dyDescent="0.25">
      <c r="A64" t="s">
        <v>8329</v>
      </c>
      <c r="B64" s="6">
        <v>45653</v>
      </c>
      <c r="C64" t="s">
        <v>1</v>
      </c>
      <c r="D64" t="s">
        <v>7706</v>
      </c>
      <c r="E64" t="s">
        <v>11359</v>
      </c>
      <c r="F64" t="s">
        <v>10764</v>
      </c>
      <c r="G64">
        <v>3151</v>
      </c>
      <c r="H64">
        <v>3151</v>
      </c>
      <c r="I64">
        <v>3151</v>
      </c>
      <c r="J64">
        <v>3151</v>
      </c>
      <c r="K64">
        <v>0</v>
      </c>
      <c r="L64" s="2">
        <v>0</v>
      </c>
      <c r="M64" s="2">
        <v>0</v>
      </c>
      <c r="N64" s="2">
        <v>0</v>
      </c>
      <c r="O64" s="2">
        <v>31.46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31.46</v>
      </c>
      <c r="V64" t="s">
        <v>55</v>
      </c>
    </row>
    <row r="65" spans="1:22" x14ac:dyDescent="0.25">
      <c r="A65" t="s">
        <v>8329</v>
      </c>
      <c r="B65" s="6">
        <v>45653</v>
      </c>
      <c r="C65" t="s">
        <v>1</v>
      </c>
      <c r="D65" t="s">
        <v>7706</v>
      </c>
      <c r="E65" t="s">
        <v>11359</v>
      </c>
      <c r="F65" t="s">
        <v>10764</v>
      </c>
      <c r="G65">
        <v>3150</v>
      </c>
      <c r="H65">
        <v>3150</v>
      </c>
      <c r="I65">
        <v>3150</v>
      </c>
      <c r="J65">
        <v>3150</v>
      </c>
      <c r="K65">
        <v>0</v>
      </c>
      <c r="L65" s="2">
        <v>0</v>
      </c>
      <c r="M65" s="2">
        <v>0</v>
      </c>
      <c r="N65" s="2">
        <v>0</v>
      </c>
      <c r="O65" s="2">
        <v>103.5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103.5</v>
      </c>
      <c r="V65" t="s">
        <v>55</v>
      </c>
    </row>
    <row r="66" spans="1:22" x14ac:dyDescent="0.25">
      <c r="A66" t="s">
        <v>8329</v>
      </c>
      <c r="B66" s="6">
        <v>45653</v>
      </c>
      <c r="C66" t="s">
        <v>1</v>
      </c>
      <c r="D66" t="s">
        <v>7706</v>
      </c>
      <c r="E66" t="s">
        <v>11359</v>
      </c>
      <c r="F66" t="s">
        <v>10764</v>
      </c>
      <c r="G66">
        <v>3149</v>
      </c>
      <c r="H66">
        <v>3149</v>
      </c>
      <c r="I66">
        <v>3149</v>
      </c>
      <c r="J66">
        <v>3149</v>
      </c>
      <c r="K66">
        <v>0</v>
      </c>
      <c r="L66" s="2">
        <v>0</v>
      </c>
      <c r="M66" s="2">
        <v>0</v>
      </c>
      <c r="N66" s="2">
        <v>0</v>
      </c>
      <c r="O66" s="2">
        <v>75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75</v>
      </c>
      <c r="V66" t="s">
        <v>55</v>
      </c>
    </row>
    <row r="67" spans="1:22" x14ac:dyDescent="0.25">
      <c r="A67" t="s">
        <v>8329</v>
      </c>
      <c r="B67" s="6">
        <v>45653</v>
      </c>
      <c r="C67" t="s">
        <v>1</v>
      </c>
      <c r="D67" t="s">
        <v>7706</v>
      </c>
      <c r="E67" t="s">
        <v>11359</v>
      </c>
      <c r="F67" t="s">
        <v>10764</v>
      </c>
      <c r="G67">
        <v>3148</v>
      </c>
      <c r="H67">
        <v>3148</v>
      </c>
      <c r="I67">
        <v>3148</v>
      </c>
      <c r="J67">
        <v>3148</v>
      </c>
      <c r="K67">
        <v>0</v>
      </c>
      <c r="L67" s="2">
        <v>0</v>
      </c>
      <c r="M67" s="2">
        <v>0</v>
      </c>
      <c r="N67" s="2">
        <v>0</v>
      </c>
      <c r="O67" s="2">
        <v>140.19999999999999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140.19999999999999</v>
      </c>
      <c r="V67" t="s">
        <v>55</v>
      </c>
    </row>
    <row r="68" spans="1:22" x14ac:dyDescent="0.25">
      <c r="A68" t="s">
        <v>8329</v>
      </c>
      <c r="B68" s="6">
        <v>45653</v>
      </c>
      <c r="C68" t="s">
        <v>1</v>
      </c>
      <c r="D68" t="s">
        <v>7706</v>
      </c>
      <c r="E68" t="s">
        <v>11359</v>
      </c>
      <c r="F68" t="s">
        <v>10764</v>
      </c>
      <c r="G68">
        <v>3147</v>
      </c>
      <c r="H68">
        <v>3147</v>
      </c>
      <c r="I68">
        <v>3147</v>
      </c>
      <c r="J68">
        <v>3147</v>
      </c>
      <c r="K68">
        <v>0</v>
      </c>
      <c r="L68" s="2">
        <v>0</v>
      </c>
      <c r="M68" s="2">
        <v>0</v>
      </c>
      <c r="N68" s="2">
        <v>0</v>
      </c>
      <c r="O68" s="2">
        <v>37.4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37.4</v>
      </c>
      <c r="V68" t="s">
        <v>55</v>
      </c>
    </row>
    <row r="69" spans="1:22" x14ac:dyDescent="0.25">
      <c r="A69" t="s">
        <v>8329</v>
      </c>
      <c r="B69" s="6">
        <v>45653</v>
      </c>
      <c r="C69" t="s">
        <v>1</v>
      </c>
      <c r="D69" t="s">
        <v>7706</v>
      </c>
      <c r="E69" t="s">
        <v>11359</v>
      </c>
      <c r="F69" t="s">
        <v>10764</v>
      </c>
      <c r="G69">
        <v>3146</v>
      </c>
      <c r="H69">
        <v>3146</v>
      </c>
      <c r="I69">
        <v>3146</v>
      </c>
      <c r="J69">
        <v>3146</v>
      </c>
      <c r="K69">
        <v>0</v>
      </c>
      <c r="L69" s="2">
        <v>0</v>
      </c>
      <c r="M69" s="2">
        <v>0</v>
      </c>
      <c r="N69" s="2">
        <v>0</v>
      </c>
      <c r="O69" s="2">
        <v>150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150</v>
      </c>
      <c r="V69" t="s">
        <v>55</v>
      </c>
    </row>
    <row r="70" spans="1:22" x14ac:dyDescent="0.25">
      <c r="A70" t="s">
        <v>8329</v>
      </c>
      <c r="B70" s="6">
        <v>45653</v>
      </c>
      <c r="C70" t="s">
        <v>1</v>
      </c>
      <c r="D70" t="s">
        <v>7706</v>
      </c>
      <c r="E70" t="s">
        <v>11359</v>
      </c>
      <c r="F70" t="s">
        <v>10764</v>
      </c>
      <c r="G70">
        <v>3145</v>
      </c>
      <c r="H70">
        <v>3145</v>
      </c>
      <c r="I70">
        <v>3145</v>
      </c>
      <c r="J70">
        <v>3145</v>
      </c>
      <c r="K70">
        <v>0</v>
      </c>
      <c r="L70" s="2">
        <v>0</v>
      </c>
      <c r="M70" s="2">
        <v>0</v>
      </c>
      <c r="N70" s="2">
        <v>0</v>
      </c>
      <c r="O70" s="2">
        <v>522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522</v>
      </c>
      <c r="V70" t="s">
        <v>55</v>
      </c>
    </row>
    <row r="71" spans="1:22" x14ac:dyDescent="0.25">
      <c r="A71" t="s">
        <v>8329</v>
      </c>
      <c r="B71" s="6">
        <v>45653</v>
      </c>
      <c r="C71" t="s">
        <v>1</v>
      </c>
      <c r="D71" t="s">
        <v>7706</v>
      </c>
      <c r="E71" t="s">
        <v>11359</v>
      </c>
      <c r="F71" t="s">
        <v>10764</v>
      </c>
      <c r="G71">
        <v>3144</v>
      </c>
      <c r="H71">
        <v>3144</v>
      </c>
      <c r="I71">
        <v>3144</v>
      </c>
      <c r="J71">
        <v>3144</v>
      </c>
      <c r="K71">
        <v>0</v>
      </c>
      <c r="L71" s="2">
        <v>0</v>
      </c>
      <c r="M71" s="2">
        <v>0</v>
      </c>
      <c r="N71" s="2">
        <v>0</v>
      </c>
      <c r="O71" s="2">
        <v>409.6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409.6</v>
      </c>
      <c r="V71" t="s">
        <v>55</v>
      </c>
    </row>
    <row r="72" spans="1:22" x14ac:dyDescent="0.25">
      <c r="A72" t="s">
        <v>8329</v>
      </c>
      <c r="B72" s="6">
        <v>45653</v>
      </c>
      <c r="C72" t="s">
        <v>1</v>
      </c>
      <c r="D72" t="s">
        <v>7706</v>
      </c>
      <c r="E72" t="s">
        <v>11359</v>
      </c>
      <c r="F72" t="s">
        <v>10764</v>
      </c>
      <c r="G72">
        <v>3143</v>
      </c>
      <c r="H72">
        <v>3143</v>
      </c>
      <c r="I72">
        <v>3143</v>
      </c>
      <c r="J72">
        <v>3143</v>
      </c>
      <c r="K72">
        <v>0</v>
      </c>
      <c r="L72" s="2">
        <v>0</v>
      </c>
      <c r="M72" s="2">
        <v>0</v>
      </c>
      <c r="N72" s="2">
        <v>0</v>
      </c>
      <c r="O72" s="2">
        <v>31.46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31.46</v>
      </c>
      <c r="V72" t="s">
        <v>55</v>
      </c>
    </row>
    <row r="73" spans="1:22" x14ac:dyDescent="0.25">
      <c r="A73" t="s">
        <v>8329</v>
      </c>
      <c r="B73" s="6">
        <v>45652</v>
      </c>
      <c r="C73" t="s">
        <v>1</v>
      </c>
      <c r="D73" t="s">
        <v>7706</v>
      </c>
      <c r="E73" t="s">
        <v>11359</v>
      </c>
      <c r="F73" t="s">
        <v>10764</v>
      </c>
      <c r="G73">
        <v>3142</v>
      </c>
      <c r="H73">
        <v>3142</v>
      </c>
      <c r="I73">
        <v>3142</v>
      </c>
      <c r="J73">
        <v>3142</v>
      </c>
      <c r="K73">
        <v>0</v>
      </c>
      <c r="L73" s="2">
        <v>0</v>
      </c>
      <c r="M73" s="2">
        <v>0</v>
      </c>
      <c r="N73" s="2">
        <v>0</v>
      </c>
      <c r="O73" s="2">
        <v>24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24</v>
      </c>
      <c r="V73" t="s">
        <v>55</v>
      </c>
    </row>
    <row r="74" spans="1:22" x14ac:dyDescent="0.25">
      <c r="A74" t="s">
        <v>8329</v>
      </c>
      <c r="B74" s="6">
        <v>45652</v>
      </c>
      <c r="C74" t="s">
        <v>1</v>
      </c>
      <c r="D74" t="s">
        <v>7706</v>
      </c>
      <c r="E74" t="s">
        <v>11359</v>
      </c>
      <c r="F74" t="s">
        <v>10764</v>
      </c>
      <c r="G74">
        <v>3141</v>
      </c>
      <c r="H74">
        <v>3141</v>
      </c>
      <c r="I74">
        <v>3141</v>
      </c>
      <c r="J74">
        <v>3141</v>
      </c>
      <c r="K74">
        <v>0</v>
      </c>
      <c r="L74" s="2">
        <v>0</v>
      </c>
      <c r="M74" s="2">
        <v>0</v>
      </c>
      <c r="N74" s="2">
        <v>0</v>
      </c>
      <c r="O74" s="2">
        <v>287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287</v>
      </c>
      <c r="V74" t="s">
        <v>55</v>
      </c>
    </row>
    <row r="75" spans="1:22" x14ac:dyDescent="0.25">
      <c r="A75" t="s">
        <v>8329</v>
      </c>
      <c r="B75" s="6">
        <v>45652</v>
      </c>
      <c r="C75" t="s">
        <v>1</v>
      </c>
      <c r="D75" t="s">
        <v>7706</v>
      </c>
      <c r="E75" t="s">
        <v>11359</v>
      </c>
      <c r="F75" t="s">
        <v>10764</v>
      </c>
      <c r="G75">
        <v>3140</v>
      </c>
      <c r="H75">
        <v>3140</v>
      </c>
      <c r="I75">
        <v>3140</v>
      </c>
      <c r="J75">
        <v>3140</v>
      </c>
      <c r="K75">
        <v>0</v>
      </c>
      <c r="L75" s="2">
        <v>0</v>
      </c>
      <c r="M75" s="2">
        <v>0</v>
      </c>
      <c r="N75" s="2">
        <v>0</v>
      </c>
      <c r="O75" s="2">
        <v>149.5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149.5</v>
      </c>
      <c r="V75" t="s">
        <v>55</v>
      </c>
    </row>
    <row r="76" spans="1:22" x14ac:dyDescent="0.25">
      <c r="A76" t="s">
        <v>8329</v>
      </c>
      <c r="B76" s="6">
        <v>45652</v>
      </c>
      <c r="C76" t="s">
        <v>1</v>
      </c>
      <c r="D76" t="s">
        <v>7706</v>
      </c>
      <c r="E76" t="s">
        <v>11359</v>
      </c>
      <c r="F76" t="s">
        <v>10764</v>
      </c>
      <c r="G76">
        <v>3139</v>
      </c>
      <c r="H76">
        <v>3139</v>
      </c>
      <c r="I76">
        <v>3139</v>
      </c>
      <c r="J76">
        <v>3139</v>
      </c>
      <c r="K76">
        <v>0</v>
      </c>
      <c r="L76" s="2">
        <v>0</v>
      </c>
      <c r="M76" s="2">
        <v>0</v>
      </c>
      <c r="N76" s="2">
        <v>0</v>
      </c>
      <c r="O76" s="2">
        <v>498.8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498.8</v>
      </c>
      <c r="V76" t="s">
        <v>55</v>
      </c>
    </row>
    <row r="77" spans="1:22" x14ac:dyDescent="0.25">
      <c r="A77" t="s">
        <v>8329</v>
      </c>
      <c r="B77" s="6">
        <v>45652</v>
      </c>
      <c r="C77" t="s">
        <v>1</v>
      </c>
      <c r="D77" t="s">
        <v>7706</v>
      </c>
      <c r="E77" t="s">
        <v>11359</v>
      </c>
      <c r="F77" t="s">
        <v>10764</v>
      </c>
      <c r="G77">
        <v>3138</v>
      </c>
      <c r="H77">
        <v>3138</v>
      </c>
      <c r="I77">
        <v>3138</v>
      </c>
      <c r="J77">
        <v>3138</v>
      </c>
      <c r="K77">
        <v>0</v>
      </c>
      <c r="L77" s="2">
        <v>0</v>
      </c>
      <c r="M77" s="2">
        <v>0</v>
      </c>
      <c r="N77" s="2">
        <v>0</v>
      </c>
      <c r="O77" s="2">
        <v>132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132</v>
      </c>
      <c r="V77" t="s">
        <v>55</v>
      </c>
    </row>
    <row r="78" spans="1:22" x14ac:dyDescent="0.25">
      <c r="A78" t="s">
        <v>8329</v>
      </c>
      <c r="B78" s="6">
        <v>45652</v>
      </c>
      <c r="C78" t="s">
        <v>1</v>
      </c>
      <c r="D78" t="s">
        <v>7706</v>
      </c>
      <c r="E78" t="s">
        <v>11359</v>
      </c>
      <c r="F78" t="s">
        <v>10764</v>
      </c>
      <c r="G78">
        <v>3137</v>
      </c>
      <c r="H78">
        <v>3137</v>
      </c>
      <c r="I78">
        <v>3137</v>
      </c>
      <c r="J78">
        <v>3137</v>
      </c>
      <c r="K78">
        <v>0</v>
      </c>
      <c r="L78" s="2">
        <v>0</v>
      </c>
      <c r="M78" s="2">
        <v>0</v>
      </c>
      <c r="N78" s="2">
        <v>0</v>
      </c>
      <c r="O78" s="2">
        <v>184.5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184.5</v>
      </c>
      <c r="V78" t="s">
        <v>55</v>
      </c>
    </row>
    <row r="79" spans="1:22" x14ac:dyDescent="0.25">
      <c r="A79" t="s">
        <v>8329</v>
      </c>
      <c r="B79" s="6">
        <v>45652</v>
      </c>
      <c r="C79" t="s">
        <v>1</v>
      </c>
      <c r="D79" t="s">
        <v>7706</v>
      </c>
      <c r="E79" t="s">
        <v>11359</v>
      </c>
      <c r="F79" t="s">
        <v>10764</v>
      </c>
      <c r="G79">
        <v>3136</v>
      </c>
      <c r="H79">
        <v>3136</v>
      </c>
      <c r="I79">
        <v>3136</v>
      </c>
      <c r="J79">
        <v>3136</v>
      </c>
      <c r="K79">
        <v>0</v>
      </c>
      <c r="L79" s="2">
        <v>0</v>
      </c>
      <c r="M79" s="2">
        <v>0</v>
      </c>
      <c r="N79" s="2">
        <v>0</v>
      </c>
      <c r="O79" s="2">
        <v>105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105</v>
      </c>
      <c r="V79" t="s">
        <v>55</v>
      </c>
    </row>
    <row r="80" spans="1:22" x14ac:dyDescent="0.25">
      <c r="A80" t="s">
        <v>8329</v>
      </c>
      <c r="B80" s="6">
        <v>45652</v>
      </c>
      <c r="C80" t="s">
        <v>1</v>
      </c>
      <c r="D80" t="s">
        <v>7706</v>
      </c>
      <c r="E80" t="s">
        <v>11359</v>
      </c>
      <c r="F80" t="s">
        <v>10764</v>
      </c>
      <c r="G80">
        <v>3135</v>
      </c>
      <c r="H80">
        <v>3135</v>
      </c>
      <c r="I80">
        <v>3135</v>
      </c>
      <c r="J80">
        <v>3135</v>
      </c>
      <c r="K80">
        <v>0</v>
      </c>
      <c r="L80" s="2">
        <v>0</v>
      </c>
      <c r="M80" s="2">
        <v>0</v>
      </c>
      <c r="N80" s="2">
        <v>0</v>
      </c>
      <c r="O80" s="2">
        <v>473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473</v>
      </c>
      <c r="V80" t="s">
        <v>55</v>
      </c>
    </row>
    <row r="81" spans="1:22" x14ac:dyDescent="0.25">
      <c r="A81" t="s">
        <v>8329</v>
      </c>
      <c r="B81" s="6">
        <v>45652</v>
      </c>
      <c r="C81" t="s">
        <v>1</v>
      </c>
      <c r="D81" t="s">
        <v>7706</v>
      </c>
      <c r="E81" t="s">
        <v>11359</v>
      </c>
      <c r="F81" t="s">
        <v>10764</v>
      </c>
      <c r="G81">
        <v>3134</v>
      </c>
      <c r="H81">
        <v>3134</v>
      </c>
      <c r="I81">
        <v>3134</v>
      </c>
      <c r="J81">
        <v>3134</v>
      </c>
      <c r="K81">
        <v>0</v>
      </c>
      <c r="L81" s="2">
        <v>0</v>
      </c>
      <c r="M81" s="2">
        <v>0</v>
      </c>
      <c r="N81" s="2">
        <v>0</v>
      </c>
      <c r="O81" s="2">
        <v>10.5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10.5</v>
      </c>
      <c r="V81" t="s">
        <v>55</v>
      </c>
    </row>
    <row r="82" spans="1:22" x14ac:dyDescent="0.25">
      <c r="A82" t="s">
        <v>8329</v>
      </c>
      <c r="B82" s="6">
        <v>45652</v>
      </c>
      <c r="C82" t="s">
        <v>1</v>
      </c>
      <c r="D82" t="s">
        <v>7706</v>
      </c>
      <c r="E82" t="s">
        <v>11359</v>
      </c>
      <c r="F82" t="s">
        <v>10764</v>
      </c>
      <c r="G82">
        <v>3133</v>
      </c>
      <c r="H82">
        <v>3133</v>
      </c>
      <c r="I82">
        <v>3133</v>
      </c>
      <c r="J82">
        <v>3133</v>
      </c>
      <c r="K82">
        <v>0</v>
      </c>
      <c r="L82" s="2">
        <v>0</v>
      </c>
      <c r="M82" s="2">
        <v>0</v>
      </c>
      <c r="N82" s="2">
        <v>0</v>
      </c>
      <c r="O82" s="2">
        <v>440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440</v>
      </c>
      <c r="V82" t="s">
        <v>55</v>
      </c>
    </row>
    <row r="83" spans="1:22" x14ac:dyDescent="0.25">
      <c r="A83" t="s">
        <v>8329</v>
      </c>
      <c r="B83" s="6">
        <v>45652</v>
      </c>
      <c r="C83" t="s">
        <v>1</v>
      </c>
      <c r="D83" t="s">
        <v>7706</v>
      </c>
      <c r="E83" t="s">
        <v>11359</v>
      </c>
      <c r="F83" t="s">
        <v>10764</v>
      </c>
      <c r="G83">
        <v>3132</v>
      </c>
      <c r="H83">
        <v>3132</v>
      </c>
      <c r="I83">
        <v>3132</v>
      </c>
      <c r="J83">
        <v>3132</v>
      </c>
      <c r="K83">
        <v>0</v>
      </c>
      <c r="L83" s="2">
        <v>0</v>
      </c>
      <c r="M83" s="2">
        <v>0</v>
      </c>
      <c r="N83" s="2">
        <v>0</v>
      </c>
      <c r="O83" s="2">
        <v>100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100</v>
      </c>
      <c r="V83" t="s">
        <v>55</v>
      </c>
    </row>
    <row r="84" spans="1:22" x14ac:dyDescent="0.25">
      <c r="A84" t="s">
        <v>8329</v>
      </c>
      <c r="B84" s="6">
        <v>45652</v>
      </c>
      <c r="C84" t="s">
        <v>1</v>
      </c>
      <c r="D84" t="s">
        <v>7706</v>
      </c>
      <c r="E84" t="s">
        <v>11359</v>
      </c>
      <c r="F84" t="s">
        <v>10764</v>
      </c>
      <c r="G84">
        <v>3131</v>
      </c>
      <c r="H84">
        <v>3131</v>
      </c>
      <c r="I84">
        <v>3131</v>
      </c>
      <c r="J84">
        <v>3131</v>
      </c>
      <c r="K84">
        <v>0</v>
      </c>
      <c r="L84" s="2">
        <v>0</v>
      </c>
      <c r="M84" s="2">
        <v>0</v>
      </c>
      <c r="N84" s="2">
        <v>0</v>
      </c>
      <c r="O84" s="2">
        <v>62.8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62.8</v>
      </c>
      <c r="V84" t="s">
        <v>55</v>
      </c>
    </row>
    <row r="85" spans="1:22" x14ac:dyDescent="0.25">
      <c r="A85" t="s">
        <v>8329</v>
      </c>
      <c r="B85" s="6">
        <v>45652</v>
      </c>
      <c r="C85" t="s">
        <v>1</v>
      </c>
      <c r="D85" t="s">
        <v>7706</v>
      </c>
      <c r="E85" t="s">
        <v>11359</v>
      </c>
      <c r="F85" t="s">
        <v>10764</v>
      </c>
      <c r="G85">
        <v>3130</v>
      </c>
      <c r="H85">
        <v>3130</v>
      </c>
      <c r="I85">
        <v>3130</v>
      </c>
      <c r="J85">
        <v>3130</v>
      </c>
      <c r="K85">
        <v>0</v>
      </c>
      <c r="L85" s="2">
        <v>0</v>
      </c>
      <c r="M85" s="2">
        <v>0</v>
      </c>
      <c r="N85" s="2">
        <v>0</v>
      </c>
      <c r="O85" s="2">
        <v>72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72</v>
      </c>
      <c r="V85" t="s">
        <v>55</v>
      </c>
    </row>
    <row r="86" spans="1:22" x14ac:dyDescent="0.25">
      <c r="A86" t="s">
        <v>8329</v>
      </c>
      <c r="B86" s="6">
        <v>45652</v>
      </c>
      <c r="C86" t="s">
        <v>1</v>
      </c>
      <c r="D86" t="s">
        <v>7706</v>
      </c>
      <c r="E86" t="s">
        <v>11359</v>
      </c>
      <c r="F86" t="s">
        <v>10764</v>
      </c>
      <c r="G86">
        <v>3129</v>
      </c>
      <c r="H86">
        <v>3129</v>
      </c>
      <c r="I86">
        <v>3129</v>
      </c>
      <c r="J86">
        <v>3129</v>
      </c>
      <c r="K86">
        <v>0</v>
      </c>
      <c r="L86" s="2">
        <v>0</v>
      </c>
      <c r="M86" s="2">
        <v>0</v>
      </c>
      <c r="N86" s="2">
        <v>0</v>
      </c>
      <c r="O86" s="2">
        <v>55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55</v>
      </c>
      <c r="V86" t="s">
        <v>55</v>
      </c>
    </row>
    <row r="87" spans="1:22" x14ac:dyDescent="0.25">
      <c r="A87" t="s">
        <v>8329</v>
      </c>
      <c r="B87" s="6">
        <v>45652</v>
      </c>
      <c r="C87" t="s">
        <v>1</v>
      </c>
      <c r="D87" t="s">
        <v>7706</v>
      </c>
      <c r="E87" t="s">
        <v>11359</v>
      </c>
      <c r="F87" t="s">
        <v>10764</v>
      </c>
      <c r="G87">
        <v>3128</v>
      </c>
      <c r="H87">
        <v>3128</v>
      </c>
      <c r="I87">
        <v>3128</v>
      </c>
      <c r="J87">
        <v>3128</v>
      </c>
      <c r="K87">
        <v>0</v>
      </c>
      <c r="L87" s="2">
        <v>0</v>
      </c>
      <c r="M87" s="2">
        <v>0</v>
      </c>
      <c r="N87" s="2">
        <v>0</v>
      </c>
      <c r="O87" s="2">
        <v>23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23</v>
      </c>
      <c r="V87" t="s">
        <v>55</v>
      </c>
    </row>
    <row r="88" spans="1:22" x14ac:dyDescent="0.25">
      <c r="A88" t="s">
        <v>8329</v>
      </c>
      <c r="B88" s="6">
        <v>45652</v>
      </c>
      <c r="C88" t="s">
        <v>1</v>
      </c>
      <c r="D88" t="s">
        <v>7706</v>
      </c>
      <c r="E88" t="s">
        <v>11359</v>
      </c>
      <c r="F88" t="s">
        <v>10764</v>
      </c>
      <c r="G88">
        <v>3127</v>
      </c>
      <c r="H88">
        <v>3127</v>
      </c>
      <c r="I88">
        <v>3127</v>
      </c>
      <c r="J88">
        <v>3127</v>
      </c>
      <c r="K88">
        <v>0</v>
      </c>
      <c r="L88" s="2">
        <v>0</v>
      </c>
      <c r="M88" s="2">
        <v>0</v>
      </c>
      <c r="N88" s="2">
        <v>0</v>
      </c>
      <c r="O88" s="2">
        <v>7.56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7.56</v>
      </c>
      <c r="V88" t="s">
        <v>55</v>
      </c>
    </row>
    <row r="89" spans="1:22" x14ac:dyDescent="0.25">
      <c r="A89" t="s">
        <v>8329</v>
      </c>
      <c r="B89" s="6">
        <v>45652</v>
      </c>
      <c r="C89" t="s">
        <v>1</v>
      </c>
      <c r="D89" t="s">
        <v>7706</v>
      </c>
      <c r="E89" t="s">
        <v>11359</v>
      </c>
      <c r="F89" t="s">
        <v>10764</v>
      </c>
      <c r="G89">
        <v>3126</v>
      </c>
      <c r="H89">
        <v>3126</v>
      </c>
      <c r="I89">
        <v>3126</v>
      </c>
      <c r="J89">
        <v>3126</v>
      </c>
      <c r="K89">
        <v>0</v>
      </c>
      <c r="L89" s="2">
        <v>0</v>
      </c>
      <c r="M89" s="2">
        <v>0</v>
      </c>
      <c r="N89" s="2">
        <v>0</v>
      </c>
      <c r="O89" s="2">
        <v>91.1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91.1</v>
      </c>
      <c r="V89" t="s">
        <v>55</v>
      </c>
    </row>
    <row r="90" spans="1:22" x14ac:dyDescent="0.25">
      <c r="A90" t="s">
        <v>8329</v>
      </c>
      <c r="B90" s="6">
        <v>45652</v>
      </c>
      <c r="C90" t="s">
        <v>1</v>
      </c>
      <c r="D90" t="s">
        <v>7706</v>
      </c>
      <c r="E90" t="s">
        <v>11359</v>
      </c>
      <c r="F90" t="s">
        <v>10764</v>
      </c>
      <c r="G90">
        <v>3125</v>
      </c>
      <c r="H90">
        <v>3125</v>
      </c>
      <c r="I90">
        <v>3125</v>
      </c>
      <c r="J90">
        <v>3125</v>
      </c>
      <c r="K90">
        <v>0</v>
      </c>
      <c r="L90" s="2">
        <v>0</v>
      </c>
      <c r="M90" s="2">
        <v>0</v>
      </c>
      <c r="N90" s="2">
        <v>0</v>
      </c>
      <c r="O90" s="2">
        <v>172.3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172.3</v>
      </c>
      <c r="V90" t="s">
        <v>55</v>
      </c>
    </row>
    <row r="91" spans="1:22" x14ac:dyDescent="0.25">
      <c r="A91" t="s">
        <v>8329</v>
      </c>
      <c r="B91" s="6">
        <v>45652</v>
      </c>
      <c r="C91" t="s">
        <v>1</v>
      </c>
      <c r="D91" t="s">
        <v>7706</v>
      </c>
      <c r="E91" t="s">
        <v>11359</v>
      </c>
      <c r="F91" t="s">
        <v>10764</v>
      </c>
      <c r="G91">
        <v>3124</v>
      </c>
      <c r="H91">
        <v>3124</v>
      </c>
      <c r="I91">
        <v>3124</v>
      </c>
      <c r="J91">
        <v>3124</v>
      </c>
      <c r="K91">
        <v>0</v>
      </c>
      <c r="L91" s="2">
        <v>0</v>
      </c>
      <c r="M91" s="2">
        <v>0</v>
      </c>
      <c r="N91" s="2">
        <v>0</v>
      </c>
      <c r="O91" s="2">
        <v>50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50</v>
      </c>
      <c r="V91" t="s">
        <v>55</v>
      </c>
    </row>
    <row r="92" spans="1:22" x14ac:dyDescent="0.25">
      <c r="A92" t="s">
        <v>8329</v>
      </c>
      <c r="B92" s="6">
        <v>45652</v>
      </c>
      <c r="C92" t="s">
        <v>1</v>
      </c>
      <c r="D92" t="s">
        <v>7706</v>
      </c>
      <c r="E92" t="s">
        <v>11359</v>
      </c>
      <c r="F92" t="s">
        <v>10764</v>
      </c>
      <c r="G92">
        <v>3123</v>
      </c>
      <c r="H92">
        <v>3123</v>
      </c>
      <c r="I92">
        <v>3123</v>
      </c>
      <c r="J92">
        <v>3123</v>
      </c>
      <c r="K92">
        <v>0</v>
      </c>
      <c r="L92" s="2">
        <v>0</v>
      </c>
      <c r="M92" s="2">
        <v>0</v>
      </c>
      <c r="N92" s="2">
        <v>0</v>
      </c>
      <c r="O92" s="2">
        <v>85.75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85.75</v>
      </c>
      <c r="V92" t="s">
        <v>55</v>
      </c>
    </row>
    <row r="93" spans="1:22" x14ac:dyDescent="0.25">
      <c r="A93" t="s">
        <v>8329</v>
      </c>
      <c r="B93" s="6">
        <v>45652</v>
      </c>
      <c r="C93" t="s">
        <v>1</v>
      </c>
      <c r="D93" t="s">
        <v>7706</v>
      </c>
      <c r="E93" t="s">
        <v>11359</v>
      </c>
      <c r="F93" t="s">
        <v>10764</v>
      </c>
      <c r="G93">
        <v>3122</v>
      </c>
      <c r="H93">
        <v>3122</v>
      </c>
      <c r="I93">
        <v>3122</v>
      </c>
      <c r="J93">
        <v>3122</v>
      </c>
      <c r="K93">
        <v>0</v>
      </c>
      <c r="L93" s="2">
        <v>0</v>
      </c>
      <c r="M93" s="2">
        <v>0</v>
      </c>
      <c r="N93" s="2">
        <v>0</v>
      </c>
      <c r="O93" s="2">
        <v>100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100</v>
      </c>
      <c r="V93" t="s">
        <v>55</v>
      </c>
    </row>
    <row r="94" spans="1:22" x14ac:dyDescent="0.25">
      <c r="A94" t="s">
        <v>8329</v>
      </c>
      <c r="B94" s="6">
        <v>45652</v>
      </c>
      <c r="C94" t="s">
        <v>1</v>
      </c>
      <c r="D94" t="s">
        <v>7706</v>
      </c>
      <c r="E94" t="s">
        <v>11359</v>
      </c>
      <c r="F94" t="s">
        <v>10764</v>
      </c>
      <c r="G94">
        <v>3121</v>
      </c>
      <c r="H94">
        <v>3121</v>
      </c>
      <c r="I94">
        <v>3121</v>
      </c>
      <c r="J94">
        <v>3121</v>
      </c>
      <c r="K94">
        <v>0</v>
      </c>
      <c r="L94" s="2">
        <v>0</v>
      </c>
      <c r="M94" s="2">
        <v>0</v>
      </c>
      <c r="N94" s="2">
        <v>0</v>
      </c>
      <c r="O94" s="2">
        <v>67.5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67.5</v>
      </c>
      <c r="V94" t="s">
        <v>55</v>
      </c>
    </row>
    <row r="95" spans="1:22" x14ac:dyDescent="0.25">
      <c r="A95" t="s">
        <v>8329</v>
      </c>
      <c r="B95" s="6">
        <v>45652</v>
      </c>
      <c r="C95" t="s">
        <v>1</v>
      </c>
      <c r="D95" t="s">
        <v>7706</v>
      </c>
      <c r="E95" t="s">
        <v>11359</v>
      </c>
      <c r="F95" t="s">
        <v>10764</v>
      </c>
      <c r="G95">
        <v>3120</v>
      </c>
      <c r="H95">
        <v>3120</v>
      </c>
      <c r="I95">
        <v>3120</v>
      </c>
      <c r="J95">
        <v>3120</v>
      </c>
      <c r="K95">
        <v>0</v>
      </c>
      <c r="L95" s="2">
        <v>0</v>
      </c>
      <c r="M95" s="2">
        <v>0</v>
      </c>
      <c r="N95" s="2">
        <v>0</v>
      </c>
      <c r="O95" s="2">
        <v>12.5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12.5</v>
      </c>
      <c r="V95" t="s">
        <v>55</v>
      </c>
    </row>
    <row r="96" spans="1:22" x14ac:dyDescent="0.25">
      <c r="A96" t="s">
        <v>8329</v>
      </c>
      <c r="B96" s="6">
        <v>45652</v>
      </c>
      <c r="C96" t="s">
        <v>1</v>
      </c>
      <c r="D96" t="s">
        <v>7706</v>
      </c>
      <c r="E96" t="s">
        <v>11359</v>
      </c>
      <c r="F96" t="s">
        <v>10764</v>
      </c>
      <c r="G96">
        <v>3119</v>
      </c>
      <c r="H96">
        <v>3119</v>
      </c>
      <c r="I96">
        <v>3119</v>
      </c>
      <c r="J96">
        <v>3119</v>
      </c>
      <c r="K96">
        <v>0</v>
      </c>
      <c r="L96" s="2">
        <v>0</v>
      </c>
      <c r="M96" s="2">
        <v>0</v>
      </c>
      <c r="N96" s="2">
        <v>0</v>
      </c>
      <c r="O96" s="2">
        <v>114.8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114.8</v>
      </c>
      <c r="V96" t="s">
        <v>55</v>
      </c>
    </row>
    <row r="97" spans="1:22" x14ac:dyDescent="0.25">
      <c r="A97" t="s">
        <v>8329</v>
      </c>
      <c r="B97" s="6">
        <v>45652</v>
      </c>
      <c r="C97" t="s">
        <v>1</v>
      </c>
      <c r="D97" t="s">
        <v>7706</v>
      </c>
      <c r="E97" t="s">
        <v>11359</v>
      </c>
      <c r="F97" t="s">
        <v>10764</v>
      </c>
      <c r="G97">
        <v>3118</v>
      </c>
      <c r="H97">
        <v>3118</v>
      </c>
      <c r="I97">
        <v>3118</v>
      </c>
      <c r="J97">
        <v>3118</v>
      </c>
      <c r="K97">
        <v>0</v>
      </c>
      <c r="L97" s="2">
        <v>0</v>
      </c>
      <c r="M97" s="2">
        <v>0</v>
      </c>
      <c r="N97" s="2">
        <v>0</v>
      </c>
      <c r="O97" s="2">
        <v>7.5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7.5</v>
      </c>
      <c r="V97" t="s">
        <v>55</v>
      </c>
    </row>
    <row r="98" spans="1:22" x14ac:dyDescent="0.25">
      <c r="A98" t="s">
        <v>8329</v>
      </c>
      <c r="B98" s="6">
        <v>45652</v>
      </c>
      <c r="C98" t="s">
        <v>1</v>
      </c>
      <c r="D98" t="s">
        <v>7706</v>
      </c>
      <c r="E98" t="s">
        <v>11359</v>
      </c>
      <c r="F98" t="s">
        <v>10764</v>
      </c>
      <c r="G98">
        <v>3117</v>
      </c>
      <c r="H98">
        <v>3117</v>
      </c>
      <c r="I98">
        <v>3117</v>
      </c>
      <c r="J98">
        <v>3117</v>
      </c>
      <c r="K98">
        <v>0</v>
      </c>
      <c r="L98" s="2">
        <v>0</v>
      </c>
      <c r="M98" s="2">
        <v>0</v>
      </c>
      <c r="N98" s="2">
        <v>0</v>
      </c>
      <c r="O98" s="2">
        <v>81.25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81.25</v>
      </c>
      <c r="V98" t="s">
        <v>55</v>
      </c>
    </row>
    <row r="99" spans="1:22" x14ac:dyDescent="0.25">
      <c r="A99" t="s">
        <v>8329</v>
      </c>
      <c r="B99" s="6">
        <v>45652</v>
      </c>
      <c r="C99" t="s">
        <v>1</v>
      </c>
      <c r="D99" t="s">
        <v>7706</v>
      </c>
      <c r="E99" t="s">
        <v>11359</v>
      </c>
      <c r="F99" t="s">
        <v>10764</v>
      </c>
      <c r="G99">
        <v>3116</v>
      </c>
      <c r="H99">
        <v>3116</v>
      </c>
      <c r="I99">
        <v>3116</v>
      </c>
      <c r="J99">
        <v>3116</v>
      </c>
      <c r="K99">
        <v>0</v>
      </c>
      <c r="L99" s="2">
        <v>0</v>
      </c>
      <c r="M99" s="2">
        <v>0</v>
      </c>
      <c r="N99" s="2">
        <v>0</v>
      </c>
      <c r="O99" s="2">
        <v>77.5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77.5</v>
      </c>
      <c r="V99" t="s">
        <v>55</v>
      </c>
    </row>
    <row r="100" spans="1:22" x14ac:dyDescent="0.25">
      <c r="A100" t="s">
        <v>8329</v>
      </c>
      <c r="B100" s="6">
        <v>45652</v>
      </c>
      <c r="C100" t="s">
        <v>1</v>
      </c>
      <c r="D100" t="s">
        <v>7706</v>
      </c>
      <c r="E100" t="s">
        <v>11359</v>
      </c>
      <c r="F100" t="s">
        <v>10764</v>
      </c>
      <c r="G100">
        <v>3115</v>
      </c>
      <c r="H100">
        <v>3115</v>
      </c>
      <c r="I100">
        <v>3115</v>
      </c>
      <c r="J100">
        <v>3115</v>
      </c>
      <c r="K100">
        <v>0</v>
      </c>
      <c r="L100" s="2">
        <v>0</v>
      </c>
      <c r="M100" s="2">
        <v>0</v>
      </c>
      <c r="N100" s="2">
        <v>0</v>
      </c>
      <c r="O100" s="2">
        <v>119.9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119.9</v>
      </c>
      <c r="V100" t="s">
        <v>55</v>
      </c>
    </row>
    <row r="101" spans="1:22" x14ac:dyDescent="0.25">
      <c r="A101" t="s">
        <v>8329</v>
      </c>
      <c r="B101" s="6">
        <v>45652</v>
      </c>
      <c r="C101" t="s">
        <v>1</v>
      </c>
      <c r="D101" t="s">
        <v>7706</v>
      </c>
      <c r="E101" t="s">
        <v>11359</v>
      </c>
      <c r="F101" t="s">
        <v>10764</v>
      </c>
      <c r="G101">
        <v>3114</v>
      </c>
      <c r="H101">
        <v>3114</v>
      </c>
      <c r="I101">
        <v>3114</v>
      </c>
      <c r="J101">
        <v>3114</v>
      </c>
      <c r="K101">
        <v>0</v>
      </c>
      <c r="L101" s="2">
        <v>0</v>
      </c>
      <c r="M101" s="2">
        <v>0</v>
      </c>
      <c r="N101" s="2">
        <v>0</v>
      </c>
      <c r="O101" s="2">
        <v>84.7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84.7</v>
      </c>
      <c r="V101" t="s">
        <v>55</v>
      </c>
    </row>
    <row r="102" spans="1:22" x14ac:dyDescent="0.25">
      <c r="A102" t="s">
        <v>8329</v>
      </c>
      <c r="B102" s="6">
        <v>45652</v>
      </c>
      <c r="C102" t="s">
        <v>1</v>
      </c>
      <c r="D102" t="s">
        <v>7706</v>
      </c>
      <c r="E102" t="s">
        <v>11359</v>
      </c>
      <c r="F102" t="s">
        <v>10764</v>
      </c>
      <c r="G102">
        <v>3113</v>
      </c>
      <c r="H102">
        <v>3113</v>
      </c>
      <c r="I102">
        <v>3113</v>
      </c>
      <c r="J102">
        <v>3113</v>
      </c>
      <c r="K102">
        <v>0</v>
      </c>
      <c r="L102" s="2">
        <v>0</v>
      </c>
      <c r="M102" s="2">
        <v>0</v>
      </c>
      <c r="N102" s="2">
        <v>0</v>
      </c>
      <c r="O102" s="2">
        <v>54.4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54.4</v>
      </c>
      <c r="V102" t="s">
        <v>55</v>
      </c>
    </row>
    <row r="103" spans="1:22" x14ac:dyDescent="0.25">
      <c r="A103" t="s">
        <v>8329</v>
      </c>
      <c r="B103" s="6">
        <v>45652</v>
      </c>
      <c r="C103" t="s">
        <v>1</v>
      </c>
      <c r="D103" t="s">
        <v>7706</v>
      </c>
      <c r="E103" t="s">
        <v>11359</v>
      </c>
      <c r="F103" t="s">
        <v>10764</v>
      </c>
      <c r="G103">
        <v>3112</v>
      </c>
      <c r="H103">
        <v>3112</v>
      </c>
      <c r="I103">
        <v>3112</v>
      </c>
      <c r="J103">
        <v>3112</v>
      </c>
      <c r="K103">
        <v>0</v>
      </c>
      <c r="L103" s="2">
        <v>0</v>
      </c>
      <c r="M103" s="2">
        <v>0</v>
      </c>
      <c r="N103" s="2">
        <v>0</v>
      </c>
      <c r="O103" s="2">
        <v>2.75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2.75</v>
      </c>
      <c r="V103" t="s">
        <v>55</v>
      </c>
    </row>
    <row r="104" spans="1:22" x14ac:dyDescent="0.25">
      <c r="A104" t="s">
        <v>8329</v>
      </c>
      <c r="B104" s="6">
        <v>45652</v>
      </c>
      <c r="C104" t="s">
        <v>1</v>
      </c>
      <c r="D104" t="s">
        <v>7706</v>
      </c>
      <c r="E104" t="s">
        <v>11359</v>
      </c>
      <c r="F104" t="s">
        <v>10764</v>
      </c>
      <c r="G104">
        <v>3111</v>
      </c>
      <c r="H104">
        <v>3111</v>
      </c>
      <c r="I104">
        <v>3111</v>
      </c>
      <c r="J104">
        <v>3111</v>
      </c>
      <c r="K104">
        <v>0</v>
      </c>
      <c r="L104" s="2">
        <v>0</v>
      </c>
      <c r="M104" s="2">
        <v>0</v>
      </c>
      <c r="N104" s="2">
        <v>0</v>
      </c>
      <c r="O104" s="2">
        <v>100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100</v>
      </c>
      <c r="V104" t="s">
        <v>55</v>
      </c>
    </row>
    <row r="105" spans="1:22" x14ac:dyDescent="0.25">
      <c r="A105" t="s">
        <v>8329</v>
      </c>
      <c r="B105" s="6">
        <v>45652</v>
      </c>
      <c r="C105" t="s">
        <v>1</v>
      </c>
      <c r="D105" t="s">
        <v>7706</v>
      </c>
      <c r="E105" t="s">
        <v>11359</v>
      </c>
      <c r="F105" t="s">
        <v>10764</v>
      </c>
      <c r="G105">
        <v>3110</v>
      </c>
      <c r="H105">
        <v>3110</v>
      </c>
      <c r="I105">
        <v>3110</v>
      </c>
      <c r="J105">
        <v>3110</v>
      </c>
      <c r="K105">
        <v>0</v>
      </c>
      <c r="L105" s="2">
        <v>0</v>
      </c>
      <c r="M105" s="2">
        <v>0</v>
      </c>
      <c r="N105" s="2">
        <v>0</v>
      </c>
      <c r="O105" s="2">
        <v>166.85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166.85</v>
      </c>
      <c r="V105" t="s">
        <v>55</v>
      </c>
    </row>
    <row r="106" spans="1:22" x14ac:dyDescent="0.25">
      <c r="A106" t="s">
        <v>8329</v>
      </c>
      <c r="B106" s="6">
        <v>45652</v>
      </c>
      <c r="C106" t="s">
        <v>1</v>
      </c>
      <c r="D106" t="s">
        <v>7706</v>
      </c>
      <c r="E106" t="s">
        <v>11359</v>
      </c>
      <c r="F106" t="s">
        <v>10764</v>
      </c>
      <c r="G106">
        <v>3109</v>
      </c>
      <c r="H106">
        <v>3109</v>
      </c>
      <c r="I106">
        <v>3109</v>
      </c>
      <c r="J106">
        <v>3109</v>
      </c>
      <c r="K106">
        <v>0</v>
      </c>
      <c r="L106" s="2">
        <v>0</v>
      </c>
      <c r="M106" s="2">
        <v>0</v>
      </c>
      <c r="N106" s="2">
        <v>0</v>
      </c>
      <c r="O106" s="2">
        <v>7.55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7.55</v>
      </c>
      <c r="V106" t="s">
        <v>55</v>
      </c>
    </row>
    <row r="107" spans="1:22" x14ac:dyDescent="0.25">
      <c r="A107" t="s">
        <v>8329</v>
      </c>
      <c r="B107" s="6">
        <v>45650</v>
      </c>
      <c r="C107" t="s">
        <v>1</v>
      </c>
      <c r="D107" t="s">
        <v>7706</v>
      </c>
      <c r="E107" t="s">
        <v>11359</v>
      </c>
      <c r="F107" t="s">
        <v>10764</v>
      </c>
      <c r="G107">
        <v>3108</v>
      </c>
      <c r="H107">
        <v>3108</v>
      </c>
      <c r="I107">
        <v>3108</v>
      </c>
      <c r="J107">
        <v>3108</v>
      </c>
      <c r="K107">
        <v>0</v>
      </c>
      <c r="L107" s="2">
        <v>0</v>
      </c>
      <c r="M107" s="2">
        <v>0</v>
      </c>
      <c r="N107" s="2">
        <v>0</v>
      </c>
      <c r="O107" s="2">
        <v>98.6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98.6</v>
      </c>
      <c r="V107" t="s">
        <v>55</v>
      </c>
    </row>
    <row r="108" spans="1:22" x14ac:dyDescent="0.25">
      <c r="A108" t="s">
        <v>8329</v>
      </c>
      <c r="B108" s="6">
        <v>45650</v>
      </c>
      <c r="C108" t="s">
        <v>1</v>
      </c>
      <c r="D108" t="s">
        <v>7706</v>
      </c>
      <c r="E108" t="s">
        <v>11359</v>
      </c>
      <c r="F108" t="s">
        <v>10764</v>
      </c>
      <c r="G108">
        <v>3107</v>
      </c>
      <c r="H108">
        <v>3107</v>
      </c>
      <c r="I108">
        <v>3107</v>
      </c>
      <c r="J108">
        <v>3107</v>
      </c>
      <c r="K108">
        <v>0</v>
      </c>
      <c r="L108" s="2">
        <v>0</v>
      </c>
      <c r="M108" s="2">
        <v>0</v>
      </c>
      <c r="N108" s="2">
        <v>0</v>
      </c>
      <c r="O108" s="2">
        <v>707.68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707.68</v>
      </c>
      <c r="V108" t="s">
        <v>55</v>
      </c>
    </row>
    <row r="109" spans="1:22" x14ac:dyDescent="0.25">
      <c r="A109" t="s">
        <v>8329</v>
      </c>
      <c r="B109" s="6">
        <v>45650</v>
      </c>
      <c r="C109" t="s">
        <v>1</v>
      </c>
      <c r="D109" t="s">
        <v>7706</v>
      </c>
      <c r="E109" t="s">
        <v>11359</v>
      </c>
      <c r="F109" t="s">
        <v>10764</v>
      </c>
      <c r="G109">
        <v>3106</v>
      </c>
      <c r="H109">
        <v>3106</v>
      </c>
      <c r="I109">
        <v>3106</v>
      </c>
      <c r="J109">
        <v>3106</v>
      </c>
      <c r="K109">
        <v>0</v>
      </c>
      <c r="L109" s="2">
        <v>0</v>
      </c>
      <c r="M109" s="2">
        <v>0</v>
      </c>
      <c r="N109" s="2">
        <v>0</v>
      </c>
      <c r="O109" s="2">
        <v>60.28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60.28</v>
      </c>
      <c r="V109" t="s">
        <v>55</v>
      </c>
    </row>
    <row r="110" spans="1:22" x14ac:dyDescent="0.25">
      <c r="A110" t="s">
        <v>8329</v>
      </c>
      <c r="B110" s="6">
        <v>45650</v>
      </c>
      <c r="C110" t="s">
        <v>1</v>
      </c>
      <c r="D110" t="s">
        <v>7706</v>
      </c>
      <c r="E110" t="s">
        <v>11359</v>
      </c>
      <c r="F110" t="s">
        <v>10764</v>
      </c>
      <c r="G110">
        <v>3105</v>
      </c>
      <c r="H110">
        <v>3105</v>
      </c>
      <c r="I110">
        <v>3105</v>
      </c>
      <c r="J110">
        <v>3105</v>
      </c>
      <c r="K110">
        <v>0</v>
      </c>
      <c r="L110" s="2">
        <v>0</v>
      </c>
      <c r="M110" s="2">
        <v>0</v>
      </c>
      <c r="N110" s="2">
        <v>0</v>
      </c>
      <c r="O110" s="2">
        <v>59.95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59.95</v>
      </c>
      <c r="V110" t="s">
        <v>55</v>
      </c>
    </row>
    <row r="111" spans="1:22" x14ac:dyDescent="0.25">
      <c r="A111" t="s">
        <v>8329</v>
      </c>
      <c r="B111" s="6">
        <v>45650</v>
      </c>
      <c r="C111" t="s">
        <v>1</v>
      </c>
      <c r="D111" t="s">
        <v>7706</v>
      </c>
      <c r="E111" t="s">
        <v>11359</v>
      </c>
      <c r="F111" t="s">
        <v>10764</v>
      </c>
      <c r="G111">
        <v>3104</v>
      </c>
      <c r="H111">
        <v>3104</v>
      </c>
      <c r="I111">
        <v>3104</v>
      </c>
      <c r="J111">
        <v>3104</v>
      </c>
      <c r="K111">
        <v>0</v>
      </c>
      <c r="L111" s="2">
        <v>0</v>
      </c>
      <c r="M111" s="2">
        <v>0</v>
      </c>
      <c r="N111" s="2">
        <v>0</v>
      </c>
      <c r="O111" s="2">
        <v>78.5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78.5</v>
      </c>
      <c r="V111" t="s">
        <v>55</v>
      </c>
    </row>
    <row r="112" spans="1:22" x14ac:dyDescent="0.25">
      <c r="A112" t="s">
        <v>8329</v>
      </c>
      <c r="B112" s="6">
        <v>45650</v>
      </c>
      <c r="C112" t="s">
        <v>1</v>
      </c>
      <c r="D112" t="s">
        <v>7706</v>
      </c>
      <c r="E112" t="s">
        <v>11359</v>
      </c>
      <c r="F112" t="s">
        <v>10764</v>
      </c>
      <c r="G112">
        <v>3103</v>
      </c>
      <c r="H112">
        <v>3103</v>
      </c>
      <c r="I112">
        <v>3103</v>
      </c>
      <c r="J112">
        <v>3103</v>
      </c>
      <c r="K112">
        <v>0</v>
      </c>
      <c r="L112" s="2">
        <v>0</v>
      </c>
      <c r="M112" s="2">
        <v>0</v>
      </c>
      <c r="N112" s="2">
        <v>0</v>
      </c>
      <c r="O112" s="2">
        <v>45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45</v>
      </c>
      <c r="V112" t="s">
        <v>55</v>
      </c>
    </row>
    <row r="113" spans="1:22" x14ac:dyDescent="0.25">
      <c r="A113" t="s">
        <v>8329</v>
      </c>
      <c r="B113" s="6">
        <v>45650</v>
      </c>
      <c r="C113" t="s">
        <v>1</v>
      </c>
      <c r="D113" t="s">
        <v>7706</v>
      </c>
      <c r="E113" t="s">
        <v>11359</v>
      </c>
      <c r="F113" t="s">
        <v>10764</v>
      </c>
      <c r="G113">
        <v>3102</v>
      </c>
      <c r="H113">
        <v>3102</v>
      </c>
      <c r="I113">
        <v>3102</v>
      </c>
      <c r="J113">
        <v>3102</v>
      </c>
      <c r="K113">
        <v>0</v>
      </c>
      <c r="L113" s="2">
        <v>0</v>
      </c>
      <c r="M113" s="2">
        <v>0</v>
      </c>
      <c r="N113" s="2">
        <v>0</v>
      </c>
      <c r="O113" s="2">
        <v>165.5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165.5</v>
      </c>
      <c r="V113" t="s">
        <v>55</v>
      </c>
    </row>
    <row r="114" spans="1:22" x14ac:dyDescent="0.25">
      <c r="A114" t="s">
        <v>8329</v>
      </c>
      <c r="B114" s="6">
        <v>45650</v>
      </c>
      <c r="C114" t="s">
        <v>1</v>
      </c>
      <c r="D114" t="s">
        <v>7706</v>
      </c>
      <c r="E114" t="s">
        <v>11359</v>
      </c>
      <c r="F114" t="s">
        <v>10764</v>
      </c>
      <c r="G114">
        <v>3101</v>
      </c>
      <c r="H114">
        <v>3101</v>
      </c>
      <c r="I114">
        <v>3101</v>
      </c>
      <c r="J114">
        <v>3101</v>
      </c>
      <c r="K114">
        <v>0</v>
      </c>
      <c r="L114" s="2">
        <v>0</v>
      </c>
      <c r="M114" s="2">
        <v>0</v>
      </c>
      <c r="N114" s="2">
        <v>0</v>
      </c>
      <c r="O114" s="2">
        <v>143.06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143.06</v>
      </c>
      <c r="V114" t="s">
        <v>55</v>
      </c>
    </row>
    <row r="115" spans="1:22" x14ac:dyDescent="0.25">
      <c r="A115" t="s">
        <v>8329</v>
      </c>
      <c r="B115" s="6">
        <v>45649</v>
      </c>
      <c r="C115" t="s">
        <v>1</v>
      </c>
      <c r="D115" t="s">
        <v>7706</v>
      </c>
      <c r="E115" t="s">
        <v>11359</v>
      </c>
      <c r="F115" t="s">
        <v>10764</v>
      </c>
      <c r="G115">
        <v>3100</v>
      </c>
      <c r="H115">
        <v>3100</v>
      </c>
      <c r="I115">
        <v>3100</v>
      </c>
      <c r="J115">
        <v>3100</v>
      </c>
      <c r="K115">
        <v>0</v>
      </c>
      <c r="L115" s="2">
        <v>0</v>
      </c>
      <c r="M115" s="2">
        <v>0</v>
      </c>
      <c r="N115" s="2">
        <v>0</v>
      </c>
      <c r="O115" s="2">
        <v>10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10</v>
      </c>
      <c r="V115" t="s">
        <v>55</v>
      </c>
    </row>
    <row r="116" spans="1:22" x14ac:dyDescent="0.25">
      <c r="A116" t="s">
        <v>8329</v>
      </c>
      <c r="B116" s="6">
        <v>45649</v>
      </c>
      <c r="C116" t="s">
        <v>1</v>
      </c>
      <c r="D116" t="s">
        <v>7706</v>
      </c>
      <c r="E116" t="s">
        <v>11359</v>
      </c>
      <c r="F116" t="s">
        <v>10764</v>
      </c>
      <c r="G116">
        <v>3099</v>
      </c>
      <c r="H116">
        <v>3099</v>
      </c>
      <c r="I116">
        <v>3099</v>
      </c>
      <c r="J116">
        <v>3099</v>
      </c>
      <c r="K116">
        <v>0</v>
      </c>
      <c r="L116" s="2">
        <v>0</v>
      </c>
      <c r="M116" s="2">
        <v>0</v>
      </c>
      <c r="N116" s="2">
        <v>0</v>
      </c>
      <c r="O116" s="2">
        <v>127.6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127.6</v>
      </c>
      <c r="V116" t="s">
        <v>55</v>
      </c>
    </row>
    <row r="117" spans="1:22" x14ac:dyDescent="0.25">
      <c r="A117" t="s">
        <v>8329</v>
      </c>
      <c r="B117" s="6">
        <v>45649</v>
      </c>
      <c r="C117" t="s">
        <v>1</v>
      </c>
      <c r="D117" t="s">
        <v>7706</v>
      </c>
      <c r="E117" t="s">
        <v>11359</v>
      </c>
      <c r="F117" t="s">
        <v>10764</v>
      </c>
      <c r="G117">
        <v>3098</v>
      </c>
      <c r="H117">
        <v>3098</v>
      </c>
      <c r="I117">
        <v>3098</v>
      </c>
      <c r="J117">
        <v>3098</v>
      </c>
      <c r="K117">
        <v>0</v>
      </c>
      <c r="L117" s="2">
        <v>0</v>
      </c>
      <c r="M117" s="2">
        <v>0</v>
      </c>
      <c r="N117" s="2">
        <v>0</v>
      </c>
      <c r="O117" s="2">
        <v>90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90</v>
      </c>
      <c r="V117" t="s">
        <v>55</v>
      </c>
    </row>
    <row r="118" spans="1:22" x14ac:dyDescent="0.25">
      <c r="A118" t="s">
        <v>8329</v>
      </c>
      <c r="B118" s="6">
        <v>45649</v>
      </c>
      <c r="C118" t="s">
        <v>1</v>
      </c>
      <c r="D118" t="s">
        <v>7706</v>
      </c>
      <c r="E118" t="s">
        <v>11359</v>
      </c>
      <c r="F118" t="s">
        <v>10764</v>
      </c>
      <c r="G118">
        <v>3097</v>
      </c>
      <c r="H118">
        <v>3097</v>
      </c>
      <c r="I118">
        <v>3097</v>
      </c>
      <c r="J118">
        <v>3097</v>
      </c>
      <c r="K118">
        <v>0</v>
      </c>
      <c r="L118" s="2">
        <v>0</v>
      </c>
      <c r="M118" s="2">
        <v>0</v>
      </c>
      <c r="N118" s="2">
        <v>0</v>
      </c>
      <c r="O118" s="2">
        <v>72.8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72.8</v>
      </c>
      <c r="V118" t="s">
        <v>55</v>
      </c>
    </row>
    <row r="119" spans="1:22" x14ac:dyDescent="0.25">
      <c r="A119" t="s">
        <v>8329</v>
      </c>
      <c r="B119" s="6">
        <v>45649</v>
      </c>
      <c r="C119" t="s">
        <v>1</v>
      </c>
      <c r="D119" t="s">
        <v>7706</v>
      </c>
      <c r="E119" t="s">
        <v>11359</v>
      </c>
      <c r="F119" t="s">
        <v>10764</v>
      </c>
      <c r="G119">
        <v>3096</v>
      </c>
      <c r="H119">
        <v>3096</v>
      </c>
      <c r="I119">
        <v>3096</v>
      </c>
      <c r="J119">
        <v>3096</v>
      </c>
      <c r="K119">
        <v>0</v>
      </c>
      <c r="L119" s="2">
        <v>0</v>
      </c>
      <c r="M119" s="2">
        <v>0</v>
      </c>
      <c r="N119" s="2">
        <v>0</v>
      </c>
      <c r="O119" s="2">
        <v>45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45</v>
      </c>
      <c r="V119" t="s">
        <v>55</v>
      </c>
    </row>
    <row r="120" spans="1:22" x14ac:dyDescent="0.25">
      <c r="A120" t="s">
        <v>8329</v>
      </c>
      <c r="B120" s="6">
        <v>45649</v>
      </c>
      <c r="C120" t="s">
        <v>1</v>
      </c>
      <c r="D120" t="s">
        <v>7706</v>
      </c>
      <c r="E120" t="s">
        <v>11359</v>
      </c>
      <c r="F120" t="s">
        <v>10764</v>
      </c>
      <c r="G120">
        <v>3095</v>
      </c>
      <c r="H120">
        <v>3095</v>
      </c>
      <c r="I120">
        <v>3095</v>
      </c>
      <c r="J120">
        <v>3095</v>
      </c>
      <c r="K120">
        <v>0</v>
      </c>
      <c r="L120" s="2">
        <v>0</v>
      </c>
      <c r="M120" s="2">
        <v>0</v>
      </c>
      <c r="N120" s="2">
        <v>0</v>
      </c>
      <c r="O120" s="2">
        <v>131.1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131.1</v>
      </c>
      <c r="V120" t="s">
        <v>55</v>
      </c>
    </row>
    <row r="121" spans="1:22" hidden="1" x14ac:dyDescent="0.25">
      <c r="A121" t="s">
        <v>8329</v>
      </c>
      <c r="B121" s="6">
        <v>45649</v>
      </c>
      <c r="C121" t="s">
        <v>1</v>
      </c>
      <c r="D121" t="s">
        <v>7706</v>
      </c>
      <c r="E121" t="s">
        <v>11359</v>
      </c>
      <c r="F121" t="s">
        <v>10764</v>
      </c>
      <c r="G121">
        <v>3094</v>
      </c>
      <c r="H121">
        <v>3094</v>
      </c>
      <c r="I121">
        <v>3094</v>
      </c>
      <c r="J121">
        <v>3094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t="s">
        <v>55</v>
      </c>
    </row>
    <row r="122" spans="1:22" x14ac:dyDescent="0.25">
      <c r="A122" t="s">
        <v>8329</v>
      </c>
      <c r="B122" s="6">
        <v>45649</v>
      </c>
      <c r="C122" t="s">
        <v>1</v>
      </c>
      <c r="D122" t="s">
        <v>7706</v>
      </c>
      <c r="E122" t="s">
        <v>11359</v>
      </c>
      <c r="F122" t="s">
        <v>10764</v>
      </c>
      <c r="G122">
        <v>3093</v>
      </c>
      <c r="H122">
        <v>3093</v>
      </c>
      <c r="I122">
        <v>3093</v>
      </c>
      <c r="J122">
        <v>3093</v>
      </c>
      <c r="K122">
        <v>0</v>
      </c>
      <c r="L122" s="2">
        <v>0</v>
      </c>
      <c r="M122" s="2">
        <v>0</v>
      </c>
      <c r="N122" s="2">
        <v>0</v>
      </c>
      <c r="O122" s="2">
        <v>169.95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169.95</v>
      </c>
      <c r="V122" t="s">
        <v>55</v>
      </c>
    </row>
    <row r="123" spans="1:22" x14ac:dyDescent="0.25">
      <c r="A123" t="s">
        <v>8329</v>
      </c>
      <c r="B123" s="6">
        <v>45649</v>
      </c>
      <c r="C123" t="s">
        <v>1</v>
      </c>
      <c r="D123" t="s">
        <v>7706</v>
      </c>
      <c r="E123" t="s">
        <v>11359</v>
      </c>
      <c r="F123" t="s">
        <v>10764</v>
      </c>
      <c r="G123">
        <v>3092</v>
      </c>
      <c r="H123">
        <v>3092</v>
      </c>
      <c r="I123">
        <v>3092</v>
      </c>
      <c r="J123">
        <v>3092</v>
      </c>
      <c r="K123">
        <v>0</v>
      </c>
      <c r="L123" s="2">
        <v>0</v>
      </c>
      <c r="M123" s="2">
        <v>0</v>
      </c>
      <c r="N123" s="2">
        <v>0</v>
      </c>
      <c r="O123" s="2">
        <v>513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513</v>
      </c>
      <c r="V123" t="s">
        <v>55</v>
      </c>
    </row>
    <row r="124" spans="1:22" x14ac:dyDescent="0.25">
      <c r="A124" t="s">
        <v>8329</v>
      </c>
      <c r="B124" s="6">
        <v>45649</v>
      </c>
      <c r="C124" t="s">
        <v>1</v>
      </c>
      <c r="D124" t="s">
        <v>7706</v>
      </c>
      <c r="E124" t="s">
        <v>11359</v>
      </c>
      <c r="F124" t="s">
        <v>10764</v>
      </c>
      <c r="G124">
        <v>3091</v>
      </c>
      <c r="H124">
        <v>3091</v>
      </c>
      <c r="I124">
        <v>3091</v>
      </c>
      <c r="J124">
        <v>3091</v>
      </c>
      <c r="K124">
        <v>0</v>
      </c>
      <c r="L124" s="2">
        <v>0</v>
      </c>
      <c r="M124" s="2">
        <v>0</v>
      </c>
      <c r="N124" s="2">
        <v>0</v>
      </c>
      <c r="O124" s="2">
        <v>80.5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80.5</v>
      </c>
      <c r="V124" t="s">
        <v>55</v>
      </c>
    </row>
    <row r="125" spans="1:22" x14ac:dyDescent="0.25">
      <c r="A125" t="s">
        <v>8329</v>
      </c>
      <c r="B125" s="6">
        <v>45649</v>
      </c>
      <c r="C125" t="s">
        <v>1</v>
      </c>
      <c r="D125" t="s">
        <v>7706</v>
      </c>
      <c r="E125" t="s">
        <v>11359</v>
      </c>
      <c r="F125" t="s">
        <v>10764</v>
      </c>
      <c r="G125">
        <v>3090</v>
      </c>
      <c r="H125">
        <v>3090</v>
      </c>
      <c r="I125">
        <v>3090</v>
      </c>
      <c r="J125">
        <v>3090</v>
      </c>
      <c r="K125">
        <v>0</v>
      </c>
      <c r="L125" s="2">
        <v>0</v>
      </c>
      <c r="M125" s="2">
        <v>0</v>
      </c>
      <c r="N125" s="2">
        <v>0</v>
      </c>
      <c r="O125" s="2">
        <v>50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50</v>
      </c>
      <c r="V125" t="s">
        <v>55</v>
      </c>
    </row>
    <row r="126" spans="1:22" x14ac:dyDescent="0.25">
      <c r="A126" t="s">
        <v>8329</v>
      </c>
      <c r="B126" s="6">
        <v>45649</v>
      </c>
      <c r="C126" t="s">
        <v>1</v>
      </c>
      <c r="D126" t="s">
        <v>7706</v>
      </c>
      <c r="E126" t="s">
        <v>11359</v>
      </c>
      <c r="F126" t="s">
        <v>10764</v>
      </c>
      <c r="G126">
        <v>3089</v>
      </c>
      <c r="H126">
        <v>3089</v>
      </c>
      <c r="I126">
        <v>3089</v>
      </c>
      <c r="J126">
        <v>3089</v>
      </c>
      <c r="K126">
        <v>0</v>
      </c>
      <c r="L126" s="2">
        <v>0</v>
      </c>
      <c r="M126" s="2">
        <v>0</v>
      </c>
      <c r="N126" s="2">
        <v>0</v>
      </c>
      <c r="O126" s="2">
        <v>97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97</v>
      </c>
      <c r="V126" t="s">
        <v>55</v>
      </c>
    </row>
    <row r="127" spans="1:22" x14ac:dyDescent="0.25">
      <c r="A127" t="s">
        <v>8329</v>
      </c>
      <c r="B127" s="6">
        <v>45649</v>
      </c>
      <c r="C127" t="s">
        <v>1</v>
      </c>
      <c r="D127" t="s">
        <v>7706</v>
      </c>
      <c r="E127" t="s">
        <v>11359</v>
      </c>
      <c r="F127" t="s">
        <v>10764</v>
      </c>
      <c r="G127">
        <v>3088</v>
      </c>
      <c r="H127">
        <v>3088</v>
      </c>
      <c r="I127">
        <v>3088</v>
      </c>
      <c r="J127">
        <v>3088</v>
      </c>
      <c r="K127">
        <v>0</v>
      </c>
      <c r="L127" s="2">
        <v>0</v>
      </c>
      <c r="M127" s="2">
        <v>0</v>
      </c>
      <c r="N127" s="2">
        <v>0</v>
      </c>
      <c r="O127" s="2">
        <v>17.600000000000001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17.600000000000001</v>
      </c>
      <c r="V127" t="s">
        <v>55</v>
      </c>
    </row>
    <row r="128" spans="1:22" hidden="1" x14ac:dyDescent="0.25">
      <c r="A128" t="s">
        <v>8329</v>
      </c>
      <c r="B128" s="6">
        <v>45649</v>
      </c>
      <c r="C128" t="s">
        <v>1</v>
      </c>
      <c r="D128" t="s">
        <v>7706</v>
      </c>
      <c r="E128" t="s">
        <v>11359</v>
      </c>
      <c r="F128" t="s">
        <v>10764</v>
      </c>
      <c r="G128">
        <v>3087</v>
      </c>
      <c r="H128">
        <v>3087</v>
      </c>
      <c r="I128">
        <v>3087</v>
      </c>
      <c r="J128">
        <v>3087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t="s">
        <v>55</v>
      </c>
    </row>
    <row r="129" spans="1:22" x14ac:dyDescent="0.25">
      <c r="A129" t="s">
        <v>8329</v>
      </c>
      <c r="B129" s="6">
        <v>45649</v>
      </c>
      <c r="C129" t="s">
        <v>1</v>
      </c>
      <c r="D129" t="s">
        <v>7706</v>
      </c>
      <c r="E129" t="s">
        <v>11359</v>
      </c>
      <c r="F129" t="s">
        <v>10764</v>
      </c>
      <c r="G129">
        <v>3086</v>
      </c>
      <c r="H129">
        <v>3086</v>
      </c>
      <c r="I129">
        <v>3086</v>
      </c>
      <c r="J129">
        <v>3086</v>
      </c>
      <c r="K129">
        <v>0</v>
      </c>
      <c r="L129" s="2">
        <v>0</v>
      </c>
      <c r="M129" s="2">
        <v>0</v>
      </c>
      <c r="N129" s="2">
        <v>0</v>
      </c>
      <c r="O129" s="2">
        <v>831.6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831.6</v>
      </c>
      <c r="V129" t="s">
        <v>55</v>
      </c>
    </row>
    <row r="130" spans="1:22" x14ac:dyDescent="0.25">
      <c r="A130" t="s">
        <v>8329</v>
      </c>
      <c r="B130" s="6">
        <v>45649</v>
      </c>
      <c r="C130" t="s">
        <v>1</v>
      </c>
      <c r="D130" t="s">
        <v>7706</v>
      </c>
      <c r="E130" t="s">
        <v>11359</v>
      </c>
      <c r="F130" t="s">
        <v>10764</v>
      </c>
      <c r="G130">
        <v>3085</v>
      </c>
      <c r="H130">
        <v>3085</v>
      </c>
      <c r="I130">
        <v>3085</v>
      </c>
      <c r="J130">
        <v>3085</v>
      </c>
      <c r="K130">
        <v>0</v>
      </c>
      <c r="L130" s="2">
        <v>0</v>
      </c>
      <c r="M130" s="2">
        <v>0</v>
      </c>
      <c r="N130" s="2">
        <v>0</v>
      </c>
      <c r="O130" s="2">
        <v>95.7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95.7</v>
      </c>
      <c r="V130" t="s">
        <v>55</v>
      </c>
    </row>
    <row r="131" spans="1:22" x14ac:dyDescent="0.25">
      <c r="A131" t="s">
        <v>8329</v>
      </c>
      <c r="B131" s="6">
        <v>45649</v>
      </c>
      <c r="C131" t="s">
        <v>1</v>
      </c>
      <c r="D131" t="s">
        <v>7706</v>
      </c>
      <c r="E131" t="s">
        <v>11359</v>
      </c>
      <c r="F131" t="s">
        <v>10764</v>
      </c>
      <c r="G131">
        <v>3084</v>
      </c>
      <c r="H131">
        <v>3084</v>
      </c>
      <c r="I131">
        <v>3084</v>
      </c>
      <c r="J131">
        <v>3084</v>
      </c>
      <c r="K131">
        <v>0</v>
      </c>
      <c r="L131" s="2">
        <v>0</v>
      </c>
      <c r="M131" s="2">
        <v>0</v>
      </c>
      <c r="N131" s="2">
        <v>0</v>
      </c>
      <c r="O131" s="2">
        <v>174.5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174.5</v>
      </c>
      <c r="V131" t="s">
        <v>55</v>
      </c>
    </row>
    <row r="132" spans="1:22" x14ac:dyDescent="0.25">
      <c r="A132" t="s">
        <v>8329</v>
      </c>
      <c r="B132" s="6">
        <v>45649</v>
      </c>
      <c r="C132" t="s">
        <v>1</v>
      </c>
      <c r="D132" t="s">
        <v>7706</v>
      </c>
      <c r="E132" t="s">
        <v>11359</v>
      </c>
      <c r="F132" t="s">
        <v>10764</v>
      </c>
      <c r="G132">
        <v>3083</v>
      </c>
      <c r="H132">
        <v>3083</v>
      </c>
      <c r="I132">
        <v>3083</v>
      </c>
      <c r="J132">
        <v>3083</v>
      </c>
      <c r="K132">
        <v>0</v>
      </c>
      <c r="L132" s="2">
        <v>0</v>
      </c>
      <c r="M132" s="2">
        <v>0</v>
      </c>
      <c r="N132" s="2">
        <v>0</v>
      </c>
      <c r="O132" s="2">
        <v>18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18</v>
      </c>
      <c r="V132" t="s">
        <v>55</v>
      </c>
    </row>
    <row r="133" spans="1:22" x14ac:dyDescent="0.25">
      <c r="A133" t="s">
        <v>8329</v>
      </c>
      <c r="B133" s="6">
        <v>45649</v>
      </c>
      <c r="C133" t="s">
        <v>1</v>
      </c>
      <c r="D133" t="s">
        <v>7706</v>
      </c>
      <c r="E133" t="s">
        <v>11359</v>
      </c>
      <c r="F133" t="s">
        <v>10764</v>
      </c>
      <c r="G133">
        <v>3082</v>
      </c>
      <c r="H133">
        <v>3082</v>
      </c>
      <c r="I133">
        <v>3082</v>
      </c>
      <c r="J133">
        <v>3082</v>
      </c>
      <c r="K133">
        <v>0</v>
      </c>
      <c r="L133" s="2">
        <v>0</v>
      </c>
      <c r="M133" s="2">
        <v>0</v>
      </c>
      <c r="N133" s="2">
        <v>0</v>
      </c>
      <c r="O133" s="2">
        <v>45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45</v>
      </c>
      <c r="V133" t="s">
        <v>55</v>
      </c>
    </row>
    <row r="134" spans="1:22" x14ac:dyDescent="0.25">
      <c r="A134" t="s">
        <v>8329</v>
      </c>
      <c r="B134" s="6">
        <v>45649</v>
      </c>
      <c r="C134" t="s">
        <v>1</v>
      </c>
      <c r="D134" t="s">
        <v>7706</v>
      </c>
      <c r="E134" t="s">
        <v>11359</v>
      </c>
      <c r="F134" t="s">
        <v>10764</v>
      </c>
      <c r="G134">
        <v>3081</v>
      </c>
      <c r="H134">
        <v>3081</v>
      </c>
      <c r="I134">
        <v>3081</v>
      </c>
      <c r="J134">
        <v>3081</v>
      </c>
      <c r="K134">
        <v>0</v>
      </c>
      <c r="L134" s="2">
        <v>0</v>
      </c>
      <c r="M134" s="2">
        <v>0</v>
      </c>
      <c r="N134" s="2">
        <v>0</v>
      </c>
      <c r="O134" s="2">
        <v>15.75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15.75</v>
      </c>
      <c r="V134" t="s">
        <v>55</v>
      </c>
    </row>
    <row r="135" spans="1:22" x14ac:dyDescent="0.25">
      <c r="A135" t="s">
        <v>8329</v>
      </c>
      <c r="B135" s="6">
        <v>45649</v>
      </c>
      <c r="C135" t="s">
        <v>1</v>
      </c>
      <c r="D135" t="s">
        <v>7706</v>
      </c>
      <c r="E135" t="s">
        <v>11359</v>
      </c>
      <c r="F135" t="s">
        <v>10764</v>
      </c>
      <c r="G135">
        <v>3080</v>
      </c>
      <c r="H135">
        <v>3080</v>
      </c>
      <c r="I135">
        <v>3080</v>
      </c>
      <c r="J135">
        <v>3080</v>
      </c>
      <c r="K135">
        <v>0</v>
      </c>
      <c r="L135" s="2">
        <v>0</v>
      </c>
      <c r="M135" s="2">
        <v>0</v>
      </c>
      <c r="N135" s="2">
        <v>0</v>
      </c>
      <c r="O135" s="2">
        <v>15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15</v>
      </c>
      <c r="V135" t="s">
        <v>55</v>
      </c>
    </row>
    <row r="136" spans="1:22" x14ac:dyDescent="0.25">
      <c r="A136" t="s">
        <v>8329</v>
      </c>
      <c r="B136" s="6">
        <v>45649</v>
      </c>
      <c r="C136" t="s">
        <v>1</v>
      </c>
      <c r="D136" t="s">
        <v>7706</v>
      </c>
      <c r="E136" t="s">
        <v>11359</v>
      </c>
      <c r="F136" t="s">
        <v>10764</v>
      </c>
      <c r="G136">
        <v>3079</v>
      </c>
      <c r="H136">
        <v>3079</v>
      </c>
      <c r="I136">
        <v>3079</v>
      </c>
      <c r="J136">
        <v>3079</v>
      </c>
      <c r="K136">
        <v>0</v>
      </c>
      <c r="L136" s="2">
        <v>0</v>
      </c>
      <c r="M136" s="2">
        <v>0</v>
      </c>
      <c r="N136" s="2">
        <v>0</v>
      </c>
      <c r="O136" s="2">
        <v>15.75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15.75</v>
      </c>
      <c r="V136" t="s">
        <v>55</v>
      </c>
    </row>
    <row r="137" spans="1:22" x14ac:dyDescent="0.25">
      <c r="A137" t="s">
        <v>8329</v>
      </c>
      <c r="B137" s="6">
        <v>45649</v>
      </c>
      <c r="C137" t="s">
        <v>1</v>
      </c>
      <c r="D137" t="s">
        <v>7706</v>
      </c>
      <c r="E137" t="s">
        <v>11359</v>
      </c>
      <c r="F137" t="s">
        <v>10764</v>
      </c>
      <c r="G137">
        <v>3078</v>
      </c>
      <c r="H137">
        <v>3078</v>
      </c>
      <c r="I137">
        <v>3078</v>
      </c>
      <c r="J137">
        <v>3078</v>
      </c>
      <c r="K137">
        <v>0</v>
      </c>
      <c r="L137" s="2">
        <v>0</v>
      </c>
      <c r="M137" s="2">
        <v>0</v>
      </c>
      <c r="N137" s="2">
        <v>0</v>
      </c>
      <c r="O137" s="2">
        <v>654.15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654.15</v>
      </c>
      <c r="V137" t="s">
        <v>55</v>
      </c>
    </row>
    <row r="138" spans="1:22" x14ac:dyDescent="0.25">
      <c r="A138" t="s">
        <v>8329</v>
      </c>
      <c r="B138" s="6">
        <v>45649</v>
      </c>
      <c r="C138" t="s">
        <v>1</v>
      </c>
      <c r="D138" t="s">
        <v>7706</v>
      </c>
      <c r="E138" t="s">
        <v>11359</v>
      </c>
      <c r="F138" t="s">
        <v>10764</v>
      </c>
      <c r="G138">
        <v>3077</v>
      </c>
      <c r="H138">
        <v>3077</v>
      </c>
      <c r="I138">
        <v>3077</v>
      </c>
      <c r="J138">
        <v>3077</v>
      </c>
      <c r="K138">
        <v>0</v>
      </c>
      <c r="L138" s="2">
        <v>0</v>
      </c>
      <c r="M138" s="2">
        <v>0</v>
      </c>
      <c r="N138" s="2">
        <v>0</v>
      </c>
      <c r="O138" s="2">
        <v>263.5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263.5</v>
      </c>
      <c r="V138" t="s">
        <v>55</v>
      </c>
    </row>
    <row r="139" spans="1:22" x14ac:dyDescent="0.25">
      <c r="A139" t="s">
        <v>8329</v>
      </c>
      <c r="B139" s="6">
        <v>45649</v>
      </c>
      <c r="C139" t="s">
        <v>1</v>
      </c>
      <c r="D139" t="s">
        <v>7706</v>
      </c>
      <c r="E139" t="s">
        <v>11359</v>
      </c>
      <c r="F139" t="s">
        <v>10764</v>
      </c>
      <c r="G139">
        <v>3076</v>
      </c>
      <c r="H139">
        <v>3076</v>
      </c>
      <c r="I139">
        <v>3076</v>
      </c>
      <c r="J139">
        <v>3076</v>
      </c>
      <c r="K139">
        <v>0</v>
      </c>
      <c r="L139" s="2">
        <v>0</v>
      </c>
      <c r="M139" s="2">
        <v>0</v>
      </c>
      <c r="N139" s="2">
        <v>0</v>
      </c>
      <c r="O139" s="2">
        <v>115.5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115.5</v>
      </c>
      <c r="V139" t="s">
        <v>55</v>
      </c>
    </row>
    <row r="140" spans="1:22" x14ac:dyDescent="0.25">
      <c r="A140" t="s">
        <v>8329</v>
      </c>
      <c r="B140" s="6">
        <v>45649</v>
      </c>
      <c r="C140" t="s">
        <v>1</v>
      </c>
      <c r="D140" t="s">
        <v>7706</v>
      </c>
      <c r="E140" t="s">
        <v>11359</v>
      </c>
      <c r="F140" t="s">
        <v>10764</v>
      </c>
      <c r="G140">
        <v>3075</v>
      </c>
      <c r="H140">
        <v>3075</v>
      </c>
      <c r="I140">
        <v>3075</v>
      </c>
      <c r="J140">
        <v>3075</v>
      </c>
      <c r="K140">
        <v>0</v>
      </c>
      <c r="L140" s="2">
        <v>0</v>
      </c>
      <c r="M140" s="2">
        <v>0</v>
      </c>
      <c r="N140" s="2">
        <v>0</v>
      </c>
      <c r="O140" s="2">
        <v>456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456</v>
      </c>
      <c r="V140" t="s">
        <v>55</v>
      </c>
    </row>
    <row r="141" spans="1:22" x14ac:dyDescent="0.25">
      <c r="A141" t="s">
        <v>8329</v>
      </c>
      <c r="B141" s="6">
        <v>45649</v>
      </c>
      <c r="C141" t="s">
        <v>1</v>
      </c>
      <c r="D141" t="s">
        <v>7706</v>
      </c>
      <c r="E141" t="s">
        <v>11359</v>
      </c>
      <c r="F141" t="s">
        <v>10764</v>
      </c>
      <c r="G141">
        <v>3074</v>
      </c>
      <c r="H141">
        <v>3074</v>
      </c>
      <c r="I141">
        <v>3074</v>
      </c>
      <c r="J141">
        <v>3074</v>
      </c>
      <c r="K141">
        <v>0</v>
      </c>
      <c r="L141" s="2">
        <v>0</v>
      </c>
      <c r="M141" s="2">
        <v>0</v>
      </c>
      <c r="N141" s="2">
        <v>0</v>
      </c>
      <c r="O141" s="2">
        <v>36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36</v>
      </c>
      <c r="V141" t="s">
        <v>55</v>
      </c>
    </row>
    <row r="142" spans="1:22" x14ac:dyDescent="0.25">
      <c r="A142" t="s">
        <v>8329</v>
      </c>
      <c r="B142" s="6">
        <v>45649</v>
      </c>
      <c r="C142" t="s">
        <v>1</v>
      </c>
      <c r="D142" t="s">
        <v>7706</v>
      </c>
      <c r="E142" t="s">
        <v>11359</v>
      </c>
      <c r="F142" t="s">
        <v>10764</v>
      </c>
      <c r="G142">
        <v>3073</v>
      </c>
      <c r="H142">
        <v>3073</v>
      </c>
      <c r="I142">
        <v>3073</v>
      </c>
      <c r="J142">
        <v>3073</v>
      </c>
      <c r="K142">
        <v>0</v>
      </c>
      <c r="L142" s="2">
        <v>0</v>
      </c>
      <c r="M142" s="2">
        <v>0</v>
      </c>
      <c r="N142" s="2">
        <v>0</v>
      </c>
      <c r="O142" s="2">
        <v>790.12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790.12</v>
      </c>
      <c r="V142" t="s">
        <v>55</v>
      </c>
    </row>
    <row r="143" spans="1:22" x14ac:dyDescent="0.25">
      <c r="A143" t="s">
        <v>8329</v>
      </c>
      <c r="B143" s="6">
        <v>45649</v>
      </c>
      <c r="C143" t="s">
        <v>1</v>
      </c>
      <c r="D143" t="s">
        <v>7706</v>
      </c>
      <c r="E143" t="s">
        <v>11359</v>
      </c>
      <c r="F143" t="s">
        <v>10764</v>
      </c>
      <c r="G143">
        <v>3072</v>
      </c>
      <c r="H143">
        <v>3072</v>
      </c>
      <c r="I143">
        <v>3072</v>
      </c>
      <c r="J143">
        <v>3072</v>
      </c>
      <c r="K143">
        <v>0</v>
      </c>
      <c r="L143" s="2">
        <v>0</v>
      </c>
      <c r="M143" s="2">
        <v>0</v>
      </c>
      <c r="N143" s="2">
        <v>0</v>
      </c>
      <c r="O143" s="2">
        <v>114.7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114.7</v>
      </c>
      <c r="V143" t="s">
        <v>55</v>
      </c>
    </row>
    <row r="144" spans="1:22" x14ac:dyDescent="0.25">
      <c r="A144" t="s">
        <v>8329</v>
      </c>
      <c r="B144" s="6">
        <v>45649</v>
      </c>
      <c r="C144" t="s">
        <v>1</v>
      </c>
      <c r="D144" t="s">
        <v>7706</v>
      </c>
      <c r="E144" t="s">
        <v>11359</v>
      </c>
      <c r="F144" t="s">
        <v>10764</v>
      </c>
      <c r="G144">
        <v>3071</v>
      </c>
      <c r="H144">
        <v>3071</v>
      </c>
      <c r="I144">
        <v>3071</v>
      </c>
      <c r="J144">
        <v>3071</v>
      </c>
      <c r="K144">
        <v>0</v>
      </c>
      <c r="L144" s="2">
        <v>0</v>
      </c>
      <c r="M144" s="2">
        <v>0</v>
      </c>
      <c r="N144" s="2">
        <v>0</v>
      </c>
      <c r="O144" s="2">
        <v>145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145</v>
      </c>
      <c r="V144" t="s">
        <v>55</v>
      </c>
    </row>
    <row r="145" spans="1:22" x14ac:dyDescent="0.25">
      <c r="A145" t="s">
        <v>8329</v>
      </c>
      <c r="B145" s="6">
        <v>45649</v>
      </c>
      <c r="C145" t="s">
        <v>1</v>
      </c>
      <c r="D145" t="s">
        <v>7706</v>
      </c>
      <c r="E145" t="s">
        <v>11359</v>
      </c>
      <c r="F145" t="s">
        <v>10764</v>
      </c>
      <c r="G145">
        <v>3070</v>
      </c>
      <c r="H145">
        <v>3070</v>
      </c>
      <c r="I145">
        <v>3070</v>
      </c>
      <c r="J145">
        <v>3070</v>
      </c>
      <c r="K145">
        <v>0</v>
      </c>
      <c r="L145" s="2">
        <v>0</v>
      </c>
      <c r="M145" s="2">
        <v>0</v>
      </c>
      <c r="N145" s="2">
        <v>0</v>
      </c>
      <c r="O145" s="2">
        <v>287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287</v>
      </c>
      <c r="V145" t="s">
        <v>55</v>
      </c>
    </row>
    <row r="146" spans="1:22" x14ac:dyDescent="0.25">
      <c r="A146" t="s">
        <v>8329</v>
      </c>
      <c r="B146" s="6">
        <v>45647</v>
      </c>
      <c r="C146" t="s">
        <v>1</v>
      </c>
      <c r="D146" t="s">
        <v>7706</v>
      </c>
      <c r="E146" t="s">
        <v>11359</v>
      </c>
      <c r="F146" t="s">
        <v>10764</v>
      </c>
      <c r="G146">
        <v>3069</v>
      </c>
      <c r="H146">
        <v>3069</v>
      </c>
      <c r="I146">
        <v>3069</v>
      </c>
      <c r="J146">
        <v>3069</v>
      </c>
      <c r="K146">
        <v>0</v>
      </c>
      <c r="L146" s="2">
        <v>0</v>
      </c>
      <c r="M146" s="2">
        <v>0</v>
      </c>
      <c r="N146" s="2">
        <v>0</v>
      </c>
      <c r="O146" s="2">
        <v>493.2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493.2</v>
      </c>
      <c r="V146" t="s">
        <v>55</v>
      </c>
    </row>
    <row r="147" spans="1:22" x14ac:dyDescent="0.25">
      <c r="A147" t="s">
        <v>8329</v>
      </c>
      <c r="B147" s="6">
        <v>45647</v>
      </c>
      <c r="C147" t="s">
        <v>1</v>
      </c>
      <c r="D147" t="s">
        <v>7706</v>
      </c>
      <c r="E147" t="s">
        <v>11359</v>
      </c>
      <c r="F147" t="s">
        <v>10764</v>
      </c>
      <c r="G147">
        <v>3068</v>
      </c>
      <c r="H147">
        <v>3068</v>
      </c>
      <c r="I147">
        <v>3068</v>
      </c>
      <c r="J147">
        <v>3068</v>
      </c>
      <c r="K147">
        <v>0</v>
      </c>
      <c r="L147" s="2">
        <v>0</v>
      </c>
      <c r="M147" s="2">
        <v>0</v>
      </c>
      <c r="N147" s="2">
        <v>0</v>
      </c>
      <c r="O147" s="2">
        <v>89.47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89.47</v>
      </c>
      <c r="V147" t="s">
        <v>55</v>
      </c>
    </row>
    <row r="148" spans="1:22" x14ac:dyDescent="0.25">
      <c r="A148" t="s">
        <v>8329</v>
      </c>
      <c r="B148" s="6">
        <v>45647</v>
      </c>
      <c r="C148" t="s">
        <v>1</v>
      </c>
      <c r="D148" t="s">
        <v>7706</v>
      </c>
      <c r="E148" t="s">
        <v>11359</v>
      </c>
      <c r="F148" t="s">
        <v>10764</v>
      </c>
      <c r="G148">
        <v>3067</v>
      </c>
      <c r="H148">
        <v>3067</v>
      </c>
      <c r="I148">
        <v>3067</v>
      </c>
      <c r="J148">
        <v>3067</v>
      </c>
      <c r="K148">
        <v>0</v>
      </c>
      <c r="L148" s="2">
        <v>0</v>
      </c>
      <c r="M148" s="2">
        <v>0</v>
      </c>
      <c r="N148" s="2">
        <v>0</v>
      </c>
      <c r="O148" s="2">
        <v>92.45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92.45</v>
      </c>
      <c r="V148" t="s">
        <v>55</v>
      </c>
    </row>
    <row r="149" spans="1:22" x14ac:dyDescent="0.25">
      <c r="A149" t="s">
        <v>8329</v>
      </c>
      <c r="B149" s="6">
        <v>45647</v>
      </c>
      <c r="C149" t="s">
        <v>1</v>
      </c>
      <c r="D149" t="s">
        <v>7706</v>
      </c>
      <c r="E149" t="s">
        <v>11359</v>
      </c>
      <c r="F149" t="s">
        <v>10764</v>
      </c>
      <c r="G149">
        <v>3066</v>
      </c>
      <c r="H149">
        <v>3066</v>
      </c>
      <c r="I149">
        <v>3066</v>
      </c>
      <c r="J149">
        <v>3066</v>
      </c>
      <c r="K149">
        <v>0</v>
      </c>
      <c r="L149" s="2">
        <v>0</v>
      </c>
      <c r="M149" s="2">
        <v>0</v>
      </c>
      <c r="N149" s="2">
        <v>0</v>
      </c>
      <c r="O149" s="2">
        <v>386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386</v>
      </c>
      <c r="V149" t="s">
        <v>55</v>
      </c>
    </row>
    <row r="150" spans="1:22" x14ac:dyDescent="0.25">
      <c r="A150" t="s">
        <v>8329</v>
      </c>
      <c r="B150" s="6">
        <v>45647</v>
      </c>
      <c r="C150" t="s">
        <v>1</v>
      </c>
      <c r="D150" t="s">
        <v>7706</v>
      </c>
      <c r="E150" t="s">
        <v>11359</v>
      </c>
      <c r="F150" t="s">
        <v>10764</v>
      </c>
      <c r="G150">
        <v>3065</v>
      </c>
      <c r="H150">
        <v>3065</v>
      </c>
      <c r="I150">
        <v>3065</v>
      </c>
      <c r="J150">
        <v>3065</v>
      </c>
      <c r="K150">
        <v>0</v>
      </c>
      <c r="L150" s="2">
        <v>0</v>
      </c>
      <c r="M150" s="2">
        <v>0</v>
      </c>
      <c r="N150" s="2">
        <v>0</v>
      </c>
      <c r="O150" s="2">
        <v>6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6</v>
      </c>
      <c r="V150" t="s">
        <v>55</v>
      </c>
    </row>
    <row r="151" spans="1:22" x14ac:dyDescent="0.25">
      <c r="A151" t="s">
        <v>8329</v>
      </c>
      <c r="B151" s="6">
        <v>45647</v>
      </c>
      <c r="C151" t="s">
        <v>1</v>
      </c>
      <c r="D151" t="s">
        <v>7706</v>
      </c>
      <c r="E151" t="s">
        <v>11359</v>
      </c>
      <c r="F151" t="s">
        <v>10764</v>
      </c>
      <c r="G151">
        <v>3064</v>
      </c>
      <c r="H151">
        <v>3064</v>
      </c>
      <c r="I151">
        <v>3064</v>
      </c>
      <c r="J151">
        <v>3064</v>
      </c>
      <c r="K151">
        <v>0</v>
      </c>
      <c r="L151" s="2">
        <v>0</v>
      </c>
      <c r="M151" s="2">
        <v>0</v>
      </c>
      <c r="N151" s="2">
        <v>0</v>
      </c>
      <c r="O151" s="2">
        <v>20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20</v>
      </c>
      <c r="V151" t="s">
        <v>55</v>
      </c>
    </row>
    <row r="152" spans="1:22" x14ac:dyDescent="0.25">
      <c r="A152" t="s">
        <v>8329</v>
      </c>
      <c r="B152" s="6">
        <v>45647</v>
      </c>
      <c r="C152" t="s">
        <v>1</v>
      </c>
      <c r="D152" t="s">
        <v>7706</v>
      </c>
      <c r="E152" t="s">
        <v>11359</v>
      </c>
      <c r="F152" t="s">
        <v>10764</v>
      </c>
      <c r="G152">
        <v>3063</v>
      </c>
      <c r="H152">
        <v>3063</v>
      </c>
      <c r="I152">
        <v>3063</v>
      </c>
      <c r="J152">
        <v>3063</v>
      </c>
      <c r="K152">
        <v>0</v>
      </c>
      <c r="L152" s="2">
        <v>0</v>
      </c>
      <c r="M152" s="2">
        <v>0</v>
      </c>
      <c r="N152" s="2">
        <v>0</v>
      </c>
      <c r="O152" s="2">
        <v>484.5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484.5</v>
      </c>
      <c r="V152" t="s">
        <v>55</v>
      </c>
    </row>
    <row r="153" spans="1:22" x14ac:dyDescent="0.25">
      <c r="A153" t="s">
        <v>8329</v>
      </c>
      <c r="B153" s="6">
        <v>45647</v>
      </c>
      <c r="C153" t="s">
        <v>1</v>
      </c>
      <c r="D153" t="s">
        <v>7706</v>
      </c>
      <c r="E153" t="s">
        <v>11359</v>
      </c>
      <c r="F153" t="s">
        <v>10764</v>
      </c>
      <c r="G153">
        <v>3062</v>
      </c>
      <c r="H153">
        <v>3062</v>
      </c>
      <c r="I153">
        <v>3062</v>
      </c>
      <c r="J153">
        <v>3062</v>
      </c>
      <c r="K153">
        <v>0</v>
      </c>
      <c r="L153" s="2">
        <v>0</v>
      </c>
      <c r="M153" s="2">
        <v>0</v>
      </c>
      <c r="N153" s="2">
        <v>0</v>
      </c>
      <c r="O153" s="2">
        <v>100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100</v>
      </c>
      <c r="V153" t="s">
        <v>55</v>
      </c>
    </row>
    <row r="154" spans="1:22" x14ac:dyDescent="0.25">
      <c r="A154" t="s">
        <v>8329</v>
      </c>
      <c r="B154" s="6">
        <v>45647</v>
      </c>
      <c r="C154" t="s">
        <v>1</v>
      </c>
      <c r="D154" t="s">
        <v>7706</v>
      </c>
      <c r="E154" t="s">
        <v>11359</v>
      </c>
      <c r="F154" t="s">
        <v>10764</v>
      </c>
      <c r="G154">
        <v>3061</v>
      </c>
      <c r="H154">
        <v>3061</v>
      </c>
      <c r="I154">
        <v>3061</v>
      </c>
      <c r="J154">
        <v>3061</v>
      </c>
      <c r="K154">
        <v>0</v>
      </c>
      <c r="L154" s="2">
        <v>0</v>
      </c>
      <c r="M154" s="2">
        <v>0</v>
      </c>
      <c r="N154" s="2">
        <v>0</v>
      </c>
      <c r="O154" s="2">
        <v>14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14</v>
      </c>
      <c r="V154" t="s">
        <v>55</v>
      </c>
    </row>
    <row r="155" spans="1:22" x14ac:dyDescent="0.25">
      <c r="A155" t="s">
        <v>8329</v>
      </c>
      <c r="B155" s="6">
        <v>45647</v>
      </c>
      <c r="C155" t="s">
        <v>1</v>
      </c>
      <c r="D155" t="s">
        <v>7706</v>
      </c>
      <c r="E155" t="s">
        <v>11359</v>
      </c>
      <c r="F155" t="s">
        <v>10764</v>
      </c>
      <c r="G155">
        <v>3060</v>
      </c>
      <c r="H155">
        <v>3060</v>
      </c>
      <c r="I155">
        <v>3060</v>
      </c>
      <c r="J155">
        <v>3060</v>
      </c>
      <c r="K155">
        <v>0</v>
      </c>
      <c r="L155" s="2">
        <v>0</v>
      </c>
      <c r="M155" s="2">
        <v>0</v>
      </c>
      <c r="N155" s="2">
        <v>0</v>
      </c>
      <c r="O155" s="2">
        <v>110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110</v>
      </c>
      <c r="V155" t="s">
        <v>55</v>
      </c>
    </row>
    <row r="156" spans="1:22" x14ac:dyDescent="0.25">
      <c r="A156" t="s">
        <v>8329</v>
      </c>
      <c r="B156" s="6">
        <v>45647</v>
      </c>
      <c r="C156" t="s">
        <v>1</v>
      </c>
      <c r="D156" t="s">
        <v>7706</v>
      </c>
      <c r="E156" t="s">
        <v>11359</v>
      </c>
      <c r="F156" t="s">
        <v>10764</v>
      </c>
      <c r="G156">
        <v>3059</v>
      </c>
      <c r="H156">
        <v>3059</v>
      </c>
      <c r="I156">
        <v>3059</v>
      </c>
      <c r="J156">
        <v>3059</v>
      </c>
      <c r="K156">
        <v>0</v>
      </c>
      <c r="L156" s="2">
        <v>0</v>
      </c>
      <c r="M156" s="2">
        <v>0</v>
      </c>
      <c r="N156" s="2">
        <v>0</v>
      </c>
      <c r="O156" s="2">
        <v>77.5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77.5</v>
      </c>
      <c r="V156" t="s">
        <v>55</v>
      </c>
    </row>
    <row r="157" spans="1:22" x14ac:dyDescent="0.25">
      <c r="A157" t="s">
        <v>8329</v>
      </c>
      <c r="B157" s="6">
        <v>45647</v>
      </c>
      <c r="C157" t="s">
        <v>1</v>
      </c>
      <c r="D157" t="s">
        <v>7706</v>
      </c>
      <c r="E157" t="s">
        <v>11359</v>
      </c>
      <c r="F157" t="s">
        <v>10764</v>
      </c>
      <c r="G157">
        <v>3058</v>
      </c>
      <c r="H157">
        <v>3058</v>
      </c>
      <c r="I157">
        <v>3058</v>
      </c>
      <c r="J157">
        <v>3058</v>
      </c>
      <c r="K157">
        <v>0</v>
      </c>
      <c r="L157" s="2">
        <v>0</v>
      </c>
      <c r="M157" s="2">
        <v>0</v>
      </c>
      <c r="N157" s="2">
        <v>0</v>
      </c>
      <c r="O157" s="2">
        <v>225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225</v>
      </c>
      <c r="V157" t="s">
        <v>55</v>
      </c>
    </row>
    <row r="158" spans="1:22" x14ac:dyDescent="0.25">
      <c r="A158" t="s">
        <v>8329</v>
      </c>
      <c r="B158" s="6">
        <v>45647</v>
      </c>
      <c r="C158" t="s">
        <v>1</v>
      </c>
      <c r="D158" t="s">
        <v>7706</v>
      </c>
      <c r="E158" t="s">
        <v>11359</v>
      </c>
      <c r="F158" t="s">
        <v>10764</v>
      </c>
      <c r="G158">
        <v>3057</v>
      </c>
      <c r="H158">
        <v>3057</v>
      </c>
      <c r="I158">
        <v>3057</v>
      </c>
      <c r="J158">
        <v>3057</v>
      </c>
      <c r="K158">
        <v>0</v>
      </c>
      <c r="L158" s="2">
        <v>0</v>
      </c>
      <c r="M158" s="2">
        <v>0</v>
      </c>
      <c r="N158" s="2">
        <v>0</v>
      </c>
      <c r="O158" s="2">
        <v>37.82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37.82</v>
      </c>
      <c r="V158" t="s">
        <v>55</v>
      </c>
    </row>
    <row r="159" spans="1:22" x14ac:dyDescent="0.25">
      <c r="A159" t="s">
        <v>8329</v>
      </c>
      <c r="B159" s="6">
        <v>45647</v>
      </c>
      <c r="C159" t="s">
        <v>1</v>
      </c>
      <c r="D159" t="s">
        <v>7706</v>
      </c>
      <c r="E159" t="s">
        <v>11359</v>
      </c>
      <c r="F159" t="s">
        <v>10764</v>
      </c>
      <c r="G159">
        <v>3056</v>
      </c>
      <c r="H159">
        <v>3056</v>
      </c>
      <c r="I159">
        <v>3056</v>
      </c>
      <c r="J159">
        <v>3056</v>
      </c>
      <c r="K159">
        <v>0</v>
      </c>
      <c r="L159" s="2">
        <v>0</v>
      </c>
      <c r="M159" s="2">
        <v>0</v>
      </c>
      <c r="N159" s="2">
        <v>0</v>
      </c>
      <c r="O159" s="2">
        <v>68.75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68.75</v>
      </c>
      <c r="V159" t="s">
        <v>55</v>
      </c>
    </row>
    <row r="160" spans="1:22" x14ac:dyDescent="0.25">
      <c r="A160" t="s">
        <v>8329</v>
      </c>
      <c r="B160" s="6">
        <v>45647</v>
      </c>
      <c r="C160" t="s">
        <v>1</v>
      </c>
      <c r="D160" t="s">
        <v>7706</v>
      </c>
      <c r="E160" t="s">
        <v>11359</v>
      </c>
      <c r="F160" t="s">
        <v>10764</v>
      </c>
      <c r="G160">
        <v>3055</v>
      </c>
      <c r="H160">
        <v>3055</v>
      </c>
      <c r="I160">
        <v>3055</v>
      </c>
      <c r="J160">
        <v>3055</v>
      </c>
      <c r="K160">
        <v>0</v>
      </c>
      <c r="L160" s="2">
        <v>0</v>
      </c>
      <c r="M160" s="2">
        <v>0</v>
      </c>
      <c r="N160" s="2">
        <v>0</v>
      </c>
      <c r="O160" s="2">
        <v>54.4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54.4</v>
      </c>
      <c r="V160" t="s">
        <v>55</v>
      </c>
    </row>
    <row r="161" spans="1:22" x14ac:dyDescent="0.25">
      <c r="A161" t="s">
        <v>8329</v>
      </c>
      <c r="B161" s="6">
        <v>45646</v>
      </c>
      <c r="C161" t="s">
        <v>1</v>
      </c>
      <c r="D161" t="s">
        <v>7706</v>
      </c>
      <c r="E161" t="s">
        <v>11359</v>
      </c>
      <c r="F161" t="s">
        <v>10764</v>
      </c>
      <c r="G161">
        <v>3054</v>
      </c>
      <c r="H161">
        <v>3054</v>
      </c>
      <c r="I161">
        <v>3054</v>
      </c>
      <c r="J161">
        <v>3054</v>
      </c>
      <c r="K161">
        <v>0</v>
      </c>
      <c r="L161" s="2">
        <v>0</v>
      </c>
      <c r="M161" s="2">
        <v>0</v>
      </c>
      <c r="N161" s="2">
        <v>0</v>
      </c>
      <c r="O161" s="2">
        <v>183.75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183.75</v>
      </c>
      <c r="V161" t="s">
        <v>55</v>
      </c>
    </row>
    <row r="162" spans="1:22" x14ac:dyDescent="0.25">
      <c r="A162" t="s">
        <v>8329</v>
      </c>
      <c r="B162" s="6">
        <v>45646</v>
      </c>
      <c r="C162" t="s">
        <v>1</v>
      </c>
      <c r="D162" t="s">
        <v>7706</v>
      </c>
      <c r="E162" t="s">
        <v>11359</v>
      </c>
      <c r="F162" t="s">
        <v>10764</v>
      </c>
      <c r="G162">
        <v>3053</v>
      </c>
      <c r="H162">
        <v>3053</v>
      </c>
      <c r="I162">
        <v>3053</v>
      </c>
      <c r="J162">
        <v>3053</v>
      </c>
      <c r="K162">
        <v>0</v>
      </c>
      <c r="L162" s="2">
        <v>0</v>
      </c>
      <c r="M162" s="2">
        <v>0</v>
      </c>
      <c r="N162" s="2">
        <v>0</v>
      </c>
      <c r="O162" s="2">
        <v>80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80</v>
      </c>
      <c r="V162" t="s">
        <v>55</v>
      </c>
    </row>
    <row r="163" spans="1:22" x14ac:dyDescent="0.25">
      <c r="A163" t="s">
        <v>8329</v>
      </c>
      <c r="B163" s="6">
        <v>45646</v>
      </c>
      <c r="C163" t="s">
        <v>1</v>
      </c>
      <c r="D163" t="s">
        <v>7706</v>
      </c>
      <c r="E163" t="s">
        <v>11359</v>
      </c>
      <c r="F163" t="s">
        <v>10764</v>
      </c>
      <c r="G163">
        <v>3052</v>
      </c>
      <c r="H163">
        <v>3052</v>
      </c>
      <c r="I163">
        <v>3052</v>
      </c>
      <c r="J163">
        <v>3052</v>
      </c>
      <c r="K163">
        <v>0</v>
      </c>
      <c r="L163" s="2">
        <v>0</v>
      </c>
      <c r="M163" s="2">
        <v>0</v>
      </c>
      <c r="N163" s="2">
        <v>0</v>
      </c>
      <c r="O163" s="2">
        <v>50.96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50.96</v>
      </c>
      <c r="V163" t="s">
        <v>55</v>
      </c>
    </row>
    <row r="164" spans="1:22" x14ac:dyDescent="0.25">
      <c r="A164" t="s">
        <v>8329</v>
      </c>
      <c r="B164" s="6">
        <v>45646</v>
      </c>
      <c r="C164" t="s">
        <v>1</v>
      </c>
      <c r="D164" t="s">
        <v>7706</v>
      </c>
      <c r="E164" t="s">
        <v>11359</v>
      </c>
      <c r="F164" t="s">
        <v>10764</v>
      </c>
      <c r="G164">
        <v>3051</v>
      </c>
      <c r="H164">
        <v>3051</v>
      </c>
      <c r="I164">
        <v>3051</v>
      </c>
      <c r="J164">
        <v>3051</v>
      </c>
      <c r="K164">
        <v>0</v>
      </c>
      <c r="L164" s="2">
        <v>0</v>
      </c>
      <c r="M164" s="2">
        <v>0</v>
      </c>
      <c r="N164" s="2">
        <v>0</v>
      </c>
      <c r="O164" s="2">
        <v>144.19999999999999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144.19999999999999</v>
      </c>
      <c r="V164" t="s">
        <v>55</v>
      </c>
    </row>
    <row r="165" spans="1:22" x14ac:dyDescent="0.25">
      <c r="A165" t="s">
        <v>8329</v>
      </c>
      <c r="B165" s="6">
        <v>45646</v>
      </c>
      <c r="C165" t="s">
        <v>1</v>
      </c>
      <c r="D165" t="s">
        <v>7706</v>
      </c>
      <c r="E165" t="s">
        <v>11359</v>
      </c>
      <c r="F165" t="s">
        <v>10764</v>
      </c>
      <c r="G165">
        <v>3050</v>
      </c>
      <c r="H165">
        <v>3050</v>
      </c>
      <c r="I165">
        <v>3050</v>
      </c>
      <c r="J165">
        <v>3050</v>
      </c>
      <c r="K165">
        <v>0</v>
      </c>
      <c r="L165" s="2">
        <v>0</v>
      </c>
      <c r="M165" s="2">
        <v>0</v>
      </c>
      <c r="N165" s="2">
        <v>0</v>
      </c>
      <c r="O165" s="2">
        <v>67.5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67.5</v>
      </c>
      <c r="V165" t="s">
        <v>55</v>
      </c>
    </row>
    <row r="166" spans="1:22" x14ac:dyDescent="0.25">
      <c r="A166" t="s">
        <v>8329</v>
      </c>
      <c r="B166" s="6">
        <v>45646</v>
      </c>
      <c r="C166" t="s">
        <v>1</v>
      </c>
      <c r="D166" t="s">
        <v>7706</v>
      </c>
      <c r="E166" t="s">
        <v>11359</v>
      </c>
      <c r="F166" t="s">
        <v>10764</v>
      </c>
      <c r="G166">
        <v>3049</v>
      </c>
      <c r="H166">
        <v>3049</v>
      </c>
      <c r="I166">
        <v>3049</v>
      </c>
      <c r="J166">
        <v>3049</v>
      </c>
      <c r="K166">
        <v>0</v>
      </c>
      <c r="L166" s="2">
        <v>0</v>
      </c>
      <c r="M166" s="2">
        <v>0</v>
      </c>
      <c r="N166" s="2">
        <v>0</v>
      </c>
      <c r="O166" s="2">
        <v>150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150</v>
      </c>
      <c r="V166" t="s">
        <v>55</v>
      </c>
    </row>
    <row r="167" spans="1:22" x14ac:dyDescent="0.25">
      <c r="A167" t="s">
        <v>8329</v>
      </c>
      <c r="B167" s="6">
        <v>45646</v>
      </c>
      <c r="C167" t="s">
        <v>1</v>
      </c>
      <c r="D167" t="s">
        <v>7706</v>
      </c>
      <c r="E167" t="s">
        <v>11359</v>
      </c>
      <c r="F167" t="s">
        <v>10764</v>
      </c>
      <c r="G167">
        <v>3048</v>
      </c>
      <c r="H167">
        <v>3048</v>
      </c>
      <c r="I167">
        <v>3048</v>
      </c>
      <c r="J167">
        <v>3048</v>
      </c>
      <c r="K167">
        <v>0</v>
      </c>
      <c r="L167" s="2">
        <v>0</v>
      </c>
      <c r="M167" s="2">
        <v>0</v>
      </c>
      <c r="N167" s="2">
        <v>0</v>
      </c>
      <c r="O167" s="2">
        <v>180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180</v>
      </c>
      <c r="V167" t="s">
        <v>55</v>
      </c>
    </row>
    <row r="168" spans="1:22" x14ac:dyDescent="0.25">
      <c r="A168" t="s">
        <v>8329</v>
      </c>
      <c r="B168" s="6">
        <v>45646</v>
      </c>
      <c r="C168" t="s">
        <v>1</v>
      </c>
      <c r="D168" t="s">
        <v>7706</v>
      </c>
      <c r="E168" t="s">
        <v>11359</v>
      </c>
      <c r="F168" t="s">
        <v>10764</v>
      </c>
      <c r="G168">
        <v>3047</v>
      </c>
      <c r="H168">
        <v>3047</v>
      </c>
      <c r="I168">
        <v>3047</v>
      </c>
      <c r="J168">
        <v>3047</v>
      </c>
      <c r="K168">
        <v>0</v>
      </c>
      <c r="L168" s="2">
        <v>0</v>
      </c>
      <c r="M168" s="2">
        <v>0</v>
      </c>
      <c r="N168" s="2">
        <v>0</v>
      </c>
      <c r="O168" s="2">
        <v>86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86</v>
      </c>
      <c r="V168" t="s">
        <v>55</v>
      </c>
    </row>
    <row r="169" spans="1:22" x14ac:dyDescent="0.25">
      <c r="A169" t="s">
        <v>8329</v>
      </c>
      <c r="B169" s="6">
        <v>45646</v>
      </c>
      <c r="C169" t="s">
        <v>1</v>
      </c>
      <c r="D169" t="s">
        <v>7706</v>
      </c>
      <c r="E169" t="s">
        <v>11359</v>
      </c>
      <c r="F169" t="s">
        <v>10764</v>
      </c>
      <c r="G169">
        <v>3046</v>
      </c>
      <c r="H169">
        <v>3046</v>
      </c>
      <c r="I169">
        <v>3046</v>
      </c>
      <c r="J169">
        <v>3046</v>
      </c>
      <c r="K169">
        <v>0</v>
      </c>
      <c r="L169" s="2">
        <v>0</v>
      </c>
      <c r="M169" s="2">
        <v>0</v>
      </c>
      <c r="N169" s="2">
        <v>0</v>
      </c>
      <c r="O169" s="2">
        <v>9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9</v>
      </c>
      <c r="V169" t="s">
        <v>55</v>
      </c>
    </row>
    <row r="170" spans="1:22" x14ac:dyDescent="0.25">
      <c r="A170" t="s">
        <v>8329</v>
      </c>
      <c r="B170" s="6">
        <v>45646</v>
      </c>
      <c r="C170" t="s">
        <v>1</v>
      </c>
      <c r="D170" t="s">
        <v>7706</v>
      </c>
      <c r="E170" t="s">
        <v>11359</v>
      </c>
      <c r="F170" t="s">
        <v>10764</v>
      </c>
      <c r="G170">
        <v>3045</v>
      </c>
      <c r="H170">
        <v>3045</v>
      </c>
      <c r="I170">
        <v>3045</v>
      </c>
      <c r="J170">
        <v>3045</v>
      </c>
      <c r="K170">
        <v>0</v>
      </c>
      <c r="L170" s="2">
        <v>0</v>
      </c>
      <c r="M170" s="2">
        <v>0</v>
      </c>
      <c r="N170" s="2">
        <v>0</v>
      </c>
      <c r="O170" s="2">
        <v>33.75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33.75</v>
      </c>
      <c r="V170" t="s">
        <v>55</v>
      </c>
    </row>
    <row r="171" spans="1:22" x14ac:dyDescent="0.25">
      <c r="A171" t="s">
        <v>8329</v>
      </c>
      <c r="B171" s="6">
        <v>45646</v>
      </c>
      <c r="C171" t="s">
        <v>1</v>
      </c>
      <c r="D171" t="s">
        <v>7706</v>
      </c>
      <c r="E171" t="s">
        <v>11359</v>
      </c>
      <c r="F171" t="s">
        <v>10764</v>
      </c>
      <c r="G171">
        <v>3044</v>
      </c>
      <c r="H171">
        <v>3044</v>
      </c>
      <c r="I171">
        <v>3044</v>
      </c>
      <c r="J171">
        <v>3044</v>
      </c>
      <c r="K171">
        <v>0</v>
      </c>
      <c r="L171" s="2">
        <v>0</v>
      </c>
      <c r="M171" s="2">
        <v>0</v>
      </c>
      <c r="N171" s="2">
        <v>0</v>
      </c>
      <c r="O171" s="2">
        <v>27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27</v>
      </c>
      <c r="V171" t="s">
        <v>55</v>
      </c>
    </row>
    <row r="172" spans="1:22" x14ac:dyDescent="0.25">
      <c r="A172" t="s">
        <v>8329</v>
      </c>
      <c r="B172" s="6">
        <v>45646</v>
      </c>
      <c r="C172" t="s">
        <v>1</v>
      </c>
      <c r="D172" t="s">
        <v>7706</v>
      </c>
      <c r="E172" t="s">
        <v>11359</v>
      </c>
      <c r="F172" t="s">
        <v>10764</v>
      </c>
      <c r="G172">
        <v>3043</v>
      </c>
      <c r="H172">
        <v>3043</v>
      </c>
      <c r="I172">
        <v>3043</v>
      </c>
      <c r="J172">
        <v>3043</v>
      </c>
      <c r="K172">
        <v>0</v>
      </c>
      <c r="L172" s="2">
        <v>0</v>
      </c>
      <c r="M172" s="2">
        <v>0</v>
      </c>
      <c r="N172" s="2">
        <v>0</v>
      </c>
      <c r="O172" s="2">
        <v>50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50</v>
      </c>
      <c r="V172" t="s">
        <v>55</v>
      </c>
    </row>
    <row r="173" spans="1:22" x14ac:dyDescent="0.25">
      <c r="A173" t="s">
        <v>8329</v>
      </c>
      <c r="B173" s="6">
        <v>45646</v>
      </c>
      <c r="C173" t="s">
        <v>1</v>
      </c>
      <c r="D173" t="s">
        <v>7706</v>
      </c>
      <c r="E173" t="s">
        <v>11359</v>
      </c>
      <c r="F173" t="s">
        <v>10764</v>
      </c>
      <c r="G173">
        <v>3042</v>
      </c>
      <c r="H173">
        <v>3042</v>
      </c>
      <c r="I173">
        <v>3042</v>
      </c>
      <c r="J173">
        <v>3042</v>
      </c>
      <c r="K173">
        <v>0</v>
      </c>
      <c r="L173" s="2">
        <v>0</v>
      </c>
      <c r="M173" s="2">
        <v>0</v>
      </c>
      <c r="N173" s="2">
        <v>0</v>
      </c>
      <c r="O173" s="2">
        <v>140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140</v>
      </c>
      <c r="V173" t="s">
        <v>55</v>
      </c>
    </row>
    <row r="174" spans="1:22" x14ac:dyDescent="0.25">
      <c r="A174" t="s">
        <v>8329</v>
      </c>
      <c r="B174" s="6">
        <v>45646</v>
      </c>
      <c r="C174" t="s">
        <v>1</v>
      </c>
      <c r="D174" t="s">
        <v>7706</v>
      </c>
      <c r="E174" t="s">
        <v>11359</v>
      </c>
      <c r="F174" t="s">
        <v>10764</v>
      </c>
      <c r="G174">
        <v>3041</v>
      </c>
      <c r="H174">
        <v>3041</v>
      </c>
      <c r="I174">
        <v>3041</v>
      </c>
      <c r="J174">
        <v>3041</v>
      </c>
      <c r="K174">
        <v>0</v>
      </c>
      <c r="L174" s="2">
        <v>0</v>
      </c>
      <c r="M174" s="2">
        <v>0</v>
      </c>
      <c r="N174" s="2">
        <v>0</v>
      </c>
      <c r="O174" s="2">
        <v>116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116</v>
      </c>
      <c r="V174" t="s">
        <v>55</v>
      </c>
    </row>
    <row r="175" spans="1:22" x14ac:dyDescent="0.25">
      <c r="A175" t="s">
        <v>8329</v>
      </c>
      <c r="B175" s="6">
        <v>45646</v>
      </c>
      <c r="C175" t="s">
        <v>1</v>
      </c>
      <c r="D175" t="s">
        <v>7706</v>
      </c>
      <c r="E175" t="s">
        <v>11359</v>
      </c>
      <c r="F175" t="s">
        <v>10764</v>
      </c>
      <c r="G175">
        <v>3040</v>
      </c>
      <c r="H175">
        <v>3040</v>
      </c>
      <c r="I175">
        <v>3040</v>
      </c>
      <c r="J175">
        <v>3040</v>
      </c>
      <c r="K175">
        <v>0</v>
      </c>
      <c r="L175" s="2">
        <v>0</v>
      </c>
      <c r="M175" s="2">
        <v>0</v>
      </c>
      <c r="N175" s="2">
        <v>0</v>
      </c>
      <c r="O175" s="2">
        <v>252.6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252.6</v>
      </c>
      <c r="V175" t="s">
        <v>55</v>
      </c>
    </row>
    <row r="176" spans="1:22" x14ac:dyDescent="0.25">
      <c r="A176" t="s">
        <v>8329</v>
      </c>
      <c r="B176" s="6">
        <v>45646</v>
      </c>
      <c r="C176" t="s">
        <v>1</v>
      </c>
      <c r="D176" t="s">
        <v>7706</v>
      </c>
      <c r="E176" t="s">
        <v>11359</v>
      </c>
      <c r="F176" t="s">
        <v>10764</v>
      </c>
      <c r="G176">
        <v>3039</v>
      </c>
      <c r="H176">
        <v>3039</v>
      </c>
      <c r="I176">
        <v>3039</v>
      </c>
      <c r="J176">
        <v>3039</v>
      </c>
      <c r="K176">
        <v>0</v>
      </c>
      <c r="L176" s="2">
        <v>0</v>
      </c>
      <c r="M176" s="2">
        <v>0</v>
      </c>
      <c r="N176" s="2">
        <v>0</v>
      </c>
      <c r="O176" s="2">
        <v>858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858</v>
      </c>
      <c r="V176" t="s">
        <v>55</v>
      </c>
    </row>
    <row r="177" spans="1:22" x14ac:dyDescent="0.25">
      <c r="A177" t="s">
        <v>8329</v>
      </c>
      <c r="B177" s="6">
        <v>45646</v>
      </c>
      <c r="C177" t="s">
        <v>1</v>
      </c>
      <c r="D177" t="s">
        <v>7706</v>
      </c>
      <c r="E177" t="s">
        <v>11359</v>
      </c>
      <c r="F177" t="s">
        <v>10764</v>
      </c>
      <c r="G177">
        <v>3038</v>
      </c>
      <c r="H177">
        <v>3038</v>
      </c>
      <c r="I177">
        <v>3038</v>
      </c>
      <c r="J177">
        <v>3038</v>
      </c>
      <c r="K177">
        <v>0</v>
      </c>
      <c r="L177" s="2">
        <v>0</v>
      </c>
      <c r="M177" s="2">
        <v>0</v>
      </c>
      <c r="N177" s="2">
        <v>0</v>
      </c>
      <c r="O177" s="2">
        <v>175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175</v>
      </c>
      <c r="V177" t="s">
        <v>55</v>
      </c>
    </row>
    <row r="178" spans="1:22" x14ac:dyDescent="0.25">
      <c r="A178" t="s">
        <v>8329</v>
      </c>
      <c r="B178" s="6">
        <v>45646</v>
      </c>
      <c r="C178" t="s">
        <v>1</v>
      </c>
      <c r="D178" t="s">
        <v>7706</v>
      </c>
      <c r="E178" t="s">
        <v>11359</v>
      </c>
      <c r="F178" t="s">
        <v>10764</v>
      </c>
      <c r="G178">
        <v>3037</v>
      </c>
      <c r="H178">
        <v>3037</v>
      </c>
      <c r="I178">
        <v>3037</v>
      </c>
      <c r="J178">
        <v>3037</v>
      </c>
      <c r="K178">
        <v>0</v>
      </c>
      <c r="L178" s="2">
        <v>0</v>
      </c>
      <c r="M178" s="2">
        <v>0</v>
      </c>
      <c r="N178" s="2">
        <v>0</v>
      </c>
      <c r="O178" s="2">
        <v>30.95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30.95</v>
      </c>
      <c r="V178" t="s">
        <v>55</v>
      </c>
    </row>
    <row r="179" spans="1:22" x14ac:dyDescent="0.25">
      <c r="A179" t="s">
        <v>8329</v>
      </c>
      <c r="B179" s="6">
        <v>45646</v>
      </c>
      <c r="C179" t="s">
        <v>1</v>
      </c>
      <c r="D179" t="s">
        <v>7706</v>
      </c>
      <c r="E179" t="s">
        <v>11359</v>
      </c>
      <c r="F179" t="s">
        <v>10764</v>
      </c>
      <c r="G179">
        <v>3036</v>
      </c>
      <c r="H179">
        <v>3036</v>
      </c>
      <c r="I179">
        <v>3036</v>
      </c>
      <c r="J179">
        <v>3036</v>
      </c>
      <c r="K179">
        <v>0</v>
      </c>
      <c r="L179" s="2">
        <v>0</v>
      </c>
      <c r="M179" s="2">
        <v>0</v>
      </c>
      <c r="N179" s="2">
        <v>0</v>
      </c>
      <c r="O179" s="2">
        <v>315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315</v>
      </c>
      <c r="V179" t="s">
        <v>55</v>
      </c>
    </row>
    <row r="180" spans="1:22" x14ac:dyDescent="0.25">
      <c r="A180" t="s">
        <v>8329</v>
      </c>
      <c r="B180" s="6">
        <v>45646</v>
      </c>
      <c r="C180" t="s">
        <v>1</v>
      </c>
      <c r="D180" t="s">
        <v>7706</v>
      </c>
      <c r="E180" t="s">
        <v>11359</v>
      </c>
      <c r="F180" t="s">
        <v>10764</v>
      </c>
      <c r="G180">
        <v>3035</v>
      </c>
      <c r="H180">
        <v>3035</v>
      </c>
      <c r="I180">
        <v>3035</v>
      </c>
      <c r="J180">
        <v>3035</v>
      </c>
      <c r="K180">
        <v>0</v>
      </c>
      <c r="L180" s="2">
        <v>0</v>
      </c>
      <c r="M180" s="2">
        <v>0</v>
      </c>
      <c r="N180" s="2">
        <v>0</v>
      </c>
      <c r="O180" s="2">
        <v>437.5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437.5</v>
      </c>
      <c r="V180" t="s">
        <v>55</v>
      </c>
    </row>
    <row r="181" spans="1:22" x14ac:dyDescent="0.25">
      <c r="A181" t="s">
        <v>8329</v>
      </c>
      <c r="B181" s="6">
        <v>45646</v>
      </c>
      <c r="C181" t="s">
        <v>1</v>
      </c>
      <c r="D181" t="s">
        <v>7706</v>
      </c>
      <c r="E181" t="s">
        <v>11359</v>
      </c>
      <c r="F181" t="s">
        <v>10764</v>
      </c>
      <c r="G181">
        <v>3034</v>
      </c>
      <c r="H181">
        <v>3034</v>
      </c>
      <c r="I181">
        <v>3034</v>
      </c>
      <c r="J181">
        <v>3034</v>
      </c>
      <c r="K181">
        <v>0</v>
      </c>
      <c r="L181" s="2">
        <v>0</v>
      </c>
      <c r="M181" s="2">
        <v>0</v>
      </c>
      <c r="N181" s="2">
        <v>0</v>
      </c>
      <c r="O181" s="2">
        <v>110.8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110.8</v>
      </c>
      <c r="V181" t="s">
        <v>55</v>
      </c>
    </row>
    <row r="182" spans="1:22" x14ac:dyDescent="0.25">
      <c r="A182" t="s">
        <v>8329</v>
      </c>
      <c r="B182" s="6">
        <v>45645</v>
      </c>
      <c r="C182" t="s">
        <v>1</v>
      </c>
      <c r="D182" t="s">
        <v>7706</v>
      </c>
      <c r="E182" t="s">
        <v>11359</v>
      </c>
      <c r="F182" t="s">
        <v>10764</v>
      </c>
      <c r="G182">
        <v>3033</v>
      </c>
      <c r="H182">
        <v>3033</v>
      </c>
      <c r="I182">
        <v>3033</v>
      </c>
      <c r="J182">
        <v>3033</v>
      </c>
      <c r="K182">
        <v>0</v>
      </c>
      <c r="L182" s="2">
        <v>0</v>
      </c>
      <c r="M182" s="2">
        <v>0</v>
      </c>
      <c r="N182" s="2">
        <v>0</v>
      </c>
      <c r="O182" s="2">
        <v>101.15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101.15</v>
      </c>
      <c r="V182" t="s">
        <v>55</v>
      </c>
    </row>
    <row r="183" spans="1:22" x14ac:dyDescent="0.25">
      <c r="A183" t="s">
        <v>8329</v>
      </c>
      <c r="B183" s="6">
        <v>45645</v>
      </c>
      <c r="C183" t="s">
        <v>1</v>
      </c>
      <c r="D183" t="s">
        <v>7706</v>
      </c>
      <c r="E183" t="s">
        <v>11359</v>
      </c>
      <c r="F183" t="s">
        <v>10764</v>
      </c>
      <c r="G183">
        <v>3032</v>
      </c>
      <c r="H183">
        <v>3032</v>
      </c>
      <c r="I183">
        <v>3032</v>
      </c>
      <c r="J183">
        <v>3032</v>
      </c>
      <c r="K183">
        <v>0</v>
      </c>
      <c r="L183" s="2">
        <v>0</v>
      </c>
      <c r="M183" s="2">
        <v>0</v>
      </c>
      <c r="N183" s="2">
        <v>0</v>
      </c>
      <c r="O183" s="2">
        <v>3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3</v>
      </c>
      <c r="V183" t="s">
        <v>55</v>
      </c>
    </row>
    <row r="184" spans="1:22" x14ac:dyDescent="0.25">
      <c r="A184" t="s">
        <v>8329</v>
      </c>
      <c r="B184" s="6">
        <v>45645</v>
      </c>
      <c r="C184" t="s">
        <v>1</v>
      </c>
      <c r="D184" t="s">
        <v>7706</v>
      </c>
      <c r="E184" t="s">
        <v>11359</v>
      </c>
      <c r="F184" t="s">
        <v>10764</v>
      </c>
      <c r="G184">
        <v>3031</v>
      </c>
      <c r="H184">
        <v>3031</v>
      </c>
      <c r="I184">
        <v>3031</v>
      </c>
      <c r="J184">
        <v>3031</v>
      </c>
      <c r="K184">
        <v>0</v>
      </c>
      <c r="L184" s="2">
        <v>0</v>
      </c>
      <c r="M184" s="2">
        <v>0</v>
      </c>
      <c r="N184" s="2">
        <v>0</v>
      </c>
      <c r="O184" s="2">
        <v>24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24</v>
      </c>
      <c r="V184" t="s">
        <v>55</v>
      </c>
    </row>
    <row r="185" spans="1:22" x14ac:dyDescent="0.25">
      <c r="A185" t="s">
        <v>8329</v>
      </c>
      <c r="B185" s="6">
        <v>45645</v>
      </c>
      <c r="C185" t="s">
        <v>1</v>
      </c>
      <c r="D185" t="s">
        <v>7706</v>
      </c>
      <c r="E185" t="s">
        <v>11359</v>
      </c>
      <c r="F185" t="s">
        <v>10764</v>
      </c>
      <c r="G185">
        <v>3030</v>
      </c>
      <c r="H185">
        <v>3030</v>
      </c>
      <c r="I185">
        <v>3030</v>
      </c>
      <c r="J185">
        <v>3030</v>
      </c>
      <c r="K185">
        <v>0</v>
      </c>
      <c r="L185" s="2">
        <v>0</v>
      </c>
      <c r="M185" s="2">
        <v>0</v>
      </c>
      <c r="N185" s="2">
        <v>0</v>
      </c>
      <c r="O185" s="2">
        <v>270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270</v>
      </c>
      <c r="V185" t="s">
        <v>55</v>
      </c>
    </row>
    <row r="186" spans="1:22" x14ac:dyDescent="0.25">
      <c r="A186" t="s">
        <v>8329</v>
      </c>
      <c r="B186" s="6">
        <v>45645</v>
      </c>
      <c r="C186" t="s">
        <v>1</v>
      </c>
      <c r="D186" t="s">
        <v>7706</v>
      </c>
      <c r="E186" t="s">
        <v>11359</v>
      </c>
      <c r="F186" t="s">
        <v>10764</v>
      </c>
      <c r="G186">
        <v>3029</v>
      </c>
      <c r="H186">
        <v>3029</v>
      </c>
      <c r="I186">
        <v>3029</v>
      </c>
      <c r="J186">
        <v>3029</v>
      </c>
      <c r="K186">
        <v>0</v>
      </c>
      <c r="L186" s="2">
        <v>0</v>
      </c>
      <c r="M186" s="2">
        <v>0</v>
      </c>
      <c r="N186" s="2">
        <v>0</v>
      </c>
      <c r="O186" s="2">
        <v>31.5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31.5</v>
      </c>
      <c r="V186" t="s">
        <v>55</v>
      </c>
    </row>
    <row r="187" spans="1:22" x14ac:dyDescent="0.25">
      <c r="A187" t="s">
        <v>8329</v>
      </c>
      <c r="B187" s="6">
        <v>45645</v>
      </c>
      <c r="C187" t="s">
        <v>1</v>
      </c>
      <c r="D187" t="s">
        <v>7706</v>
      </c>
      <c r="E187" t="s">
        <v>11359</v>
      </c>
      <c r="F187" t="s">
        <v>10764</v>
      </c>
      <c r="G187">
        <v>3028</v>
      </c>
      <c r="H187">
        <v>3028</v>
      </c>
      <c r="I187">
        <v>3028</v>
      </c>
      <c r="J187">
        <v>3028</v>
      </c>
      <c r="K187">
        <v>0</v>
      </c>
      <c r="L187" s="2">
        <v>0</v>
      </c>
      <c r="M187" s="2">
        <v>0</v>
      </c>
      <c r="N187" s="2">
        <v>0</v>
      </c>
      <c r="O187" s="2">
        <v>229.8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229.8</v>
      </c>
      <c r="V187" t="s">
        <v>55</v>
      </c>
    </row>
    <row r="188" spans="1:22" x14ac:dyDescent="0.25">
      <c r="A188" t="s">
        <v>8329</v>
      </c>
      <c r="B188" s="6">
        <v>45645</v>
      </c>
      <c r="C188" t="s">
        <v>1</v>
      </c>
      <c r="D188" t="s">
        <v>7706</v>
      </c>
      <c r="E188" t="s">
        <v>11359</v>
      </c>
      <c r="F188" t="s">
        <v>10764</v>
      </c>
      <c r="G188">
        <v>3027</v>
      </c>
      <c r="H188">
        <v>3027</v>
      </c>
      <c r="I188">
        <v>3027</v>
      </c>
      <c r="J188">
        <v>3027</v>
      </c>
      <c r="K188">
        <v>0</v>
      </c>
      <c r="L188" s="2">
        <v>0</v>
      </c>
      <c r="M188" s="2">
        <v>0</v>
      </c>
      <c r="N188" s="2">
        <v>0</v>
      </c>
      <c r="O188" s="2">
        <v>185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185</v>
      </c>
      <c r="V188" t="s">
        <v>55</v>
      </c>
    </row>
    <row r="189" spans="1:22" x14ac:dyDescent="0.25">
      <c r="A189" t="s">
        <v>8329</v>
      </c>
      <c r="B189" s="6">
        <v>45645</v>
      </c>
      <c r="C189" t="s">
        <v>1</v>
      </c>
      <c r="D189" t="s">
        <v>7706</v>
      </c>
      <c r="E189" t="s">
        <v>11359</v>
      </c>
      <c r="F189" t="s">
        <v>10764</v>
      </c>
      <c r="G189">
        <v>3026</v>
      </c>
      <c r="H189">
        <v>3026</v>
      </c>
      <c r="I189">
        <v>3026</v>
      </c>
      <c r="J189">
        <v>3026</v>
      </c>
      <c r="K189">
        <v>0</v>
      </c>
      <c r="L189" s="2">
        <v>0</v>
      </c>
      <c r="M189" s="2">
        <v>0</v>
      </c>
      <c r="N189" s="2">
        <v>0</v>
      </c>
      <c r="O189" s="2">
        <v>119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119</v>
      </c>
      <c r="V189" t="s">
        <v>55</v>
      </c>
    </row>
    <row r="190" spans="1:22" x14ac:dyDescent="0.25">
      <c r="A190" t="s">
        <v>8329</v>
      </c>
      <c r="B190" s="6">
        <v>45645</v>
      </c>
      <c r="C190" t="s">
        <v>1</v>
      </c>
      <c r="D190" t="s">
        <v>7706</v>
      </c>
      <c r="E190" t="s">
        <v>11359</v>
      </c>
      <c r="F190" t="s">
        <v>10764</v>
      </c>
      <c r="G190">
        <v>3025</v>
      </c>
      <c r="H190">
        <v>3025</v>
      </c>
      <c r="I190">
        <v>3025</v>
      </c>
      <c r="J190">
        <v>3025</v>
      </c>
      <c r="K190">
        <v>0</v>
      </c>
      <c r="L190" s="2">
        <v>0</v>
      </c>
      <c r="M190" s="2">
        <v>0</v>
      </c>
      <c r="N190" s="2">
        <v>0</v>
      </c>
      <c r="O190" s="2">
        <v>53.75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53.75</v>
      </c>
      <c r="V190" t="s">
        <v>55</v>
      </c>
    </row>
    <row r="191" spans="1:22" x14ac:dyDescent="0.25">
      <c r="A191" t="s">
        <v>8329</v>
      </c>
      <c r="B191" s="6">
        <v>45645</v>
      </c>
      <c r="C191" t="s">
        <v>1</v>
      </c>
      <c r="D191" t="s">
        <v>7706</v>
      </c>
      <c r="E191" t="s">
        <v>11359</v>
      </c>
      <c r="F191" t="s">
        <v>10764</v>
      </c>
      <c r="G191">
        <v>3024</v>
      </c>
      <c r="H191">
        <v>3024</v>
      </c>
      <c r="I191">
        <v>3024</v>
      </c>
      <c r="J191">
        <v>3024</v>
      </c>
      <c r="K191">
        <v>0</v>
      </c>
      <c r="L191" s="2">
        <v>0</v>
      </c>
      <c r="M191" s="2">
        <v>0</v>
      </c>
      <c r="N191" s="2">
        <v>0</v>
      </c>
      <c r="O191" s="2">
        <v>450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450</v>
      </c>
      <c r="V191" t="s">
        <v>55</v>
      </c>
    </row>
    <row r="192" spans="1:22" x14ac:dyDescent="0.25">
      <c r="A192" t="s">
        <v>8329</v>
      </c>
      <c r="B192" s="6">
        <v>45645</v>
      </c>
      <c r="C192" t="s">
        <v>1</v>
      </c>
      <c r="D192" t="s">
        <v>7706</v>
      </c>
      <c r="E192" t="s">
        <v>11359</v>
      </c>
      <c r="F192" t="s">
        <v>10764</v>
      </c>
      <c r="G192">
        <v>3023</v>
      </c>
      <c r="H192">
        <v>3023</v>
      </c>
      <c r="I192">
        <v>3023</v>
      </c>
      <c r="J192">
        <v>3023</v>
      </c>
      <c r="K192">
        <v>0</v>
      </c>
      <c r="L192" s="2">
        <v>0</v>
      </c>
      <c r="M192" s="2">
        <v>0</v>
      </c>
      <c r="N192" s="2">
        <v>0</v>
      </c>
      <c r="O192" s="2">
        <v>408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408</v>
      </c>
      <c r="V192" t="s">
        <v>55</v>
      </c>
    </row>
    <row r="193" spans="1:22" x14ac:dyDescent="0.25">
      <c r="A193" t="s">
        <v>8329</v>
      </c>
      <c r="B193" s="6">
        <v>45645</v>
      </c>
      <c r="C193" t="s">
        <v>1</v>
      </c>
      <c r="D193" t="s">
        <v>7706</v>
      </c>
      <c r="E193" t="s">
        <v>11359</v>
      </c>
      <c r="F193" t="s">
        <v>10764</v>
      </c>
      <c r="G193">
        <v>3022</v>
      </c>
      <c r="H193">
        <v>3022</v>
      </c>
      <c r="I193">
        <v>3022</v>
      </c>
      <c r="J193">
        <v>3022</v>
      </c>
      <c r="K193">
        <v>0</v>
      </c>
      <c r="L193" s="2">
        <v>0</v>
      </c>
      <c r="M193" s="2">
        <v>0</v>
      </c>
      <c r="N193" s="2">
        <v>0</v>
      </c>
      <c r="O193" s="2">
        <v>42.9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42.9</v>
      </c>
      <c r="V193" t="s">
        <v>55</v>
      </c>
    </row>
    <row r="194" spans="1:22" x14ac:dyDescent="0.25">
      <c r="A194" t="s">
        <v>8329</v>
      </c>
      <c r="B194" s="6">
        <v>45645</v>
      </c>
      <c r="C194" t="s">
        <v>1</v>
      </c>
      <c r="D194" t="s">
        <v>7706</v>
      </c>
      <c r="E194" t="s">
        <v>11359</v>
      </c>
      <c r="F194" t="s">
        <v>10764</v>
      </c>
      <c r="G194">
        <v>3021</v>
      </c>
      <c r="H194">
        <v>3021</v>
      </c>
      <c r="I194">
        <v>3021</v>
      </c>
      <c r="J194">
        <v>3021</v>
      </c>
      <c r="K194">
        <v>0</v>
      </c>
      <c r="L194" s="2">
        <v>0</v>
      </c>
      <c r="M194" s="2">
        <v>0</v>
      </c>
      <c r="N194" s="2">
        <v>0</v>
      </c>
      <c r="O194" s="2">
        <v>104.6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104.6</v>
      </c>
      <c r="V194" t="s">
        <v>55</v>
      </c>
    </row>
    <row r="195" spans="1:22" x14ac:dyDescent="0.25">
      <c r="A195" t="s">
        <v>8329</v>
      </c>
      <c r="B195" s="6">
        <v>45644</v>
      </c>
      <c r="C195" t="s">
        <v>1</v>
      </c>
      <c r="D195" t="s">
        <v>7706</v>
      </c>
      <c r="E195" t="s">
        <v>11359</v>
      </c>
      <c r="F195" t="s">
        <v>10764</v>
      </c>
      <c r="G195">
        <v>3020</v>
      </c>
      <c r="H195">
        <v>3020</v>
      </c>
      <c r="I195">
        <v>3020</v>
      </c>
      <c r="J195">
        <v>3020</v>
      </c>
      <c r="K195">
        <v>0</v>
      </c>
      <c r="L195" s="2">
        <v>0</v>
      </c>
      <c r="M195" s="2">
        <v>0</v>
      </c>
      <c r="N195" s="2">
        <v>0</v>
      </c>
      <c r="O195" s="2">
        <v>163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163</v>
      </c>
      <c r="V195" t="s">
        <v>55</v>
      </c>
    </row>
    <row r="196" spans="1:22" x14ac:dyDescent="0.25">
      <c r="A196" t="s">
        <v>8329</v>
      </c>
      <c r="B196" s="6">
        <v>45644</v>
      </c>
      <c r="C196" t="s">
        <v>1</v>
      </c>
      <c r="D196" t="s">
        <v>7706</v>
      </c>
      <c r="E196" t="s">
        <v>11359</v>
      </c>
      <c r="F196" t="s">
        <v>10764</v>
      </c>
      <c r="G196">
        <v>3019</v>
      </c>
      <c r="H196">
        <v>3019</v>
      </c>
      <c r="I196">
        <v>3019</v>
      </c>
      <c r="J196">
        <v>3019</v>
      </c>
      <c r="K196">
        <v>0</v>
      </c>
      <c r="L196" s="2">
        <v>0</v>
      </c>
      <c r="M196" s="2">
        <v>0</v>
      </c>
      <c r="N196" s="2">
        <v>0</v>
      </c>
      <c r="O196" s="2">
        <v>267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267</v>
      </c>
      <c r="V196" t="s">
        <v>55</v>
      </c>
    </row>
    <row r="197" spans="1:22" x14ac:dyDescent="0.25">
      <c r="A197" t="s">
        <v>8329</v>
      </c>
      <c r="B197" s="6">
        <v>45644</v>
      </c>
      <c r="C197" t="s">
        <v>1</v>
      </c>
      <c r="D197" t="s">
        <v>7706</v>
      </c>
      <c r="E197" t="s">
        <v>11359</v>
      </c>
      <c r="F197" t="s">
        <v>10764</v>
      </c>
      <c r="G197">
        <v>3018</v>
      </c>
      <c r="H197">
        <v>3018</v>
      </c>
      <c r="I197">
        <v>3018</v>
      </c>
      <c r="J197">
        <v>3018</v>
      </c>
      <c r="K197">
        <v>0</v>
      </c>
      <c r="L197" s="2">
        <v>0</v>
      </c>
      <c r="M197" s="2">
        <v>0</v>
      </c>
      <c r="N197" s="2">
        <v>0</v>
      </c>
      <c r="O197" s="2">
        <v>24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24</v>
      </c>
      <c r="V197" t="s">
        <v>55</v>
      </c>
    </row>
    <row r="198" spans="1:22" x14ac:dyDescent="0.25">
      <c r="A198" t="s">
        <v>8329</v>
      </c>
      <c r="B198" s="6">
        <v>45644</v>
      </c>
      <c r="C198" t="s">
        <v>1</v>
      </c>
      <c r="D198" t="s">
        <v>7706</v>
      </c>
      <c r="E198" t="s">
        <v>11359</v>
      </c>
      <c r="F198" t="s">
        <v>10764</v>
      </c>
      <c r="G198">
        <v>3017</v>
      </c>
      <c r="H198">
        <v>3017</v>
      </c>
      <c r="I198">
        <v>3017</v>
      </c>
      <c r="J198">
        <v>3017</v>
      </c>
      <c r="K198">
        <v>0</v>
      </c>
      <c r="L198" s="2">
        <v>0</v>
      </c>
      <c r="M198" s="2">
        <v>0</v>
      </c>
      <c r="N198" s="2">
        <v>0</v>
      </c>
      <c r="O198" s="2">
        <v>175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175</v>
      </c>
      <c r="V198" t="s">
        <v>55</v>
      </c>
    </row>
    <row r="199" spans="1:22" x14ac:dyDescent="0.25">
      <c r="A199" t="s">
        <v>8329</v>
      </c>
      <c r="B199" s="6">
        <v>45644</v>
      </c>
      <c r="C199" t="s">
        <v>1</v>
      </c>
      <c r="D199" t="s">
        <v>7706</v>
      </c>
      <c r="E199" t="s">
        <v>11359</v>
      </c>
      <c r="F199" t="s">
        <v>10764</v>
      </c>
      <c r="G199">
        <v>3016</v>
      </c>
      <c r="H199">
        <v>3016</v>
      </c>
      <c r="I199">
        <v>3016</v>
      </c>
      <c r="J199">
        <v>3016</v>
      </c>
      <c r="K199">
        <v>0</v>
      </c>
      <c r="L199" s="2">
        <v>0</v>
      </c>
      <c r="M199" s="2">
        <v>0</v>
      </c>
      <c r="N199" s="2">
        <v>0</v>
      </c>
      <c r="O199" s="2">
        <v>1.35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1.35</v>
      </c>
      <c r="V199" t="s">
        <v>55</v>
      </c>
    </row>
    <row r="200" spans="1:22" x14ac:dyDescent="0.25">
      <c r="A200" t="s">
        <v>8329</v>
      </c>
      <c r="B200" s="6">
        <v>45644</v>
      </c>
      <c r="C200" t="s">
        <v>1</v>
      </c>
      <c r="D200" t="s">
        <v>7706</v>
      </c>
      <c r="E200" t="s">
        <v>11359</v>
      </c>
      <c r="F200" t="s">
        <v>10764</v>
      </c>
      <c r="G200">
        <v>3015</v>
      </c>
      <c r="H200">
        <v>3015</v>
      </c>
      <c r="I200">
        <v>3015</v>
      </c>
      <c r="J200">
        <v>3015</v>
      </c>
      <c r="K200">
        <v>0</v>
      </c>
      <c r="L200" s="2">
        <v>0</v>
      </c>
      <c r="M200" s="2">
        <v>0</v>
      </c>
      <c r="N200" s="2">
        <v>0</v>
      </c>
      <c r="O200" s="2">
        <v>85.5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85.5</v>
      </c>
      <c r="V200" t="s">
        <v>55</v>
      </c>
    </row>
    <row r="201" spans="1:22" x14ac:dyDescent="0.25">
      <c r="A201" t="s">
        <v>8329</v>
      </c>
      <c r="B201" s="6">
        <v>45644</v>
      </c>
      <c r="C201" t="s">
        <v>1</v>
      </c>
      <c r="D201" t="s">
        <v>7706</v>
      </c>
      <c r="E201" t="s">
        <v>11359</v>
      </c>
      <c r="F201" t="s">
        <v>10764</v>
      </c>
      <c r="G201">
        <v>3014</v>
      </c>
      <c r="H201">
        <v>3014</v>
      </c>
      <c r="I201">
        <v>3014</v>
      </c>
      <c r="J201">
        <v>3014</v>
      </c>
      <c r="K201">
        <v>0</v>
      </c>
      <c r="L201" s="2">
        <v>0</v>
      </c>
      <c r="M201" s="2">
        <v>0</v>
      </c>
      <c r="N201" s="2">
        <v>0</v>
      </c>
      <c r="O201" s="2">
        <v>226.5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226.5</v>
      </c>
      <c r="V201" t="s">
        <v>55</v>
      </c>
    </row>
    <row r="202" spans="1:22" x14ac:dyDescent="0.25">
      <c r="A202" t="s">
        <v>8329</v>
      </c>
      <c r="B202" s="6">
        <v>45644</v>
      </c>
      <c r="C202" t="s">
        <v>1</v>
      </c>
      <c r="D202" t="s">
        <v>7706</v>
      </c>
      <c r="E202" t="s">
        <v>11359</v>
      </c>
      <c r="F202" t="s">
        <v>10764</v>
      </c>
      <c r="G202">
        <v>3013</v>
      </c>
      <c r="H202">
        <v>3013</v>
      </c>
      <c r="I202">
        <v>3013</v>
      </c>
      <c r="J202">
        <v>3013</v>
      </c>
      <c r="K202">
        <v>0</v>
      </c>
      <c r="L202" s="2">
        <v>0</v>
      </c>
      <c r="M202" s="2">
        <v>0</v>
      </c>
      <c r="N202" s="2">
        <v>0</v>
      </c>
      <c r="O202" s="2">
        <v>108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108</v>
      </c>
      <c r="V202" t="s">
        <v>55</v>
      </c>
    </row>
    <row r="203" spans="1:22" x14ac:dyDescent="0.25">
      <c r="A203" t="s">
        <v>8329</v>
      </c>
      <c r="B203" s="6">
        <v>45644</v>
      </c>
      <c r="C203" t="s">
        <v>1</v>
      </c>
      <c r="D203" t="s">
        <v>7706</v>
      </c>
      <c r="E203" t="s">
        <v>11359</v>
      </c>
      <c r="F203" t="s">
        <v>10764</v>
      </c>
      <c r="G203">
        <v>3012</v>
      </c>
      <c r="H203">
        <v>3012</v>
      </c>
      <c r="I203">
        <v>3012</v>
      </c>
      <c r="J203">
        <v>3012</v>
      </c>
      <c r="K203">
        <v>0</v>
      </c>
      <c r="L203" s="2">
        <v>0</v>
      </c>
      <c r="M203" s="2">
        <v>0</v>
      </c>
      <c r="N203" s="2">
        <v>0</v>
      </c>
      <c r="O203" s="2">
        <v>18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18</v>
      </c>
      <c r="V203" t="s">
        <v>55</v>
      </c>
    </row>
    <row r="204" spans="1:22" x14ac:dyDescent="0.25">
      <c r="A204" t="s">
        <v>8329</v>
      </c>
      <c r="B204" s="6">
        <v>45644</v>
      </c>
      <c r="C204" t="s">
        <v>1</v>
      </c>
      <c r="D204" t="s">
        <v>7706</v>
      </c>
      <c r="E204" t="s">
        <v>11359</v>
      </c>
      <c r="F204" t="s">
        <v>10764</v>
      </c>
      <c r="G204">
        <v>3011</v>
      </c>
      <c r="H204">
        <v>3011</v>
      </c>
      <c r="I204">
        <v>3011</v>
      </c>
      <c r="J204">
        <v>3011</v>
      </c>
      <c r="K204">
        <v>0</v>
      </c>
      <c r="L204" s="2">
        <v>0</v>
      </c>
      <c r="M204" s="2">
        <v>0</v>
      </c>
      <c r="N204" s="2">
        <v>0</v>
      </c>
      <c r="O204" s="2">
        <v>115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115</v>
      </c>
      <c r="V204" t="s">
        <v>55</v>
      </c>
    </row>
    <row r="205" spans="1:22" x14ac:dyDescent="0.25">
      <c r="A205" t="s">
        <v>8329</v>
      </c>
      <c r="B205" s="6">
        <v>45644</v>
      </c>
      <c r="C205" t="s">
        <v>1</v>
      </c>
      <c r="D205" t="s">
        <v>7706</v>
      </c>
      <c r="E205" t="s">
        <v>11359</v>
      </c>
      <c r="F205" t="s">
        <v>10764</v>
      </c>
      <c r="G205">
        <v>3010</v>
      </c>
      <c r="H205">
        <v>3010</v>
      </c>
      <c r="I205">
        <v>3010</v>
      </c>
      <c r="J205">
        <v>3010</v>
      </c>
      <c r="K205">
        <v>0</v>
      </c>
      <c r="L205" s="2">
        <v>0</v>
      </c>
      <c r="M205" s="2">
        <v>0</v>
      </c>
      <c r="N205" s="2">
        <v>0</v>
      </c>
      <c r="O205" s="2">
        <v>99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99</v>
      </c>
      <c r="V205" t="s">
        <v>55</v>
      </c>
    </row>
    <row r="206" spans="1:22" x14ac:dyDescent="0.25">
      <c r="A206" t="s">
        <v>8329</v>
      </c>
      <c r="B206" s="6">
        <v>45644</v>
      </c>
      <c r="C206" t="s">
        <v>1</v>
      </c>
      <c r="D206" t="s">
        <v>7706</v>
      </c>
      <c r="E206" t="s">
        <v>11359</v>
      </c>
      <c r="F206" t="s">
        <v>10764</v>
      </c>
      <c r="G206">
        <v>3009</v>
      </c>
      <c r="H206">
        <v>3009</v>
      </c>
      <c r="I206">
        <v>3009</v>
      </c>
      <c r="J206">
        <v>3009</v>
      </c>
      <c r="K206">
        <v>0</v>
      </c>
      <c r="L206" s="2">
        <v>0</v>
      </c>
      <c r="M206" s="2">
        <v>0</v>
      </c>
      <c r="N206" s="2">
        <v>0</v>
      </c>
      <c r="O206" s="2">
        <v>138.5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138.5</v>
      </c>
      <c r="V206" t="s">
        <v>55</v>
      </c>
    </row>
    <row r="207" spans="1:22" x14ac:dyDescent="0.25">
      <c r="A207" t="s">
        <v>8329</v>
      </c>
      <c r="B207" s="6">
        <v>45644</v>
      </c>
      <c r="C207" t="s">
        <v>1</v>
      </c>
      <c r="D207" t="s">
        <v>7706</v>
      </c>
      <c r="E207" t="s">
        <v>11359</v>
      </c>
      <c r="F207" t="s">
        <v>10764</v>
      </c>
      <c r="G207">
        <v>3008</v>
      </c>
      <c r="H207">
        <v>3008</v>
      </c>
      <c r="I207">
        <v>3008</v>
      </c>
      <c r="J207">
        <v>3008</v>
      </c>
      <c r="K207">
        <v>0</v>
      </c>
      <c r="L207" s="2">
        <v>0</v>
      </c>
      <c r="M207" s="2">
        <v>0</v>
      </c>
      <c r="N207" s="2">
        <v>0</v>
      </c>
      <c r="O207" s="2">
        <v>10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10</v>
      </c>
      <c r="V207" t="s">
        <v>55</v>
      </c>
    </row>
    <row r="208" spans="1:22" x14ac:dyDescent="0.25">
      <c r="A208" t="s">
        <v>8329</v>
      </c>
      <c r="B208" s="6">
        <v>45643</v>
      </c>
      <c r="C208" t="s">
        <v>1</v>
      </c>
      <c r="D208" t="s">
        <v>7706</v>
      </c>
      <c r="E208" t="s">
        <v>11359</v>
      </c>
      <c r="F208" t="s">
        <v>10764</v>
      </c>
      <c r="G208">
        <v>3007</v>
      </c>
      <c r="H208">
        <v>3007</v>
      </c>
      <c r="I208">
        <v>3007</v>
      </c>
      <c r="J208">
        <v>3007</v>
      </c>
      <c r="K208">
        <v>0</v>
      </c>
      <c r="L208" s="2">
        <v>0</v>
      </c>
      <c r="M208" s="2">
        <v>0</v>
      </c>
      <c r="N208" s="2">
        <v>0</v>
      </c>
      <c r="O208" s="2">
        <v>121.2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121.2</v>
      </c>
      <c r="V208" t="s">
        <v>55</v>
      </c>
    </row>
    <row r="209" spans="1:22" x14ac:dyDescent="0.25">
      <c r="A209" t="s">
        <v>8329</v>
      </c>
      <c r="B209" s="6">
        <v>45643</v>
      </c>
      <c r="C209" t="s">
        <v>1</v>
      </c>
      <c r="D209" t="s">
        <v>7706</v>
      </c>
      <c r="E209" t="s">
        <v>11359</v>
      </c>
      <c r="F209" t="s">
        <v>10764</v>
      </c>
      <c r="G209">
        <v>3006</v>
      </c>
      <c r="H209">
        <v>3006</v>
      </c>
      <c r="I209">
        <v>3006</v>
      </c>
      <c r="J209">
        <v>3006</v>
      </c>
      <c r="K209">
        <v>0</v>
      </c>
      <c r="L209" s="2">
        <v>0</v>
      </c>
      <c r="M209" s="2">
        <v>0</v>
      </c>
      <c r="N209" s="2">
        <v>0</v>
      </c>
      <c r="O209" s="2">
        <v>616.25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616.25</v>
      </c>
      <c r="V209" t="s">
        <v>55</v>
      </c>
    </row>
    <row r="210" spans="1:22" x14ac:dyDescent="0.25">
      <c r="A210" t="s">
        <v>8329</v>
      </c>
      <c r="B210" s="6">
        <v>45643</v>
      </c>
      <c r="C210" t="s">
        <v>1</v>
      </c>
      <c r="D210" t="s">
        <v>7706</v>
      </c>
      <c r="E210" t="s">
        <v>11359</v>
      </c>
      <c r="F210" t="s">
        <v>10764</v>
      </c>
      <c r="G210">
        <v>3005</v>
      </c>
      <c r="H210">
        <v>3005</v>
      </c>
      <c r="I210">
        <v>3005</v>
      </c>
      <c r="J210">
        <v>3005</v>
      </c>
      <c r="K210">
        <v>0</v>
      </c>
      <c r="L210" s="2">
        <v>0</v>
      </c>
      <c r="M210" s="2">
        <v>0</v>
      </c>
      <c r="N210" s="2">
        <v>0</v>
      </c>
      <c r="O210" s="2">
        <v>111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111</v>
      </c>
      <c r="V210" t="s">
        <v>55</v>
      </c>
    </row>
    <row r="211" spans="1:22" x14ac:dyDescent="0.25">
      <c r="A211" t="s">
        <v>8329</v>
      </c>
      <c r="B211" s="6">
        <v>45643</v>
      </c>
      <c r="C211" t="s">
        <v>1</v>
      </c>
      <c r="D211" t="s">
        <v>7706</v>
      </c>
      <c r="E211" t="s">
        <v>11359</v>
      </c>
      <c r="F211" t="s">
        <v>10764</v>
      </c>
      <c r="G211">
        <v>3004</v>
      </c>
      <c r="H211">
        <v>3004</v>
      </c>
      <c r="I211">
        <v>3004</v>
      </c>
      <c r="J211">
        <v>3004</v>
      </c>
      <c r="K211">
        <v>0</v>
      </c>
      <c r="L211" s="2">
        <v>0</v>
      </c>
      <c r="M211" s="2">
        <v>0</v>
      </c>
      <c r="N211" s="2">
        <v>0</v>
      </c>
      <c r="O211" s="2">
        <v>684.28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684.28</v>
      </c>
      <c r="V211" t="s">
        <v>55</v>
      </c>
    </row>
    <row r="212" spans="1:22" x14ac:dyDescent="0.25">
      <c r="A212" t="s">
        <v>8329</v>
      </c>
      <c r="B212" s="6">
        <v>45643</v>
      </c>
      <c r="C212" t="s">
        <v>1</v>
      </c>
      <c r="D212" t="s">
        <v>7706</v>
      </c>
      <c r="E212" t="s">
        <v>11359</v>
      </c>
      <c r="F212" t="s">
        <v>10764</v>
      </c>
      <c r="G212">
        <v>3003</v>
      </c>
      <c r="H212">
        <v>3003</v>
      </c>
      <c r="I212">
        <v>3003</v>
      </c>
      <c r="J212">
        <v>3003</v>
      </c>
      <c r="K212">
        <v>0</v>
      </c>
      <c r="L212" s="2">
        <v>0</v>
      </c>
      <c r="M212" s="2">
        <v>0</v>
      </c>
      <c r="N212" s="2">
        <v>0</v>
      </c>
      <c r="O212" s="2">
        <v>127.5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127.5</v>
      </c>
      <c r="V212" t="s">
        <v>55</v>
      </c>
    </row>
    <row r="213" spans="1:22" x14ac:dyDescent="0.25">
      <c r="A213" t="s">
        <v>8329</v>
      </c>
      <c r="B213" s="6">
        <v>45643</v>
      </c>
      <c r="C213" t="s">
        <v>1</v>
      </c>
      <c r="D213" t="s">
        <v>7706</v>
      </c>
      <c r="E213" t="s">
        <v>11359</v>
      </c>
      <c r="F213" t="s">
        <v>10764</v>
      </c>
      <c r="G213">
        <v>3002</v>
      </c>
      <c r="H213">
        <v>3002</v>
      </c>
      <c r="I213">
        <v>3002</v>
      </c>
      <c r="J213">
        <v>3002</v>
      </c>
      <c r="K213">
        <v>0</v>
      </c>
      <c r="L213" s="2">
        <v>0</v>
      </c>
      <c r="M213" s="2">
        <v>0</v>
      </c>
      <c r="N213" s="2">
        <v>0</v>
      </c>
      <c r="O213" s="2">
        <v>23.75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23.75</v>
      </c>
      <c r="V213" t="s">
        <v>55</v>
      </c>
    </row>
    <row r="214" spans="1:22" x14ac:dyDescent="0.25">
      <c r="A214" t="s">
        <v>8329</v>
      </c>
      <c r="B214" s="6">
        <v>45643</v>
      </c>
      <c r="C214" t="s">
        <v>1</v>
      </c>
      <c r="D214" t="s">
        <v>7706</v>
      </c>
      <c r="E214" t="s">
        <v>11359</v>
      </c>
      <c r="F214" t="s">
        <v>10764</v>
      </c>
      <c r="G214">
        <v>3001</v>
      </c>
      <c r="H214">
        <v>3001</v>
      </c>
      <c r="I214">
        <v>3001</v>
      </c>
      <c r="J214">
        <v>3001</v>
      </c>
      <c r="K214">
        <v>0</v>
      </c>
      <c r="L214" s="2">
        <v>0</v>
      </c>
      <c r="M214" s="2">
        <v>0</v>
      </c>
      <c r="N214" s="2">
        <v>0</v>
      </c>
      <c r="O214" s="2">
        <v>165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165</v>
      </c>
      <c r="V214" t="s">
        <v>55</v>
      </c>
    </row>
    <row r="215" spans="1:22" x14ac:dyDescent="0.25">
      <c r="A215" t="s">
        <v>8329</v>
      </c>
      <c r="B215" s="6">
        <v>45643</v>
      </c>
      <c r="C215" t="s">
        <v>1</v>
      </c>
      <c r="D215" t="s">
        <v>7706</v>
      </c>
      <c r="E215" t="s">
        <v>11359</v>
      </c>
      <c r="F215" t="s">
        <v>10764</v>
      </c>
      <c r="G215">
        <v>3000</v>
      </c>
      <c r="H215">
        <v>3000</v>
      </c>
      <c r="I215">
        <v>3000</v>
      </c>
      <c r="J215">
        <v>3000</v>
      </c>
      <c r="K215">
        <v>0</v>
      </c>
      <c r="L215" s="2">
        <v>0</v>
      </c>
      <c r="M215" s="2">
        <v>0</v>
      </c>
      <c r="N215" s="2">
        <v>0</v>
      </c>
      <c r="O215" s="2">
        <v>85.75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85.75</v>
      </c>
      <c r="V215" t="s">
        <v>55</v>
      </c>
    </row>
    <row r="216" spans="1:22" x14ac:dyDescent="0.25">
      <c r="A216" t="s">
        <v>8329</v>
      </c>
      <c r="B216" s="6">
        <v>45643</v>
      </c>
      <c r="C216" t="s">
        <v>1</v>
      </c>
      <c r="D216" t="s">
        <v>7706</v>
      </c>
      <c r="E216" t="s">
        <v>11359</v>
      </c>
      <c r="F216" t="s">
        <v>10764</v>
      </c>
      <c r="G216">
        <v>2999</v>
      </c>
      <c r="H216">
        <v>2999</v>
      </c>
      <c r="I216">
        <v>2999</v>
      </c>
      <c r="J216">
        <v>2999</v>
      </c>
      <c r="K216">
        <v>0</v>
      </c>
      <c r="L216" s="2">
        <v>0</v>
      </c>
      <c r="M216" s="2">
        <v>0</v>
      </c>
      <c r="N216" s="2">
        <v>0</v>
      </c>
      <c r="O216" s="2">
        <v>10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10</v>
      </c>
      <c r="V216" t="s">
        <v>55</v>
      </c>
    </row>
    <row r="217" spans="1:22" x14ac:dyDescent="0.25">
      <c r="A217" t="s">
        <v>8329</v>
      </c>
      <c r="B217" s="6">
        <v>45643</v>
      </c>
      <c r="C217" t="s">
        <v>1</v>
      </c>
      <c r="D217" t="s">
        <v>7706</v>
      </c>
      <c r="E217" t="s">
        <v>11359</v>
      </c>
      <c r="F217" t="s">
        <v>10764</v>
      </c>
      <c r="G217">
        <v>2998</v>
      </c>
      <c r="H217">
        <v>2998</v>
      </c>
      <c r="I217">
        <v>2998</v>
      </c>
      <c r="J217">
        <v>2998</v>
      </c>
      <c r="K217">
        <v>0</v>
      </c>
      <c r="L217" s="2">
        <v>0</v>
      </c>
      <c r="M217" s="2">
        <v>0</v>
      </c>
      <c r="N217" s="2">
        <v>0</v>
      </c>
      <c r="O217" s="2">
        <v>21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21</v>
      </c>
      <c r="V217" t="s">
        <v>55</v>
      </c>
    </row>
    <row r="218" spans="1:22" x14ac:dyDescent="0.25">
      <c r="A218" t="s">
        <v>8329</v>
      </c>
      <c r="B218" s="6">
        <v>45643</v>
      </c>
      <c r="C218" t="s">
        <v>1</v>
      </c>
      <c r="D218" t="s">
        <v>7706</v>
      </c>
      <c r="E218" t="s">
        <v>11359</v>
      </c>
      <c r="F218" t="s">
        <v>10764</v>
      </c>
      <c r="G218">
        <v>2997</v>
      </c>
      <c r="H218">
        <v>2997</v>
      </c>
      <c r="I218">
        <v>2997</v>
      </c>
      <c r="J218">
        <v>2997</v>
      </c>
      <c r="K218">
        <v>0</v>
      </c>
      <c r="L218" s="2">
        <v>0</v>
      </c>
      <c r="M218" s="2">
        <v>0</v>
      </c>
      <c r="N218" s="2">
        <v>0</v>
      </c>
      <c r="O218" s="2">
        <v>31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31</v>
      </c>
      <c r="V218" t="s">
        <v>55</v>
      </c>
    </row>
    <row r="219" spans="1:22" x14ac:dyDescent="0.25">
      <c r="A219" t="s">
        <v>8329</v>
      </c>
      <c r="B219" s="6">
        <v>45643</v>
      </c>
      <c r="C219" t="s">
        <v>1</v>
      </c>
      <c r="D219" t="s">
        <v>7706</v>
      </c>
      <c r="E219" t="s">
        <v>11359</v>
      </c>
      <c r="F219" t="s">
        <v>10764</v>
      </c>
      <c r="G219">
        <v>2996</v>
      </c>
      <c r="H219">
        <v>2996</v>
      </c>
      <c r="I219">
        <v>2996</v>
      </c>
      <c r="J219">
        <v>2996</v>
      </c>
      <c r="K219">
        <v>0</v>
      </c>
      <c r="L219" s="2">
        <v>0</v>
      </c>
      <c r="M219" s="2">
        <v>0</v>
      </c>
      <c r="N219" s="2">
        <v>0</v>
      </c>
      <c r="O219" s="2">
        <v>405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405</v>
      </c>
      <c r="V219" t="s">
        <v>55</v>
      </c>
    </row>
    <row r="220" spans="1:22" x14ac:dyDescent="0.25">
      <c r="A220" t="s">
        <v>8329</v>
      </c>
      <c r="B220" s="6">
        <v>45643</v>
      </c>
      <c r="C220" t="s">
        <v>1</v>
      </c>
      <c r="D220" t="s">
        <v>7706</v>
      </c>
      <c r="E220" t="s">
        <v>11359</v>
      </c>
      <c r="F220" t="s">
        <v>10764</v>
      </c>
      <c r="G220">
        <v>2995</v>
      </c>
      <c r="H220">
        <v>2995</v>
      </c>
      <c r="I220">
        <v>2995</v>
      </c>
      <c r="J220">
        <v>2995</v>
      </c>
      <c r="K220">
        <v>0</v>
      </c>
      <c r="L220" s="2">
        <v>0</v>
      </c>
      <c r="M220" s="2">
        <v>0</v>
      </c>
      <c r="N220" s="2">
        <v>0</v>
      </c>
      <c r="O220" s="2">
        <v>147.69999999999999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147.69999999999999</v>
      </c>
      <c r="V220" t="s">
        <v>55</v>
      </c>
    </row>
    <row r="221" spans="1:22" x14ac:dyDescent="0.25">
      <c r="A221" t="s">
        <v>8329</v>
      </c>
      <c r="B221" s="6">
        <v>45643</v>
      </c>
      <c r="C221" t="s">
        <v>1</v>
      </c>
      <c r="D221" t="s">
        <v>7706</v>
      </c>
      <c r="E221" t="s">
        <v>11359</v>
      </c>
      <c r="F221" t="s">
        <v>10764</v>
      </c>
      <c r="G221">
        <v>2994</v>
      </c>
      <c r="H221">
        <v>2994</v>
      </c>
      <c r="I221">
        <v>2994</v>
      </c>
      <c r="J221">
        <v>2994</v>
      </c>
      <c r="K221">
        <v>0</v>
      </c>
      <c r="L221" s="2">
        <v>0</v>
      </c>
      <c r="M221" s="2">
        <v>0</v>
      </c>
      <c r="N221" s="2">
        <v>0</v>
      </c>
      <c r="O221" s="2">
        <v>41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41</v>
      </c>
      <c r="V221" t="s">
        <v>55</v>
      </c>
    </row>
    <row r="222" spans="1:22" x14ac:dyDescent="0.25">
      <c r="A222" t="s">
        <v>8329</v>
      </c>
      <c r="B222" s="6">
        <v>45643</v>
      </c>
      <c r="C222" t="s">
        <v>1</v>
      </c>
      <c r="D222" t="s">
        <v>7706</v>
      </c>
      <c r="E222" t="s">
        <v>11359</v>
      </c>
      <c r="F222" t="s">
        <v>10764</v>
      </c>
      <c r="G222">
        <v>2993</v>
      </c>
      <c r="H222">
        <v>2993</v>
      </c>
      <c r="I222">
        <v>2993</v>
      </c>
      <c r="J222">
        <v>2993</v>
      </c>
      <c r="K222">
        <v>0</v>
      </c>
      <c r="L222" s="2">
        <v>0</v>
      </c>
      <c r="M222" s="2">
        <v>0</v>
      </c>
      <c r="N222" s="2">
        <v>0</v>
      </c>
      <c r="O222" s="2">
        <v>164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164</v>
      </c>
      <c r="V222" t="s">
        <v>55</v>
      </c>
    </row>
    <row r="223" spans="1:22" x14ac:dyDescent="0.25">
      <c r="A223" t="s">
        <v>8329</v>
      </c>
      <c r="B223" s="6">
        <v>45643</v>
      </c>
      <c r="C223" t="s">
        <v>1</v>
      </c>
      <c r="D223" t="s">
        <v>7706</v>
      </c>
      <c r="E223" t="s">
        <v>11359</v>
      </c>
      <c r="F223" t="s">
        <v>10764</v>
      </c>
      <c r="G223">
        <v>2992</v>
      </c>
      <c r="H223">
        <v>2992</v>
      </c>
      <c r="I223">
        <v>2992</v>
      </c>
      <c r="J223">
        <v>2992</v>
      </c>
      <c r="K223">
        <v>0</v>
      </c>
      <c r="L223" s="2">
        <v>0</v>
      </c>
      <c r="M223" s="2">
        <v>0</v>
      </c>
      <c r="N223" s="2">
        <v>0</v>
      </c>
      <c r="O223" s="2">
        <v>457.5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457.5</v>
      </c>
      <c r="V223" t="s">
        <v>55</v>
      </c>
    </row>
    <row r="224" spans="1:22" x14ac:dyDescent="0.25">
      <c r="A224" t="s">
        <v>8329</v>
      </c>
      <c r="B224" s="6">
        <v>45643</v>
      </c>
      <c r="C224" t="s">
        <v>1</v>
      </c>
      <c r="D224" t="s">
        <v>7706</v>
      </c>
      <c r="E224" t="s">
        <v>11359</v>
      </c>
      <c r="F224" t="s">
        <v>10764</v>
      </c>
      <c r="G224">
        <v>2991</v>
      </c>
      <c r="H224">
        <v>2991</v>
      </c>
      <c r="I224">
        <v>2991</v>
      </c>
      <c r="J224">
        <v>2991</v>
      </c>
      <c r="K224">
        <v>0</v>
      </c>
      <c r="L224" s="2">
        <v>0</v>
      </c>
      <c r="M224" s="2">
        <v>0</v>
      </c>
      <c r="N224" s="2">
        <v>0</v>
      </c>
      <c r="O224" s="2">
        <v>169.4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169.4</v>
      </c>
      <c r="V224" t="s">
        <v>55</v>
      </c>
    </row>
    <row r="225" spans="1:22" x14ac:dyDescent="0.25">
      <c r="A225" t="s">
        <v>8329</v>
      </c>
      <c r="B225" s="6">
        <v>45643</v>
      </c>
      <c r="C225" t="s">
        <v>1</v>
      </c>
      <c r="D225" t="s">
        <v>7706</v>
      </c>
      <c r="E225" t="s">
        <v>11359</v>
      </c>
      <c r="F225" t="s">
        <v>10764</v>
      </c>
      <c r="G225">
        <v>2990</v>
      </c>
      <c r="H225">
        <v>2990</v>
      </c>
      <c r="I225">
        <v>2990</v>
      </c>
      <c r="J225">
        <v>2990</v>
      </c>
      <c r="K225">
        <v>0</v>
      </c>
      <c r="L225" s="2">
        <v>0</v>
      </c>
      <c r="M225" s="2">
        <v>0</v>
      </c>
      <c r="N225" s="2">
        <v>0</v>
      </c>
      <c r="O225" s="2">
        <v>180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180</v>
      </c>
      <c r="V225" t="s">
        <v>55</v>
      </c>
    </row>
    <row r="226" spans="1:22" x14ac:dyDescent="0.25">
      <c r="A226" t="s">
        <v>8329</v>
      </c>
      <c r="B226" s="6">
        <v>45642</v>
      </c>
      <c r="C226" t="s">
        <v>1</v>
      </c>
      <c r="D226" t="s">
        <v>7706</v>
      </c>
      <c r="E226" t="s">
        <v>11359</v>
      </c>
      <c r="F226" t="s">
        <v>10764</v>
      </c>
      <c r="G226">
        <v>2989</v>
      </c>
      <c r="H226">
        <v>2989</v>
      </c>
      <c r="I226">
        <v>2989</v>
      </c>
      <c r="J226">
        <v>2989</v>
      </c>
      <c r="K226">
        <v>0</v>
      </c>
      <c r="L226" s="2">
        <v>0</v>
      </c>
      <c r="M226" s="2">
        <v>0</v>
      </c>
      <c r="N226" s="2">
        <v>0</v>
      </c>
      <c r="O226" s="2">
        <v>64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64</v>
      </c>
      <c r="V226" t="s">
        <v>55</v>
      </c>
    </row>
    <row r="227" spans="1:22" x14ac:dyDescent="0.25">
      <c r="A227" t="s">
        <v>8329</v>
      </c>
      <c r="B227" s="6">
        <v>45642</v>
      </c>
      <c r="C227" t="s">
        <v>1</v>
      </c>
      <c r="D227" t="s">
        <v>7706</v>
      </c>
      <c r="E227" t="s">
        <v>11359</v>
      </c>
      <c r="F227" t="s">
        <v>10764</v>
      </c>
      <c r="G227">
        <v>2988</v>
      </c>
      <c r="H227">
        <v>2988</v>
      </c>
      <c r="I227">
        <v>2988</v>
      </c>
      <c r="J227">
        <v>2988</v>
      </c>
      <c r="K227">
        <v>0</v>
      </c>
      <c r="L227" s="2">
        <v>0</v>
      </c>
      <c r="M227" s="2">
        <v>0</v>
      </c>
      <c r="N227" s="2">
        <v>0</v>
      </c>
      <c r="O227" s="2">
        <v>30.95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30.95</v>
      </c>
      <c r="V227" t="s">
        <v>55</v>
      </c>
    </row>
    <row r="228" spans="1:22" x14ac:dyDescent="0.25">
      <c r="A228" t="s">
        <v>8329</v>
      </c>
      <c r="B228" s="6">
        <v>45642</v>
      </c>
      <c r="C228" t="s">
        <v>1</v>
      </c>
      <c r="D228" t="s">
        <v>7706</v>
      </c>
      <c r="E228" t="s">
        <v>11359</v>
      </c>
      <c r="F228" t="s">
        <v>10764</v>
      </c>
      <c r="G228">
        <v>2987</v>
      </c>
      <c r="H228">
        <v>2987</v>
      </c>
      <c r="I228">
        <v>2987</v>
      </c>
      <c r="J228">
        <v>2987</v>
      </c>
      <c r="K228">
        <v>0</v>
      </c>
      <c r="L228" s="2">
        <v>0</v>
      </c>
      <c r="M228" s="2">
        <v>0</v>
      </c>
      <c r="N228" s="2">
        <v>0</v>
      </c>
      <c r="O228" s="2">
        <v>109.1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109.1</v>
      </c>
      <c r="V228" t="s">
        <v>55</v>
      </c>
    </row>
    <row r="229" spans="1:22" x14ac:dyDescent="0.25">
      <c r="A229" t="s">
        <v>8329</v>
      </c>
      <c r="B229" s="6">
        <v>45642</v>
      </c>
      <c r="C229" t="s">
        <v>1</v>
      </c>
      <c r="D229" t="s">
        <v>7706</v>
      </c>
      <c r="E229" t="s">
        <v>11359</v>
      </c>
      <c r="F229" t="s">
        <v>10764</v>
      </c>
      <c r="G229">
        <v>2986</v>
      </c>
      <c r="H229">
        <v>2986</v>
      </c>
      <c r="I229">
        <v>2986</v>
      </c>
      <c r="J229">
        <v>2986</v>
      </c>
      <c r="K229">
        <v>0</v>
      </c>
      <c r="L229" s="2">
        <v>0</v>
      </c>
      <c r="M229" s="2">
        <v>0</v>
      </c>
      <c r="N229" s="2">
        <v>0</v>
      </c>
      <c r="O229" s="2">
        <v>450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450</v>
      </c>
      <c r="V229" t="s">
        <v>55</v>
      </c>
    </row>
    <row r="230" spans="1:22" x14ac:dyDescent="0.25">
      <c r="A230" t="s">
        <v>8329</v>
      </c>
      <c r="B230" s="6">
        <v>45642</v>
      </c>
      <c r="C230" t="s">
        <v>1</v>
      </c>
      <c r="D230" t="s">
        <v>7706</v>
      </c>
      <c r="E230" t="s">
        <v>11359</v>
      </c>
      <c r="F230" t="s">
        <v>10764</v>
      </c>
      <c r="G230">
        <v>2985</v>
      </c>
      <c r="H230">
        <v>2985</v>
      </c>
      <c r="I230">
        <v>2985</v>
      </c>
      <c r="J230">
        <v>2985</v>
      </c>
      <c r="K230">
        <v>0</v>
      </c>
      <c r="L230" s="2">
        <v>0</v>
      </c>
      <c r="M230" s="2">
        <v>0</v>
      </c>
      <c r="N230" s="2">
        <v>0</v>
      </c>
      <c r="O230" s="2">
        <v>50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50</v>
      </c>
      <c r="V230" t="s">
        <v>55</v>
      </c>
    </row>
    <row r="231" spans="1:22" x14ac:dyDescent="0.25">
      <c r="A231" t="s">
        <v>8329</v>
      </c>
      <c r="B231" s="6">
        <v>45642</v>
      </c>
      <c r="C231" t="s">
        <v>1</v>
      </c>
      <c r="D231" t="s">
        <v>7706</v>
      </c>
      <c r="E231" t="s">
        <v>11359</v>
      </c>
      <c r="F231" t="s">
        <v>10764</v>
      </c>
      <c r="G231">
        <v>2984</v>
      </c>
      <c r="H231">
        <v>2984</v>
      </c>
      <c r="I231">
        <v>2984</v>
      </c>
      <c r="J231">
        <v>2984</v>
      </c>
      <c r="K231">
        <v>0</v>
      </c>
      <c r="L231" s="2">
        <v>0</v>
      </c>
      <c r="M231" s="2">
        <v>0</v>
      </c>
      <c r="N231" s="2">
        <v>0</v>
      </c>
      <c r="O231" s="2">
        <v>54.4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54.4</v>
      </c>
      <c r="V231" t="s">
        <v>55</v>
      </c>
    </row>
    <row r="232" spans="1:22" x14ac:dyDescent="0.25">
      <c r="A232" t="s">
        <v>8329</v>
      </c>
      <c r="B232" s="6">
        <v>45642</v>
      </c>
      <c r="C232" t="s">
        <v>1</v>
      </c>
      <c r="D232" t="s">
        <v>7706</v>
      </c>
      <c r="E232" t="s">
        <v>11359</v>
      </c>
      <c r="F232" t="s">
        <v>10764</v>
      </c>
      <c r="G232">
        <v>2983</v>
      </c>
      <c r="H232">
        <v>2983</v>
      </c>
      <c r="I232">
        <v>2983</v>
      </c>
      <c r="J232">
        <v>2983</v>
      </c>
      <c r="K232">
        <v>0</v>
      </c>
      <c r="L232" s="2">
        <v>0</v>
      </c>
      <c r="M232" s="2">
        <v>0</v>
      </c>
      <c r="N232" s="2">
        <v>0</v>
      </c>
      <c r="O232" s="2">
        <v>36.5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36.5</v>
      </c>
      <c r="V232" t="s">
        <v>55</v>
      </c>
    </row>
    <row r="233" spans="1:22" x14ac:dyDescent="0.25">
      <c r="A233" t="s">
        <v>8329</v>
      </c>
      <c r="B233" s="6">
        <v>45642</v>
      </c>
      <c r="C233" t="s">
        <v>1</v>
      </c>
      <c r="D233" t="s">
        <v>7706</v>
      </c>
      <c r="E233" t="s">
        <v>11359</v>
      </c>
      <c r="F233" t="s">
        <v>10764</v>
      </c>
      <c r="G233">
        <v>2982</v>
      </c>
      <c r="H233">
        <v>2982</v>
      </c>
      <c r="I233">
        <v>2982</v>
      </c>
      <c r="J233">
        <v>2982</v>
      </c>
      <c r="K233">
        <v>0</v>
      </c>
      <c r="L233" s="2">
        <v>0</v>
      </c>
      <c r="M233" s="2">
        <v>0</v>
      </c>
      <c r="N233" s="2">
        <v>0</v>
      </c>
      <c r="O233" s="2">
        <v>209.65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209.65</v>
      </c>
      <c r="V233" t="s">
        <v>55</v>
      </c>
    </row>
    <row r="234" spans="1:22" x14ac:dyDescent="0.25">
      <c r="A234" t="s">
        <v>8329</v>
      </c>
      <c r="B234" s="6">
        <v>45642</v>
      </c>
      <c r="C234" t="s">
        <v>1</v>
      </c>
      <c r="D234" t="s">
        <v>7706</v>
      </c>
      <c r="E234" t="s">
        <v>11359</v>
      </c>
      <c r="F234" t="s">
        <v>10764</v>
      </c>
      <c r="G234">
        <v>2981</v>
      </c>
      <c r="H234">
        <v>2981</v>
      </c>
      <c r="I234">
        <v>2981</v>
      </c>
      <c r="J234">
        <v>2981</v>
      </c>
      <c r="K234">
        <v>0</v>
      </c>
      <c r="L234" s="2">
        <v>0</v>
      </c>
      <c r="M234" s="2">
        <v>0</v>
      </c>
      <c r="N234" s="2">
        <v>0</v>
      </c>
      <c r="O234" s="2">
        <v>93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93</v>
      </c>
      <c r="V234" t="s">
        <v>55</v>
      </c>
    </row>
    <row r="235" spans="1:22" x14ac:dyDescent="0.25">
      <c r="A235" t="s">
        <v>8329</v>
      </c>
      <c r="B235" s="6">
        <v>45642</v>
      </c>
      <c r="C235" t="s">
        <v>1</v>
      </c>
      <c r="D235" t="s">
        <v>7706</v>
      </c>
      <c r="E235" t="s">
        <v>11359</v>
      </c>
      <c r="F235" t="s">
        <v>10764</v>
      </c>
      <c r="G235">
        <v>2980</v>
      </c>
      <c r="H235">
        <v>2980</v>
      </c>
      <c r="I235">
        <v>2980</v>
      </c>
      <c r="J235">
        <v>2980</v>
      </c>
      <c r="K235">
        <v>0</v>
      </c>
      <c r="L235" s="2">
        <v>0</v>
      </c>
      <c r="M235" s="2">
        <v>0</v>
      </c>
      <c r="N235" s="2">
        <v>0</v>
      </c>
      <c r="O235" s="2">
        <v>13.2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13.2</v>
      </c>
      <c r="V235" t="s">
        <v>55</v>
      </c>
    </row>
    <row r="236" spans="1:22" x14ac:dyDescent="0.25">
      <c r="A236" t="s">
        <v>8329</v>
      </c>
      <c r="B236" s="6">
        <v>45642</v>
      </c>
      <c r="C236" t="s">
        <v>1</v>
      </c>
      <c r="D236" t="s">
        <v>7706</v>
      </c>
      <c r="E236" t="s">
        <v>11359</v>
      </c>
      <c r="F236" t="s">
        <v>10764</v>
      </c>
      <c r="G236">
        <v>2979</v>
      </c>
      <c r="H236">
        <v>2979</v>
      </c>
      <c r="I236">
        <v>2979</v>
      </c>
      <c r="J236">
        <v>2979</v>
      </c>
      <c r="K236">
        <v>0</v>
      </c>
      <c r="L236" s="2">
        <v>0</v>
      </c>
      <c r="M236" s="2">
        <v>0</v>
      </c>
      <c r="N236" s="2">
        <v>0</v>
      </c>
      <c r="O236" s="2">
        <v>5.5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5.5</v>
      </c>
      <c r="V236" t="s">
        <v>55</v>
      </c>
    </row>
    <row r="237" spans="1:22" x14ac:dyDescent="0.25">
      <c r="A237" t="s">
        <v>8329</v>
      </c>
      <c r="B237" s="6">
        <v>45642</v>
      </c>
      <c r="C237" t="s">
        <v>1</v>
      </c>
      <c r="D237" t="s">
        <v>7706</v>
      </c>
      <c r="E237" t="s">
        <v>11359</v>
      </c>
      <c r="F237" t="s">
        <v>10764</v>
      </c>
      <c r="G237">
        <v>2978</v>
      </c>
      <c r="H237">
        <v>2978</v>
      </c>
      <c r="I237">
        <v>2978</v>
      </c>
      <c r="J237">
        <v>2978</v>
      </c>
      <c r="K237">
        <v>0</v>
      </c>
      <c r="L237" s="2">
        <v>0</v>
      </c>
      <c r="M237" s="2">
        <v>0</v>
      </c>
      <c r="N237" s="2">
        <v>0</v>
      </c>
      <c r="O237" s="2">
        <v>470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470</v>
      </c>
      <c r="V237" t="s">
        <v>55</v>
      </c>
    </row>
    <row r="238" spans="1:22" x14ac:dyDescent="0.25">
      <c r="A238" t="s">
        <v>8329</v>
      </c>
      <c r="B238" s="6">
        <v>45642</v>
      </c>
      <c r="C238" t="s">
        <v>1</v>
      </c>
      <c r="D238" t="s">
        <v>7706</v>
      </c>
      <c r="E238" t="s">
        <v>11359</v>
      </c>
      <c r="F238" t="s">
        <v>10764</v>
      </c>
      <c r="G238">
        <v>2977</v>
      </c>
      <c r="H238">
        <v>2977</v>
      </c>
      <c r="I238">
        <v>2977</v>
      </c>
      <c r="J238">
        <v>2977</v>
      </c>
      <c r="K238">
        <v>0</v>
      </c>
      <c r="L238" s="2">
        <v>0</v>
      </c>
      <c r="M238" s="2">
        <v>0</v>
      </c>
      <c r="N238" s="2">
        <v>0</v>
      </c>
      <c r="O238" s="2">
        <v>36.74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36.74</v>
      </c>
      <c r="V238" t="s">
        <v>55</v>
      </c>
    </row>
    <row r="239" spans="1:22" x14ac:dyDescent="0.25">
      <c r="A239" t="s">
        <v>8329</v>
      </c>
      <c r="B239" s="6">
        <v>45642</v>
      </c>
      <c r="C239" t="s">
        <v>1</v>
      </c>
      <c r="D239" t="s">
        <v>7706</v>
      </c>
      <c r="E239" t="s">
        <v>11359</v>
      </c>
      <c r="F239" t="s">
        <v>10764</v>
      </c>
      <c r="G239">
        <v>2976</v>
      </c>
      <c r="H239">
        <v>2976</v>
      </c>
      <c r="I239">
        <v>2976</v>
      </c>
      <c r="J239">
        <v>2976</v>
      </c>
      <c r="K239">
        <v>0</v>
      </c>
      <c r="L239" s="2">
        <v>0</v>
      </c>
      <c r="M239" s="2">
        <v>0</v>
      </c>
      <c r="N239" s="2">
        <v>0</v>
      </c>
      <c r="O239" s="2">
        <v>39.86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39.86</v>
      </c>
      <c r="V239" t="s">
        <v>55</v>
      </c>
    </row>
    <row r="240" spans="1:22" x14ac:dyDescent="0.25">
      <c r="A240" t="s">
        <v>8329</v>
      </c>
      <c r="B240" s="6">
        <v>45642</v>
      </c>
      <c r="C240" t="s">
        <v>1</v>
      </c>
      <c r="D240" t="s">
        <v>7706</v>
      </c>
      <c r="E240" t="s">
        <v>11359</v>
      </c>
      <c r="F240" t="s">
        <v>10764</v>
      </c>
      <c r="G240">
        <v>2975</v>
      </c>
      <c r="H240">
        <v>2975</v>
      </c>
      <c r="I240">
        <v>2975</v>
      </c>
      <c r="J240">
        <v>2975</v>
      </c>
      <c r="K240">
        <v>0</v>
      </c>
      <c r="L240" s="2">
        <v>0</v>
      </c>
      <c r="M240" s="2">
        <v>0</v>
      </c>
      <c r="N240" s="2">
        <v>0</v>
      </c>
      <c r="O240" s="2">
        <v>20.66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20.66</v>
      </c>
      <c r="V240" t="s">
        <v>55</v>
      </c>
    </row>
    <row r="241" spans="1:22" x14ac:dyDescent="0.25">
      <c r="A241" t="s">
        <v>8329</v>
      </c>
      <c r="B241" s="6">
        <v>45642</v>
      </c>
      <c r="C241" t="s">
        <v>1</v>
      </c>
      <c r="D241" t="s">
        <v>7706</v>
      </c>
      <c r="E241" t="s">
        <v>11359</v>
      </c>
      <c r="F241" t="s">
        <v>10764</v>
      </c>
      <c r="G241">
        <v>2974</v>
      </c>
      <c r="H241">
        <v>2974</v>
      </c>
      <c r="I241">
        <v>2974</v>
      </c>
      <c r="J241">
        <v>2974</v>
      </c>
      <c r="K241">
        <v>0</v>
      </c>
      <c r="L241" s="2">
        <v>0</v>
      </c>
      <c r="M241" s="2">
        <v>0</v>
      </c>
      <c r="N241" s="2">
        <v>0</v>
      </c>
      <c r="O241" s="2">
        <v>163.02000000000001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163.02000000000001</v>
      </c>
      <c r="V241" t="s">
        <v>55</v>
      </c>
    </row>
    <row r="242" spans="1:22" x14ac:dyDescent="0.25">
      <c r="A242" t="s">
        <v>8329</v>
      </c>
      <c r="B242" s="6">
        <v>45642</v>
      </c>
      <c r="C242" t="s">
        <v>1</v>
      </c>
      <c r="D242" t="s">
        <v>7706</v>
      </c>
      <c r="E242" t="s">
        <v>11359</v>
      </c>
      <c r="F242" t="s">
        <v>10764</v>
      </c>
      <c r="G242">
        <v>2973</v>
      </c>
      <c r="H242">
        <v>2973</v>
      </c>
      <c r="I242">
        <v>2973</v>
      </c>
      <c r="J242">
        <v>2973</v>
      </c>
      <c r="K242">
        <v>0</v>
      </c>
      <c r="L242" s="2">
        <v>0</v>
      </c>
      <c r="M242" s="2">
        <v>0</v>
      </c>
      <c r="N242" s="2">
        <v>0</v>
      </c>
      <c r="O242" s="2">
        <v>110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110</v>
      </c>
      <c r="V242" t="s">
        <v>55</v>
      </c>
    </row>
    <row r="243" spans="1:22" x14ac:dyDescent="0.25">
      <c r="A243" t="s">
        <v>8329</v>
      </c>
      <c r="B243" s="6">
        <v>45642</v>
      </c>
      <c r="C243" t="s">
        <v>1</v>
      </c>
      <c r="D243" t="s">
        <v>7706</v>
      </c>
      <c r="E243" t="s">
        <v>11359</v>
      </c>
      <c r="F243" t="s">
        <v>10764</v>
      </c>
      <c r="G243">
        <v>2972</v>
      </c>
      <c r="H243">
        <v>2972</v>
      </c>
      <c r="I243">
        <v>2972</v>
      </c>
      <c r="J243">
        <v>2972</v>
      </c>
      <c r="K243">
        <v>0</v>
      </c>
      <c r="L243" s="2">
        <v>0</v>
      </c>
      <c r="M243" s="2">
        <v>0</v>
      </c>
      <c r="N243" s="2">
        <v>0</v>
      </c>
      <c r="O243" s="2">
        <v>18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18</v>
      </c>
      <c r="V243" t="s">
        <v>55</v>
      </c>
    </row>
    <row r="244" spans="1:22" x14ac:dyDescent="0.25">
      <c r="A244" t="s">
        <v>8329</v>
      </c>
      <c r="B244" s="6">
        <v>45642</v>
      </c>
      <c r="C244" t="s">
        <v>1</v>
      </c>
      <c r="D244" t="s">
        <v>7706</v>
      </c>
      <c r="E244" t="s">
        <v>11359</v>
      </c>
      <c r="F244" t="s">
        <v>10764</v>
      </c>
      <c r="G244">
        <v>2971</v>
      </c>
      <c r="H244">
        <v>2971</v>
      </c>
      <c r="I244">
        <v>2971</v>
      </c>
      <c r="J244">
        <v>2971</v>
      </c>
      <c r="K244">
        <v>0</v>
      </c>
      <c r="L244" s="2">
        <v>0</v>
      </c>
      <c r="M244" s="2">
        <v>0</v>
      </c>
      <c r="N244" s="2">
        <v>0</v>
      </c>
      <c r="O244" s="2">
        <v>132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132</v>
      </c>
      <c r="V244" t="s">
        <v>55</v>
      </c>
    </row>
    <row r="245" spans="1:22" x14ac:dyDescent="0.25">
      <c r="A245" t="s">
        <v>8329</v>
      </c>
      <c r="B245" s="6">
        <v>45642</v>
      </c>
      <c r="C245" t="s">
        <v>1</v>
      </c>
      <c r="D245" t="s">
        <v>7706</v>
      </c>
      <c r="E245" t="s">
        <v>11359</v>
      </c>
      <c r="F245" t="s">
        <v>10764</v>
      </c>
      <c r="G245">
        <v>2970</v>
      </c>
      <c r="H245">
        <v>2970</v>
      </c>
      <c r="I245">
        <v>2970</v>
      </c>
      <c r="J245">
        <v>2970</v>
      </c>
      <c r="K245">
        <v>0</v>
      </c>
      <c r="L245" s="2">
        <v>0</v>
      </c>
      <c r="M245" s="2">
        <v>0</v>
      </c>
      <c r="N245" s="2">
        <v>0</v>
      </c>
      <c r="O245" s="2">
        <v>180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180</v>
      </c>
      <c r="V245" t="s">
        <v>55</v>
      </c>
    </row>
    <row r="246" spans="1:22" x14ac:dyDescent="0.25">
      <c r="A246" t="s">
        <v>8329</v>
      </c>
      <c r="B246" s="6">
        <v>45642</v>
      </c>
      <c r="C246" t="s">
        <v>1</v>
      </c>
      <c r="D246" t="s">
        <v>7706</v>
      </c>
      <c r="E246" t="s">
        <v>11359</v>
      </c>
      <c r="F246" t="s">
        <v>10764</v>
      </c>
      <c r="G246">
        <v>2969</v>
      </c>
      <c r="H246">
        <v>2969</v>
      </c>
      <c r="I246">
        <v>2969</v>
      </c>
      <c r="J246">
        <v>2969</v>
      </c>
      <c r="K246">
        <v>0</v>
      </c>
      <c r="L246" s="2">
        <v>0</v>
      </c>
      <c r="M246" s="2">
        <v>0</v>
      </c>
      <c r="N246" s="2">
        <v>0</v>
      </c>
      <c r="O246" s="2">
        <v>40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40</v>
      </c>
      <c r="V246" t="s">
        <v>55</v>
      </c>
    </row>
    <row r="247" spans="1:22" x14ac:dyDescent="0.25">
      <c r="A247" t="s">
        <v>8329</v>
      </c>
      <c r="B247" s="6">
        <v>45642</v>
      </c>
      <c r="C247" t="s">
        <v>1</v>
      </c>
      <c r="D247" t="s">
        <v>7706</v>
      </c>
      <c r="E247" t="s">
        <v>11359</v>
      </c>
      <c r="F247" t="s">
        <v>10764</v>
      </c>
      <c r="G247">
        <v>2968</v>
      </c>
      <c r="H247">
        <v>2968</v>
      </c>
      <c r="I247">
        <v>2968</v>
      </c>
      <c r="J247">
        <v>2968</v>
      </c>
      <c r="K247">
        <v>0</v>
      </c>
      <c r="L247" s="2">
        <v>0</v>
      </c>
      <c r="M247" s="2">
        <v>0</v>
      </c>
      <c r="N247" s="2">
        <v>0</v>
      </c>
      <c r="O247" s="2">
        <v>450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450</v>
      </c>
      <c r="V247" t="s">
        <v>55</v>
      </c>
    </row>
    <row r="248" spans="1:22" x14ac:dyDescent="0.25">
      <c r="A248" t="s">
        <v>8329</v>
      </c>
      <c r="B248" s="6">
        <v>45642</v>
      </c>
      <c r="C248" t="s">
        <v>1</v>
      </c>
      <c r="D248" t="s">
        <v>7706</v>
      </c>
      <c r="E248" t="s">
        <v>11359</v>
      </c>
      <c r="F248" t="s">
        <v>10764</v>
      </c>
      <c r="G248">
        <v>2967</v>
      </c>
      <c r="H248">
        <v>2967</v>
      </c>
      <c r="I248">
        <v>2967</v>
      </c>
      <c r="J248">
        <v>2967</v>
      </c>
      <c r="K248">
        <v>0</v>
      </c>
      <c r="L248" s="2">
        <v>0</v>
      </c>
      <c r="M248" s="2">
        <v>0</v>
      </c>
      <c r="N248" s="2">
        <v>0</v>
      </c>
      <c r="O248" s="2">
        <v>493.22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493.22</v>
      </c>
      <c r="V248" t="s">
        <v>55</v>
      </c>
    </row>
    <row r="249" spans="1:22" x14ac:dyDescent="0.25">
      <c r="A249" t="s">
        <v>8329</v>
      </c>
      <c r="B249" s="6">
        <v>45642</v>
      </c>
      <c r="C249" t="s">
        <v>1</v>
      </c>
      <c r="D249" t="s">
        <v>7706</v>
      </c>
      <c r="E249" t="s">
        <v>11359</v>
      </c>
      <c r="F249" t="s">
        <v>10764</v>
      </c>
      <c r="G249">
        <v>2966</v>
      </c>
      <c r="H249">
        <v>2966</v>
      </c>
      <c r="I249">
        <v>2966</v>
      </c>
      <c r="J249">
        <v>2966</v>
      </c>
      <c r="K249">
        <v>0</v>
      </c>
      <c r="L249" s="2">
        <v>0</v>
      </c>
      <c r="M249" s="2">
        <v>0</v>
      </c>
      <c r="N249" s="2">
        <v>0</v>
      </c>
      <c r="O249" s="2">
        <v>396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396</v>
      </c>
      <c r="V249" t="s">
        <v>55</v>
      </c>
    </row>
    <row r="250" spans="1:22" x14ac:dyDescent="0.25">
      <c r="A250" t="s">
        <v>8329</v>
      </c>
      <c r="B250" s="6">
        <v>45642</v>
      </c>
      <c r="C250" t="s">
        <v>1</v>
      </c>
      <c r="D250" t="s">
        <v>7706</v>
      </c>
      <c r="E250" t="s">
        <v>11359</v>
      </c>
      <c r="F250" t="s">
        <v>10764</v>
      </c>
      <c r="G250">
        <v>2965</v>
      </c>
      <c r="H250">
        <v>2965</v>
      </c>
      <c r="I250">
        <v>2965</v>
      </c>
      <c r="J250">
        <v>2965</v>
      </c>
      <c r="K250">
        <v>0</v>
      </c>
      <c r="L250" s="2">
        <v>0</v>
      </c>
      <c r="M250" s="2">
        <v>0</v>
      </c>
      <c r="N250" s="2">
        <v>0</v>
      </c>
      <c r="O250" s="2">
        <v>88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88</v>
      </c>
      <c r="V250" t="s">
        <v>55</v>
      </c>
    </row>
    <row r="251" spans="1:22" x14ac:dyDescent="0.25">
      <c r="A251" t="s">
        <v>8329</v>
      </c>
      <c r="B251" s="6">
        <v>45640</v>
      </c>
      <c r="C251" t="s">
        <v>1</v>
      </c>
      <c r="D251" t="s">
        <v>7706</v>
      </c>
      <c r="E251" t="s">
        <v>11359</v>
      </c>
      <c r="F251" t="s">
        <v>10764</v>
      </c>
      <c r="G251">
        <v>2964</v>
      </c>
      <c r="H251">
        <v>2964</v>
      </c>
      <c r="I251">
        <v>2964</v>
      </c>
      <c r="J251">
        <v>2964</v>
      </c>
      <c r="K251">
        <v>0</v>
      </c>
      <c r="L251" s="2">
        <v>0</v>
      </c>
      <c r="M251" s="2">
        <v>0</v>
      </c>
      <c r="N251" s="2">
        <v>0</v>
      </c>
      <c r="O251" s="2">
        <v>67.150000000000006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67.150000000000006</v>
      </c>
      <c r="V251" t="s">
        <v>55</v>
      </c>
    </row>
    <row r="252" spans="1:22" x14ac:dyDescent="0.25">
      <c r="A252" t="s">
        <v>8329</v>
      </c>
      <c r="B252" s="6">
        <v>45640</v>
      </c>
      <c r="C252" t="s">
        <v>1</v>
      </c>
      <c r="D252" t="s">
        <v>7706</v>
      </c>
      <c r="E252" t="s">
        <v>11359</v>
      </c>
      <c r="F252" t="s">
        <v>10764</v>
      </c>
      <c r="G252">
        <v>2963</v>
      </c>
      <c r="H252">
        <v>2963</v>
      </c>
      <c r="I252">
        <v>2963</v>
      </c>
      <c r="J252">
        <v>2963</v>
      </c>
      <c r="K252">
        <v>0</v>
      </c>
      <c r="L252" s="2">
        <v>0</v>
      </c>
      <c r="M252" s="2">
        <v>0</v>
      </c>
      <c r="N252" s="2">
        <v>0</v>
      </c>
      <c r="O252" s="2">
        <v>13.5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13.5</v>
      </c>
      <c r="V252" t="s">
        <v>55</v>
      </c>
    </row>
    <row r="253" spans="1:22" x14ac:dyDescent="0.25">
      <c r="A253" t="s">
        <v>8329</v>
      </c>
      <c r="B253" s="6">
        <v>45640</v>
      </c>
      <c r="C253" t="s">
        <v>1</v>
      </c>
      <c r="D253" t="s">
        <v>7706</v>
      </c>
      <c r="E253" t="s">
        <v>11359</v>
      </c>
      <c r="F253" t="s">
        <v>10764</v>
      </c>
      <c r="G253">
        <v>2962</v>
      </c>
      <c r="H253">
        <v>2962</v>
      </c>
      <c r="I253">
        <v>2962</v>
      </c>
      <c r="J253">
        <v>2962</v>
      </c>
      <c r="K253">
        <v>0</v>
      </c>
      <c r="L253" s="2">
        <v>0</v>
      </c>
      <c r="M253" s="2">
        <v>0</v>
      </c>
      <c r="N253" s="2">
        <v>0</v>
      </c>
      <c r="O253" s="2">
        <v>2048.75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2048.75</v>
      </c>
      <c r="V253" t="s">
        <v>55</v>
      </c>
    </row>
    <row r="254" spans="1:22" x14ac:dyDescent="0.25">
      <c r="A254" t="s">
        <v>8329</v>
      </c>
      <c r="B254" s="6">
        <v>45640</v>
      </c>
      <c r="C254" t="s">
        <v>1</v>
      </c>
      <c r="D254" t="s">
        <v>7706</v>
      </c>
      <c r="E254" t="s">
        <v>11359</v>
      </c>
      <c r="F254" t="s">
        <v>10764</v>
      </c>
      <c r="G254">
        <v>2961</v>
      </c>
      <c r="H254">
        <v>2961</v>
      </c>
      <c r="I254">
        <v>2961</v>
      </c>
      <c r="J254">
        <v>2961</v>
      </c>
      <c r="K254">
        <v>0</v>
      </c>
      <c r="L254" s="2">
        <v>0</v>
      </c>
      <c r="M254" s="2">
        <v>0</v>
      </c>
      <c r="N254" s="2">
        <v>0</v>
      </c>
      <c r="O254" s="2">
        <v>143.5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143.5</v>
      </c>
      <c r="V254" t="s">
        <v>55</v>
      </c>
    </row>
    <row r="255" spans="1:22" x14ac:dyDescent="0.25">
      <c r="A255" t="s">
        <v>8329</v>
      </c>
      <c r="B255" s="6">
        <v>45640</v>
      </c>
      <c r="C255" t="s">
        <v>1</v>
      </c>
      <c r="D255" t="s">
        <v>7706</v>
      </c>
      <c r="E255" t="s">
        <v>11359</v>
      </c>
      <c r="F255" t="s">
        <v>10764</v>
      </c>
      <c r="G255">
        <v>2960</v>
      </c>
      <c r="H255">
        <v>2960</v>
      </c>
      <c r="I255">
        <v>2960</v>
      </c>
      <c r="J255">
        <v>2960</v>
      </c>
      <c r="K255">
        <v>0</v>
      </c>
      <c r="L255" s="2">
        <v>0</v>
      </c>
      <c r="M255" s="2">
        <v>0</v>
      </c>
      <c r="N255" s="2">
        <v>0</v>
      </c>
      <c r="O255" s="2">
        <v>309.5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309.5</v>
      </c>
      <c r="V255" t="s">
        <v>55</v>
      </c>
    </row>
    <row r="256" spans="1:22" hidden="1" x14ac:dyDescent="0.25">
      <c r="A256" t="s">
        <v>8329</v>
      </c>
      <c r="B256" s="6">
        <v>45640</v>
      </c>
      <c r="C256" t="s">
        <v>1</v>
      </c>
      <c r="D256" t="s">
        <v>7706</v>
      </c>
      <c r="E256" t="s">
        <v>11359</v>
      </c>
      <c r="F256" t="s">
        <v>10764</v>
      </c>
      <c r="G256">
        <v>2959</v>
      </c>
      <c r="H256">
        <v>2959</v>
      </c>
      <c r="I256">
        <v>2959</v>
      </c>
      <c r="J256">
        <v>2959</v>
      </c>
      <c r="K256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t="s">
        <v>55</v>
      </c>
    </row>
    <row r="257" spans="1:22" x14ac:dyDescent="0.25">
      <c r="A257" t="s">
        <v>8329</v>
      </c>
      <c r="B257" s="6">
        <v>45640</v>
      </c>
      <c r="C257" t="s">
        <v>1</v>
      </c>
      <c r="D257" t="s">
        <v>7706</v>
      </c>
      <c r="E257" t="s">
        <v>11359</v>
      </c>
      <c r="F257" t="s">
        <v>10764</v>
      </c>
      <c r="G257">
        <v>2958</v>
      </c>
      <c r="H257">
        <v>2958</v>
      </c>
      <c r="I257">
        <v>2958</v>
      </c>
      <c r="J257">
        <v>2958</v>
      </c>
      <c r="K257">
        <v>0</v>
      </c>
      <c r="L257" s="2">
        <v>0</v>
      </c>
      <c r="M257" s="2">
        <v>0</v>
      </c>
      <c r="N257" s="2">
        <v>0</v>
      </c>
      <c r="O257" s="2">
        <v>47.5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47.5</v>
      </c>
      <c r="V257" t="s">
        <v>55</v>
      </c>
    </row>
    <row r="258" spans="1:22" x14ac:dyDescent="0.25">
      <c r="A258" t="s">
        <v>8329</v>
      </c>
      <c r="B258" s="6">
        <v>45640</v>
      </c>
      <c r="C258" t="s">
        <v>1</v>
      </c>
      <c r="D258" t="s">
        <v>7706</v>
      </c>
      <c r="E258" t="s">
        <v>11359</v>
      </c>
      <c r="F258" t="s">
        <v>10764</v>
      </c>
      <c r="G258">
        <v>2957</v>
      </c>
      <c r="H258">
        <v>2957</v>
      </c>
      <c r="I258">
        <v>2957</v>
      </c>
      <c r="J258">
        <v>2957</v>
      </c>
      <c r="K258">
        <v>0</v>
      </c>
      <c r="L258" s="2">
        <v>0</v>
      </c>
      <c r="M258" s="2">
        <v>0</v>
      </c>
      <c r="N258" s="2">
        <v>0</v>
      </c>
      <c r="O258" s="2">
        <v>126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126</v>
      </c>
      <c r="V258" t="s">
        <v>55</v>
      </c>
    </row>
    <row r="259" spans="1:22" x14ac:dyDescent="0.25">
      <c r="A259" t="s">
        <v>8329</v>
      </c>
      <c r="B259" s="6">
        <v>45640</v>
      </c>
      <c r="C259" t="s">
        <v>1</v>
      </c>
      <c r="D259" t="s">
        <v>7706</v>
      </c>
      <c r="E259" t="s">
        <v>11359</v>
      </c>
      <c r="F259" t="s">
        <v>10764</v>
      </c>
      <c r="G259">
        <v>2956</v>
      </c>
      <c r="H259">
        <v>2956</v>
      </c>
      <c r="I259">
        <v>2956</v>
      </c>
      <c r="J259">
        <v>2956</v>
      </c>
      <c r="K259">
        <v>0</v>
      </c>
      <c r="L259" s="2">
        <v>0</v>
      </c>
      <c r="M259" s="2">
        <v>0</v>
      </c>
      <c r="N259" s="2">
        <v>0</v>
      </c>
      <c r="O259" s="2">
        <v>44.1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44.1</v>
      </c>
      <c r="V259" t="s">
        <v>55</v>
      </c>
    </row>
    <row r="260" spans="1:22" x14ac:dyDescent="0.25">
      <c r="A260" t="s">
        <v>8329</v>
      </c>
      <c r="B260" s="6">
        <v>45640</v>
      </c>
      <c r="C260" t="s">
        <v>1</v>
      </c>
      <c r="D260" t="s">
        <v>7706</v>
      </c>
      <c r="E260" t="s">
        <v>11359</v>
      </c>
      <c r="F260" t="s">
        <v>10764</v>
      </c>
      <c r="G260">
        <v>2955</v>
      </c>
      <c r="H260">
        <v>2955</v>
      </c>
      <c r="I260">
        <v>2955</v>
      </c>
      <c r="J260">
        <v>2955</v>
      </c>
      <c r="K260">
        <v>0</v>
      </c>
      <c r="L260" s="2">
        <v>0</v>
      </c>
      <c r="M260" s="2">
        <v>0</v>
      </c>
      <c r="N260" s="2">
        <v>0</v>
      </c>
      <c r="O260" s="2">
        <v>29.65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29.65</v>
      </c>
      <c r="V260" t="s">
        <v>55</v>
      </c>
    </row>
    <row r="261" spans="1:22" x14ac:dyDescent="0.25">
      <c r="A261" t="s">
        <v>8329</v>
      </c>
      <c r="B261" s="6">
        <v>45640</v>
      </c>
      <c r="C261" t="s">
        <v>1</v>
      </c>
      <c r="D261" t="s">
        <v>7706</v>
      </c>
      <c r="E261" t="s">
        <v>11359</v>
      </c>
      <c r="F261" t="s">
        <v>10764</v>
      </c>
      <c r="G261">
        <v>2954</v>
      </c>
      <c r="H261">
        <v>2954</v>
      </c>
      <c r="I261">
        <v>2954</v>
      </c>
      <c r="J261">
        <v>2954</v>
      </c>
      <c r="K261">
        <v>0</v>
      </c>
      <c r="L261" s="2">
        <v>0</v>
      </c>
      <c r="M261" s="2">
        <v>0</v>
      </c>
      <c r="N261" s="2">
        <v>0</v>
      </c>
      <c r="O261" s="2">
        <v>443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443</v>
      </c>
      <c r="V261" t="s">
        <v>55</v>
      </c>
    </row>
    <row r="262" spans="1:22" x14ac:dyDescent="0.25">
      <c r="A262" t="s">
        <v>8329</v>
      </c>
      <c r="B262" s="6">
        <v>45640</v>
      </c>
      <c r="C262" t="s">
        <v>1</v>
      </c>
      <c r="D262" t="s">
        <v>7706</v>
      </c>
      <c r="E262" t="s">
        <v>11359</v>
      </c>
      <c r="F262" t="s">
        <v>10764</v>
      </c>
      <c r="G262">
        <v>2953</v>
      </c>
      <c r="H262">
        <v>2953</v>
      </c>
      <c r="I262">
        <v>2953</v>
      </c>
      <c r="J262">
        <v>2953</v>
      </c>
      <c r="K262">
        <v>0</v>
      </c>
      <c r="L262" s="2">
        <v>0</v>
      </c>
      <c r="M262" s="2">
        <v>0</v>
      </c>
      <c r="N262" s="2">
        <v>0</v>
      </c>
      <c r="O262" s="2">
        <v>18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18</v>
      </c>
      <c r="V262" t="s">
        <v>55</v>
      </c>
    </row>
    <row r="263" spans="1:22" x14ac:dyDescent="0.25">
      <c r="A263" t="s">
        <v>8329</v>
      </c>
      <c r="B263" s="6">
        <v>45639</v>
      </c>
      <c r="C263" t="s">
        <v>1</v>
      </c>
      <c r="D263" t="s">
        <v>7706</v>
      </c>
      <c r="E263" t="s">
        <v>11359</v>
      </c>
      <c r="F263" t="s">
        <v>10764</v>
      </c>
      <c r="G263">
        <v>2952</v>
      </c>
      <c r="H263">
        <v>2952</v>
      </c>
      <c r="I263">
        <v>2952</v>
      </c>
      <c r="J263">
        <v>2952</v>
      </c>
      <c r="K263">
        <v>0</v>
      </c>
      <c r="L263" s="2">
        <v>0</v>
      </c>
      <c r="M263" s="2">
        <v>0</v>
      </c>
      <c r="N263" s="2">
        <v>0</v>
      </c>
      <c r="O263" s="2">
        <v>21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21</v>
      </c>
      <c r="V263" t="s">
        <v>55</v>
      </c>
    </row>
    <row r="264" spans="1:22" x14ac:dyDescent="0.25">
      <c r="A264" t="s">
        <v>8329</v>
      </c>
      <c r="B264" s="6">
        <v>45639</v>
      </c>
      <c r="C264" t="s">
        <v>1</v>
      </c>
      <c r="D264" t="s">
        <v>7706</v>
      </c>
      <c r="E264" t="s">
        <v>11359</v>
      </c>
      <c r="F264" t="s">
        <v>10764</v>
      </c>
      <c r="G264">
        <v>2951</v>
      </c>
      <c r="H264">
        <v>2951</v>
      </c>
      <c r="I264">
        <v>2951</v>
      </c>
      <c r="J264">
        <v>2951</v>
      </c>
      <c r="K264">
        <v>0</v>
      </c>
      <c r="L264" s="2">
        <v>0</v>
      </c>
      <c r="M264" s="2">
        <v>0</v>
      </c>
      <c r="N264" s="2">
        <v>0</v>
      </c>
      <c r="O264" s="2">
        <v>92.2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92.2</v>
      </c>
      <c r="V264" t="s">
        <v>55</v>
      </c>
    </row>
    <row r="265" spans="1:22" x14ac:dyDescent="0.25">
      <c r="A265" t="s">
        <v>8329</v>
      </c>
      <c r="B265" s="6">
        <v>45639</v>
      </c>
      <c r="C265" t="s">
        <v>1</v>
      </c>
      <c r="D265" t="s">
        <v>7706</v>
      </c>
      <c r="E265" t="s">
        <v>11359</v>
      </c>
      <c r="F265" t="s">
        <v>10764</v>
      </c>
      <c r="G265">
        <v>2950</v>
      </c>
      <c r="H265">
        <v>2950</v>
      </c>
      <c r="I265">
        <v>2950</v>
      </c>
      <c r="J265">
        <v>2950</v>
      </c>
      <c r="K265">
        <v>0</v>
      </c>
      <c r="L265" s="2">
        <v>0</v>
      </c>
      <c r="M265" s="2">
        <v>0</v>
      </c>
      <c r="N265" s="2">
        <v>0</v>
      </c>
      <c r="O265" s="2">
        <v>119.5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119.5</v>
      </c>
      <c r="V265" t="s">
        <v>55</v>
      </c>
    </row>
    <row r="266" spans="1:22" x14ac:dyDescent="0.25">
      <c r="A266" t="s">
        <v>8329</v>
      </c>
      <c r="B266" s="6">
        <v>45639</v>
      </c>
      <c r="C266" t="s">
        <v>1</v>
      </c>
      <c r="D266" t="s">
        <v>7706</v>
      </c>
      <c r="E266" t="s">
        <v>11359</v>
      </c>
      <c r="F266" t="s">
        <v>10764</v>
      </c>
      <c r="G266">
        <v>2949</v>
      </c>
      <c r="H266">
        <v>2949</v>
      </c>
      <c r="I266">
        <v>2949</v>
      </c>
      <c r="J266">
        <v>2949</v>
      </c>
      <c r="K266">
        <v>0</v>
      </c>
      <c r="L266" s="2">
        <v>0</v>
      </c>
      <c r="M266" s="2">
        <v>0</v>
      </c>
      <c r="N266" s="2">
        <v>0</v>
      </c>
      <c r="O266" s="2">
        <v>97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97</v>
      </c>
      <c r="V266" t="s">
        <v>55</v>
      </c>
    </row>
    <row r="267" spans="1:22" x14ac:dyDescent="0.25">
      <c r="A267" t="s">
        <v>8329</v>
      </c>
      <c r="B267" s="6">
        <v>45639</v>
      </c>
      <c r="C267" t="s">
        <v>1</v>
      </c>
      <c r="D267" t="s">
        <v>7706</v>
      </c>
      <c r="E267" t="s">
        <v>11359</v>
      </c>
      <c r="F267" t="s">
        <v>10764</v>
      </c>
      <c r="G267">
        <v>2948</v>
      </c>
      <c r="H267">
        <v>2948</v>
      </c>
      <c r="I267">
        <v>2948</v>
      </c>
      <c r="J267">
        <v>2948</v>
      </c>
      <c r="K267">
        <v>0</v>
      </c>
      <c r="L267" s="2">
        <v>0</v>
      </c>
      <c r="M267" s="2">
        <v>0</v>
      </c>
      <c r="N267" s="2">
        <v>0</v>
      </c>
      <c r="O267" s="2">
        <v>2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2</v>
      </c>
      <c r="V267" t="s">
        <v>55</v>
      </c>
    </row>
    <row r="268" spans="1:22" x14ac:dyDescent="0.25">
      <c r="A268" t="s">
        <v>8329</v>
      </c>
      <c r="B268" s="6">
        <v>45639</v>
      </c>
      <c r="C268" t="s">
        <v>1</v>
      </c>
      <c r="D268" t="s">
        <v>7706</v>
      </c>
      <c r="E268" t="s">
        <v>11359</v>
      </c>
      <c r="F268" t="s">
        <v>10764</v>
      </c>
      <c r="G268">
        <v>2947</v>
      </c>
      <c r="H268">
        <v>2947</v>
      </c>
      <c r="I268">
        <v>2947</v>
      </c>
      <c r="J268">
        <v>2947</v>
      </c>
      <c r="K268">
        <v>0</v>
      </c>
      <c r="L268" s="2">
        <v>0</v>
      </c>
      <c r="M268" s="2">
        <v>0</v>
      </c>
      <c r="N268" s="2">
        <v>0</v>
      </c>
      <c r="O268" s="2">
        <v>150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150</v>
      </c>
      <c r="V268" t="s">
        <v>55</v>
      </c>
    </row>
    <row r="269" spans="1:22" x14ac:dyDescent="0.25">
      <c r="A269" t="s">
        <v>8329</v>
      </c>
      <c r="B269" s="6">
        <v>45639</v>
      </c>
      <c r="C269" t="s">
        <v>1</v>
      </c>
      <c r="D269" t="s">
        <v>7706</v>
      </c>
      <c r="E269" t="s">
        <v>11359</v>
      </c>
      <c r="F269" t="s">
        <v>10764</v>
      </c>
      <c r="G269">
        <v>2946</v>
      </c>
      <c r="H269">
        <v>2946</v>
      </c>
      <c r="I269">
        <v>2946</v>
      </c>
      <c r="J269">
        <v>2946</v>
      </c>
      <c r="K269">
        <v>0</v>
      </c>
      <c r="L269" s="2">
        <v>0</v>
      </c>
      <c r="M269" s="2">
        <v>0</v>
      </c>
      <c r="N269" s="2">
        <v>0</v>
      </c>
      <c r="O269" s="2">
        <v>75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75</v>
      </c>
      <c r="V269" t="s">
        <v>55</v>
      </c>
    </row>
    <row r="270" spans="1:22" x14ac:dyDescent="0.25">
      <c r="A270" t="s">
        <v>8329</v>
      </c>
      <c r="B270" s="6">
        <v>45639</v>
      </c>
      <c r="C270" t="s">
        <v>1</v>
      </c>
      <c r="D270" t="s">
        <v>7706</v>
      </c>
      <c r="E270" t="s">
        <v>11359</v>
      </c>
      <c r="F270" t="s">
        <v>10764</v>
      </c>
      <c r="G270">
        <v>2945</v>
      </c>
      <c r="H270">
        <v>2945</v>
      </c>
      <c r="I270">
        <v>2945</v>
      </c>
      <c r="J270">
        <v>2945</v>
      </c>
      <c r="K270">
        <v>0</v>
      </c>
      <c r="L270" s="2">
        <v>0</v>
      </c>
      <c r="M270" s="2">
        <v>0</v>
      </c>
      <c r="N270" s="2">
        <v>0</v>
      </c>
      <c r="O270" s="2">
        <v>473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473</v>
      </c>
      <c r="V270" t="s">
        <v>55</v>
      </c>
    </row>
    <row r="271" spans="1:22" x14ac:dyDescent="0.25">
      <c r="A271" t="s">
        <v>8329</v>
      </c>
      <c r="B271" s="6">
        <v>45639</v>
      </c>
      <c r="C271" t="s">
        <v>1</v>
      </c>
      <c r="D271" t="s">
        <v>7706</v>
      </c>
      <c r="E271" t="s">
        <v>11359</v>
      </c>
      <c r="F271" t="s">
        <v>10764</v>
      </c>
      <c r="G271">
        <v>2944</v>
      </c>
      <c r="H271">
        <v>2944</v>
      </c>
      <c r="I271">
        <v>2944</v>
      </c>
      <c r="J271">
        <v>2944</v>
      </c>
      <c r="K271">
        <v>0</v>
      </c>
      <c r="L271" s="2">
        <v>0</v>
      </c>
      <c r="M271" s="2">
        <v>0</v>
      </c>
      <c r="N271" s="2">
        <v>0</v>
      </c>
      <c r="O271" s="2">
        <v>255.6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255.6</v>
      </c>
      <c r="V271" t="s">
        <v>55</v>
      </c>
    </row>
    <row r="272" spans="1:22" x14ac:dyDescent="0.25">
      <c r="A272" t="s">
        <v>8329</v>
      </c>
      <c r="B272" s="6">
        <v>45639</v>
      </c>
      <c r="C272" t="s">
        <v>1</v>
      </c>
      <c r="D272" t="s">
        <v>7706</v>
      </c>
      <c r="E272" t="s">
        <v>11359</v>
      </c>
      <c r="F272" t="s">
        <v>10764</v>
      </c>
      <c r="G272">
        <v>2943</v>
      </c>
      <c r="H272">
        <v>2943</v>
      </c>
      <c r="I272">
        <v>2943</v>
      </c>
      <c r="J272">
        <v>2943</v>
      </c>
      <c r="K272">
        <v>0</v>
      </c>
      <c r="L272" s="2">
        <v>0</v>
      </c>
      <c r="M272" s="2">
        <v>0</v>
      </c>
      <c r="N272" s="2">
        <v>0</v>
      </c>
      <c r="O272" s="2">
        <v>123.4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123.4</v>
      </c>
      <c r="V272" t="s">
        <v>55</v>
      </c>
    </row>
    <row r="273" spans="1:22" x14ac:dyDescent="0.25">
      <c r="A273" t="s">
        <v>8329</v>
      </c>
      <c r="B273" s="6">
        <v>45639</v>
      </c>
      <c r="C273" t="s">
        <v>1</v>
      </c>
      <c r="D273" t="s">
        <v>7706</v>
      </c>
      <c r="E273" t="s">
        <v>11359</v>
      </c>
      <c r="F273" t="s">
        <v>10764</v>
      </c>
      <c r="G273">
        <v>2942</v>
      </c>
      <c r="H273">
        <v>2942</v>
      </c>
      <c r="I273">
        <v>2942</v>
      </c>
      <c r="J273">
        <v>2942</v>
      </c>
      <c r="K273">
        <v>0</v>
      </c>
      <c r="L273" s="2">
        <v>0</v>
      </c>
      <c r="M273" s="2">
        <v>0</v>
      </c>
      <c r="N273" s="2">
        <v>0</v>
      </c>
      <c r="O273" s="2">
        <v>20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20</v>
      </c>
      <c r="V273" t="s">
        <v>55</v>
      </c>
    </row>
    <row r="274" spans="1:22" x14ac:dyDescent="0.25">
      <c r="A274" t="s">
        <v>8329</v>
      </c>
      <c r="B274" s="6">
        <v>45639</v>
      </c>
      <c r="C274" t="s">
        <v>1</v>
      </c>
      <c r="D274" t="s">
        <v>7706</v>
      </c>
      <c r="E274" t="s">
        <v>11359</v>
      </c>
      <c r="F274" t="s">
        <v>10764</v>
      </c>
      <c r="G274">
        <v>2941</v>
      </c>
      <c r="H274">
        <v>2941</v>
      </c>
      <c r="I274">
        <v>2941</v>
      </c>
      <c r="J274">
        <v>2941</v>
      </c>
      <c r="K274">
        <v>0</v>
      </c>
      <c r="L274" s="2">
        <v>0</v>
      </c>
      <c r="M274" s="2">
        <v>0</v>
      </c>
      <c r="N274" s="2">
        <v>0</v>
      </c>
      <c r="O274" s="2">
        <v>154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154</v>
      </c>
      <c r="V274" t="s">
        <v>55</v>
      </c>
    </row>
    <row r="275" spans="1:22" x14ac:dyDescent="0.25">
      <c r="A275" t="s">
        <v>8329</v>
      </c>
      <c r="B275" s="6">
        <v>45639</v>
      </c>
      <c r="C275" t="s">
        <v>1</v>
      </c>
      <c r="D275" t="s">
        <v>7706</v>
      </c>
      <c r="E275" t="s">
        <v>11359</v>
      </c>
      <c r="F275" t="s">
        <v>10764</v>
      </c>
      <c r="G275">
        <v>2940</v>
      </c>
      <c r="H275">
        <v>2940</v>
      </c>
      <c r="I275">
        <v>2940</v>
      </c>
      <c r="J275">
        <v>2940</v>
      </c>
      <c r="K275">
        <v>0</v>
      </c>
      <c r="L275" s="2">
        <v>0</v>
      </c>
      <c r="M275" s="2">
        <v>0</v>
      </c>
      <c r="N275" s="2">
        <v>0</v>
      </c>
      <c r="O275" s="2">
        <v>106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106</v>
      </c>
      <c r="V275" t="s">
        <v>55</v>
      </c>
    </row>
    <row r="276" spans="1:22" x14ac:dyDescent="0.25">
      <c r="A276" t="s">
        <v>8329</v>
      </c>
      <c r="B276" s="6">
        <v>45639</v>
      </c>
      <c r="C276" t="s">
        <v>1</v>
      </c>
      <c r="D276" t="s">
        <v>7706</v>
      </c>
      <c r="E276" t="s">
        <v>11359</v>
      </c>
      <c r="F276" t="s">
        <v>10764</v>
      </c>
      <c r="G276">
        <v>2939</v>
      </c>
      <c r="H276">
        <v>2939</v>
      </c>
      <c r="I276">
        <v>2939</v>
      </c>
      <c r="J276">
        <v>2939</v>
      </c>
      <c r="K276">
        <v>0</v>
      </c>
      <c r="L276" s="2">
        <v>0</v>
      </c>
      <c r="M276" s="2">
        <v>0</v>
      </c>
      <c r="N276" s="2">
        <v>0</v>
      </c>
      <c r="O276" s="2">
        <v>287.5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287.5</v>
      </c>
      <c r="V276" t="s">
        <v>55</v>
      </c>
    </row>
    <row r="277" spans="1:22" x14ac:dyDescent="0.25">
      <c r="A277" t="s">
        <v>8329</v>
      </c>
      <c r="B277" s="6">
        <v>45639</v>
      </c>
      <c r="C277" t="s">
        <v>1</v>
      </c>
      <c r="D277" t="s">
        <v>7706</v>
      </c>
      <c r="E277" t="s">
        <v>11359</v>
      </c>
      <c r="F277" t="s">
        <v>10764</v>
      </c>
      <c r="G277">
        <v>2938</v>
      </c>
      <c r="H277">
        <v>2938</v>
      </c>
      <c r="I277">
        <v>2938</v>
      </c>
      <c r="J277">
        <v>2938</v>
      </c>
      <c r="K277">
        <v>0</v>
      </c>
      <c r="L277" s="2">
        <v>0</v>
      </c>
      <c r="M277" s="2">
        <v>0</v>
      </c>
      <c r="N277" s="2">
        <v>0</v>
      </c>
      <c r="O277" s="2">
        <v>50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50</v>
      </c>
      <c r="V277" t="s">
        <v>55</v>
      </c>
    </row>
    <row r="278" spans="1:22" x14ac:dyDescent="0.25">
      <c r="A278" t="s">
        <v>8329</v>
      </c>
      <c r="B278" s="6">
        <v>45639</v>
      </c>
      <c r="C278" t="s">
        <v>1</v>
      </c>
      <c r="D278" t="s">
        <v>7706</v>
      </c>
      <c r="E278" t="s">
        <v>11359</v>
      </c>
      <c r="F278" t="s">
        <v>10764</v>
      </c>
      <c r="G278">
        <v>2937</v>
      </c>
      <c r="H278">
        <v>2937</v>
      </c>
      <c r="I278">
        <v>2937</v>
      </c>
      <c r="J278">
        <v>2937</v>
      </c>
      <c r="K278">
        <v>0</v>
      </c>
      <c r="L278" s="2">
        <v>0</v>
      </c>
      <c r="M278" s="2">
        <v>0</v>
      </c>
      <c r="N278" s="2">
        <v>0</v>
      </c>
      <c r="O278" s="2">
        <v>20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20</v>
      </c>
      <c r="V278" t="s">
        <v>55</v>
      </c>
    </row>
    <row r="279" spans="1:22" x14ac:dyDescent="0.25">
      <c r="A279" t="s">
        <v>8329</v>
      </c>
      <c r="B279" s="6">
        <v>45639</v>
      </c>
      <c r="C279" t="s">
        <v>1</v>
      </c>
      <c r="D279" t="s">
        <v>7706</v>
      </c>
      <c r="E279" t="s">
        <v>11359</v>
      </c>
      <c r="F279" t="s">
        <v>10764</v>
      </c>
      <c r="G279">
        <v>2936</v>
      </c>
      <c r="H279">
        <v>2936</v>
      </c>
      <c r="I279">
        <v>2936</v>
      </c>
      <c r="J279">
        <v>2936</v>
      </c>
      <c r="K279">
        <v>0</v>
      </c>
      <c r="L279" s="2">
        <v>0</v>
      </c>
      <c r="M279" s="2">
        <v>0</v>
      </c>
      <c r="N279" s="2">
        <v>0</v>
      </c>
      <c r="O279" s="2">
        <v>211.2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211.2</v>
      </c>
      <c r="V279" t="s">
        <v>55</v>
      </c>
    </row>
    <row r="280" spans="1:22" x14ac:dyDescent="0.25">
      <c r="A280" t="s">
        <v>8329</v>
      </c>
      <c r="B280" s="6">
        <v>45639</v>
      </c>
      <c r="C280" t="s">
        <v>1</v>
      </c>
      <c r="D280" t="s">
        <v>7706</v>
      </c>
      <c r="E280" t="s">
        <v>11359</v>
      </c>
      <c r="F280" t="s">
        <v>10764</v>
      </c>
      <c r="G280">
        <v>2935</v>
      </c>
      <c r="H280">
        <v>2935</v>
      </c>
      <c r="I280">
        <v>2935</v>
      </c>
      <c r="J280">
        <v>2935</v>
      </c>
      <c r="K280">
        <v>0</v>
      </c>
      <c r="L280" s="2">
        <v>0</v>
      </c>
      <c r="M280" s="2">
        <v>0</v>
      </c>
      <c r="N280" s="2">
        <v>0</v>
      </c>
      <c r="O280" s="2">
        <v>435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435</v>
      </c>
      <c r="V280" t="s">
        <v>55</v>
      </c>
    </row>
    <row r="281" spans="1:22" x14ac:dyDescent="0.25">
      <c r="A281" t="s">
        <v>8329</v>
      </c>
      <c r="B281" s="6">
        <v>45639</v>
      </c>
      <c r="C281" t="s">
        <v>1</v>
      </c>
      <c r="D281" t="s">
        <v>7706</v>
      </c>
      <c r="E281" t="s">
        <v>11359</v>
      </c>
      <c r="F281" t="s">
        <v>10764</v>
      </c>
      <c r="G281">
        <v>2934</v>
      </c>
      <c r="H281">
        <v>2934</v>
      </c>
      <c r="I281">
        <v>2934</v>
      </c>
      <c r="J281">
        <v>2934</v>
      </c>
      <c r="K281">
        <v>0</v>
      </c>
      <c r="L281" s="2">
        <v>0</v>
      </c>
      <c r="M281" s="2">
        <v>0</v>
      </c>
      <c r="N281" s="2">
        <v>0</v>
      </c>
      <c r="O281" s="2">
        <v>18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18</v>
      </c>
      <c r="V281" t="s">
        <v>55</v>
      </c>
    </row>
    <row r="282" spans="1:22" x14ac:dyDescent="0.25">
      <c r="A282" t="s">
        <v>8329</v>
      </c>
      <c r="B282" s="6">
        <v>45639</v>
      </c>
      <c r="C282" t="s">
        <v>1</v>
      </c>
      <c r="D282" t="s">
        <v>7706</v>
      </c>
      <c r="E282" t="s">
        <v>11359</v>
      </c>
      <c r="F282" t="s">
        <v>10764</v>
      </c>
      <c r="G282">
        <v>2933</v>
      </c>
      <c r="H282">
        <v>2933</v>
      </c>
      <c r="I282">
        <v>2933</v>
      </c>
      <c r="J282">
        <v>2933</v>
      </c>
      <c r="K282">
        <v>0</v>
      </c>
      <c r="L282" s="2">
        <v>0</v>
      </c>
      <c r="M282" s="2">
        <v>0</v>
      </c>
      <c r="N282" s="2">
        <v>0</v>
      </c>
      <c r="O282" s="2">
        <v>347.9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347.9</v>
      </c>
      <c r="V282" t="s">
        <v>55</v>
      </c>
    </row>
    <row r="283" spans="1:22" x14ac:dyDescent="0.25">
      <c r="A283" t="s">
        <v>8329</v>
      </c>
      <c r="B283" s="6">
        <v>45638</v>
      </c>
      <c r="C283" t="s">
        <v>1</v>
      </c>
      <c r="D283" t="s">
        <v>7706</v>
      </c>
      <c r="E283" t="s">
        <v>11359</v>
      </c>
      <c r="F283" t="s">
        <v>10764</v>
      </c>
      <c r="G283">
        <v>2932</v>
      </c>
      <c r="H283">
        <v>2932</v>
      </c>
      <c r="I283">
        <v>2932</v>
      </c>
      <c r="J283">
        <v>2932</v>
      </c>
      <c r="K283">
        <v>0</v>
      </c>
      <c r="L283" s="2">
        <v>0</v>
      </c>
      <c r="M283" s="2">
        <v>0</v>
      </c>
      <c r="N283" s="2">
        <v>0</v>
      </c>
      <c r="O283" s="2">
        <v>87.5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87.5</v>
      </c>
      <c r="V283" t="s">
        <v>55</v>
      </c>
    </row>
    <row r="284" spans="1:22" x14ac:dyDescent="0.25">
      <c r="A284" t="s">
        <v>8329</v>
      </c>
      <c r="B284" s="6">
        <v>45638</v>
      </c>
      <c r="C284" t="s">
        <v>1</v>
      </c>
      <c r="D284" t="s">
        <v>7706</v>
      </c>
      <c r="E284" t="s">
        <v>11359</v>
      </c>
      <c r="F284" t="s">
        <v>10764</v>
      </c>
      <c r="G284">
        <v>2931</v>
      </c>
      <c r="H284">
        <v>2931</v>
      </c>
      <c r="I284">
        <v>2931</v>
      </c>
      <c r="J284">
        <v>2931</v>
      </c>
      <c r="K284">
        <v>0</v>
      </c>
      <c r="L284" s="2">
        <v>0</v>
      </c>
      <c r="M284" s="2">
        <v>0</v>
      </c>
      <c r="N284" s="2">
        <v>0</v>
      </c>
      <c r="O284" s="2">
        <v>140.24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140.24</v>
      </c>
      <c r="V284" t="s">
        <v>55</v>
      </c>
    </row>
    <row r="285" spans="1:22" x14ac:dyDescent="0.25">
      <c r="A285" t="s">
        <v>8329</v>
      </c>
      <c r="B285" s="6">
        <v>45638</v>
      </c>
      <c r="C285" t="s">
        <v>1</v>
      </c>
      <c r="D285" t="s">
        <v>7706</v>
      </c>
      <c r="E285" t="s">
        <v>11359</v>
      </c>
      <c r="F285" t="s">
        <v>10764</v>
      </c>
      <c r="G285">
        <v>2930</v>
      </c>
      <c r="H285">
        <v>2930</v>
      </c>
      <c r="I285">
        <v>2930</v>
      </c>
      <c r="J285">
        <v>2930</v>
      </c>
      <c r="K285">
        <v>0</v>
      </c>
      <c r="L285" s="2">
        <v>0</v>
      </c>
      <c r="M285" s="2">
        <v>0</v>
      </c>
      <c r="N285" s="2">
        <v>0</v>
      </c>
      <c r="O285" s="2">
        <v>1332.5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1332.5</v>
      </c>
      <c r="V285" t="s">
        <v>55</v>
      </c>
    </row>
    <row r="286" spans="1:22" x14ac:dyDescent="0.25">
      <c r="A286" t="s">
        <v>8329</v>
      </c>
      <c r="B286" s="6">
        <v>45638</v>
      </c>
      <c r="C286" t="s">
        <v>1</v>
      </c>
      <c r="D286" t="s">
        <v>7706</v>
      </c>
      <c r="E286" t="s">
        <v>11359</v>
      </c>
      <c r="F286" t="s">
        <v>10764</v>
      </c>
      <c r="G286">
        <v>2929</v>
      </c>
      <c r="H286">
        <v>2929</v>
      </c>
      <c r="I286">
        <v>2929</v>
      </c>
      <c r="J286">
        <v>2929</v>
      </c>
      <c r="K286">
        <v>0</v>
      </c>
      <c r="L286" s="2">
        <v>0</v>
      </c>
      <c r="M286" s="2">
        <v>0</v>
      </c>
      <c r="N286" s="2">
        <v>0</v>
      </c>
      <c r="O286" s="2">
        <v>148.5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148.5</v>
      </c>
      <c r="V286" t="s">
        <v>55</v>
      </c>
    </row>
    <row r="287" spans="1:22" x14ac:dyDescent="0.25">
      <c r="A287" t="s">
        <v>8329</v>
      </c>
      <c r="B287" s="6">
        <v>45638</v>
      </c>
      <c r="C287" t="s">
        <v>1</v>
      </c>
      <c r="D287" t="s">
        <v>7706</v>
      </c>
      <c r="E287" t="s">
        <v>11359</v>
      </c>
      <c r="F287" t="s">
        <v>10764</v>
      </c>
      <c r="G287">
        <v>2928</v>
      </c>
      <c r="H287">
        <v>2928</v>
      </c>
      <c r="I287">
        <v>2928</v>
      </c>
      <c r="J287">
        <v>2928</v>
      </c>
      <c r="K287">
        <v>0</v>
      </c>
      <c r="L287" s="2">
        <v>0</v>
      </c>
      <c r="M287" s="2">
        <v>0</v>
      </c>
      <c r="N287" s="2">
        <v>0</v>
      </c>
      <c r="O287" s="2">
        <v>465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465</v>
      </c>
      <c r="V287" t="s">
        <v>55</v>
      </c>
    </row>
    <row r="288" spans="1:22" x14ac:dyDescent="0.25">
      <c r="A288" t="s">
        <v>8329</v>
      </c>
      <c r="B288" s="6">
        <v>45638</v>
      </c>
      <c r="C288" t="s">
        <v>1</v>
      </c>
      <c r="D288" t="s">
        <v>7706</v>
      </c>
      <c r="E288" t="s">
        <v>11359</v>
      </c>
      <c r="F288" t="s">
        <v>10764</v>
      </c>
      <c r="G288">
        <v>2927</v>
      </c>
      <c r="H288">
        <v>2927</v>
      </c>
      <c r="I288">
        <v>2927</v>
      </c>
      <c r="J288">
        <v>2927</v>
      </c>
      <c r="K288">
        <v>0</v>
      </c>
      <c r="L288" s="2">
        <v>0</v>
      </c>
      <c r="M288" s="2">
        <v>0</v>
      </c>
      <c r="N288" s="2">
        <v>0</v>
      </c>
      <c r="O288" s="2">
        <v>143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143</v>
      </c>
      <c r="V288" t="s">
        <v>55</v>
      </c>
    </row>
    <row r="289" spans="1:22" x14ac:dyDescent="0.25">
      <c r="A289" t="s">
        <v>8329</v>
      </c>
      <c r="B289" s="6">
        <v>45638</v>
      </c>
      <c r="C289" t="s">
        <v>1</v>
      </c>
      <c r="D289" t="s">
        <v>7706</v>
      </c>
      <c r="E289" t="s">
        <v>11359</v>
      </c>
      <c r="F289" t="s">
        <v>10764</v>
      </c>
      <c r="G289">
        <v>2926</v>
      </c>
      <c r="H289">
        <v>2926</v>
      </c>
      <c r="I289">
        <v>2926</v>
      </c>
      <c r="J289">
        <v>2926</v>
      </c>
      <c r="K289">
        <v>0</v>
      </c>
      <c r="L289" s="2">
        <v>0</v>
      </c>
      <c r="M289" s="2">
        <v>0</v>
      </c>
      <c r="N289" s="2">
        <v>0</v>
      </c>
      <c r="O289" s="2">
        <v>70.75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70.75</v>
      </c>
      <c r="V289" t="s">
        <v>55</v>
      </c>
    </row>
    <row r="290" spans="1:22" x14ac:dyDescent="0.25">
      <c r="A290" t="s">
        <v>8329</v>
      </c>
      <c r="B290" s="6">
        <v>45638</v>
      </c>
      <c r="C290" t="s">
        <v>1</v>
      </c>
      <c r="D290" t="s">
        <v>7706</v>
      </c>
      <c r="E290" t="s">
        <v>11359</v>
      </c>
      <c r="F290" t="s">
        <v>10764</v>
      </c>
      <c r="G290">
        <v>2925</v>
      </c>
      <c r="H290">
        <v>2925</v>
      </c>
      <c r="I290">
        <v>2925</v>
      </c>
      <c r="J290">
        <v>2925</v>
      </c>
      <c r="K290">
        <v>0</v>
      </c>
      <c r="L290" s="2">
        <v>0</v>
      </c>
      <c r="M290" s="2">
        <v>0</v>
      </c>
      <c r="N290" s="2">
        <v>0</v>
      </c>
      <c r="O290" s="2">
        <v>13.5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13.5</v>
      </c>
      <c r="V290" t="s">
        <v>55</v>
      </c>
    </row>
    <row r="291" spans="1:22" x14ac:dyDescent="0.25">
      <c r="A291" t="s">
        <v>8329</v>
      </c>
      <c r="B291" s="6">
        <v>45638</v>
      </c>
      <c r="C291" t="s">
        <v>1</v>
      </c>
      <c r="D291" t="s">
        <v>7706</v>
      </c>
      <c r="E291" t="s">
        <v>11359</v>
      </c>
      <c r="F291" t="s">
        <v>10764</v>
      </c>
      <c r="G291">
        <v>2924</v>
      </c>
      <c r="H291">
        <v>2924</v>
      </c>
      <c r="I291">
        <v>2924</v>
      </c>
      <c r="J291">
        <v>2924</v>
      </c>
      <c r="K291">
        <v>0</v>
      </c>
      <c r="L291" s="2">
        <v>0</v>
      </c>
      <c r="M291" s="2">
        <v>0</v>
      </c>
      <c r="N291" s="2">
        <v>0</v>
      </c>
      <c r="O291" s="2">
        <v>77.8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77.8</v>
      </c>
      <c r="V291" t="s">
        <v>55</v>
      </c>
    </row>
    <row r="292" spans="1:22" x14ac:dyDescent="0.25">
      <c r="A292" t="s">
        <v>8329</v>
      </c>
      <c r="B292" s="6">
        <v>45638</v>
      </c>
      <c r="C292" t="s">
        <v>1</v>
      </c>
      <c r="D292" t="s">
        <v>7706</v>
      </c>
      <c r="E292" t="s">
        <v>11359</v>
      </c>
      <c r="F292" t="s">
        <v>10764</v>
      </c>
      <c r="G292">
        <v>2923</v>
      </c>
      <c r="H292">
        <v>2923</v>
      </c>
      <c r="I292">
        <v>2923</v>
      </c>
      <c r="J292">
        <v>2923</v>
      </c>
      <c r="K292">
        <v>0</v>
      </c>
      <c r="L292" s="2">
        <v>0</v>
      </c>
      <c r="M292" s="2">
        <v>0</v>
      </c>
      <c r="N292" s="2">
        <v>0</v>
      </c>
      <c r="O292" s="2">
        <v>67.3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67.3</v>
      </c>
      <c r="V292" t="s">
        <v>55</v>
      </c>
    </row>
    <row r="293" spans="1:22" x14ac:dyDescent="0.25">
      <c r="A293" t="s">
        <v>8329</v>
      </c>
      <c r="B293" s="6">
        <v>45638</v>
      </c>
      <c r="C293" t="s">
        <v>1</v>
      </c>
      <c r="D293" t="s">
        <v>7706</v>
      </c>
      <c r="E293" t="s">
        <v>11359</v>
      </c>
      <c r="F293" t="s">
        <v>10764</v>
      </c>
      <c r="G293">
        <v>2922</v>
      </c>
      <c r="H293">
        <v>2922</v>
      </c>
      <c r="I293">
        <v>2922</v>
      </c>
      <c r="J293">
        <v>2922</v>
      </c>
      <c r="K293">
        <v>0</v>
      </c>
      <c r="L293" s="2">
        <v>0</v>
      </c>
      <c r="M293" s="2">
        <v>0</v>
      </c>
      <c r="N293" s="2">
        <v>0</v>
      </c>
      <c r="O293" s="2">
        <v>419.92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419.92</v>
      </c>
      <c r="V293" t="s">
        <v>55</v>
      </c>
    </row>
    <row r="294" spans="1:22" x14ac:dyDescent="0.25">
      <c r="A294" t="s">
        <v>8329</v>
      </c>
      <c r="B294" s="6">
        <v>45638</v>
      </c>
      <c r="C294" t="s">
        <v>1</v>
      </c>
      <c r="D294" t="s">
        <v>7706</v>
      </c>
      <c r="E294" t="s">
        <v>11359</v>
      </c>
      <c r="F294" t="s">
        <v>10764</v>
      </c>
      <c r="G294">
        <v>2921</v>
      </c>
      <c r="H294">
        <v>2921</v>
      </c>
      <c r="I294">
        <v>2921</v>
      </c>
      <c r="J294">
        <v>2921</v>
      </c>
      <c r="K294">
        <v>0</v>
      </c>
      <c r="L294" s="2">
        <v>0</v>
      </c>
      <c r="M294" s="2">
        <v>0</v>
      </c>
      <c r="N294" s="2">
        <v>0</v>
      </c>
      <c r="O294" s="2">
        <v>137.5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137.5</v>
      </c>
      <c r="V294" t="s">
        <v>55</v>
      </c>
    </row>
    <row r="295" spans="1:22" x14ac:dyDescent="0.25">
      <c r="A295" t="s">
        <v>8329</v>
      </c>
      <c r="B295" s="6">
        <v>45638</v>
      </c>
      <c r="C295" t="s">
        <v>1</v>
      </c>
      <c r="D295" t="s">
        <v>7706</v>
      </c>
      <c r="E295" t="s">
        <v>11359</v>
      </c>
      <c r="F295" t="s">
        <v>10764</v>
      </c>
      <c r="G295">
        <v>2920</v>
      </c>
      <c r="H295">
        <v>2920</v>
      </c>
      <c r="I295">
        <v>2920</v>
      </c>
      <c r="J295">
        <v>2920</v>
      </c>
      <c r="K295">
        <v>0</v>
      </c>
      <c r="L295" s="2">
        <v>0</v>
      </c>
      <c r="M295" s="2">
        <v>0</v>
      </c>
      <c r="N295" s="2">
        <v>0</v>
      </c>
      <c r="O295" s="2">
        <v>55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55</v>
      </c>
      <c r="V295" t="s">
        <v>55</v>
      </c>
    </row>
    <row r="296" spans="1:22" x14ac:dyDescent="0.25">
      <c r="A296" t="s">
        <v>8329</v>
      </c>
      <c r="B296" s="6">
        <v>45638</v>
      </c>
      <c r="C296" t="s">
        <v>1</v>
      </c>
      <c r="D296" t="s">
        <v>7706</v>
      </c>
      <c r="E296" t="s">
        <v>11359</v>
      </c>
      <c r="F296" t="s">
        <v>10764</v>
      </c>
      <c r="G296">
        <v>2919</v>
      </c>
      <c r="H296">
        <v>2919</v>
      </c>
      <c r="I296">
        <v>2919</v>
      </c>
      <c r="J296">
        <v>2919</v>
      </c>
      <c r="K296">
        <v>0</v>
      </c>
      <c r="L296" s="2">
        <v>0</v>
      </c>
      <c r="M296" s="2">
        <v>0</v>
      </c>
      <c r="N296" s="2">
        <v>0</v>
      </c>
      <c r="O296" s="2">
        <v>236.6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236.6</v>
      </c>
      <c r="V296" t="s">
        <v>55</v>
      </c>
    </row>
    <row r="297" spans="1:22" x14ac:dyDescent="0.25">
      <c r="A297" t="s">
        <v>8329</v>
      </c>
      <c r="B297" s="6">
        <v>45638</v>
      </c>
      <c r="C297" t="s">
        <v>1</v>
      </c>
      <c r="D297" t="s">
        <v>7706</v>
      </c>
      <c r="E297" t="s">
        <v>11359</v>
      </c>
      <c r="F297" t="s">
        <v>10764</v>
      </c>
      <c r="G297">
        <v>2918</v>
      </c>
      <c r="H297">
        <v>2918</v>
      </c>
      <c r="I297">
        <v>2918</v>
      </c>
      <c r="J297">
        <v>2918</v>
      </c>
      <c r="K297">
        <v>0</v>
      </c>
      <c r="L297" s="2">
        <v>0</v>
      </c>
      <c r="M297" s="2">
        <v>0</v>
      </c>
      <c r="N297" s="2">
        <v>0</v>
      </c>
      <c r="O297" s="2">
        <v>137.5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137.5</v>
      </c>
      <c r="V297" t="s">
        <v>55</v>
      </c>
    </row>
    <row r="298" spans="1:22" x14ac:dyDescent="0.25">
      <c r="A298" t="s">
        <v>8329</v>
      </c>
      <c r="B298" s="6">
        <v>45637</v>
      </c>
      <c r="C298" t="s">
        <v>1</v>
      </c>
      <c r="D298" t="s">
        <v>7706</v>
      </c>
      <c r="E298" t="s">
        <v>11359</v>
      </c>
      <c r="F298" t="s">
        <v>10764</v>
      </c>
      <c r="G298">
        <v>2917</v>
      </c>
      <c r="H298">
        <v>2917</v>
      </c>
      <c r="I298">
        <v>2917</v>
      </c>
      <c r="J298">
        <v>2917</v>
      </c>
      <c r="K298">
        <v>0</v>
      </c>
      <c r="L298" s="2">
        <v>0</v>
      </c>
      <c r="M298" s="2">
        <v>0</v>
      </c>
      <c r="N298" s="2">
        <v>0</v>
      </c>
      <c r="O298" s="2">
        <v>479.2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479.2</v>
      </c>
      <c r="V298" t="s">
        <v>55</v>
      </c>
    </row>
    <row r="299" spans="1:22" x14ac:dyDescent="0.25">
      <c r="A299" t="s">
        <v>8329</v>
      </c>
      <c r="B299" s="6">
        <v>45637</v>
      </c>
      <c r="C299" t="s">
        <v>1</v>
      </c>
      <c r="D299" t="s">
        <v>7706</v>
      </c>
      <c r="E299" t="s">
        <v>11359</v>
      </c>
      <c r="F299" t="s">
        <v>10764</v>
      </c>
      <c r="G299">
        <v>2916</v>
      </c>
      <c r="H299">
        <v>2916</v>
      </c>
      <c r="I299">
        <v>2916</v>
      </c>
      <c r="J299">
        <v>2916</v>
      </c>
      <c r="K299">
        <v>0</v>
      </c>
      <c r="L299" s="2">
        <v>0</v>
      </c>
      <c r="M299" s="2">
        <v>0</v>
      </c>
      <c r="N299" s="2">
        <v>0</v>
      </c>
      <c r="O299" s="2">
        <v>80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80</v>
      </c>
      <c r="V299" t="s">
        <v>55</v>
      </c>
    </row>
    <row r="300" spans="1:22" x14ac:dyDescent="0.25">
      <c r="A300" t="s">
        <v>8329</v>
      </c>
      <c r="B300" s="6">
        <v>45637</v>
      </c>
      <c r="C300" t="s">
        <v>1</v>
      </c>
      <c r="D300" t="s">
        <v>7706</v>
      </c>
      <c r="E300" t="s">
        <v>11359</v>
      </c>
      <c r="F300" t="s">
        <v>10764</v>
      </c>
      <c r="G300">
        <v>2915</v>
      </c>
      <c r="H300">
        <v>2915</v>
      </c>
      <c r="I300">
        <v>2915</v>
      </c>
      <c r="J300">
        <v>2915</v>
      </c>
      <c r="K300">
        <v>0</v>
      </c>
      <c r="L300" s="2">
        <v>0</v>
      </c>
      <c r="M300" s="2">
        <v>0</v>
      </c>
      <c r="N300" s="2">
        <v>0</v>
      </c>
      <c r="O300" s="2">
        <v>22.5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22.5</v>
      </c>
      <c r="V300" t="s">
        <v>55</v>
      </c>
    </row>
    <row r="301" spans="1:22" x14ac:dyDescent="0.25">
      <c r="A301" t="s">
        <v>8329</v>
      </c>
      <c r="B301" s="6">
        <v>45637</v>
      </c>
      <c r="C301" t="s">
        <v>1</v>
      </c>
      <c r="D301" t="s">
        <v>7706</v>
      </c>
      <c r="E301" t="s">
        <v>11359</v>
      </c>
      <c r="F301" t="s">
        <v>10764</v>
      </c>
      <c r="G301">
        <v>2914</v>
      </c>
      <c r="H301">
        <v>2914</v>
      </c>
      <c r="I301">
        <v>2914</v>
      </c>
      <c r="J301">
        <v>2914</v>
      </c>
      <c r="K301">
        <v>0</v>
      </c>
      <c r="L301" s="2">
        <v>0</v>
      </c>
      <c r="M301" s="2">
        <v>0</v>
      </c>
      <c r="N301" s="2">
        <v>0</v>
      </c>
      <c r="O301" s="2">
        <v>59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59</v>
      </c>
      <c r="V301" t="s">
        <v>55</v>
      </c>
    </row>
    <row r="302" spans="1:22" x14ac:dyDescent="0.25">
      <c r="A302" t="s">
        <v>8329</v>
      </c>
      <c r="B302" s="6">
        <v>45637</v>
      </c>
      <c r="C302" t="s">
        <v>1</v>
      </c>
      <c r="D302" t="s">
        <v>7706</v>
      </c>
      <c r="E302" t="s">
        <v>11359</v>
      </c>
      <c r="F302" t="s">
        <v>10764</v>
      </c>
      <c r="G302">
        <v>2913</v>
      </c>
      <c r="H302">
        <v>2913</v>
      </c>
      <c r="I302">
        <v>2913</v>
      </c>
      <c r="J302">
        <v>2913</v>
      </c>
      <c r="K302">
        <v>0</v>
      </c>
      <c r="L302" s="2">
        <v>0</v>
      </c>
      <c r="M302" s="2">
        <v>0</v>
      </c>
      <c r="N302" s="2">
        <v>0</v>
      </c>
      <c r="O302" s="2">
        <v>2.25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2.25</v>
      </c>
      <c r="V302" t="s">
        <v>55</v>
      </c>
    </row>
    <row r="303" spans="1:22" x14ac:dyDescent="0.25">
      <c r="A303" t="s">
        <v>8329</v>
      </c>
      <c r="B303" s="6">
        <v>45637</v>
      </c>
      <c r="C303" t="s">
        <v>1</v>
      </c>
      <c r="D303" t="s">
        <v>7706</v>
      </c>
      <c r="E303" t="s">
        <v>11359</v>
      </c>
      <c r="F303" t="s">
        <v>10764</v>
      </c>
      <c r="G303">
        <v>2912</v>
      </c>
      <c r="H303">
        <v>2912</v>
      </c>
      <c r="I303">
        <v>2912</v>
      </c>
      <c r="J303">
        <v>2912</v>
      </c>
      <c r="K303">
        <v>0</v>
      </c>
      <c r="L303" s="2">
        <v>0</v>
      </c>
      <c r="M303" s="2">
        <v>0</v>
      </c>
      <c r="N303" s="2">
        <v>0</v>
      </c>
      <c r="O303" s="2">
        <v>100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100</v>
      </c>
      <c r="V303" t="s">
        <v>55</v>
      </c>
    </row>
    <row r="304" spans="1:22" x14ac:dyDescent="0.25">
      <c r="A304" t="s">
        <v>8329</v>
      </c>
      <c r="B304" s="6">
        <v>45637</v>
      </c>
      <c r="C304" t="s">
        <v>1</v>
      </c>
      <c r="D304" t="s">
        <v>7706</v>
      </c>
      <c r="E304" t="s">
        <v>11359</v>
      </c>
      <c r="F304" t="s">
        <v>10764</v>
      </c>
      <c r="G304">
        <v>2911</v>
      </c>
      <c r="H304">
        <v>2911</v>
      </c>
      <c r="I304">
        <v>2911</v>
      </c>
      <c r="J304">
        <v>2911</v>
      </c>
      <c r="K304">
        <v>0</v>
      </c>
      <c r="L304" s="2">
        <v>0</v>
      </c>
      <c r="M304" s="2">
        <v>0</v>
      </c>
      <c r="N304" s="2">
        <v>0</v>
      </c>
      <c r="O304" s="2">
        <v>386.64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386.64</v>
      </c>
      <c r="V304" t="s">
        <v>55</v>
      </c>
    </row>
    <row r="305" spans="1:22" x14ac:dyDescent="0.25">
      <c r="A305" t="s">
        <v>8329</v>
      </c>
      <c r="B305" s="6">
        <v>45637</v>
      </c>
      <c r="C305" t="s">
        <v>1</v>
      </c>
      <c r="D305" t="s">
        <v>7706</v>
      </c>
      <c r="E305" t="s">
        <v>11359</v>
      </c>
      <c r="F305" t="s">
        <v>10764</v>
      </c>
      <c r="G305">
        <v>2910</v>
      </c>
      <c r="H305">
        <v>2910</v>
      </c>
      <c r="I305">
        <v>2910</v>
      </c>
      <c r="J305">
        <v>2910</v>
      </c>
      <c r="K305">
        <v>0</v>
      </c>
      <c r="L305" s="2">
        <v>0</v>
      </c>
      <c r="M305" s="2">
        <v>0</v>
      </c>
      <c r="N305" s="2">
        <v>0</v>
      </c>
      <c r="O305" s="2">
        <v>138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138</v>
      </c>
      <c r="V305" t="s">
        <v>55</v>
      </c>
    </row>
    <row r="306" spans="1:22" x14ac:dyDescent="0.25">
      <c r="A306" t="s">
        <v>8329</v>
      </c>
      <c r="B306" s="6">
        <v>45637</v>
      </c>
      <c r="C306" t="s">
        <v>1</v>
      </c>
      <c r="D306" t="s">
        <v>7706</v>
      </c>
      <c r="E306" t="s">
        <v>11359</v>
      </c>
      <c r="F306" t="s">
        <v>10764</v>
      </c>
      <c r="G306">
        <v>2909</v>
      </c>
      <c r="H306">
        <v>2909</v>
      </c>
      <c r="I306">
        <v>2909</v>
      </c>
      <c r="J306">
        <v>2909</v>
      </c>
      <c r="K306">
        <v>0</v>
      </c>
      <c r="L306" s="2">
        <v>0</v>
      </c>
      <c r="M306" s="2">
        <v>0</v>
      </c>
      <c r="N306" s="2">
        <v>0</v>
      </c>
      <c r="O306" s="2">
        <v>33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33</v>
      </c>
      <c r="V306" t="s">
        <v>55</v>
      </c>
    </row>
    <row r="307" spans="1:22" x14ac:dyDescent="0.25">
      <c r="A307" t="s">
        <v>8329</v>
      </c>
      <c r="B307" s="6">
        <v>45637</v>
      </c>
      <c r="C307" t="s">
        <v>1</v>
      </c>
      <c r="D307" t="s">
        <v>7706</v>
      </c>
      <c r="E307" t="s">
        <v>11359</v>
      </c>
      <c r="F307" t="s">
        <v>10764</v>
      </c>
      <c r="G307">
        <v>2908</v>
      </c>
      <c r="H307">
        <v>2908</v>
      </c>
      <c r="I307">
        <v>2908</v>
      </c>
      <c r="J307">
        <v>2908</v>
      </c>
      <c r="K307">
        <v>0</v>
      </c>
      <c r="L307" s="2">
        <v>0</v>
      </c>
      <c r="M307" s="2">
        <v>0</v>
      </c>
      <c r="N307" s="2">
        <v>0</v>
      </c>
      <c r="O307" s="2">
        <v>14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14</v>
      </c>
      <c r="V307" t="s">
        <v>55</v>
      </c>
    </row>
    <row r="308" spans="1:22" x14ac:dyDescent="0.25">
      <c r="A308" t="s">
        <v>8329</v>
      </c>
      <c r="B308" s="6">
        <v>45637</v>
      </c>
      <c r="C308" t="s">
        <v>1</v>
      </c>
      <c r="D308" t="s">
        <v>7706</v>
      </c>
      <c r="E308" t="s">
        <v>11359</v>
      </c>
      <c r="F308" t="s">
        <v>10764</v>
      </c>
      <c r="G308">
        <v>2907</v>
      </c>
      <c r="H308">
        <v>2907</v>
      </c>
      <c r="I308">
        <v>2907</v>
      </c>
      <c r="J308">
        <v>2907</v>
      </c>
      <c r="K308">
        <v>0</v>
      </c>
      <c r="L308" s="2">
        <v>0</v>
      </c>
      <c r="M308" s="2">
        <v>0</v>
      </c>
      <c r="N308" s="2">
        <v>0</v>
      </c>
      <c r="O308" s="2">
        <v>11.5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11.5</v>
      </c>
      <c r="V308" t="s">
        <v>55</v>
      </c>
    </row>
    <row r="309" spans="1:22" x14ac:dyDescent="0.25">
      <c r="A309" t="s">
        <v>8329</v>
      </c>
      <c r="B309" s="6">
        <v>45637</v>
      </c>
      <c r="C309" t="s">
        <v>1</v>
      </c>
      <c r="D309" t="s">
        <v>7706</v>
      </c>
      <c r="E309" t="s">
        <v>11359</v>
      </c>
      <c r="F309" t="s">
        <v>10764</v>
      </c>
      <c r="G309">
        <v>2906</v>
      </c>
      <c r="H309">
        <v>2906</v>
      </c>
      <c r="I309">
        <v>2906</v>
      </c>
      <c r="J309">
        <v>2906</v>
      </c>
      <c r="K309">
        <v>0</v>
      </c>
      <c r="L309" s="2">
        <v>0</v>
      </c>
      <c r="M309" s="2">
        <v>0</v>
      </c>
      <c r="N309" s="2">
        <v>0</v>
      </c>
      <c r="O309" s="2">
        <v>77.25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77.25</v>
      </c>
      <c r="V309" t="s">
        <v>55</v>
      </c>
    </row>
    <row r="310" spans="1:22" x14ac:dyDescent="0.25">
      <c r="A310" t="s">
        <v>8329</v>
      </c>
      <c r="B310" s="6">
        <v>45637</v>
      </c>
      <c r="C310" t="s">
        <v>1</v>
      </c>
      <c r="D310" t="s">
        <v>7706</v>
      </c>
      <c r="E310" t="s">
        <v>11359</v>
      </c>
      <c r="F310" t="s">
        <v>10764</v>
      </c>
      <c r="G310">
        <v>2905</v>
      </c>
      <c r="H310">
        <v>2905</v>
      </c>
      <c r="I310">
        <v>2905</v>
      </c>
      <c r="J310">
        <v>2905</v>
      </c>
      <c r="K310">
        <v>0</v>
      </c>
      <c r="L310" s="2">
        <v>0</v>
      </c>
      <c r="M310" s="2">
        <v>0</v>
      </c>
      <c r="N310" s="2">
        <v>0</v>
      </c>
      <c r="O310" s="2">
        <v>764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764</v>
      </c>
      <c r="V310" t="s">
        <v>55</v>
      </c>
    </row>
    <row r="311" spans="1:22" x14ac:dyDescent="0.25">
      <c r="A311" t="s">
        <v>8329</v>
      </c>
      <c r="B311" s="6">
        <v>45637</v>
      </c>
      <c r="C311" t="s">
        <v>1</v>
      </c>
      <c r="D311" t="s">
        <v>7706</v>
      </c>
      <c r="E311" t="s">
        <v>11359</v>
      </c>
      <c r="F311" t="s">
        <v>10764</v>
      </c>
      <c r="G311">
        <v>2904</v>
      </c>
      <c r="H311">
        <v>2904</v>
      </c>
      <c r="I311">
        <v>2904</v>
      </c>
      <c r="J311">
        <v>2904</v>
      </c>
      <c r="K311">
        <v>0</v>
      </c>
      <c r="L311" s="2">
        <v>0</v>
      </c>
      <c r="M311" s="2">
        <v>0</v>
      </c>
      <c r="N311" s="2">
        <v>0</v>
      </c>
      <c r="O311" s="2">
        <v>226.34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226.34</v>
      </c>
      <c r="V311" t="s">
        <v>55</v>
      </c>
    </row>
    <row r="312" spans="1:22" x14ac:dyDescent="0.25">
      <c r="A312" t="s">
        <v>8329</v>
      </c>
      <c r="B312" s="6">
        <v>45637</v>
      </c>
      <c r="C312" t="s">
        <v>1</v>
      </c>
      <c r="D312" t="s">
        <v>7706</v>
      </c>
      <c r="E312" t="s">
        <v>11359</v>
      </c>
      <c r="F312" t="s">
        <v>10764</v>
      </c>
      <c r="G312">
        <v>2903</v>
      </c>
      <c r="H312">
        <v>2903</v>
      </c>
      <c r="I312">
        <v>2903</v>
      </c>
      <c r="J312">
        <v>2903</v>
      </c>
      <c r="K312">
        <v>0</v>
      </c>
      <c r="L312" s="2">
        <v>0</v>
      </c>
      <c r="M312" s="2">
        <v>0</v>
      </c>
      <c r="N312" s="2">
        <v>0</v>
      </c>
      <c r="O312" s="2">
        <v>4.4000000000000004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4.4000000000000004</v>
      </c>
      <c r="V312" t="s">
        <v>55</v>
      </c>
    </row>
    <row r="313" spans="1:22" x14ac:dyDescent="0.25">
      <c r="A313" t="s">
        <v>8329</v>
      </c>
      <c r="B313" s="6">
        <v>45637</v>
      </c>
      <c r="C313" t="s">
        <v>1</v>
      </c>
      <c r="D313" t="s">
        <v>7706</v>
      </c>
      <c r="E313" t="s">
        <v>11359</v>
      </c>
      <c r="F313" t="s">
        <v>10764</v>
      </c>
      <c r="G313">
        <v>2902</v>
      </c>
      <c r="H313">
        <v>2902</v>
      </c>
      <c r="I313">
        <v>2902</v>
      </c>
      <c r="J313">
        <v>2902</v>
      </c>
      <c r="K313">
        <v>0</v>
      </c>
      <c r="L313" s="2">
        <v>0</v>
      </c>
      <c r="M313" s="2">
        <v>0</v>
      </c>
      <c r="N313" s="2">
        <v>0</v>
      </c>
      <c r="O313" s="2">
        <v>153.85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153.85</v>
      </c>
      <c r="V313" t="s">
        <v>55</v>
      </c>
    </row>
    <row r="314" spans="1:22" x14ac:dyDescent="0.25">
      <c r="A314" t="s">
        <v>8329</v>
      </c>
      <c r="B314" s="6">
        <v>45637</v>
      </c>
      <c r="C314" t="s">
        <v>1</v>
      </c>
      <c r="D314" t="s">
        <v>7706</v>
      </c>
      <c r="E314" t="s">
        <v>11359</v>
      </c>
      <c r="F314" t="s">
        <v>10764</v>
      </c>
      <c r="G314">
        <v>2901</v>
      </c>
      <c r="H314">
        <v>2901</v>
      </c>
      <c r="I314">
        <v>2901</v>
      </c>
      <c r="J314">
        <v>2901</v>
      </c>
      <c r="K314">
        <v>0</v>
      </c>
      <c r="L314" s="2">
        <v>0</v>
      </c>
      <c r="M314" s="2">
        <v>0</v>
      </c>
      <c r="N314" s="2">
        <v>0</v>
      </c>
      <c r="O314" s="2">
        <v>95.92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95.92</v>
      </c>
      <c r="V314" t="s">
        <v>55</v>
      </c>
    </row>
    <row r="315" spans="1:22" x14ac:dyDescent="0.25">
      <c r="A315" t="s">
        <v>8329</v>
      </c>
      <c r="B315" s="6">
        <v>45637</v>
      </c>
      <c r="C315" t="s">
        <v>1</v>
      </c>
      <c r="D315" t="s">
        <v>7706</v>
      </c>
      <c r="E315" t="s">
        <v>11359</v>
      </c>
      <c r="F315" t="s">
        <v>10764</v>
      </c>
      <c r="G315">
        <v>2900</v>
      </c>
      <c r="H315">
        <v>2900</v>
      </c>
      <c r="I315">
        <v>2900</v>
      </c>
      <c r="J315">
        <v>2900</v>
      </c>
      <c r="K315">
        <v>0</v>
      </c>
      <c r="L315" s="2">
        <v>0</v>
      </c>
      <c r="M315" s="2">
        <v>0</v>
      </c>
      <c r="N315" s="2">
        <v>0</v>
      </c>
      <c r="O315" s="2">
        <v>200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200</v>
      </c>
      <c r="V315" t="s">
        <v>55</v>
      </c>
    </row>
    <row r="316" spans="1:22" x14ac:dyDescent="0.25">
      <c r="A316" t="s">
        <v>8329</v>
      </c>
      <c r="B316" s="6">
        <v>45637</v>
      </c>
      <c r="C316" t="s">
        <v>1</v>
      </c>
      <c r="D316" t="s">
        <v>7706</v>
      </c>
      <c r="E316" t="s">
        <v>11359</v>
      </c>
      <c r="F316" t="s">
        <v>10764</v>
      </c>
      <c r="G316">
        <v>2899</v>
      </c>
      <c r="H316">
        <v>2899</v>
      </c>
      <c r="I316">
        <v>2899</v>
      </c>
      <c r="J316">
        <v>2899</v>
      </c>
      <c r="K316">
        <v>0</v>
      </c>
      <c r="L316" s="2">
        <v>0</v>
      </c>
      <c r="M316" s="2">
        <v>0</v>
      </c>
      <c r="N316" s="2">
        <v>0</v>
      </c>
      <c r="O316" s="2">
        <v>440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440</v>
      </c>
      <c r="V316" t="s">
        <v>55</v>
      </c>
    </row>
    <row r="317" spans="1:22" x14ac:dyDescent="0.25">
      <c r="A317" t="s">
        <v>8329</v>
      </c>
      <c r="B317" s="6">
        <v>45637</v>
      </c>
      <c r="C317" t="s">
        <v>1</v>
      </c>
      <c r="D317" t="s">
        <v>7706</v>
      </c>
      <c r="E317" t="s">
        <v>11359</v>
      </c>
      <c r="F317" t="s">
        <v>10764</v>
      </c>
      <c r="G317">
        <v>2898</v>
      </c>
      <c r="H317">
        <v>2898</v>
      </c>
      <c r="I317">
        <v>2898</v>
      </c>
      <c r="J317">
        <v>2898</v>
      </c>
      <c r="K317">
        <v>0</v>
      </c>
      <c r="L317" s="2">
        <v>0</v>
      </c>
      <c r="M317" s="2">
        <v>0</v>
      </c>
      <c r="N317" s="2">
        <v>0</v>
      </c>
      <c r="O317" s="2">
        <v>75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75</v>
      </c>
      <c r="V317" t="s">
        <v>55</v>
      </c>
    </row>
    <row r="318" spans="1:22" hidden="1" x14ac:dyDescent="0.25">
      <c r="A318" t="s">
        <v>8329</v>
      </c>
      <c r="B318" s="6">
        <v>45636</v>
      </c>
      <c r="C318" t="s">
        <v>1</v>
      </c>
      <c r="D318" t="s">
        <v>7706</v>
      </c>
      <c r="E318" t="s">
        <v>11359</v>
      </c>
      <c r="F318" t="s">
        <v>10764</v>
      </c>
      <c r="G318">
        <v>2897</v>
      </c>
      <c r="H318">
        <v>2897</v>
      </c>
      <c r="I318">
        <v>2897</v>
      </c>
      <c r="J318">
        <v>2897</v>
      </c>
      <c r="K318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t="s">
        <v>55</v>
      </c>
    </row>
    <row r="319" spans="1:22" x14ac:dyDescent="0.25">
      <c r="A319" t="s">
        <v>8329</v>
      </c>
      <c r="B319" s="6">
        <v>45636</v>
      </c>
      <c r="C319" t="s">
        <v>1</v>
      </c>
      <c r="D319" t="s">
        <v>7706</v>
      </c>
      <c r="E319" t="s">
        <v>11359</v>
      </c>
      <c r="F319" t="s">
        <v>10764</v>
      </c>
      <c r="G319">
        <v>2896</v>
      </c>
      <c r="H319">
        <v>2896</v>
      </c>
      <c r="I319">
        <v>2896</v>
      </c>
      <c r="J319">
        <v>2896</v>
      </c>
      <c r="K319">
        <v>0</v>
      </c>
      <c r="L319" s="2">
        <v>0</v>
      </c>
      <c r="M319" s="2">
        <v>0</v>
      </c>
      <c r="N319" s="2">
        <v>0</v>
      </c>
      <c r="O319" s="2">
        <v>36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36</v>
      </c>
      <c r="V319" t="s">
        <v>55</v>
      </c>
    </row>
    <row r="320" spans="1:22" x14ac:dyDescent="0.25">
      <c r="A320" t="s">
        <v>8329</v>
      </c>
      <c r="B320" s="6">
        <v>45636</v>
      </c>
      <c r="C320" t="s">
        <v>1</v>
      </c>
      <c r="D320" t="s">
        <v>7706</v>
      </c>
      <c r="E320" t="s">
        <v>11359</v>
      </c>
      <c r="F320" t="s">
        <v>10764</v>
      </c>
      <c r="G320">
        <v>2895</v>
      </c>
      <c r="H320">
        <v>2895</v>
      </c>
      <c r="I320">
        <v>2895</v>
      </c>
      <c r="J320">
        <v>2895</v>
      </c>
      <c r="K320">
        <v>0</v>
      </c>
      <c r="L320" s="2">
        <v>0</v>
      </c>
      <c r="M320" s="2">
        <v>0</v>
      </c>
      <c r="N320" s="2">
        <v>0</v>
      </c>
      <c r="O320" s="2">
        <v>10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10</v>
      </c>
      <c r="V320" t="s">
        <v>55</v>
      </c>
    </row>
    <row r="321" spans="1:22" x14ac:dyDescent="0.25">
      <c r="A321" t="s">
        <v>8329</v>
      </c>
      <c r="B321" s="6">
        <v>45636</v>
      </c>
      <c r="C321" t="s">
        <v>1</v>
      </c>
      <c r="D321" t="s">
        <v>7706</v>
      </c>
      <c r="E321" t="s">
        <v>11359</v>
      </c>
      <c r="F321" t="s">
        <v>10764</v>
      </c>
      <c r="G321">
        <v>2894</v>
      </c>
      <c r="H321">
        <v>2894</v>
      </c>
      <c r="I321">
        <v>2894</v>
      </c>
      <c r="J321">
        <v>2894</v>
      </c>
      <c r="K321">
        <v>0</v>
      </c>
      <c r="L321" s="2">
        <v>0</v>
      </c>
      <c r="M321" s="2">
        <v>0</v>
      </c>
      <c r="N321" s="2">
        <v>0</v>
      </c>
      <c r="O321" s="2">
        <v>279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279</v>
      </c>
      <c r="V321" t="s">
        <v>55</v>
      </c>
    </row>
    <row r="322" spans="1:22" x14ac:dyDescent="0.25">
      <c r="A322" t="s">
        <v>8329</v>
      </c>
      <c r="B322" s="6">
        <v>45636</v>
      </c>
      <c r="C322" t="s">
        <v>1</v>
      </c>
      <c r="D322" t="s">
        <v>7706</v>
      </c>
      <c r="E322" t="s">
        <v>11359</v>
      </c>
      <c r="F322" t="s">
        <v>10764</v>
      </c>
      <c r="G322">
        <v>2893</v>
      </c>
      <c r="H322">
        <v>2893</v>
      </c>
      <c r="I322">
        <v>2893</v>
      </c>
      <c r="J322">
        <v>2893</v>
      </c>
      <c r="K322">
        <v>0</v>
      </c>
      <c r="L322" s="2">
        <v>0</v>
      </c>
      <c r="M322" s="2">
        <v>0</v>
      </c>
      <c r="N322" s="2">
        <v>0</v>
      </c>
      <c r="O322" s="2">
        <v>46.65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46.65</v>
      </c>
      <c r="V322" t="s">
        <v>55</v>
      </c>
    </row>
    <row r="323" spans="1:22" x14ac:dyDescent="0.25">
      <c r="A323" t="s">
        <v>8329</v>
      </c>
      <c r="B323" s="6">
        <v>45636</v>
      </c>
      <c r="C323" t="s">
        <v>1</v>
      </c>
      <c r="D323" t="s">
        <v>7706</v>
      </c>
      <c r="E323" t="s">
        <v>11359</v>
      </c>
      <c r="F323" t="s">
        <v>10764</v>
      </c>
      <c r="G323">
        <v>2892</v>
      </c>
      <c r="H323">
        <v>2892</v>
      </c>
      <c r="I323">
        <v>2892</v>
      </c>
      <c r="J323">
        <v>2892</v>
      </c>
      <c r="K323">
        <v>0</v>
      </c>
      <c r="L323" s="2">
        <v>0</v>
      </c>
      <c r="M323" s="2">
        <v>0</v>
      </c>
      <c r="N323" s="2">
        <v>0</v>
      </c>
      <c r="O323" s="2">
        <v>138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138</v>
      </c>
      <c r="V323" t="s">
        <v>55</v>
      </c>
    </row>
    <row r="324" spans="1:22" x14ac:dyDescent="0.25">
      <c r="A324" t="s">
        <v>8329</v>
      </c>
      <c r="B324" s="6">
        <v>45636</v>
      </c>
      <c r="C324" t="s">
        <v>1</v>
      </c>
      <c r="D324" t="s">
        <v>7706</v>
      </c>
      <c r="E324" t="s">
        <v>11359</v>
      </c>
      <c r="F324" t="s">
        <v>10764</v>
      </c>
      <c r="G324">
        <v>2891</v>
      </c>
      <c r="H324">
        <v>2891</v>
      </c>
      <c r="I324">
        <v>2891</v>
      </c>
      <c r="J324">
        <v>2891</v>
      </c>
      <c r="K324">
        <v>0</v>
      </c>
      <c r="L324" s="2">
        <v>0</v>
      </c>
      <c r="M324" s="2">
        <v>0</v>
      </c>
      <c r="N324" s="2">
        <v>0</v>
      </c>
      <c r="O324" s="2">
        <v>876.6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876.6</v>
      </c>
      <c r="V324" t="s">
        <v>55</v>
      </c>
    </row>
    <row r="325" spans="1:22" x14ac:dyDescent="0.25">
      <c r="A325" t="s">
        <v>8329</v>
      </c>
      <c r="B325" s="6">
        <v>45636</v>
      </c>
      <c r="C325" t="s">
        <v>1</v>
      </c>
      <c r="D325" t="s">
        <v>7706</v>
      </c>
      <c r="E325" t="s">
        <v>11359</v>
      </c>
      <c r="F325" t="s">
        <v>10764</v>
      </c>
      <c r="G325">
        <v>2890</v>
      </c>
      <c r="H325">
        <v>2890</v>
      </c>
      <c r="I325">
        <v>2890</v>
      </c>
      <c r="J325">
        <v>2890</v>
      </c>
      <c r="K325">
        <v>0</v>
      </c>
      <c r="L325" s="2">
        <v>0</v>
      </c>
      <c r="M325" s="2">
        <v>0</v>
      </c>
      <c r="N325" s="2">
        <v>0</v>
      </c>
      <c r="O325" s="2">
        <v>121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121</v>
      </c>
      <c r="V325" t="s">
        <v>55</v>
      </c>
    </row>
    <row r="326" spans="1:22" x14ac:dyDescent="0.25">
      <c r="A326" t="s">
        <v>8329</v>
      </c>
      <c r="B326" s="6">
        <v>45636</v>
      </c>
      <c r="C326" t="s">
        <v>1</v>
      </c>
      <c r="D326" t="s">
        <v>7706</v>
      </c>
      <c r="E326" t="s">
        <v>11359</v>
      </c>
      <c r="F326" t="s">
        <v>10764</v>
      </c>
      <c r="G326">
        <v>2889</v>
      </c>
      <c r="H326">
        <v>2889</v>
      </c>
      <c r="I326">
        <v>2889</v>
      </c>
      <c r="J326">
        <v>2889</v>
      </c>
      <c r="K326">
        <v>0</v>
      </c>
      <c r="L326" s="2">
        <v>0</v>
      </c>
      <c r="M326" s="2">
        <v>0</v>
      </c>
      <c r="N326" s="2">
        <v>0</v>
      </c>
      <c r="O326" s="2">
        <v>56.25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56.25</v>
      </c>
      <c r="V326" t="s">
        <v>55</v>
      </c>
    </row>
    <row r="327" spans="1:22" x14ac:dyDescent="0.25">
      <c r="A327" t="s">
        <v>8329</v>
      </c>
      <c r="B327" s="6">
        <v>45636</v>
      </c>
      <c r="C327" t="s">
        <v>1</v>
      </c>
      <c r="D327" t="s">
        <v>7706</v>
      </c>
      <c r="E327" t="s">
        <v>11359</v>
      </c>
      <c r="F327" t="s">
        <v>10764</v>
      </c>
      <c r="G327">
        <v>2888</v>
      </c>
      <c r="H327">
        <v>2888</v>
      </c>
      <c r="I327">
        <v>2888</v>
      </c>
      <c r="J327">
        <v>2888</v>
      </c>
      <c r="K327">
        <v>0</v>
      </c>
      <c r="L327" s="2">
        <v>0</v>
      </c>
      <c r="M327" s="2">
        <v>0</v>
      </c>
      <c r="N327" s="2">
        <v>0</v>
      </c>
      <c r="O327" s="2">
        <v>420.25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420.25</v>
      </c>
      <c r="V327" t="s">
        <v>55</v>
      </c>
    </row>
    <row r="328" spans="1:22" x14ac:dyDescent="0.25">
      <c r="A328" t="s">
        <v>8329</v>
      </c>
      <c r="B328" s="6">
        <v>45636</v>
      </c>
      <c r="C328" t="s">
        <v>1</v>
      </c>
      <c r="D328" t="s">
        <v>7706</v>
      </c>
      <c r="E328" t="s">
        <v>11359</v>
      </c>
      <c r="F328" t="s">
        <v>10764</v>
      </c>
      <c r="G328">
        <v>2887</v>
      </c>
      <c r="H328">
        <v>2887</v>
      </c>
      <c r="I328">
        <v>2887</v>
      </c>
      <c r="J328">
        <v>2887</v>
      </c>
      <c r="K328">
        <v>0</v>
      </c>
      <c r="L328" s="2">
        <v>0</v>
      </c>
      <c r="M328" s="2">
        <v>0</v>
      </c>
      <c r="N328" s="2">
        <v>0</v>
      </c>
      <c r="O328" s="2">
        <v>25.58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25.58</v>
      </c>
      <c r="V328" t="s">
        <v>55</v>
      </c>
    </row>
    <row r="329" spans="1:22" x14ac:dyDescent="0.25">
      <c r="A329" t="s">
        <v>8329</v>
      </c>
      <c r="B329" s="6">
        <v>45636</v>
      </c>
      <c r="C329" t="s">
        <v>1</v>
      </c>
      <c r="D329" t="s">
        <v>7706</v>
      </c>
      <c r="E329" t="s">
        <v>11359</v>
      </c>
      <c r="F329" t="s">
        <v>10764</v>
      </c>
      <c r="G329">
        <v>2886</v>
      </c>
      <c r="H329">
        <v>2886</v>
      </c>
      <c r="I329">
        <v>2886</v>
      </c>
      <c r="J329">
        <v>2886</v>
      </c>
      <c r="K329">
        <v>0</v>
      </c>
      <c r="L329" s="2">
        <v>0</v>
      </c>
      <c r="M329" s="2">
        <v>0</v>
      </c>
      <c r="N329" s="2">
        <v>0</v>
      </c>
      <c r="O329" s="2">
        <v>46.38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46.38</v>
      </c>
      <c r="V329" t="s">
        <v>55</v>
      </c>
    </row>
    <row r="330" spans="1:22" x14ac:dyDescent="0.25">
      <c r="A330" t="s">
        <v>8329</v>
      </c>
      <c r="B330" s="6">
        <v>45636</v>
      </c>
      <c r="C330" t="s">
        <v>1</v>
      </c>
      <c r="D330" t="s">
        <v>7706</v>
      </c>
      <c r="E330" t="s">
        <v>11359</v>
      </c>
      <c r="F330" t="s">
        <v>10764</v>
      </c>
      <c r="G330">
        <v>2885</v>
      </c>
      <c r="H330">
        <v>2885</v>
      </c>
      <c r="I330">
        <v>2885</v>
      </c>
      <c r="J330">
        <v>2885</v>
      </c>
      <c r="K330">
        <v>0</v>
      </c>
      <c r="L330" s="2">
        <v>0</v>
      </c>
      <c r="M330" s="2">
        <v>0</v>
      </c>
      <c r="N330" s="2">
        <v>0</v>
      </c>
      <c r="O330" s="2">
        <v>499.7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499.7</v>
      </c>
      <c r="V330" t="s">
        <v>55</v>
      </c>
    </row>
    <row r="331" spans="1:22" x14ac:dyDescent="0.25">
      <c r="A331" t="s">
        <v>8329</v>
      </c>
      <c r="B331" s="6">
        <v>45636</v>
      </c>
      <c r="C331" t="s">
        <v>1</v>
      </c>
      <c r="D331" t="s">
        <v>7706</v>
      </c>
      <c r="E331" t="s">
        <v>11359</v>
      </c>
      <c r="F331" t="s">
        <v>10764</v>
      </c>
      <c r="G331">
        <v>2884</v>
      </c>
      <c r="H331">
        <v>2884</v>
      </c>
      <c r="I331">
        <v>2884</v>
      </c>
      <c r="J331">
        <v>2884</v>
      </c>
      <c r="K331">
        <v>0</v>
      </c>
      <c r="L331" s="2">
        <v>0</v>
      </c>
      <c r="M331" s="2">
        <v>0</v>
      </c>
      <c r="N331" s="2">
        <v>0</v>
      </c>
      <c r="O331" s="2">
        <v>54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54</v>
      </c>
      <c r="V331" t="s">
        <v>55</v>
      </c>
    </row>
    <row r="332" spans="1:22" x14ac:dyDescent="0.25">
      <c r="A332" t="s">
        <v>8329</v>
      </c>
      <c r="B332" s="6">
        <v>45636</v>
      </c>
      <c r="C332" t="s">
        <v>1</v>
      </c>
      <c r="D332" t="s">
        <v>7706</v>
      </c>
      <c r="E332" t="s">
        <v>11359</v>
      </c>
      <c r="F332" t="s">
        <v>10764</v>
      </c>
      <c r="G332">
        <v>2883</v>
      </c>
      <c r="H332">
        <v>2883</v>
      </c>
      <c r="I332">
        <v>2883</v>
      </c>
      <c r="J332">
        <v>2883</v>
      </c>
      <c r="K332">
        <v>0</v>
      </c>
      <c r="L332" s="2">
        <v>0</v>
      </c>
      <c r="M332" s="2">
        <v>0</v>
      </c>
      <c r="N332" s="2">
        <v>0</v>
      </c>
      <c r="O332" s="2">
        <v>85.5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85.5</v>
      </c>
      <c r="V332" t="s">
        <v>55</v>
      </c>
    </row>
    <row r="333" spans="1:22" x14ac:dyDescent="0.25">
      <c r="A333" t="s">
        <v>8329</v>
      </c>
      <c r="B333" s="6">
        <v>45636</v>
      </c>
      <c r="C333" t="s">
        <v>1</v>
      </c>
      <c r="D333" t="s">
        <v>7706</v>
      </c>
      <c r="E333" t="s">
        <v>11359</v>
      </c>
      <c r="F333" t="s">
        <v>10764</v>
      </c>
      <c r="G333">
        <v>2882</v>
      </c>
      <c r="H333">
        <v>2882</v>
      </c>
      <c r="I333">
        <v>2882</v>
      </c>
      <c r="J333">
        <v>2882</v>
      </c>
      <c r="K333">
        <v>0</v>
      </c>
      <c r="L333" s="2">
        <v>0</v>
      </c>
      <c r="M333" s="2">
        <v>0</v>
      </c>
      <c r="N333" s="2">
        <v>0</v>
      </c>
      <c r="O333" s="2">
        <v>90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90</v>
      </c>
      <c r="V333" t="s">
        <v>55</v>
      </c>
    </row>
    <row r="334" spans="1:22" x14ac:dyDescent="0.25">
      <c r="A334" t="s">
        <v>8329</v>
      </c>
      <c r="B334" s="6">
        <v>45636</v>
      </c>
      <c r="C334" t="s">
        <v>1</v>
      </c>
      <c r="D334" t="s">
        <v>7706</v>
      </c>
      <c r="E334" t="s">
        <v>11359</v>
      </c>
      <c r="F334" t="s">
        <v>10764</v>
      </c>
      <c r="G334">
        <v>2881</v>
      </c>
      <c r="H334">
        <v>2881</v>
      </c>
      <c r="I334">
        <v>2881</v>
      </c>
      <c r="J334">
        <v>2881</v>
      </c>
      <c r="K334">
        <v>0</v>
      </c>
      <c r="L334" s="2">
        <v>0</v>
      </c>
      <c r="M334" s="2">
        <v>0</v>
      </c>
      <c r="N334" s="2">
        <v>0</v>
      </c>
      <c r="O334" s="2">
        <v>93.08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93.08</v>
      </c>
      <c r="V334" t="s">
        <v>55</v>
      </c>
    </row>
    <row r="335" spans="1:22" x14ac:dyDescent="0.25">
      <c r="A335" t="s">
        <v>8329</v>
      </c>
      <c r="B335" s="6">
        <v>45636</v>
      </c>
      <c r="C335" t="s">
        <v>1</v>
      </c>
      <c r="D335" t="s">
        <v>7706</v>
      </c>
      <c r="E335" t="s">
        <v>11359</v>
      </c>
      <c r="F335" t="s">
        <v>10764</v>
      </c>
      <c r="G335">
        <v>2880</v>
      </c>
      <c r="H335">
        <v>2880</v>
      </c>
      <c r="I335">
        <v>2880</v>
      </c>
      <c r="J335">
        <v>2880</v>
      </c>
      <c r="K335">
        <v>0</v>
      </c>
      <c r="L335" s="2">
        <v>0</v>
      </c>
      <c r="M335" s="2">
        <v>0</v>
      </c>
      <c r="N335" s="2">
        <v>0</v>
      </c>
      <c r="O335" s="2">
        <v>11.3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11.3</v>
      </c>
      <c r="V335" t="s">
        <v>55</v>
      </c>
    </row>
    <row r="336" spans="1:22" x14ac:dyDescent="0.25">
      <c r="A336" t="s">
        <v>8329</v>
      </c>
      <c r="B336" s="6">
        <v>45636</v>
      </c>
      <c r="C336" t="s">
        <v>1</v>
      </c>
      <c r="D336" t="s">
        <v>7706</v>
      </c>
      <c r="E336" t="s">
        <v>11359</v>
      </c>
      <c r="F336" t="s">
        <v>10764</v>
      </c>
      <c r="G336">
        <v>2879</v>
      </c>
      <c r="H336">
        <v>2879</v>
      </c>
      <c r="I336">
        <v>2879</v>
      </c>
      <c r="J336">
        <v>2879</v>
      </c>
      <c r="K336">
        <v>0</v>
      </c>
      <c r="L336" s="2">
        <v>0</v>
      </c>
      <c r="M336" s="2">
        <v>0</v>
      </c>
      <c r="N336" s="2">
        <v>0</v>
      </c>
      <c r="O336" s="2">
        <v>69.5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69.5</v>
      </c>
      <c r="V336" t="s">
        <v>55</v>
      </c>
    </row>
    <row r="337" spans="1:22" hidden="1" x14ac:dyDescent="0.25">
      <c r="A337" t="s">
        <v>8329</v>
      </c>
      <c r="B337" s="6">
        <v>45636</v>
      </c>
      <c r="C337" t="s">
        <v>1</v>
      </c>
      <c r="D337" t="s">
        <v>7706</v>
      </c>
      <c r="E337" t="s">
        <v>11359</v>
      </c>
      <c r="F337" t="s">
        <v>10764</v>
      </c>
      <c r="G337">
        <v>2878</v>
      </c>
      <c r="H337">
        <v>2878</v>
      </c>
      <c r="I337">
        <v>2878</v>
      </c>
      <c r="J337">
        <v>2878</v>
      </c>
      <c r="K337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t="s">
        <v>55</v>
      </c>
    </row>
    <row r="338" spans="1:22" x14ac:dyDescent="0.25">
      <c r="A338" t="s">
        <v>8329</v>
      </c>
      <c r="B338" s="6">
        <v>45636</v>
      </c>
      <c r="C338" t="s">
        <v>1</v>
      </c>
      <c r="D338" t="s">
        <v>7706</v>
      </c>
      <c r="E338" t="s">
        <v>11359</v>
      </c>
      <c r="F338" t="s">
        <v>10764</v>
      </c>
      <c r="G338">
        <v>2877</v>
      </c>
      <c r="H338">
        <v>2877</v>
      </c>
      <c r="I338">
        <v>2877</v>
      </c>
      <c r="J338">
        <v>2877</v>
      </c>
      <c r="K338">
        <v>0</v>
      </c>
      <c r="L338" s="2">
        <v>0</v>
      </c>
      <c r="M338" s="2">
        <v>0</v>
      </c>
      <c r="N338" s="2">
        <v>0</v>
      </c>
      <c r="O338" s="2">
        <v>21.12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21.12</v>
      </c>
      <c r="V338" t="s">
        <v>55</v>
      </c>
    </row>
    <row r="339" spans="1:22" x14ac:dyDescent="0.25">
      <c r="A339" t="s">
        <v>8329</v>
      </c>
      <c r="B339" s="6">
        <v>45636</v>
      </c>
      <c r="C339" t="s">
        <v>1</v>
      </c>
      <c r="D339" t="s">
        <v>7706</v>
      </c>
      <c r="E339" t="s">
        <v>11359</v>
      </c>
      <c r="F339" t="s">
        <v>10764</v>
      </c>
      <c r="G339">
        <v>2876</v>
      </c>
      <c r="H339">
        <v>2876</v>
      </c>
      <c r="I339">
        <v>2876</v>
      </c>
      <c r="J339">
        <v>2876</v>
      </c>
      <c r="K339">
        <v>0</v>
      </c>
      <c r="L339" s="2">
        <v>0</v>
      </c>
      <c r="M339" s="2">
        <v>0</v>
      </c>
      <c r="N339" s="2">
        <v>0</v>
      </c>
      <c r="O339" s="2">
        <v>827.9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827.9</v>
      </c>
      <c r="V339" t="s">
        <v>55</v>
      </c>
    </row>
    <row r="340" spans="1:22" x14ac:dyDescent="0.25">
      <c r="A340" t="s">
        <v>8329</v>
      </c>
      <c r="B340" s="6">
        <v>45636</v>
      </c>
      <c r="C340" t="s">
        <v>1</v>
      </c>
      <c r="D340" t="s">
        <v>7706</v>
      </c>
      <c r="E340" t="s">
        <v>11359</v>
      </c>
      <c r="F340" t="s">
        <v>10764</v>
      </c>
      <c r="G340">
        <v>2875</v>
      </c>
      <c r="H340">
        <v>2875</v>
      </c>
      <c r="I340">
        <v>2875</v>
      </c>
      <c r="J340">
        <v>2875</v>
      </c>
      <c r="K340">
        <v>0</v>
      </c>
      <c r="L340" s="2">
        <v>0</v>
      </c>
      <c r="M340" s="2">
        <v>0</v>
      </c>
      <c r="N340" s="2">
        <v>0</v>
      </c>
      <c r="O340" s="2">
        <v>425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425</v>
      </c>
      <c r="V340" t="s">
        <v>55</v>
      </c>
    </row>
    <row r="341" spans="1:22" x14ac:dyDescent="0.25">
      <c r="A341" t="s">
        <v>8329</v>
      </c>
      <c r="B341" s="6">
        <v>45636</v>
      </c>
      <c r="C341" t="s">
        <v>1</v>
      </c>
      <c r="D341" t="s">
        <v>7706</v>
      </c>
      <c r="E341" t="s">
        <v>11359</v>
      </c>
      <c r="F341" t="s">
        <v>10764</v>
      </c>
      <c r="G341">
        <v>2874</v>
      </c>
      <c r="H341">
        <v>2874</v>
      </c>
      <c r="I341">
        <v>2874</v>
      </c>
      <c r="J341">
        <v>2874</v>
      </c>
      <c r="K341">
        <v>0</v>
      </c>
      <c r="L341" s="2">
        <v>0</v>
      </c>
      <c r="M341" s="2">
        <v>0</v>
      </c>
      <c r="N341" s="2">
        <v>0</v>
      </c>
      <c r="O341" s="2">
        <v>312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312</v>
      </c>
      <c r="V341" t="s">
        <v>55</v>
      </c>
    </row>
    <row r="342" spans="1:22" x14ac:dyDescent="0.25">
      <c r="A342" t="s">
        <v>8329</v>
      </c>
      <c r="B342" s="6">
        <v>45636</v>
      </c>
      <c r="C342" t="s">
        <v>1</v>
      </c>
      <c r="D342" t="s">
        <v>7706</v>
      </c>
      <c r="E342" t="s">
        <v>11359</v>
      </c>
      <c r="F342" t="s">
        <v>10764</v>
      </c>
      <c r="G342">
        <v>2873</v>
      </c>
      <c r="H342">
        <v>2873</v>
      </c>
      <c r="I342">
        <v>2873</v>
      </c>
      <c r="J342">
        <v>2873</v>
      </c>
      <c r="K342">
        <v>0</v>
      </c>
      <c r="L342" s="2">
        <v>0</v>
      </c>
      <c r="M342" s="2">
        <v>0</v>
      </c>
      <c r="N342" s="2">
        <v>0</v>
      </c>
      <c r="O342" s="2">
        <v>90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90</v>
      </c>
      <c r="V342" t="s">
        <v>55</v>
      </c>
    </row>
    <row r="343" spans="1:22" x14ac:dyDescent="0.25">
      <c r="A343" t="s">
        <v>8329</v>
      </c>
      <c r="B343" s="6">
        <v>45635</v>
      </c>
      <c r="C343" t="s">
        <v>1</v>
      </c>
      <c r="D343" t="s">
        <v>7706</v>
      </c>
      <c r="E343" t="s">
        <v>11359</v>
      </c>
      <c r="F343" t="s">
        <v>10764</v>
      </c>
      <c r="G343">
        <v>2872</v>
      </c>
      <c r="H343">
        <v>2872</v>
      </c>
      <c r="I343">
        <v>2872</v>
      </c>
      <c r="J343">
        <v>2872</v>
      </c>
      <c r="K343">
        <v>0</v>
      </c>
      <c r="L343" s="2">
        <v>0</v>
      </c>
      <c r="M343" s="2">
        <v>0</v>
      </c>
      <c r="N343" s="2">
        <v>0</v>
      </c>
      <c r="O343" s="2">
        <v>445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445</v>
      </c>
      <c r="V343" t="s">
        <v>55</v>
      </c>
    </row>
    <row r="344" spans="1:22" x14ac:dyDescent="0.25">
      <c r="A344" t="s">
        <v>8329</v>
      </c>
      <c r="B344" s="6">
        <v>45635</v>
      </c>
      <c r="C344" t="s">
        <v>1</v>
      </c>
      <c r="D344" t="s">
        <v>7706</v>
      </c>
      <c r="E344" t="s">
        <v>11359</v>
      </c>
      <c r="F344" t="s">
        <v>10764</v>
      </c>
      <c r="G344">
        <v>2871</v>
      </c>
      <c r="H344">
        <v>2871</v>
      </c>
      <c r="I344">
        <v>2871</v>
      </c>
      <c r="J344">
        <v>2871</v>
      </c>
      <c r="K344">
        <v>0</v>
      </c>
      <c r="L344" s="2">
        <v>0</v>
      </c>
      <c r="M344" s="2">
        <v>0</v>
      </c>
      <c r="N344" s="2">
        <v>0</v>
      </c>
      <c r="O344" s="2">
        <v>75.5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75.5</v>
      </c>
      <c r="V344" t="s">
        <v>55</v>
      </c>
    </row>
    <row r="345" spans="1:22" x14ac:dyDescent="0.25">
      <c r="A345" t="s">
        <v>8329</v>
      </c>
      <c r="B345" s="6">
        <v>45635</v>
      </c>
      <c r="C345" t="s">
        <v>1</v>
      </c>
      <c r="D345" t="s">
        <v>7706</v>
      </c>
      <c r="E345" t="s">
        <v>11359</v>
      </c>
      <c r="F345" t="s">
        <v>10764</v>
      </c>
      <c r="G345">
        <v>2870</v>
      </c>
      <c r="H345">
        <v>2870</v>
      </c>
      <c r="I345">
        <v>2870</v>
      </c>
      <c r="J345">
        <v>2870</v>
      </c>
      <c r="K345">
        <v>0</v>
      </c>
      <c r="L345" s="2">
        <v>0</v>
      </c>
      <c r="M345" s="2">
        <v>0</v>
      </c>
      <c r="N345" s="2">
        <v>0</v>
      </c>
      <c r="O345" s="2">
        <v>140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140</v>
      </c>
      <c r="V345" t="s">
        <v>55</v>
      </c>
    </row>
    <row r="346" spans="1:22" x14ac:dyDescent="0.25">
      <c r="A346" t="s">
        <v>8329</v>
      </c>
      <c r="B346" s="6">
        <v>45635</v>
      </c>
      <c r="C346" t="s">
        <v>1</v>
      </c>
      <c r="D346" t="s">
        <v>7706</v>
      </c>
      <c r="E346" t="s">
        <v>11359</v>
      </c>
      <c r="F346" t="s">
        <v>10764</v>
      </c>
      <c r="G346">
        <v>2869</v>
      </c>
      <c r="H346">
        <v>2869</v>
      </c>
      <c r="I346">
        <v>2869</v>
      </c>
      <c r="J346">
        <v>2869</v>
      </c>
      <c r="K346">
        <v>0</v>
      </c>
      <c r="L346" s="2">
        <v>0</v>
      </c>
      <c r="M346" s="2">
        <v>0</v>
      </c>
      <c r="N346" s="2">
        <v>0</v>
      </c>
      <c r="O346" s="2">
        <v>66.5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66.5</v>
      </c>
      <c r="V346" t="s">
        <v>55</v>
      </c>
    </row>
    <row r="347" spans="1:22" x14ac:dyDescent="0.25">
      <c r="A347" t="s">
        <v>8329</v>
      </c>
      <c r="B347" s="6">
        <v>45635</v>
      </c>
      <c r="C347" t="s">
        <v>1</v>
      </c>
      <c r="D347" t="s">
        <v>7706</v>
      </c>
      <c r="E347" t="s">
        <v>11359</v>
      </c>
      <c r="F347" t="s">
        <v>10764</v>
      </c>
      <c r="G347">
        <v>2868</v>
      </c>
      <c r="H347">
        <v>2868</v>
      </c>
      <c r="I347">
        <v>2868</v>
      </c>
      <c r="J347">
        <v>2868</v>
      </c>
      <c r="K347">
        <v>0</v>
      </c>
      <c r="L347" s="2">
        <v>0</v>
      </c>
      <c r="M347" s="2">
        <v>0</v>
      </c>
      <c r="N347" s="2">
        <v>0</v>
      </c>
      <c r="O347" s="2">
        <v>39.65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39.65</v>
      </c>
      <c r="V347" t="s">
        <v>55</v>
      </c>
    </row>
    <row r="348" spans="1:22" x14ac:dyDescent="0.25">
      <c r="A348" t="s">
        <v>8329</v>
      </c>
      <c r="B348" s="6">
        <v>45635</v>
      </c>
      <c r="C348" t="s">
        <v>1</v>
      </c>
      <c r="D348" t="s">
        <v>7706</v>
      </c>
      <c r="E348" t="s">
        <v>11359</v>
      </c>
      <c r="F348" t="s">
        <v>10764</v>
      </c>
      <c r="G348">
        <v>2867</v>
      </c>
      <c r="H348">
        <v>2867</v>
      </c>
      <c r="I348">
        <v>2867</v>
      </c>
      <c r="J348">
        <v>2867</v>
      </c>
      <c r="K348">
        <v>0</v>
      </c>
      <c r="L348" s="2">
        <v>0</v>
      </c>
      <c r="M348" s="2">
        <v>0</v>
      </c>
      <c r="N348" s="2">
        <v>0</v>
      </c>
      <c r="O348" s="2">
        <v>965.94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965.94</v>
      </c>
      <c r="V348" t="s">
        <v>55</v>
      </c>
    </row>
    <row r="349" spans="1:22" x14ac:dyDescent="0.25">
      <c r="A349" t="s">
        <v>8329</v>
      </c>
      <c r="B349" s="6">
        <v>45635</v>
      </c>
      <c r="C349" t="s">
        <v>1</v>
      </c>
      <c r="D349" t="s">
        <v>7706</v>
      </c>
      <c r="E349" t="s">
        <v>11359</v>
      </c>
      <c r="F349" t="s">
        <v>10764</v>
      </c>
      <c r="G349">
        <v>2866</v>
      </c>
      <c r="H349">
        <v>2866</v>
      </c>
      <c r="I349">
        <v>2866</v>
      </c>
      <c r="J349">
        <v>2866</v>
      </c>
      <c r="K349">
        <v>0</v>
      </c>
      <c r="L349" s="2">
        <v>0</v>
      </c>
      <c r="M349" s="2">
        <v>0</v>
      </c>
      <c r="N349" s="2">
        <v>0</v>
      </c>
      <c r="O349" s="2">
        <v>140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140</v>
      </c>
      <c r="V349" t="s">
        <v>55</v>
      </c>
    </row>
    <row r="350" spans="1:22" x14ac:dyDescent="0.25">
      <c r="A350" t="s">
        <v>8329</v>
      </c>
      <c r="B350" s="6">
        <v>45635</v>
      </c>
      <c r="C350" t="s">
        <v>1</v>
      </c>
      <c r="D350" t="s">
        <v>7706</v>
      </c>
      <c r="E350" t="s">
        <v>11359</v>
      </c>
      <c r="F350" t="s">
        <v>10764</v>
      </c>
      <c r="G350">
        <v>2865</v>
      </c>
      <c r="H350">
        <v>2865</v>
      </c>
      <c r="I350">
        <v>2865</v>
      </c>
      <c r="J350">
        <v>2865</v>
      </c>
      <c r="K350">
        <v>0</v>
      </c>
      <c r="L350" s="2">
        <v>0</v>
      </c>
      <c r="M350" s="2">
        <v>0</v>
      </c>
      <c r="N350" s="2">
        <v>0</v>
      </c>
      <c r="O350" s="2">
        <v>324.45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324.45</v>
      </c>
      <c r="V350" t="s">
        <v>55</v>
      </c>
    </row>
    <row r="351" spans="1:22" x14ac:dyDescent="0.25">
      <c r="A351" t="s">
        <v>8329</v>
      </c>
      <c r="B351" s="6">
        <v>45635</v>
      </c>
      <c r="C351" t="s">
        <v>1</v>
      </c>
      <c r="D351" t="s">
        <v>7706</v>
      </c>
      <c r="E351" t="s">
        <v>11359</v>
      </c>
      <c r="F351" t="s">
        <v>10764</v>
      </c>
      <c r="G351">
        <v>2864</v>
      </c>
      <c r="H351">
        <v>2864</v>
      </c>
      <c r="I351">
        <v>2864</v>
      </c>
      <c r="J351">
        <v>2864</v>
      </c>
      <c r="K351">
        <v>0</v>
      </c>
      <c r="L351" s="2">
        <v>0</v>
      </c>
      <c r="M351" s="2">
        <v>0</v>
      </c>
      <c r="N351" s="2">
        <v>0</v>
      </c>
      <c r="O351" s="2">
        <v>45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45</v>
      </c>
      <c r="V351" t="s">
        <v>55</v>
      </c>
    </row>
    <row r="352" spans="1:22" x14ac:dyDescent="0.25">
      <c r="A352" t="s">
        <v>8329</v>
      </c>
      <c r="B352" s="6">
        <v>45635</v>
      </c>
      <c r="C352" t="s">
        <v>1</v>
      </c>
      <c r="D352" t="s">
        <v>7706</v>
      </c>
      <c r="E352" t="s">
        <v>11359</v>
      </c>
      <c r="F352" t="s">
        <v>10764</v>
      </c>
      <c r="G352">
        <v>2863</v>
      </c>
      <c r="H352">
        <v>2863</v>
      </c>
      <c r="I352">
        <v>2863</v>
      </c>
      <c r="J352">
        <v>2863</v>
      </c>
      <c r="K352">
        <v>0</v>
      </c>
      <c r="L352" s="2">
        <v>0</v>
      </c>
      <c r="M352" s="2">
        <v>0</v>
      </c>
      <c r="N352" s="2">
        <v>0</v>
      </c>
      <c r="O352" s="2">
        <v>131.19999999999999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131.19999999999999</v>
      </c>
      <c r="V352" t="s">
        <v>55</v>
      </c>
    </row>
    <row r="353" spans="1:22" x14ac:dyDescent="0.25">
      <c r="A353" t="s">
        <v>8329</v>
      </c>
      <c r="B353" s="6">
        <v>45635</v>
      </c>
      <c r="C353" t="s">
        <v>1</v>
      </c>
      <c r="D353" t="s">
        <v>7706</v>
      </c>
      <c r="E353" t="s">
        <v>11359</v>
      </c>
      <c r="F353" t="s">
        <v>10764</v>
      </c>
      <c r="G353">
        <v>2862</v>
      </c>
      <c r="H353">
        <v>2862</v>
      </c>
      <c r="I353">
        <v>2862</v>
      </c>
      <c r="J353">
        <v>2862</v>
      </c>
      <c r="K353">
        <v>0</v>
      </c>
      <c r="L353" s="2">
        <v>0</v>
      </c>
      <c r="M353" s="2">
        <v>0</v>
      </c>
      <c r="N353" s="2">
        <v>0</v>
      </c>
      <c r="O353" s="2">
        <v>45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45</v>
      </c>
      <c r="V353" t="s">
        <v>55</v>
      </c>
    </row>
    <row r="354" spans="1:22" x14ac:dyDescent="0.25">
      <c r="A354" t="s">
        <v>8329</v>
      </c>
      <c r="B354" s="6">
        <v>45635</v>
      </c>
      <c r="C354" t="s">
        <v>1</v>
      </c>
      <c r="D354" t="s">
        <v>7706</v>
      </c>
      <c r="E354" t="s">
        <v>11359</v>
      </c>
      <c r="F354" t="s">
        <v>10764</v>
      </c>
      <c r="G354">
        <v>2861</v>
      </c>
      <c r="H354">
        <v>2861</v>
      </c>
      <c r="I354">
        <v>2861</v>
      </c>
      <c r="J354">
        <v>2861</v>
      </c>
      <c r="K354">
        <v>0</v>
      </c>
      <c r="L354" s="2">
        <v>0</v>
      </c>
      <c r="M354" s="2">
        <v>0</v>
      </c>
      <c r="N354" s="2">
        <v>0</v>
      </c>
      <c r="O354" s="2">
        <v>54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54</v>
      </c>
      <c r="V354" t="s">
        <v>55</v>
      </c>
    </row>
    <row r="355" spans="1:22" x14ac:dyDescent="0.25">
      <c r="A355" t="s">
        <v>8329</v>
      </c>
      <c r="B355" s="6">
        <v>45635</v>
      </c>
      <c r="C355" t="s">
        <v>1</v>
      </c>
      <c r="D355" t="s">
        <v>7706</v>
      </c>
      <c r="E355" t="s">
        <v>11359</v>
      </c>
      <c r="F355" t="s">
        <v>10764</v>
      </c>
      <c r="G355">
        <v>2860</v>
      </c>
      <c r="H355">
        <v>2860</v>
      </c>
      <c r="I355">
        <v>2860</v>
      </c>
      <c r="J355">
        <v>2860</v>
      </c>
      <c r="K355">
        <v>0</v>
      </c>
      <c r="L355" s="2">
        <v>0</v>
      </c>
      <c r="M355" s="2">
        <v>0</v>
      </c>
      <c r="N355" s="2">
        <v>0</v>
      </c>
      <c r="O355" s="2">
        <v>270.75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270.75</v>
      </c>
      <c r="V355" t="s">
        <v>55</v>
      </c>
    </row>
    <row r="356" spans="1:22" x14ac:dyDescent="0.25">
      <c r="A356" t="s">
        <v>8329</v>
      </c>
      <c r="B356" s="6">
        <v>45635</v>
      </c>
      <c r="C356" t="s">
        <v>1</v>
      </c>
      <c r="D356" t="s">
        <v>7706</v>
      </c>
      <c r="E356" t="s">
        <v>11359</v>
      </c>
      <c r="F356" t="s">
        <v>10764</v>
      </c>
      <c r="G356">
        <v>2859</v>
      </c>
      <c r="H356">
        <v>2859</v>
      </c>
      <c r="I356">
        <v>2859</v>
      </c>
      <c r="J356">
        <v>2859</v>
      </c>
      <c r="K356">
        <v>0</v>
      </c>
      <c r="L356" s="2">
        <v>0</v>
      </c>
      <c r="M356" s="2">
        <v>0</v>
      </c>
      <c r="N356" s="2">
        <v>0</v>
      </c>
      <c r="O356" s="2">
        <v>410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410</v>
      </c>
      <c r="V356" t="s">
        <v>55</v>
      </c>
    </row>
    <row r="357" spans="1:22" hidden="1" x14ac:dyDescent="0.25">
      <c r="A357" t="s">
        <v>8329</v>
      </c>
      <c r="B357" s="6">
        <v>45635</v>
      </c>
      <c r="C357" t="s">
        <v>1</v>
      </c>
      <c r="D357" t="s">
        <v>7706</v>
      </c>
      <c r="E357" t="s">
        <v>11359</v>
      </c>
      <c r="F357" t="s">
        <v>10764</v>
      </c>
      <c r="G357">
        <v>2858</v>
      </c>
      <c r="H357">
        <v>2858</v>
      </c>
      <c r="I357">
        <v>2858</v>
      </c>
      <c r="J357">
        <v>2858</v>
      </c>
      <c r="K357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t="s">
        <v>55</v>
      </c>
    </row>
    <row r="358" spans="1:22" x14ac:dyDescent="0.25">
      <c r="A358" t="s">
        <v>8329</v>
      </c>
      <c r="B358" s="6">
        <v>45635</v>
      </c>
      <c r="C358" t="s">
        <v>1</v>
      </c>
      <c r="D358" t="s">
        <v>7706</v>
      </c>
      <c r="E358" t="s">
        <v>11359</v>
      </c>
      <c r="F358" t="s">
        <v>10764</v>
      </c>
      <c r="G358">
        <v>2857</v>
      </c>
      <c r="H358">
        <v>2857</v>
      </c>
      <c r="I358">
        <v>2857</v>
      </c>
      <c r="J358">
        <v>2857</v>
      </c>
      <c r="K358">
        <v>0</v>
      </c>
      <c r="L358" s="2">
        <v>0</v>
      </c>
      <c r="M358" s="2">
        <v>0</v>
      </c>
      <c r="N358" s="2">
        <v>0</v>
      </c>
      <c r="O358" s="2">
        <v>1.95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1.95</v>
      </c>
      <c r="V358" t="s">
        <v>55</v>
      </c>
    </row>
    <row r="359" spans="1:22" x14ac:dyDescent="0.25">
      <c r="A359" t="s">
        <v>8329</v>
      </c>
      <c r="B359" s="6">
        <v>45635</v>
      </c>
      <c r="C359" t="s">
        <v>1</v>
      </c>
      <c r="D359" t="s">
        <v>7706</v>
      </c>
      <c r="E359" t="s">
        <v>11359</v>
      </c>
      <c r="F359" t="s">
        <v>10764</v>
      </c>
      <c r="G359">
        <v>2856</v>
      </c>
      <c r="H359">
        <v>2856</v>
      </c>
      <c r="I359">
        <v>2856</v>
      </c>
      <c r="J359">
        <v>2856</v>
      </c>
      <c r="K359">
        <v>0</v>
      </c>
      <c r="L359" s="2">
        <v>0</v>
      </c>
      <c r="M359" s="2">
        <v>0</v>
      </c>
      <c r="N359" s="2">
        <v>0</v>
      </c>
      <c r="O359" s="2">
        <v>79.2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79.2</v>
      </c>
      <c r="V359" t="s">
        <v>55</v>
      </c>
    </row>
    <row r="360" spans="1:22" x14ac:dyDescent="0.25">
      <c r="A360" t="s">
        <v>8329</v>
      </c>
      <c r="B360" s="6">
        <v>45635</v>
      </c>
      <c r="C360" t="s">
        <v>1</v>
      </c>
      <c r="D360" t="s">
        <v>7706</v>
      </c>
      <c r="E360" t="s">
        <v>11359</v>
      </c>
      <c r="F360" t="s">
        <v>10764</v>
      </c>
      <c r="G360">
        <v>2855</v>
      </c>
      <c r="H360">
        <v>2855</v>
      </c>
      <c r="I360">
        <v>2855</v>
      </c>
      <c r="J360">
        <v>2855</v>
      </c>
      <c r="K360">
        <v>0</v>
      </c>
      <c r="L360" s="2">
        <v>0</v>
      </c>
      <c r="M360" s="2">
        <v>0</v>
      </c>
      <c r="N360" s="2">
        <v>0</v>
      </c>
      <c r="O360" s="2">
        <v>8.58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8.58</v>
      </c>
      <c r="V360" t="s">
        <v>55</v>
      </c>
    </row>
    <row r="361" spans="1:22" x14ac:dyDescent="0.25">
      <c r="A361" t="s">
        <v>8329</v>
      </c>
      <c r="B361" s="6">
        <v>45635</v>
      </c>
      <c r="C361" t="s">
        <v>1</v>
      </c>
      <c r="D361" t="s">
        <v>7706</v>
      </c>
      <c r="E361" t="s">
        <v>11359</v>
      </c>
      <c r="F361" t="s">
        <v>10764</v>
      </c>
      <c r="G361">
        <v>2854</v>
      </c>
      <c r="H361">
        <v>2854</v>
      </c>
      <c r="I361">
        <v>2854</v>
      </c>
      <c r="J361">
        <v>2854</v>
      </c>
      <c r="K361">
        <v>0</v>
      </c>
      <c r="L361" s="2">
        <v>0</v>
      </c>
      <c r="M361" s="2">
        <v>0</v>
      </c>
      <c r="N361" s="2">
        <v>0</v>
      </c>
      <c r="O361" s="2">
        <v>278.26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278.26</v>
      </c>
      <c r="V361" t="s">
        <v>55</v>
      </c>
    </row>
    <row r="362" spans="1:22" x14ac:dyDescent="0.25">
      <c r="A362" t="s">
        <v>8329</v>
      </c>
      <c r="B362" s="6">
        <v>45635</v>
      </c>
      <c r="C362" t="s">
        <v>1</v>
      </c>
      <c r="D362" t="s">
        <v>7706</v>
      </c>
      <c r="E362" t="s">
        <v>11359</v>
      </c>
      <c r="F362" t="s">
        <v>10764</v>
      </c>
      <c r="G362">
        <v>2853</v>
      </c>
      <c r="H362">
        <v>2853</v>
      </c>
      <c r="I362">
        <v>2853</v>
      </c>
      <c r="J362">
        <v>2853</v>
      </c>
      <c r="K362">
        <v>0</v>
      </c>
      <c r="L362" s="2">
        <v>0</v>
      </c>
      <c r="M362" s="2">
        <v>0</v>
      </c>
      <c r="N362" s="2">
        <v>0</v>
      </c>
      <c r="O362" s="2">
        <v>12.65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12.65</v>
      </c>
      <c r="V362" t="s">
        <v>55</v>
      </c>
    </row>
    <row r="363" spans="1:22" x14ac:dyDescent="0.25">
      <c r="A363" t="s">
        <v>8329</v>
      </c>
      <c r="B363" s="6">
        <v>45635</v>
      </c>
      <c r="C363" t="s">
        <v>1</v>
      </c>
      <c r="D363" t="s">
        <v>7706</v>
      </c>
      <c r="E363" t="s">
        <v>11359</v>
      </c>
      <c r="F363" t="s">
        <v>10764</v>
      </c>
      <c r="G363">
        <v>2852</v>
      </c>
      <c r="H363">
        <v>2852</v>
      </c>
      <c r="I363">
        <v>2852</v>
      </c>
      <c r="J363">
        <v>2852</v>
      </c>
      <c r="K363">
        <v>0</v>
      </c>
      <c r="L363" s="2">
        <v>0</v>
      </c>
      <c r="M363" s="2">
        <v>0</v>
      </c>
      <c r="N363" s="2">
        <v>0</v>
      </c>
      <c r="O363" s="2">
        <v>175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175</v>
      </c>
      <c r="V363" t="s">
        <v>55</v>
      </c>
    </row>
    <row r="364" spans="1:22" x14ac:dyDescent="0.25">
      <c r="A364" t="s">
        <v>8329</v>
      </c>
      <c r="B364" s="6">
        <v>45635</v>
      </c>
      <c r="C364" t="s">
        <v>1</v>
      </c>
      <c r="D364" t="s">
        <v>7706</v>
      </c>
      <c r="E364" t="s">
        <v>11359</v>
      </c>
      <c r="F364" t="s">
        <v>10764</v>
      </c>
      <c r="G364">
        <v>2851</v>
      </c>
      <c r="H364">
        <v>2851</v>
      </c>
      <c r="I364">
        <v>2851</v>
      </c>
      <c r="J364">
        <v>2851</v>
      </c>
      <c r="K364">
        <v>0</v>
      </c>
      <c r="L364" s="2">
        <v>0</v>
      </c>
      <c r="M364" s="2">
        <v>0</v>
      </c>
      <c r="N364" s="2">
        <v>0</v>
      </c>
      <c r="O364" s="2">
        <v>245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245</v>
      </c>
      <c r="V364" t="s">
        <v>55</v>
      </c>
    </row>
    <row r="365" spans="1:22" x14ac:dyDescent="0.25">
      <c r="A365" t="s">
        <v>8329</v>
      </c>
      <c r="B365" s="6">
        <v>45635</v>
      </c>
      <c r="C365" t="s">
        <v>1</v>
      </c>
      <c r="D365" t="s">
        <v>7706</v>
      </c>
      <c r="E365" t="s">
        <v>11359</v>
      </c>
      <c r="F365" t="s">
        <v>10764</v>
      </c>
      <c r="G365">
        <v>2850</v>
      </c>
      <c r="H365">
        <v>2850</v>
      </c>
      <c r="I365">
        <v>2850</v>
      </c>
      <c r="J365">
        <v>2850</v>
      </c>
      <c r="K365">
        <v>0</v>
      </c>
      <c r="L365" s="2">
        <v>0</v>
      </c>
      <c r="M365" s="2">
        <v>0</v>
      </c>
      <c r="N365" s="2">
        <v>0</v>
      </c>
      <c r="O365" s="2">
        <v>35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35</v>
      </c>
      <c r="V365" t="s">
        <v>55</v>
      </c>
    </row>
    <row r="366" spans="1:22" x14ac:dyDescent="0.25">
      <c r="A366" t="s">
        <v>8329</v>
      </c>
      <c r="B366" s="6">
        <v>45635</v>
      </c>
      <c r="C366" t="s">
        <v>1</v>
      </c>
      <c r="D366" t="s">
        <v>7706</v>
      </c>
      <c r="E366" t="s">
        <v>11359</v>
      </c>
      <c r="F366" t="s">
        <v>10764</v>
      </c>
      <c r="G366">
        <v>2849</v>
      </c>
      <c r="H366">
        <v>2849</v>
      </c>
      <c r="I366">
        <v>2849</v>
      </c>
      <c r="J366">
        <v>2849</v>
      </c>
      <c r="K366">
        <v>0</v>
      </c>
      <c r="L366" s="2">
        <v>0</v>
      </c>
      <c r="M366" s="2">
        <v>0</v>
      </c>
      <c r="N366" s="2">
        <v>0</v>
      </c>
      <c r="O366" s="2">
        <v>60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60</v>
      </c>
      <c r="V366" t="s">
        <v>55</v>
      </c>
    </row>
    <row r="367" spans="1:22" x14ac:dyDescent="0.25">
      <c r="A367" t="s">
        <v>8329</v>
      </c>
      <c r="B367" s="6">
        <v>45635</v>
      </c>
      <c r="C367" t="s">
        <v>1</v>
      </c>
      <c r="D367" t="s">
        <v>7706</v>
      </c>
      <c r="E367" t="s">
        <v>11359</v>
      </c>
      <c r="F367" t="s">
        <v>10764</v>
      </c>
      <c r="G367">
        <v>2848</v>
      </c>
      <c r="H367">
        <v>2848</v>
      </c>
      <c r="I367">
        <v>2848</v>
      </c>
      <c r="J367">
        <v>2848</v>
      </c>
      <c r="K367">
        <v>0</v>
      </c>
      <c r="L367" s="2">
        <v>0</v>
      </c>
      <c r="M367" s="2">
        <v>0</v>
      </c>
      <c r="N367" s="2">
        <v>0</v>
      </c>
      <c r="O367" s="2">
        <v>175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175</v>
      </c>
      <c r="V367" t="s">
        <v>55</v>
      </c>
    </row>
    <row r="368" spans="1:22" x14ac:dyDescent="0.25">
      <c r="A368" t="s">
        <v>8329</v>
      </c>
      <c r="B368" s="6">
        <v>45635</v>
      </c>
      <c r="C368" t="s">
        <v>1</v>
      </c>
      <c r="D368" t="s">
        <v>7706</v>
      </c>
      <c r="E368" t="s">
        <v>11359</v>
      </c>
      <c r="F368" t="s">
        <v>10764</v>
      </c>
      <c r="G368">
        <v>2847</v>
      </c>
      <c r="H368">
        <v>2847</v>
      </c>
      <c r="I368">
        <v>2847</v>
      </c>
      <c r="J368">
        <v>2847</v>
      </c>
      <c r="K368">
        <v>0</v>
      </c>
      <c r="L368" s="2">
        <v>0</v>
      </c>
      <c r="M368" s="2">
        <v>0</v>
      </c>
      <c r="N368" s="2">
        <v>0</v>
      </c>
      <c r="O368" s="2">
        <v>54.4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54.4</v>
      </c>
      <c r="V368" t="s">
        <v>55</v>
      </c>
    </row>
    <row r="369" spans="1:22" x14ac:dyDescent="0.25">
      <c r="A369" t="s">
        <v>8329</v>
      </c>
      <c r="B369" s="6">
        <v>45635</v>
      </c>
      <c r="C369" t="s">
        <v>1</v>
      </c>
      <c r="D369" t="s">
        <v>7706</v>
      </c>
      <c r="E369" t="s">
        <v>11359</v>
      </c>
      <c r="F369" t="s">
        <v>10764</v>
      </c>
      <c r="G369">
        <v>2846</v>
      </c>
      <c r="H369">
        <v>2846</v>
      </c>
      <c r="I369">
        <v>2846</v>
      </c>
      <c r="J369">
        <v>2846</v>
      </c>
      <c r="K369">
        <v>0</v>
      </c>
      <c r="L369" s="2">
        <v>0</v>
      </c>
      <c r="M369" s="2">
        <v>0</v>
      </c>
      <c r="N369" s="2">
        <v>0</v>
      </c>
      <c r="O369" s="2">
        <v>110.2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110.2</v>
      </c>
      <c r="V369" t="s">
        <v>55</v>
      </c>
    </row>
    <row r="370" spans="1:22" x14ac:dyDescent="0.25">
      <c r="A370" t="s">
        <v>8329</v>
      </c>
      <c r="B370" s="6">
        <v>45633</v>
      </c>
      <c r="C370" t="s">
        <v>1</v>
      </c>
      <c r="D370" t="s">
        <v>7706</v>
      </c>
      <c r="E370" t="s">
        <v>11359</v>
      </c>
      <c r="F370" t="s">
        <v>10764</v>
      </c>
      <c r="G370">
        <v>2845</v>
      </c>
      <c r="H370">
        <v>2845</v>
      </c>
      <c r="I370">
        <v>2845</v>
      </c>
      <c r="J370">
        <v>2845</v>
      </c>
      <c r="K370">
        <v>0</v>
      </c>
      <c r="L370" s="2">
        <v>0</v>
      </c>
      <c r="M370" s="2">
        <v>0</v>
      </c>
      <c r="N370" s="2">
        <v>0</v>
      </c>
      <c r="O370" s="2">
        <v>78.7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78.7</v>
      </c>
      <c r="V370" t="s">
        <v>55</v>
      </c>
    </row>
    <row r="371" spans="1:22" x14ac:dyDescent="0.25">
      <c r="A371" t="s">
        <v>8329</v>
      </c>
      <c r="B371" s="6">
        <v>45633</v>
      </c>
      <c r="C371" t="s">
        <v>1</v>
      </c>
      <c r="D371" t="s">
        <v>7706</v>
      </c>
      <c r="E371" t="s">
        <v>11359</v>
      </c>
      <c r="F371" t="s">
        <v>10764</v>
      </c>
      <c r="G371">
        <v>2844</v>
      </c>
      <c r="H371">
        <v>2844</v>
      </c>
      <c r="I371">
        <v>2844</v>
      </c>
      <c r="J371">
        <v>2844</v>
      </c>
      <c r="K371">
        <v>0</v>
      </c>
      <c r="L371" s="2">
        <v>0</v>
      </c>
      <c r="M371" s="2">
        <v>0</v>
      </c>
      <c r="N371" s="2">
        <v>0</v>
      </c>
      <c r="O371" s="2">
        <v>210.3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210.3</v>
      </c>
      <c r="V371" t="s">
        <v>55</v>
      </c>
    </row>
    <row r="372" spans="1:22" x14ac:dyDescent="0.25">
      <c r="A372" t="s">
        <v>8329</v>
      </c>
      <c r="B372" s="6">
        <v>45633</v>
      </c>
      <c r="C372" t="s">
        <v>1</v>
      </c>
      <c r="D372" t="s">
        <v>7706</v>
      </c>
      <c r="E372" t="s">
        <v>11359</v>
      </c>
      <c r="F372" t="s">
        <v>10764</v>
      </c>
      <c r="G372">
        <v>2843</v>
      </c>
      <c r="H372">
        <v>2843</v>
      </c>
      <c r="I372">
        <v>2843</v>
      </c>
      <c r="J372">
        <v>2843</v>
      </c>
      <c r="K372">
        <v>0</v>
      </c>
      <c r="L372" s="2">
        <v>0</v>
      </c>
      <c r="M372" s="2">
        <v>0</v>
      </c>
      <c r="N372" s="2">
        <v>0</v>
      </c>
      <c r="O372" s="2">
        <v>11.25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11.25</v>
      </c>
      <c r="V372" t="s">
        <v>55</v>
      </c>
    </row>
    <row r="373" spans="1:22" x14ac:dyDescent="0.25">
      <c r="A373" t="s">
        <v>8329</v>
      </c>
      <c r="B373" s="6">
        <v>45633</v>
      </c>
      <c r="C373" t="s">
        <v>1</v>
      </c>
      <c r="D373" t="s">
        <v>7706</v>
      </c>
      <c r="E373" t="s">
        <v>11359</v>
      </c>
      <c r="F373" t="s">
        <v>10764</v>
      </c>
      <c r="G373">
        <v>2842</v>
      </c>
      <c r="H373">
        <v>2842</v>
      </c>
      <c r="I373">
        <v>2842</v>
      </c>
      <c r="J373">
        <v>2842</v>
      </c>
      <c r="K373">
        <v>0</v>
      </c>
      <c r="L373" s="2">
        <v>0</v>
      </c>
      <c r="M373" s="2">
        <v>0</v>
      </c>
      <c r="N373" s="2">
        <v>0</v>
      </c>
      <c r="O373" s="2">
        <v>70.8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70.8</v>
      </c>
      <c r="V373" t="s">
        <v>55</v>
      </c>
    </row>
    <row r="374" spans="1:22" x14ac:dyDescent="0.25">
      <c r="A374" t="s">
        <v>8329</v>
      </c>
      <c r="B374" s="6">
        <v>45633</v>
      </c>
      <c r="C374" t="s">
        <v>1</v>
      </c>
      <c r="D374" t="s">
        <v>7706</v>
      </c>
      <c r="E374" t="s">
        <v>11359</v>
      </c>
      <c r="F374" t="s">
        <v>10764</v>
      </c>
      <c r="G374">
        <v>2841</v>
      </c>
      <c r="H374">
        <v>2841</v>
      </c>
      <c r="I374">
        <v>2841</v>
      </c>
      <c r="J374">
        <v>2841</v>
      </c>
      <c r="K374">
        <v>0</v>
      </c>
      <c r="L374" s="2">
        <v>0</v>
      </c>
      <c r="M374" s="2">
        <v>0</v>
      </c>
      <c r="N374" s="2">
        <v>0</v>
      </c>
      <c r="O374" s="2">
        <v>30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30</v>
      </c>
      <c r="V374" t="s">
        <v>55</v>
      </c>
    </row>
    <row r="375" spans="1:22" x14ac:dyDescent="0.25">
      <c r="A375" t="s">
        <v>8329</v>
      </c>
      <c r="B375" s="6">
        <v>45633</v>
      </c>
      <c r="C375" t="s">
        <v>1</v>
      </c>
      <c r="D375" t="s">
        <v>7706</v>
      </c>
      <c r="E375" t="s">
        <v>11359</v>
      </c>
      <c r="F375" t="s">
        <v>10764</v>
      </c>
      <c r="G375">
        <v>2840</v>
      </c>
      <c r="H375">
        <v>2840</v>
      </c>
      <c r="I375">
        <v>2840</v>
      </c>
      <c r="J375">
        <v>2840</v>
      </c>
      <c r="K375">
        <v>0</v>
      </c>
      <c r="L375" s="2">
        <v>0</v>
      </c>
      <c r="M375" s="2">
        <v>0</v>
      </c>
      <c r="N375" s="2">
        <v>0</v>
      </c>
      <c r="O375" s="2">
        <v>4.5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4.5</v>
      </c>
      <c r="V375" t="s">
        <v>55</v>
      </c>
    </row>
    <row r="376" spans="1:22" x14ac:dyDescent="0.25">
      <c r="A376" t="s">
        <v>8329</v>
      </c>
      <c r="B376" s="6">
        <v>45633</v>
      </c>
      <c r="C376" t="s">
        <v>1</v>
      </c>
      <c r="D376" t="s">
        <v>7706</v>
      </c>
      <c r="E376" t="s">
        <v>11359</v>
      </c>
      <c r="F376" t="s">
        <v>10764</v>
      </c>
      <c r="G376">
        <v>2839</v>
      </c>
      <c r="H376">
        <v>2839</v>
      </c>
      <c r="I376">
        <v>2839</v>
      </c>
      <c r="J376">
        <v>2839</v>
      </c>
      <c r="K376">
        <v>0</v>
      </c>
      <c r="L376" s="2">
        <v>0</v>
      </c>
      <c r="M376" s="2">
        <v>0</v>
      </c>
      <c r="N376" s="2">
        <v>0</v>
      </c>
      <c r="O376" s="2">
        <v>89.68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89.68</v>
      </c>
      <c r="V376" t="s">
        <v>55</v>
      </c>
    </row>
    <row r="377" spans="1:22" x14ac:dyDescent="0.25">
      <c r="A377" t="s">
        <v>8329</v>
      </c>
      <c r="B377" s="6">
        <v>45633</v>
      </c>
      <c r="C377" t="s">
        <v>1</v>
      </c>
      <c r="D377" t="s">
        <v>7706</v>
      </c>
      <c r="E377" t="s">
        <v>11359</v>
      </c>
      <c r="F377" t="s">
        <v>10764</v>
      </c>
      <c r="G377">
        <v>2838</v>
      </c>
      <c r="H377">
        <v>2838</v>
      </c>
      <c r="I377">
        <v>2838</v>
      </c>
      <c r="J377">
        <v>2838</v>
      </c>
      <c r="K377">
        <v>0</v>
      </c>
      <c r="L377" s="2">
        <v>0</v>
      </c>
      <c r="M377" s="2">
        <v>0</v>
      </c>
      <c r="N377" s="2">
        <v>0</v>
      </c>
      <c r="O377" s="2">
        <v>162.80000000000001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162.80000000000001</v>
      </c>
      <c r="V377" t="s">
        <v>55</v>
      </c>
    </row>
    <row r="378" spans="1:22" x14ac:dyDescent="0.25">
      <c r="A378" t="s">
        <v>8329</v>
      </c>
      <c r="B378" s="6">
        <v>45633</v>
      </c>
      <c r="C378" t="s">
        <v>1</v>
      </c>
      <c r="D378" t="s">
        <v>7706</v>
      </c>
      <c r="E378" t="s">
        <v>11359</v>
      </c>
      <c r="F378" t="s">
        <v>10764</v>
      </c>
      <c r="G378">
        <v>2837</v>
      </c>
      <c r="H378">
        <v>2837</v>
      </c>
      <c r="I378">
        <v>2837</v>
      </c>
      <c r="J378">
        <v>2837</v>
      </c>
      <c r="K378">
        <v>0</v>
      </c>
      <c r="L378" s="2">
        <v>0</v>
      </c>
      <c r="M378" s="2">
        <v>0</v>
      </c>
      <c r="N378" s="2">
        <v>0</v>
      </c>
      <c r="O378" s="2">
        <v>95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95</v>
      </c>
      <c r="V378" t="s">
        <v>55</v>
      </c>
    </row>
    <row r="379" spans="1:22" x14ac:dyDescent="0.25">
      <c r="A379" t="s">
        <v>8329</v>
      </c>
      <c r="B379" s="6">
        <v>45633</v>
      </c>
      <c r="C379" t="s">
        <v>1</v>
      </c>
      <c r="D379" t="s">
        <v>7706</v>
      </c>
      <c r="E379" t="s">
        <v>11359</v>
      </c>
      <c r="F379" t="s">
        <v>10764</v>
      </c>
      <c r="G379">
        <v>2836</v>
      </c>
      <c r="H379">
        <v>2836</v>
      </c>
      <c r="I379">
        <v>2836</v>
      </c>
      <c r="J379">
        <v>2836</v>
      </c>
      <c r="K379">
        <v>0</v>
      </c>
      <c r="L379" s="2">
        <v>0</v>
      </c>
      <c r="M379" s="2">
        <v>0</v>
      </c>
      <c r="N379" s="2">
        <v>0</v>
      </c>
      <c r="O379" s="2">
        <v>25.5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25.5</v>
      </c>
      <c r="V379" t="s">
        <v>55</v>
      </c>
    </row>
    <row r="380" spans="1:22" x14ac:dyDescent="0.25">
      <c r="A380" t="s">
        <v>8329</v>
      </c>
      <c r="B380" s="6">
        <v>45633</v>
      </c>
      <c r="C380" t="s">
        <v>1</v>
      </c>
      <c r="D380" t="s">
        <v>7706</v>
      </c>
      <c r="E380" t="s">
        <v>11359</v>
      </c>
      <c r="F380" t="s">
        <v>10764</v>
      </c>
      <c r="G380">
        <v>2835</v>
      </c>
      <c r="H380">
        <v>2835</v>
      </c>
      <c r="I380">
        <v>2835</v>
      </c>
      <c r="J380">
        <v>2835</v>
      </c>
      <c r="K380">
        <v>0</v>
      </c>
      <c r="L380" s="2">
        <v>0</v>
      </c>
      <c r="M380" s="2">
        <v>0</v>
      </c>
      <c r="N380" s="2">
        <v>0</v>
      </c>
      <c r="O380" s="2">
        <v>420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420</v>
      </c>
      <c r="V380" t="s">
        <v>55</v>
      </c>
    </row>
    <row r="381" spans="1:22" x14ac:dyDescent="0.25">
      <c r="A381" t="s">
        <v>8329</v>
      </c>
      <c r="B381" s="6">
        <v>45633</v>
      </c>
      <c r="C381" t="s">
        <v>1</v>
      </c>
      <c r="D381" t="s">
        <v>7706</v>
      </c>
      <c r="E381" t="s">
        <v>11359</v>
      </c>
      <c r="F381" t="s">
        <v>10764</v>
      </c>
      <c r="G381">
        <v>2834</v>
      </c>
      <c r="H381">
        <v>2834</v>
      </c>
      <c r="I381">
        <v>2834</v>
      </c>
      <c r="J381">
        <v>2834</v>
      </c>
      <c r="K381">
        <v>0</v>
      </c>
      <c r="L381" s="2">
        <v>0</v>
      </c>
      <c r="M381" s="2">
        <v>0</v>
      </c>
      <c r="N381" s="2">
        <v>0</v>
      </c>
      <c r="O381" s="2">
        <v>412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412</v>
      </c>
      <c r="V381" t="s">
        <v>55</v>
      </c>
    </row>
    <row r="382" spans="1:22" x14ac:dyDescent="0.25">
      <c r="A382" t="s">
        <v>8329</v>
      </c>
      <c r="B382" s="6">
        <v>45633</v>
      </c>
      <c r="C382" t="s">
        <v>1</v>
      </c>
      <c r="D382" t="s">
        <v>7706</v>
      </c>
      <c r="E382" t="s">
        <v>11359</v>
      </c>
      <c r="F382" t="s">
        <v>10764</v>
      </c>
      <c r="G382">
        <v>2833</v>
      </c>
      <c r="H382">
        <v>2833</v>
      </c>
      <c r="I382">
        <v>2833</v>
      </c>
      <c r="J382">
        <v>2833</v>
      </c>
      <c r="K382">
        <v>0</v>
      </c>
      <c r="L382" s="2">
        <v>0</v>
      </c>
      <c r="M382" s="2">
        <v>0</v>
      </c>
      <c r="N382" s="2">
        <v>0</v>
      </c>
      <c r="O382" s="2">
        <v>104.3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104.3</v>
      </c>
      <c r="V382" t="s">
        <v>55</v>
      </c>
    </row>
    <row r="383" spans="1:22" x14ac:dyDescent="0.25">
      <c r="A383" t="s">
        <v>8329</v>
      </c>
      <c r="B383" s="6">
        <v>45633</v>
      </c>
      <c r="C383" t="s">
        <v>1</v>
      </c>
      <c r="D383" t="s">
        <v>7706</v>
      </c>
      <c r="E383" t="s">
        <v>11359</v>
      </c>
      <c r="F383" t="s">
        <v>10764</v>
      </c>
      <c r="G383">
        <v>2832</v>
      </c>
      <c r="H383">
        <v>2832</v>
      </c>
      <c r="I383">
        <v>2832</v>
      </c>
      <c r="J383">
        <v>2832</v>
      </c>
      <c r="K383">
        <v>0</v>
      </c>
      <c r="L383" s="2">
        <v>0</v>
      </c>
      <c r="M383" s="2">
        <v>0</v>
      </c>
      <c r="N383" s="2">
        <v>0</v>
      </c>
      <c r="O383" s="2">
        <v>500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500</v>
      </c>
      <c r="V383" t="s">
        <v>55</v>
      </c>
    </row>
    <row r="384" spans="1:22" x14ac:dyDescent="0.25">
      <c r="A384" t="s">
        <v>8329</v>
      </c>
      <c r="B384" s="6">
        <v>45632</v>
      </c>
      <c r="C384" t="s">
        <v>1</v>
      </c>
      <c r="D384" t="s">
        <v>7706</v>
      </c>
      <c r="E384" t="s">
        <v>11359</v>
      </c>
      <c r="F384" t="s">
        <v>10764</v>
      </c>
      <c r="G384">
        <v>2831</v>
      </c>
      <c r="H384">
        <v>2831</v>
      </c>
      <c r="I384">
        <v>2831</v>
      </c>
      <c r="J384">
        <v>2831</v>
      </c>
      <c r="K384">
        <v>0</v>
      </c>
      <c r="L384" s="2">
        <v>0</v>
      </c>
      <c r="M384" s="2">
        <v>0</v>
      </c>
      <c r="N384" s="2">
        <v>0</v>
      </c>
      <c r="O384" s="2">
        <v>100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100</v>
      </c>
      <c r="V384" t="s">
        <v>55</v>
      </c>
    </row>
    <row r="385" spans="1:22" x14ac:dyDescent="0.25">
      <c r="A385" t="s">
        <v>8329</v>
      </c>
      <c r="B385" s="6">
        <v>45632</v>
      </c>
      <c r="C385" t="s">
        <v>1</v>
      </c>
      <c r="D385" t="s">
        <v>7706</v>
      </c>
      <c r="E385" t="s">
        <v>11359</v>
      </c>
      <c r="F385" t="s">
        <v>10764</v>
      </c>
      <c r="G385">
        <v>2830</v>
      </c>
      <c r="H385">
        <v>2830</v>
      </c>
      <c r="I385">
        <v>2830</v>
      </c>
      <c r="J385">
        <v>2830</v>
      </c>
      <c r="K385">
        <v>0</v>
      </c>
      <c r="L385" s="2">
        <v>0</v>
      </c>
      <c r="M385" s="2">
        <v>0</v>
      </c>
      <c r="N385" s="2">
        <v>0</v>
      </c>
      <c r="O385" s="2">
        <v>26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26</v>
      </c>
      <c r="V385" t="s">
        <v>55</v>
      </c>
    </row>
    <row r="386" spans="1:22" x14ac:dyDescent="0.25">
      <c r="A386" t="s">
        <v>8329</v>
      </c>
      <c r="B386" s="6">
        <v>45632</v>
      </c>
      <c r="C386" t="s">
        <v>1</v>
      </c>
      <c r="D386" t="s">
        <v>7706</v>
      </c>
      <c r="E386" t="s">
        <v>11359</v>
      </c>
      <c r="F386" t="s">
        <v>10764</v>
      </c>
      <c r="G386">
        <v>2829</v>
      </c>
      <c r="H386">
        <v>2829</v>
      </c>
      <c r="I386">
        <v>2829</v>
      </c>
      <c r="J386">
        <v>2829</v>
      </c>
      <c r="K386">
        <v>0</v>
      </c>
      <c r="L386" s="2">
        <v>0</v>
      </c>
      <c r="M386" s="2">
        <v>0</v>
      </c>
      <c r="N386" s="2">
        <v>0</v>
      </c>
      <c r="O386" s="2">
        <v>42.6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42.6</v>
      </c>
      <c r="V386" t="s">
        <v>55</v>
      </c>
    </row>
    <row r="387" spans="1:22" x14ac:dyDescent="0.25">
      <c r="A387" t="s">
        <v>8329</v>
      </c>
      <c r="B387" s="6">
        <v>45632</v>
      </c>
      <c r="C387" t="s">
        <v>1</v>
      </c>
      <c r="D387" t="s">
        <v>7706</v>
      </c>
      <c r="E387" t="s">
        <v>11359</v>
      </c>
      <c r="F387" t="s">
        <v>10764</v>
      </c>
      <c r="G387">
        <v>2828</v>
      </c>
      <c r="H387">
        <v>2828</v>
      </c>
      <c r="I387">
        <v>2828</v>
      </c>
      <c r="J387">
        <v>2828</v>
      </c>
      <c r="K387">
        <v>0</v>
      </c>
      <c r="L387" s="2">
        <v>0</v>
      </c>
      <c r="M387" s="2">
        <v>0</v>
      </c>
      <c r="N387" s="2">
        <v>0</v>
      </c>
      <c r="O387" s="2">
        <v>15.75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15.75</v>
      </c>
      <c r="V387" t="s">
        <v>55</v>
      </c>
    </row>
    <row r="388" spans="1:22" x14ac:dyDescent="0.25">
      <c r="A388" t="s">
        <v>8329</v>
      </c>
      <c r="B388" s="6">
        <v>45632</v>
      </c>
      <c r="C388" t="s">
        <v>1</v>
      </c>
      <c r="D388" t="s">
        <v>7706</v>
      </c>
      <c r="E388" t="s">
        <v>11359</v>
      </c>
      <c r="F388" t="s">
        <v>10764</v>
      </c>
      <c r="G388">
        <v>2827</v>
      </c>
      <c r="H388">
        <v>2827</v>
      </c>
      <c r="I388">
        <v>2827</v>
      </c>
      <c r="J388">
        <v>2827</v>
      </c>
      <c r="K388">
        <v>0</v>
      </c>
      <c r="L388" s="2">
        <v>0</v>
      </c>
      <c r="M388" s="2">
        <v>0</v>
      </c>
      <c r="N388" s="2">
        <v>0</v>
      </c>
      <c r="O388" s="2">
        <v>95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95</v>
      </c>
      <c r="V388" t="s">
        <v>55</v>
      </c>
    </row>
    <row r="389" spans="1:22" x14ac:dyDescent="0.25">
      <c r="A389" t="s">
        <v>8329</v>
      </c>
      <c r="B389" s="6">
        <v>45632</v>
      </c>
      <c r="C389" t="s">
        <v>1</v>
      </c>
      <c r="D389" t="s">
        <v>7706</v>
      </c>
      <c r="E389" t="s">
        <v>11359</v>
      </c>
      <c r="F389" t="s">
        <v>10764</v>
      </c>
      <c r="G389">
        <v>2826</v>
      </c>
      <c r="H389">
        <v>2826</v>
      </c>
      <c r="I389">
        <v>2826</v>
      </c>
      <c r="J389">
        <v>2826</v>
      </c>
      <c r="K389">
        <v>0</v>
      </c>
      <c r="L389" s="2">
        <v>0</v>
      </c>
      <c r="M389" s="2">
        <v>0</v>
      </c>
      <c r="N389" s="2">
        <v>0</v>
      </c>
      <c r="O389" s="2">
        <v>73.099999999999994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73.099999999999994</v>
      </c>
      <c r="V389" t="s">
        <v>55</v>
      </c>
    </row>
    <row r="390" spans="1:22" x14ac:dyDescent="0.25">
      <c r="A390" t="s">
        <v>8329</v>
      </c>
      <c r="B390" s="6">
        <v>45632</v>
      </c>
      <c r="C390" t="s">
        <v>1</v>
      </c>
      <c r="D390" t="s">
        <v>7706</v>
      </c>
      <c r="E390" t="s">
        <v>11359</v>
      </c>
      <c r="F390" t="s">
        <v>10764</v>
      </c>
      <c r="G390">
        <v>2825</v>
      </c>
      <c r="H390">
        <v>2825</v>
      </c>
      <c r="I390">
        <v>2825</v>
      </c>
      <c r="J390">
        <v>2825</v>
      </c>
      <c r="K390">
        <v>0</v>
      </c>
      <c r="L390" s="2">
        <v>0</v>
      </c>
      <c r="M390" s="2">
        <v>0</v>
      </c>
      <c r="N390" s="2">
        <v>0</v>
      </c>
      <c r="O390" s="2">
        <v>20.6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20.6</v>
      </c>
      <c r="V390" t="s">
        <v>55</v>
      </c>
    </row>
    <row r="391" spans="1:22" x14ac:dyDescent="0.25">
      <c r="A391" t="s">
        <v>8329</v>
      </c>
      <c r="B391" s="6">
        <v>45632</v>
      </c>
      <c r="C391" t="s">
        <v>1</v>
      </c>
      <c r="D391" t="s">
        <v>7706</v>
      </c>
      <c r="E391" t="s">
        <v>11359</v>
      </c>
      <c r="F391" t="s">
        <v>10764</v>
      </c>
      <c r="G391">
        <v>2824</v>
      </c>
      <c r="H391">
        <v>2824</v>
      </c>
      <c r="I391">
        <v>2824</v>
      </c>
      <c r="J391">
        <v>2824</v>
      </c>
      <c r="K391">
        <v>0</v>
      </c>
      <c r="L391" s="2">
        <v>0</v>
      </c>
      <c r="M391" s="2">
        <v>0</v>
      </c>
      <c r="N391" s="2">
        <v>0</v>
      </c>
      <c r="O391" s="2">
        <v>344.75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344.75</v>
      </c>
      <c r="V391" t="s">
        <v>55</v>
      </c>
    </row>
    <row r="392" spans="1:22" x14ac:dyDescent="0.25">
      <c r="A392" t="s">
        <v>8329</v>
      </c>
      <c r="B392" s="6">
        <v>45632</v>
      </c>
      <c r="C392" t="s">
        <v>1</v>
      </c>
      <c r="D392" t="s">
        <v>7706</v>
      </c>
      <c r="E392" t="s">
        <v>11359</v>
      </c>
      <c r="F392" t="s">
        <v>10764</v>
      </c>
      <c r="G392">
        <v>2823</v>
      </c>
      <c r="H392">
        <v>2823</v>
      </c>
      <c r="I392">
        <v>2823</v>
      </c>
      <c r="J392">
        <v>2823</v>
      </c>
      <c r="K392">
        <v>0</v>
      </c>
      <c r="L392" s="2">
        <v>0</v>
      </c>
      <c r="M392" s="2">
        <v>0</v>
      </c>
      <c r="N392" s="2">
        <v>0</v>
      </c>
      <c r="O392" s="2">
        <v>540.78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540.78</v>
      </c>
      <c r="V392" t="s">
        <v>55</v>
      </c>
    </row>
    <row r="393" spans="1:22" x14ac:dyDescent="0.25">
      <c r="A393" t="s">
        <v>8329</v>
      </c>
      <c r="B393" s="6">
        <v>45632</v>
      </c>
      <c r="C393" t="s">
        <v>1</v>
      </c>
      <c r="D393" t="s">
        <v>7706</v>
      </c>
      <c r="E393" t="s">
        <v>11359</v>
      </c>
      <c r="F393" t="s">
        <v>10764</v>
      </c>
      <c r="G393">
        <v>2822</v>
      </c>
      <c r="H393">
        <v>2822</v>
      </c>
      <c r="I393">
        <v>2822</v>
      </c>
      <c r="J393">
        <v>2822</v>
      </c>
      <c r="K393">
        <v>0</v>
      </c>
      <c r="L393" s="2">
        <v>0</v>
      </c>
      <c r="M393" s="2">
        <v>0</v>
      </c>
      <c r="N393" s="2">
        <v>0</v>
      </c>
      <c r="O393" s="2">
        <v>484.3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484.3</v>
      </c>
      <c r="V393" t="s">
        <v>55</v>
      </c>
    </row>
    <row r="394" spans="1:22" x14ac:dyDescent="0.25">
      <c r="A394" t="s">
        <v>8329</v>
      </c>
      <c r="B394" s="6">
        <v>45632</v>
      </c>
      <c r="C394" t="s">
        <v>1</v>
      </c>
      <c r="D394" t="s">
        <v>7706</v>
      </c>
      <c r="E394" t="s">
        <v>11359</v>
      </c>
      <c r="F394" t="s">
        <v>10764</v>
      </c>
      <c r="G394">
        <v>2821</v>
      </c>
      <c r="H394">
        <v>2821</v>
      </c>
      <c r="I394">
        <v>2821</v>
      </c>
      <c r="J394">
        <v>2821</v>
      </c>
      <c r="K394">
        <v>0</v>
      </c>
      <c r="L394" s="2">
        <v>0</v>
      </c>
      <c r="M394" s="2">
        <v>0</v>
      </c>
      <c r="N394" s="2">
        <v>0</v>
      </c>
      <c r="O394" s="2">
        <v>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5</v>
      </c>
      <c r="V394" t="s">
        <v>55</v>
      </c>
    </row>
    <row r="395" spans="1:22" x14ac:dyDescent="0.25">
      <c r="A395" t="s">
        <v>8329</v>
      </c>
      <c r="B395" s="6">
        <v>45632</v>
      </c>
      <c r="C395" t="s">
        <v>1</v>
      </c>
      <c r="D395" t="s">
        <v>7706</v>
      </c>
      <c r="E395" t="s">
        <v>11359</v>
      </c>
      <c r="F395" t="s">
        <v>10764</v>
      </c>
      <c r="G395">
        <v>2820</v>
      </c>
      <c r="H395">
        <v>2820</v>
      </c>
      <c r="I395">
        <v>2820</v>
      </c>
      <c r="J395">
        <v>2820</v>
      </c>
      <c r="K395">
        <v>0</v>
      </c>
      <c r="L395" s="2">
        <v>0</v>
      </c>
      <c r="M395" s="2">
        <v>0</v>
      </c>
      <c r="N395" s="2">
        <v>0</v>
      </c>
      <c r="O395" s="2">
        <v>449.6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449.6</v>
      </c>
      <c r="V395" t="s">
        <v>55</v>
      </c>
    </row>
    <row r="396" spans="1:22" x14ac:dyDescent="0.25">
      <c r="A396" t="s">
        <v>8329</v>
      </c>
      <c r="B396" s="6">
        <v>45632</v>
      </c>
      <c r="C396" t="s">
        <v>1</v>
      </c>
      <c r="D396" t="s">
        <v>7706</v>
      </c>
      <c r="E396" t="s">
        <v>11359</v>
      </c>
      <c r="F396" t="s">
        <v>10764</v>
      </c>
      <c r="G396">
        <v>2819</v>
      </c>
      <c r="H396">
        <v>2819</v>
      </c>
      <c r="I396">
        <v>2819</v>
      </c>
      <c r="J396">
        <v>2819</v>
      </c>
      <c r="K396">
        <v>0</v>
      </c>
      <c r="L396" s="2">
        <v>0</v>
      </c>
      <c r="M396" s="2">
        <v>0</v>
      </c>
      <c r="N396" s="2">
        <v>0</v>
      </c>
      <c r="O396" s="2">
        <v>342.85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342.85</v>
      </c>
      <c r="V396" t="s">
        <v>55</v>
      </c>
    </row>
    <row r="397" spans="1:22" x14ac:dyDescent="0.25">
      <c r="A397" t="s">
        <v>8329</v>
      </c>
      <c r="B397" s="6">
        <v>45632</v>
      </c>
      <c r="C397" t="s">
        <v>1</v>
      </c>
      <c r="D397" t="s">
        <v>7706</v>
      </c>
      <c r="E397" t="s">
        <v>11359</v>
      </c>
      <c r="F397" t="s">
        <v>10764</v>
      </c>
      <c r="G397">
        <v>2818</v>
      </c>
      <c r="H397">
        <v>2818</v>
      </c>
      <c r="I397">
        <v>2818</v>
      </c>
      <c r="J397">
        <v>2818</v>
      </c>
      <c r="K397">
        <v>0</v>
      </c>
      <c r="L397" s="2">
        <v>0</v>
      </c>
      <c r="M397" s="2">
        <v>0</v>
      </c>
      <c r="N397" s="2">
        <v>0</v>
      </c>
      <c r="O397" s="2">
        <v>115.5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115.5</v>
      </c>
      <c r="V397" t="s">
        <v>55</v>
      </c>
    </row>
    <row r="398" spans="1:22" x14ac:dyDescent="0.25">
      <c r="A398" t="s">
        <v>8329</v>
      </c>
      <c r="B398" s="6">
        <v>45632</v>
      </c>
      <c r="C398" t="s">
        <v>1</v>
      </c>
      <c r="D398" t="s">
        <v>7706</v>
      </c>
      <c r="E398" t="s">
        <v>11359</v>
      </c>
      <c r="F398" t="s">
        <v>10764</v>
      </c>
      <c r="G398">
        <v>2817</v>
      </c>
      <c r="H398">
        <v>2817</v>
      </c>
      <c r="I398">
        <v>2817</v>
      </c>
      <c r="J398">
        <v>2817</v>
      </c>
      <c r="K398">
        <v>0</v>
      </c>
      <c r="L398" s="2">
        <v>0</v>
      </c>
      <c r="M398" s="2">
        <v>0</v>
      </c>
      <c r="N398" s="2">
        <v>0</v>
      </c>
      <c r="O398" s="2">
        <v>81.25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81.25</v>
      </c>
      <c r="V398" t="s">
        <v>55</v>
      </c>
    </row>
    <row r="399" spans="1:22" x14ac:dyDescent="0.25">
      <c r="A399" t="s">
        <v>8329</v>
      </c>
      <c r="B399" s="6">
        <v>45632</v>
      </c>
      <c r="C399" t="s">
        <v>1</v>
      </c>
      <c r="D399" t="s">
        <v>7706</v>
      </c>
      <c r="E399" t="s">
        <v>11359</v>
      </c>
      <c r="F399" t="s">
        <v>10764</v>
      </c>
      <c r="G399">
        <v>2816</v>
      </c>
      <c r="H399">
        <v>2816</v>
      </c>
      <c r="I399">
        <v>2816</v>
      </c>
      <c r="J399">
        <v>2816</v>
      </c>
      <c r="K399">
        <v>0</v>
      </c>
      <c r="L399" s="2">
        <v>0</v>
      </c>
      <c r="M399" s="2">
        <v>0</v>
      </c>
      <c r="N399" s="2">
        <v>0</v>
      </c>
      <c r="O399" s="2">
        <v>120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120</v>
      </c>
      <c r="V399" t="s">
        <v>55</v>
      </c>
    </row>
    <row r="400" spans="1:22" x14ac:dyDescent="0.25">
      <c r="A400" t="s">
        <v>8329</v>
      </c>
      <c r="B400" s="6">
        <v>45631</v>
      </c>
      <c r="C400" t="s">
        <v>1</v>
      </c>
      <c r="D400" t="s">
        <v>7706</v>
      </c>
      <c r="E400" t="s">
        <v>11359</v>
      </c>
      <c r="F400" t="s">
        <v>10764</v>
      </c>
      <c r="G400">
        <v>2815</v>
      </c>
      <c r="H400">
        <v>2815</v>
      </c>
      <c r="I400">
        <v>2815</v>
      </c>
      <c r="J400">
        <v>2815</v>
      </c>
      <c r="K400">
        <v>0</v>
      </c>
      <c r="L400" s="2">
        <v>0</v>
      </c>
      <c r="M400" s="2">
        <v>0</v>
      </c>
      <c r="N400" s="2">
        <v>0</v>
      </c>
      <c r="O400" s="2">
        <v>222.8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222.8</v>
      </c>
      <c r="V400" t="s">
        <v>55</v>
      </c>
    </row>
    <row r="401" spans="1:22" x14ac:dyDescent="0.25">
      <c r="A401" t="s">
        <v>8329</v>
      </c>
      <c r="B401" s="6">
        <v>45631</v>
      </c>
      <c r="C401" t="s">
        <v>1</v>
      </c>
      <c r="D401" t="s">
        <v>7706</v>
      </c>
      <c r="E401" t="s">
        <v>11359</v>
      </c>
      <c r="F401" t="s">
        <v>10764</v>
      </c>
      <c r="G401">
        <v>2814</v>
      </c>
      <c r="H401">
        <v>2814</v>
      </c>
      <c r="I401">
        <v>2814</v>
      </c>
      <c r="J401">
        <v>2814</v>
      </c>
      <c r="K401">
        <v>0</v>
      </c>
      <c r="L401" s="2">
        <v>0</v>
      </c>
      <c r="M401" s="2">
        <v>0</v>
      </c>
      <c r="N401" s="2">
        <v>0</v>
      </c>
      <c r="O401" s="2">
        <v>74.599999999999994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74.599999999999994</v>
      </c>
      <c r="V401" t="s">
        <v>55</v>
      </c>
    </row>
    <row r="402" spans="1:22" x14ac:dyDescent="0.25">
      <c r="A402" t="s">
        <v>8329</v>
      </c>
      <c r="B402" s="6">
        <v>45631</v>
      </c>
      <c r="C402" t="s">
        <v>1</v>
      </c>
      <c r="D402" t="s">
        <v>7706</v>
      </c>
      <c r="E402" t="s">
        <v>11359</v>
      </c>
      <c r="F402" t="s">
        <v>10764</v>
      </c>
      <c r="G402">
        <v>2813</v>
      </c>
      <c r="H402">
        <v>2813</v>
      </c>
      <c r="I402">
        <v>2813</v>
      </c>
      <c r="J402">
        <v>2813</v>
      </c>
      <c r="K402">
        <v>0</v>
      </c>
      <c r="L402" s="2">
        <v>0</v>
      </c>
      <c r="M402" s="2">
        <v>0</v>
      </c>
      <c r="N402" s="2">
        <v>0</v>
      </c>
      <c r="O402" s="2">
        <v>379.13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379.13</v>
      </c>
      <c r="V402" t="s">
        <v>55</v>
      </c>
    </row>
    <row r="403" spans="1:22" x14ac:dyDescent="0.25">
      <c r="A403" t="s">
        <v>8329</v>
      </c>
      <c r="B403" s="6">
        <v>45631</v>
      </c>
      <c r="C403" t="s">
        <v>1</v>
      </c>
      <c r="D403" t="s">
        <v>7706</v>
      </c>
      <c r="E403" t="s">
        <v>11359</v>
      </c>
      <c r="F403" t="s">
        <v>10764</v>
      </c>
      <c r="G403">
        <v>2812</v>
      </c>
      <c r="H403">
        <v>2812</v>
      </c>
      <c r="I403">
        <v>2812</v>
      </c>
      <c r="J403">
        <v>2812</v>
      </c>
      <c r="K403">
        <v>0</v>
      </c>
      <c r="L403" s="2">
        <v>0</v>
      </c>
      <c r="M403" s="2">
        <v>0</v>
      </c>
      <c r="N403" s="2">
        <v>0</v>
      </c>
      <c r="O403" s="2">
        <v>10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10</v>
      </c>
      <c r="V403" t="s">
        <v>55</v>
      </c>
    </row>
    <row r="404" spans="1:22" x14ac:dyDescent="0.25">
      <c r="A404" t="s">
        <v>8329</v>
      </c>
      <c r="B404" s="6">
        <v>45631</v>
      </c>
      <c r="C404" t="s">
        <v>1</v>
      </c>
      <c r="D404" t="s">
        <v>7706</v>
      </c>
      <c r="E404" t="s">
        <v>11359</v>
      </c>
      <c r="F404" t="s">
        <v>10764</v>
      </c>
      <c r="G404">
        <v>2811</v>
      </c>
      <c r="H404">
        <v>2811</v>
      </c>
      <c r="I404">
        <v>2811</v>
      </c>
      <c r="J404">
        <v>2811</v>
      </c>
      <c r="K404">
        <v>0</v>
      </c>
      <c r="L404" s="2">
        <v>0</v>
      </c>
      <c r="M404" s="2">
        <v>0</v>
      </c>
      <c r="N404" s="2">
        <v>0</v>
      </c>
      <c r="O404" s="2">
        <v>644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644</v>
      </c>
      <c r="V404" t="s">
        <v>55</v>
      </c>
    </row>
    <row r="405" spans="1:22" x14ac:dyDescent="0.25">
      <c r="A405" t="s">
        <v>8329</v>
      </c>
      <c r="B405" s="6">
        <v>45631</v>
      </c>
      <c r="C405" t="s">
        <v>1</v>
      </c>
      <c r="D405" t="s">
        <v>7706</v>
      </c>
      <c r="E405" t="s">
        <v>11359</v>
      </c>
      <c r="F405" t="s">
        <v>10764</v>
      </c>
      <c r="G405">
        <v>2810</v>
      </c>
      <c r="H405">
        <v>2810</v>
      </c>
      <c r="I405">
        <v>2810</v>
      </c>
      <c r="J405">
        <v>2810</v>
      </c>
      <c r="K405">
        <v>0</v>
      </c>
      <c r="L405" s="2">
        <v>0</v>
      </c>
      <c r="M405" s="2">
        <v>0</v>
      </c>
      <c r="N405" s="2">
        <v>0</v>
      </c>
      <c r="O405" s="2">
        <v>20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20</v>
      </c>
      <c r="V405" t="s">
        <v>55</v>
      </c>
    </row>
    <row r="406" spans="1:22" x14ac:dyDescent="0.25">
      <c r="A406" t="s">
        <v>8329</v>
      </c>
      <c r="B406" s="6">
        <v>45631</v>
      </c>
      <c r="C406" t="s">
        <v>1</v>
      </c>
      <c r="D406" t="s">
        <v>7706</v>
      </c>
      <c r="E406" t="s">
        <v>11359</v>
      </c>
      <c r="F406" t="s">
        <v>10764</v>
      </c>
      <c r="G406">
        <v>2809</v>
      </c>
      <c r="H406">
        <v>2809</v>
      </c>
      <c r="I406">
        <v>2809</v>
      </c>
      <c r="J406">
        <v>2809</v>
      </c>
      <c r="K406">
        <v>0</v>
      </c>
      <c r="L406" s="2">
        <v>0</v>
      </c>
      <c r="M406" s="2">
        <v>0</v>
      </c>
      <c r="N406" s="2">
        <v>0</v>
      </c>
      <c r="O406" s="2">
        <v>109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109</v>
      </c>
      <c r="V406" t="s">
        <v>55</v>
      </c>
    </row>
    <row r="407" spans="1:22" x14ac:dyDescent="0.25">
      <c r="A407" t="s">
        <v>8329</v>
      </c>
      <c r="B407" s="6">
        <v>45631</v>
      </c>
      <c r="C407" t="s">
        <v>1</v>
      </c>
      <c r="D407" t="s">
        <v>7706</v>
      </c>
      <c r="E407" t="s">
        <v>11359</v>
      </c>
      <c r="F407" t="s">
        <v>10764</v>
      </c>
      <c r="G407">
        <v>2808</v>
      </c>
      <c r="H407">
        <v>2808</v>
      </c>
      <c r="I407">
        <v>2808</v>
      </c>
      <c r="J407">
        <v>2808</v>
      </c>
      <c r="K407">
        <v>0</v>
      </c>
      <c r="L407" s="2">
        <v>0</v>
      </c>
      <c r="M407" s="2">
        <v>0</v>
      </c>
      <c r="N407" s="2">
        <v>0</v>
      </c>
      <c r="O407" s="2">
        <v>96.2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96.2</v>
      </c>
      <c r="V407" t="s">
        <v>55</v>
      </c>
    </row>
    <row r="408" spans="1:22" x14ac:dyDescent="0.25">
      <c r="A408" t="s">
        <v>8329</v>
      </c>
      <c r="B408" s="6">
        <v>45631</v>
      </c>
      <c r="C408" t="s">
        <v>1</v>
      </c>
      <c r="D408" t="s">
        <v>7706</v>
      </c>
      <c r="E408" t="s">
        <v>11359</v>
      </c>
      <c r="F408" t="s">
        <v>10764</v>
      </c>
      <c r="G408">
        <v>2807</v>
      </c>
      <c r="H408">
        <v>2807</v>
      </c>
      <c r="I408">
        <v>2807</v>
      </c>
      <c r="J408">
        <v>2807</v>
      </c>
      <c r="K408">
        <v>0</v>
      </c>
      <c r="L408" s="2">
        <v>0</v>
      </c>
      <c r="M408" s="2">
        <v>0</v>
      </c>
      <c r="N408" s="2">
        <v>0</v>
      </c>
      <c r="O408" s="2">
        <v>302.5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302.5</v>
      </c>
      <c r="V408" t="s">
        <v>55</v>
      </c>
    </row>
    <row r="409" spans="1:22" x14ac:dyDescent="0.25">
      <c r="A409" t="s">
        <v>8329</v>
      </c>
      <c r="B409" s="6">
        <v>45631</v>
      </c>
      <c r="C409" t="s">
        <v>1</v>
      </c>
      <c r="D409" t="s">
        <v>7706</v>
      </c>
      <c r="E409" t="s">
        <v>11359</v>
      </c>
      <c r="F409" t="s">
        <v>10764</v>
      </c>
      <c r="G409">
        <v>2806</v>
      </c>
      <c r="H409">
        <v>2806</v>
      </c>
      <c r="I409">
        <v>2806</v>
      </c>
      <c r="J409">
        <v>2806</v>
      </c>
      <c r="K409">
        <v>0</v>
      </c>
      <c r="L409" s="2">
        <v>0</v>
      </c>
      <c r="M409" s="2">
        <v>0</v>
      </c>
      <c r="N409" s="2">
        <v>0</v>
      </c>
      <c r="O409" s="2">
        <v>308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308</v>
      </c>
      <c r="V409" t="s">
        <v>55</v>
      </c>
    </row>
    <row r="410" spans="1:22" x14ac:dyDescent="0.25">
      <c r="A410" t="s">
        <v>8329</v>
      </c>
      <c r="B410" s="6">
        <v>45631</v>
      </c>
      <c r="C410" t="s">
        <v>1</v>
      </c>
      <c r="D410" t="s">
        <v>7706</v>
      </c>
      <c r="E410" t="s">
        <v>11359</v>
      </c>
      <c r="F410" t="s">
        <v>10764</v>
      </c>
      <c r="G410">
        <v>2805</v>
      </c>
      <c r="H410">
        <v>2805</v>
      </c>
      <c r="I410">
        <v>2805</v>
      </c>
      <c r="J410">
        <v>2805</v>
      </c>
      <c r="K410">
        <v>0</v>
      </c>
      <c r="L410" s="2">
        <v>0</v>
      </c>
      <c r="M410" s="2">
        <v>0</v>
      </c>
      <c r="N410" s="2">
        <v>0</v>
      </c>
      <c r="O410" s="2">
        <v>18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18</v>
      </c>
      <c r="V410" t="s">
        <v>55</v>
      </c>
    </row>
    <row r="411" spans="1:22" x14ac:dyDescent="0.25">
      <c r="A411" t="s">
        <v>8329</v>
      </c>
      <c r="B411" s="6">
        <v>45631</v>
      </c>
      <c r="C411" t="s">
        <v>1</v>
      </c>
      <c r="D411" t="s">
        <v>7706</v>
      </c>
      <c r="E411" t="s">
        <v>11359</v>
      </c>
      <c r="F411" t="s">
        <v>10764</v>
      </c>
      <c r="G411">
        <v>2804</v>
      </c>
      <c r="H411">
        <v>2804</v>
      </c>
      <c r="I411">
        <v>2804</v>
      </c>
      <c r="J411">
        <v>2804</v>
      </c>
      <c r="K411">
        <v>0</v>
      </c>
      <c r="L411" s="2">
        <v>0</v>
      </c>
      <c r="M411" s="2">
        <v>0</v>
      </c>
      <c r="N411" s="2">
        <v>0</v>
      </c>
      <c r="O411" s="2">
        <v>26.25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26.25</v>
      </c>
      <c r="V411" t="s">
        <v>55</v>
      </c>
    </row>
    <row r="412" spans="1:22" x14ac:dyDescent="0.25">
      <c r="A412" t="s">
        <v>8329</v>
      </c>
      <c r="B412" s="6">
        <v>45631</v>
      </c>
      <c r="C412" t="s">
        <v>1</v>
      </c>
      <c r="D412" t="s">
        <v>7706</v>
      </c>
      <c r="E412" t="s">
        <v>11359</v>
      </c>
      <c r="F412" t="s">
        <v>10764</v>
      </c>
      <c r="G412">
        <v>2803</v>
      </c>
      <c r="H412">
        <v>2803</v>
      </c>
      <c r="I412">
        <v>2803</v>
      </c>
      <c r="J412">
        <v>2803</v>
      </c>
      <c r="K412">
        <v>0</v>
      </c>
      <c r="L412" s="2">
        <v>0</v>
      </c>
      <c r="M412" s="2">
        <v>0</v>
      </c>
      <c r="N412" s="2">
        <v>0</v>
      </c>
      <c r="O412" s="2">
        <v>302.7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302.7</v>
      </c>
      <c r="V412" t="s">
        <v>55</v>
      </c>
    </row>
    <row r="413" spans="1:22" x14ac:dyDescent="0.25">
      <c r="A413" t="s">
        <v>8329</v>
      </c>
      <c r="B413" s="6">
        <v>45631</v>
      </c>
      <c r="C413" t="s">
        <v>1</v>
      </c>
      <c r="D413" t="s">
        <v>7706</v>
      </c>
      <c r="E413" t="s">
        <v>11359</v>
      </c>
      <c r="F413" t="s">
        <v>10764</v>
      </c>
      <c r="G413">
        <v>2802</v>
      </c>
      <c r="H413">
        <v>2802</v>
      </c>
      <c r="I413">
        <v>2802</v>
      </c>
      <c r="J413">
        <v>2802</v>
      </c>
      <c r="K413">
        <v>0</v>
      </c>
      <c r="L413" s="2">
        <v>0</v>
      </c>
      <c r="M413" s="2">
        <v>0</v>
      </c>
      <c r="N413" s="2">
        <v>0</v>
      </c>
      <c r="O413" s="2">
        <v>384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384</v>
      </c>
      <c r="V413" t="s">
        <v>55</v>
      </c>
    </row>
    <row r="414" spans="1:22" x14ac:dyDescent="0.25">
      <c r="A414" t="s">
        <v>8329</v>
      </c>
      <c r="B414" s="6">
        <v>45630</v>
      </c>
      <c r="C414" t="s">
        <v>1</v>
      </c>
      <c r="D414" t="s">
        <v>7706</v>
      </c>
      <c r="E414" t="s">
        <v>11359</v>
      </c>
      <c r="F414" t="s">
        <v>10764</v>
      </c>
      <c r="G414">
        <v>2801</v>
      </c>
      <c r="H414">
        <v>2801</v>
      </c>
      <c r="I414">
        <v>2801</v>
      </c>
      <c r="J414">
        <v>2801</v>
      </c>
      <c r="K414">
        <v>0</v>
      </c>
      <c r="L414" s="2">
        <v>0</v>
      </c>
      <c r="M414" s="2">
        <v>0</v>
      </c>
      <c r="N414" s="2">
        <v>0</v>
      </c>
      <c r="O414" s="2">
        <v>450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450</v>
      </c>
      <c r="V414" t="s">
        <v>55</v>
      </c>
    </row>
    <row r="415" spans="1:22" x14ac:dyDescent="0.25">
      <c r="A415" t="s">
        <v>8329</v>
      </c>
      <c r="B415" s="6">
        <v>45630</v>
      </c>
      <c r="C415" t="s">
        <v>1</v>
      </c>
      <c r="D415" t="s">
        <v>7706</v>
      </c>
      <c r="E415" t="s">
        <v>11359</v>
      </c>
      <c r="F415" t="s">
        <v>10764</v>
      </c>
      <c r="G415">
        <v>2800</v>
      </c>
      <c r="H415">
        <v>2800</v>
      </c>
      <c r="I415">
        <v>2800</v>
      </c>
      <c r="J415">
        <v>2800</v>
      </c>
      <c r="K415">
        <v>0</v>
      </c>
      <c r="L415" s="2">
        <v>0</v>
      </c>
      <c r="M415" s="2">
        <v>0</v>
      </c>
      <c r="N415" s="2">
        <v>0</v>
      </c>
      <c r="O415" s="2">
        <v>72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72</v>
      </c>
      <c r="V415" t="s">
        <v>55</v>
      </c>
    </row>
    <row r="416" spans="1:22" x14ac:dyDescent="0.25">
      <c r="A416" t="s">
        <v>8329</v>
      </c>
      <c r="B416" s="6">
        <v>45630</v>
      </c>
      <c r="C416" t="s">
        <v>1</v>
      </c>
      <c r="D416" t="s">
        <v>7706</v>
      </c>
      <c r="E416" t="s">
        <v>11359</v>
      </c>
      <c r="F416" t="s">
        <v>10764</v>
      </c>
      <c r="G416">
        <v>2799</v>
      </c>
      <c r="H416">
        <v>2799</v>
      </c>
      <c r="I416">
        <v>2799</v>
      </c>
      <c r="J416">
        <v>2799</v>
      </c>
      <c r="K416">
        <v>0</v>
      </c>
      <c r="L416" s="2">
        <v>0</v>
      </c>
      <c r="M416" s="2">
        <v>0</v>
      </c>
      <c r="N416" s="2">
        <v>0</v>
      </c>
      <c r="O416" s="2">
        <v>417.6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417.6</v>
      </c>
      <c r="V416" t="s">
        <v>55</v>
      </c>
    </row>
    <row r="417" spans="1:22" x14ac:dyDescent="0.25">
      <c r="A417" t="s">
        <v>8329</v>
      </c>
      <c r="B417" s="6">
        <v>45630</v>
      </c>
      <c r="C417" t="s">
        <v>1</v>
      </c>
      <c r="D417" t="s">
        <v>7706</v>
      </c>
      <c r="E417" t="s">
        <v>11359</v>
      </c>
      <c r="F417" t="s">
        <v>10764</v>
      </c>
      <c r="G417">
        <v>2798</v>
      </c>
      <c r="H417">
        <v>2798</v>
      </c>
      <c r="I417">
        <v>2798</v>
      </c>
      <c r="J417">
        <v>2798</v>
      </c>
      <c r="K417">
        <v>0</v>
      </c>
      <c r="L417" s="2">
        <v>0</v>
      </c>
      <c r="M417" s="2">
        <v>0</v>
      </c>
      <c r="N417" s="2">
        <v>0</v>
      </c>
      <c r="O417" s="2">
        <v>31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31</v>
      </c>
      <c r="V417" t="s">
        <v>55</v>
      </c>
    </row>
    <row r="418" spans="1:22" x14ac:dyDescent="0.25">
      <c r="A418" t="s">
        <v>8329</v>
      </c>
      <c r="B418" s="6">
        <v>45630</v>
      </c>
      <c r="C418" t="s">
        <v>1</v>
      </c>
      <c r="D418" t="s">
        <v>7706</v>
      </c>
      <c r="E418" t="s">
        <v>11359</v>
      </c>
      <c r="F418" t="s">
        <v>10764</v>
      </c>
      <c r="G418">
        <v>2797</v>
      </c>
      <c r="H418">
        <v>2797</v>
      </c>
      <c r="I418">
        <v>2797</v>
      </c>
      <c r="J418">
        <v>2797</v>
      </c>
      <c r="K418">
        <v>0</v>
      </c>
      <c r="L418" s="2">
        <v>0</v>
      </c>
      <c r="M418" s="2">
        <v>0</v>
      </c>
      <c r="N418" s="2">
        <v>0</v>
      </c>
      <c r="O418" s="2">
        <v>64.099999999999994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64.099999999999994</v>
      </c>
      <c r="V418" t="s">
        <v>55</v>
      </c>
    </row>
    <row r="419" spans="1:22" x14ac:dyDescent="0.25">
      <c r="A419" t="s">
        <v>8329</v>
      </c>
      <c r="B419" s="6">
        <v>45630</v>
      </c>
      <c r="C419" t="s">
        <v>1</v>
      </c>
      <c r="D419" t="s">
        <v>7706</v>
      </c>
      <c r="E419" t="s">
        <v>11359</v>
      </c>
      <c r="F419" t="s">
        <v>10764</v>
      </c>
      <c r="G419">
        <v>2796</v>
      </c>
      <c r="H419">
        <v>2796</v>
      </c>
      <c r="I419">
        <v>2796</v>
      </c>
      <c r="J419">
        <v>2796</v>
      </c>
      <c r="K419">
        <v>0</v>
      </c>
      <c r="L419" s="2">
        <v>0</v>
      </c>
      <c r="M419" s="2">
        <v>0</v>
      </c>
      <c r="N419" s="2">
        <v>0</v>
      </c>
      <c r="O419" s="2">
        <v>158.19999999999999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158.19999999999999</v>
      </c>
      <c r="V419" t="s">
        <v>55</v>
      </c>
    </row>
    <row r="420" spans="1:22" x14ac:dyDescent="0.25">
      <c r="A420" t="s">
        <v>8329</v>
      </c>
      <c r="B420" s="6">
        <v>45630</v>
      </c>
      <c r="C420" t="s">
        <v>1</v>
      </c>
      <c r="D420" t="s">
        <v>7706</v>
      </c>
      <c r="E420" t="s">
        <v>11359</v>
      </c>
      <c r="F420" t="s">
        <v>10764</v>
      </c>
      <c r="G420">
        <v>2795</v>
      </c>
      <c r="H420">
        <v>2795</v>
      </c>
      <c r="I420">
        <v>2795</v>
      </c>
      <c r="J420">
        <v>2795</v>
      </c>
      <c r="K420">
        <v>0</v>
      </c>
      <c r="L420" s="2">
        <v>0</v>
      </c>
      <c r="M420" s="2">
        <v>0</v>
      </c>
      <c r="N420" s="2">
        <v>0</v>
      </c>
      <c r="O420" s="2">
        <v>204.8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204.8</v>
      </c>
      <c r="V420" t="s">
        <v>55</v>
      </c>
    </row>
    <row r="421" spans="1:22" x14ac:dyDescent="0.25">
      <c r="A421" t="s">
        <v>8329</v>
      </c>
      <c r="B421" s="6">
        <v>45630</v>
      </c>
      <c r="C421" t="s">
        <v>1</v>
      </c>
      <c r="D421" t="s">
        <v>7706</v>
      </c>
      <c r="E421" t="s">
        <v>11359</v>
      </c>
      <c r="F421" t="s">
        <v>10764</v>
      </c>
      <c r="G421">
        <v>2794</v>
      </c>
      <c r="H421">
        <v>2794</v>
      </c>
      <c r="I421">
        <v>2794</v>
      </c>
      <c r="J421">
        <v>2794</v>
      </c>
      <c r="K421">
        <v>0</v>
      </c>
      <c r="L421" s="2">
        <v>0</v>
      </c>
      <c r="M421" s="2">
        <v>0</v>
      </c>
      <c r="N421" s="2">
        <v>0</v>
      </c>
      <c r="O421" s="2">
        <v>50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50</v>
      </c>
      <c r="V421" t="s">
        <v>55</v>
      </c>
    </row>
    <row r="422" spans="1:22" x14ac:dyDescent="0.25">
      <c r="A422" t="s">
        <v>8329</v>
      </c>
      <c r="B422" s="6">
        <v>45630</v>
      </c>
      <c r="C422" t="s">
        <v>1</v>
      </c>
      <c r="D422" t="s">
        <v>7706</v>
      </c>
      <c r="E422" t="s">
        <v>11359</v>
      </c>
      <c r="F422" t="s">
        <v>10764</v>
      </c>
      <c r="G422">
        <v>2793</v>
      </c>
      <c r="H422">
        <v>2793</v>
      </c>
      <c r="I422">
        <v>2793</v>
      </c>
      <c r="J422">
        <v>2793</v>
      </c>
      <c r="K422">
        <v>0</v>
      </c>
      <c r="L422" s="2">
        <v>0</v>
      </c>
      <c r="M422" s="2">
        <v>0</v>
      </c>
      <c r="N422" s="2">
        <v>0</v>
      </c>
      <c r="O422" s="2">
        <v>31.9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31.9</v>
      </c>
      <c r="V422" t="s">
        <v>55</v>
      </c>
    </row>
    <row r="423" spans="1:22" x14ac:dyDescent="0.25">
      <c r="A423" t="s">
        <v>8329</v>
      </c>
      <c r="B423" s="6">
        <v>45630</v>
      </c>
      <c r="C423" t="s">
        <v>1</v>
      </c>
      <c r="D423" t="s">
        <v>7706</v>
      </c>
      <c r="E423" t="s">
        <v>11359</v>
      </c>
      <c r="F423" t="s">
        <v>10764</v>
      </c>
      <c r="G423">
        <v>2792</v>
      </c>
      <c r="H423">
        <v>2792</v>
      </c>
      <c r="I423">
        <v>2792</v>
      </c>
      <c r="J423">
        <v>2792</v>
      </c>
      <c r="K423">
        <v>0</v>
      </c>
      <c r="L423" s="2">
        <v>0</v>
      </c>
      <c r="M423" s="2">
        <v>0</v>
      </c>
      <c r="N423" s="2">
        <v>0</v>
      </c>
      <c r="O423" s="2">
        <v>61.2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61.2</v>
      </c>
      <c r="V423" t="s">
        <v>55</v>
      </c>
    </row>
    <row r="424" spans="1:22" x14ac:dyDescent="0.25">
      <c r="A424" t="s">
        <v>8329</v>
      </c>
      <c r="B424" s="6">
        <v>45630</v>
      </c>
      <c r="C424" t="s">
        <v>1</v>
      </c>
      <c r="D424" t="s">
        <v>7706</v>
      </c>
      <c r="E424" t="s">
        <v>11359</v>
      </c>
      <c r="F424" t="s">
        <v>10764</v>
      </c>
      <c r="G424">
        <v>2791</v>
      </c>
      <c r="H424">
        <v>2791</v>
      </c>
      <c r="I424">
        <v>2791</v>
      </c>
      <c r="J424">
        <v>2791</v>
      </c>
      <c r="K424">
        <v>0</v>
      </c>
      <c r="L424" s="2">
        <v>0</v>
      </c>
      <c r="M424" s="2">
        <v>0</v>
      </c>
      <c r="N424" s="2">
        <v>0</v>
      </c>
      <c r="O424" s="2">
        <v>406.5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406.5</v>
      </c>
      <c r="V424" t="s">
        <v>55</v>
      </c>
    </row>
    <row r="425" spans="1:22" x14ac:dyDescent="0.25">
      <c r="A425" t="s">
        <v>8329</v>
      </c>
      <c r="B425" s="6">
        <v>45630</v>
      </c>
      <c r="C425" t="s">
        <v>1</v>
      </c>
      <c r="D425" t="s">
        <v>7706</v>
      </c>
      <c r="E425" t="s">
        <v>11359</v>
      </c>
      <c r="F425" t="s">
        <v>10764</v>
      </c>
      <c r="G425">
        <v>2790</v>
      </c>
      <c r="H425">
        <v>2790</v>
      </c>
      <c r="I425">
        <v>2790</v>
      </c>
      <c r="J425">
        <v>2790</v>
      </c>
      <c r="K425">
        <v>0</v>
      </c>
      <c r="L425" s="2">
        <v>0</v>
      </c>
      <c r="M425" s="2">
        <v>0</v>
      </c>
      <c r="N425" s="2">
        <v>0</v>
      </c>
      <c r="O425" s="2">
        <v>90.3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90.3</v>
      </c>
      <c r="V425" t="s">
        <v>55</v>
      </c>
    </row>
    <row r="426" spans="1:22" x14ac:dyDescent="0.25">
      <c r="A426" t="s">
        <v>8329</v>
      </c>
      <c r="B426" s="6">
        <v>45629</v>
      </c>
      <c r="C426" t="s">
        <v>1</v>
      </c>
      <c r="D426" t="s">
        <v>7706</v>
      </c>
      <c r="E426" t="s">
        <v>11359</v>
      </c>
      <c r="F426" t="s">
        <v>10764</v>
      </c>
      <c r="G426">
        <v>2789</v>
      </c>
      <c r="H426">
        <v>2789</v>
      </c>
      <c r="I426">
        <v>2789</v>
      </c>
      <c r="J426">
        <v>2789</v>
      </c>
      <c r="K426">
        <v>0</v>
      </c>
      <c r="L426" s="2">
        <v>0</v>
      </c>
      <c r="M426" s="2">
        <v>0</v>
      </c>
      <c r="N426" s="2">
        <v>0</v>
      </c>
      <c r="O426" s="2">
        <v>125.8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125.8</v>
      </c>
      <c r="V426" t="s">
        <v>55</v>
      </c>
    </row>
    <row r="427" spans="1:22" x14ac:dyDescent="0.25">
      <c r="A427" t="s">
        <v>8329</v>
      </c>
      <c r="B427" s="6">
        <v>45629</v>
      </c>
      <c r="C427" t="s">
        <v>1</v>
      </c>
      <c r="D427" t="s">
        <v>7706</v>
      </c>
      <c r="E427" t="s">
        <v>11359</v>
      </c>
      <c r="F427" t="s">
        <v>10764</v>
      </c>
      <c r="G427">
        <v>2788</v>
      </c>
      <c r="H427">
        <v>2788</v>
      </c>
      <c r="I427">
        <v>2788</v>
      </c>
      <c r="J427">
        <v>2788</v>
      </c>
      <c r="K427">
        <v>0</v>
      </c>
      <c r="L427" s="2">
        <v>0</v>
      </c>
      <c r="M427" s="2">
        <v>0</v>
      </c>
      <c r="N427" s="2">
        <v>0</v>
      </c>
      <c r="O427" s="2">
        <v>87.5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87.5</v>
      </c>
      <c r="V427" t="s">
        <v>55</v>
      </c>
    </row>
    <row r="428" spans="1:22" x14ac:dyDescent="0.25">
      <c r="A428" t="s">
        <v>8329</v>
      </c>
      <c r="B428" s="6">
        <v>45629</v>
      </c>
      <c r="C428" t="s">
        <v>1</v>
      </c>
      <c r="D428" t="s">
        <v>7706</v>
      </c>
      <c r="E428" t="s">
        <v>11359</v>
      </c>
      <c r="F428" t="s">
        <v>10764</v>
      </c>
      <c r="G428">
        <v>2787</v>
      </c>
      <c r="H428">
        <v>2787</v>
      </c>
      <c r="I428">
        <v>2787</v>
      </c>
      <c r="J428">
        <v>2787</v>
      </c>
      <c r="K428">
        <v>0</v>
      </c>
      <c r="L428" s="2">
        <v>0</v>
      </c>
      <c r="M428" s="2">
        <v>0</v>
      </c>
      <c r="N428" s="2">
        <v>0</v>
      </c>
      <c r="O428" s="2">
        <v>79.5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79.5</v>
      </c>
      <c r="V428" t="s">
        <v>55</v>
      </c>
    </row>
    <row r="429" spans="1:22" x14ac:dyDescent="0.25">
      <c r="A429" t="s">
        <v>8329</v>
      </c>
      <c r="B429" s="6">
        <v>45629</v>
      </c>
      <c r="C429" t="s">
        <v>1</v>
      </c>
      <c r="D429" t="s">
        <v>7706</v>
      </c>
      <c r="E429" t="s">
        <v>11359</v>
      </c>
      <c r="F429" t="s">
        <v>10764</v>
      </c>
      <c r="G429">
        <v>2786</v>
      </c>
      <c r="H429">
        <v>2786</v>
      </c>
      <c r="I429">
        <v>2786</v>
      </c>
      <c r="J429">
        <v>2786</v>
      </c>
      <c r="K429">
        <v>0</v>
      </c>
      <c r="L429" s="2">
        <v>0</v>
      </c>
      <c r="M429" s="2">
        <v>0</v>
      </c>
      <c r="N429" s="2">
        <v>0</v>
      </c>
      <c r="O429" s="2">
        <v>265.7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265.7</v>
      </c>
      <c r="V429" t="s">
        <v>55</v>
      </c>
    </row>
    <row r="430" spans="1:22" x14ac:dyDescent="0.25">
      <c r="A430" t="s">
        <v>8329</v>
      </c>
      <c r="B430" s="6">
        <v>45629</v>
      </c>
      <c r="C430" t="s">
        <v>1</v>
      </c>
      <c r="D430" t="s">
        <v>7706</v>
      </c>
      <c r="E430" t="s">
        <v>11359</v>
      </c>
      <c r="F430" t="s">
        <v>10764</v>
      </c>
      <c r="G430">
        <v>2785</v>
      </c>
      <c r="H430">
        <v>2785</v>
      </c>
      <c r="I430">
        <v>2785</v>
      </c>
      <c r="J430">
        <v>2785</v>
      </c>
      <c r="K430">
        <v>0</v>
      </c>
      <c r="L430" s="2">
        <v>0</v>
      </c>
      <c r="M430" s="2">
        <v>0</v>
      </c>
      <c r="N430" s="2">
        <v>0</v>
      </c>
      <c r="O430" s="2">
        <v>143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143</v>
      </c>
      <c r="V430" t="s">
        <v>55</v>
      </c>
    </row>
    <row r="431" spans="1:22" x14ac:dyDescent="0.25">
      <c r="A431" t="s">
        <v>8329</v>
      </c>
      <c r="B431" s="6">
        <v>45629</v>
      </c>
      <c r="C431" t="s">
        <v>1</v>
      </c>
      <c r="D431" t="s">
        <v>7706</v>
      </c>
      <c r="E431" t="s">
        <v>11359</v>
      </c>
      <c r="F431" t="s">
        <v>10764</v>
      </c>
      <c r="G431">
        <v>2784</v>
      </c>
      <c r="H431">
        <v>2784</v>
      </c>
      <c r="I431">
        <v>2784</v>
      </c>
      <c r="J431">
        <v>2784</v>
      </c>
      <c r="K431">
        <v>0</v>
      </c>
      <c r="L431" s="2">
        <v>0</v>
      </c>
      <c r="M431" s="2">
        <v>0</v>
      </c>
      <c r="N431" s="2">
        <v>0</v>
      </c>
      <c r="O431" s="2">
        <v>28.1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28.1</v>
      </c>
      <c r="V431" t="s">
        <v>55</v>
      </c>
    </row>
    <row r="432" spans="1:22" x14ac:dyDescent="0.25">
      <c r="A432" t="s">
        <v>8329</v>
      </c>
      <c r="B432" s="6">
        <v>45629</v>
      </c>
      <c r="C432" t="s">
        <v>1</v>
      </c>
      <c r="D432" t="s">
        <v>7706</v>
      </c>
      <c r="E432" t="s">
        <v>11359</v>
      </c>
      <c r="F432" t="s">
        <v>10764</v>
      </c>
      <c r="G432">
        <v>2783</v>
      </c>
      <c r="H432">
        <v>2783</v>
      </c>
      <c r="I432">
        <v>2783</v>
      </c>
      <c r="J432">
        <v>2783</v>
      </c>
      <c r="K432">
        <v>0</v>
      </c>
      <c r="L432" s="2">
        <v>0</v>
      </c>
      <c r="M432" s="2">
        <v>0</v>
      </c>
      <c r="N432" s="2">
        <v>0</v>
      </c>
      <c r="O432" s="2">
        <v>138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138</v>
      </c>
      <c r="V432" t="s">
        <v>55</v>
      </c>
    </row>
    <row r="433" spans="1:22" x14ac:dyDescent="0.25">
      <c r="A433" t="s">
        <v>8329</v>
      </c>
      <c r="B433" s="6">
        <v>45629</v>
      </c>
      <c r="C433" t="s">
        <v>1</v>
      </c>
      <c r="D433" t="s">
        <v>7706</v>
      </c>
      <c r="E433" t="s">
        <v>11359</v>
      </c>
      <c r="F433" t="s">
        <v>10764</v>
      </c>
      <c r="G433">
        <v>2782</v>
      </c>
      <c r="H433">
        <v>2782</v>
      </c>
      <c r="I433">
        <v>2782</v>
      </c>
      <c r="J433">
        <v>2782</v>
      </c>
      <c r="K433">
        <v>0</v>
      </c>
      <c r="L433" s="2">
        <v>0</v>
      </c>
      <c r="M433" s="2">
        <v>0</v>
      </c>
      <c r="N433" s="2">
        <v>0</v>
      </c>
      <c r="O433" s="2">
        <v>110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110</v>
      </c>
      <c r="V433" t="s">
        <v>55</v>
      </c>
    </row>
    <row r="434" spans="1:22" x14ac:dyDescent="0.25">
      <c r="A434" t="s">
        <v>8329</v>
      </c>
      <c r="B434" s="6">
        <v>45629</v>
      </c>
      <c r="C434" t="s">
        <v>1</v>
      </c>
      <c r="D434" t="s">
        <v>7706</v>
      </c>
      <c r="E434" t="s">
        <v>11359</v>
      </c>
      <c r="F434" t="s">
        <v>10764</v>
      </c>
      <c r="G434">
        <v>2781</v>
      </c>
      <c r="H434">
        <v>2781</v>
      </c>
      <c r="I434">
        <v>2781</v>
      </c>
      <c r="J434">
        <v>2781</v>
      </c>
      <c r="K434">
        <v>0</v>
      </c>
      <c r="L434" s="2">
        <v>0</v>
      </c>
      <c r="M434" s="2">
        <v>0</v>
      </c>
      <c r="N434" s="2">
        <v>0</v>
      </c>
      <c r="O434" s="2">
        <v>146.85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146.85</v>
      </c>
      <c r="V434" t="s">
        <v>55</v>
      </c>
    </row>
    <row r="435" spans="1:22" x14ac:dyDescent="0.25">
      <c r="A435" t="s">
        <v>8329</v>
      </c>
      <c r="B435" s="6">
        <v>45629</v>
      </c>
      <c r="C435" t="s">
        <v>1</v>
      </c>
      <c r="D435" t="s">
        <v>7706</v>
      </c>
      <c r="E435" t="s">
        <v>11359</v>
      </c>
      <c r="F435" t="s">
        <v>10764</v>
      </c>
      <c r="G435">
        <v>2780</v>
      </c>
      <c r="H435">
        <v>2780</v>
      </c>
      <c r="I435">
        <v>2780</v>
      </c>
      <c r="J435">
        <v>2780</v>
      </c>
      <c r="K435">
        <v>0</v>
      </c>
      <c r="L435" s="2">
        <v>0</v>
      </c>
      <c r="M435" s="2">
        <v>0</v>
      </c>
      <c r="N435" s="2">
        <v>0</v>
      </c>
      <c r="O435" s="2">
        <v>254.25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254.25</v>
      </c>
      <c r="V435" t="s">
        <v>55</v>
      </c>
    </row>
    <row r="436" spans="1:22" x14ac:dyDescent="0.25">
      <c r="A436" t="s">
        <v>8329</v>
      </c>
      <c r="B436" s="6">
        <v>45629</v>
      </c>
      <c r="C436" t="s">
        <v>1</v>
      </c>
      <c r="D436" t="s">
        <v>7706</v>
      </c>
      <c r="E436" t="s">
        <v>11359</v>
      </c>
      <c r="F436" t="s">
        <v>10764</v>
      </c>
      <c r="G436">
        <v>2779</v>
      </c>
      <c r="H436">
        <v>2779</v>
      </c>
      <c r="I436">
        <v>2779</v>
      </c>
      <c r="J436">
        <v>2779</v>
      </c>
      <c r="K436">
        <v>0</v>
      </c>
      <c r="L436" s="2">
        <v>0</v>
      </c>
      <c r="M436" s="2">
        <v>0</v>
      </c>
      <c r="N436" s="2">
        <v>0</v>
      </c>
      <c r="O436" s="2">
        <v>437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437</v>
      </c>
      <c r="V436" t="s">
        <v>55</v>
      </c>
    </row>
    <row r="437" spans="1:22" x14ac:dyDescent="0.25">
      <c r="A437" t="s">
        <v>8329</v>
      </c>
      <c r="B437" s="6">
        <v>45629</v>
      </c>
      <c r="C437" t="s">
        <v>1</v>
      </c>
      <c r="D437" t="s">
        <v>7706</v>
      </c>
      <c r="E437" t="s">
        <v>11359</v>
      </c>
      <c r="F437" t="s">
        <v>10764</v>
      </c>
      <c r="G437">
        <v>2778</v>
      </c>
      <c r="H437">
        <v>2778</v>
      </c>
      <c r="I437">
        <v>2778</v>
      </c>
      <c r="J437">
        <v>2778</v>
      </c>
      <c r="K437">
        <v>0</v>
      </c>
      <c r="L437" s="2">
        <v>0</v>
      </c>
      <c r="M437" s="2">
        <v>0</v>
      </c>
      <c r="N437" s="2">
        <v>0</v>
      </c>
      <c r="O437" s="2">
        <v>6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6</v>
      </c>
      <c r="V437" t="s">
        <v>55</v>
      </c>
    </row>
    <row r="438" spans="1:22" x14ac:dyDescent="0.25">
      <c r="A438" t="s">
        <v>8329</v>
      </c>
      <c r="B438" s="6">
        <v>45629</v>
      </c>
      <c r="C438" t="s">
        <v>1</v>
      </c>
      <c r="D438" t="s">
        <v>7706</v>
      </c>
      <c r="E438" t="s">
        <v>11359</v>
      </c>
      <c r="F438" t="s">
        <v>10764</v>
      </c>
      <c r="G438">
        <v>2777</v>
      </c>
      <c r="H438">
        <v>2777</v>
      </c>
      <c r="I438">
        <v>2777</v>
      </c>
      <c r="J438">
        <v>2777</v>
      </c>
      <c r="K438">
        <v>0</v>
      </c>
      <c r="L438" s="2">
        <v>0</v>
      </c>
      <c r="M438" s="2">
        <v>0</v>
      </c>
      <c r="N438" s="2">
        <v>0</v>
      </c>
      <c r="O438" s="2">
        <v>1059.1199999999999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1059.1199999999999</v>
      </c>
      <c r="V438" t="s">
        <v>55</v>
      </c>
    </row>
    <row r="439" spans="1:22" x14ac:dyDescent="0.25">
      <c r="A439" t="s">
        <v>8329</v>
      </c>
      <c r="B439" s="6">
        <v>45629</v>
      </c>
      <c r="C439" t="s">
        <v>1</v>
      </c>
      <c r="D439" t="s">
        <v>7706</v>
      </c>
      <c r="E439" t="s">
        <v>11359</v>
      </c>
      <c r="F439" t="s">
        <v>10764</v>
      </c>
      <c r="G439">
        <v>2776</v>
      </c>
      <c r="H439">
        <v>2776</v>
      </c>
      <c r="I439">
        <v>2776</v>
      </c>
      <c r="J439">
        <v>2776</v>
      </c>
      <c r="K439">
        <v>0</v>
      </c>
      <c r="L439" s="2">
        <v>0</v>
      </c>
      <c r="M439" s="2">
        <v>0</v>
      </c>
      <c r="N439" s="2">
        <v>0</v>
      </c>
      <c r="O439" s="2">
        <v>21.9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21.9</v>
      </c>
      <c r="V439" t="s">
        <v>55</v>
      </c>
    </row>
    <row r="440" spans="1:22" x14ac:dyDescent="0.25">
      <c r="A440" t="s">
        <v>8329</v>
      </c>
      <c r="B440" s="6">
        <v>45629</v>
      </c>
      <c r="C440" t="s">
        <v>1</v>
      </c>
      <c r="D440" t="s">
        <v>7706</v>
      </c>
      <c r="E440" t="s">
        <v>11359</v>
      </c>
      <c r="F440" t="s">
        <v>10764</v>
      </c>
      <c r="G440">
        <v>2775</v>
      </c>
      <c r="H440">
        <v>2775</v>
      </c>
      <c r="I440">
        <v>2775</v>
      </c>
      <c r="J440">
        <v>2775</v>
      </c>
      <c r="K440">
        <v>0</v>
      </c>
      <c r="L440" s="2">
        <v>0</v>
      </c>
      <c r="M440" s="2">
        <v>0</v>
      </c>
      <c r="N440" s="2">
        <v>0</v>
      </c>
      <c r="O440" s="2">
        <v>121.5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121.5</v>
      </c>
      <c r="V440" t="s">
        <v>55</v>
      </c>
    </row>
    <row r="441" spans="1:22" x14ac:dyDescent="0.25">
      <c r="A441" t="s">
        <v>8329</v>
      </c>
      <c r="B441" s="6">
        <v>45629</v>
      </c>
      <c r="C441" t="s">
        <v>1</v>
      </c>
      <c r="D441" t="s">
        <v>7706</v>
      </c>
      <c r="E441" t="s">
        <v>11359</v>
      </c>
      <c r="F441" t="s">
        <v>10764</v>
      </c>
      <c r="G441">
        <v>2774</v>
      </c>
      <c r="H441">
        <v>2774</v>
      </c>
      <c r="I441">
        <v>2774</v>
      </c>
      <c r="J441">
        <v>2774</v>
      </c>
      <c r="K441">
        <v>0</v>
      </c>
      <c r="L441" s="2">
        <v>0</v>
      </c>
      <c r="M441" s="2">
        <v>0</v>
      </c>
      <c r="N441" s="2">
        <v>0</v>
      </c>
      <c r="O441" s="2">
        <v>140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140</v>
      </c>
      <c r="V441" t="s">
        <v>55</v>
      </c>
    </row>
    <row r="442" spans="1:22" x14ac:dyDescent="0.25">
      <c r="A442" t="s">
        <v>8329</v>
      </c>
      <c r="B442" s="6">
        <v>45629</v>
      </c>
      <c r="C442" t="s">
        <v>1</v>
      </c>
      <c r="D442" t="s">
        <v>7706</v>
      </c>
      <c r="E442" t="s">
        <v>11359</v>
      </c>
      <c r="F442" t="s">
        <v>10764</v>
      </c>
      <c r="G442">
        <v>2773</v>
      </c>
      <c r="H442">
        <v>2773</v>
      </c>
      <c r="I442">
        <v>2773</v>
      </c>
      <c r="J442">
        <v>2773</v>
      </c>
      <c r="K442">
        <v>0</v>
      </c>
      <c r="L442" s="2">
        <v>0</v>
      </c>
      <c r="M442" s="2">
        <v>0</v>
      </c>
      <c r="N442" s="2">
        <v>0</v>
      </c>
      <c r="O442" s="2">
        <v>219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219</v>
      </c>
      <c r="V442" t="s">
        <v>55</v>
      </c>
    </row>
    <row r="443" spans="1:22" x14ac:dyDescent="0.25">
      <c r="A443" t="s">
        <v>8329</v>
      </c>
      <c r="B443" s="6">
        <v>45629</v>
      </c>
      <c r="C443" t="s">
        <v>1</v>
      </c>
      <c r="D443" t="s">
        <v>7706</v>
      </c>
      <c r="E443" t="s">
        <v>11359</v>
      </c>
      <c r="F443" t="s">
        <v>10764</v>
      </c>
      <c r="G443">
        <v>2772</v>
      </c>
      <c r="H443">
        <v>2772</v>
      </c>
      <c r="I443">
        <v>2772</v>
      </c>
      <c r="J443">
        <v>2772</v>
      </c>
      <c r="K443">
        <v>0</v>
      </c>
      <c r="L443" s="2">
        <v>0</v>
      </c>
      <c r="M443" s="2">
        <v>0</v>
      </c>
      <c r="N443" s="2">
        <v>0</v>
      </c>
      <c r="O443" s="2">
        <v>437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437</v>
      </c>
      <c r="V443" t="s">
        <v>55</v>
      </c>
    </row>
    <row r="444" spans="1:22" x14ac:dyDescent="0.25">
      <c r="A444" t="s">
        <v>8329</v>
      </c>
      <c r="B444" s="6">
        <v>45629</v>
      </c>
      <c r="C444" t="s">
        <v>1</v>
      </c>
      <c r="D444" t="s">
        <v>7706</v>
      </c>
      <c r="E444" t="s">
        <v>11359</v>
      </c>
      <c r="F444" t="s">
        <v>10764</v>
      </c>
      <c r="G444">
        <v>2771</v>
      </c>
      <c r="H444">
        <v>2771</v>
      </c>
      <c r="I444">
        <v>2771</v>
      </c>
      <c r="J444">
        <v>2771</v>
      </c>
      <c r="K444">
        <v>0</v>
      </c>
      <c r="L444" s="2">
        <v>0</v>
      </c>
      <c r="M444" s="2">
        <v>0</v>
      </c>
      <c r="N444" s="2">
        <v>0</v>
      </c>
      <c r="O444" s="2">
        <v>6.3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6.3</v>
      </c>
      <c r="V444" t="s">
        <v>55</v>
      </c>
    </row>
    <row r="445" spans="1:22" x14ac:dyDescent="0.25">
      <c r="A445" t="s">
        <v>8329</v>
      </c>
      <c r="B445" s="6">
        <v>45629</v>
      </c>
      <c r="C445" t="s">
        <v>1</v>
      </c>
      <c r="D445" t="s">
        <v>7706</v>
      </c>
      <c r="E445" t="s">
        <v>11359</v>
      </c>
      <c r="F445" t="s">
        <v>10764</v>
      </c>
      <c r="G445">
        <v>2770</v>
      </c>
      <c r="H445">
        <v>2770</v>
      </c>
      <c r="I445">
        <v>2770</v>
      </c>
      <c r="J445">
        <v>2770</v>
      </c>
      <c r="K445">
        <v>0</v>
      </c>
      <c r="L445" s="2">
        <v>0</v>
      </c>
      <c r="M445" s="2">
        <v>0</v>
      </c>
      <c r="N445" s="2">
        <v>0</v>
      </c>
      <c r="O445" s="2">
        <v>208.96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208.96</v>
      </c>
      <c r="V445" t="s">
        <v>55</v>
      </c>
    </row>
    <row r="446" spans="1:22" x14ac:dyDescent="0.25">
      <c r="A446" t="s">
        <v>8329</v>
      </c>
      <c r="B446" s="6">
        <v>45629</v>
      </c>
      <c r="C446" t="s">
        <v>1</v>
      </c>
      <c r="D446" t="s">
        <v>7706</v>
      </c>
      <c r="E446" t="s">
        <v>11359</v>
      </c>
      <c r="F446" t="s">
        <v>10764</v>
      </c>
      <c r="G446">
        <v>2769</v>
      </c>
      <c r="H446">
        <v>2769</v>
      </c>
      <c r="I446">
        <v>2769</v>
      </c>
      <c r="J446">
        <v>2769</v>
      </c>
      <c r="K446">
        <v>0</v>
      </c>
      <c r="L446" s="2">
        <v>0</v>
      </c>
      <c r="M446" s="2">
        <v>0</v>
      </c>
      <c r="N446" s="2">
        <v>0</v>
      </c>
      <c r="O446" s="2">
        <v>381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381</v>
      </c>
      <c r="V446" t="s">
        <v>55</v>
      </c>
    </row>
    <row r="447" spans="1:22" x14ac:dyDescent="0.25">
      <c r="A447" t="s">
        <v>8329</v>
      </c>
      <c r="B447" s="6">
        <v>45629</v>
      </c>
      <c r="C447" t="s">
        <v>1</v>
      </c>
      <c r="D447" t="s">
        <v>7706</v>
      </c>
      <c r="E447" t="s">
        <v>11359</v>
      </c>
      <c r="F447" t="s">
        <v>10764</v>
      </c>
      <c r="G447">
        <v>2768</v>
      </c>
      <c r="H447">
        <v>2768</v>
      </c>
      <c r="I447">
        <v>2768</v>
      </c>
      <c r="J447">
        <v>2768</v>
      </c>
      <c r="K447">
        <v>0</v>
      </c>
      <c r="L447" s="2">
        <v>0</v>
      </c>
      <c r="M447" s="2">
        <v>0</v>
      </c>
      <c r="N447" s="2">
        <v>0</v>
      </c>
      <c r="O447" s="2">
        <v>1251.25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1251.25</v>
      </c>
      <c r="V447" t="s">
        <v>55</v>
      </c>
    </row>
    <row r="448" spans="1:22" x14ac:dyDescent="0.25">
      <c r="A448" t="s">
        <v>8329</v>
      </c>
      <c r="B448" s="6">
        <v>45629</v>
      </c>
      <c r="C448" t="s">
        <v>1</v>
      </c>
      <c r="D448" t="s">
        <v>7706</v>
      </c>
      <c r="E448" t="s">
        <v>11359</v>
      </c>
      <c r="F448" t="s">
        <v>10764</v>
      </c>
      <c r="G448">
        <v>2767</v>
      </c>
      <c r="H448">
        <v>2767</v>
      </c>
      <c r="I448">
        <v>2767</v>
      </c>
      <c r="J448">
        <v>2767</v>
      </c>
      <c r="K448">
        <v>0</v>
      </c>
      <c r="L448" s="2">
        <v>0</v>
      </c>
      <c r="M448" s="2">
        <v>0</v>
      </c>
      <c r="N448" s="2">
        <v>0</v>
      </c>
      <c r="O448" s="2">
        <v>3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3</v>
      </c>
      <c r="V448" t="s">
        <v>55</v>
      </c>
    </row>
    <row r="449" spans="1:22" x14ac:dyDescent="0.25">
      <c r="A449" t="s">
        <v>8329</v>
      </c>
      <c r="B449" s="6">
        <v>45628</v>
      </c>
      <c r="C449" t="s">
        <v>1</v>
      </c>
      <c r="D449" t="s">
        <v>7706</v>
      </c>
      <c r="E449" t="s">
        <v>11359</v>
      </c>
      <c r="F449" t="s">
        <v>10764</v>
      </c>
      <c r="G449">
        <v>2766</v>
      </c>
      <c r="H449">
        <v>2766</v>
      </c>
      <c r="I449">
        <v>2766</v>
      </c>
      <c r="J449">
        <v>2766</v>
      </c>
      <c r="K449">
        <v>0</v>
      </c>
      <c r="L449" s="2">
        <v>0</v>
      </c>
      <c r="M449" s="2">
        <v>0</v>
      </c>
      <c r="N449" s="2">
        <v>0</v>
      </c>
      <c r="O449" s="2">
        <v>118.5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118.5</v>
      </c>
      <c r="V449" t="s">
        <v>55</v>
      </c>
    </row>
    <row r="450" spans="1:22" x14ac:dyDescent="0.25">
      <c r="A450" t="s">
        <v>8329</v>
      </c>
      <c r="B450" s="6">
        <v>45628</v>
      </c>
      <c r="C450" t="s">
        <v>1</v>
      </c>
      <c r="D450" t="s">
        <v>7706</v>
      </c>
      <c r="E450" t="s">
        <v>11359</v>
      </c>
      <c r="F450" t="s">
        <v>10764</v>
      </c>
      <c r="G450">
        <v>2765</v>
      </c>
      <c r="H450">
        <v>2765</v>
      </c>
      <c r="I450">
        <v>2765</v>
      </c>
      <c r="J450">
        <v>2765</v>
      </c>
      <c r="K450">
        <v>0</v>
      </c>
      <c r="L450" s="2">
        <v>0</v>
      </c>
      <c r="M450" s="2">
        <v>0</v>
      </c>
      <c r="N450" s="2">
        <v>0</v>
      </c>
      <c r="O450" s="2">
        <v>65.7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65.7</v>
      </c>
      <c r="V450" t="s">
        <v>55</v>
      </c>
    </row>
    <row r="451" spans="1:22" x14ac:dyDescent="0.25">
      <c r="A451" t="s">
        <v>8329</v>
      </c>
      <c r="B451" s="6">
        <v>45628</v>
      </c>
      <c r="C451" t="s">
        <v>1</v>
      </c>
      <c r="D451" t="s">
        <v>7706</v>
      </c>
      <c r="E451" t="s">
        <v>11359</v>
      </c>
      <c r="F451" t="s">
        <v>10764</v>
      </c>
      <c r="G451">
        <v>2764</v>
      </c>
      <c r="H451">
        <v>2764</v>
      </c>
      <c r="I451">
        <v>2764</v>
      </c>
      <c r="J451">
        <v>2764</v>
      </c>
      <c r="K451">
        <v>0</v>
      </c>
      <c r="L451" s="2">
        <v>0</v>
      </c>
      <c r="M451" s="2">
        <v>0</v>
      </c>
      <c r="N451" s="2">
        <v>0</v>
      </c>
      <c r="O451" s="2">
        <v>189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189</v>
      </c>
      <c r="V451" t="s">
        <v>55</v>
      </c>
    </row>
    <row r="452" spans="1:22" x14ac:dyDescent="0.25">
      <c r="A452" t="s">
        <v>8329</v>
      </c>
      <c r="B452" s="6">
        <v>45628</v>
      </c>
      <c r="C452" t="s">
        <v>1</v>
      </c>
      <c r="D452" t="s">
        <v>7706</v>
      </c>
      <c r="E452" t="s">
        <v>11359</v>
      </c>
      <c r="F452" t="s">
        <v>10764</v>
      </c>
      <c r="G452">
        <v>2763</v>
      </c>
      <c r="H452">
        <v>2763</v>
      </c>
      <c r="I452">
        <v>2763</v>
      </c>
      <c r="J452">
        <v>2763</v>
      </c>
      <c r="K452">
        <v>0</v>
      </c>
      <c r="L452" s="2">
        <v>0</v>
      </c>
      <c r="M452" s="2">
        <v>0</v>
      </c>
      <c r="N452" s="2">
        <v>0</v>
      </c>
      <c r="O452" s="2">
        <v>82.5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82.5</v>
      </c>
      <c r="V452" t="s">
        <v>55</v>
      </c>
    </row>
    <row r="453" spans="1:22" x14ac:dyDescent="0.25">
      <c r="A453" t="s">
        <v>8329</v>
      </c>
      <c r="B453" s="6">
        <v>45628</v>
      </c>
      <c r="C453" t="s">
        <v>1</v>
      </c>
      <c r="D453" t="s">
        <v>7706</v>
      </c>
      <c r="E453" t="s">
        <v>11359</v>
      </c>
      <c r="F453" t="s">
        <v>10764</v>
      </c>
      <c r="G453">
        <v>2762</v>
      </c>
      <c r="H453">
        <v>2762</v>
      </c>
      <c r="I453">
        <v>2762</v>
      </c>
      <c r="J453">
        <v>2762</v>
      </c>
      <c r="K453">
        <v>0</v>
      </c>
      <c r="L453" s="2">
        <v>0</v>
      </c>
      <c r="M453" s="2">
        <v>0</v>
      </c>
      <c r="N453" s="2">
        <v>0</v>
      </c>
      <c r="O453" s="2">
        <v>268.89999999999998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268.89999999999998</v>
      </c>
      <c r="V453" t="s">
        <v>55</v>
      </c>
    </row>
    <row r="454" spans="1:22" x14ac:dyDescent="0.25">
      <c r="A454" t="s">
        <v>8329</v>
      </c>
      <c r="B454" s="6">
        <v>45628</v>
      </c>
      <c r="C454" t="s">
        <v>1</v>
      </c>
      <c r="D454" t="s">
        <v>7706</v>
      </c>
      <c r="E454" t="s">
        <v>11359</v>
      </c>
      <c r="F454" t="s">
        <v>10764</v>
      </c>
      <c r="G454">
        <v>2761</v>
      </c>
      <c r="H454">
        <v>2761</v>
      </c>
      <c r="I454">
        <v>2761</v>
      </c>
      <c r="J454">
        <v>2761</v>
      </c>
      <c r="K454">
        <v>0</v>
      </c>
      <c r="L454" s="2">
        <v>0</v>
      </c>
      <c r="M454" s="2">
        <v>0</v>
      </c>
      <c r="N454" s="2">
        <v>0</v>
      </c>
      <c r="O454" s="2">
        <v>5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5</v>
      </c>
      <c r="V454" t="s">
        <v>55</v>
      </c>
    </row>
    <row r="455" spans="1:22" x14ac:dyDescent="0.25">
      <c r="A455" t="s">
        <v>8329</v>
      </c>
      <c r="B455" s="6">
        <v>45628</v>
      </c>
      <c r="C455" t="s">
        <v>1</v>
      </c>
      <c r="D455" t="s">
        <v>7706</v>
      </c>
      <c r="E455" t="s">
        <v>11359</v>
      </c>
      <c r="F455" t="s">
        <v>10764</v>
      </c>
      <c r="G455">
        <v>2760</v>
      </c>
      <c r="H455">
        <v>2760</v>
      </c>
      <c r="I455">
        <v>2760</v>
      </c>
      <c r="J455">
        <v>2760</v>
      </c>
      <c r="K455">
        <v>0</v>
      </c>
      <c r="L455" s="2">
        <v>0</v>
      </c>
      <c r="M455" s="2">
        <v>0</v>
      </c>
      <c r="N455" s="2">
        <v>0</v>
      </c>
      <c r="O455" s="2">
        <v>14.35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14.35</v>
      </c>
      <c r="V455" t="s">
        <v>55</v>
      </c>
    </row>
    <row r="456" spans="1:22" x14ac:dyDescent="0.25">
      <c r="A456" t="s">
        <v>8329</v>
      </c>
      <c r="B456" s="6">
        <v>45628</v>
      </c>
      <c r="C456" t="s">
        <v>1</v>
      </c>
      <c r="D456" t="s">
        <v>7706</v>
      </c>
      <c r="E456" t="s">
        <v>11359</v>
      </c>
      <c r="F456" t="s">
        <v>10764</v>
      </c>
      <c r="G456">
        <v>2759</v>
      </c>
      <c r="H456">
        <v>2759</v>
      </c>
      <c r="I456">
        <v>2759</v>
      </c>
      <c r="J456">
        <v>2759</v>
      </c>
      <c r="K456">
        <v>0</v>
      </c>
      <c r="L456" s="2">
        <v>0</v>
      </c>
      <c r="M456" s="2">
        <v>0</v>
      </c>
      <c r="N456" s="2">
        <v>0</v>
      </c>
      <c r="O456" s="2">
        <v>31.8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31.8</v>
      </c>
      <c r="V456" t="s">
        <v>55</v>
      </c>
    </row>
    <row r="457" spans="1:22" x14ac:dyDescent="0.25">
      <c r="A457" t="s">
        <v>8329</v>
      </c>
      <c r="B457" s="6">
        <v>45628</v>
      </c>
      <c r="C457" t="s">
        <v>1</v>
      </c>
      <c r="D457" t="s">
        <v>7706</v>
      </c>
      <c r="E457" t="s">
        <v>11359</v>
      </c>
      <c r="F457" t="s">
        <v>10764</v>
      </c>
      <c r="G457">
        <v>2758</v>
      </c>
      <c r="H457">
        <v>2758</v>
      </c>
      <c r="I457">
        <v>2758</v>
      </c>
      <c r="J457">
        <v>2758</v>
      </c>
      <c r="K457">
        <v>0</v>
      </c>
      <c r="L457" s="2">
        <v>0</v>
      </c>
      <c r="M457" s="2">
        <v>0</v>
      </c>
      <c r="N457" s="2">
        <v>0</v>
      </c>
      <c r="O457" s="2">
        <v>201.04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201.04</v>
      </c>
      <c r="V457" t="s">
        <v>55</v>
      </c>
    </row>
    <row r="458" spans="1:22" x14ac:dyDescent="0.25">
      <c r="A458" t="s">
        <v>8329</v>
      </c>
      <c r="B458" s="6">
        <v>45628</v>
      </c>
      <c r="C458" t="s">
        <v>1</v>
      </c>
      <c r="D458" t="s">
        <v>7706</v>
      </c>
      <c r="E458" t="s">
        <v>11359</v>
      </c>
      <c r="F458" t="s">
        <v>10764</v>
      </c>
      <c r="G458">
        <v>2757</v>
      </c>
      <c r="H458">
        <v>2757</v>
      </c>
      <c r="I458">
        <v>2757</v>
      </c>
      <c r="J458">
        <v>2757</v>
      </c>
      <c r="K458">
        <v>0</v>
      </c>
      <c r="L458" s="2">
        <v>0</v>
      </c>
      <c r="M458" s="2">
        <v>0</v>
      </c>
      <c r="N458" s="2">
        <v>0</v>
      </c>
      <c r="O458" s="2">
        <v>77.599999999999994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77.599999999999994</v>
      </c>
      <c r="V458" t="s">
        <v>55</v>
      </c>
    </row>
    <row r="459" spans="1:22" x14ac:dyDescent="0.25">
      <c r="A459" t="s">
        <v>8329</v>
      </c>
      <c r="B459" s="6">
        <v>45628</v>
      </c>
      <c r="C459" t="s">
        <v>1</v>
      </c>
      <c r="D459" t="s">
        <v>7706</v>
      </c>
      <c r="E459" t="s">
        <v>11359</v>
      </c>
      <c r="F459" t="s">
        <v>10764</v>
      </c>
      <c r="G459">
        <v>2756</v>
      </c>
      <c r="H459">
        <v>2756</v>
      </c>
      <c r="I459">
        <v>2756</v>
      </c>
      <c r="J459">
        <v>2756</v>
      </c>
      <c r="K459">
        <v>0</v>
      </c>
      <c r="L459" s="2">
        <v>0</v>
      </c>
      <c r="M459" s="2">
        <v>0</v>
      </c>
      <c r="N459" s="2">
        <v>0</v>
      </c>
      <c r="O459" s="2">
        <v>214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214</v>
      </c>
      <c r="V459" t="s">
        <v>55</v>
      </c>
    </row>
    <row r="460" spans="1:22" x14ac:dyDescent="0.25">
      <c r="A460" t="s">
        <v>8329</v>
      </c>
      <c r="B460" s="6">
        <v>45628</v>
      </c>
      <c r="C460" t="s">
        <v>1</v>
      </c>
      <c r="D460" t="s">
        <v>7706</v>
      </c>
      <c r="E460" t="s">
        <v>11359</v>
      </c>
      <c r="F460" t="s">
        <v>10764</v>
      </c>
      <c r="G460">
        <v>2755</v>
      </c>
      <c r="H460">
        <v>2755</v>
      </c>
      <c r="I460">
        <v>2755</v>
      </c>
      <c r="J460">
        <v>2755</v>
      </c>
      <c r="K460">
        <v>0</v>
      </c>
      <c r="L460" s="2">
        <v>0</v>
      </c>
      <c r="M460" s="2">
        <v>0</v>
      </c>
      <c r="N460" s="2">
        <v>0</v>
      </c>
      <c r="O460" s="2">
        <v>213.75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213.75</v>
      </c>
      <c r="V460" t="s">
        <v>55</v>
      </c>
    </row>
    <row r="461" spans="1:22" x14ac:dyDescent="0.25">
      <c r="A461" t="s">
        <v>8329</v>
      </c>
      <c r="B461" s="6">
        <v>45628</v>
      </c>
      <c r="C461" t="s">
        <v>1</v>
      </c>
      <c r="D461" t="s">
        <v>7706</v>
      </c>
      <c r="E461" t="s">
        <v>11359</v>
      </c>
      <c r="F461" t="s">
        <v>10764</v>
      </c>
      <c r="G461">
        <v>2754</v>
      </c>
      <c r="H461">
        <v>2754</v>
      </c>
      <c r="I461">
        <v>2754</v>
      </c>
      <c r="J461">
        <v>2754</v>
      </c>
      <c r="K461">
        <v>0</v>
      </c>
      <c r="L461" s="2">
        <v>0</v>
      </c>
      <c r="M461" s="2">
        <v>0</v>
      </c>
      <c r="N461" s="2">
        <v>0</v>
      </c>
      <c r="O461" s="2">
        <v>105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105</v>
      </c>
      <c r="V461" t="s">
        <v>55</v>
      </c>
    </row>
    <row r="462" spans="1:22" x14ac:dyDescent="0.25">
      <c r="A462" t="s">
        <v>8329</v>
      </c>
      <c r="B462" s="6">
        <v>45628</v>
      </c>
      <c r="C462" t="s">
        <v>1</v>
      </c>
      <c r="D462" t="s">
        <v>7706</v>
      </c>
      <c r="E462" t="s">
        <v>11359</v>
      </c>
      <c r="F462" t="s">
        <v>10764</v>
      </c>
      <c r="G462">
        <v>2753</v>
      </c>
      <c r="H462">
        <v>2753</v>
      </c>
      <c r="I462">
        <v>2753</v>
      </c>
      <c r="J462">
        <v>2753</v>
      </c>
      <c r="K462">
        <v>0</v>
      </c>
      <c r="L462" s="2">
        <v>0</v>
      </c>
      <c r="M462" s="2">
        <v>0</v>
      </c>
      <c r="N462" s="2">
        <v>0</v>
      </c>
      <c r="O462" s="2">
        <v>472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472</v>
      </c>
      <c r="V462" t="s">
        <v>55</v>
      </c>
    </row>
    <row r="463" spans="1:22" x14ac:dyDescent="0.25">
      <c r="A463" t="s">
        <v>8329</v>
      </c>
      <c r="B463" s="6">
        <v>45628</v>
      </c>
      <c r="C463" t="s">
        <v>1</v>
      </c>
      <c r="D463" t="s">
        <v>7706</v>
      </c>
      <c r="E463" t="s">
        <v>11359</v>
      </c>
      <c r="F463" t="s">
        <v>10764</v>
      </c>
      <c r="G463">
        <v>2752</v>
      </c>
      <c r="H463">
        <v>2752</v>
      </c>
      <c r="I463">
        <v>2752</v>
      </c>
      <c r="J463">
        <v>2752</v>
      </c>
      <c r="K463">
        <v>0</v>
      </c>
      <c r="L463" s="2">
        <v>0</v>
      </c>
      <c r="M463" s="2">
        <v>0</v>
      </c>
      <c r="N463" s="2">
        <v>0</v>
      </c>
      <c r="O463" s="2">
        <v>71.7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71.7</v>
      </c>
      <c r="V463" t="s">
        <v>55</v>
      </c>
    </row>
    <row r="464" spans="1:22" x14ac:dyDescent="0.25">
      <c r="A464" t="s">
        <v>8329</v>
      </c>
      <c r="B464" s="6">
        <v>45628</v>
      </c>
      <c r="C464" t="s">
        <v>1</v>
      </c>
      <c r="D464" t="s">
        <v>7706</v>
      </c>
      <c r="E464" t="s">
        <v>11359</v>
      </c>
      <c r="F464" t="s">
        <v>10764</v>
      </c>
      <c r="G464">
        <v>2751</v>
      </c>
      <c r="H464">
        <v>2751</v>
      </c>
      <c r="I464">
        <v>2751</v>
      </c>
      <c r="J464">
        <v>2751</v>
      </c>
      <c r="K464">
        <v>0</v>
      </c>
      <c r="L464" s="2">
        <v>0</v>
      </c>
      <c r="M464" s="2">
        <v>0</v>
      </c>
      <c r="N464" s="2">
        <v>0</v>
      </c>
      <c r="O464" s="2">
        <v>30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30</v>
      </c>
      <c r="V464" t="s">
        <v>55</v>
      </c>
    </row>
    <row r="465" spans="1:22" x14ac:dyDescent="0.25">
      <c r="A465" t="s">
        <v>8329</v>
      </c>
      <c r="B465" s="6">
        <v>45628</v>
      </c>
      <c r="C465" t="s">
        <v>1</v>
      </c>
      <c r="D465" t="s">
        <v>7706</v>
      </c>
      <c r="E465" t="s">
        <v>11359</v>
      </c>
      <c r="F465" t="s">
        <v>10764</v>
      </c>
      <c r="G465">
        <v>2750</v>
      </c>
      <c r="H465">
        <v>2750</v>
      </c>
      <c r="I465">
        <v>2750</v>
      </c>
      <c r="J465">
        <v>2750</v>
      </c>
      <c r="K465">
        <v>0</v>
      </c>
      <c r="L465" s="2">
        <v>0</v>
      </c>
      <c r="M465" s="2">
        <v>0</v>
      </c>
      <c r="N465" s="2">
        <v>0</v>
      </c>
      <c r="O465" s="2">
        <v>91.85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91.85</v>
      </c>
      <c r="V465" t="s">
        <v>55</v>
      </c>
    </row>
    <row r="466" spans="1:22" x14ac:dyDescent="0.25">
      <c r="A466" t="s">
        <v>8329</v>
      </c>
      <c r="B466" s="6">
        <v>45628</v>
      </c>
      <c r="C466" t="s">
        <v>1</v>
      </c>
      <c r="D466" t="s">
        <v>7706</v>
      </c>
      <c r="E466" t="s">
        <v>11359</v>
      </c>
      <c r="F466" t="s">
        <v>10764</v>
      </c>
      <c r="G466">
        <v>2749</v>
      </c>
      <c r="H466">
        <v>2749</v>
      </c>
      <c r="I466">
        <v>2749</v>
      </c>
      <c r="J466">
        <v>2749</v>
      </c>
      <c r="K466">
        <v>0</v>
      </c>
      <c r="L466" s="2">
        <v>0</v>
      </c>
      <c r="M466" s="2">
        <v>0</v>
      </c>
      <c r="N466" s="2">
        <v>0</v>
      </c>
      <c r="O466" s="2">
        <v>821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821</v>
      </c>
      <c r="V466" t="s">
        <v>55</v>
      </c>
    </row>
    <row r="467" spans="1:22" x14ac:dyDescent="0.25">
      <c r="A467" t="s">
        <v>8329</v>
      </c>
      <c r="B467" s="6">
        <v>45628</v>
      </c>
      <c r="C467" t="s">
        <v>1</v>
      </c>
      <c r="D467" t="s">
        <v>7706</v>
      </c>
      <c r="E467" t="s">
        <v>11359</v>
      </c>
      <c r="F467" t="s">
        <v>10764</v>
      </c>
      <c r="G467">
        <v>2748</v>
      </c>
      <c r="H467">
        <v>2748</v>
      </c>
      <c r="I467">
        <v>2748</v>
      </c>
      <c r="J467">
        <v>2748</v>
      </c>
      <c r="K467">
        <v>0</v>
      </c>
      <c r="L467" s="2">
        <v>0</v>
      </c>
      <c r="M467" s="2">
        <v>0</v>
      </c>
      <c r="N467" s="2">
        <v>0</v>
      </c>
      <c r="O467" s="2">
        <v>54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54</v>
      </c>
      <c r="V467" t="s">
        <v>55</v>
      </c>
    </row>
    <row r="468" spans="1:22" x14ac:dyDescent="0.25">
      <c r="A468" t="s">
        <v>8329</v>
      </c>
      <c r="B468" s="6">
        <v>45628</v>
      </c>
      <c r="C468" t="s">
        <v>1</v>
      </c>
      <c r="D468" t="s">
        <v>7706</v>
      </c>
      <c r="E468" t="s">
        <v>11359</v>
      </c>
      <c r="F468" t="s">
        <v>10764</v>
      </c>
      <c r="G468">
        <v>2747</v>
      </c>
      <c r="H468">
        <v>2747</v>
      </c>
      <c r="I468">
        <v>2747</v>
      </c>
      <c r="J468">
        <v>2747</v>
      </c>
      <c r="K468">
        <v>0</v>
      </c>
      <c r="L468" s="2">
        <v>0</v>
      </c>
      <c r="M468" s="2">
        <v>0</v>
      </c>
      <c r="N468" s="2">
        <v>0</v>
      </c>
      <c r="O468" s="2">
        <v>1.26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1.26</v>
      </c>
      <c r="V468" t="s">
        <v>55</v>
      </c>
    </row>
    <row r="469" spans="1:22" x14ac:dyDescent="0.25">
      <c r="A469" t="s">
        <v>8329</v>
      </c>
      <c r="B469" s="6">
        <v>45628</v>
      </c>
      <c r="C469" t="s">
        <v>1</v>
      </c>
      <c r="D469" t="s">
        <v>7706</v>
      </c>
      <c r="E469" t="s">
        <v>11359</v>
      </c>
      <c r="F469" t="s">
        <v>10764</v>
      </c>
      <c r="G469">
        <v>2746</v>
      </c>
      <c r="H469">
        <v>2746</v>
      </c>
      <c r="I469">
        <v>2746</v>
      </c>
      <c r="J469">
        <v>2746</v>
      </c>
      <c r="K469">
        <v>0</v>
      </c>
      <c r="L469" s="2">
        <v>0</v>
      </c>
      <c r="M469" s="2">
        <v>0</v>
      </c>
      <c r="N469" s="2">
        <v>0</v>
      </c>
      <c r="O469" s="2">
        <v>188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188</v>
      </c>
      <c r="V469" t="s">
        <v>55</v>
      </c>
    </row>
    <row r="470" spans="1:22" x14ac:dyDescent="0.25">
      <c r="A470" t="s">
        <v>8329</v>
      </c>
      <c r="B470" s="6">
        <v>45628</v>
      </c>
      <c r="C470" t="s">
        <v>1</v>
      </c>
      <c r="D470" t="s">
        <v>7706</v>
      </c>
      <c r="E470" t="s">
        <v>11359</v>
      </c>
      <c r="F470" t="s">
        <v>10764</v>
      </c>
      <c r="G470">
        <v>2745</v>
      </c>
      <c r="H470">
        <v>2745</v>
      </c>
      <c r="I470">
        <v>2745</v>
      </c>
      <c r="J470">
        <v>2745</v>
      </c>
      <c r="K470">
        <v>0</v>
      </c>
      <c r="L470" s="2">
        <v>0</v>
      </c>
      <c r="M470" s="2">
        <v>0</v>
      </c>
      <c r="N470" s="2">
        <v>0</v>
      </c>
      <c r="O470" s="2">
        <v>415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415</v>
      </c>
      <c r="V470" t="s">
        <v>55</v>
      </c>
    </row>
    <row r="471" spans="1:22" x14ac:dyDescent="0.25">
      <c r="A471" t="s">
        <v>8329</v>
      </c>
      <c r="B471" s="6">
        <v>45628</v>
      </c>
      <c r="C471" t="s">
        <v>1</v>
      </c>
      <c r="D471" t="s">
        <v>7706</v>
      </c>
      <c r="E471" t="s">
        <v>11359</v>
      </c>
      <c r="F471" t="s">
        <v>10764</v>
      </c>
      <c r="G471">
        <v>2744</v>
      </c>
      <c r="H471">
        <v>2744</v>
      </c>
      <c r="I471">
        <v>2744</v>
      </c>
      <c r="J471">
        <v>2744</v>
      </c>
      <c r="K471">
        <v>0</v>
      </c>
      <c r="L471" s="2">
        <v>0</v>
      </c>
      <c r="M471" s="2">
        <v>0</v>
      </c>
      <c r="N471" s="2">
        <v>0</v>
      </c>
      <c r="O471" s="2">
        <v>90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90</v>
      </c>
      <c r="V471" t="s">
        <v>55</v>
      </c>
    </row>
    <row r="472" spans="1:22" x14ac:dyDescent="0.25">
      <c r="A472" t="s">
        <v>8329</v>
      </c>
      <c r="B472" s="6">
        <v>45628</v>
      </c>
      <c r="C472" t="s">
        <v>1</v>
      </c>
      <c r="D472" t="s">
        <v>7706</v>
      </c>
      <c r="E472" t="s">
        <v>11359</v>
      </c>
      <c r="F472" t="s">
        <v>10764</v>
      </c>
      <c r="G472">
        <v>2743</v>
      </c>
      <c r="H472">
        <v>2743</v>
      </c>
      <c r="I472">
        <v>2743</v>
      </c>
      <c r="J472">
        <v>2743</v>
      </c>
      <c r="K472">
        <v>0</v>
      </c>
      <c r="L472" s="2">
        <v>0</v>
      </c>
      <c r="M472" s="2">
        <v>0</v>
      </c>
      <c r="N472" s="2">
        <v>0</v>
      </c>
      <c r="O472" s="2">
        <v>180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180</v>
      </c>
      <c r="V472" t="s">
        <v>55</v>
      </c>
    </row>
    <row r="473" spans="1:22" x14ac:dyDescent="0.25">
      <c r="A473" t="s">
        <v>8329</v>
      </c>
      <c r="B473" s="6">
        <v>45628</v>
      </c>
      <c r="C473" t="s">
        <v>1</v>
      </c>
      <c r="D473" t="s">
        <v>7706</v>
      </c>
      <c r="E473" t="s">
        <v>11359</v>
      </c>
      <c r="F473" t="s">
        <v>10764</v>
      </c>
      <c r="G473">
        <v>2742</v>
      </c>
      <c r="H473">
        <v>2742</v>
      </c>
      <c r="I473">
        <v>2742</v>
      </c>
      <c r="J473">
        <v>2742</v>
      </c>
      <c r="K473">
        <v>0</v>
      </c>
      <c r="L473" s="2">
        <v>0</v>
      </c>
      <c r="M473" s="2">
        <v>0</v>
      </c>
      <c r="N473" s="2">
        <v>0</v>
      </c>
      <c r="O473" s="2">
        <v>1234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1234</v>
      </c>
      <c r="V473" t="s">
        <v>55</v>
      </c>
    </row>
    <row r="474" spans="1:22" x14ac:dyDescent="0.25">
      <c r="A474" t="s">
        <v>8329</v>
      </c>
      <c r="B474" s="6">
        <v>45628</v>
      </c>
      <c r="C474" t="s">
        <v>1</v>
      </c>
      <c r="D474" t="s">
        <v>7706</v>
      </c>
      <c r="E474" t="s">
        <v>11359</v>
      </c>
      <c r="F474" t="s">
        <v>10764</v>
      </c>
      <c r="G474">
        <v>2741</v>
      </c>
      <c r="H474">
        <v>2741</v>
      </c>
      <c r="I474">
        <v>2741</v>
      </c>
      <c r="J474">
        <v>2741</v>
      </c>
      <c r="K474">
        <v>0</v>
      </c>
      <c r="L474" s="2">
        <v>0</v>
      </c>
      <c r="M474" s="2">
        <v>0</v>
      </c>
      <c r="N474" s="2">
        <v>0</v>
      </c>
      <c r="O474" s="2">
        <v>143.75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143.75</v>
      </c>
      <c r="V474" t="s">
        <v>55</v>
      </c>
    </row>
    <row r="475" spans="1:22" x14ac:dyDescent="0.25">
      <c r="A475" t="s">
        <v>8329</v>
      </c>
      <c r="B475" s="6">
        <v>45628</v>
      </c>
      <c r="C475" t="s">
        <v>1</v>
      </c>
      <c r="D475" t="s">
        <v>7706</v>
      </c>
      <c r="E475" t="s">
        <v>11359</v>
      </c>
      <c r="F475" t="s">
        <v>10764</v>
      </c>
      <c r="G475">
        <v>2740</v>
      </c>
      <c r="H475">
        <v>2740</v>
      </c>
      <c r="I475">
        <v>2740</v>
      </c>
      <c r="J475">
        <v>2740</v>
      </c>
      <c r="K475">
        <v>0</v>
      </c>
      <c r="L475" s="2">
        <v>0</v>
      </c>
      <c r="M475" s="2">
        <v>0</v>
      </c>
      <c r="N475" s="2">
        <v>0</v>
      </c>
      <c r="O475" s="2">
        <v>234.7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234.7</v>
      </c>
      <c r="V475" t="s">
        <v>55</v>
      </c>
    </row>
    <row r="476" spans="1:22" x14ac:dyDescent="0.25">
      <c r="A476" t="s">
        <v>8329</v>
      </c>
      <c r="B476" s="6">
        <v>45628</v>
      </c>
      <c r="C476" t="s">
        <v>1</v>
      </c>
      <c r="D476" t="s">
        <v>7706</v>
      </c>
      <c r="E476" t="s">
        <v>11359</v>
      </c>
      <c r="F476" t="s">
        <v>10764</v>
      </c>
      <c r="G476">
        <v>2739</v>
      </c>
      <c r="H476">
        <v>2739</v>
      </c>
      <c r="I476">
        <v>2739</v>
      </c>
      <c r="J476">
        <v>2739</v>
      </c>
      <c r="K476">
        <v>0</v>
      </c>
      <c r="L476" s="2">
        <v>0</v>
      </c>
      <c r="M476" s="2">
        <v>0</v>
      </c>
      <c r="N476" s="2">
        <v>0</v>
      </c>
      <c r="O476" s="2">
        <v>81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81</v>
      </c>
      <c r="V476" t="s">
        <v>55</v>
      </c>
    </row>
    <row r="477" spans="1:22" ht="15.75" thickBot="1" x14ac:dyDescent="0.3">
      <c r="A477" t="s">
        <v>8329</v>
      </c>
      <c r="B477" s="6">
        <v>45628</v>
      </c>
      <c r="C477" t="s">
        <v>1</v>
      </c>
      <c r="D477" t="s">
        <v>7706</v>
      </c>
      <c r="E477" t="s">
        <v>11359</v>
      </c>
      <c r="F477" t="s">
        <v>10764</v>
      </c>
      <c r="G477">
        <v>2738</v>
      </c>
      <c r="H477">
        <v>2738</v>
      </c>
      <c r="I477">
        <v>2738</v>
      </c>
      <c r="J477">
        <v>2738</v>
      </c>
      <c r="K477">
        <v>0</v>
      </c>
      <c r="L477" s="2">
        <v>0</v>
      </c>
      <c r="M477" s="2">
        <v>0</v>
      </c>
      <c r="N477" s="2">
        <v>0</v>
      </c>
      <c r="O477" s="2">
        <v>734.7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734.7</v>
      </c>
      <c r="V477" t="s">
        <v>55</v>
      </c>
    </row>
    <row r="478" spans="1:22" ht="15.75" hidden="1" thickBot="1" x14ac:dyDescent="0.3">
      <c r="A478" t="s">
        <v>8328</v>
      </c>
      <c r="B478" s="6">
        <v>45626</v>
      </c>
      <c r="C478" t="s">
        <v>1</v>
      </c>
      <c r="D478" t="s">
        <v>7706</v>
      </c>
      <c r="E478" t="s">
        <v>10763</v>
      </c>
      <c r="F478" t="s">
        <v>10764</v>
      </c>
      <c r="G478">
        <v>2737</v>
      </c>
      <c r="H478">
        <v>2737</v>
      </c>
      <c r="I478">
        <v>2737</v>
      </c>
      <c r="J478">
        <v>2737</v>
      </c>
      <c r="K478">
        <v>0</v>
      </c>
      <c r="L478" s="2">
        <v>0</v>
      </c>
      <c r="M478" s="2">
        <v>0</v>
      </c>
      <c r="N478" s="2">
        <v>0</v>
      </c>
      <c r="O478" s="2">
        <v>21.5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21.5</v>
      </c>
      <c r="V478" t="s">
        <v>55</v>
      </c>
    </row>
    <row r="479" spans="1:22" ht="15.75" hidden="1" thickBot="1" x14ac:dyDescent="0.3">
      <c r="A479" t="s">
        <v>8328</v>
      </c>
      <c r="B479" s="6">
        <v>45626</v>
      </c>
      <c r="C479" t="s">
        <v>1</v>
      </c>
      <c r="D479" t="s">
        <v>7706</v>
      </c>
      <c r="E479" t="s">
        <v>10763</v>
      </c>
      <c r="F479" t="s">
        <v>10764</v>
      </c>
      <c r="G479">
        <v>2736</v>
      </c>
      <c r="H479">
        <v>2736</v>
      </c>
      <c r="I479">
        <v>2736</v>
      </c>
      <c r="J479">
        <v>2736</v>
      </c>
      <c r="K479">
        <v>0</v>
      </c>
      <c r="L479" s="2">
        <v>0</v>
      </c>
      <c r="M479" s="2">
        <v>0</v>
      </c>
      <c r="N479" s="2">
        <v>0</v>
      </c>
      <c r="O479" s="2">
        <v>28.65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28.65</v>
      </c>
      <c r="V479" t="s">
        <v>55</v>
      </c>
    </row>
    <row r="480" spans="1:22" ht="15.75" hidden="1" thickBot="1" x14ac:dyDescent="0.3">
      <c r="A480" t="s">
        <v>8328</v>
      </c>
      <c r="B480" s="6">
        <v>45626</v>
      </c>
      <c r="C480" t="s">
        <v>1</v>
      </c>
      <c r="D480" t="s">
        <v>7706</v>
      </c>
      <c r="E480" t="s">
        <v>10763</v>
      </c>
      <c r="F480" t="s">
        <v>10764</v>
      </c>
      <c r="G480">
        <v>2735</v>
      </c>
      <c r="H480">
        <v>2735</v>
      </c>
      <c r="I480">
        <v>2735</v>
      </c>
      <c r="J480">
        <v>2735</v>
      </c>
      <c r="K480">
        <v>0</v>
      </c>
      <c r="L480" s="2">
        <v>0</v>
      </c>
      <c r="M480" s="2">
        <v>0</v>
      </c>
      <c r="N480" s="2">
        <v>0</v>
      </c>
      <c r="O480" s="2">
        <v>247.3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247.3</v>
      </c>
      <c r="V480" t="s">
        <v>55</v>
      </c>
    </row>
    <row r="481" spans="1:22" ht="15.75" hidden="1" thickBot="1" x14ac:dyDescent="0.3">
      <c r="A481" t="s">
        <v>8328</v>
      </c>
      <c r="B481" s="6">
        <v>45626</v>
      </c>
      <c r="C481" t="s">
        <v>1</v>
      </c>
      <c r="D481" t="s">
        <v>7706</v>
      </c>
      <c r="E481" t="s">
        <v>10763</v>
      </c>
      <c r="F481" t="s">
        <v>10764</v>
      </c>
      <c r="G481">
        <v>2734</v>
      </c>
      <c r="H481">
        <v>2734</v>
      </c>
      <c r="I481">
        <v>2734</v>
      </c>
      <c r="J481">
        <v>2734</v>
      </c>
      <c r="K481">
        <v>0</v>
      </c>
      <c r="L481" s="2">
        <v>0</v>
      </c>
      <c r="M481" s="2">
        <v>0</v>
      </c>
      <c r="N481" s="2">
        <v>0</v>
      </c>
      <c r="O481" s="2">
        <v>6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6</v>
      </c>
      <c r="V481" t="s">
        <v>55</v>
      </c>
    </row>
    <row r="482" spans="1:22" ht="15.75" hidden="1" thickBot="1" x14ac:dyDescent="0.3">
      <c r="A482" t="s">
        <v>8328</v>
      </c>
      <c r="B482" s="6">
        <v>45626</v>
      </c>
      <c r="C482" t="s">
        <v>1</v>
      </c>
      <c r="D482" t="s">
        <v>7706</v>
      </c>
      <c r="E482" t="s">
        <v>10763</v>
      </c>
      <c r="F482" t="s">
        <v>10764</v>
      </c>
      <c r="G482">
        <v>2733</v>
      </c>
      <c r="H482">
        <v>2733</v>
      </c>
      <c r="I482">
        <v>2733</v>
      </c>
      <c r="J482">
        <v>2733</v>
      </c>
      <c r="K482">
        <v>0</v>
      </c>
      <c r="L482" s="2">
        <v>0</v>
      </c>
      <c r="M482" s="2">
        <v>0</v>
      </c>
      <c r="N482" s="2">
        <v>0</v>
      </c>
      <c r="O482" s="2">
        <v>75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75</v>
      </c>
      <c r="V482" t="s">
        <v>55</v>
      </c>
    </row>
    <row r="483" spans="1:22" ht="15.75" hidden="1" thickBot="1" x14ac:dyDescent="0.3">
      <c r="A483" t="s">
        <v>8328</v>
      </c>
      <c r="B483" s="6">
        <v>45626</v>
      </c>
      <c r="C483" t="s">
        <v>1</v>
      </c>
      <c r="D483" t="s">
        <v>7706</v>
      </c>
      <c r="E483" t="s">
        <v>10763</v>
      </c>
      <c r="F483" t="s">
        <v>10764</v>
      </c>
      <c r="G483">
        <v>2732</v>
      </c>
      <c r="H483">
        <v>2732</v>
      </c>
      <c r="I483">
        <v>2732</v>
      </c>
      <c r="J483">
        <v>2732</v>
      </c>
      <c r="K483">
        <v>0</v>
      </c>
      <c r="L483" s="2">
        <v>0</v>
      </c>
      <c r="M483" s="2">
        <v>0</v>
      </c>
      <c r="N483" s="2">
        <v>0</v>
      </c>
      <c r="O483" s="2">
        <v>75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75</v>
      </c>
      <c r="V483" t="s">
        <v>55</v>
      </c>
    </row>
    <row r="484" spans="1:22" ht="15.75" hidden="1" thickBot="1" x14ac:dyDescent="0.3">
      <c r="A484" t="s">
        <v>8328</v>
      </c>
      <c r="B484" s="6">
        <v>45626</v>
      </c>
      <c r="C484" t="s">
        <v>1</v>
      </c>
      <c r="D484" t="s">
        <v>7706</v>
      </c>
      <c r="E484" t="s">
        <v>10763</v>
      </c>
      <c r="F484" t="s">
        <v>10764</v>
      </c>
      <c r="G484">
        <v>2731</v>
      </c>
      <c r="H484">
        <v>2731</v>
      </c>
      <c r="I484">
        <v>2731</v>
      </c>
      <c r="J484">
        <v>2731</v>
      </c>
      <c r="K484">
        <v>0</v>
      </c>
      <c r="L484" s="2">
        <v>0</v>
      </c>
      <c r="M484" s="2">
        <v>0</v>
      </c>
      <c r="N484" s="2">
        <v>0</v>
      </c>
      <c r="O484" s="2">
        <v>36.700000000000003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36.700000000000003</v>
      </c>
      <c r="V484" t="s">
        <v>55</v>
      </c>
    </row>
    <row r="485" spans="1:22" ht="15.75" hidden="1" thickBot="1" x14ac:dyDescent="0.3">
      <c r="A485" t="s">
        <v>8328</v>
      </c>
      <c r="B485" s="6">
        <v>45626</v>
      </c>
      <c r="C485" t="s">
        <v>1</v>
      </c>
      <c r="D485" t="s">
        <v>7706</v>
      </c>
      <c r="E485" t="s">
        <v>10763</v>
      </c>
      <c r="F485" t="s">
        <v>10764</v>
      </c>
      <c r="G485">
        <v>2730</v>
      </c>
      <c r="H485">
        <v>2730</v>
      </c>
      <c r="I485">
        <v>2730</v>
      </c>
      <c r="J485">
        <v>2730</v>
      </c>
      <c r="K485">
        <v>0</v>
      </c>
      <c r="L485" s="2">
        <v>0</v>
      </c>
      <c r="M485" s="2">
        <v>0</v>
      </c>
      <c r="N485" s="2">
        <v>0</v>
      </c>
      <c r="O485" s="2">
        <v>331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331</v>
      </c>
      <c r="V485" t="s">
        <v>55</v>
      </c>
    </row>
    <row r="486" spans="1:22" ht="15.75" hidden="1" thickBot="1" x14ac:dyDescent="0.3">
      <c r="A486" t="s">
        <v>8328</v>
      </c>
      <c r="B486" s="6">
        <v>45626</v>
      </c>
      <c r="C486" t="s">
        <v>1</v>
      </c>
      <c r="D486" t="s">
        <v>7706</v>
      </c>
      <c r="E486" t="s">
        <v>10763</v>
      </c>
      <c r="F486" t="s">
        <v>10764</v>
      </c>
      <c r="G486">
        <v>2729</v>
      </c>
      <c r="H486">
        <v>2729</v>
      </c>
      <c r="I486">
        <v>2729</v>
      </c>
      <c r="J486">
        <v>2729</v>
      </c>
      <c r="K486">
        <v>0</v>
      </c>
      <c r="L486" s="2">
        <v>0</v>
      </c>
      <c r="M486" s="2">
        <v>0</v>
      </c>
      <c r="N486" s="2">
        <v>0</v>
      </c>
      <c r="O486" s="2">
        <v>7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7</v>
      </c>
      <c r="V486" t="s">
        <v>55</v>
      </c>
    </row>
    <row r="487" spans="1:22" ht="15.75" hidden="1" thickBot="1" x14ac:dyDescent="0.3">
      <c r="A487" t="s">
        <v>8328</v>
      </c>
      <c r="B487" s="6">
        <v>45626</v>
      </c>
      <c r="C487" t="s">
        <v>1</v>
      </c>
      <c r="D487" t="s">
        <v>7706</v>
      </c>
      <c r="E487" t="s">
        <v>10763</v>
      </c>
      <c r="F487" t="s">
        <v>10764</v>
      </c>
      <c r="G487">
        <v>2728</v>
      </c>
      <c r="H487">
        <v>2728</v>
      </c>
      <c r="I487">
        <v>2728</v>
      </c>
      <c r="J487">
        <v>2728</v>
      </c>
      <c r="K487">
        <v>0</v>
      </c>
      <c r="L487" s="2">
        <v>0</v>
      </c>
      <c r="M487" s="2">
        <v>0</v>
      </c>
      <c r="N487" s="2">
        <v>0</v>
      </c>
      <c r="O487" s="2">
        <v>129.55000000000001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129.55000000000001</v>
      </c>
      <c r="V487" t="s">
        <v>55</v>
      </c>
    </row>
    <row r="488" spans="1:22" ht="15.75" hidden="1" thickBot="1" x14ac:dyDescent="0.3">
      <c r="A488" t="s">
        <v>8328</v>
      </c>
      <c r="B488" s="6">
        <v>45626</v>
      </c>
      <c r="C488" t="s">
        <v>1</v>
      </c>
      <c r="D488" t="s">
        <v>7706</v>
      </c>
      <c r="E488" t="s">
        <v>10763</v>
      </c>
      <c r="F488" t="s">
        <v>10764</v>
      </c>
      <c r="G488">
        <v>2727</v>
      </c>
      <c r="H488">
        <v>2727</v>
      </c>
      <c r="I488">
        <v>2727</v>
      </c>
      <c r="J488">
        <v>2727</v>
      </c>
      <c r="K488">
        <v>0</v>
      </c>
      <c r="L488" s="2">
        <v>0</v>
      </c>
      <c r="M488" s="2">
        <v>0</v>
      </c>
      <c r="N488" s="2">
        <v>0</v>
      </c>
      <c r="O488" s="2">
        <v>863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863</v>
      </c>
      <c r="V488" t="s">
        <v>55</v>
      </c>
    </row>
    <row r="489" spans="1:22" ht="15.75" hidden="1" thickBot="1" x14ac:dyDescent="0.3">
      <c r="A489" t="s">
        <v>8328</v>
      </c>
      <c r="B489" s="6">
        <v>45626</v>
      </c>
      <c r="C489" t="s">
        <v>1</v>
      </c>
      <c r="D489" t="s">
        <v>7706</v>
      </c>
      <c r="E489" t="s">
        <v>10763</v>
      </c>
      <c r="F489" t="s">
        <v>10764</v>
      </c>
      <c r="G489">
        <v>2726</v>
      </c>
      <c r="H489">
        <v>2726</v>
      </c>
      <c r="I489">
        <v>2726</v>
      </c>
      <c r="J489">
        <v>2726</v>
      </c>
      <c r="K489">
        <v>0</v>
      </c>
      <c r="L489" s="2">
        <v>0</v>
      </c>
      <c r="M489" s="2">
        <v>0</v>
      </c>
      <c r="N489" s="2">
        <v>0</v>
      </c>
      <c r="O489" s="2">
        <v>49.6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49.6</v>
      </c>
      <c r="V489" t="s">
        <v>55</v>
      </c>
    </row>
    <row r="490" spans="1:22" ht="15.75" hidden="1" thickBot="1" x14ac:dyDescent="0.3">
      <c r="A490" t="s">
        <v>8328</v>
      </c>
      <c r="B490" s="6">
        <v>45626</v>
      </c>
      <c r="C490" t="s">
        <v>1</v>
      </c>
      <c r="D490" t="s">
        <v>7706</v>
      </c>
      <c r="E490" t="s">
        <v>10763</v>
      </c>
      <c r="F490" t="s">
        <v>10764</v>
      </c>
      <c r="G490">
        <v>2725</v>
      </c>
      <c r="H490">
        <v>2725</v>
      </c>
      <c r="I490">
        <v>2725</v>
      </c>
      <c r="J490">
        <v>2725</v>
      </c>
      <c r="K490">
        <v>0</v>
      </c>
      <c r="L490" s="2">
        <v>0</v>
      </c>
      <c r="M490" s="2">
        <v>0</v>
      </c>
      <c r="N490" s="2">
        <v>0</v>
      </c>
      <c r="O490" s="2">
        <v>286.8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286.8</v>
      </c>
      <c r="V490" t="s">
        <v>55</v>
      </c>
    </row>
    <row r="491" spans="1:22" ht="15.75" hidden="1" thickBot="1" x14ac:dyDescent="0.3">
      <c r="A491" t="s">
        <v>8328</v>
      </c>
      <c r="B491" s="6">
        <v>45626</v>
      </c>
      <c r="C491" t="s">
        <v>1</v>
      </c>
      <c r="D491" t="s">
        <v>7706</v>
      </c>
      <c r="E491" t="s">
        <v>10763</v>
      </c>
      <c r="F491" t="s">
        <v>10764</v>
      </c>
      <c r="G491">
        <v>2724</v>
      </c>
      <c r="H491">
        <v>2724</v>
      </c>
      <c r="I491">
        <v>2724</v>
      </c>
      <c r="J491">
        <v>2724</v>
      </c>
      <c r="K491">
        <v>0</v>
      </c>
      <c r="L491" s="2">
        <v>0</v>
      </c>
      <c r="M491" s="2">
        <v>0</v>
      </c>
      <c r="N491" s="2">
        <v>0</v>
      </c>
      <c r="O491" s="2">
        <v>270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270</v>
      </c>
      <c r="V491" t="s">
        <v>55</v>
      </c>
    </row>
    <row r="492" spans="1:22" ht="15.75" hidden="1" thickBot="1" x14ac:dyDescent="0.3">
      <c r="A492" t="s">
        <v>8328</v>
      </c>
      <c r="B492" s="6">
        <v>45626</v>
      </c>
      <c r="C492" t="s">
        <v>1</v>
      </c>
      <c r="D492" t="s">
        <v>7706</v>
      </c>
      <c r="E492" t="s">
        <v>10763</v>
      </c>
      <c r="F492" t="s">
        <v>10764</v>
      </c>
      <c r="G492">
        <v>2723</v>
      </c>
      <c r="H492">
        <v>2723</v>
      </c>
      <c r="I492">
        <v>2723</v>
      </c>
      <c r="J492">
        <v>2723</v>
      </c>
      <c r="K492">
        <v>0</v>
      </c>
      <c r="L492" s="2">
        <v>0</v>
      </c>
      <c r="M492" s="2">
        <v>0</v>
      </c>
      <c r="N492" s="2">
        <v>0</v>
      </c>
      <c r="O492" s="2">
        <v>417.5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417.5</v>
      </c>
      <c r="V492" t="s">
        <v>55</v>
      </c>
    </row>
    <row r="493" spans="1:22" ht="15.75" hidden="1" thickBot="1" x14ac:dyDescent="0.3">
      <c r="A493" t="s">
        <v>8328</v>
      </c>
      <c r="B493" s="6">
        <v>45626</v>
      </c>
      <c r="C493" t="s">
        <v>1</v>
      </c>
      <c r="D493" t="s">
        <v>7706</v>
      </c>
      <c r="E493" t="s">
        <v>10763</v>
      </c>
      <c r="F493" t="s">
        <v>10764</v>
      </c>
      <c r="G493">
        <v>2722</v>
      </c>
      <c r="H493">
        <v>2722</v>
      </c>
      <c r="I493">
        <v>2722</v>
      </c>
      <c r="J493">
        <v>2722</v>
      </c>
      <c r="K493">
        <v>0</v>
      </c>
      <c r="L493" s="2">
        <v>0</v>
      </c>
      <c r="M493" s="2">
        <v>0</v>
      </c>
      <c r="N493" s="2">
        <v>0</v>
      </c>
      <c r="O493" s="2">
        <v>115.8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115.8</v>
      </c>
      <c r="V493" t="s">
        <v>55</v>
      </c>
    </row>
    <row r="494" spans="1:22" ht="15.75" hidden="1" thickBot="1" x14ac:dyDescent="0.3">
      <c r="A494" t="s">
        <v>8328</v>
      </c>
      <c r="B494" s="6">
        <v>45626</v>
      </c>
      <c r="C494" t="s">
        <v>1</v>
      </c>
      <c r="D494" t="s">
        <v>7706</v>
      </c>
      <c r="E494" t="s">
        <v>10763</v>
      </c>
      <c r="F494" t="s">
        <v>10764</v>
      </c>
      <c r="G494">
        <v>2721</v>
      </c>
      <c r="H494">
        <v>2721</v>
      </c>
      <c r="I494">
        <v>2721</v>
      </c>
      <c r="J494">
        <v>2721</v>
      </c>
      <c r="K494">
        <v>0</v>
      </c>
      <c r="L494" s="2">
        <v>0</v>
      </c>
      <c r="M494" s="2">
        <v>0</v>
      </c>
      <c r="N494" s="2">
        <v>0</v>
      </c>
      <c r="O494" s="2">
        <v>82.5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82.5</v>
      </c>
      <c r="V494" t="s">
        <v>55</v>
      </c>
    </row>
    <row r="495" spans="1:22" ht="15.75" hidden="1" thickBot="1" x14ac:dyDescent="0.3">
      <c r="A495" t="s">
        <v>8328</v>
      </c>
      <c r="B495" s="6">
        <v>45625</v>
      </c>
      <c r="C495" t="s">
        <v>1</v>
      </c>
      <c r="D495" t="s">
        <v>7706</v>
      </c>
      <c r="E495" t="s">
        <v>10763</v>
      </c>
      <c r="F495" t="s">
        <v>10764</v>
      </c>
      <c r="G495">
        <v>2720</v>
      </c>
      <c r="H495">
        <v>2720</v>
      </c>
      <c r="I495">
        <v>2720</v>
      </c>
      <c r="J495">
        <v>2720</v>
      </c>
      <c r="K495">
        <v>0</v>
      </c>
      <c r="L495" s="2">
        <v>0</v>
      </c>
      <c r="M495" s="2">
        <v>0</v>
      </c>
      <c r="N495" s="2">
        <v>0</v>
      </c>
      <c r="O495" s="2">
        <v>56.25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56.25</v>
      </c>
      <c r="V495" t="s">
        <v>55</v>
      </c>
    </row>
    <row r="496" spans="1:22" ht="15.75" hidden="1" thickBot="1" x14ac:dyDescent="0.3">
      <c r="A496" t="s">
        <v>8328</v>
      </c>
      <c r="B496" s="6">
        <v>45625</v>
      </c>
      <c r="C496" t="s">
        <v>1</v>
      </c>
      <c r="D496" t="s">
        <v>7706</v>
      </c>
      <c r="E496" t="s">
        <v>10763</v>
      </c>
      <c r="F496" t="s">
        <v>10764</v>
      </c>
      <c r="G496">
        <v>2719</v>
      </c>
      <c r="H496">
        <v>2719</v>
      </c>
      <c r="I496">
        <v>2719</v>
      </c>
      <c r="J496">
        <v>2719</v>
      </c>
      <c r="K496">
        <v>0</v>
      </c>
      <c r="L496" s="2">
        <v>0</v>
      </c>
      <c r="M496" s="2">
        <v>0</v>
      </c>
      <c r="N496" s="2">
        <v>0</v>
      </c>
      <c r="O496" s="2">
        <v>156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156</v>
      </c>
      <c r="V496" t="s">
        <v>55</v>
      </c>
    </row>
    <row r="497" spans="1:22" ht="15.75" hidden="1" thickBot="1" x14ac:dyDescent="0.3">
      <c r="A497" t="s">
        <v>8328</v>
      </c>
      <c r="B497" s="6">
        <v>45625</v>
      </c>
      <c r="C497" t="s">
        <v>1</v>
      </c>
      <c r="D497" t="s">
        <v>7706</v>
      </c>
      <c r="E497" t="s">
        <v>10763</v>
      </c>
      <c r="F497" t="s">
        <v>10764</v>
      </c>
      <c r="G497">
        <v>2718</v>
      </c>
      <c r="H497">
        <v>2718</v>
      </c>
      <c r="I497">
        <v>2718</v>
      </c>
      <c r="J497">
        <v>2718</v>
      </c>
      <c r="K497">
        <v>0</v>
      </c>
      <c r="L497" s="2">
        <v>0</v>
      </c>
      <c r="M497" s="2">
        <v>0</v>
      </c>
      <c r="N497" s="2">
        <v>0</v>
      </c>
      <c r="O497" s="2">
        <v>50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50</v>
      </c>
      <c r="V497" t="s">
        <v>55</v>
      </c>
    </row>
    <row r="498" spans="1:22" ht="15.75" hidden="1" thickBot="1" x14ac:dyDescent="0.3">
      <c r="A498" t="s">
        <v>8328</v>
      </c>
      <c r="B498" s="6">
        <v>45625</v>
      </c>
      <c r="C498" t="s">
        <v>1</v>
      </c>
      <c r="D498" t="s">
        <v>7706</v>
      </c>
      <c r="E498" t="s">
        <v>10763</v>
      </c>
      <c r="F498" t="s">
        <v>10764</v>
      </c>
      <c r="G498">
        <v>2717</v>
      </c>
      <c r="H498">
        <v>2717</v>
      </c>
      <c r="I498">
        <v>2717</v>
      </c>
      <c r="J498">
        <v>2717</v>
      </c>
      <c r="K498">
        <v>0</v>
      </c>
      <c r="L498" s="2">
        <v>0</v>
      </c>
      <c r="M498" s="2">
        <v>0</v>
      </c>
      <c r="N498" s="2">
        <v>0</v>
      </c>
      <c r="O498" s="2">
        <v>130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130</v>
      </c>
      <c r="V498" t="s">
        <v>55</v>
      </c>
    </row>
    <row r="499" spans="1:22" ht="15.75" hidden="1" thickBot="1" x14ac:dyDescent="0.3">
      <c r="A499" t="s">
        <v>8328</v>
      </c>
      <c r="B499" s="6">
        <v>45625</v>
      </c>
      <c r="C499" t="s">
        <v>1</v>
      </c>
      <c r="D499" t="s">
        <v>7706</v>
      </c>
      <c r="E499" t="s">
        <v>10763</v>
      </c>
      <c r="F499" t="s">
        <v>10764</v>
      </c>
      <c r="G499">
        <v>2716</v>
      </c>
      <c r="H499">
        <v>2716</v>
      </c>
      <c r="I499">
        <v>2716</v>
      </c>
      <c r="J499">
        <v>2716</v>
      </c>
      <c r="K499">
        <v>0</v>
      </c>
      <c r="L499" s="2">
        <v>0</v>
      </c>
      <c r="M499" s="2">
        <v>0</v>
      </c>
      <c r="N499" s="2">
        <v>0</v>
      </c>
      <c r="O499" s="2">
        <v>114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114</v>
      </c>
      <c r="V499" t="s">
        <v>55</v>
      </c>
    </row>
    <row r="500" spans="1:22" ht="15.75" hidden="1" thickBot="1" x14ac:dyDescent="0.3">
      <c r="A500" t="s">
        <v>8328</v>
      </c>
      <c r="B500" s="6">
        <v>45625</v>
      </c>
      <c r="C500" t="s">
        <v>1</v>
      </c>
      <c r="D500" t="s">
        <v>7706</v>
      </c>
      <c r="E500" t="s">
        <v>10763</v>
      </c>
      <c r="F500" t="s">
        <v>10764</v>
      </c>
      <c r="G500">
        <v>2715</v>
      </c>
      <c r="H500">
        <v>2715</v>
      </c>
      <c r="I500">
        <v>2715</v>
      </c>
      <c r="J500">
        <v>2715</v>
      </c>
      <c r="K500">
        <v>0</v>
      </c>
      <c r="L500" s="2">
        <v>0</v>
      </c>
      <c r="M500" s="2">
        <v>0</v>
      </c>
      <c r="N500" s="2">
        <v>0</v>
      </c>
      <c r="O500" s="2">
        <v>442.18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442.18</v>
      </c>
      <c r="V500" t="s">
        <v>55</v>
      </c>
    </row>
    <row r="501" spans="1:22" ht="15.75" hidden="1" thickBot="1" x14ac:dyDescent="0.3">
      <c r="A501" t="s">
        <v>8328</v>
      </c>
      <c r="B501" s="6">
        <v>45625</v>
      </c>
      <c r="C501" t="s">
        <v>1</v>
      </c>
      <c r="D501" t="s">
        <v>7706</v>
      </c>
      <c r="E501" t="s">
        <v>10763</v>
      </c>
      <c r="F501" t="s">
        <v>10764</v>
      </c>
      <c r="G501">
        <v>2714</v>
      </c>
      <c r="H501">
        <v>2714</v>
      </c>
      <c r="I501">
        <v>2714</v>
      </c>
      <c r="J501">
        <v>2714</v>
      </c>
      <c r="K501">
        <v>0</v>
      </c>
      <c r="L501" s="2">
        <v>0</v>
      </c>
      <c r="M501" s="2">
        <v>0</v>
      </c>
      <c r="N501" s="2">
        <v>0</v>
      </c>
      <c r="O501" s="2">
        <v>550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550</v>
      </c>
      <c r="V501" t="s">
        <v>55</v>
      </c>
    </row>
    <row r="502" spans="1:22" ht="15.75" hidden="1" thickBot="1" x14ac:dyDescent="0.3">
      <c r="A502" t="s">
        <v>8328</v>
      </c>
      <c r="B502" s="6">
        <v>45625</v>
      </c>
      <c r="C502" t="s">
        <v>1</v>
      </c>
      <c r="D502" t="s">
        <v>7706</v>
      </c>
      <c r="E502" t="s">
        <v>10763</v>
      </c>
      <c r="F502" t="s">
        <v>10764</v>
      </c>
      <c r="G502">
        <v>2713</v>
      </c>
      <c r="H502">
        <v>2713</v>
      </c>
      <c r="I502">
        <v>2713</v>
      </c>
      <c r="J502">
        <v>2713</v>
      </c>
      <c r="K502">
        <v>0</v>
      </c>
      <c r="L502" s="2">
        <v>0</v>
      </c>
      <c r="M502" s="2">
        <v>0</v>
      </c>
      <c r="N502" s="2">
        <v>0</v>
      </c>
      <c r="O502" s="2">
        <v>150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150</v>
      </c>
      <c r="V502" t="s">
        <v>55</v>
      </c>
    </row>
    <row r="503" spans="1:22" ht="15.75" hidden="1" thickBot="1" x14ac:dyDescent="0.3">
      <c r="A503" t="s">
        <v>8328</v>
      </c>
      <c r="B503" s="6">
        <v>45625</v>
      </c>
      <c r="C503" t="s">
        <v>1</v>
      </c>
      <c r="D503" t="s">
        <v>7706</v>
      </c>
      <c r="E503" t="s">
        <v>10763</v>
      </c>
      <c r="F503" t="s">
        <v>10764</v>
      </c>
      <c r="G503">
        <v>2712</v>
      </c>
      <c r="H503">
        <v>2712</v>
      </c>
      <c r="I503">
        <v>2712</v>
      </c>
      <c r="J503">
        <v>2712</v>
      </c>
      <c r="K503">
        <v>0</v>
      </c>
      <c r="L503" s="2">
        <v>0</v>
      </c>
      <c r="M503" s="2">
        <v>0</v>
      </c>
      <c r="N503" s="2">
        <v>0</v>
      </c>
      <c r="O503" s="2">
        <v>80.5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80.5</v>
      </c>
      <c r="V503" t="s">
        <v>55</v>
      </c>
    </row>
    <row r="504" spans="1:22" ht="15.75" hidden="1" thickBot="1" x14ac:dyDescent="0.3">
      <c r="A504" t="s">
        <v>8328</v>
      </c>
      <c r="B504" s="6">
        <v>45625</v>
      </c>
      <c r="C504" t="s">
        <v>1</v>
      </c>
      <c r="D504" t="s">
        <v>7706</v>
      </c>
      <c r="E504" t="s">
        <v>10763</v>
      </c>
      <c r="F504" t="s">
        <v>10764</v>
      </c>
      <c r="G504">
        <v>2711</v>
      </c>
      <c r="H504">
        <v>2711</v>
      </c>
      <c r="I504">
        <v>2711</v>
      </c>
      <c r="J504">
        <v>2711</v>
      </c>
      <c r="K504">
        <v>0</v>
      </c>
      <c r="L504" s="2">
        <v>0</v>
      </c>
      <c r="M504" s="2">
        <v>0</v>
      </c>
      <c r="N504" s="2">
        <v>0</v>
      </c>
      <c r="O504" s="2">
        <v>160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160</v>
      </c>
      <c r="V504" t="s">
        <v>55</v>
      </c>
    </row>
    <row r="505" spans="1:22" ht="15.75" hidden="1" thickBot="1" x14ac:dyDescent="0.3">
      <c r="A505" t="s">
        <v>8328</v>
      </c>
      <c r="B505" s="6">
        <v>45625</v>
      </c>
      <c r="C505" t="s">
        <v>1</v>
      </c>
      <c r="D505" t="s">
        <v>7706</v>
      </c>
      <c r="E505" t="s">
        <v>10763</v>
      </c>
      <c r="F505" t="s">
        <v>10764</v>
      </c>
      <c r="G505">
        <v>2710</v>
      </c>
      <c r="H505">
        <v>2710</v>
      </c>
      <c r="I505">
        <v>2710</v>
      </c>
      <c r="J505">
        <v>2710</v>
      </c>
      <c r="K505">
        <v>0</v>
      </c>
      <c r="L505" s="2">
        <v>0</v>
      </c>
      <c r="M505" s="2">
        <v>0</v>
      </c>
      <c r="N505" s="2">
        <v>0</v>
      </c>
      <c r="O505" s="2">
        <v>56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56</v>
      </c>
      <c r="V505" t="s">
        <v>55</v>
      </c>
    </row>
    <row r="506" spans="1:22" ht="15.75" hidden="1" thickBot="1" x14ac:dyDescent="0.3">
      <c r="A506" t="s">
        <v>8328</v>
      </c>
      <c r="B506" s="6">
        <v>45625</v>
      </c>
      <c r="C506" t="s">
        <v>1</v>
      </c>
      <c r="D506" t="s">
        <v>7706</v>
      </c>
      <c r="E506" t="s">
        <v>10763</v>
      </c>
      <c r="F506" t="s">
        <v>10764</v>
      </c>
      <c r="G506">
        <v>2709</v>
      </c>
      <c r="H506">
        <v>2709</v>
      </c>
      <c r="I506">
        <v>2709</v>
      </c>
      <c r="J506">
        <v>2709</v>
      </c>
      <c r="K506">
        <v>0</v>
      </c>
      <c r="L506" s="2">
        <v>0</v>
      </c>
      <c r="M506" s="2">
        <v>0</v>
      </c>
      <c r="N506" s="2">
        <v>0</v>
      </c>
      <c r="O506" s="2">
        <v>39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39</v>
      </c>
      <c r="V506" t="s">
        <v>55</v>
      </c>
    </row>
    <row r="507" spans="1:22" ht="15.75" hidden="1" thickBot="1" x14ac:dyDescent="0.3">
      <c r="A507" t="s">
        <v>8328</v>
      </c>
      <c r="B507" s="6">
        <v>45625</v>
      </c>
      <c r="C507" t="s">
        <v>1</v>
      </c>
      <c r="D507" t="s">
        <v>7706</v>
      </c>
      <c r="E507" t="s">
        <v>10763</v>
      </c>
      <c r="F507" t="s">
        <v>10764</v>
      </c>
      <c r="G507">
        <v>2708</v>
      </c>
      <c r="H507">
        <v>2708</v>
      </c>
      <c r="I507">
        <v>2708</v>
      </c>
      <c r="J507">
        <v>2708</v>
      </c>
      <c r="K507">
        <v>0</v>
      </c>
      <c r="L507" s="2">
        <v>0</v>
      </c>
      <c r="M507" s="2">
        <v>0</v>
      </c>
      <c r="N507" s="2">
        <v>0</v>
      </c>
      <c r="O507" s="2">
        <v>557.5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557.5</v>
      </c>
      <c r="V507" t="s">
        <v>55</v>
      </c>
    </row>
    <row r="508" spans="1:22" ht="15.75" hidden="1" thickBot="1" x14ac:dyDescent="0.3">
      <c r="A508" t="s">
        <v>8328</v>
      </c>
      <c r="B508" s="6">
        <v>45625</v>
      </c>
      <c r="C508" t="s">
        <v>1</v>
      </c>
      <c r="D508" t="s">
        <v>7706</v>
      </c>
      <c r="E508" t="s">
        <v>10763</v>
      </c>
      <c r="F508" t="s">
        <v>10764</v>
      </c>
      <c r="G508">
        <v>2707</v>
      </c>
      <c r="H508">
        <v>2707</v>
      </c>
      <c r="I508">
        <v>2707</v>
      </c>
      <c r="J508">
        <v>2707</v>
      </c>
      <c r="K508">
        <v>0</v>
      </c>
      <c r="L508" s="2">
        <v>0</v>
      </c>
      <c r="M508" s="2">
        <v>0</v>
      </c>
      <c r="N508" s="2">
        <v>0</v>
      </c>
      <c r="O508" s="2">
        <v>90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90</v>
      </c>
      <c r="V508" t="s">
        <v>55</v>
      </c>
    </row>
    <row r="509" spans="1:22" ht="15.75" hidden="1" thickBot="1" x14ac:dyDescent="0.3">
      <c r="A509" t="s">
        <v>8328</v>
      </c>
      <c r="B509" s="6">
        <v>45625</v>
      </c>
      <c r="C509" t="s">
        <v>1</v>
      </c>
      <c r="D509" t="s">
        <v>7706</v>
      </c>
      <c r="E509" t="s">
        <v>10763</v>
      </c>
      <c r="F509" t="s">
        <v>10764</v>
      </c>
      <c r="G509">
        <v>2706</v>
      </c>
      <c r="H509">
        <v>2706</v>
      </c>
      <c r="I509">
        <v>2706</v>
      </c>
      <c r="J509">
        <v>2706</v>
      </c>
      <c r="K509">
        <v>0</v>
      </c>
      <c r="L509" s="2">
        <v>0</v>
      </c>
      <c r="M509" s="2">
        <v>0</v>
      </c>
      <c r="N509" s="2">
        <v>0</v>
      </c>
      <c r="O509" s="2">
        <v>58.4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58.4</v>
      </c>
      <c r="V509" t="s">
        <v>55</v>
      </c>
    </row>
    <row r="510" spans="1:22" ht="15.75" hidden="1" thickBot="1" x14ac:dyDescent="0.3">
      <c r="A510" t="s">
        <v>8328</v>
      </c>
      <c r="B510" s="6">
        <v>45625</v>
      </c>
      <c r="C510" t="s">
        <v>1</v>
      </c>
      <c r="D510" t="s">
        <v>7706</v>
      </c>
      <c r="E510" t="s">
        <v>10763</v>
      </c>
      <c r="F510" t="s">
        <v>10764</v>
      </c>
      <c r="G510">
        <v>2705</v>
      </c>
      <c r="H510">
        <v>2705</v>
      </c>
      <c r="I510">
        <v>2705</v>
      </c>
      <c r="J510">
        <v>2705</v>
      </c>
      <c r="K510">
        <v>0</v>
      </c>
      <c r="L510" s="2">
        <v>0</v>
      </c>
      <c r="M510" s="2">
        <v>0</v>
      </c>
      <c r="N510" s="2">
        <v>0</v>
      </c>
      <c r="O510" s="2">
        <v>160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160</v>
      </c>
      <c r="V510" t="s">
        <v>55</v>
      </c>
    </row>
    <row r="511" spans="1:22" ht="15.75" hidden="1" thickBot="1" x14ac:dyDescent="0.3">
      <c r="A511" t="s">
        <v>8328</v>
      </c>
      <c r="B511" s="6">
        <v>45625</v>
      </c>
      <c r="C511" t="s">
        <v>1</v>
      </c>
      <c r="D511" t="s">
        <v>7706</v>
      </c>
      <c r="E511" t="s">
        <v>10763</v>
      </c>
      <c r="F511" t="s">
        <v>10764</v>
      </c>
      <c r="G511">
        <v>2704</v>
      </c>
      <c r="H511">
        <v>2704</v>
      </c>
      <c r="I511">
        <v>2704</v>
      </c>
      <c r="J511">
        <v>2704</v>
      </c>
      <c r="K511">
        <v>0</v>
      </c>
      <c r="L511" s="2">
        <v>0</v>
      </c>
      <c r="M511" s="2">
        <v>0</v>
      </c>
      <c r="N511" s="2">
        <v>0</v>
      </c>
      <c r="O511" s="2">
        <v>170.25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170.25</v>
      </c>
      <c r="V511" t="s">
        <v>55</v>
      </c>
    </row>
    <row r="512" spans="1:22" ht="15.75" hidden="1" thickBot="1" x14ac:dyDescent="0.3">
      <c r="A512" t="s">
        <v>8328</v>
      </c>
      <c r="B512" s="6">
        <v>45624</v>
      </c>
      <c r="C512" t="s">
        <v>1</v>
      </c>
      <c r="D512" t="s">
        <v>7706</v>
      </c>
      <c r="E512" t="s">
        <v>10763</v>
      </c>
      <c r="F512" t="s">
        <v>10764</v>
      </c>
      <c r="G512">
        <v>2703</v>
      </c>
      <c r="H512">
        <v>2703</v>
      </c>
      <c r="I512">
        <v>2703</v>
      </c>
      <c r="J512">
        <v>2703</v>
      </c>
      <c r="K512">
        <v>0</v>
      </c>
      <c r="L512" s="2">
        <v>0</v>
      </c>
      <c r="M512" s="2">
        <v>0</v>
      </c>
      <c r="N512" s="2">
        <v>0</v>
      </c>
      <c r="O512" s="2">
        <v>27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27</v>
      </c>
      <c r="V512" t="s">
        <v>55</v>
      </c>
    </row>
    <row r="513" spans="1:22" ht="15.75" hidden="1" thickBot="1" x14ac:dyDescent="0.3">
      <c r="A513" t="s">
        <v>8328</v>
      </c>
      <c r="B513" s="6">
        <v>45624</v>
      </c>
      <c r="C513" t="s">
        <v>1</v>
      </c>
      <c r="D513" t="s">
        <v>7706</v>
      </c>
      <c r="E513" t="s">
        <v>10763</v>
      </c>
      <c r="F513" t="s">
        <v>10764</v>
      </c>
      <c r="G513">
        <v>2702</v>
      </c>
      <c r="H513">
        <v>2702</v>
      </c>
      <c r="I513">
        <v>2702</v>
      </c>
      <c r="J513">
        <v>2702</v>
      </c>
      <c r="K513">
        <v>0</v>
      </c>
      <c r="L513" s="2">
        <v>0</v>
      </c>
      <c r="M513" s="2">
        <v>0</v>
      </c>
      <c r="N513" s="2">
        <v>0</v>
      </c>
      <c r="O513" s="2">
        <v>96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96</v>
      </c>
      <c r="V513" t="s">
        <v>55</v>
      </c>
    </row>
    <row r="514" spans="1:22" ht="15.75" hidden="1" thickBot="1" x14ac:dyDescent="0.3">
      <c r="A514" t="s">
        <v>8328</v>
      </c>
      <c r="B514" s="6">
        <v>45624</v>
      </c>
      <c r="C514" t="s">
        <v>1</v>
      </c>
      <c r="D514" t="s">
        <v>7706</v>
      </c>
      <c r="E514" t="s">
        <v>10763</v>
      </c>
      <c r="F514" t="s">
        <v>10764</v>
      </c>
      <c r="G514">
        <v>2701</v>
      </c>
      <c r="H514">
        <v>2701</v>
      </c>
      <c r="I514">
        <v>2701</v>
      </c>
      <c r="J514">
        <v>2701</v>
      </c>
      <c r="K514">
        <v>0</v>
      </c>
      <c r="L514" s="2">
        <v>0</v>
      </c>
      <c r="M514" s="2">
        <v>0</v>
      </c>
      <c r="N514" s="2">
        <v>0</v>
      </c>
      <c r="O514" s="2">
        <v>623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623</v>
      </c>
      <c r="V514" t="s">
        <v>55</v>
      </c>
    </row>
    <row r="515" spans="1:22" ht="15.75" hidden="1" thickBot="1" x14ac:dyDescent="0.3">
      <c r="A515" t="s">
        <v>8328</v>
      </c>
      <c r="B515" s="6">
        <v>45624</v>
      </c>
      <c r="C515" t="s">
        <v>1</v>
      </c>
      <c r="D515" t="s">
        <v>7706</v>
      </c>
      <c r="E515" t="s">
        <v>10763</v>
      </c>
      <c r="F515" t="s">
        <v>10764</v>
      </c>
      <c r="G515">
        <v>2700</v>
      </c>
      <c r="H515">
        <v>2700</v>
      </c>
      <c r="I515">
        <v>2700</v>
      </c>
      <c r="J515">
        <v>2700</v>
      </c>
      <c r="K515">
        <v>0</v>
      </c>
      <c r="L515" s="2">
        <v>0</v>
      </c>
      <c r="M515" s="2">
        <v>0</v>
      </c>
      <c r="N515" s="2">
        <v>0</v>
      </c>
      <c r="O515" s="2">
        <v>33.58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33.58</v>
      </c>
      <c r="V515" t="s">
        <v>55</v>
      </c>
    </row>
    <row r="516" spans="1:22" ht="15.75" hidden="1" thickBot="1" x14ac:dyDescent="0.3">
      <c r="A516" t="s">
        <v>8328</v>
      </c>
      <c r="B516" s="6">
        <v>45624</v>
      </c>
      <c r="C516" t="s">
        <v>1</v>
      </c>
      <c r="D516" t="s">
        <v>7706</v>
      </c>
      <c r="E516" t="s">
        <v>10763</v>
      </c>
      <c r="F516" t="s">
        <v>10764</v>
      </c>
      <c r="G516">
        <v>2699</v>
      </c>
      <c r="H516">
        <v>2699</v>
      </c>
      <c r="I516">
        <v>2699</v>
      </c>
      <c r="J516">
        <v>2699</v>
      </c>
      <c r="K516">
        <v>0</v>
      </c>
      <c r="L516" s="2">
        <v>0</v>
      </c>
      <c r="M516" s="2">
        <v>0</v>
      </c>
      <c r="N516" s="2">
        <v>0</v>
      </c>
      <c r="O516" s="2">
        <v>461.85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461.85</v>
      </c>
      <c r="V516" t="s">
        <v>55</v>
      </c>
    </row>
    <row r="517" spans="1:22" ht="15.75" hidden="1" thickBot="1" x14ac:dyDescent="0.3">
      <c r="A517" t="s">
        <v>8328</v>
      </c>
      <c r="B517" s="6">
        <v>45624</v>
      </c>
      <c r="C517" t="s">
        <v>1</v>
      </c>
      <c r="D517" t="s">
        <v>7706</v>
      </c>
      <c r="E517" t="s">
        <v>10763</v>
      </c>
      <c r="F517" t="s">
        <v>10764</v>
      </c>
      <c r="G517">
        <v>2698</v>
      </c>
      <c r="H517">
        <v>2698</v>
      </c>
      <c r="I517">
        <v>2698</v>
      </c>
      <c r="J517">
        <v>2698</v>
      </c>
      <c r="K517">
        <v>0</v>
      </c>
      <c r="L517" s="2">
        <v>0</v>
      </c>
      <c r="M517" s="2">
        <v>0</v>
      </c>
      <c r="N517" s="2">
        <v>0</v>
      </c>
      <c r="O517" s="2">
        <v>33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33</v>
      </c>
      <c r="V517" t="s">
        <v>55</v>
      </c>
    </row>
    <row r="518" spans="1:22" ht="15.75" hidden="1" thickBot="1" x14ac:dyDescent="0.3">
      <c r="A518" t="s">
        <v>8328</v>
      </c>
      <c r="B518" s="6">
        <v>45624</v>
      </c>
      <c r="C518" t="s">
        <v>1</v>
      </c>
      <c r="D518" t="s">
        <v>7706</v>
      </c>
      <c r="E518" t="s">
        <v>10763</v>
      </c>
      <c r="F518" t="s">
        <v>10764</v>
      </c>
      <c r="G518">
        <v>2697</v>
      </c>
      <c r="H518">
        <v>2697</v>
      </c>
      <c r="I518">
        <v>2697</v>
      </c>
      <c r="J518">
        <v>2697</v>
      </c>
      <c r="K518">
        <v>0</v>
      </c>
      <c r="L518" s="2">
        <v>0</v>
      </c>
      <c r="M518" s="2">
        <v>0</v>
      </c>
      <c r="N518" s="2">
        <v>0</v>
      </c>
      <c r="O518" s="2">
        <v>19.25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19.25</v>
      </c>
      <c r="V518" t="s">
        <v>55</v>
      </c>
    </row>
    <row r="519" spans="1:22" ht="15.75" hidden="1" thickBot="1" x14ac:dyDescent="0.3">
      <c r="A519" t="s">
        <v>8328</v>
      </c>
      <c r="B519" s="6">
        <v>45624</v>
      </c>
      <c r="C519" t="s">
        <v>1</v>
      </c>
      <c r="D519" t="s">
        <v>7706</v>
      </c>
      <c r="E519" t="s">
        <v>10763</v>
      </c>
      <c r="F519" t="s">
        <v>10764</v>
      </c>
      <c r="G519">
        <v>2696</v>
      </c>
      <c r="H519">
        <v>2696</v>
      </c>
      <c r="I519">
        <v>2696</v>
      </c>
      <c r="J519">
        <v>2696</v>
      </c>
      <c r="K519">
        <v>0</v>
      </c>
      <c r="L519" s="2">
        <v>0</v>
      </c>
      <c r="M519" s="2">
        <v>0</v>
      </c>
      <c r="N519" s="2">
        <v>0</v>
      </c>
      <c r="O519" s="2">
        <v>73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73</v>
      </c>
      <c r="V519" t="s">
        <v>55</v>
      </c>
    </row>
    <row r="520" spans="1:22" ht="15.75" hidden="1" thickBot="1" x14ac:dyDescent="0.3">
      <c r="A520" t="s">
        <v>8328</v>
      </c>
      <c r="B520" s="6">
        <v>45624</v>
      </c>
      <c r="C520" t="s">
        <v>1</v>
      </c>
      <c r="D520" t="s">
        <v>7706</v>
      </c>
      <c r="E520" t="s">
        <v>10763</v>
      </c>
      <c r="F520" t="s">
        <v>10764</v>
      </c>
      <c r="G520">
        <v>2695</v>
      </c>
      <c r="H520">
        <v>2695</v>
      </c>
      <c r="I520">
        <v>2695</v>
      </c>
      <c r="J520">
        <v>2695</v>
      </c>
      <c r="K520">
        <v>0</v>
      </c>
      <c r="L520" s="2">
        <v>0</v>
      </c>
      <c r="M520" s="2">
        <v>0</v>
      </c>
      <c r="N520" s="2">
        <v>0</v>
      </c>
      <c r="O520" s="2">
        <v>462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462</v>
      </c>
      <c r="V520" t="s">
        <v>55</v>
      </c>
    </row>
    <row r="521" spans="1:22" ht="15.75" hidden="1" thickBot="1" x14ac:dyDescent="0.3">
      <c r="A521" t="s">
        <v>8328</v>
      </c>
      <c r="B521" s="6">
        <v>45624</v>
      </c>
      <c r="C521" t="s">
        <v>1</v>
      </c>
      <c r="D521" t="s">
        <v>7706</v>
      </c>
      <c r="E521" t="s">
        <v>10763</v>
      </c>
      <c r="F521" t="s">
        <v>10764</v>
      </c>
      <c r="G521">
        <v>2694</v>
      </c>
      <c r="H521">
        <v>2694</v>
      </c>
      <c r="I521">
        <v>2694</v>
      </c>
      <c r="J521">
        <v>2694</v>
      </c>
      <c r="K521">
        <v>0</v>
      </c>
      <c r="L521" s="2">
        <v>0</v>
      </c>
      <c r="M521" s="2">
        <v>0</v>
      </c>
      <c r="N521" s="2">
        <v>0</v>
      </c>
      <c r="O521" s="2">
        <v>208.7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208.7</v>
      </c>
      <c r="V521" t="s">
        <v>55</v>
      </c>
    </row>
    <row r="522" spans="1:22" ht="15.75" hidden="1" thickBot="1" x14ac:dyDescent="0.3">
      <c r="A522" t="s">
        <v>8328</v>
      </c>
      <c r="B522" s="6">
        <v>45624</v>
      </c>
      <c r="C522" t="s">
        <v>1</v>
      </c>
      <c r="D522" t="s">
        <v>7706</v>
      </c>
      <c r="E522" t="s">
        <v>10763</v>
      </c>
      <c r="F522" t="s">
        <v>10764</v>
      </c>
      <c r="G522">
        <v>2693</v>
      </c>
      <c r="H522">
        <v>2693</v>
      </c>
      <c r="I522">
        <v>2693</v>
      </c>
      <c r="J522">
        <v>2693</v>
      </c>
      <c r="K522">
        <v>0</v>
      </c>
      <c r="L522" s="2">
        <v>0</v>
      </c>
      <c r="M522" s="2">
        <v>0</v>
      </c>
      <c r="N522" s="2">
        <v>0</v>
      </c>
      <c r="O522" s="2">
        <v>122.5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122.5</v>
      </c>
      <c r="V522" t="s">
        <v>55</v>
      </c>
    </row>
    <row r="523" spans="1:22" ht="15.75" hidden="1" thickBot="1" x14ac:dyDescent="0.3">
      <c r="A523" t="s">
        <v>8328</v>
      </c>
      <c r="B523" s="6">
        <v>45624</v>
      </c>
      <c r="C523" t="s">
        <v>1</v>
      </c>
      <c r="D523" t="s">
        <v>7706</v>
      </c>
      <c r="E523" t="s">
        <v>10763</v>
      </c>
      <c r="F523" t="s">
        <v>10764</v>
      </c>
      <c r="G523">
        <v>2692</v>
      </c>
      <c r="H523">
        <v>2692</v>
      </c>
      <c r="I523">
        <v>2692</v>
      </c>
      <c r="J523">
        <v>2692</v>
      </c>
      <c r="K523">
        <v>0</v>
      </c>
      <c r="L523" s="2">
        <v>0</v>
      </c>
      <c r="M523" s="2">
        <v>0</v>
      </c>
      <c r="N523" s="2">
        <v>0</v>
      </c>
      <c r="O523" s="2">
        <v>20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20</v>
      </c>
      <c r="V523" t="s">
        <v>55</v>
      </c>
    </row>
    <row r="524" spans="1:22" ht="15.75" hidden="1" thickBot="1" x14ac:dyDescent="0.3">
      <c r="A524" t="s">
        <v>8328</v>
      </c>
      <c r="B524" s="6">
        <v>45624</v>
      </c>
      <c r="C524" t="s">
        <v>1</v>
      </c>
      <c r="D524" t="s">
        <v>7706</v>
      </c>
      <c r="E524" t="s">
        <v>10763</v>
      </c>
      <c r="F524" t="s">
        <v>10764</v>
      </c>
      <c r="G524">
        <v>2691</v>
      </c>
      <c r="H524">
        <v>2691</v>
      </c>
      <c r="I524">
        <v>2691</v>
      </c>
      <c r="J524">
        <v>2691</v>
      </c>
      <c r="K524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t="s">
        <v>55</v>
      </c>
    </row>
    <row r="525" spans="1:22" ht="15.75" hidden="1" thickBot="1" x14ac:dyDescent="0.3">
      <c r="A525" t="s">
        <v>8328</v>
      </c>
      <c r="B525" s="6">
        <v>45624</v>
      </c>
      <c r="C525" t="s">
        <v>1</v>
      </c>
      <c r="D525" t="s">
        <v>7706</v>
      </c>
      <c r="E525" t="s">
        <v>10763</v>
      </c>
      <c r="F525" t="s">
        <v>10764</v>
      </c>
      <c r="G525">
        <v>2690</v>
      </c>
      <c r="H525">
        <v>2690</v>
      </c>
      <c r="I525">
        <v>2690</v>
      </c>
      <c r="J525">
        <v>2690</v>
      </c>
      <c r="K525">
        <v>0</v>
      </c>
      <c r="L525" s="2">
        <v>0</v>
      </c>
      <c r="M525" s="2">
        <v>0</v>
      </c>
      <c r="N525" s="2">
        <v>0</v>
      </c>
      <c r="O525" s="2">
        <v>100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100</v>
      </c>
      <c r="V525" t="s">
        <v>55</v>
      </c>
    </row>
    <row r="526" spans="1:22" ht="15.75" hidden="1" thickBot="1" x14ac:dyDescent="0.3">
      <c r="A526" t="s">
        <v>8328</v>
      </c>
      <c r="B526" s="6">
        <v>45624</v>
      </c>
      <c r="C526" t="s">
        <v>1</v>
      </c>
      <c r="D526" t="s">
        <v>7706</v>
      </c>
      <c r="E526" t="s">
        <v>10763</v>
      </c>
      <c r="F526" t="s">
        <v>10764</v>
      </c>
      <c r="G526">
        <v>2689</v>
      </c>
      <c r="H526">
        <v>2689</v>
      </c>
      <c r="I526">
        <v>2689</v>
      </c>
      <c r="J526">
        <v>2689</v>
      </c>
      <c r="K526">
        <v>0</v>
      </c>
      <c r="L526" s="2">
        <v>0</v>
      </c>
      <c r="M526" s="2">
        <v>0</v>
      </c>
      <c r="N526" s="2">
        <v>0</v>
      </c>
      <c r="O526" s="2">
        <v>14.5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14.5</v>
      </c>
      <c r="V526" t="s">
        <v>55</v>
      </c>
    </row>
    <row r="527" spans="1:22" ht="15.75" hidden="1" thickBot="1" x14ac:dyDescent="0.3">
      <c r="A527" t="s">
        <v>8328</v>
      </c>
      <c r="B527" s="6">
        <v>45624</v>
      </c>
      <c r="C527" t="s">
        <v>1</v>
      </c>
      <c r="D527" t="s">
        <v>7706</v>
      </c>
      <c r="E527" t="s">
        <v>10763</v>
      </c>
      <c r="F527" t="s">
        <v>10764</v>
      </c>
      <c r="G527">
        <v>2688</v>
      </c>
      <c r="H527">
        <v>2688</v>
      </c>
      <c r="I527">
        <v>2688</v>
      </c>
      <c r="J527">
        <v>2688</v>
      </c>
      <c r="K527">
        <v>0</v>
      </c>
      <c r="L527" s="2">
        <v>0</v>
      </c>
      <c r="M527" s="2">
        <v>0</v>
      </c>
      <c r="N527" s="2">
        <v>0</v>
      </c>
      <c r="O527" s="2">
        <v>14.05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14.05</v>
      </c>
      <c r="V527" t="s">
        <v>55</v>
      </c>
    </row>
    <row r="528" spans="1:22" ht="15.75" hidden="1" thickBot="1" x14ac:dyDescent="0.3">
      <c r="A528" t="s">
        <v>8328</v>
      </c>
      <c r="B528" s="6">
        <v>45624</v>
      </c>
      <c r="C528" t="s">
        <v>1</v>
      </c>
      <c r="D528" t="s">
        <v>7706</v>
      </c>
      <c r="E528" t="s">
        <v>10763</v>
      </c>
      <c r="F528" t="s">
        <v>10764</v>
      </c>
      <c r="G528">
        <v>2687</v>
      </c>
      <c r="H528">
        <v>2687</v>
      </c>
      <c r="I528">
        <v>2687</v>
      </c>
      <c r="J528">
        <v>2687</v>
      </c>
      <c r="K528">
        <v>0</v>
      </c>
      <c r="L528" s="2">
        <v>0</v>
      </c>
      <c r="M528" s="2">
        <v>0</v>
      </c>
      <c r="N528" s="2">
        <v>0</v>
      </c>
      <c r="O528" s="2">
        <v>109.5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109.5</v>
      </c>
      <c r="V528" t="s">
        <v>55</v>
      </c>
    </row>
    <row r="529" spans="1:22" ht="15.75" hidden="1" thickBot="1" x14ac:dyDescent="0.3">
      <c r="A529" t="s">
        <v>8328</v>
      </c>
      <c r="B529" s="6">
        <v>45624</v>
      </c>
      <c r="C529" t="s">
        <v>1</v>
      </c>
      <c r="D529" t="s">
        <v>7706</v>
      </c>
      <c r="E529" t="s">
        <v>10763</v>
      </c>
      <c r="F529" t="s">
        <v>10764</v>
      </c>
      <c r="G529">
        <v>2686</v>
      </c>
      <c r="H529">
        <v>2686</v>
      </c>
      <c r="I529">
        <v>2686</v>
      </c>
      <c r="J529">
        <v>2686</v>
      </c>
      <c r="K529">
        <v>0</v>
      </c>
      <c r="L529" s="2">
        <v>0</v>
      </c>
      <c r="M529" s="2">
        <v>0</v>
      </c>
      <c r="N529" s="2">
        <v>0</v>
      </c>
      <c r="O529" s="2">
        <v>172.4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172.4</v>
      </c>
      <c r="V529" t="s">
        <v>55</v>
      </c>
    </row>
    <row r="530" spans="1:22" ht="15.75" hidden="1" thickBot="1" x14ac:dyDescent="0.3">
      <c r="A530" t="s">
        <v>8328</v>
      </c>
      <c r="B530" s="6">
        <v>45624</v>
      </c>
      <c r="C530" t="s">
        <v>1</v>
      </c>
      <c r="D530" t="s">
        <v>7706</v>
      </c>
      <c r="E530" t="s">
        <v>10763</v>
      </c>
      <c r="F530" t="s">
        <v>10764</v>
      </c>
      <c r="G530">
        <v>2685</v>
      </c>
      <c r="H530">
        <v>2685</v>
      </c>
      <c r="I530">
        <v>2685</v>
      </c>
      <c r="J530">
        <v>2685</v>
      </c>
      <c r="K530">
        <v>0</v>
      </c>
      <c r="L530" s="2">
        <v>0</v>
      </c>
      <c r="M530" s="2">
        <v>0</v>
      </c>
      <c r="N530" s="2">
        <v>0</v>
      </c>
      <c r="O530" s="2">
        <v>175.7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175.7</v>
      </c>
      <c r="V530" t="s">
        <v>55</v>
      </c>
    </row>
    <row r="531" spans="1:22" ht="15.75" hidden="1" thickBot="1" x14ac:dyDescent="0.3">
      <c r="A531" t="s">
        <v>8328</v>
      </c>
      <c r="B531" s="6">
        <v>45624</v>
      </c>
      <c r="C531" t="s">
        <v>1</v>
      </c>
      <c r="D531" t="s">
        <v>7706</v>
      </c>
      <c r="E531" t="s">
        <v>10763</v>
      </c>
      <c r="F531" t="s">
        <v>10764</v>
      </c>
      <c r="G531">
        <v>2684</v>
      </c>
      <c r="H531">
        <v>2684</v>
      </c>
      <c r="I531">
        <v>2684</v>
      </c>
      <c r="J531">
        <v>2684</v>
      </c>
      <c r="K531">
        <v>0</v>
      </c>
      <c r="L531" s="2">
        <v>0</v>
      </c>
      <c r="M531" s="2">
        <v>0</v>
      </c>
      <c r="N531" s="2">
        <v>0</v>
      </c>
      <c r="O531" s="2">
        <v>83.6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83.6</v>
      </c>
      <c r="V531" t="s">
        <v>55</v>
      </c>
    </row>
    <row r="532" spans="1:22" ht="15.75" hidden="1" thickBot="1" x14ac:dyDescent="0.3">
      <c r="A532" t="s">
        <v>8328</v>
      </c>
      <c r="B532" s="6">
        <v>45624</v>
      </c>
      <c r="C532" t="s">
        <v>1</v>
      </c>
      <c r="D532" t="s">
        <v>7706</v>
      </c>
      <c r="E532" t="s">
        <v>10763</v>
      </c>
      <c r="F532" t="s">
        <v>10764</v>
      </c>
      <c r="G532">
        <v>2683</v>
      </c>
      <c r="H532">
        <v>2683</v>
      </c>
      <c r="I532">
        <v>2683</v>
      </c>
      <c r="J532">
        <v>2683</v>
      </c>
      <c r="K532">
        <v>0</v>
      </c>
      <c r="L532" s="2">
        <v>0</v>
      </c>
      <c r="M532" s="2">
        <v>0</v>
      </c>
      <c r="N532" s="2">
        <v>0</v>
      </c>
      <c r="O532" s="2">
        <v>460.9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460.9</v>
      </c>
      <c r="V532" t="s">
        <v>55</v>
      </c>
    </row>
    <row r="533" spans="1:22" ht="15.75" hidden="1" thickBot="1" x14ac:dyDescent="0.3">
      <c r="A533" t="s">
        <v>8328</v>
      </c>
      <c r="B533" s="6">
        <v>45624</v>
      </c>
      <c r="C533" t="s">
        <v>1</v>
      </c>
      <c r="D533" t="s">
        <v>7706</v>
      </c>
      <c r="E533" t="s">
        <v>10763</v>
      </c>
      <c r="F533" t="s">
        <v>10764</v>
      </c>
      <c r="G533">
        <v>2682</v>
      </c>
      <c r="H533">
        <v>2682</v>
      </c>
      <c r="I533">
        <v>2682</v>
      </c>
      <c r="J533">
        <v>2682</v>
      </c>
      <c r="K533">
        <v>0</v>
      </c>
      <c r="L533" s="2">
        <v>0</v>
      </c>
      <c r="M533" s="2">
        <v>0</v>
      </c>
      <c r="N533" s="2">
        <v>0</v>
      </c>
      <c r="O533" s="2">
        <v>1812.5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1812.5</v>
      </c>
      <c r="V533" t="s">
        <v>55</v>
      </c>
    </row>
    <row r="534" spans="1:22" ht="15.75" hidden="1" thickBot="1" x14ac:dyDescent="0.3">
      <c r="A534" t="s">
        <v>8328</v>
      </c>
      <c r="B534" s="6">
        <v>45624</v>
      </c>
      <c r="C534" t="s">
        <v>1</v>
      </c>
      <c r="D534" t="s">
        <v>7706</v>
      </c>
      <c r="E534" t="s">
        <v>10763</v>
      </c>
      <c r="F534" t="s">
        <v>10764</v>
      </c>
      <c r="G534">
        <v>2681</v>
      </c>
      <c r="H534">
        <v>2681</v>
      </c>
      <c r="I534">
        <v>2681</v>
      </c>
      <c r="J534">
        <v>2681</v>
      </c>
      <c r="K534">
        <v>0</v>
      </c>
      <c r="L534" s="2">
        <v>0</v>
      </c>
      <c r="M534" s="2">
        <v>0</v>
      </c>
      <c r="N534" s="2">
        <v>0</v>
      </c>
      <c r="O534" s="2">
        <v>165.5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165.5</v>
      </c>
      <c r="V534" t="s">
        <v>55</v>
      </c>
    </row>
    <row r="535" spans="1:22" ht="15.75" hidden="1" thickBot="1" x14ac:dyDescent="0.3">
      <c r="A535" t="s">
        <v>8328</v>
      </c>
      <c r="B535" s="6">
        <v>45623</v>
      </c>
      <c r="C535" t="s">
        <v>1</v>
      </c>
      <c r="D535" t="s">
        <v>7706</v>
      </c>
      <c r="E535" t="s">
        <v>10763</v>
      </c>
      <c r="F535" t="s">
        <v>10764</v>
      </c>
      <c r="G535">
        <v>2680</v>
      </c>
      <c r="H535">
        <v>2680</v>
      </c>
      <c r="I535">
        <v>2680</v>
      </c>
      <c r="J535">
        <v>2680</v>
      </c>
      <c r="K535">
        <v>0</v>
      </c>
      <c r="L535" s="2">
        <v>0</v>
      </c>
      <c r="M535" s="2">
        <v>0</v>
      </c>
      <c r="N535" s="2">
        <v>0</v>
      </c>
      <c r="O535" s="2">
        <v>210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210</v>
      </c>
      <c r="V535" t="s">
        <v>55</v>
      </c>
    </row>
    <row r="536" spans="1:22" ht="15.75" hidden="1" thickBot="1" x14ac:dyDescent="0.3">
      <c r="A536" t="s">
        <v>8328</v>
      </c>
      <c r="B536" s="6">
        <v>45623</v>
      </c>
      <c r="C536" t="s">
        <v>1</v>
      </c>
      <c r="D536" t="s">
        <v>7706</v>
      </c>
      <c r="E536" t="s">
        <v>10763</v>
      </c>
      <c r="F536" t="s">
        <v>10764</v>
      </c>
      <c r="G536">
        <v>2679</v>
      </c>
      <c r="H536">
        <v>2679</v>
      </c>
      <c r="I536">
        <v>2679</v>
      </c>
      <c r="J536">
        <v>2679</v>
      </c>
      <c r="K536">
        <v>0</v>
      </c>
      <c r="L536" s="2">
        <v>0</v>
      </c>
      <c r="M536" s="2">
        <v>0</v>
      </c>
      <c r="N536" s="2">
        <v>0</v>
      </c>
      <c r="O536" s="2">
        <v>45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45</v>
      </c>
      <c r="V536" t="s">
        <v>55</v>
      </c>
    </row>
    <row r="537" spans="1:22" ht="15.75" hidden="1" thickBot="1" x14ac:dyDescent="0.3">
      <c r="A537" t="s">
        <v>8328</v>
      </c>
      <c r="B537" s="6">
        <v>45623</v>
      </c>
      <c r="C537" t="s">
        <v>1</v>
      </c>
      <c r="D537" t="s">
        <v>7706</v>
      </c>
      <c r="E537" t="s">
        <v>10763</v>
      </c>
      <c r="F537" t="s">
        <v>10764</v>
      </c>
      <c r="G537">
        <v>2678</v>
      </c>
      <c r="H537">
        <v>2678</v>
      </c>
      <c r="I537">
        <v>2678</v>
      </c>
      <c r="J537">
        <v>2678</v>
      </c>
      <c r="K537">
        <v>0</v>
      </c>
      <c r="L537" s="2">
        <v>0</v>
      </c>
      <c r="M537" s="2">
        <v>0</v>
      </c>
      <c r="N537" s="2">
        <v>0</v>
      </c>
      <c r="O537" s="2">
        <v>121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121</v>
      </c>
      <c r="V537" t="s">
        <v>55</v>
      </c>
    </row>
    <row r="538" spans="1:22" ht="15.75" hidden="1" thickBot="1" x14ac:dyDescent="0.3">
      <c r="A538" t="s">
        <v>8328</v>
      </c>
      <c r="B538" s="6">
        <v>45623</v>
      </c>
      <c r="C538" t="s">
        <v>1</v>
      </c>
      <c r="D538" t="s">
        <v>7706</v>
      </c>
      <c r="E538" t="s">
        <v>10763</v>
      </c>
      <c r="F538" t="s">
        <v>10764</v>
      </c>
      <c r="G538">
        <v>2677</v>
      </c>
      <c r="H538">
        <v>2677</v>
      </c>
      <c r="I538">
        <v>2677</v>
      </c>
      <c r="J538">
        <v>2677</v>
      </c>
      <c r="K538">
        <v>0</v>
      </c>
      <c r="L538" s="2">
        <v>0</v>
      </c>
      <c r="M538" s="2">
        <v>0</v>
      </c>
      <c r="N538" s="2">
        <v>0</v>
      </c>
      <c r="O538" s="2">
        <v>127.5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127.5</v>
      </c>
      <c r="V538" t="s">
        <v>55</v>
      </c>
    </row>
    <row r="539" spans="1:22" ht="15.75" hidden="1" thickBot="1" x14ac:dyDescent="0.3">
      <c r="A539" t="s">
        <v>8328</v>
      </c>
      <c r="B539" s="6">
        <v>45623</v>
      </c>
      <c r="C539" t="s">
        <v>1</v>
      </c>
      <c r="D539" t="s">
        <v>7706</v>
      </c>
      <c r="E539" t="s">
        <v>10763</v>
      </c>
      <c r="F539" t="s">
        <v>10764</v>
      </c>
      <c r="G539">
        <v>2676</v>
      </c>
      <c r="H539">
        <v>2676</v>
      </c>
      <c r="I539">
        <v>2676</v>
      </c>
      <c r="J539">
        <v>2676</v>
      </c>
      <c r="K539">
        <v>0</v>
      </c>
      <c r="L539" s="2">
        <v>0</v>
      </c>
      <c r="M539" s="2">
        <v>0</v>
      </c>
      <c r="N539" s="2">
        <v>0</v>
      </c>
      <c r="O539" s="2">
        <v>80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80</v>
      </c>
      <c r="V539" t="s">
        <v>55</v>
      </c>
    </row>
    <row r="540" spans="1:22" ht="15.75" hidden="1" thickBot="1" x14ac:dyDescent="0.3">
      <c r="A540" t="s">
        <v>8328</v>
      </c>
      <c r="B540" s="6">
        <v>45623</v>
      </c>
      <c r="C540" t="s">
        <v>1</v>
      </c>
      <c r="D540" t="s">
        <v>7706</v>
      </c>
      <c r="E540" t="s">
        <v>10763</v>
      </c>
      <c r="F540" t="s">
        <v>10764</v>
      </c>
      <c r="G540">
        <v>2675</v>
      </c>
      <c r="H540">
        <v>2675</v>
      </c>
      <c r="I540">
        <v>2675</v>
      </c>
      <c r="J540">
        <v>2675</v>
      </c>
      <c r="K540">
        <v>0</v>
      </c>
      <c r="L540" s="2">
        <v>0</v>
      </c>
      <c r="M540" s="2">
        <v>0</v>
      </c>
      <c r="N540" s="2">
        <v>0</v>
      </c>
      <c r="O540" s="2">
        <v>36.799999999999997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36.799999999999997</v>
      </c>
      <c r="V540" t="s">
        <v>55</v>
      </c>
    </row>
    <row r="541" spans="1:22" ht="15.75" hidden="1" thickBot="1" x14ac:dyDescent="0.3">
      <c r="A541" t="s">
        <v>8328</v>
      </c>
      <c r="B541" s="6">
        <v>45623</v>
      </c>
      <c r="C541" t="s">
        <v>1</v>
      </c>
      <c r="D541" t="s">
        <v>7706</v>
      </c>
      <c r="E541" t="s">
        <v>10763</v>
      </c>
      <c r="F541" t="s">
        <v>10764</v>
      </c>
      <c r="G541">
        <v>2674</v>
      </c>
      <c r="H541">
        <v>2674</v>
      </c>
      <c r="I541">
        <v>2674</v>
      </c>
      <c r="J541">
        <v>2674</v>
      </c>
      <c r="K541">
        <v>0</v>
      </c>
      <c r="L541" s="2">
        <v>0</v>
      </c>
      <c r="M541" s="2">
        <v>0</v>
      </c>
      <c r="N541" s="2">
        <v>0</v>
      </c>
      <c r="O541" s="2">
        <v>107.5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107.5</v>
      </c>
      <c r="V541" t="s">
        <v>55</v>
      </c>
    </row>
    <row r="542" spans="1:22" ht="15.75" hidden="1" thickBot="1" x14ac:dyDescent="0.3">
      <c r="A542" t="s">
        <v>8328</v>
      </c>
      <c r="B542" s="6">
        <v>45623</v>
      </c>
      <c r="C542" t="s">
        <v>1</v>
      </c>
      <c r="D542" t="s">
        <v>7706</v>
      </c>
      <c r="E542" t="s">
        <v>10763</v>
      </c>
      <c r="F542" t="s">
        <v>10764</v>
      </c>
      <c r="G542">
        <v>2673</v>
      </c>
      <c r="H542">
        <v>2673</v>
      </c>
      <c r="I542">
        <v>2673</v>
      </c>
      <c r="J542">
        <v>2673</v>
      </c>
      <c r="K542">
        <v>0</v>
      </c>
      <c r="L542" s="2">
        <v>0</v>
      </c>
      <c r="M542" s="2">
        <v>0</v>
      </c>
      <c r="N542" s="2">
        <v>0</v>
      </c>
      <c r="O542" s="2">
        <v>534.25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534.25</v>
      </c>
      <c r="V542" t="s">
        <v>55</v>
      </c>
    </row>
    <row r="543" spans="1:22" ht="15.75" hidden="1" thickBot="1" x14ac:dyDescent="0.3">
      <c r="A543" t="s">
        <v>8328</v>
      </c>
      <c r="B543" s="6">
        <v>45623</v>
      </c>
      <c r="C543" t="s">
        <v>1</v>
      </c>
      <c r="D543" t="s">
        <v>7706</v>
      </c>
      <c r="E543" t="s">
        <v>10763</v>
      </c>
      <c r="F543" t="s">
        <v>10764</v>
      </c>
      <c r="G543">
        <v>2672</v>
      </c>
      <c r="H543">
        <v>2672</v>
      </c>
      <c r="I543">
        <v>2672</v>
      </c>
      <c r="J543">
        <v>2672</v>
      </c>
      <c r="K543">
        <v>0</v>
      </c>
      <c r="L543" s="2">
        <v>0</v>
      </c>
      <c r="M543" s="2">
        <v>0</v>
      </c>
      <c r="N543" s="2">
        <v>0</v>
      </c>
      <c r="O543" s="2">
        <v>16.059999999999999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16.059999999999999</v>
      </c>
      <c r="V543" t="s">
        <v>55</v>
      </c>
    </row>
    <row r="544" spans="1:22" ht="15.75" hidden="1" thickBot="1" x14ac:dyDescent="0.3">
      <c r="A544" t="s">
        <v>8328</v>
      </c>
      <c r="B544" s="6">
        <v>45623</v>
      </c>
      <c r="C544" t="s">
        <v>1</v>
      </c>
      <c r="D544" t="s">
        <v>7706</v>
      </c>
      <c r="E544" t="s">
        <v>10763</v>
      </c>
      <c r="F544" t="s">
        <v>10764</v>
      </c>
      <c r="G544">
        <v>2671</v>
      </c>
      <c r="H544">
        <v>2671</v>
      </c>
      <c r="I544">
        <v>2671</v>
      </c>
      <c r="J544">
        <v>2671</v>
      </c>
      <c r="K544">
        <v>0</v>
      </c>
      <c r="L544" s="2">
        <v>0</v>
      </c>
      <c r="M544" s="2">
        <v>0</v>
      </c>
      <c r="N544" s="2">
        <v>0</v>
      </c>
      <c r="O544" s="2">
        <v>157.25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157.25</v>
      </c>
      <c r="V544" t="s">
        <v>55</v>
      </c>
    </row>
    <row r="545" spans="1:22" ht="15.75" hidden="1" thickBot="1" x14ac:dyDescent="0.3">
      <c r="A545" t="s">
        <v>8328</v>
      </c>
      <c r="B545" s="6">
        <v>45623</v>
      </c>
      <c r="C545" t="s">
        <v>1</v>
      </c>
      <c r="D545" t="s">
        <v>7706</v>
      </c>
      <c r="E545" t="s">
        <v>10763</v>
      </c>
      <c r="F545" t="s">
        <v>10764</v>
      </c>
      <c r="G545">
        <v>2670</v>
      </c>
      <c r="H545">
        <v>2670</v>
      </c>
      <c r="I545">
        <v>2670</v>
      </c>
      <c r="J545">
        <v>2670</v>
      </c>
      <c r="K545">
        <v>0</v>
      </c>
      <c r="L545" s="2">
        <v>0</v>
      </c>
      <c r="M545" s="2">
        <v>0</v>
      </c>
      <c r="N545" s="2">
        <v>0</v>
      </c>
      <c r="O545" s="2">
        <v>202.5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202.5</v>
      </c>
      <c r="V545" t="s">
        <v>55</v>
      </c>
    </row>
    <row r="546" spans="1:22" ht="15.75" hidden="1" thickBot="1" x14ac:dyDescent="0.3">
      <c r="A546" t="s">
        <v>8328</v>
      </c>
      <c r="B546" s="6">
        <v>45623</v>
      </c>
      <c r="C546" t="s">
        <v>1</v>
      </c>
      <c r="D546" t="s">
        <v>7706</v>
      </c>
      <c r="E546" t="s">
        <v>10763</v>
      </c>
      <c r="F546" t="s">
        <v>10764</v>
      </c>
      <c r="G546">
        <v>2669</v>
      </c>
      <c r="H546">
        <v>2669</v>
      </c>
      <c r="I546">
        <v>2669</v>
      </c>
      <c r="J546">
        <v>2669</v>
      </c>
      <c r="K546">
        <v>0</v>
      </c>
      <c r="L546" s="2">
        <v>0</v>
      </c>
      <c r="M546" s="2">
        <v>0</v>
      </c>
      <c r="N546" s="2">
        <v>0</v>
      </c>
      <c r="O546" s="2">
        <v>27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27</v>
      </c>
      <c r="V546" t="s">
        <v>55</v>
      </c>
    </row>
    <row r="547" spans="1:22" ht="15.75" hidden="1" thickBot="1" x14ac:dyDescent="0.3">
      <c r="A547" t="s">
        <v>8328</v>
      </c>
      <c r="B547" s="6">
        <v>45623</v>
      </c>
      <c r="C547" t="s">
        <v>1</v>
      </c>
      <c r="D547" t="s">
        <v>7706</v>
      </c>
      <c r="E547" t="s">
        <v>10763</v>
      </c>
      <c r="F547" t="s">
        <v>10764</v>
      </c>
      <c r="G547">
        <v>2668</v>
      </c>
      <c r="H547">
        <v>2668</v>
      </c>
      <c r="I547">
        <v>2668</v>
      </c>
      <c r="J547">
        <v>2668</v>
      </c>
      <c r="K547">
        <v>0</v>
      </c>
      <c r="L547" s="2">
        <v>0</v>
      </c>
      <c r="M547" s="2">
        <v>0</v>
      </c>
      <c r="N547" s="2">
        <v>0</v>
      </c>
      <c r="O547" s="2">
        <v>106.75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106.75</v>
      </c>
      <c r="V547" t="s">
        <v>55</v>
      </c>
    </row>
    <row r="548" spans="1:22" ht="15.75" hidden="1" thickBot="1" x14ac:dyDescent="0.3">
      <c r="A548" t="s">
        <v>8328</v>
      </c>
      <c r="B548" s="6">
        <v>45623</v>
      </c>
      <c r="C548" t="s">
        <v>1</v>
      </c>
      <c r="D548" t="s">
        <v>7706</v>
      </c>
      <c r="E548" t="s">
        <v>10763</v>
      </c>
      <c r="F548" t="s">
        <v>10764</v>
      </c>
      <c r="G548">
        <v>2667</v>
      </c>
      <c r="H548">
        <v>2667</v>
      </c>
      <c r="I548">
        <v>2667</v>
      </c>
      <c r="J548">
        <v>2667</v>
      </c>
      <c r="K548">
        <v>0</v>
      </c>
      <c r="L548" s="2">
        <v>0</v>
      </c>
      <c r="M548" s="2">
        <v>0</v>
      </c>
      <c r="N548" s="2">
        <v>0</v>
      </c>
      <c r="O548" s="2">
        <v>11.75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11.75</v>
      </c>
      <c r="V548" t="s">
        <v>55</v>
      </c>
    </row>
    <row r="549" spans="1:22" ht="15.75" hidden="1" thickBot="1" x14ac:dyDescent="0.3">
      <c r="A549" t="s">
        <v>8328</v>
      </c>
      <c r="B549" s="6">
        <v>45623</v>
      </c>
      <c r="C549" t="s">
        <v>1</v>
      </c>
      <c r="D549" t="s">
        <v>7706</v>
      </c>
      <c r="E549" t="s">
        <v>10763</v>
      </c>
      <c r="F549" t="s">
        <v>10764</v>
      </c>
      <c r="G549">
        <v>2666</v>
      </c>
      <c r="H549">
        <v>2666</v>
      </c>
      <c r="I549">
        <v>2666</v>
      </c>
      <c r="J549">
        <v>2666</v>
      </c>
      <c r="K549">
        <v>0</v>
      </c>
      <c r="L549" s="2">
        <v>0</v>
      </c>
      <c r="M549" s="2">
        <v>0</v>
      </c>
      <c r="N549" s="2">
        <v>0</v>
      </c>
      <c r="O549" s="2">
        <v>476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476</v>
      </c>
      <c r="V549" t="s">
        <v>55</v>
      </c>
    </row>
    <row r="550" spans="1:22" ht="15.75" hidden="1" thickBot="1" x14ac:dyDescent="0.3">
      <c r="A550" t="s">
        <v>8328</v>
      </c>
      <c r="B550" s="6">
        <v>45623</v>
      </c>
      <c r="C550" t="s">
        <v>1</v>
      </c>
      <c r="D550" t="s">
        <v>7706</v>
      </c>
      <c r="E550" t="s">
        <v>10763</v>
      </c>
      <c r="F550" t="s">
        <v>10764</v>
      </c>
      <c r="G550">
        <v>2665</v>
      </c>
      <c r="H550">
        <v>2665</v>
      </c>
      <c r="I550">
        <v>2665</v>
      </c>
      <c r="J550">
        <v>2665</v>
      </c>
      <c r="K550">
        <v>0</v>
      </c>
      <c r="L550" s="2">
        <v>0</v>
      </c>
      <c r="M550" s="2">
        <v>0</v>
      </c>
      <c r="N550" s="2">
        <v>0</v>
      </c>
      <c r="O550" s="2">
        <v>53.46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53.46</v>
      </c>
      <c r="V550" t="s">
        <v>55</v>
      </c>
    </row>
    <row r="551" spans="1:22" ht="15.75" hidden="1" thickBot="1" x14ac:dyDescent="0.3">
      <c r="A551" t="s">
        <v>8328</v>
      </c>
      <c r="B551" s="6">
        <v>45623</v>
      </c>
      <c r="C551" t="s">
        <v>1</v>
      </c>
      <c r="D551" t="s">
        <v>7706</v>
      </c>
      <c r="E551" t="s">
        <v>10763</v>
      </c>
      <c r="F551" t="s">
        <v>10764</v>
      </c>
      <c r="G551">
        <v>2664</v>
      </c>
      <c r="H551">
        <v>2664</v>
      </c>
      <c r="I551">
        <v>2664</v>
      </c>
      <c r="J551">
        <v>2664</v>
      </c>
      <c r="K551">
        <v>0</v>
      </c>
      <c r="L551" s="2">
        <v>0</v>
      </c>
      <c r="M551" s="2">
        <v>0</v>
      </c>
      <c r="N551" s="2">
        <v>0</v>
      </c>
      <c r="O551" s="2">
        <v>55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55</v>
      </c>
      <c r="V551" t="s">
        <v>55</v>
      </c>
    </row>
    <row r="552" spans="1:22" ht="15.75" hidden="1" thickBot="1" x14ac:dyDescent="0.3">
      <c r="A552" t="s">
        <v>8328</v>
      </c>
      <c r="B552" s="6">
        <v>45623</v>
      </c>
      <c r="C552" t="s">
        <v>1</v>
      </c>
      <c r="D552" t="s">
        <v>7706</v>
      </c>
      <c r="E552" t="s">
        <v>10763</v>
      </c>
      <c r="F552" t="s">
        <v>10764</v>
      </c>
      <c r="G552">
        <v>2663</v>
      </c>
      <c r="H552">
        <v>2663</v>
      </c>
      <c r="I552">
        <v>2663</v>
      </c>
      <c r="J552">
        <v>2663</v>
      </c>
      <c r="K552">
        <v>0</v>
      </c>
      <c r="L552" s="2">
        <v>0</v>
      </c>
      <c r="M552" s="2">
        <v>0</v>
      </c>
      <c r="N552" s="2">
        <v>0</v>
      </c>
      <c r="O552" s="2">
        <v>85.75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85.75</v>
      </c>
      <c r="V552" t="s">
        <v>55</v>
      </c>
    </row>
    <row r="553" spans="1:22" ht="15.75" hidden="1" thickBot="1" x14ac:dyDescent="0.3">
      <c r="A553" t="s">
        <v>8328</v>
      </c>
      <c r="B553" s="6">
        <v>45623</v>
      </c>
      <c r="C553" t="s">
        <v>1</v>
      </c>
      <c r="D553" t="s">
        <v>7706</v>
      </c>
      <c r="E553" t="s">
        <v>10763</v>
      </c>
      <c r="F553" t="s">
        <v>10764</v>
      </c>
      <c r="G553">
        <v>2662</v>
      </c>
      <c r="H553">
        <v>2662</v>
      </c>
      <c r="I553">
        <v>2662</v>
      </c>
      <c r="J553">
        <v>2662</v>
      </c>
      <c r="K553">
        <v>0</v>
      </c>
      <c r="L553" s="2">
        <v>0</v>
      </c>
      <c r="M553" s="2">
        <v>0</v>
      </c>
      <c r="N553" s="2">
        <v>0</v>
      </c>
      <c r="O553" s="2">
        <v>255.2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255.2</v>
      </c>
      <c r="V553" t="s">
        <v>55</v>
      </c>
    </row>
    <row r="554" spans="1:22" ht="15.75" hidden="1" thickBot="1" x14ac:dyDescent="0.3">
      <c r="A554" t="s">
        <v>8328</v>
      </c>
      <c r="B554" s="6">
        <v>45623</v>
      </c>
      <c r="C554" t="s">
        <v>1</v>
      </c>
      <c r="D554" t="s">
        <v>7706</v>
      </c>
      <c r="E554" t="s">
        <v>10763</v>
      </c>
      <c r="F554" t="s">
        <v>10764</v>
      </c>
      <c r="G554">
        <v>2661</v>
      </c>
      <c r="H554">
        <v>2661</v>
      </c>
      <c r="I554">
        <v>2661</v>
      </c>
      <c r="J554">
        <v>2661</v>
      </c>
      <c r="K554">
        <v>0</v>
      </c>
      <c r="L554" s="2">
        <v>0</v>
      </c>
      <c r="M554" s="2">
        <v>0</v>
      </c>
      <c r="N554" s="2">
        <v>0</v>
      </c>
      <c r="O554" s="2">
        <v>384.5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384.5</v>
      </c>
      <c r="V554" t="s">
        <v>55</v>
      </c>
    </row>
    <row r="555" spans="1:22" ht="15.75" hidden="1" thickBot="1" x14ac:dyDescent="0.3">
      <c r="A555" t="s">
        <v>8328</v>
      </c>
      <c r="B555" s="6">
        <v>45622</v>
      </c>
      <c r="C555" t="s">
        <v>1</v>
      </c>
      <c r="D555" t="s">
        <v>7706</v>
      </c>
      <c r="E555" t="s">
        <v>10763</v>
      </c>
      <c r="F555" t="s">
        <v>10764</v>
      </c>
      <c r="G555">
        <v>2660</v>
      </c>
      <c r="H555">
        <v>2660</v>
      </c>
      <c r="I555">
        <v>2660</v>
      </c>
      <c r="J555">
        <v>2660</v>
      </c>
      <c r="K555">
        <v>0</v>
      </c>
      <c r="L555" s="2">
        <v>0</v>
      </c>
      <c r="M555" s="2">
        <v>0</v>
      </c>
      <c r="N555" s="2">
        <v>0</v>
      </c>
      <c r="O555" s="2">
        <v>96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96</v>
      </c>
      <c r="V555" t="s">
        <v>55</v>
      </c>
    </row>
    <row r="556" spans="1:22" ht="15.75" hidden="1" thickBot="1" x14ac:dyDescent="0.3">
      <c r="A556" t="s">
        <v>8328</v>
      </c>
      <c r="B556" s="6">
        <v>45622</v>
      </c>
      <c r="C556" t="s">
        <v>1</v>
      </c>
      <c r="D556" t="s">
        <v>7706</v>
      </c>
      <c r="E556" t="s">
        <v>10763</v>
      </c>
      <c r="F556" t="s">
        <v>10764</v>
      </c>
      <c r="G556">
        <v>2659</v>
      </c>
      <c r="H556">
        <v>2659</v>
      </c>
      <c r="I556">
        <v>2659</v>
      </c>
      <c r="J556">
        <v>2659</v>
      </c>
      <c r="K556">
        <v>0</v>
      </c>
      <c r="L556" s="2">
        <v>0</v>
      </c>
      <c r="M556" s="2">
        <v>0</v>
      </c>
      <c r="N556" s="2">
        <v>0</v>
      </c>
      <c r="O556" s="2">
        <v>118.75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118.75</v>
      </c>
      <c r="V556" t="s">
        <v>55</v>
      </c>
    </row>
    <row r="557" spans="1:22" ht="15.75" hidden="1" thickBot="1" x14ac:dyDescent="0.3">
      <c r="A557" t="s">
        <v>8328</v>
      </c>
      <c r="B557" s="6">
        <v>45622</v>
      </c>
      <c r="C557" t="s">
        <v>1</v>
      </c>
      <c r="D557" t="s">
        <v>7706</v>
      </c>
      <c r="E557" t="s">
        <v>10763</v>
      </c>
      <c r="F557" t="s">
        <v>10764</v>
      </c>
      <c r="G557">
        <v>2658</v>
      </c>
      <c r="H557">
        <v>2658</v>
      </c>
      <c r="I557">
        <v>2658</v>
      </c>
      <c r="J557">
        <v>2658</v>
      </c>
      <c r="K557">
        <v>0</v>
      </c>
      <c r="L557" s="2">
        <v>0</v>
      </c>
      <c r="M557" s="2">
        <v>0</v>
      </c>
      <c r="N557" s="2">
        <v>0</v>
      </c>
      <c r="O557" s="2">
        <v>127.5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127.5</v>
      </c>
      <c r="V557" t="s">
        <v>55</v>
      </c>
    </row>
    <row r="558" spans="1:22" ht="15.75" hidden="1" thickBot="1" x14ac:dyDescent="0.3">
      <c r="A558" t="s">
        <v>8328</v>
      </c>
      <c r="B558" s="6">
        <v>45622</v>
      </c>
      <c r="C558" t="s">
        <v>1</v>
      </c>
      <c r="D558" t="s">
        <v>7706</v>
      </c>
      <c r="E558" t="s">
        <v>10763</v>
      </c>
      <c r="F558" t="s">
        <v>10764</v>
      </c>
      <c r="G558">
        <v>2657</v>
      </c>
      <c r="H558">
        <v>2657</v>
      </c>
      <c r="I558">
        <v>2657</v>
      </c>
      <c r="J558">
        <v>2657</v>
      </c>
      <c r="K558">
        <v>0</v>
      </c>
      <c r="L558" s="2">
        <v>0</v>
      </c>
      <c r="M558" s="2">
        <v>0</v>
      </c>
      <c r="N558" s="2">
        <v>0</v>
      </c>
      <c r="O558" s="2">
        <v>24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24</v>
      </c>
      <c r="V558" t="s">
        <v>55</v>
      </c>
    </row>
    <row r="559" spans="1:22" ht="15.75" hidden="1" thickBot="1" x14ac:dyDescent="0.3">
      <c r="A559" t="s">
        <v>8328</v>
      </c>
      <c r="B559" s="6">
        <v>45622</v>
      </c>
      <c r="C559" t="s">
        <v>1</v>
      </c>
      <c r="D559" t="s">
        <v>7706</v>
      </c>
      <c r="E559" t="s">
        <v>10763</v>
      </c>
      <c r="F559" t="s">
        <v>10764</v>
      </c>
      <c r="G559">
        <v>2656</v>
      </c>
      <c r="H559">
        <v>2656</v>
      </c>
      <c r="I559">
        <v>2656</v>
      </c>
      <c r="J559">
        <v>2656</v>
      </c>
      <c r="K559">
        <v>0</v>
      </c>
      <c r="L559" s="2">
        <v>0</v>
      </c>
      <c r="M559" s="2">
        <v>0</v>
      </c>
      <c r="N559" s="2">
        <v>0</v>
      </c>
      <c r="O559" s="2">
        <v>55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55</v>
      </c>
      <c r="V559" t="s">
        <v>55</v>
      </c>
    </row>
    <row r="560" spans="1:22" ht="15.75" hidden="1" thickBot="1" x14ac:dyDescent="0.3">
      <c r="A560" t="s">
        <v>8328</v>
      </c>
      <c r="B560" s="6">
        <v>45622</v>
      </c>
      <c r="C560" t="s">
        <v>1</v>
      </c>
      <c r="D560" t="s">
        <v>7706</v>
      </c>
      <c r="E560" t="s">
        <v>10763</v>
      </c>
      <c r="F560" t="s">
        <v>10764</v>
      </c>
      <c r="G560">
        <v>2655</v>
      </c>
      <c r="H560">
        <v>2655</v>
      </c>
      <c r="I560">
        <v>2655</v>
      </c>
      <c r="J560">
        <v>2655</v>
      </c>
      <c r="K560">
        <v>0</v>
      </c>
      <c r="L560" s="2">
        <v>0</v>
      </c>
      <c r="M560" s="2">
        <v>0</v>
      </c>
      <c r="N560" s="2">
        <v>0</v>
      </c>
      <c r="O560" s="2">
        <v>412.5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412.5</v>
      </c>
      <c r="V560" t="s">
        <v>55</v>
      </c>
    </row>
    <row r="561" spans="1:22" ht="15.75" hidden="1" thickBot="1" x14ac:dyDescent="0.3">
      <c r="A561" t="s">
        <v>8328</v>
      </c>
      <c r="B561" s="6">
        <v>45622</v>
      </c>
      <c r="C561" t="s">
        <v>1</v>
      </c>
      <c r="D561" t="s">
        <v>7706</v>
      </c>
      <c r="E561" t="s">
        <v>10763</v>
      </c>
      <c r="F561" t="s">
        <v>10764</v>
      </c>
      <c r="G561">
        <v>2654</v>
      </c>
      <c r="H561">
        <v>2654</v>
      </c>
      <c r="I561">
        <v>2654</v>
      </c>
      <c r="J561">
        <v>2654</v>
      </c>
      <c r="K561">
        <v>0</v>
      </c>
      <c r="L561" s="2">
        <v>0</v>
      </c>
      <c r="M561" s="2">
        <v>0</v>
      </c>
      <c r="N561" s="2">
        <v>0</v>
      </c>
      <c r="O561" s="2">
        <v>175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175</v>
      </c>
      <c r="V561" t="s">
        <v>55</v>
      </c>
    </row>
    <row r="562" spans="1:22" ht="15.75" hidden="1" thickBot="1" x14ac:dyDescent="0.3">
      <c r="A562" t="s">
        <v>8328</v>
      </c>
      <c r="B562" s="6">
        <v>45622</v>
      </c>
      <c r="C562" t="s">
        <v>1</v>
      </c>
      <c r="D562" t="s">
        <v>7706</v>
      </c>
      <c r="E562" t="s">
        <v>10763</v>
      </c>
      <c r="F562" t="s">
        <v>10764</v>
      </c>
      <c r="G562">
        <v>2653</v>
      </c>
      <c r="H562">
        <v>2653</v>
      </c>
      <c r="I562">
        <v>2653</v>
      </c>
      <c r="J562">
        <v>2653</v>
      </c>
      <c r="K562">
        <v>0</v>
      </c>
      <c r="L562" s="2">
        <v>0</v>
      </c>
      <c r="M562" s="2">
        <v>0</v>
      </c>
      <c r="N562" s="2">
        <v>0</v>
      </c>
      <c r="O562" s="2">
        <v>61.75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61.75</v>
      </c>
      <c r="V562" t="s">
        <v>55</v>
      </c>
    </row>
    <row r="563" spans="1:22" ht="15.75" hidden="1" thickBot="1" x14ac:dyDescent="0.3">
      <c r="A563" t="s">
        <v>8328</v>
      </c>
      <c r="B563" s="6">
        <v>45622</v>
      </c>
      <c r="C563" t="s">
        <v>1</v>
      </c>
      <c r="D563" t="s">
        <v>7706</v>
      </c>
      <c r="E563" t="s">
        <v>10763</v>
      </c>
      <c r="F563" t="s">
        <v>10764</v>
      </c>
      <c r="G563">
        <v>2652</v>
      </c>
      <c r="H563">
        <v>2652</v>
      </c>
      <c r="I563">
        <v>2652</v>
      </c>
      <c r="J563">
        <v>2652</v>
      </c>
      <c r="K563">
        <v>0</v>
      </c>
      <c r="L563" s="2">
        <v>0</v>
      </c>
      <c r="M563" s="2">
        <v>0</v>
      </c>
      <c r="N563" s="2">
        <v>0</v>
      </c>
      <c r="O563" s="2">
        <v>525.45000000000005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525.45000000000005</v>
      </c>
      <c r="V563" t="s">
        <v>55</v>
      </c>
    </row>
    <row r="564" spans="1:22" ht="15.75" hidden="1" thickBot="1" x14ac:dyDescent="0.3">
      <c r="A564" t="s">
        <v>8328</v>
      </c>
      <c r="B564" s="6">
        <v>45622</v>
      </c>
      <c r="C564" t="s">
        <v>1</v>
      </c>
      <c r="D564" t="s">
        <v>7706</v>
      </c>
      <c r="E564" t="s">
        <v>10763</v>
      </c>
      <c r="F564" t="s">
        <v>10764</v>
      </c>
      <c r="G564">
        <v>2651</v>
      </c>
      <c r="H564">
        <v>2651</v>
      </c>
      <c r="I564">
        <v>2651</v>
      </c>
      <c r="J564">
        <v>2651</v>
      </c>
      <c r="K564">
        <v>0</v>
      </c>
      <c r="L564" s="2">
        <v>0</v>
      </c>
      <c r="M564" s="2">
        <v>0</v>
      </c>
      <c r="N564" s="2">
        <v>0</v>
      </c>
      <c r="O564" s="2">
        <v>16.8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16.8</v>
      </c>
      <c r="V564" t="s">
        <v>55</v>
      </c>
    </row>
    <row r="565" spans="1:22" ht="15.75" hidden="1" thickBot="1" x14ac:dyDescent="0.3">
      <c r="A565" t="s">
        <v>8328</v>
      </c>
      <c r="B565" s="6">
        <v>45622</v>
      </c>
      <c r="C565" t="s">
        <v>1</v>
      </c>
      <c r="D565" t="s">
        <v>7706</v>
      </c>
      <c r="E565" t="s">
        <v>10763</v>
      </c>
      <c r="F565" t="s">
        <v>10764</v>
      </c>
      <c r="G565">
        <v>2650</v>
      </c>
      <c r="H565">
        <v>2650</v>
      </c>
      <c r="I565">
        <v>2650</v>
      </c>
      <c r="J565">
        <v>2650</v>
      </c>
      <c r="K565">
        <v>0</v>
      </c>
      <c r="L565" s="2">
        <v>0</v>
      </c>
      <c r="M565" s="2">
        <v>0</v>
      </c>
      <c r="N565" s="2">
        <v>0</v>
      </c>
      <c r="O565" s="2">
        <v>393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393</v>
      </c>
      <c r="V565" t="s">
        <v>55</v>
      </c>
    </row>
    <row r="566" spans="1:22" ht="15.75" hidden="1" thickBot="1" x14ac:dyDescent="0.3">
      <c r="A566" t="s">
        <v>8328</v>
      </c>
      <c r="B566" s="6">
        <v>45622</v>
      </c>
      <c r="C566" t="s">
        <v>1</v>
      </c>
      <c r="D566" t="s">
        <v>7706</v>
      </c>
      <c r="E566" t="s">
        <v>10763</v>
      </c>
      <c r="F566" t="s">
        <v>10764</v>
      </c>
      <c r="G566">
        <v>2649</v>
      </c>
      <c r="H566">
        <v>2649</v>
      </c>
      <c r="I566">
        <v>2649</v>
      </c>
      <c r="J566">
        <v>2649</v>
      </c>
      <c r="K566">
        <v>0</v>
      </c>
      <c r="L566" s="2">
        <v>0</v>
      </c>
      <c r="M566" s="2">
        <v>0</v>
      </c>
      <c r="N566" s="2">
        <v>0</v>
      </c>
      <c r="O566" s="2">
        <v>141.4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141.4</v>
      </c>
      <c r="V566" t="s">
        <v>55</v>
      </c>
    </row>
    <row r="567" spans="1:22" ht="15.75" hidden="1" thickBot="1" x14ac:dyDescent="0.3">
      <c r="A567" t="s">
        <v>8328</v>
      </c>
      <c r="B567" s="6">
        <v>45622</v>
      </c>
      <c r="C567" t="s">
        <v>1</v>
      </c>
      <c r="D567" t="s">
        <v>7706</v>
      </c>
      <c r="E567" t="s">
        <v>10763</v>
      </c>
      <c r="F567" t="s">
        <v>10764</v>
      </c>
      <c r="G567">
        <v>2648</v>
      </c>
      <c r="H567">
        <v>2648</v>
      </c>
      <c r="I567">
        <v>2648</v>
      </c>
      <c r="J567">
        <v>2648</v>
      </c>
      <c r="K567">
        <v>0</v>
      </c>
      <c r="L567" s="2">
        <v>0</v>
      </c>
      <c r="M567" s="2">
        <v>0</v>
      </c>
      <c r="N567" s="2">
        <v>0</v>
      </c>
      <c r="O567" s="2">
        <v>469.5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469.5</v>
      </c>
      <c r="V567" t="s">
        <v>55</v>
      </c>
    </row>
    <row r="568" spans="1:22" ht="15.75" hidden="1" thickBot="1" x14ac:dyDescent="0.3">
      <c r="A568" t="s">
        <v>8328</v>
      </c>
      <c r="B568" s="6">
        <v>45622</v>
      </c>
      <c r="C568" t="s">
        <v>1</v>
      </c>
      <c r="D568" t="s">
        <v>7706</v>
      </c>
      <c r="E568" t="s">
        <v>10763</v>
      </c>
      <c r="F568" t="s">
        <v>10764</v>
      </c>
      <c r="G568">
        <v>2647</v>
      </c>
      <c r="H568">
        <v>2647</v>
      </c>
      <c r="I568">
        <v>2647</v>
      </c>
      <c r="J568">
        <v>2647</v>
      </c>
      <c r="K568">
        <v>0</v>
      </c>
      <c r="L568" s="2">
        <v>0</v>
      </c>
      <c r="M568" s="2">
        <v>0</v>
      </c>
      <c r="N568" s="2">
        <v>0</v>
      </c>
      <c r="O568" s="2">
        <v>91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91</v>
      </c>
      <c r="V568" t="s">
        <v>55</v>
      </c>
    </row>
    <row r="569" spans="1:22" ht="15.75" hidden="1" thickBot="1" x14ac:dyDescent="0.3">
      <c r="A569" t="s">
        <v>8328</v>
      </c>
      <c r="B569" s="6">
        <v>45622</v>
      </c>
      <c r="C569" t="s">
        <v>1</v>
      </c>
      <c r="D569" t="s">
        <v>7706</v>
      </c>
      <c r="E569" t="s">
        <v>10763</v>
      </c>
      <c r="F569" t="s">
        <v>10764</v>
      </c>
      <c r="G569">
        <v>2646</v>
      </c>
      <c r="H569">
        <v>2646</v>
      </c>
      <c r="I569">
        <v>2646</v>
      </c>
      <c r="J569">
        <v>2646</v>
      </c>
      <c r="K569">
        <v>0</v>
      </c>
      <c r="L569" s="2">
        <v>0</v>
      </c>
      <c r="M569" s="2">
        <v>0</v>
      </c>
      <c r="N569" s="2">
        <v>0</v>
      </c>
      <c r="O569" s="2">
        <v>13.6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13.6</v>
      </c>
      <c r="V569" t="s">
        <v>55</v>
      </c>
    </row>
    <row r="570" spans="1:22" ht="15.75" hidden="1" thickBot="1" x14ac:dyDescent="0.3">
      <c r="A570" t="s">
        <v>8328</v>
      </c>
      <c r="B570" s="6">
        <v>45621</v>
      </c>
      <c r="C570" t="s">
        <v>1</v>
      </c>
      <c r="D570" t="s">
        <v>7706</v>
      </c>
      <c r="E570" t="s">
        <v>10763</v>
      </c>
      <c r="F570" t="s">
        <v>10764</v>
      </c>
      <c r="G570">
        <v>2645</v>
      </c>
      <c r="H570">
        <v>2645</v>
      </c>
      <c r="I570">
        <v>2645</v>
      </c>
      <c r="J570">
        <v>2645</v>
      </c>
      <c r="K570">
        <v>0</v>
      </c>
      <c r="L570" s="2">
        <v>0</v>
      </c>
      <c r="M570" s="2">
        <v>0</v>
      </c>
      <c r="N570" s="2">
        <v>0</v>
      </c>
      <c r="O570" s="2">
        <v>45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45</v>
      </c>
      <c r="V570" t="s">
        <v>55</v>
      </c>
    </row>
    <row r="571" spans="1:22" ht="15.75" hidden="1" thickBot="1" x14ac:dyDescent="0.3">
      <c r="A571" t="s">
        <v>8328</v>
      </c>
      <c r="B571" s="6">
        <v>45621</v>
      </c>
      <c r="C571" t="s">
        <v>1</v>
      </c>
      <c r="D571" t="s">
        <v>7706</v>
      </c>
      <c r="E571" t="s">
        <v>10763</v>
      </c>
      <c r="F571" t="s">
        <v>10764</v>
      </c>
      <c r="G571">
        <v>2644</v>
      </c>
      <c r="H571">
        <v>2644</v>
      </c>
      <c r="I571">
        <v>2644</v>
      </c>
      <c r="J571">
        <v>2644</v>
      </c>
      <c r="K571">
        <v>0</v>
      </c>
      <c r="L571" s="2">
        <v>0</v>
      </c>
      <c r="M571" s="2">
        <v>0</v>
      </c>
      <c r="N571" s="2">
        <v>0</v>
      </c>
      <c r="O571" s="2">
        <v>384.8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384.8</v>
      </c>
      <c r="V571" t="s">
        <v>55</v>
      </c>
    </row>
    <row r="572" spans="1:22" ht="15.75" hidden="1" thickBot="1" x14ac:dyDescent="0.3">
      <c r="A572" t="s">
        <v>8328</v>
      </c>
      <c r="B572" s="6">
        <v>45621</v>
      </c>
      <c r="C572" t="s">
        <v>1</v>
      </c>
      <c r="D572" t="s">
        <v>7706</v>
      </c>
      <c r="E572" t="s">
        <v>10763</v>
      </c>
      <c r="F572" t="s">
        <v>10764</v>
      </c>
      <c r="G572">
        <v>2643</v>
      </c>
      <c r="H572">
        <v>2643</v>
      </c>
      <c r="I572">
        <v>2643</v>
      </c>
      <c r="J572">
        <v>2643</v>
      </c>
      <c r="K572">
        <v>0</v>
      </c>
      <c r="L572" s="2">
        <v>0</v>
      </c>
      <c r="M572" s="2">
        <v>0</v>
      </c>
      <c r="N572" s="2">
        <v>0</v>
      </c>
      <c r="O572" s="2">
        <v>93.12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93.12</v>
      </c>
      <c r="V572" t="s">
        <v>55</v>
      </c>
    </row>
    <row r="573" spans="1:22" ht="15.75" hidden="1" thickBot="1" x14ac:dyDescent="0.3">
      <c r="A573" t="s">
        <v>8328</v>
      </c>
      <c r="B573" s="6">
        <v>45621</v>
      </c>
      <c r="C573" t="s">
        <v>1</v>
      </c>
      <c r="D573" t="s">
        <v>7706</v>
      </c>
      <c r="E573" t="s">
        <v>10763</v>
      </c>
      <c r="F573" t="s">
        <v>10764</v>
      </c>
      <c r="G573">
        <v>2642</v>
      </c>
      <c r="H573">
        <v>2642</v>
      </c>
      <c r="I573">
        <v>2642</v>
      </c>
      <c r="J573">
        <v>2642</v>
      </c>
      <c r="K573">
        <v>0</v>
      </c>
      <c r="L573" s="2">
        <v>0</v>
      </c>
      <c r="M573" s="2">
        <v>0</v>
      </c>
      <c r="N573" s="2">
        <v>0</v>
      </c>
      <c r="O573" s="2">
        <v>150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150</v>
      </c>
      <c r="V573" t="s">
        <v>55</v>
      </c>
    </row>
    <row r="574" spans="1:22" ht="15.75" hidden="1" thickBot="1" x14ac:dyDescent="0.3">
      <c r="A574" t="s">
        <v>8328</v>
      </c>
      <c r="B574" s="6">
        <v>45621</v>
      </c>
      <c r="C574" t="s">
        <v>1</v>
      </c>
      <c r="D574" t="s">
        <v>7706</v>
      </c>
      <c r="E574" t="s">
        <v>10763</v>
      </c>
      <c r="F574" t="s">
        <v>10764</v>
      </c>
      <c r="G574">
        <v>2641</v>
      </c>
      <c r="H574">
        <v>2641</v>
      </c>
      <c r="I574">
        <v>2641</v>
      </c>
      <c r="J574">
        <v>2641</v>
      </c>
      <c r="K574">
        <v>0</v>
      </c>
      <c r="L574" s="2">
        <v>0</v>
      </c>
      <c r="M574" s="2">
        <v>0</v>
      </c>
      <c r="N574" s="2">
        <v>0</v>
      </c>
      <c r="O574" s="2">
        <v>82.2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82.2</v>
      </c>
      <c r="V574" t="s">
        <v>55</v>
      </c>
    </row>
    <row r="575" spans="1:22" ht="15.75" hidden="1" thickBot="1" x14ac:dyDescent="0.3">
      <c r="A575" t="s">
        <v>8328</v>
      </c>
      <c r="B575" s="6">
        <v>45621</v>
      </c>
      <c r="C575" t="s">
        <v>1</v>
      </c>
      <c r="D575" t="s">
        <v>7706</v>
      </c>
      <c r="E575" t="s">
        <v>10763</v>
      </c>
      <c r="F575" t="s">
        <v>10764</v>
      </c>
      <c r="G575">
        <v>2640</v>
      </c>
      <c r="H575">
        <v>2640</v>
      </c>
      <c r="I575">
        <v>2640</v>
      </c>
      <c r="J575">
        <v>2640</v>
      </c>
      <c r="K575">
        <v>0</v>
      </c>
      <c r="L575" s="2">
        <v>0</v>
      </c>
      <c r="M575" s="2">
        <v>0</v>
      </c>
      <c r="N575" s="2">
        <v>0</v>
      </c>
      <c r="O575" s="2">
        <v>55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55</v>
      </c>
      <c r="V575" t="s">
        <v>55</v>
      </c>
    </row>
    <row r="576" spans="1:22" ht="15.75" hidden="1" thickBot="1" x14ac:dyDescent="0.3">
      <c r="A576" t="s">
        <v>8328</v>
      </c>
      <c r="B576" s="6">
        <v>45621</v>
      </c>
      <c r="C576" t="s">
        <v>1</v>
      </c>
      <c r="D576" t="s">
        <v>7706</v>
      </c>
      <c r="E576" t="s">
        <v>10763</v>
      </c>
      <c r="F576" t="s">
        <v>10764</v>
      </c>
      <c r="G576">
        <v>2639</v>
      </c>
      <c r="H576">
        <v>2639</v>
      </c>
      <c r="I576">
        <v>2639</v>
      </c>
      <c r="J576">
        <v>2639</v>
      </c>
      <c r="K576">
        <v>0</v>
      </c>
      <c r="L576" s="2">
        <v>0</v>
      </c>
      <c r="M576" s="2">
        <v>0</v>
      </c>
      <c r="N576" s="2">
        <v>0</v>
      </c>
      <c r="O576" s="2">
        <v>34.94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34.94</v>
      </c>
      <c r="V576" t="s">
        <v>55</v>
      </c>
    </row>
    <row r="577" spans="1:22" ht="15.75" hidden="1" thickBot="1" x14ac:dyDescent="0.3">
      <c r="A577" t="s">
        <v>8328</v>
      </c>
      <c r="B577" s="6">
        <v>45621</v>
      </c>
      <c r="C577" t="s">
        <v>1</v>
      </c>
      <c r="D577" t="s">
        <v>7706</v>
      </c>
      <c r="E577" t="s">
        <v>10763</v>
      </c>
      <c r="F577" t="s">
        <v>10764</v>
      </c>
      <c r="G577">
        <v>2638</v>
      </c>
      <c r="H577">
        <v>2638</v>
      </c>
      <c r="I577">
        <v>2638</v>
      </c>
      <c r="J577">
        <v>2638</v>
      </c>
      <c r="K577">
        <v>0</v>
      </c>
      <c r="L577" s="2">
        <v>0</v>
      </c>
      <c r="M577" s="2">
        <v>0</v>
      </c>
      <c r="N577" s="2">
        <v>0</v>
      </c>
      <c r="O577" s="2">
        <v>165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165</v>
      </c>
      <c r="V577" t="s">
        <v>55</v>
      </c>
    </row>
    <row r="578" spans="1:22" ht="15.75" hidden="1" thickBot="1" x14ac:dyDescent="0.3">
      <c r="A578" t="s">
        <v>8328</v>
      </c>
      <c r="B578" s="6">
        <v>45621</v>
      </c>
      <c r="C578" t="s">
        <v>1</v>
      </c>
      <c r="D578" t="s">
        <v>7706</v>
      </c>
      <c r="E578" t="s">
        <v>10763</v>
      </c>
      <c r="F578" t="s">
        <v>10764</v>
      </c>
      <c r="G578">
        <v>2637</v>
      </c>
      <c r="H578">
        <v>2637</v>
      </c>
      <c r="I578">
        <v>2637</v>
      </c>
      <c r="J578">
        <v>2637</v>
      </c>
      <c r="K578">
        <v>0</v>
      </c>
      <c r="L578" s="2">
        <v>0</v>
      </c>
      <c r="M578" s="2">
        <v>0</v>
      </c>
      <c r="N578" s="2">
        <v>0</v>
      </c>
      <c r="O578" s="2">
        <v>161.5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161.5</v>
      </c>
      <c r="V578" t="s">
        <v>55</v>
      </c>
    </row>
    <row r="579" spans="1:22" ht="15.75" hidden="1" thickBot="1" x14ac:dyDescent="0.3">
      <c r="A579" t="s">
        <v>8328</v>
      </c>
      <c r="B579" s="6">
        <v>45621</v>
      </c>
      <c r="C579" t="s">
        <v>1</v>
      </c>
      <c r="D579" t="s">
        <v>7706</v>
      </c>
      <c r="E579" t="s">
        <v>10763</v>
      </c>
      <c r="F579" t="s">
        <v>10764</v>
      </c>
      <c r="G579">
        <v>2636</v>
      </c>
      <c r="H579">
        <v>2636</v>
      </c>
      <c r="I579">
        <v>2636</v>
      </c>
      <c r="J579">
        <v>2636</v>
      </c>
      <c r="K579">
        <v>0</v>
      </c>
      <c r="L579" s="2">
        <v>0</v>
      </c>
      <c r="M579" s="2">
        <v>0</v>
      </c>
      <c r="N579" s="2">
        <v>0</v>
      </c>
      <c r="O579" s="2">
        <v>96.25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96.25</v>
      </c>
      <c r="V579" t="s">
        <v>55</v>
      </c>
    </row>
    <row r="580" spans="1:22" ht="15.75" hidden="1" thickBot="1" x14ac:dyDescent="0.3">
      <c r="A580" t="s">
        <v>8328</v>
      </c>
      <c r="B580" s="6">
        <v>45621</v>
      </c>
      <c r="C580" t="s">
        <v>1</v>
      </c>
      <c r="D580" t="s">
        <v>7706</v>
      </c>
      <c r="E580" t="s">
        <v>10763</v>
      </c>
      <c r="F580" t="s">
        <v>10764</v>
      </c>
      <c r="G580">
        <v>2635</v>
      </c>
      <c r="H580">
        <v>2635</v>
      </c>
      <c r="I580">
        <v>2635</v>
      </c>
      <c r="J580">
        <v>2635</v>
      </c>
      <c r="K580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0</v>
      </c>
      <c r="V580" t="s">
        <v>55</v>
      </c>
    </row>
    <row r="581" spans="1:22" ht="15.75" hidden="1" thickBot="1" x14ac:dyDescent="0.3">
      <c r="A581" t="s">
        <v>8328</v>
      </c>
      <c r="B581" s="6">
        <v>45621</v>
      </c>
      <c r="C581" t="s">
        <v>1</v>
      </c>
      <c r="D581" t="s">
        <v>7706</v>
      </c>
      <c r="E581" t="s">
        <v>10763</v>
      </c>
      <c r="F581" t="s">
        <v>10764</v>
      </c>
      <c r="G581">
        <v>2634</v>
      </c>
      <c r="H581">
        <v>2634</v>
      </c>
      <c r="I581">
        <v>2634</v>
      </c>
      <c r="J581">
        <v>2634</v>
      </c>
      <c r="K581">
        <v>0</v>
      </c>
      <c r="L581" s="2">
        <v>0</v>
      </c>
      <c r="M581" s="2">
        <v>0</v>
      </c>
      <c r="N581" s="2">
        <v>0</v>
      </c>
      <c r="O581" s="2">
        <v>48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48</v>
      </c>
      <c r="V581" t="s">
        <v>55</v>
      </c>
    </row>
    <row r="582" spans="1:22" ht="15.75" hidden="1" thickBot="1" x14ac:dyDescent="0.3">
      <c r="A582" t="s">
        <v>8328</v>
      </c>
      <c r="B582" s="6">
        <v>45621</v>
      </c>
      <c r="C582" t="s">
        <v>1</v>
      </c>
      <c r="D582" t="s">
        <v>7706</v>
      </c>
      <c r="E582" t="s">
        <v>10763</v>
      </c>
      <c r="F582" t="s">
        <v>10764</v>
      </c>
      <c r="G582">
        <v>2633</v>
      </c>
      <c r="H582">
        <v>2633</v>
      </c>
      <c r="I582">
        <v>2633</v>
      </c>
      <c r="J582">
        <v>2633</v>
      </c>
      <c r="K582">
        <v>0</v>
      </c>
      <c r="L582" s="2">
        <v>0</v>
      </c>
      <c r="M582" s="2">
        <v>0</v>
      </c>
      <c r="N582" s="2">
        <v>0</v>
      </c>
      <c r="O582" s="2">
        <v>96.25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96.25</v>
      </c>
      <c r="V582" t="s">
        <v>55</v>
      </c>
    </row>
    <row r="583" spans="1:22" ht="15.75" hidden="1" thickBot="1" x14ac:dyDescent="0.3">
      <c r="A583" t="s">
        <v>8328</v>
      </c>
      <c r="B583" s="6">
        <v>45621</v>
      </c>
      <c r="C583" t="s">
        <v>1</v>
      </c>
      <c r="D583" t="s">
        <v>7706</v>
      </c>
      <c r="E583" t="s">
        <v>10763</v>
      </c>
      <c r="F583" t="s">
        <v>10764</v>
      </c>
      <c r="G583">
        <v>2632</v>
      </c>
      <c r="H583">
        <v>2632</v>
      </c>
      <c r="I583">
        <v>2632</v>
      </c>
      <c r="J583">
        <v>2632</v>
      </c>
      <c r="K583">
        <v>0</v>
      </c>
      <c r="L583" s="2">
        <v>0</v>
      </c>
      <c r="M583" s="2">
        <v>0</v>
      </c>
      <c r="N583" s="2">
        <v>0</v>
      </c>
      <c r="O583" s="2">
        <v>178.75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178.75</v>
      </c>
      <c r="V583" t="s">
        <v>55</v>
      </c>
    </row>
    <row r="584" spans="1:22" ht="15.75" hidden="1" thickBot="1" x14ac:dyDescent="0.3">
      <c r="A584" t="s">
        <v>8328</v>
      </c>
      <c r="B584" s="6">
        <v>45621</v>
      </c>
      <c r="C584" t="s">
        <v>1</v>
      </c>
      <c r="D584" t="s">
        <v>7706</v>
      </c>
      <c r="E584" t="s">
        <v>10763</v>
      </c>
      <c r="F584" t="s">
        <v>10764</v>
      </c>
      <c r="G584">
        <v>2631</v>
      </c>
      <c r="H584">
        <v>2631</v>
      </c>
      <c r="I584">
        <v>2631</v>
      </c>
      <c r="J584">
        <v>2631</v>
      </c>
      <c r="K584">
        <v>0</v>
      </c>
      <c r="L584" s="2">
        <v>0</v>
      </c>
      <c r="M584" s="2">
        <v>0</v>
      </c>
      <c r="N584" s="2">
        <v>0</v>
      </c>
      <c r="O584" s="2">
        <v>151.9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151.9</v>
      </c>
      <c r="V584" t="s">
        <v>55</v>
      </c>
    </row>
    <row r="585" spans="1:22" ht="15.75" hidden="1" thickBot="1" x14ac:dyDescent="0.3">
      <c r="A585" t="s">
        <v>8328</v>
      </c>
      <c r="B585" s="6">
        <v>45621</v>
      </c>
      <c r="C585" t="s">
        <v>1</v>
      </c>
      <c r="D585" t="s">
        <v>7706</v>
      </c>
      <c r="E585" t="s">
        <v>10763</v>
      </c>
      <c r="F585" t="s">
        <v>10764</v>
      </c>
      <c r="G585">
        <v>2630</v>
      </c>
      <c r="H585">
        <v>2630</v>
      </c>
      <c r="I585">
        <v>2630</v>
      </c>
      <c r="J585">
        <v>2630</v>
      </c>
      <c r="K585">
        <v>0</v>
      </c>
      <c r="L585" s="2">
        <v>0</v>
      </c>
      <c r="M585" s="2">
        <v>0</v>
      </c>
      <c r="N585" s="2">
        <v>0</v>
      </c>
      <c r="O585" s="2">
        <v>96.25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96.25</v>
      </c>
      <c r="V585" t="s">
        <v>55</v>
      </c>
    </row>
    <row r="586" spans="1:22" ht="15.75" hidden="1" thickBot="1" x14ac:dyDescent="0.3">
      <c r="A586" t="s">
        <v>8328</v>
      </c>
      <c r="B586" s="6">
        <v>45621</v>
      </c>
      <c r="C586" t="s">
        <v>1</v>
      </c>
      <c r="D586" t="s">
        <v>7706</v>
      </c>
      <c r="E586" t="s">
        <v>10763</v>
      </c>
      <c r="F586" t="s">
        <v>10764</v>
      </c>
      <c r="G586">
        <v>2629</v>
      </c>
      <c r="H586">
        <v>2629</v>
      </c>
      <c r="I586">
        <v>2629</v>
      </c>
      <c r="J586">
        <v>2629</v>
      </c>
      <c r="K586">
        <v>0</v>
      </c>
      <c r="L586" s="2">
        <v>0</v>
      </c>
      <c r="M586" s="2">
        <v>0</v>
      </c>
      <c r="N586" s="2">
        <v>0</v>
      </c>
      <c r="O586" s="2">
        <v>165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165</v>
      </c>
      <c r="V586" t="s">
        <v>55</v>
      </c>
    </row>
    <row r="587" spans="1:22" ht="15.75" hidden="1" thickBot="1" x14ac:dyDescent="0.3">
      <c r="A587" t="s">
        <v>8328</v>
      </c>
      <c r="B587" s="6">
        <v>45621</v>
      </c>
      <c r="C587" t="s">
        <v>1</v>
      </c>
      <c r="D587" t="s">
        <v>7706</v>
      </c>
      <c r="E587" t="s">
        <v>10763</v>
      </c>
      <c r="F587" t="s">
        <v>10764</v>
      </c>
      <c r="G587">
        <v>2628</v>
      </c>
      <c r="H587">
        <v>2628</v>
      </c>
      <c r="I587">
        <v>2628</v>
      </c>
      <c r="J587">
        <v>2628</v>
      </c>
      <c r="K587">
        <v>0</v>
      </c>
      <c r="L587" s="2">
        <v>0</v>
      </c>
      <c r="M587" s="2">
        <v>0</v>
      </c>
      <c r="N587" s="2">
        <v>0</v>
      </c>
      <c r="O587" s="2">
        <v>95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95</v>
      </c>
      <c r="V587" t="s">
        <v>55</v>
      </c>
    </row>
    <row r="588" spans="1:22" ht="15.75" hidden="1" thickBot="1" x14ac:dyDescent="0.3">
      <c r="A588" t="s">
        <v>8328</v>
      </c>
      <c r="B588" s="6">
        <v>45621</v>
      </c>
      <c r="C588" t="s">
        <v>1</v>
      </c>
      <c r="D588" t="s">
        <v>7706</v>
      </c>
      <c r="E588" t="s">
        <v>10763</v>
      </c>
      <c r="F588" t="s">
        <v>10764</v>
      </c>
      <c r="G588">
        <v>2627</v>
      </c>
      <c r="H588">
        <v>2627</v>
      </c>
      <c r="I588">
        <v>2627</v>
      </c>
      <c r="J588">
        <v>2627</v>
      </c>
      <c r="K588">
        <v>0</v>
      </c>
      <c r="L588" s="2">
        <v>0</v>
      </c>
      <c r="M588" s="2">
        <v>0</v>
      </c>
      <c r="N588" s="2">
        <v>0</v>
      </c>
      <c r="O588" s="2">
        <v>165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165</v>
      </c>
      <c r="V588" t="s">
        <v>55</v>
      </c>
    </row>
    <row r="589" spans="1:22" ht="15.75" hidden="1" thickBot="1" x14ac:dyDescent="0.3">
      <c r="A589" t="s">
        <v>8328</v>
      </c>
      <c r="B589" s="6">
        <v>45621</v>
      </c>
      <c r="C589" t="s">
        <v>1</v>
      </c>
      <c r="D589" t="s">
        <v>7706</v>
      </c>
      <c r="E589" t="s">
        <v>10763</v>
      </c>
      <c r="F589" t="s">
        <v>10764</v>
      </c>
      <c r="G589">
        <v>2626</v>
      </c>
      <c r="H589">
        <v>2626</v>
      </c>
      <c r="I589">
        <v>2626</v>
      </c>
      <c r="J589">
        <v>2626</v>
      </c>
      <c r="K589">
        <v>0</v>
      </c>
      <c r="L589" s="2">
        <v>0</v>
      </c>
      <c r="M589" s="2">
        <v>0</v>
      </c>
      <c r="N589" s="2">
        <v>0</v>
      </c>
      <c r="O589" s="2">
        <v>486.75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486.75</v>
      </c>
      <c r="V589" t="s">
        <v>55</v>
      </c>
    </row>
    <row r="590" spans="1:22" ht="15.75" hidden="1" thickBot="1" x14ac:dyDescent="0.3">
      <c r="A590" t="s">
        <v>8328</v>
      </c>
      <c r="B590" s="6">
        <v>45621</v>
      </c>
      <c r="C590" t="s">
        <v>1</v>
      </c>
      <c r="D590" t="s">
        <v>7706</v>
      </c>
      <c r="E590" t="s">
        <v>10763</v>
      </c>
      <c r="F590" t="s">
        <v>10764</v>
      </c>
      <c r="G590">
        <v>2625</v>
      </c>
      <c r="H590">
        <v>2625</v>
      </c>
      <c r="I590">
        <v>2625</v>
      </c>
      <c r="J590">
        <v>2625</v>
      </c>
      <c r="K590">
        <v>0</v>
      </c>
      <c r="L590" s="2">
        <v>0</v>
      </c>
      <c r="M590" s="2">
        <v>0</v>
      </c>
      <c r="N590" s="2">
        <v>0</v>
      </c>
      <c r="O590" s="2">
        <v>575.1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575.1</v>
      </c>
      <c r="V590" t="s">
        <v>55</v>
      </c>
    </row>
    <row r="591" spans="1:22" ht="15.75" hidden="1" thickBot="1" x14ac:dyDescent="0.3">
      <c r="A591" t="s">
        <v>8328</v>
      </c>
      <c r="B591" s="6">
        <v>45621</v>
      </c>
      <c r="C591" t="s">
        <v>1</v>
      </c>
      <c r="D591" t="s">
        <v>7706</v>
      </c>
      <c r="E591" t="s">
        <v>10763</v>
      </c>
      <c r="F591" t="s">
        <v>10764</v>
      </c>
      <c r="G591">
        <v>2624</v>
      </c>
      <c r="H591">
        <v>2624</v>
      </c>
      <c r="I591">
        <v>2624</v>
      </c>
      <c r="J591">
        <v>2624</v>
      </c>
      <c r="K591">
        <v>0</v>
      </c>
      <c r="L591" s="2">
        <v>0</v>
      </c>
      <c r="M591" s="2">
        <v>0</v>
      </c>
      <c r="N591" s="2">
        <v>0</v>
      </c>
      <c r="O591" s="2">
        <v>50.2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50.2</v>
      </c>
      <c r="V591" t="s">
        <v>55</v>
      </c>
    </row>
    <row r="592" spans="1:22" ht="15.75" hidden="1" thickBot="1" x14ac:dyDescent="0.3">
      <c r="A592" t="s">
        <v>8328</v>
      </c>
      <c r="B592" s="6">
        <v>45619</v>
      </c>
      <c r="C592" t="s">
        <v>1</v>
      </c>
      <c r="D592" t="s">
        <v>7706</v>
      </c>
      <c r="E592" t="s">
        <v>10763</v>
      </c>
      <c r="F592" t="s">
        <v>10764</v>
      </c>
      <c r="G592">
        <v>2623</v>
      </c>
      <c r="H592">
        <v>2623</v>
      </c>
      <c r="I592">
        <v>2623</v>
      </c>
      <c r="J592">
        <v>2623</v>
      </c>
      <c r="K592">
        <v>0</v>
      </c>
      <c r="L592" s="2">
        <v>0</v>
      </c>
      <c r="M592" s="2">
        <v>0</v>
      </c>
      <c r="N592" s="2">
        <v>0</v>
      </c>
      <c r="O592" s="2">
        <v>14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14</v>
      </c>
      <c r="V592" t="s">
        <v>55</v>
      </c>
    </row>
    <row r="593" spans="1:22" ht="15.75" hidden="1" thickBot="1" x14ac:dyDescent="0.3">
      <c r="A593" t="s">
        <v>8328</v>
      </c>
      <c r="B593" s="6">
        <v>45619</v>
      </c>
      <c r="C593" t="s">
        <v>1</v>
      </c>
      <c r="D593" t="s">
        <v>7706</v>
      </c>
      <c r="E593" t="s">
        <v>10763</v>
      </c>
      <c r="F593" t="s">
        <v>10764</v>
      </c>
      <c r="G593">
        <v>2622</v>
      </c>
      <c r="H593">
        <v>2622</v>
      </c>
      <c r="I593">
        <v>2622</v>
      </c>
      <c r="J593">
        <v>2622</v>
      </c>
      <c r="K593">
        <v>0</v>
      </c>
      <c r="L593" s="2">
        <v>0</v>
      </c>
      <c r="M593" s="2">
        <v>0</v>
      </c>
      <c r="N593" s="2">
        <v>0</v>
      </c>
      <c r="O593" s="2">
        <v>204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204</v>
      </c>
      <c r="V593" t="s">
        <v>55</v>
      </c>
    </row>
    <row r="594" spans="1:22" ht="15.75" hidden="1" thickBot="1" x14ac:dyDescent="0.3">
      <c r="A594" t="s">
        <v>8328</v>
      </c>
      <c r="B594" s="6">
        <v>45619</v>
      </c>
      <c r="C594" t="s">
        <v>1</v>
      </c>
      <c r="D594" t="s">
        <v>7706</v>
      </c>
      <c r="E594" t="s">
        <v>10763</v>
      </c>
      <c r="F594" t="s">
        <v>10764</v>
      </c>
      <c r="G594">
        <v>2621</v>
      </c>
      <c r="H594">
        <v>2621</v>
      </c>
      <c r="I594">
        <v>2621</v>
      </c>
      <c r="J594">
        <v>2621</v>
      </c>
      <c r="K594">
        <v>0</v>
      </c>
      <c r="L594" s="2">
        <v>0</v>
      </c>
      <c r="M594" s="2">
        <v>0</v>
      </c>
      <c r="N594" s="2">
        <v>0</v>
      </c>
      <c r="O594" s="2">
        <v>267.8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267.8</v>
      </c>
      <c r="V594" t="s">
        <v>55</v>
      </c>
    </row>
    <row r="595" spans="1:22" ht="15.75" hidden="1" thickBot="1" x14ac:dyDescent="0.3">
      <c r="A595" t="s">
        <v>8328</v>
      </c>
      <c r="B595" s="6">
        <v>45619</v>
      </c>
      <c r="C595" t="s">
        <v>1</v>
      </c>
      <c r="D595" t="s">
        <v>7706</v>
      </c>
      <c r="E595" t="s">
        <v>10763</v>
      </c>
      <c r="F595" t="s">
        <v>10764</v>
      </c>
      <c r="G595">
        <v>2620</v>
      </c>
      <c r="H595">
        <v>2620</v>
      </c>
      <c r="I595">
        <v>2620</v>
      </c>
      <c r="J595">
        <v>2620</v>
      </c>
      <c r="K595">
        <v>0</v>
      </c>
      <c r="L595" s="2">
        <v>0</v>
      </c>
      <c r="M595" s="2">
        <v>0</v>
      </c>
      <c r="N595" s="2">
        <v>0</v>
      </c>
      <c r="O595" s="2">
        <v>546.5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546.5</v>
      </c>
      <c r="V595" t="s">
        <v>55</v>
      </c>
    </row>
    <row r="596" spans="1:22" ht="15.75" hidden="1" thickBot="1" x14ac:dyDescent="0.3">
      <c r="A596" t="s">
        <v>8328</v>
      </c>
      <c r="B596" s="6">
        <v>45619</v>
      </c>
      <c r="C596" t="s">
        <v>1</v>
      </c>
      <c r="D596" t="s">
        <v>7706</v>
      </c>
      <c r="E596" t="s">
        <v>10763</v>
      </c>
      <c r="F596" t="s">
        <v>10764</v>
      </c>
      <c r="G596">
        <v>2619</v>
      </c>
      <c r="H596">
        <v>2619</v>
      </c>
      <c r="I596">
        <v>2619</v>
      </c>
      <c r="J596">
        <v>2619</v>
      </c>
      <c r="K596">
        <v>0</v>
      </c>
      <c r="L596" s="2">
        <v>0</v>
      </c>
      <c r="M596" s="2">
        <v>0</v>
      </c>
      <c r="N596" s="2">
        <v>0</v>
      </c>
      <c r="O596" s="2">
        <v>6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6</v>
      </c>
      <c r="V596" t="s">
        <v>55</v>
      </c>
    </row>
    <row r="597" spans="1:22" ht="15.75" hidden="1" thickBot="1" x14ac:dyDescent="0.3">
      <c r="A597" t="s">
        <v>8328</v>
      </c>
      <c r="B597" s="6">
        <v>45619</v>
      </c>
      <c r="C597" t="s">
        <v>1</v>
      </c>
      <c r="D597" t="s">
        <v>7706</v>
      </c>
      <c r="E597" t="s">
        <v>10763</v>
      </c>
      <c r="F597" t="s">
        <v>10764</v>
      </c>
      <c r="G597">
        <v>2618</v>
      </c>
      <c r="H597">
        <v>2618</v>
      </c>
      <c r="I597">
        <v>2618</v>
      </c>
      <c r="J597">
        <v>2618</v>
      </c>
      <c r="K597">
        <v>0</v>
      </c>
      <c r="L597" s="2">
        <v>0</v>
      </c>
      <c r="M597" s="2">
        <v>0</v>
      </c>
      <c r="N597" s="2">
        <v>0</v>
      </c>
      <c r="O597" s="2">
        <v>42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42</v>
      </c>
      <c r="V597" t="s">
        <v>55</v>
      </c>
    </row>
    <row r="598" spans="1:22" ht="15.75" hidden="1" thickBot="1" x14ac:dyDescent="0.3">
      <c r="A598" t="s">
        <v>8328</v>
      </c>
      <c r="B598" s="6">
        <v>45619</v>
      </c>
      <c r="C598" t="s">
        <v>1</v>
      </c>
      <c r="D598" t="s">
        <v>7706</v>
      </c>
      <c r="E598" t="s">
        <v>10763</v>
      </c>
      <c r="F598" t="s">
        <v>10764</v>
      </c>
      <c r="G598">
        <v>2617</v>
      </c>
      <c r="H598">
        <v>2617</v>
      </c>
      <c r="I598">
        <v>2617</v>
      </c>
      <c r="J598">
        <v>2617</v>
      </c>
      <c r="K598">
        <v>0</v>
      </c>
      <c r="L598" s="2">
        <v>0</v>
      </c>
      <c r="M598" s="2">
        <v>0</v>
      </c>
      <c r="N598" s="2">
        <v>0</v>
      </c>
      <c r="O598" s="2">
        <v>56.2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56.2</v>
      </c>
      <c r="V598" t="s">
        <v>55</v>
      </c>
    </row>
    <row r="599" spans="1:22" ht="15.75" hidden="1" thickBot="1" x14ac:dyDescent="0.3">
      <c r="A599" t="s">
        <v>8328</v>
      </c>
      <c r="B599" s="6">
        <v>45619</v>
      </c>
      <c r="C599" t="s">
        <v>1</v>
      </c>
      <c r="D599" t="s">
        <v>7706</v>
      </c>
      <c r="E599" t="s">
        <v>10763</v>
      </c>
      <c r="F599" t="s">
        <v>10764</v>
      </c>
      <c r="G599">
        <v>2616</v>
      </c>
      <c r="H599">
        <v>2616</v>
      </c>
      <c r="I599">
        <v>2616</v>
      </c>
      <c r="J599">
        <v>2616</v>
      </c>
      <c r="K599">
        <v>0</v>
      </c>
      <c r="L599" s="2">
        <v>0</v>
      </c>
      <c r="M599" s="2">
        <v>0</v>
      </c>
      <c r="N599" s="2">
        <v>0</v>
      </c>
      <c r="O599" s="2">
        <v>194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194</v>
      </c>
      <c r="V599" t="s">
        <v>55</v>
      </c>
    </row>
    <row r="600" spans="1:22" ht="15.75" hidden="1" thickBot="1" x14ac:dyDescent="0.3">
      <c r="A600" t="s">
        <v>8328</v>
      </c>
      <c r="B600" s="6">
        <v>45619</v>
      </c>
      <c r="C600" t="s">
        <v>1</v>
      </c>
      <c r="D600" t="s">
        <v>7706</v>
      </c>
      <c r="E600" t="s">
        <v>10763</v>
      </c>
      <c r="F600" t="s">
        <v>10764</v>
      </c>
      <c r="G600">
        <v>2615</v>
      </c>
      <c r="H600">
        <v>2615</v>
      </c>
      <c r="I600">
        <v>2615</v>
      </c>
      <c r="J600">
        <v>2615</v>
      </c>
      <c r="K600">
        <v>0</v>
      </c>
      <c r="L600" s="2">
        <v>0</v>
      </c>
      <c r="M600" s="2">
        <v>0</v>
      </c>
      <c r="N600" s="2">
        <v>0</v>
      </c>
      <c r="O600" s="2">
        <v>67.400000000000006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67.400000000000006</v>
      </c>
      <c r="V600" t="s">
        <v>55</v>
      </c>
    </row>
    <row r="601" spans="1:22" ht="15.75" hidden="1" thickBot="1" x14ac:dyDescent="0.3">
      <c r="A601" t="s">
        <v>8328</v>
      </c>
      <c r="B601" s="6">
        <v>45619</v>
      </c>
      <c r="C601" t="s">
        <v>1</v>
      </c>
      <c r="D601" t="s">
        <v>7706</v>
      </c>
      <c r="E601" t="s">
        <v>10763</v>
      </c>
      <c r="F601" t="s">
        <v>10764</v>
      </c>
      <c r="G601">
        <v>2614</v>
      </c>
      <c r="H601">
        <v>2614</v>
      </c>
      <c r="I601">
        <v>2614</v>
      </c>
      <c r="J601">
        <v>2614</v>
      </c>
      <c r="K601">
        <v>0</v>
      </c>
      <c r="L601" s="2">
        <v>0</v>
      </c>
      <c r="M601" s="2">
        <v>0</v>
      </c>
      <c r="N601" s="2">
        <v>0</v>
      </c>
      <c r="O601" s="2">
        <v>6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6</v>
      </c>
      <c r="V601" t="s">
        <v>55</v>
      </c>
    </row>
    <row r="602" spans="1:22" ht="15.75" hidden="1" thickBot="1" x14ac:dyDescent="0.3">
      <c r="A602" t="s">
        <v>8328</v>
      </c>
      <c r="B602" s="6">
        <v>45619</v>
      </c>
      <c r="C602" t="s">
        <v>1</v>
      </c>
      <c r="D602" t="s">
        <v>7706</v>
      </c>
      <c r="E602" t="s">
        <v>10763</v>
      </c>
      <c r="F602" t="s">
        <v>10764</v>
      </c>
      <c r="G602">
        <v>2613</v>
      </c>
      <c r="H602">
        <v>2613</v>
      </c>
      <c r="I602">
        <v>2613</v>
      </c>
      <c r="J602">
        <v>2613</v>
      </c>
      <c r="K602">
        <v>0</v>
      </c>
      <c r="L602" s="2">
        <v>0</v>
      </c>
      <c r="M602" s="2">
        <v>0</v>
      </c>
      <c r="N602" s="2">
        <v>0</v>
      </c>
      <c r="O602" s="2">
        <v>418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418</v>
      </c>
      <c r="V602" t="s">
        <v>55</v>
      </c>
    </row>
    <row r="603" spans="1:22" ht="15.75" hidden="1" thickBot="1" x14ac:dyDescent="0.3">
      <c r="A603" t="s">
        <v>8328</v>
      </c>
      <c r="B603" s="6">
        <v>45619</v>
      </c>
      <c r="C603" t="s">
        <v>1</v>
      </c>
      <c r="D603" t="s">
        <v>7706</v>
      </c>
      <c r="E603" t="s">
        <v>10763</v>
      </c>
      <c r="F603" t="s">
        <v>10764</v>
      </c>
      <c r="G603">
        <v>2612</v>
      </c>
      <c r="H603">
        <v>2612</v>
      </c>
      <c r="I603">
        <v>2612</v>
      </c>
      <c r="J603">
        <v>2612</v>
      </c>
      <c r="K603">
        <v>0</v>
      </c>
      <c r="L603" s="2">
        <v>0</v>
      </c>
      <c r="M603" s="2">
        <v>0</v>
      </c>
      <c r="N603" s="2">
        <v>0</v>
      </c>
      <c r="O603" s="2">
        <v>116.6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116.6</v>
      </c>
      <c r="V603" t="s">
        <v>55</v>
      </c>
    </row>
    <row r="604" spans="1:22" ht="15.75" hidden="1" thickBot="1" x14ac:dyDescent="0.3">
      <c r="A604" t="s">
        <v>8328</v>
      </c>
      <c r="B604" s="6">
        <v>45619</v>
      </c>
      <c r="C604" t="s">
        <v>1</v>
      </c>
      <c r="D604" t="s">
        <v>7706</v>
      </c>
      <c r="E604" t="s">
        <v>10763</v>
      </c>
      <c r="F604" t="s">
        <v>10764</v>
      </c>
      <c r="G604">
        <v>2611</v>
      </c>
      <c r="H604">
        <v>2611</v>
      </c>
      <c r="I604">
        <v>2611</v>
      </c>
      <c r="J604">
        <v>2611</v>
      </c>
      <c r="K604">
        <v>0</v>
      </c>
      <c r="L604" s="2">
        <v>0</v>
      </c>
      <c r="M604" s="2">
        <v>0</v>
      </c>
      <c r="N604" s="2">
        <v>0</v>
      </c>
      <c r="O604" s="2">
        <v>445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445</v>
      </c>
      <c r="V604" t="s">
        <v>55</v>
      </c>
    </row>
    <row r="605" spans="1:22" ht="15.75" hidden="1" thickBot="1" x14ac:dyDescent="0.3">
      <c r="A605" t="s">
        <v>8328</v>
      </c>
      <c r="B605" s="6">
        <v>45618</v>
      </c>
      <c r="C605" t="s">
        <v>1</v>
      </c>
      <c r="D605" t="s">
        <v>7706</v>
      </c>
      <c r="E605" t="s">
        <v>10763</v>
      </c>
      <c r="F605" t="s">
        <v>10764</v>
      </c>
      <c r="G605">
        <v>2610</v>
      </c>
      <c r="H605">
        <v>2610</v>
      </c>
      <c r="I605">
        <v>2610</v>
      </c>
      <c r="J605">
        <v>2610</v>
      </c>
      <c r="K605">
        <v>0</v>
      </c>
      <c r="L605" s="2">
        <v>0</v>
      </c>
      <c r="M605" s="2">
        <v>0</v>
      </c>
      <c r="N605" s="2">
        <v>0</v>
      </c>
      <c r="O605" s="2">
        <v>25.45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25.45</v>
      </c>
      <c r="V605" t="s">
        <v>55</v>
      </c>
    </row>
    <row r="606" spans="1:22" ht="15.75" hidden="1" thickBot="1" x14ac:dyDescent="0.3">
      <c r="A606" t="s">
        <v>8328</v>
      </c>
      <c r="B606" s="6">
        <v>45618</v>
      </c>
      <c r="C606" t="s">
        <v>1</v>
      </c>
      <c r="D606" t="s">
        <v>7706</v>
      </c>
      <c r="E606" t="s">
        <v>10763</v>
      </c>
      <c r="F606" t="s">
        <v>10764</v>
      </c>
      <c r="G606">
        <v>2609</v>
      </c>
      <c r="H606">
        <v>2609</v>
      </c>
      <c r="I606">
        <v>2609</v>
      </c>
      <c r="J606">
        <v>2609</v>
      </c>
      <c r="K606">
        <v>0</v>
      </c>
      <c r="L606" s="2">
        <v>0</v>
      </c>
      <c r="M606" s="2">
        <v>0</v>
      </c>
      <c r="N606" s="2">
        <v>0</v>
      </c>
      <c r="O606" s="2">
        <v>117.1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117.1</v>
      </c>
      <c r="V606" t="s">
        <v>55</v>
      </c>
    </row>
    <row r="607" spans="1:22" ht="15.75" hidden="1" thickBot="1" x14ac:dyDescent="0.3">
      <c r="A607" t="s">
        <v>8328</v>
      </c>
      <c r="B607" s="6">
        <v>45618</v>
      </c>
      <c r="C607" t="s">
        <v>1</v>
      </c>
      <c r="D607" t="s">
        <v>7706</v>
      </c>
      <c r="E607" t="s">
        <v>10763</v>
      </c>
      <c r="F607" t="s">
        <v>10764</v>
      </c>
      <c r="G607">
        <v>2608</v>
      </c>
      <c r="H607">
        <v>2608</v>
      </c>
      <c r="I607">
        <v>2608</v>
      </c>
      <c r="J607">
        <v>2608</v>
      </c>
      <c r="K607">
        <v>0</v>
      </c>
      <c r="L607" s="2">
        <v>0</v>
      </c>
      <c r="M607" s="2">
        <v>0</v>
      </c>
      <c r="N607" s="2">
        <v>0</v>
      </c>
      <c r="O607" s="2">
        <v>38.799999999999997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38.799999999999997</v>
      </c>
      <c r="V607" t="s">
        <v>55</v>
      </c>
    </row>
    <row r="608" spans="1:22" ht="15.75" hidden="1" thickBot="1" x14ac:dyDescent="0.3">
      <c r="A608" t="s">
        <v>8328</v>
      </c>
      <c r="B608" s="6">
        <v>45618</v>
      </c>
      <c r="C608" t="s">
        <v>1</v>
      </c>
      <c r="D608" t="s">
        <v>7706</v>
      </c>
      <c r="E608" t="s">
        <v>10763</v>
      </c>
      <c r="F608" t="s">
        <v>10764</v>
      </c>
      <c r="G608">
        <v>2607</v>
      </c>
      <c r="H608">
        <v>2607</v>
      </c>
      <c r="I608">
        <v>2607</v>
      </c>
      <c r="J608">
        <v>2607</v>
      </c>
      <c r="K608">
        <v>0</v>
      </c>
      <c r="L608" s="2">
        <v>0</v>
      </c>
      <c r="M608" s="2">
        <v>0</v>
      </c>
      <c r="N608" s="2">
        <v>0</v>
      </c>
      <c r="O608" s="2">
        <v>30.8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30.8</v>
      </c>
      <c r="V608" t="s">
        <v>55</v>
      </c>
    </row>
    <row r="609" spans="1:22" ht="15.75" hidden="1" thickBot="1" x14ac:dyDescent="0.3">
      <c r="A609" t="s">
        <v>8328</v>
      </c>
      <c r="B609" s="6">
        <v>45618</v>
      </c>
      <c r="C609" t="s">
        <v>1</v>
      </c>
      <c r="D609" t="s">
        <v>7706</v>
      </c>
      <c r="E609" t="s">
        <v>10763</v>
      </c>
      <c r="F609" t="s">
        <v>10764</v>
      </c>
      <c r="G609">
        <v>2606</v>
      </c>
      <c r="H609">
        <v>2606</v>
      </c>
      <c r="I609">
        <v>2606</v>
      </c>
      <c r="J609">
        <v>2606</v>
      </c>
      <c r="K609">
        <v>0</v>
      </c>
      <c r="L609" s="2">
        <v>0</v>
      </c>
      <c r="M609" s="2">
        <v>0</v>
      </c>
      <c r="N609" s="2">
        <v>0</v>
      </c>
      <c r="O609" s="2">
        <v>72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72</v>
      </c>
      <c r="V609" t="s">
        <v>55</v>
      </c>
    </row>
    <row r="610" spans="1:22" ht="15.75" hidden="1" thickBot="1" x14ac:dyDescent="0.3">
      <c r="A610" t="s">
        <v>8328</v>
      </c>
      <c r="B610" s="6">
        <v>45618</v>
      </c>
      <c r="C610" t="s">
        <v>1</v>
      </c>
      <c r="D610" t="s">
        <v>7706</v>
      </c>
      <c r="E610" t="s">
        <v>10763</v>
      </c>
      <c r="F610" t="s">
        <v>10764</v>
      </c>
      <c r="G610">
        <v>2605</v>
      </c>
      <c r="H610">
        <v>2605</v>
      </c>
      <c r="I610">
        <v>2605</v>
      </c>
      <c r="J610">
        <v>2605</v>
      </c>
      <c r="K610">
        <v>0</v>
      </c>
      <c r="L610" s="2">
        <v>0</v>
      </c>
      <c r="M610" s="2">
        <v>0</v>
      </c>
      <c r="N610" s="2">
        <v>0</v>
      </c>
      <c r="O610" s="2">
        <v>42.7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42.7</v>
      </c>
      <c r="V610" t="s">
        <v>55</v>
      </c>
    </row>
    <row r="611" spans="1:22" ht="15.75" hidden="1" thickBot="1" x14ac:dyDescent="0.3">
      <c r="A611" t="s">
        <v>8328</v>
      </c>
      <c r="B611" s="6">
        <v>45618</v>
      </c>
      <c r="C611" t="s">
        <v>1</v>
      </c>
      <c r="D611" t="s">
        <v>7706</v>
      </c>
      <c r="E611" t="s">
        <v>10763</v>
      </c>
      <c r="F611" t="s">
        <v>10764</v>
      </c>
      <c r="G611">
        <v>2604</v>
      </c>
      <c r="H611">
        <v>2604</v>
      </c>
      <c r="I611">
        <v>2604</v>
      </c>
      <c r="J611">
        <v>2604</v>
      </c>
      <c r="K611">
        <v>0</v>
      </c>
      <c r="L611" s="2">
        <v>0</v>
      </c>
      <c r="M611" s="2">
        <v>0</v>
      </c>
      <c r="N611" s="2">
        <v>0</v>
      </c>
      <c r="O611" s="2">
        <v>35.299999999999997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35.299999999999997</v>
      </c>
      <c r="V611" t="s">
        <v>55</v>
      </c>
    </row>
    <row r="612" spans="1:22" ht="15.75" hidden="1" thickBot="1" x14ac:dyDescent="0.3">
      <c r="A612" t="s">
        <v>8328</v>
      </c>
      <c r="B612" s="6">
        <v>45618</v>
      </c>
      <c r="C612" t="s">
        <v>1</v>
      </c>
      <c r="D612" t="s">
        <v>7706</v>
      </c>
      <c r="E612" t="s">
        <v>10763</v>
      </c>
      <c r="F612" t="s">
        <v>10764</v>
      </c>
      <c r="G612">
        <v>2603</v>
      </c>
      <c r="H612">
        <v>2603</v>
      </c>
      <c r="I612">
        <v>2603</v>
      </c>
      <c r="J612">
        <v>2603</v>
      </c>
      <c r="K612">
        <v>0</v>
      </c>
      <c r="L612" s="2">
        <v>0</v>
      </c>
      <c r="M612" s="2">
        <v>0</v>
      </c>
      <c r="N612" s="2">
        <v>0</v>
      </c>
      <c r="O612" s="2">
        <v>86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86</v>
      </c>
      <c r="V612" t="s">
        <v>55</v>
      </c>
    </row>
    <row r="613" spans="1:22" ht="15.75" hidden="1" thickBot="1" x14ac:dyDescent="0.3">
      <c r="A613" t="s">
        <v>8328</v>
      </c>
      <c r="B613" s="6">
        <v>45618</v>
      </c>
      <c r="C613" t="s">
        <v>1</v>
      </c>
      <c r="D613" t="s">
        <v>7706</v>
      </c>
      <c r="E613" t="s">
        <v>10763</v>
      </c>
      <c r="F613" t="s">
        <v>10764</v>
      </c>
      <c r="G613">
        <v>2602</v>
      </c>
      <c r="H613">
        <v>2602</v>
      </c>
      <c r="I613">
        <v>2602</v>
      </c>
      <c r="J613">
        <v>2602</v>
      </c>
      <c r="K613">
        <v>0</v>
      </c>
      <c r="L613" s="2">
        <v>0</v>
      </c>
      <c r="M613" s="2">
        <v>0</v>
      </c>
      <c r="N613" s="2">
        <v>0</v>
      </c>
      <c r="O613" s="2">
        <v>593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593</v>
      </c>
      <c r="V613" t="s">
        <v>55</v>
      </c>
    </row>
    <row r="614" spans="1:22" ht="15.75" hidden="1" thickBot="1" x14ac:dyDescent="0.3">
      <c r="A614" t="s">
        <v>8328</v>
      </c>
      <c r="B614" s="6">
        <v>45618</v>
      </c>
      <c r="C614" t="s">
        <v>1</v>
      </c>
      <c r="D614" t="s">
        <v>7706</v>
      </c>
      <c r="E614" t="s">
        <v>10763</v>
      </c>
      <c r="F614" t="s">
        <v>10764</v>
      </c>
      <c r="G614">
        <v>2601</v>
      </c>
      <c r="H614">
        <v>2601</v>
      </c>
      <c r="I614">
        <v>2601</v>
      </c>
      <c r="J614">
        <v>2601</v>
      </c>
      <c r="K614">
        <v>0</v>
      </c>
      <c r="L614" s="2">
        <v>0</v>
      </c>
      <c r="M614" s="2">
        <v>0</v>
      </c>
      <c r="N614" s="2">
        <v>0</v>
      </c>
      <c r="O614" s="2">
        <v>349.8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349.8</v>
      </c>
      <c r="V614" t="s">
        <v>55</v>
      </c>
    </row>
    <row r="615" spans="1:22" ht="15.75" hidden="1" thickBot="1" x14ac:dyDescent="0.3">
      <c r="A615" t="s">
        <v>8328</v>
      </c>
      <c r="B615" s="6">
        <v>45618</v>
      </c>
      <c r="C615" t="s">
        <v>1</v>
      </c>
      <c r="D615" t="s">
        <v>7706</v>
      </c>
      <c r="E615" t="s">
        <v>10763</v>
      </c>
      <c r="F615" t="s">
        <v>10764</v>
      </c>
      <c r="G615">
        <v>2600</v>
      </c>
      <c r="H615">
        <v>2600</v>
      </c>
      <c r="I615">
        <v>2600</v>
      </c>
      <c r="J615">
        <v>2600</v>
      </c>
      <c r="K615">
        <v>0</v>
      </c>
      <c r="L615" s="2">
        <v>0</v>
      </c>
      <c r="M615" s="2">
        <v>0</v>
      </c>
      <c r="N615" s="2">
        <v>0</v>
      </c>
      <c r="O615" s="2">
        <v>593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593</v>
      </c>
      <c r="V615" t="s">
        <v>55</v>
      </c>
    </row>
    <row r="616" spans="1:22" ht="15.75" hidden="1" thickBot="1" x14ac:dyDescent="0.3">
      <c r="A616" t="s">
        <v>8328</v>
      </c>
      <c r="B616" s="6">
        <v>45618</v>
      </c>
      <c r="C616" t="s">
        <v>1</v>
      </c>
      <c r="D616" t="s">
        <v>7706</v>
      </c>
      <c r="E616" t="s">
        <v>10763</v>
      </c>
      <c r="F616" t="s">
        <v>10764</v>
      </c>
      <c r="G616">
        <v>2599</v>
      </c>
      <c r="H616">
        <v>2599</v>
      </c>
      <c r="I616">
        <v>2599</v>
      </c>
      <c r="J616">
        <v>2599</v>
      </c>
      <c r="K616">
        <v>0</v>
      </c>
      <c r="L616" s="2">
        <v>0</v>
      </c>
      <c r="M616" s="2">
        <v>0</v>
      </c>
      <c r="N616" s="2">
        <v>0</v>
      </c>
      <c r="O616" s="2">
        <v>290.5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290.5</v>
      </c>
      <c r="V616" t="s">
        <v>55</v>
      </c>
    </row>
    <row r="617" spans="1:22" ht="15.75" hidden="1" thickBot="1" x14ac:dyDescent="0.3">
      <c r="A617" t="s">
        <v>8328</v>
      </c>
      <c r="B617" s="6">
        <v>45618</v>
      </c>
      <c r="C617" t="s">
        <v>1</v>
      </c>
      <c r="D617" t="s">
        <v>7706</v>
      </c>
      <c r="E617" t="s">
        <v>10763</v>
      </c>
      <c r="F617" t="s">
        <v>10764</v>
      </c>
      <c r="G617">
        <v>2598</v>
      </c>
      <c r="H617">
        <v>2598</v>
      </c>
      <c r="I617">
        <v>2598</v>
      </c>
      <c r="J617">
        <v>2598</v>
      </c>
      <c r="K617">
        <v>0</v>
      </c>
      <c r="L617" s="2">
        <v>0</v>
      </c>
      <c r="M617" s="2">
        <v>0</v>
      </c>
      <c r="N617" s="2">
        <v>0</v>
      </c>
      <c r="O617" s="2">
        <v>91.8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91.8</v>
      </c>
      <c r="V617" t="s">
        <v>55</v>
      </c>
    </row>
    <row r="618" spans="1:22" ht="15.75" hidden="1" thickBot="1" x14ac:dyDescent="0.3">
      <c r="A618" t="s">
        <v>8328</v>
      </c>
      <c r="B618" s="6">
        <v>45618</v>
      </c>
      <c r="C618" t="s">
        <v>1</v>
      </c>
      <c r="D618" t="s">
        <v>7706</v>
      </c>
      <c r="E618" t="s">
        <v>10763</v>
      </c>
      <c r="F618" t="s">
        <v>10764</v>
      </c>
      <c r="G618">
        <v>2597</v>
      </c>
      <c r="H618">
        <v>2597</v>
      </c>
      <c r="I618">
        <v>2597</v>
      </c>
      <c r="J618">
        <v>2597</v>
      </c>
      <c r="K618">
        <v>0</v>
      </c>
      <c r="L618" s="2">
        <v>0</v>
      </c>
      <c r="M618" s="2">
        <v>0</v>
      </c>
      <c r="N618" s="2">
        <v>0</v>
      </c>
      <c r="O618" s="2">
        <v>85.05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85.05</v>
      </c>
      <c r="V618" t="s">
        <v>55</v>
      </c>
    </row>
    <row r="619" spans="1:22" ht="15.75" hidden="1" thickBot="1" x14ac:dyDescent="0.3">
      <c r="A619" t="s">
        <v>8328</v>
      </c>
      <c r="B619" s="6">
        <v>45618</v>
      </c>
      <c r="C619" t="s">
        <v>1</v>
      </c>
      <c r="D619" t="s">
        <v>7706</v>
      </c>
      <c r="E619" t="s">
        <v>10763</v>
      </c>
      <c r="F619" t="s">
        <v>10764</v>
      </c>
      <c r="G619">
        <v>2596</v>
      </c>
      <c r="H619">
        <v>2596</v>
      </c>
      <c r="I619">
        <v>2596</v>
      </c>
      <c r="J619">
        <v>2596</v>
      </c>
      <c r="K619">
        <v>0</v>
      </c>
      <c r="L619" s="2">
        <v>0</v>
      </c>
      <c r="M619" s="2">
        <v>0</v>
      </c>
      <c r="N619" s="2">
        <v>0</v>
      </c>
      <c r="O619" s="2">
        <v>199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199</v>
      </c>
      <c r="V619" t="s">
        <v>55</v>
      </c>
    </row>
    <row r="620" spans="1:22" ht="15.75" hidden="1" thickBot="1" x14ac:dyDescent="0.3">
      <c r="A620" t="s">
        <v>8328</v>
      </c>
      <c r="B620" s="6">
        <v>45618</v>
      </c>
      <c r="C620" t="s">
        <v>1</v>
      </c>
      <c r="D620" t="s">
        <v>7706</v>
      </c>
      <c r="E620" t="s">
        <v>10763</v>
      </c>
      <c r="F620" t="s">
        <v>10764</v>
      </c>
      <c r="G620">
        <v>2595</v>
      </c>
      <c r="H620">
        <v>2595</v>
      </c>
      <c r="I620">
        <v>2595</v>
      </c>
      <c r="J620">
        <v>2595</v>
      </c>
      <c r="K620">
        <v>0</v>
      </c>
      <c r="L620" s="2">
        <v>0</v>
      </c>
      <c r="M620" s="2">
        <v>0</v>
      </c>
      <c r="N620" s="2">
        <v>0</v>
      </c>
      <c r="O620" s="2">
        <v>113.4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113.4</v>
      </c>
      <c r="V620" t="s">
        <v>55</v>
      </c>
    </row>
    <row r="621" spans="1:22" ht="15.75" hidden="1" thickBot="1" x14ac:dyDescent="0.3">
      <c r="A621" t="s">
        <v>8328</v>
      </c>
      <c r="B621" s="6">
        <v>45618</v>
      </c>
      <c r="C621" t="s">
        <v>1</v>
      </c>
      <c r="D621" t="s">
        <v>7706</v>
      </c>
      <c r="E621" t="s">
        <v>10763</v>
      </c>
      <c r="F621" t="s">
        <v>10764</v>
      </c>
      <c r="G621">
        <v>2594</v>
      </c>
      <c r="H621">
        <v>2594</v>
      </c>
      <c r="I621">
        <v>2594</v>
      </c>
      <c r="J621">
        <v>2594</v>
      </c>
      <c r="K621">
        <v>0</v>
      </c>
      <c r="L621" s="2">
        <v>0</v>
      </c>
      <c r="M621" s="2">
        <v>0</v>
      </c>
      <c r="N621" s="2">
        <v>0</v>
      </c>
      <c r="O621" s="2">
        <v>120.5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120.5</v>
      </c>
      <c r="V621" t="s">
        <v>55</v>
      </c>
    </row>
    <row r="622" spans="1:22" ht="15.75" hidden="1" thickBot="1" x14ac:dyDescent="0.3">
      <c r="A622" t="s">
        <v>8328</v>
      </c>
      <c r="B622" s="6">
        <v>45618</v>
      </c>
      <c r="C622" t="s">
        <v>1</v>
      </c>
      <c r="D622" t="s">
        <v>7706</v>
      </c>
      <c r="E622" t="s">
        <v>10763</v>
      </c>
      <c r="F622" t="s">
        <v>10764</v>
      </c>
      <c r="G622">
        <v>2593</v>
      </c>
      <c r="H622">
        <v>2593</v>
      </c>
      <c r="I622">
        <v>2593</v>
      </c>
      <c r="J622">
        <v>2593</v>
      </c>
      <c r="K622">
        <v>0</v>
      </c>
      <c r="L622" s="2">
        <v>0</v>
      </c>
      <c r="M622" s="2">
        <v>0</v>
      </c>
      <c r="N622" s="2">
        <v>0</v>
      </c>
      <c r="O622" s="2">
        <v>46.8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46.8</v>
      </c>
      <c r="V622" t="s">
        <v>55</v>
      </c>
    </row>
    <row r="623" spans="1:22" ht="15.75" hidden="1" thickBot="1" x14ac:dyDescent="0.3">
      <c r="A623" t="s">
        <v>8328</v>
      </c>
      <c r="B623" s="6">
        <v>45618</v>
      </c>
      <c r="C623" t="s">
        <v>1</v>
      </c>
      <c r="D623" t="s">
        <v>7706</v>
      </c>
      <c r="E623" t="s">
        <v>10763</v>
      </c>
      <c r="F623" t="s">
        <v>10764</v>
      </c>
      <c r="G623">
        <v>2592</v>
      </c>
      <c r="H623">
        <v>2592</v>
      </c>
      <c r="I623">
        <v>2592</v>
      </c>
      <c r="J623">
        <v>2592</v>
      </c>
      <c r="K623">
        <v>0</v>
      </c>
      <c r="L623" s="2">
        <v>0</v>
      </c>
      <c r="M623" s="2">
        <v>0</v>
      </c>
      <c r="N623" s="2">
        <v>0</v>
      </c>
      <c r="O623" s="2">
        <v>537.25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537.25</v>
      </c>
      <c r="V623" t="s">
        <v>55</v>
      </c>
    </row>
    <row r="624" spans="1:22" ht="15.75" hidden="1" thickBot="1" x14ac:dyDescent="0.3">
      <c r="A624" t="s">
        <v>8328</v>
      </c>
      <c r="B624" s="6">
        <v>45618</v>
      </c>
      <c r="C624" t="s">
        <v>1</v>
      </c>
      <c r="D624" t="s">
        <v>7706</v>
      </c>
      <c r="E624" t="s">
        <v>10763</v>
      </c>
      <c r="F624" t="s">
        <v>10764</v>
      </c>
      <c r="G624">
        <v>2591</v>
      </c>
      <c r="H624">
        <v>2591</v>
      </c>
      <c r="I624">
        <v>2591</v>
      </c>
      <c r="J624">
        <v>2591</v>
      </c>
      <c r="K624">
        <v>0</v>
      </c>
      <c r="L624" s="2">
        <v>0</v>
      </c>
      <c r="M624" s="2">
        <v>0</v>
      </c>
      <c r="N624" s="2">
        <v>0</v>
      </c>
      <c r="O624" s="2">
        <v>244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244</v>
      </c>
      <c r="V624" t="s">
        <v>55</v>
      </c>
    </row>
    <row r="625" spans="1:22" ht="15.75" hidden="1" thickBot="1" x14ac:dyDescent="0.3">
      <c r="A625" t="s">
        <v>8328</v>
      </c>
      <c r="B625" s="6">
        <v>45618</v>
      </c>
      <c r="C625" t="s">
        <v>1</v>
      </c>
      <c r="D625" t="s">
        <v>7706</v>
      </c>
      <c r="E625" t="s">
        <v>10763</v>
      </c>
      <c r="F625" t="s">
        <v>10764</v>
      </c>
      <c r="G625">
        <v>2590</v>
      </c>
      <c r="H625">
        <v>2590</v>
      </c>
      <c r="I625">
        <v>2590</v>
      </c>
      <c r="J625">
        <v>2590</v>
      </c>
      <c r="K625">
        <v>0</v>
      </c>
      <c r="L625" s="2">
        <v>0</v>
      </c>
      <c r="M625" s="2">
        <v>0</v>
      </c>
      <c r="N625" s="2">
        <v>0</v>
      </c>
      <c r="O625" s="2">
        <v>78.75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78.75</v>
      </c>
      <c r="V625" t="s">
        <v>55</v>
      </c>
    </row>
    <row r="626" spans="1:22" ht="15.75" hidden="1" thickBot="1" x14ac:dyDescent="0.3">
      <c r="A626" t="s">
        <v>8328</v>
      </c>
      <c r="B626" s="6">
        <v>45618</v>
      </c>
      <c r="C626" t="s">
        <v>1</v>
      </c>
      <c r="D626" t="s">
        <v>7706</v>
      </c>
      <c r="E626" t="s">
        <v>10763</v>
      </c>
      <c r="F626" t="s">
        <v>10764</v>
      </c>
      <c r="G626">
        <v>2589</v>
      </c>
      <c r="H626">
        <v>2589</v>
      </c>
      <c r="I626">
        <v>2589</v>
      </c>
      <c r="J626">
        <v>2589</v>
      </c>
      <c r="K626">
        <v>0</v>
      </c>
      <c r="L626" s="2">
        <v>0</v>
      </c>
      <c r="M626" s="2">
        <v>0</v>
      </c>
      <c r="N626" s="2">
        <v>0</v>
      </c>
      <c r="O626" s="2">
        <v>75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75</v>
      </c>
      <c r="V626" t="s">
        <v>55</v>
      </c>
    </row>
    <row r="627" spans="1:22" ht="15.75" hidden="1" thickBot="1" x14ac:dyDescent="0.3">
      <c r="A627" t="s">
        <v>8328</v>
      </c>
      <c r="B627" s="6">
        <v>45618</v>
      </c>
      <c r="C627" t="s">
        <v>1</v>
      </c>
      <c r="D627" t="s">
        <v>7706</v>
      </c>
      <c r="E627" t="s">
        <v>10763</v>
      </c>
      <c r="F627" t="s">
        <v>10764</v>
      </c>
      <c r="G627">
        <v>2588</v>
      </c>
      <c r="H627">
        <v>2588</v>
      </c>
      <c r="I627">
        <v>2588</v>
      </c>
      <c r="J627">
        <v>2588</v>
      </c>
      <c r="K627">
        <v>0</v>
      </c>
      <c r="L627" s="2">
        <v>0</v>
      </c>
      <c r="M627" s="2">
        <v>0</v>
      </c>
      <c r="N627" s="2">
        <v>0</v>
      </c>
      <c r="O627" s="2">
        <v>100.81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100.81</v>
      </c>
      <c r="V627" t="s">
        <v>55</v>
      </c>
    </row>
    <row r="628" spans="1:22" ht="15.75" hidden="1" thickBot="1" x14ac:dyDescent="0.3">
      <c r="A628" t="s">
        <v>8328</v>
      </c>
      <c r="B628" s="6">
        <v>45618</v>
      </c>
      <c r="C628" t="s">
        <v>1</v>
      </c>
      <c r="D628" t="s">
        <v>7706</v>
      </c>
      <c r="E628" t="s">
        <v>10763</v>
      </c>
      <c r="F628" t="s">
        <v>10764</v>
      </c>
      <c r="G628">
        <v>2587</v>
      </c>
      <c r="H628">
        <v>2587</v>
      </c>
      <c r="I628">
        <v>2587</v>
      </c>
      <c r="J628">
        <v>2587</v>
      </c>
      <c r="K628">
        <v>0</v>
      </c>
      <c r="L628" s="2">
        <v>0</v>
      </c>
      <c r="M628" s="2">
        <v>0</v>
      </c>
      <c r="N628" s="2">
        <v>0</v>
      </c>
      <c r="O628" s="2">
        <v>414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414</v>
      </c>
      <c r="V628" t="s">
        <v>55</v>
      </c>
    </row>
    <row r="629" spans="1:22" ht="15.75" hidden="1" thickBot="1" x14ac:dyDescent="0.3">
      <c r="A629" t="s">
        <v>8328</v>
      </c>
      <c r="B629" s="6">
        <v>45617</v>
      </c>
      <c r="C629" t="s">
        <v>1</v>
      </c>
      <c r="D629" t="s">
        <v>7706</v>
      </c>
      <c r="E629" t="s">
        <v>10763</v>
      </c>
      <c r="F629" t="s">
        <v>10764</v>
      </c>
      <c r="G629">
        <v>2586</v>
      </c>
      <c r="H629">
        <v>2586</v>
      </c>
      <c r="I629">
        <v>2586</v>
      </c>
      <c r="J629">
        <v>2586</v>
      </c>
      <c r="K629">
        <v>0</v>
      </c>
      <c r="L629" s="2">
        <v>0</v>
      </c>
      <c r="M629" s="2">
        <v>0</v>
      </c>
      <c r="N629" s="2">
        <v>0</v>
      </c>
      <c r="O629" s="2">
        <v>135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135</v>
      </c>
      <c r="V629" t="s">
        <v>55</v>
      </c>
    </row>
    <row r="630" spans="1:22" ht="15.75" hidden="1" thickBot="1" x14ac:dyDescent="0.3">
      <c r="A630" t="s">
        <v>8328</v>
      </c>
      <c r="B630" s="6">
        <v>45617</v>
      </c>
      <c r="C630" t="s">
        <v>1</v>
      </c>
      <c r="D630" t="s">
        <v>7706</v>
      </c>
      <c r="E630" t="s">
        <v>10763</v>
      </c>
      <c r="F630" t="s">
        <v>10764</v>
      </c>
      <c r="G630">
        <v>2585</v>
      </c>
      <c r="H630">
        <v>2585</v>
      </c>
      <c r="I630">
        <v>2585</v>
      </c>
      <c r="J630">
        <v>2585</v>
      </c>
      <c r="K630">
        <v>0</v>
      </c>
      <c r="L630" s="2">
        <v>0</v>
      </c>
      <c r="M630" s="2">
        <v>0</v>
      </c>
      <c r="N630" s="2">
        <v>0</v>
      </c>
      <c r="O630" s="2">
        <v>184.9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184.9</v>
      </c>
      <c r="V630" t="s">
        <v>55</v>
      </c>
    </row>
    <row r="631" spans="1:22" ht="15.75" hidden="1" thickBot="1" x14ac:dyDescent="0.3">
      <c r="A631" t="s">
        <v>8328</v>
      </c>
      <c r="B631" s="6">
        <v>45617</v>
      </c>
      <c r="C631" t="s">
        <v>1</v>
      </c>
      <c r="D631" t="s">
        <v>7706</v>
      </c>
      <c r="E631" t="s">
        <v>10763</v>
      </c>
      <c r="F631" t="s">
        <v>10764</v>
      </c>
      <c r="G631">
        <v>2584</v>
      </c>
      <c r="H631">
        <v>2584</v>
      </c>
      <c r="I631">
        <v>2584</v>
      </c>
      <c r="J631">
        <v>2584</v>
      </c>
      <c r="K631">
        <v>0</v>
      </c>
      <c r="L631" s="2">
        <v>0</v>
      </c>
      <c r="M631" s="2">
        <v>0</v>
      </c>
      <c r="N631" s="2">
        <v>0</v>
      </c>
      <c r="O631" s="2">
        <v>50.75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50.75</v>
      </c>
      <c r="V631" t="s">
        <v>55</v>
      </c>
    </row>
    <row r="632" spans="1:22" ht="15.75" hidden="1" thickBot="1" x14ac:dyDescent="0.3">
      <c r="A632" t="s">
        <v>8328</v>
      </c>
      <c r="B632" s="6">
        <v>45617</v>
      </c>
      <c r="C632" t="s">
        <v>1</v>
      </c>
      <c r="D632" t="s">
        <v>7706</v>
      </c>
      <c r="E632" t="s">
        <v>10763</v>
      </c>
      <c r="F632" t="s">
        <v>10764</v>
      </c>
      <c r="G632">
        <v>2583</v>
      </c>
      <c r="H632">
        <v>2583</v>
      </c>
      <c r="I632">
        <v>2583</v>
      </c>
      <c r="J632">
        <v>2583</v>
      </c>
      <c r="K632">
        <v>0</v>
      </c>
      <c r="L632" s="2">
        <v>0</v>
      </c>
      <c r="M632" s="2">
        <v>0</v>
      </c>
      <c r="N632" s="2">
        <v>0</v>
      </c>
      <c r="O632" s="2">
        <v>67.17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67.17</v>
      </c>
      <c r="V632" t="s">
        <v>55</v>
      </c>
    </row>
    <row r="633" spans="1:22" ht="15.75" hidden="1" thickBot="1" x14ac:dyDescent="0.3">
      <c r="A633" t="s">
        <v>8328</v>
      </c>
      <c r="B633" s="6">
        <v>45617</v>
      </c>
      <c r="C633" t="s">
        <v>1</v>
      </c>
      <c r="D633" t="s">
        <v>7706</v>
      </c>
      <c r="E633" t="s">
        <v>10763</v>
      </c>
      <c r="F633" t="s">
        <v>10764</v>
      </c>
      <c r="G633">
        <v>2582</v>
      </c>
      <c r="H633">
        <v>2582</v>
      </c>
      <c r="I633">
        <v>2582</v>
      </c>
      <c r="J633">
        <v>2582</v>
      </c>
      <c r="K633">
        <v>0</v>
      </c>
      <c r="L633" s="2">
        <v>0</v>
      </c>
      <c r="M633" s="2">
        <v>0</v>
      </c>
      <c r="N633" s="2">
        <v>0</v>
      </c>
      <c r="O633" s="2">
        <v>291.5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291.5</v>
      </c>
      <c r="V633" t="s">
        <v>55</v>
      </c>
    </row>
    <row r="634" spans="1:22" ht="15.75" hidden="1" thickBot="1" x14ac:dyDescent="0.3">
      <c r="A634" t="s">
        <v>8328</v>
      </c>
      <c r="B634" s="6">
        <v>45617</v>
      </c>
      <c r="C634" t="s">
        <v>1</v>
      </c>
      <c r="D634" t="s">
        <v>7706</v>
      </c>
      <c r="E634" t="s">
        <v>10763</v>
      </c>
      <c r="F634" t="s">
        <v>10764</v>
      </c>
      <c r="G634">
        <v>2581</v>
      </c>
      <c r="H634">
        <v>2581</v>
      </c>
      <c r="I634">
        <v>2581</v>
      </c>
      <c r="J634">
        <v>2581</v>
      </c>
      <c r="K634">
        <v>0</v>
      </c>
      <c r="L634" s="2">
        <v>0</v>
      </c>
      <c r="M634" s="2">
        <v>0</v>
      </c>
      <c r="N634" s="2">
        <v>0</v>
      </c>
      <c r="O634" s="2">
        <v>27.66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27.66</v>
      </c>
      <c r="V634" t="s">
        <v>55</v>
      </c>
    </row>
    <row r="635" spans="1:22" ht="15.75" hidden="1" thickBot="1" x14ac:dyDescent="0.3">
      <c r="A635" t="s">
        <v>8328</v>
      </c>
      <c r="B635" s="6">
        <v>45617</v>
      </c>
      <c r="C635" t="s">
        <v>1</v>
      </c>
      <c r="D635" t="s">
        <v>7706</v>
      </c>
      <c r="E635" t="s">
        <v>10763</v>
      </c>
      <c r="F635" t="s">
        <v>10764</v>
      </c>
      <c r="G635">
        <v>2580</v>
      </c>
      <c r="H635">
        <v>2580</v>
      </c>
      <c r="I635">
        <v>2580</v>
      </c>
      <c r="J635">
        <v>2580</v>
      </c>
      <c r="K635">
        <v>0</v>
      </c>
      <c r="L635" s="2">
        <v>0</v>
      </c>
      <c r="M635" s="2">
        <v>0</v>
      </c>
      <c r="N635" s="2">
        <v>0</v>
      </c>
      <c r="O635" s="2">
        <v>72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72</v>
      </c>
      <c r="V635" t="s">
        <v>55</v>
      </c>
    </row>
    <row r="636" spans="1:22" ht="15.75" hidden="1" thickBot="1" x14ac:dyDescent="0.3">
      <c r="A636" t="s">
        <v>8328</v>
      </c>
      <c r="B636" s="6">
        <v>45617</v>
      </c>
      <c r="C636" t="s">
        <v>1</v>
      </c>
      <c r="D636" t="s">
        <v>7706</v>
      </c>
      <c r="E636" t="s">
        <v>10763</v>
      </c>
      <c r="F636" t="s">
        <v>10764</v>
      </c>
      <c r="G636">
        <v>2579</v>
      </c>
      <c r="H636">
        <v>2579</v>
      </c>
      <c r="I636">
        <v>2579</v>
      </c>
      <c r="J636">
        <v>2579</v>
      </c>
      <c r="K636">
        <v>0</v>
      </c>
      <c r="L636" s="2">
        <v>0</v>
      </c>
      <c r="M636" s="2">
        <v>0</v>
      </c>
      <c r="N636" s="2">
        <v>0</v>
      </c>
      <c r="O636" s="2">
        <v>62.5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62.5</v>
      </c>
      <c r="V636" t="s">
        <v>55</v>
      </c>
    </row>
    <row r="637" spans="1:22" ht="15.75" hidden="1" thickBot="1" x14ac:dyDescent="0.3">
      <c r="A637" t="s">
        <v>8328</v>
      </c>
      <c r="B637" s="6">
        <v>45617</v>
      </c>
      <c r="C637" t="s">
        <v>1</v>
      </c>
      <c r="D637" t="s">
        <v>7706</v>
      </c>
      <c r="E637" t="s">
        <v>10763</v>
      </c>
      <c r="F637" t="s">
        <v>10764</v>
      </c>
      <c r="G637">
        <v>2578</v>
      </c>
      <c r="H637">
        <v>2578</v>
      </c>
      <c r="I637">
        <v>2578</v>
      </c>
      <c r="J637">
        <v>2578</v>
      </c>
      <c r="K637">
        <v>0</v>
      </c>
      <c r="L637" s="2">
        <v>0</v>
      </c>
      <c r="M637" s="2">
        <v>0</v>
      </c>
      <c r="N637" s="2">
        <v>0</v>
      </c>
      <c r="O637" s="2">
        <v>34.799999999999997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34.799999999999997</v>
      </c>
      <c r="V637" t="s">
        <v>55</v>
      </c>
    </row>
    <row r="638" spans="1:22" ht="15.75" hidden="1" thickBot="1" x14ac:dyDescent="0.3">
      <c r="A638" t="s">
        <v>8328</v>
      </c>
      <c r="B638" s="6">
        <v>45617</v>
      </c>
      <c r="C638" t="s">
        <v>1</v>
      </c>
      <c r="D638" t="s">
        <v>7706</v>
      </c>
      <c r="E638" t="s">
        <v>10763</v>
      </c>
      <c r="F638" t="s">
        <v>10764</v>
      </c>
      <c r="G638">
        <v>2577</v>
      </c>
      <c r="H638">
        <v>2577</v>
      </c>
      <c r="I638">
        <v>2577</v>
      </c>
      <c r="J638">
        <v>2577</v>
      </c>
      <c r="K638">
        <v>0</v>
      </c>
      <c r="L638" s="2">
        <v>0</v>
      </c>
      <c r="M638" s="2">
        <v>0</v>
      </c>
      <c r="N638" s="2">
        <v>0</v>
      </c>
      <c r="O638" s="2">
        <v>449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449</v>
      </c>
      <c r="V638" t="s">
        <v>55</v>
      </c>
    </row>
    <row r="639" spans="1:22" ht="15.75" hidden="1" thickBot="1" x14ac:dyDescent="0.3">
      <c r="A639" t="s">
        <v>8328</v>
      </c>
      <c r="B639" s="6">
        <v>45617</v>
      </c>
      <c r="C639" t="s">
        <v>1</v>
      </c>
      <c r="D639" t="s">
        <v>7706</v>
      </c>
      <c r="E639" t="s">
        <v>10763</v>
      </c>
      <c r="F639" t="s">
        <v>10764</v>
      </c>
      <c r="G639">
        <v>2576</v>
      </c>
      <c r="H639">
        <v>2576</v>
      </c>
      <c r="I639">
        <v>2576</v>
      </c>
      <c r="J639">
        <v>2576</v>
      </c>
      <c r="K639">
        <v>0</v>
      </c>
      <c r="L639" s="2">
        <v>0</v>
      </c>
      <c r="M639" s="2">
        <v>0</v>
      </c>
      <c r="N639" s="2">
        <v>0</v>
      </c>
      <c r="O639" s="2">
        <v>426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426</v>
      </c>
      <c r="V639" t="s">
        <v>55</v>
      </c>
    </row>
    <row r="640" spans="1:22" ht="15.75" hidden="1" thickBot="1" x14ac:dyDescent="0.3">
      <c r="A640" t="s">
        <v>8328</v>
      </c>
      <c r="B640" s="6">
        <v>45617</v>
      </c>
      <c r="C640" t="s">
        <v>1</v>
      </c>
      <c r="D640" t="s">
        <v>7706</v>
      </c>
      <c r="E640" t="s">
        <v>10763</v>
      </c>
      <c r="F640" t="s">
        <v>10764</v>
      </c>
      <c r="G640">
        <v>2575</v>
      </c>
      <c r="H640">
        <v>2575</v>
      </c>
      <c r="I640">
        <v>2575</v>
      </c>
      <c r="J640">
        <v>2575</v>
      </c>
      <c r="K640">
        <v>0</v>
      </c>
      <c r="L640" s="2">
        <v>0</v>
      </c>
      <c r="M640" s="2">
        <v>0</v>
      </c>
      <c r="N640" s="2">
        <v>0</v>
      </c>
      <c r="O640" s="2">
        <v>105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105</v>
      </c>
      <c r="V640" t="s">
        <v>55</v>
      </c>
    </row>
    <row r="641" spans="1:22" ht="15.75" hidden="1" thickBot="1" x14ac:dyDescent="0.3">
      <c r="A641" t="s">
        <v>8328</v>
      </c>
      <c r="B641" s="6">
        <v>45617</v>
      </c>
      <c r="C641" t="s">
        <v>1</v>
      </c>
      <c r="D641" t="s">
        <v>7706</v>
      </c>
      <c r="E641" t="s">
        <v>10763</v>
      </c>
      <c r="F641" t="s">
        <v>10764</v>
      </c>
      <c r="G641">
        <v>2574</v>
      </c>
      <c r="H641">
        <v>2574</v>
      </c>
      <c r="I641">
        <v>2574</v>
      </c>
      <c r="J641">
        <v>2574</v>
      </c>
      <c r="K641">
        <v>0</v>
      </c>
      <c r="L641" s="2">
        <v>0</v>
      </c>
      <c r="M641" s="2">
        <v>0</v>
      </c>
      <c r="N641" s="2">
        <v>0</v>
      </c>
      <c r="O641" s="2">
        <v>88.6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88.6</v>
      </c>
      <c r="V641" t="s">
        <v>55</v>
      </c>
    </row>
    <row r="642" spans="1:22" ht="15.75" hidden="1" thickBot="1" x14ac:dyDescent="0.3">
      <c r="A642" t="s">
        <v>8328</v>
      </c>
      <c r="B642" s="6">
        <v>45616</v>
      </c>
      <c r="C642" t="s">
        <v>1</v>
      </c>
      <c r="D642" t="s">
        <v>7706</v>
      </c>
      <c r="E642" t="s">
        <v>10763</v>
      </c>
      <c r="F642" t="s">
        <v>10764</v>
      </c>
      <c r="G642">
        <v>2573</v>
      </c>
      <c r="H642">
        <v>2573</v>
      </c>
      <c r="I642">
        <v>2573</v>
      </c>
      <c r="J642">
        <v>2573</v>
      </c>
      <c r="K642">
        <v>0</v>
      </c>
      <c r="L642" s="2">
        <v>0</v>
      </c>
      <c r="M642" s="2">
        <v>0</v>
      </c>
      <c r="N642" s="2">
        <v>0</v>
      </c>
      <c r="O642" s="2">
        <v>23.9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23.9</v>
      </c>
      <c r="V642" t="s">
        <v>55</v>
      </c>
    </row>
    <row r="643" spans="1:22" ht="15.75" hidden="1" thickBot="1" x14ac:dyDescent="0.3">
      <c r="A643" t="s">
        <v>8328</v>
      </c>
      <c r="B643" s="6">
        <v>45616</v>
      </c>
      <c r="C643" t="s">
        <v>1</v>
      </c>
      <c r="D643" t="s">
        <v>7706</v>
      </c>
      <c r="E643" t="s">
        <v>10763</v>
      </c>
      <c r="F643" t="s">
        <v>10764</v>
      </c>
      <c r="G643">
        <v>2572</v>
      </c>
      <c r="H643">
        <v>2572</v>
      </c>
      <c r="I643">
        <v>2572</v>
      </c>
      <c r="J643">
        <v>2572</v>
      </c>
      <c r="K643">
        <v>0</v>
      </c>
      <c r="L643" s="2">
        <v>0</v>
      </c>
      <c r="M643" s="2">
        <v>0</v>
      </c>
      <c r="N643" s="2">
        <v>0</v>
      </c>
      <c r="O643" s="2">
        <v>171.15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171.15</v>
      </c>
      <c r="V643" t="s">
        <v>55</v>
      </c>
    </row>
    <row r="644" spans="1:22" ht="15.75" hidden="1" thickBot="1" x14ac:dyDescent="0.3">
      <c r="A644" t="s">
        <v>8328</v>
      </c>
      <c r="B644" s="6">
        <v>45616</v>
      </c>
      <c r="C644" t="s">
        <v>1</v>
      </c>
      <c r="D644" t="s">
        <v>7706</v>
      </c>
      <c r="E644" t="s">
        <v>10763</v>
      </c>
      <c r="F644" t="s">
        <v>10764</v>
      </c>
      <c r="G644">
        <v>2571</v>
      </c>
      <c r="H644">
        <v>2571</v>
      </c>
      <c r="I644">
        <v>2571</v>
      </c>
      <c r="J644">
        <v>2571</v>
      </c>
      <c r="K644">
        <v>0</v>
      </c>
      <c r="L644" s="2">
        <v>0</v>
      </c>
      <c r="M644" s="2">
        <v>0</v>
      </c>
      <c r="N644" s="2">
        <v>0</v>
      </c>
      <c r="O644" s="2">
        <v>230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230</v>
      </c>
      <c r="V644" t="s">
        <v>55</v>
      </c>
    </row>
    <row r="645" spans="1:22" ht="15.75" hidden="1" thickBot="1" x14ac:dyDescent="0.3">
      <c r="A645" t="s">
        <v>8328</v>
      </c>
      <c r="B645" s="6">
        <v>45616</v>
      </c>
      <c r="C645" t="s">
        <v>1</v>
      </c>
      <c r="D645" t="s">
        <v>7706</v>
      </c>
      <c r="E645" t="s">
        <v>10763</v>
      </c>
      <c r="F645" t="s">
        <v>10764</v>
      </c>
      <c r="G645">
        <v>2570</v>
      </c>
      <c r="H645">
        <v>2570</v>
      </c>
      <c r="I645">
        <v>2570</v>
      </c>
      <c r="J645">
        <v>2570</v>
      </c>
      <c r="K645">
        <v>0</v>
      </c>
      <c r="L645" s="2">
        <v>0</v>
      </c>
      <c r="M645" s="2">
        <v>0</v>
      </c>
      <c r="N645" s="2">
        <v>0</v>
      </c>
      <c r="O645" s="2">
        <v>24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24</v>
      </c>
      <c r="V645" t="s">
        <v>55</v>
      </c>
    </row>
    <row r="646" spans="1:22" ht="15.75" hidden="1" thickBot="1" x14ac:dyDescent="0.3">
      <c r="A646" t="s">
        <v>8328</v>
      </c>
      <c r="B646" s="6">
        <v>45616</v>
      </c>
      <c r="C646" t="s">
        <v>1</v>
      </c>
      <c r="D646" t="s">
        <v>7706</v>
      </c>
      <c r="E646" t="s">
        <v>10763</v>
      </c>
      <c r="F646" t="s">
        <v>10764</v>
      </c>
      <c r="G646">
        <v>2569</v>
      </c>
      <c r="H646">
        <v>2569</v>
      </c>
      <c r="I646">
        <v>2569</v>
      </c>
      <c r="J646">
        <v>2569</v>
      </c>
      <c r="K646">
        <v>0</v>
      </c>
      <c r="L646" s="2">
        <v>0</v>
      </c>
      <c r="M646" s="2">
        <v>0</v>
      </c>
      <c r="N646" s="2">
        <v>0</v>
      </c>
      <c r="O646" s="2">
        <v>265.60000000000002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265.60000000000002</v>
      </c>
      <c r="V646" t="s">
        <v>55</v>
      </c>
    </row>
    <row r="647" spans="1:22" ht="15.75" hidden="1" thickBot="1" x14ac:dyDescent="0.3">
      <c r="A647" t="s">
        <v>8328</v>
      </c>
      <c r="B647" s="6">
        <v>45616</v>
      </c>
      <c r="C647" t="s">
        <v>1</v>
      </c>
      <c r="D647" t="s">
        <v>7706</v>
      </c>
      <c r="E647" t="s">
        <v>10763</v>
      </c>
      <c r="F647" t="s">
        <v>10764</v>
      </c>
      <c r="G647">
        <v>2568</v>
      </c>
      <c r="H647">
        <v>2568</v>
      </c>
      <c r="I647">
        <v>2568</v>
      </c>
      <c r="J647">
        <v>2568</v>
      </c>
      <c r="K647">
        <v>0</v>
      </c>
      <c r="L647" s="2">
        <v>0</v>
      </c>
      <c r="M647" s="2">
        <v>0</v>
      </c>
      <c r="N647" s="2">
        <v>0</v>
      </c>
      <c r="O647" s="2">
        <v>99.14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99.14</v>
      </c>
      <c r="V647" t="s">
        <v>55</v>
      </c>
    </row>
    <row r="648" spans="1:22" ht="15.75" hidden="1" thickBot="1" x14ac:dyDescent="0.3">
      <c r="A648" t="s">
        <v>8328</v>
      </c>
      <c r="B648" s="6">
        <v>45616</v>
      </c>
      <c r="C648" t="s">
        <v>1</v>
      </c>
      <c r="D648" t="s">
        <v>7706</v>
      </c>
      <c r="E648" t="s">
        <v>10763</v>
      </c>
      <c r="F648" t="s">
        <v>10764</v>
      </c>
      <c r="G648">
        <v>2567</v>
      </c>
      <c r="H648">
        <v>2567</v>
      </c>
      <c r="I648">
        <v>2567</v>
      </c>
      <c r="J648">
        <v>2567</v>
      </c>
      <c r="K648">
        <v>0</v>
      </c>
      <c r="L648" s="2">
        <v>0</v>
      </c>
      <c r="M648" s="2">
        <v>0</v>
      </c>
      <c r="N648" s="2">
        <v>0</v>
      </c>
      <c r="O648" s="2">
        <v>197.3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197.3</v>
      </c>
      <c r="V648" t="s">
        <v>55</v>
      </c>
    </row>
    <row r="649" spans="1:22" ht="15.75" hidden="1" thickBot="1" x14ac:dyDescent="0.3">
      <c r="A649" t="s">
        <v>8328</v>
      </c>
      <c r="B649" s="6">
        <v>45616</v>
      </c>
      <c r="C649" t="s">
        <v>1</v>
      </c>
      <c r="D649" t="s">
        <v>7706</v>
      </c>
      <c r="E649" t="s">
        <v>10763</v>
      </c>
      <c r="F649" t="s">
        <v>10764</v>
      </c>
      <c r="G649">
        <v>2566</v>
      </c>
      <c r="H649">
        <v>2566</v>
      </c>
      <c r="I649">
        <v>2566</v>
      </c>
      <c r="J649">
        <v>2566</v>
      </c>
      <c r="K649">
        <v>0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0</v>
      </c>
      <c r="V649" t="s">
        <v>55</v>
      </c>
    </row>
    <row r="650" spans="1:22" ht="15.75" hidden="1" thickBot="1" x14ac:dyDescent="0.3">
      <c r="A650" t="s">
        <v>8328</v>
      </c>
      <c r="B650" s="6">
        <v>45616</v>
      </c>
      <c r="C650" t="s">
        <v>1</v>
      </c>
      <c r="D650" t="s">
        <v>7706</v>
      </c>
      <c r="E650" t="s">
        <v>10763</v>
      </c>
      <c r="F650" t="s">
        <v>10764</v>
      </c>
      <c r="G650">
        <v>2565</v>
      </c>
      <c r="H650">
        <v>2565</v>
      </c>
      <c r="I650">
        <v>2565</v>
      </c>
      <c r="J650">
        <v>2565</v>
      </c>
      <c r="K650">
        <v>0</v>
      </c>
      <c r="L650" s="2">
        <v>0</v>
      </c>
      <c r="M650" s="2">
        <v>0</v>
      </c>
      <c r="N650" s="2">
        <v>0</v>
      </c>
      <c r="O650" s="2">
        <v>93.5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93.5</v>
      </c>
      <c r="V650" t="s">
        <v>55</v>
      </c>
    </row>
    <row r="651" spans="1:22" ht="15.75" hidden="1" thickBot="1" x14ac:dyDescent="0.3">
      <c r="A651" t="s">
        <v>8328</v>
      </c>
      <c r="B651" s="6">
        <v>45616</v>
      </c>
      <c r="C651" t="s">
        <v>1</v>
      </c>
      <c r="D651" t="s">
        <v>7706</v>
      </c>
      <c r="E651" t="s">
        <v>10763</v>
      </c>
      <c r="F651" t="s">
        <v>10764</v>
      </c>
      <c r="G651">
        <v>2564</v>
      </c>
      <c r="H651">
        <v>2564</v>
      </c>
      <c r="I651">
        <v>2564</v>
      </c>
      <c r="J651">
        <v>2564</v>
      </c>
      <c r="K651">
        <v>0</v>
      </c>
      <c r="L651" s="2">
        <v>0</v>
      </c>
      <c r="M651" s="2">
        <v>0</v>
      </c>
      <c r="N651" s="2">
        <v>0</v>
      </c>
      <c r="O651" s="2">
        <v>56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56</v>
      </c>
      <c r="V651" t="s">
        <v>55</v>
      </c>
    </row>
    <row r="652" spans="1:22" ht="15.75" hidden="1" thickBot="1" x14ac:dyDescent="0.3">
      <c r="A652" t="s">
        <v>8328</v>
      </c>
      <c r="B652" s="6">
        <v>45616</v>
      </c>
      <c r="C652" t="s">
        <v>1</v>
      </c>
      <c r="D652" t="s">
        <v>7706</v>
      </c>
      <c r="E652" t="s">
        <v>10763</v>
      </c>
      <c r="F652" t="s">
        <v>10764</v>
      </c>
      <c r="G652">
        <v>2563</v>
      </c>
      <c r="H652">
        <v>2563</v>
      </c>
      <c r="I652">
        <v>2563</v>
      </c>
      <c r="J652">
        <v>2563</v>
      </c>
      <c r="K652">
        <v>0</v>
      </c>
      <c r="L652" s="2">
        <v>0</v>
      </c>
      <c r="M652" s="2">
        <v>0</v>
      </c>
      <c r="N652" s="2">
        <v>0</v>
      </c>
      <c r="O652" s="2">
        <v>203.85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203.85</v>
      </c>
      <c r="V652" t="s">
        <v>55</v>
      </c>
    </row>
    <row r="653" spans="1:22" ht="15.75" hidden="1" thickBot="1" x14ac:dyDescent="0.3">
      <c r="A653" t="s">
        <v>8328</v>
      </c>
      <c r="B653" s="6">
        <v>45615</v>
      </c>
      <c r="C653" t="s">
        <v>1</v>
      </c>
      <c r="D653" t="s">
        <v>7706</v>
      </c>
      <c r="E653" t="s">
        <v>10763</v>
      </c>
      <c r="F653" t="s">
        <v>10764</v>
      </c>
      <c r="G653">
        <v>2562</v>
      </c>
      <c r="H653">
        <v>2562</v>
      </c>
      <c r="I653">
        <v>2562</v>
      </c>
      <c r="J653">
        <v>2562</v>
      </c>
      <c r="K653">
        <v>0</v>
      </c>
      <c r="L653" s="2">
        <v>0</v>
      </c>
      <c r="M653" s="2">
        <v>0</v>
      </c>
      <c r="N653" s="2">
        <v>0</v>
      </c>
      <c r="O653" s="2">
        <v>20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20</v>
      </c>
      <c r="V653" t="s">
        <v>55</v>
      </c>
    </row>
    <row r="654" spans="1:22" ht="15.75" hidden="1" thickBot="1" x14ac:dyDescent="0.3">
      <c r="A654" t="s">
        <v>8328</v>
      </c>
      <c r="B654" s="6">
        <v>45615</v>
      </c>
      <c r="C654" t="s">
        <v>1</v>
      </c>
      <c r="D654" t="s">
        <v>7706</v>
      </c>
      <c r="E654" t="s">
        <v>10763</v>
      </c>
      <c r="F654" t="s">
        <v>10764</v>
      </c>
      <c r="G654">
        <v>2561</v>
      </c>
      <c r="H654">
        <v>2561</v>
      </c>
      <c r="I654">
        <v>2561</v>
      </c>
      <c r="J654">
        <v>2561</v>
      </c>
      <c r="K654">
        <v>0</v>
      </c>
      <c r="L654" s="2">
        <v>0</v>
      </c>
      <c r="M654" s="2">
        <v>0</v>
      </c>
      <c r="N654" s="2">
        <v>0</v>
      </c>
      <c r="O654" s="2">
        <v>34.32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34.32</v>
      </c>
      <c r="V654" t="s">
        <v>55</v>
      </c>
    </row>
    <row r="655" spans="1:22" ht="15.75" hidden="1" thickBot="1" x14ac:dyDescent="0.3">
      <c r="A655" t="s">
        <v>8328</v>
      </c>
      <c r="B655" s="6">
        <v>45615</v>
      </c>
      <c r="C655" t="s">
        <v>1</v>
      </c>
      <c r="D655" t="s">
        <v>7706</v>
      </c>
      <c r="E655" t="s">
        <v>10763</v>
      </c>
      <c r="F655" t="s">
        <v>10764</v>
      </c>
      <c r="G655">
        <v>2560</v>
      </c>
      <c r="H655">
        <v>2560</v>
      </c>
      <c r="I655">
        <v>2560</v>
      </c>
      <c r="J655">
        <v>2560</v>
      </c>
      <c r="K655">
        <v>0</v>
      </c>
      <c r="L655" s="2">
        <v>0</v>
      </c>
      <c r="M655" s="2">
        <v>0</v>
      </c>
      <c r="N655" s="2">
        <v>0</v>
      </c>
      <c r="O655" s="2">
        <v>51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51</v>
      </c>
      <c r="V655" t="s">
        <v>55</v>
      </c>
    </row>
    <row r="656" spans="1:22" ht="15.75" hidden="1" thickBot="1" x14ac:dyDescent="0.3">
      <c r="A656" t="s">
        <v>8328</v>
      </c>
      <c r="B656" s="6">
        <v>45615</v>
      </c>
      <c r="C656" t="s">
        <v>1</v>
      </c>
      <c r="D656" t="s">
        <v>7706</v>
      </c>
      <c r="E656" t="s">
        <v>10763</v>
      </c>
      <c r="F656" t="s">
        <v>10764</v>
      </c>
      <c r="G656">
        <v>2559</v>
      </c>
      <c r="H656">
        <v>2559</v>
      </c>
      <c r="I656">
        <v>2559</v>
      </c>
      <c r="J656">
        <v>2559</v>
      </c>
      <c r="K656">
        <v>0</v>
      </c>
      <c r="L656" s="2">
        <v>0</v>
      </c>
      <c r="M656" s="2">
        <v>0</v>
      </c>
      <c r="N656" s="2">
        <v>0</v>
      </c>
      <c r="O656" s="2">
        <v>250.4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250.4</v>
      </c>
      <c r="V656" t="s">
        <v>55</v>
      </c>
    </row>
    <row r="657" spans="1:22" ht="15.75" hidden="1" thickBot="1" x14ac:dyDescent="0.3">
      <c r="A657" t="s">
        <v>8328</v>
      </c>
      <c r="B657" s="6">
        <v>45615</v>
      </c>
      <c r="C657" t="s">
        <v>1</v>
      </c>
      <c r="D657" t="s">
        <v>7706</v>
      </c>
      <c r="E657" t="s">
        <v>10763</v>
      </c>
      <c r="F657" t="s">
        <v>10764</v>
      </c>
      <c r="G657">
        <v>2558</v>
      </c>
      <c r="H657">
        <v>2558</v>
      </c>
      <c r="I657">
        <v>2558</v>
      </c>
      <c r="J657">
        <v>2558</v>
      </c>
      <c r="K657">
        <v>0</v>
      </c>
      <c r="L657" s="2">
        <v>0</v>
      </c>
      <c r="M657" s="2">
        <v>0</v>
      </c>
      <c r="N657" s="2">
        <v>0</v>
      </c>
      <c r="O657" s="2">
        <v>192.5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192.5</v>
      </c>
      <c r="V657" t="s">
        <v>55</v>
      </c>
    </row>
    <row r="658" spans="1:22" ht="15.75" hidden="1" thickBot="1" x14ac:dyDescent="0.3">
      <c r="A658" t="s">
        <v>8328</v>
      </c>
      <c r="B658" s="6">
        <v>45615</v>
      </c>
      <c r="C658" t="s">
        <v>1</v>
      </c>
      <c r="D658" t="s">
        <v>7706</v>
      </c>
      <c r="E658" t="s">
        <v>10763</v>
      </c>
      <c r="F658" t="s">
        <v>10764</v>
      </c>
      <c r="G658">
        <v>2557</v>
      </c>
      <c r="H658">
        <v>2557</v>
      </c>
      <c r="I658">
        <v>2557</v>
      </c>
      <c r="J658">
        <v>2557</v>
      </c>
      <c r="K658">
        <v>0</v>
      </c>
      <c r="L658" s="2">
        <v>0</v>
      </c>
      <c r="M658" s="2">
        <v>0</v>
      </c>
      <c r="N658" s="2">
        <v>0</v>
      </c>
      <c r="O658" s="2">
        <v>55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55</v>
      </c>
      <c r="V658" t="s">
        <v>55</v>
      </c>
    </row>
    <row r="659" spans="1:22" ht="15.75" hidden="1" thickBot="1" x14ac:dyDescent="0.3">
      <c r="A659" t="s">
        <v>8328</v>
      </c>
      <c r="B659" s="6">
        <v>45615</v>
      </c>
      <c r="C659" t="s">
        <v>1</v>
      </c>
      <c r="D659" t="s">
        <v>7706</v>
      </c>
      <c r="E659" t="s">
        <v>10763</v>
      </c>
      <c r="F659" t="s">
        <v>10764</v>
      </c>
      <c r="G659">
        <v>2556</v>
      </c>
      <c r="H659">
        <v>2556</v>
      </c>
      <c r="I659">
        <v>2556</v>
      </c>
      <c r="J659">
        <v>2556</v>
      </c>
      <c r="K659">
        <v>0</v>
      </c>
      <c r="L659" s="2">
        <v>0</v>
      </c>
      <c r="M659" s="2">
        <v>0</v>
      </c>
      <c r="N659" s="2">
        <v>0</v>
      </c>
      <c r="O659" s="2">
        <v>184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184</v>
      </c>
      <c r="V659" t="s">
        <v>55</v>
      </c>
    </row>
    <row r="660" spans="1:22" ht="15.75" hidden="1" thickBot="1" x14ac:dyDescent="0.3">
      <c r="A660" t="s">
        <v>8328</v>
      </c>
      <c r="B660" s="6">
        <v>45615</v>
      </c>
      <c r="C660" t="s">
        <v>1</v>
      </c>
      <c r="D660" t="s">
        <v>7706</v>
      </c>
      <c r="E660" t="s">
        <v>10763</v>
      </c>
      <c r="F660" t="s">
        <v>10764</v>
      </c>
      <c r="G660">
        <v>2555</v>
      </c>
      <c r="H660">
        <v>2555</v>
      </c>
      <c r="I660">
        <v>2555</v>
      </c>
      <c r="J660">
        <v>2555</v>
      </c>
      <c r="K660">
        <v>0</v>
      </c>
      <c r="L660" s="2">
        <v>0</v>
      </c>
      <c r="M660" s="2">
        <v>0</v>
      </c>
      <c r="N660" s="2">
        <v>0</v>
      </c>
      <c r="O660" s="2">
        <v>157.6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157.6</v>
      </c>
      <c r="V660" t="s">
        <v>55</v>
      </c>
    </row>
    <row r="661" spans="1:22" ht="15.75" hidden="1" thickBot="1" x14ac:dyDescent="0.3">
      <c r="A661" t="s">
        <v>8328</v>
      </c>
      <c r="B661" s="6">
        <v>45615</v>
      </c>
      <c r="C661" t="s">
        <v>1</v>
      </c>
      <c r="D661" t="s">
        <v>7706</v>
      </c>
      <c r="E661" t="s">
        <v>10763</v>
      </c>
      <c r="F661" t="s">
        <v>10764</v>
      </c>
      <c r="G661">
        <v>2554</v>
      </c>
      <c r="H661">
        <v>2554</v>
      </c>
      <c r="I661">
        <v>2554</v>
      </c>
      <c r="J661">
        <v>2554</v>
      </c>
      <c r="K661">
        <v>0</v>
      </c>
      <c r="L661" s="2">
        <v>0</v>
      </c>
      <c r="M661" s="2">
        <v>0</v>
      </c>
      <c r="N661" s="2">
        <v>0</v>
      </c>
      <c r="O661" s="2">
        <v>53.75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53.75</v>
      </c>
      <c r="V661" t="s">
        <v>55</v>
      </c>
    </row>
    <row r="662" spans="1:22" ht="15.75" hidden="1" thickBot="1" x14ac:dyDescent="0.3">
      <c r="A662" t="s">
        <v>8328</v>
      </c>
      <c r="B662" s="6">
        <v>45615</v>
      </c>
      <c r="C662" t="s">
        <v>1</v>
      </c>
      <c r="D662" t="s">
        <v>7706</v>
      </c>
      <c r="E662" t="s">
        <v>10763</v>
      </c>
      <c r="F662" t="s">
        <v>10764</v>
      </c>
      <c r="G662">
        <v>2553</v>
      </c>
      <c r="H662">
        <v>2553</v>
      </c>
      <c r="I662">
        <v>2553</v>
      </c>
      <c r="J662">
        <v>2553</v>
      </c>
      <c r="K662">
        <v>0</v>
      </c>
      <c r="L662" s="2">
        <v>0</v>
      </c>
      <c r="M662" s="2">
        <v>0</v>
      </c>
      <c r="N662" s="2">
        <v>0</v>
      </c>
      <c r="O662" s="2">
        <v>73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73</v>
      </c>
      <c r="V662" t="s">
        <v>55</v>
      </c>
    </row>
    <row r="663" spans="1:22" ht="15.75" hidden="1" thickBot="1" x14ac:dyDescent="0.3">
      <c r="A663" t="s">
        <v>8328</v>
      </c>
      <c r="B663" s="6">
        <v>45615</v>
      </c>
      <c r="C663" t="s">
        <v>1</v>
      </c>
      <c r="D663" t="s">
        <v>7706</v>
      </c>
      <c r="E663" t="s">
        <v>10763</v>
      </c>
      <c r="F663" t="s">
        <v>10764</v>
      </c>
      <c r="G663">
        <v>2552</v>
      </c>
      <c r="H663">
        <v>2552</v>
      </c>
      <c r="I663">
        <v>2552</v>
      </c>
      <c r="J663">
        <v>2552</v>
      </c>
      <c r="K663">
        <v>0</v>
      </c>
      <c r="L663" s="2">
        <v>0</v>
      </c>
      <c r="M663" s="2">
        <v>0</v>
      </c>
      <c r="N663" s="2">
        <v>0</v>
      </c>
      <c r="O663" s="2">
        <v>424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424</v>
      </c>
      <c r="V663" t="s">
        <v>55</v>
      </c>
    </row>
    <row r="664" spans="1:22" ht="15.75" hidden="1" thickBot="1" x14ac:dyDescent="0.3">
      <c r="A664" t="s">
        <v>8328</v>
      </c>
      <c r="B664" s="6">
        <v>45615</v>
      </c>
      <c r="C664" t="s">
        <v>1</v>
      </c>
      <c r="D664" t="s">
        <v>7706</v>
      </c>
      <c r="E664" t="s">
        <v>10763</v>
      </c>
      <c r="F664" t="s">
        <v>10764</v>
      </c>
      <c r="G664">
        <v>2551</v>
      </c>
      <c r="H664">
        <v>2551</v>
      </c>
      <c r="I664">
        <v>2551</v>
      </c>
      <c r="J664">
        <v>2551</v>
      </c>
      <c r="K664">
        <v>0</v>
      </c>
      <c r="L664" s="2">
        <v>0</v>
      </c>
      <c r="M664" s="2">
        <v>0</v>
      </c>
      <c r="N664" s="2">
        <v>0</v>
      </c>
      <c r="O664" s="2">
        <v>56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56</v>
      </c>
      <c r="V664" t="s">
        <v>55</v>
      </c>
    </row>
    <row r="665" spans="1:22" ht="15.75" hidden="1" thickBot="1" x14ac:dyDescent="0.3">
      <c r="A665" t="s">
        <v>8328</v>
      </c>
      <c r="B665" s="6">
        <v>45614</v>
      </c>
      <c r="C665" t="s">
        <v>1</v>
      </c>
      <c r="D665" t="s">
        <v>7706</v>
      </c>
      <c r="E665" t="s">
        <v>10763</v>
      </c>
      <c r="F665" t="s">
        <v>10764</v>
      </c>
      <c r="G665">
        <v>2550</v>
      </c>
      <c r="H665">
        <v>2550</v>
      </c>
      <c r="I665">
        <v>2550</v>
      </c>
      <c r="J665">
        <v>2550</v>
      </c>
      <c r="K665">
        <v>0</v>
      </c>
      <c r="L665" s="2">
        <v>0</v>
      </c>
      <c r="M665" s="2">
        <v>0</v>
      </c>
      <c r="N665" s="2">
        <v>0</v>
      </c>
      <c r="O665" s="2">
        <v>537.92999999999995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537.92999999999995</v>
      </c>
      <c r="V665" t="s">
        <v>55</v>
      </c>
    </row>
    <row r="666" spans="1:22" ht="15.75" hidden="1" thickBot="1" x14ac:dyDescent="0.3">
      <c r="A666" t="s">
        <v>8328</v>
      </c>
      <c r="B666" s="6">
        <v>45614</v>
      </c>
      <c r="C666" t="s">
        <v>1</v>
      </c>
      <c r="D666" t="s">
        <v>7706</v>
      </c>
      <c r="E666" t="s">
        <v>10763</v>
      </c>
      <c r="F666" t="s">
        <v>10764</v>
      </c>
      <c r="G666">
        <v>2549</v>
      </c>
      <c r="H666">
        <v>2549</v>
      </c>
      <c r="I666">
        <v>2549</v>
      </c>
      <c r="J666">
        <v>2549</v>
      </c>
      <c r="K666">
        <v>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0</v>
      </c>
      <c r="V666" t="s">
        <v>55</v>
      </c>
    </row>
    <row r="667" spans="1:22" ht="15.75" hidden="1" thickBot="1" x14ac:dyDescent="0.3">
      <c r="A667" t="s">
        <v>8328</v>
      </c>
      <c r="B667" s="6">
        <v>45614</v>
      </c>
      <c r="C667" t="s">
        <v>1</v>
      </c>
      <c r="D667" t="s">
        <v>7706</v>
      </c>
      <c r="E667" t="s">
        <v>10763</v>
      </c>
      <c r="F667" t="s">
        <v>10764</v>
      </c>
      <c r="G667">
        <v>2548</v>
      </c>
      <c r="H667">
        <v>2548</v>
      </c>
      <c r="I667">
        <v>2548</v>
      </c>
      <c r="J667">
        <v>2548</v>
      </c>
      <c r="K667">
        <v>0</v>
      </c>
      <c r="L667" s="2">
        <v>0</v>
      </c>
      <c r="M667" s="2">
        <v>0</v>
      </c>
      <c r="N667" s="2">
        <v>0</v>
      </c>
      <c r="O667" s="2">
        <v>514.5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514.5</v>
      </c>
      <c r="V667" t="s">
        <v>55</v>
      </c>
    </row>
    <row r="668" spans="1:22" ht="15.75" hidden="1" thickBot="1" x14ac:dyDescent="0.3">
      <c r="A668" t="s">
        <v>8328</v>
      </c>
      <c r="B668" s="6">
        <v>45612</v>
      </c>
      <c r="C668" t="s">
        <v>1</v>
      </c>
      <c r="D668" t="s">
        <v>7706</v>
      </c>
      <c r="E668" t="s">
        <v>10763</v>
      </c>
      <c r="F668" t="s">
        <v>10764</v>
      </c>
      <c r="G668">
        <v>2547</v>
      </c>
      <c r="H668">
        <v>2547</v>
      </c>
      <c r="I668">
        <v>2547</v>
      </c>
      <c r="J668">
        <v>2547</v>
      </c>
      <c r="K668">
        <v>0</v>
      </c>
      <c r="L668" s="2">
        <v>0</v>
      </c>
      <c r="M668" s="2">
        <v>0</v>
      </c>
      <c r="N668" s="2">
        <v>0</v>
      </c>
      <c r="O668" s="2">
        <v>83.25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83.25</v>
      </c>
      <c r="V668" t="s">
        <v>55</v>
      </c>
    </row>
    <row r="669" spans="1:22" ht="15.75" hidden="1" thickBot="1" x14ac:dyDescent="0.3">
      <c r="A669" t="s">
        <v>8328</v>
      </c>
      <c r="B669" s="6">
        <v>45612</v>
      </c>
      <c r="C669" t="s">
        <v>1</v>
      </c>
      <c r="D669" t="s">
        <v>7706</v>
      </c>
      <c r="E669" t="s">
        <v>10763</v>
      </c>
      <c r="F669" t="s">
        <v>10764</v>
      </c>
      <c r="G669">
        <v>2546</v>
      </c>
      <c r="H669">
        <v>2546</v>
      </c>
      <c r="I669">
        <v>2546</v>
      </c>
      <c r="J669">
        <v>2546</v>
      </c>
      <c r="K669">
        <v>0</v>
      </c>
      <c r="L669" s="2">
        <v>0</v>
      </c>
      <c r="M669" s="2">
        <v>0</v>
      </c>
      <c r="N669" s="2">
        <v>0</v>
      </c>
      <c r="O669" s="2">
        <v>45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45</v>
      </c>
      <c r="V669" t="s">
        <v>55</v>
      </c>
    </row>
    <row r="670" spans="1:22" ht="15.75" hidden="1" thickBot="1" x14ac:dyDescent="0.3">
      <c r="A670" t="s">
        <v>8328</v>
      </c>
      <c r="B670" s="6">
        <v>45612</v>
      </c>
      <c r="C670" t="s">
        <v>1</v>
      </c>
      <c r="D670" t="s">
        <v>7706</v>
      </c>
      <c r="E670" t="s">
        <v>10763</v>
      </c>
      <c r="F670" t="s">
        <v>10764</v>
      </c>
      <c r="G670">
        <v>2545</v>
      </c>
      <c r="H670">
        <v>2545</v>
      </c>
      <c r="I670">
        <v>2545</v>
      </c>
      <c r="J670">
        <v>2545</v>
      </c>
      <c r="K670">
        <v>0</v>
      </c>
      <c r="L670" s="2">
        <v>0</v>
      </c>
      <c r="M670" s="2">
        <v>0</v>
      </c>
      <c r="N670" s="2">
        <v>0</v>
      </c>
      <c r="O670" s="2">
        <v>67.5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67.5</v>
      </c>
      <c r="V670" t="s">
        <v>55</v>
      </c>
    </row>
    <row r="671" spans="1:22" ht="15.75" hidden="1" thickBot="1" x14ac:dyDescent="0.3">
      <c r="A671" t="s">
        <v>8328</v>
      </c>
      <c r="B671" s="6">
        <v>45612</v>
      </c>
      <c r="C671" t="s">
        <v>1</v>
      </c>
      <c r="D671" t="s">
        <v>7706</v>
      </c>
      <c r="E671" t="s">
        <v>10763</v>
      </c>
      <c r="F671" t="s">
        <v>10764</v>
      </c>
      <c r="G671">
        <v>2544</v>
      </c>
      <c r="H671">
        <v>2544</v>
      </c>
      <c r="I671">
        <v>2544</v>
      </c>
      <c r="J671">
        <v>2544</v>
      </c>
      <c r="K671">
        <v>0</v>
      </c>
      <c r="L671" s="2">
        <v>0</v>
      </c>
      <c r="M671" s="2">
        <v>0</v>
      </c>
      <c r="N671" s="2">
        <v>0</v>
      </c>
      <c r="O671" s="2">
        <v>27.5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27.5</v>
      </c>
      <c r="V671" t="s">
        <v>55</v>
      </c>
    </row>
    <row r="672" spans="1:22" ht="15.75" hidden="1" thickBot="1" x14ac:dyDescent="0.3">
      <c r="A672" t="s">
        <v>8328</v>
      </c>
      <c r="B672" s="6">
        <v>45612</v>
      </c>
      <c r="C672" t="s">
        <v>1</v>
      </c>
      <c r="D672" t="s">
        <v>7706</v>
      </c>
      <c r="E672" t="s">
        <v>10763</v>
      </c>
      <c r="F672" t="s">
        <v>10764</v>
      </c>
      <c r="G672">
        <v>2543</v>
      </c>
      <c r="H672">
        <v>2543</v>
      </c>
      <c r="I672">
        <v>2543</v>
      </c>
      <c r="J672">
        <v>2543</v>
      </c>
      <c r="K672">
        <v>0</v>
      </c>
      <c r="L672" s="2">
        <v>0</v>
      </c>
      <c r="M672" s="2">
        <v>0</v>
      </c>
      <c r="N672" s="2">
        <v>0</v>
      </c>
      <c r="O672" s="2">
        <v>36.1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36.1</v>
      </c>
      <c r="V672" t="s">
        <v>55</v>
      </c>
    </row>
    <row r="673" spans="1:22" ht="15.75" hidden="1" thickBot="1" x14ac:dyDescent="0.3">
      <c r="A673" t="s">
        <v>8328</v>
      </c>
      <c r="B673" s="6">
        <v>45612</v>
      </c>
      <c r="C673" t="s">
        <v>1</v>
      </c>
      <c r="D673" t="s">
        <v>7706</v>
      </c>
      <c r="E673" t="s">
        <v>10763</v>
      </c>
      <c r="F673" t="s">
        <v>10764</v>
      </c>
      <c r="G673">
        <v>2542</v>
      </c>
      <c r="H673">
        <v>2542</v>
      </c>
      <c r="I673">
        <v>2542</v>
      </c>
      <c r="J673">
        <v>2542</v>
      </c>
      <c r="K673">
        <v>0</v>
      </c>
      <c r="L673" s="2">
        <v>0</v>
      </c>
      <c r="M673" s="2">
        <v>0</v>
      </c>
      <c r="N673" s="2">
        <v>0</v>
      </c>
      <c r="O673" s="2">
        <v>124.8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124.8</v>
      </c>
      <c r="V673" t="s">
        <v>55</v>
      </c>
    </row>
    <row r="674" spans="1:22" ht="15.75" hidden="1" thickBot="1" x14ac:dyDescent="0.3">
      <c r="A674" t="s">
        <v>8328</v>
      </c>
      <c r="B674" s="6">
        <v>45612</v>
      </c>
      <c r="C674" t="s">
        <v>1</v>
      </c>
      <c r="D674" t="s">
        <v>7706</v>
      </c>
      <c r="E674" t="s">
        <v>10763</v>
      </c>
      <c r="F674" t="s">
        <v>10764</v>
      </c>
      <c r="G674">
        <v>2541</v>
      </c>
      <c r="H674">
        <v>2541</v>
      </c>
      <c r="I674">
        <v>2541</v>
      </c>
      <c r="J674">
        <v>2541</v>
      </c>
      <c r="K674">
        <v>0</v>
      </c>
      <c r="L674" s="2">
        <v>0</v>
      </c>
      <c r="M674" s="2">
        <v>0</v>
      </c>
      <c r="N674" s="2">
        <v>0</v>
      </c>
      <c r="O674" s="2">
        <v>57.15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57.15</v>
      </c>
      <c r="V674" t="s">
        <v>55</v>
      </c>
    </row>
    <row r="675" spans="1:22" ht="15.75" hidden="1" thickBot="1" x14ac:dyDescent="0.3">
      <c r="A675" t="s">
        <v>8328</v>
      </c>
      <c r="B675" s="6">
        <v>45612</v>
      </c>
      <c r="C675" t="s">
        <v>1</v>
      </c>
      <c r="D675" t="s">
        <v>7706</v>
      </c>
      <c r="E675" t="s">
        <v>10763</v>
      </c>
      <c r="F675" t="s">
        <v>10764</v>
      </c>
      <c r="G675">
        <v>2540</v>
      </c>
      <c r="H675">
        <v>2540</v>
      </c>
      <c r="I675">
        <v>2540</v>
      </c>
      <c r="J675">
        <v>2540</v>
      </c>
      <c r="K675">
        <v>0</v>
      </c>
      <c r="L675" s="2">
        <v>0</v>
      </c>
      <c r="M675" s="2">
        <v>0</v>
      </c>
      <c r="N675" s="2">
        <v>0</v>
      </c>
      <c r="O675" s="2">
        <v>125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125</v>
      </c>
      <c r="V675" t="s">
        <v>55</v>
      </c>
    </row>
    <row r="676" spans="1:22" ht="15.75" hidden="1" thickBot="1" x14ac:dyDescent="0.3">
      <c r="A676" t="s">
        <v>8328</v>
      </c>
      <c r="B676" s="6">
        <v>45612</v>
      </c>
      <c r="C676" t="s">
        <v>1</v>
      </c>
      <c r="D676" t="s">
        <v>7706</v>
      </c>
      <c r="E676" t="s">
        <v>10763</v>
      </c>
      <c r="F676" t="s">
        <v>10764</v>
      </c>
      <c r="G676">
        <v>2539</v>
      </c>
      <c r="H676">
        <v>2539</v>
      </c>
      <c r="I676">
        <v>2539</v>
      </c>
      <c r="J676">
        <v>2539</v>
      </c>
      <c r="K676">
        <v>0</v>
      </c>
      <c r="L676" s="2">
        <v>0</v>
      </c>
      <c r="M676" s="2">
        <v>0</v>
      </c>
      <c r="N676" s="2">
        <v>0</v>
      </c>
      <c r="O676" s="2">
        <v>112.5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112.5</v>
      </c>
      <c r="V676" t="s">
        <v>55</v>
      </c>
    </row>
    <row r="677" spans="1:22" ht="15.75" hidden="1" thickBot="1" x14ac:dyDescent="0.3">
      <c r="A677" t="s">
        <v>8328</v>
      </c>
      <c r="B677" s="6">
        <v>45612</v>
      </c>
      <c r="C677" t="s">
        <v>1</v>
      </c>
      <c r="D677" t="s">
        <v>7706</v>
      </c>
      <c r="E677" t="s">
        <v>10763</v>
      </c>
      <c r="F677" t="s">
        <v>10764</v>
      </c>
      <c r="G677">
        <v>2538</v>
      </c>
      <c r="H677">
        <v>2538</v>
      </c>
      <c r="I677">
        <v>2538</v>
      </c>
      <c r="J677">
        <v>2538</v>
      </c>
      <c r="K677">
        <v>0</v>
      </c>
      <c r="L677" s="2">
        <v>0</v>
      </c>
      <c r="M677" s="2">
        <v>0</v>
      </c>
      <c r="N677" s="2">
        <v>0</v>
      </c>
      <c r="O677" s="2">
        <v>581.15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581.15</v>
      </c>
      <c r="V677" t="s">
        <v>55</v>
      </c>
    </row>
    <row r="678" spans="1:22" ht="15.75" hidden="1" thickBot="1" x14ac:dyDescent="0.3">
      <c r="A678" t="s">
        <v>8328</v>
      </c>
      <c r="B678" s="6">
        <v>45612</v>
      </c>
      <c r="C678" t="s">
        <v>1</v>
      </c>
      <c r="D678" t="s">
        <v>7706</v>
      </c>
      <c r="E678" t="s">
        <v>10763</v>
      </c>
      <c r="F678" t="s">
        <v>10764</v>
      </c>
      <c r="G678">
        <v>2537</v>
      </c>
      <c r="H678">
        <v>2537</v>
      </c>
      <c r="I678">
        <v>2537</v>
      </c>
      <c r="J678">
        <v>2537</v>
      </c>
      <c r="K678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0</v>
      </c>
      <c r="V678" t="s">
        <v>55</v>
      </c>
    </row>
    <row r="679" spans="1:22" ht="15.75" hidden="1" thickBot="1" x14ac:dyDescent="0.3">
      <c r="A679" t="s">
        <v>8328</v>
      </c>
      <c r="B679" s="6">
        <v>45611</v>
      </c>
      <c r="C679" t="s">
        <v>1</v>
      </c>
      <c r="D679" t="s">
        <v>7706</v>
      </c>
      <c r="E679" t="s">
        <v>10763</v>
      </c>
      <c r="F679" t="s">
        <v>10764</v>
      </c>
      <c r="G679">
        <v>2536</v>
      </c>
      <c r="H679">
        <v>2536</v>
      </c>
      <c r="I679">
        <v>2536</v>
      </c>
      <c r="J679">
        <v>2536</v>
      </c>
      <c r="K679">
        <v>0</v>
      </c>
      <c r="L679" s="2">
        <v>0</v>
      </c>
      <c r="M679" s="2">
        <v>0</v>
      </c>
      <c r="N679" s="2">
        <v>0</v>
      </c>
      <c r="O679" s="2">
        <v>296.75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296.75</v>
      </c>
      <c r="V679" t="s">
        <v>55</v>
      </c>
    </row>
    <row r="680" spans="1:22" ht="15.75" hidden="1" thickBot="1" x14ac:dyDescent="0.3">
      <c r="A680" t="s">
        <v>8328</v>
      </c>
      <c r="B680" s="6">
        <v>45611</v>
      </c>
      <c r="C680" t="s">
        <v>1</v>
      </c>
      <c r="D680" t="s">
        <v>7706</v>
      </c>
      <c r="E680" t="s">
        <v>10763</v>
      </c>
      <c r="F680" t="s">
        <v>10764</v>
      </c>
      <c r="G680">
        <v>2535</v>
      </c>
      <c r="H680">
        <v>2535</v>
      </c>
      <c r="I680">
        <v>2535</v>
      </c>
      <c r="J680">
        <v>2535</v>
      </c>
      <c r="K680">
        <v>0</v>
      </c>
      <c r="L680" s="2">
        <v>0</v>
      </c>
      <c r="M680" s="2">
        <v>0</v>
      </c>
      <c r="N680" s="2">
        <v>0</v>
      </c>
      <c r="O680" s="2">
        <v>81.3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81.3</v>
      </c>
      <c r="V680" t="s">
        <v>55</v>
      </c>
    </row>
    <row r="681" spans="1:22" ht="15.75" hidden="1" thickBot="1" x14ac:dyDescent="0.3">
      <c r="A681" t="s">
        <v>8328</v>
      </c>
      <c r="B681" s="6">
        <v>45611</v>
      </c>
      <c r="C681" t="s">
        <v>1</v>
      </c>
      <c r="D681" t="s">
        <v>7706</v>
      </c>
      <c r="E681" t="s">
        <v>10763</v>
      </c>
      <c r="F681" t="s">
        <v>10764</v>
      </c>
      <c r="G681">
        <v>2534</v>
      </c>
      <c r="H681">
        <v>2534</v>
      </c>
      <c r="I681">
        <v>2534</v>
      </c>
      <c r="J681">
        <v>2534</v>
      </c>
      <c r="K681">
        <v>0</v>
      </c>
      <c r="L681" s="2">
        <v>0</v>
      </c>
      <c r="M681" s="2">
        <v>0</v>
      </c>
      <c r="N681" s="2">
        <v>0</v>
      </c>
      <c r="O681" s="2">
        <v>64.680000000000007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64.680000000000007</v>
      </c>
      <c r="V681" t="s">
        <v>55</v>
      </c>
    </row>
    <row r="682" spans="1:22" ht="15.75" hidden="1" thickBot="1" x14ac:dyDescent="0.3">
      <c r="A682" t="s">
        <v>8328</v>
      </c>
      <c r="B682" s="6">
        <v>45611</v>
      </c>
      <c r="C682" t="s">
        <v>1</v>
      </c>
      <c r="D682" t="s">
        <v>7706</v>
      </c>
      <c r="E682" t="s">
        <v>10763</v>
      </c>
      <c r="F682" t="s">
        <v>10764</v>
      </c>
      <c r="G682">
        <v>2533</v>
      </c>
      <c r="H682">
        <v>2533</v>
      </c>
      <c r="I682">
        <v>2533</v>
      </c>
      <c r="J682">
        <v>2533</v>
      </c>
      <c r="K682">
        <v>0</v>
      </c>
      <c r="L682" s="2">
        <v>0</v>
      </c>
      <c r="M682" s="2">
        <v>0</v>
      </c>
      <c r="N682" s="2">
        <v>0</v>
      </c>
      <c r="O682" s="2">
        <v>67.5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67.5</v>
      </c>
      <c r="V682" t="s">
        <v>55</v>
      </c>
    </row>
    <row r="683" spans="1:22" ht="15.75" hidden="1" thickBot="1" x14ac:dyDescent="0.3">
      <c r="A683" t="s">
        <v>8328</v>
      </c>
      <c r="B683" s="6">
        <v>45611</v>
      </c>
      <c r="C683" t="s">
        <v>1</v>
      </c>
      <c r="D683" t="s">
        <v>7706</v>
      </c>
      <c r="E683" t="s">
        <v>10763</v>
      </c>
      <c r="F683" t="s">
        <v>10764</v>
      </c>
      <c r="G683">
        <v>2532</v>
      </c>
      <c r="H683">
        <v>2532</v>
      </c>
      <c r="I683">
        <v>2532</v>
      </c>
      <c r="J683">
        <v>2532</v>
      </c>
      <c r="K683">
        <v>0</v>
      </c>
      <c r="L683" s="2">
        <v>0</v>
      </c>
      <c r="M683" s="2">
        <v>0</v>
      </c>
      <c r="N683" s="2">
        <v>0</v>
      </c>
      <c r="O683" s="2">
        <v>435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435</v>
      </c>
      <c r="V683" t="s">
        <v>55</v>
      </c>
    </row>
    <row r="684" spans="1:22" ht="15.75" hidden="1" thickBot="1" x14ac:dyDescent="0.3">
      <c r="A684" t="s">
        <v>8328</v>
      </c>
      <c r="B684" s="6">
        <v>45611</v>
      </c>
      <c r="C684" t="s">
        <v>1</v>
      </c>
      <c r="D684" t="s">
        <v>7706</v>
      </c>
      <c r="E684" t="s">
        <v>10763</v>
      </c>
      <c r="F684" t="s">
        <v>10764</v>
      </c>
      <c r="G684">
        <v>2531</v>
      </c>
      <c r="H684">
        <v>2531</v>
      </c>
      <c r="I684">
        <v>2531</v>
      </c>
      <c r="J684">
        <v>2531</v>
      </c>
      <c r="K684">
        <v>0</v>
      </c>
      <c r="L684" s="2">
        <v>0</v>
      </c>
      <c r="M684" s="2">
        <v>0</v>
      </c>
      <c r="N684" s="2">
        <v>0</v>
      </c>
      <c r="O684" s="2">
        <v>486.2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486.2</v>
      </c>
      <c r="V684" t="s">
        <v>55</v>
      </c>
    </row>
    <row r="685" spans="1:22" ht="15.75" hidden="1" thickBot="1" x14ac:dyDescent="0.3">
      <c r="A685" t="s">
        <v>8328</v>
      </c>
      <c r="B685" s="6">
        <v>45611</v>
      </c>
      <c r="C685" t="s">
        <v>1</v>
      </c>
      <c r="D685" t="s">
        <v>7706</v>
      </c>
      <c r="E685" t="s">
        <v>10763</v>
      </c>
      <c r="F685" t="s">
        <v>10764</v>
      </c>
      <c r="G685">
        <v>2530</v>
      </c>
      <c r="H685">
        <v>2530</v>
      </c>
      <c r="I685">
        <v>2530</v>
      </c>
      <c r="J685">
        <v>2530</v>
      </c>
      <c r="K685">
        <v>0</v>
      </c>
      <c r="L685" s="2">
        <v>0</v>
      </c>
      <c r="M685" s="2">
        <v>0</v>
      </c>
      <c r="N685" s="2">
        <v>0</v>
      </c>
      <c r="O685" s="2">
        <v>75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75</v>
      </c>
      <c r="V685" t="s">
        <v>55</v>
      </c>
    </row>
    <row r="686" spans="1:22" ht="15.75" hidden="1" thickBot="1" x14ac:dyDescent="0.3">
      <c r="A686" t="s">
        <v>8328</v>
      </c>
      <c r="B686" s="6">
        <v>45611</v>
      </c>
      <c r="C686" t="s">
        <v>1</v>
      </c>
      <c r="D686" t="s">
        <v>7706</v>
      </c>
      <c r="E686" t="s">
        <v>10763</v>
      </c>
      <c r="F686" t="s">
        <v>10764</v>
      </c>
      <c r="G686">
        <v>2529</v>
      </c>
      <c r="H686">
        <v>2529</v>
      </c>
      <c r="I686">
        <v>2529</v>
      </c>
      <c r="J686">
        <v>2529</v>
      </c>
      <c r="K686">
        <v>0</v>
      </c>
      <c r="L686" s="2">
        <v>0</v>
      </c>
      <c r="M686" s="2">
        <v>0</v>
      </c>
      <c r="N686" s="2">
        <v>0</v>
      </c>
      <c r="O686" s="2">
        <v>185.2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185.2</v>
      </c>
      <c r="V686" t="s">
        <v>55</v>
      </c>
    </row>
    <row r="687" spans="1:22" ht="15.75" hidden="1" thickBot="1" x14ac:dyDescent="0.3">
      <c r="A687" t="s">
        <v>8328</v>
      </c>
      <c r="B687" s="6">
        <v>45611</v>
      </c>
      <c r="C687" t="s">
        <v>1</v>
      </c>
      <c r="D687" t="s">
        <v>7706</v>
      </c>
      <c r="E687" t="s">
        <v>10763</v>
      </c>
      <c r="F687" t="s">
        <v>10764</v>
      </c>
      <c r="G687">
        <v>2528</v>
      </c>
      <c r="H687">
        <v>2528</v>
      </c>
      <c r="I687">
        <v>2528</v>
      </c>
      <c r="J687">
        <v>2528</v>
      </c>
      <c r="K687">
        <v>0</v>
      </c>
      <c r="L687" s="2">
        <v>0</v>
      </c>
      <c r="M687" s="2">
        <v>0</v>
      </c>
      <c r="N687" s="2">
        <v>0</v>
      </c>
      <c r="O687" s="2">
        <v>260.2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260.2</v>
      </c>
      <c r="V687" t="s">
        <v>55</v>
      </c>
    </row>
    <row r="688" spans="1:22" ht="15.75" hidden="1" thickBot="1" x14ac:dyDescent="0.3">
      <c r="A688" t="s">
        <v>8328</v>
      </c>
      <c r="B688" s="6">
        <v>45611</v>
      </c>
      <c r="C688" t="s">
        <v>1</v>
      </c>
      <c r="D688" t="s">
        <v>7706</v>
      </c>
      <c r="E688" t="s">
        <v>10763</v>
      </c>
      <c r="F688" t="s">
        <v>10764</v>
      </c>
      <c r="G688">
        <v>2527</v>
      </c>
      <c r="H688">
        <v>2527</v>
      </c>
      <c r="I688">
        <v>2527</v>
      </c>
      <c r="J688">
        <v>2527</v>
      </c>
      <c r="K688">
        <v>0</v>
      </c>
      <c r="L688" s="2">
        <v>0</v>
      </c>
      <c r="M688" s="2">
        <v>0</v>
      </c>
      <c r="N688" s="2">
        <v>0</v>
      </c>
      <c r="O688" s="2">
        <v>53.94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53.94</v>
      </c>
      <c r="V688" t="s">
        <v>55</v>
      </c>
    </row>
    <row r="689" spans="1:22" ht="15.75" hidden="1" thickBot="1" x14ac:dyDescent="0.3">
      <c r="A689" t="s">
        <v>8328</v>
      </c>
      <c r="B689" s="6">
        <v>45611</v>
      </c>
      <c r="C689" t="s">
        <v>1</v>
      </c>
      <c r="D689" t="s">
        <v>7706</v>
      </c>
      <c r="E689" t="s">
        <v>10763</v>
      </c>
      <c r="F689" t="s">
        <v>10764</v>
      </c>
      <c r="G689">
        <v>2526</v>
      </c>
      <c r="H689">
        <v>2526</v>
      </c>
      <c r="I689">
        <v>2526</v>
      </c>
      <c r="J689">
        <v>2526</v>
      </c>
      <c r="K689">
        <v>0</v>
      </c>
      <c r="L689" s="2">
        <v>0</v>
      </c>
      <c r="M689" s="2">
        <v>0</v>
      </c>
      <c r="N689" s="2">
        <v>0</v>
      </c>
      <c r="O689" s="2">
        <v>118.7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118.7</v>
      </c>
      <c r="V689" t="s">
        <v>55</v>
      </c>
    </row>
    <row r="690" spans="1:22" ht="15.75" hidden="1" thickBot="1" x14ac:dyDescent="0.3">
      <c r="A690" t="s">
        <v>8328</v>
      </c>
      <c r="B690" s="6">
        <v>45611</v>
      </c>
      <c r="C690" t="s">
        <v>1</v>
      </c>
      <c r="D690" t="s">
        <v>7706</v>
      </c>
      <c r="E690" t="s">
        <v>10763</v>
      </c>
      <c r="F690" t="s">
        <v>10764</v>
      </c>
      <c r="G690">
        <v>2525</v>
      </c>
      <c r="H690">
        <v>2525</v>
      </c>
      <c r="I690">
        <v>2525</v>
      </c>
      <c r="J690">
        <v>2525</v>
      </c>
      <c r="K690">
        <v>0</v>
      </c>
      <c r="L690" s="2">
        <v>0</v>
      </c>
      <c r="M690" s="2">
        <v>0</v>
      </c>
      <c r="N690" s="2">
        <v>0</v>
      </c>
      <c r="O690" s="2">
        <v>101.25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101.25</v>
      </c>
      <c r="V690" t="s">
        <v>55</v>
      </c>
    </row>
    <row r="691" spans="1:22" ht="15.75" hidden="1" thickBot="1" x14ac:dyDescent="0.3">
      <c r="A691" t="s">
        <v>8328</v>
      </c>
      <c r="B691" s="6">
        <v>45611</v>
      </c>
      <c r="C691" t="s">
        <v>1</v>
      </c>
      <c r="D691" t="s">
        <v>7706</v>
      </c>
      <c r="E691" t="s">
        <v>10763</v>
      </c>
      <c r="F691" t="s">
        <v>10764</v>
      </c>
      <c r="G691">
        <v>2524</v>
      </c>
      <c r="H691">
        <v>2524</v>
      </c>
      <c r="I691">
        <v>2524</v>
      </c>
      <c r="J691">
        <v>2524</v>
      </c>
      <c r="K691">
        <v>0</v>
      </c>
      <c r="L691" s="2">
        <v>0</v>
      </c>
      <c r="M691" s="2">
        <v>0</v>
      </c>
      <c r="N691" s="2">
        <v>0</v>
      </c>
      <c r="O691" s="2">
        <v>90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90</v>
      </c>
      <c r="V691" t="s">
        <v>55</v>
      </c>
    </row>
    <row r="692" spans="1:22" ht="15.75" hidden="1" thickBot="1" x14ac:dyDescent="0.3">
      <c r="A692" t="s">
        <v>8328</v>
      </c>
      <c r="B692" s="6">
        <v>45611</v>
      </c>
      <c r="C692" t="s">
        <v>1</v>
      </c>
      <c r="D692" t="s">
        <v>7706</v>
      </c>
      <c r="E692" t="s">
        <v>10763</v>
      </c>
      <c r="F692" t="s">
        <v>10764</v>
      </c>
      <c r="G692">
        <v>2523</v>
      </c>
      <c r="H692">
        <v>2523</v>
      </c>
      <c r="I692">
        <v>2523</v>
      </c>
      <c r="J692">
        <v>2523</v>
      </c>
      <c r="K692">
        <v>0</v>
      </c>
      <c r="L692" s="2">
        <v>0</v>
      </c>
      <c r="M692" s="2">
        <v>0</v>
      </c>
      <c r="N692" s="2">
        <v>0</v>
      </c>
      <c r="O692" s="2">
        <v>205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205</v>
      </c>
      <c r="V692" t="s">
        <v>55</v>
      </c>
    </row>
    <row r="693" spans="1:22" ht="15.75" hidden="1" thickBot="1" x14ac:dyDescent="0.3">
      <c r="A693" t="s">
        <v>8328</v>
      </c>
      <c r="B693" s="6">
        <v>45611</v>
      </c>
      <c r="C693" t="s">
        <v>1</v>
      </c>
      <c r="D693" t="s">
        <v>7706</v>
      </c>
      <c r="E693" t="s">
        <v>10763</v>
      </c>
      <c r="F693" t="s">
        <v>10764</v>
      </c>
      <c r="G693">
        <v>2522</v>
      </c>
      <c r="H693">
        <v>2522</v>
      </c>
      <c r="I693">
        <v>2522</v>
      </c>
      <c r="J693">
        <v>2522</v>
      </c>
      <c r="K693">
        <v>0</v>
      </c>
      <c r="L693" s="2">
        <v>0</v>
      </c>
      <c r="M693" s="2">
        <v>0</v>
      </c>
      <c r="N693" s="2">
        <v>0</v>
      </c>
      <c r="O693" s="2">
        <v>401.3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401.3</v>
      </c>
      <c r="V693" t="s">
        <v>55</v>
      </c>
    </row>
    <row r="694" spans="1:22" ht="15.75" hidden="1" thickBot="1" x14ac:dyDescent="0.3">
      <c r="A694" t="s">
        <v>8328</v>
      </c>
      <c r="B694" s="6">
        <v>45611</v>
      </c>
      <c r="C694" t="s">
        <v>1</v>
      </c>
      <c r="D694" t="s">
        <v>7706</v>
      </c>
      <c r="E694" t="s">
        <v>10763</v>
      </c>
      <c r="F694" t="s">
        <v>10764</v>
      </c>
      <c r="G694">
        <v>2521</v>
      </c>
      <c r="H694">
        <v>2521</v>
      </c>
      <c r="I694">
        <v>2521</v>
      </c>
      <c r="J694">
        <v>2521</v>
      </c>
      <c r="K694">
        <v>0</v>
      </c>
      <c r="L694" s="2">
        <v>0</v>
      </c>
      <c r="M694" s="2">
        <v>0</v>
      </c>
      <c r="N694" s="2">
        <v>0</v>
      </c>
      <c r="O694" s="2">
        <v>21.9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21.9</v>
      </c>
      <c r="V694" t="s">
        <v>55</v>
      </c>
    </row>
    <row r="695" spans="1:22" ht="15.75" hidden="1" thickBot="1" x14ac:dyDescent="0.3">
      <c r="A695" t="s">
        <v>8328</v>
      </c>
      <c r="B695" s="6">
        <v>45611</v>
      </c>
      <c r="C695" t="s">
        <v>1</v>
      </c>
      <c r="D695" t="s">
        <v>7706</v>
      </c>
      <c r="E695" t="s">
        <v>10763</v>
      </c>
      <c r="F695" t="s">
        <v>10764</v>
      </c>
      <c r="G695">
        <v>2520</v>
      </c>
      <c r="H695">
        <v>2520</v>
      </c>
      <c r="I695">
        <v>2520</v>
      </c>
      <c r="J695">
        <v>2520</v>
      </c>
      <c r="K695">
        <v>0</v>
      </c>
      <c r="L695" s="2">
        <v>0</v>
      </c>
      <c r="M695" s="2">
        <v>0</v>
      </c>
      <c r="N695" s="2">
        <v>0</v>
      </c>
      <c r="O695" s="2">
        <v>412.11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412.11</v>
      </c>
      <c r="V695" t="s">
        <v>55</v>
      </c>
    </row>
    <row r="696" spans="1:22" ht="15.75" hidden="1" thickBot="1" x14ac:dyDescent="0.3">
      <c r="A696" t="s">
        <v>8328</v>
      </c>
      <c r="B696" s="6">
        <v>45611</v>
      </c>
      <c r="C696" t="s">
        <v>1</v>
      </c>
      <c r="D696" t="s">
        <v>7706</v>
      </c>
      <c r="E696" t="s">
        <v>10763</v>
      </c>
      <c r="F696" t="s">
        <v>10764</v>
      </c>
      <c r="G696">
        <v>2519</v>
      </c>
      <c r="H696">
        <v>2519</v>
      </c>
      <c r="I696">
        <v>2519</v>
      </c>
      <c r="J696">
        <v>2519</v>
      </c>
      <c r="K696">
        <v>0</v>
      </c>
      <c r="L696" s="2">
        <v>0</v>
      </c>
      <c r="M696" s="2">
        <v>0</v>
      </c>
      <c r="N696" s="2">
        <v>0</v>
      </c>
      <c r="O696" s="2">
        <v>350.85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350.85</v>
      </c>
      <c r="V696" t="s">
        <v>55</v>
      </c>
    </row>
    <row r="697" spans="1:22" ht="15.75" hidden="1" thickBot="1" x14ac:dyDescent="0.3">
      <c r="A697" t="s">
        <v>8328</v>
      </c>
      <c r="B697" s="6">
        <v>45611</v>
      </c>
      <c r="C697" t="s">
        <v>1</v>
      </c>
      <c r="D697" t="s">
        <v>7706</v>
      </c>
      <c r="E697" t="s">
        <v>10763</v>
      </c>
      <c r="F697" t="s">
        <v>10764</v>
      </c>
      <c r="G697">
        <v>2518</v>
      </c>
      <c r="H697">
        <v>2518</v>
      </c>
      <c r="I697">
        <v>2518</v>
      </c>
      <c r="J697">
        <v>2518</v>
      </c>
      <c r="K697">
        <v>0</v>
      </c>
      <c r="L697" s="2">
        <v>0</v>
      </c>
      <c r="M697" s="2">
        <v>0</v>
      </c>
      <c r="N697" s="2">
        <v>0</v>
      </c>
      <c r="O697" s="2">
        <v>100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100</v>
      </c>
      <c r="V697" t="s">
        <v>55</v>
      </c>
    </row>
    <row r="698" spans="1:22" ht="15.75" hidden="1" thickBot="1" x14ac:dyDescent="0.3">
      <c r="A698" t="s">
        <v>8328</v>
      </c>
      <c r="B698" s="6">
        <v>45611</v>
      </c>
      <c r="C698" t="s">
        <v>1</v>
      </c>
      <c r="D698" t="s">
        <v>7706</v>
      </c>
      <c r="E698" t="s">
        <v>10763</v>
      </c>
      <c r="F698" t="s">
        <v>10764</v>
      </c>
      <c r="G698">
        <v>2517</v>
      </c>
      <c r="H698">
        <v>2517</v>
      </c>
      <c r="I698">
        <v>2517</v>
      </c>
      <c r="J698">
        <v>2517</v>
      </c>
      <c r="K698">
        <v>0</v>
      </c>
      <c r="L698" s="2">
        <v>0</v>
      </c>
      <c r="M698" s="2">
        <v>0</v>
      </c>
      <c r="N698" s="2">
        <v>0</v>
      </c>
      <c r="O698" s="2">
        <v>184.25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184.25</v>
      </c>
      <c r="V698" t="s">
        <v>55</v>
      </c>
    </row>
    <row r="699" spans="1:22" ht="15.75" hidden="1" thickBot="1" x14ac:dyDescent="0.3">
      <c r="A699" t="s">
        <v>8328</v>
      </c>
      <c r="B699" s="6">
        <v>45610</v>
      </c>
      <c r="C699" t="s">
        <v>1</v>
      </c>
      <c r="D699" t="s">
        <v>7706</v>
      </c>
      <c r="E699" t="s">
        <v>10763</v>
      </c>
      <c r="F699" t="s">
        <v>10764</v>
      </c>
      <c r="G699">
        <v>2516</v>
      </c>
      <c r="H699">
        <v>2516</v>
      </c>
      <c r="I699">
        <v>2516</v>
      </c>
      <c r="J699">
        <v>2516</v>
      </c>
      <c r="K699">
        <v>0</v>
      </c>
      <c r="L699" s="2">
        <v>0</v>
      </c>
      <c r="M699" s="2">
        <v>0</v>
      </c>
      <c r="N699" s="2">
        <v>0</v>
      </c>
      <c r="O699" s="2">
        <v>98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98</v>
      </c>
      <c r="V699" t="s">
        <v>55</v>
      </c>
    </row>
    <row r="700" spans="1:22" ht="15.75" hidden="1" thickBot="1" x14ac:dyDescent="0.3">
      <c r="A700" t="s">
        <v>8328</v>
      </c>
      <c r="B700" s="6">
        <v>45610</v>
      </c>
      <c r="C700" t="s">
        <v>1</v>
      </c>
      <c r="D700" t="s">
        <v>7706</v>
      </c>
      <c r="E700" t="s">
        <v>10763</v>
      </c>
      <c r="F700" t="s">
        <v>10764</v>
      </c>
      <c r="G700">
        <v>2515</v>
      </c>
      <c r="H700">
        <v>2515</v>
      </c>
      <c r="I700">
        <v>2515</v>
      </c>
      <c r="J700">
        <v>2515</v>
      </c>
      <c r="K700">
        <v>0</v>
      </c>
      <c r="L700" s="2">
        <v>0</v>
      </c>
      <c r="M700" s="2">
        <v>0</v>
      </c>
      <c r="N700" s="2">
        <v>0</v>
      </c>
      <c r="O700" s="2">
        <v>50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50</v>
      </c>
      <c r="V700" t="s">
        <v>55</v>
      </c>
    </row>
    <row r="701" spans="1:22" ht="15.75" hidden="1" thickBot="1" x14ac:dyDescent="0.3">
      <c r="A701" t="s">
        <v>8328</v>
      </c>
      <c r="B701" s="6">
        <v>45610</v>
      </c>
      <c r="C701" t="s">
        <v>1</v>
      </c>
      <c r="D701" t="s">
        <v>7706</v>
      </c>
      <c r="E701" t="s">
        <v>10763</v>
      </c>
      <c r="F701" t="s">
        <v>10764</v>
      </c>
      <c r="G701">
        <v>2514</v>
      </c>
      <c r="H701">
        <v>2514</v>
      </c>
      <c r="I701">
        <v>2514</v>
      </c>
      <c r="J701">
        <v>2514</v>
      </c>
      <c r="K701">
        <v>0</v>
      </c>
      <c r="L701" s="2">
        <v>0</v>
      </c>
      <c r="M701" s="2">
        <v>0</v>
      </c>
      <c r="N701" s="2">
        <v>0</v>
      </c>
      <c r="O701" s="2">
        <v>72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72</v>
      </c>
      <c r="V701" t="s">
        <v>55</v>
      </c>
    </row>
    <row r="702" spans="1:22" ht="15.75" hidden="1" thickBot="1" x14ac:dyDescent="0.3">
      <c r="A702" t="s">
        <v>8328</v>
      </c>
      <c r="B702" s="6">
        <v>45610</v>
      </c>
      <c r="C702" t="s">
        <v>1</v>
      </c>
      <c r="D702" t="s">
        <v>7706</v>
      </c>
      <c r="E702" t="s">
        <v>10763</v>
      </c>
      <c r="F702" t="s">
        <v>10764</v>
      </c>
      <c r="G702">
        <v>2513</v>
      </c>
      <c r="H702">
        <v>2513</v>
      </c>
      <c r="I702">
        <v>2513</v>
      </c>
      <c r="J702">
        <v>2513</v>
      </c>
      <c r="K702">
        <v>0</v>
      </c>
      <c r="L702" s="2">
        <v>0</v>
      </c>
      <c r="M702" s="2">
        <v>0</v>
      </c>
      <c r="N702" s="2">
        <v>0</v>
      </c>
      <c r="O702" s="2">
        <v>241.25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241.25</v>
      </c>
      <c r="V702" t="s">
        <v>55</v>
      </c>
    </row>
    <row r="703" spans="1:22" ht="15.75" hidden="1" thickBot="1" x14ac:dyDescent="0.3">
      <c r="A703" t="s">
        <v>8328</v>
      </c>
      <c r="B703" s="6">
        <v>45610</v>
      </c>
      <c r="C703" t="s">
        <v>1</v>
      </c>
      <c r="D703" t="s">
        <v>7706</v>
      </c>
      <c r="E703" t="s">
        <v>10763</v>
      </c>
      <c r="F703" t="s">
        <v>10764</v>
      </c>
      <c r="G703">
        <v>2512</v>
      </c>
      <c r="H703">
        <v>2512</v>
      </c>
      <c r="I703">
        <v>2512</v>
      </c>
      <c r="J703">
        <v>2512</v>
      </c>
      <c r="K703">
        <v>0</v>
      </c>
      <c r="L703" s="2">
        <v>0</v>
      </c>
      <c r="M703" s="2">
        <v>0</v>
      </c>
      <c r="N703" s="2">
        <v>0</v>
      </c>
      <c r="O703" s="2">
        <v>101.25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101.25</v>
      </c>
      <c r="V703" t="s">
        <v>55</v>
      </c>
    </row>
    <row r="704" spans="1:22" ht="15.75" hidden="1" thickBot="1" x14ac:dyDescent="0.3">
      <c r="A704" t="s">
        <v>8328</v>
      </c>
      <c r="B704" s="6">
        <v>45610</v>
      </c>
      <c r="C704" t="s">
        <v>1</v>
      </c>
      <c r="D704" t="s">
        <v>7706</v>
      </c>
      <c r="E704" t="s">
        <v>10763</v>
      </c>
      <c r="F704" t="s">
        <v>10764</v>
      </c>
      <c r="G704">
        <v>2511</v>
      </c>
      <c r="H704">
        <v>2511</v>
      </c>
      <c r="I704">
        <v>2511</v>
      </c>
      <c r="J704">
        <v>2511</v>
      </c>
      <c r="K704">
        <v>0</v>
      </c>
      <c r="L704" s="2">
        <v>0</v>
      </c>
      <c r="M704" s="2">
        <v>0</v>
      </c>
      <c r="N704" s="2">
        <v>0</v>
      </c>
      <c r="O704" s="2">
        <v>43.3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43.3</v>
      </c>
      <c r="V704" t="s">
        <v>55</v>
      </c>
    </row>
    <row r="705" spans="1:22" ht="15.75" hidden="1" thickBot="1" x14ac:dyDescent="0.3">
      <c r="A705" t="s">
        <v>8328</v>
      </c>
      <c r="B705" s="6">
        <v>45610</v>
      </c>
      <c r="C705" t="s">
        <v>1</v>
      </c>
      <c r="D705" t="s">
        <v>7706</v>
      </c>
      <c r="E705" t="s">
        <v>10763</v>
      </c>
      <c r="F705" t="s">
        <v>10764</v>
      </c>
      <c r="G705">
        <v>2510</v>
      </c>
      <c r="H705">
        <v>2510</v>
      </c>
      <c r="I705">
        <v>2510</v>
      </c>
      <c r="J705">
        <v>2510</v>
      </c>
      <c r="K705">
        <v>0</v>
      </c>
      <c r="L705" s="2">
        <v>0</v>
      </c>
      <c r="M705" s="2">
        <v>0</v>
      </c>
      <c r="N705" s="2">
        <v>0</v>
      </c>
      <c r="O705" s="2">
        <v>41.5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41.5</v>
      </c>
      <c r="V705" t="s">
        <v>55</v>
      </c>
    </row>
    <row r="706" spans="1:22" ht="15.75" hidden="1" thickBot="1" x14ac:dyDescent="0.3">
      <c r="A706" t="s">
        <v>8328</v>
      </c>
      <c r="B706" s="6">
        <v>45610</v>
      </c>
      <c r="C706" t="s">
        <v>1</v>
      </c>
      <c r="D706" t="s">
        <v>7706</v>
      </c>
      <c r="E706" t="s">
        <v>10763</v>
      </c>
      <c r="F706" t="s">
        <v>10764</v>
      </c>
      <c r="G706">
        <v>2509</v>
      </c>
      <c r="H706">
        <v>2509</v>
      </c>
      <c r="I706">
        <v>2509</v>
      </c>
      <c r="J706">
        <v>2509</v>
      </c>
      <c r="K706">
        <v>0</v>
      </c>
      <c r="L706" s="2">
        <v>0</v>
      </c>
      <c r="M706" s="2">
        <v>0</v>
      </c>
      <c r="N706" s="2">
        <v>0</v>
      </c>
      <c r="O706" s="2">
        <v>275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275</v>
      </c>
      <c r="V706" t="s">
        <v>55</v>
      </c>
    </row>
    <row r="707" spans="1:22" ht="15.75" hidden="1" thickBot="1" x14ac:dyDescent="0.3">
      <c r="A707" t="s">
        <v>8328</v>
      </c>
      <c r="B707" s="6">
        <v>45610</v>
      </c>
      <c r="C707" t="s">
        <v>1</v>
      </c>
      <c r="D707" t="s">
        <v>7706</v>
      </c>
      <c r="E707" t="s">
        <v>10763</v>
      </c>
      <c r="F707" t="s">
        <v>10764</v>
      </c>
      <c r="G707">
        <v>2508</v>
      </c>
      <c r="H707">
        <v>2508</v>
      </c>
      <c r="I707">
        <v>2508</v>
      </c>
      <c r="J707">
        <v>2508</v>
      </c>
      <c r="K707">
        <v>0</v>
      </c>
      <c r="L707" s="2">
        <v>0</v>
      </c>
      <c r="M707" s="2">
        <v>0</v>
      </c>
      <c r="N707" s="2">
        <v>0</v>
      </c>
      <c r="O707" s="2">
        <v>24.15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24.15</v>
      </c>
      <c r="V707" t="s">
        <v>55</v>
      </c>
    </row>
    <row r="708" spans="1:22" ht="15.75" hidden="1" thickBot="1" x14ac:dyDescent="0.3">
      <c r="A708" t="s">
        <v>8328</v>
      </c>
      <c r="B708" s="6">
        <v>45610</v>
      </c>
      <c r="C708" t="s">
        <v>1</v>
      </c>
      <c r="D708" t="s">
        <v>7706</v>
      </c>
      <c r="E708" t="s">
        <v>10763</v>
      </c>
      <c r="F708" t="s">
        <v>10764</v>
      </c>
      <c r="G708">
        <v>2507</v>
      </c>
      <c r="H708">
        <v>2507</v>
      </c>
      <c r="I708">
        <v>2507</v>
      </c>
      <c r="J708">
        <v>2507</v>
      </c>
      <c r="K708">
        <v>0</v>
      </c>
      <c r="L708" s="2">
        <v>0</v>
      </c>
      <c r="M708" s="2">
        <v>0</v>
      </c>
      <c r="N708" s="2">
        <v>0</v>
      </c>
      <c r="O708" s="2">
        <v>49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49</v>
      </c>
      <c r="V708" t="s">
        <v>55</v>
      </c>
    </row>
    <row r="709" spans="1:22" ht="15.75" hidden="1" thickBot="1" x14ac:dyDescent="0.3">
      <c r="A709" t="s">
        <v>8328</v>
      </c>
      <c r="B709" s="6">
        <v>45610</v>
      </c>
      <c r="C709" t="s">
        <v>1</v>
      </c>
      <c r="D709" t="s">
        <v>7706</v>
      </c>
      <c r="E709" t="s">
        <v>10763</v>
      </c>
      <c r="F709" t="s">
        <v>10764</v>
      </c>
      <c r="G709">
        <v>2506</v>
      </c>
      <c r="H709">
        <v>2506</v>
      </c>
      <c r="I709">
        <v>2506</v>
      </c>
      <c r="J709">
        <v>2506</v>
      </c>
      <c r="K709">
        <v>0</v>
      </c>
      <c r="L709" s="2">
        <v>0</v>
      </c>
      <c r="M709" s="2">
        <v>0</v>
      </c>
      <c r="N709" s="2">
        <v>0</v>
      </c>
      <c r="O709" s="2">
        <v>44.4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44.4</v>
      </c>
      <c r="V709" t="s">
        <v>55</v>
      </c>
    </row>
    <row r="710" spans="1:22" ht="15.75" hidden="1" thickBot="1" x14ac:dyDescent="0.3">
      <c r="A710" t="s">
        <v>8328</v>
      </c>
      <c r="B710" s="6">
        <v>45610</v>
      </c>
      <c r="C710" t="s">
        <v>1</v>
      </c>
      <c r="D710" t="s">
        <v>7706</v>
      </c>
      <c r="E710" t="s">
        <v>10763</v>
      </c>
      <c r="F710" t="s">
        <v>10764</v>
      </c>
      <c r="G710">
        <v>2505</v>
      </c>
      <c r="H710">
        <v>2505</v>
      </c>
      <c r="I710">
        <v>2505</v>
      </c>
      <c r="J710">
        <v>2505</v>
      </c>
      <c r="K710">
        <v>0</v>
      </c>
      <c r="L710" s="2">
        <v>0</v>
      </c>
      <c r="M710" s="2">
        <v>0</v>
      </c>
      <c r="N710" s="2">
        <v>0</v>
      </c>
      <c r="O710" s="2">
        <v>394.1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394.1</v>
      </c>
      <c r="V710" t="s">
        <v>55</v>
      </c>
    </row>
    <row r="711" spans="1:22" ht="15.75" hidden="1" thickBot="1" x14ac:dyDescent="0.3">
      <c r="A711" t="s">
        <v>8328</v>
      </c>
      <c r="B711" s="6">
        <v>45610</v>
      </c>
      <c r="C711" t="s">
        <v>1</v>
      </c>
      <c r="D711" t="s">
        <v>7706</v>
      </c>
      <c r="E711" t="s">
        <v>10763</v>
      </c>
      <c r="F711" t="s">
        <v>10764</v>
      </c>
      <c r="G711">
        <v>2504</v>
      </c>
      <c r="H711">
        <v>2504</v>
      </c>
      <c r="I711">
        <v>2504</v>
      </c>
      <c r="J711">
        <v>2504</v>
      </c>
      <c r="K711">
        <v>0</v>
      </c>
      <c r="L711" s="2">
        <v>0</v>
      </c>
      <c r="M711" s="2">
        <v>0</v>
      </c>
      <c r="N711" s="2">
        <v>0</v>
      </c>
      <c r="O711" s="2">
        <v>106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106</v>
      </c>
      <c r="V711" t="s">
        <v>55</v>
      </c>
    </row>
    <row r="712" spans="1:22" ht="15.75" hidden="1" thickBot="1" x14ac:dyDescent="0.3">
      <c r="A712" t="s">
        <v>8328</v>
      </c>
      <c r="B712" s="6">
        <v>45610</v>
      </c>
      <c r="C712" t="s">
        <v>1</v>
      </c>
      <c r="D712" t="s">
        <v>7706</v>
      </c>
      <c r="E712" t="s">
        <v>10763</v>
      </c>
      <c r="F712" t="s">
        <v>10764</v>
      </c>
      <c r="G712">
        <v>2503</v>
      </c>
      <c r="H712">
        <v>2503</v>
      </c>
      <c r="I712">
        <v>2503</v>
      </c>
      <c r="J712">
        <v>2503</v>
      </c>
      <c r="K712">
        <v>0</v>
      </c>
      <c r="L712" s="2">
        <v>0</v>
      </c>
      <c r="M712" s="2">
        <v>0</v>
      </c>
      <c r="N712" s="2">
        <v>0</v>
      </c>
      <c r="O712" s="2">
        <v>416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416</v>
      </c>
      <c r="V712" t="s">
        <v>55</v>
      </c>
    </row>
    <row r="713" spans="1:22" ht="15.75" hidden="1" thickBot="1" x14ac:dyDescent="0.3">
      <c r="A713" t="s">
        <v>8328</v>
      </c>
      <c r="B713" s="6">
        <v>45610</v>
      </c>
      <c r="C713" t="s">
        <v>1</v>
      </c>
      <c r="D713" t="s">
        <v>7706</v>
      </c>
      <c r="E713" t="s">
        <v>10763</v>
      </c>
      <c r="F713" t="s">
        <v>10764</v>
      </c>
      <c r="G713">
        <v>2502</v>
      </c>
      <c r="H713">
        <v>2502</v>
      </c>
      <c r="I713">
        <v>2502</v>
      </c>
      <c r="J713">
        <v>2502</v>
      </c>
      <c r="K713">
        <v>0</v>
      </c>
      <c r="L713" s="2">
        <v>0</v>
      </c>
      <c r="M713" s="2">
        <v>0</v>
      </c>
      <c r="N713" s="2">
        <v>0</v>
      </c>
      <c r="O713" s="2">
        <v>96.2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96.2</v>
      </c>
      <c r="V713" t="s">
        <v>55</v>
      </c>
    </row>
    <row r="714" spans="1:22" ht="15.75" hidden="1" thickBot="1" x14ac:dyDescent="0.3">
      <c r="A714" t="s">
        <v>8328</v>
      </c>
      <c r="B714" s="6">
        <v>45610</v>
      </c>
      <c r="C714" t="s">
        <v>1</v>
      </c>
      <c r="D714" t="s">
        <v>7706</v>
      </c>
      <c r="E714" t="s">
        <v>10763</v>
      </c>
      <c r="F714" t="s">
        <v>10764</v>
      </c>
      <c r="G714">
        <v>2501</v>
      </c>
      <c r="H714">
        <v>2501</v>
      </c>
      <c r="I714">
        <v>2501</v>
      </c>
      <c r="J714">
        <v>2501</v>
      </c>
      <c r="K714">
        <v>0</v>
      </c>
      <c r="L714" s="2">
        <v>0</v>
      </c>
      <c r="M714" s="2">
        <v>0</v>
      </c>
      <c r="N714" s="2">
        <v>0</v>
      </c>
      <c r="O714" s="2">
        <v>468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468</v>
      </c>
      <c r="V714" t="s">
        <v>55</v>
      </c>
    </row>
    <row r="715" spans="1:22" ht="15.75" hidden="1" thickBot="1" x14ac:dyDescent="0.3">
      <c r="A715" t="s">
        <v>8328</v>
      </c>
      <c r="B715" s="6">
        <v>45609</v>
      </c>
      <c r="C715" t="s">
        <v>1</v>
      </c>
      <c r="D715" t="s">
        <v>7706</v>
      </c>
      <c r="E715" t="s">
        <v>10763</v>
      </c>
      <c r="F715" t="s">
        <v>10764</v>
      </c>
      <c r="G715">
        <v>2500</v>
      </c>
      <c r="H715">
        <v>2500</v>
      </c>
      <c r="I715">
        <v>2500</v>
      </c>
      <c r="J715">
        <v>2500</v>
      </c>
      <c r="K715">
        <v>0</v>
      </c>
      <c r="L715" s="2">
        <v>0</v>
      </c>
      <c r="M715" s="2">
        <v>0</v>
      </c>
      <c r="N715" s="2">
        <v>0</v>
      </c>
      <c r="O715" s="2">
        <v>86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86</v>
      </c>
      <c r="V715" t="s">
        <v>55</v>
      </c>
    </row>
    <row r="716" spans="1:22" ht="15.75" hidden="1" thickBot="1" x14ac:dyDescent="0.3">
      <c r="A716" t="s">
        <v>8328</v>
      </c>
      <c r="B716" s="6">
        <v>45609</v>
      </c>
      <c r="C716" t="s">
        <v>1</v>
      </c>
      <c r="D716" t="s">
        <v>7706</v>
      </c>
      <c r="E716" t="s">
        <v>10763</v>
      </c>
      <c r="F716" t="s">
        <v>10764</v>
      </c>
      <c r="G716">
        <v>2499</v>
      </c>
      <c r="H716">
        <v>2499</v>
      </c>
      <c r="I716">
        <v>2499</v>
      </c>
      <c r="J716">
        <v>2499</v>
      </c>
      <c r="K716">
        <v>0</v>
      </c>
      <c r="L716" s="2">
        <v>0</v>
      </c>
      <c r="M716" s="2">
        <v>0</v>
      </c>
      <c r="N716" s="2">
        <v>0</v>
      </c>
      <c r="O716" s="2">
        <v>79.599999999999994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79.599999999999994</v>
      </c>
      <c r="V716" t="s">
        <v>55</v>
      </c>
    </row>
    <row r="717" spans="1:22" ht="15.75" hidden="1" thickBot="1" x14ac:dyDescent="0.3">
      <c r="A717" t="s">
        <v>8328</v>
      </c>
      <c r="B717" s="6">
        <v>45609</v>
      </c>
      <c r="C717" t="s">
        <v>1</v>
      </c>
      <c r="D717" t="s">
        <v>7706</v>
      </c>
      <c r="E717" t="s">
        <v>10763</v>
      </c>
      <c r="F717" t="s">
        <v>10764</v>
      </c>
      <c r="G717">
        <v>2498</v>
      </c>
      <c r="H717">
        <v>2498</v>
      </c>
      <c r="I717">
        <v>2498</v>
      </c>
      <c r="J717">
        <v>2498</v>
      </c>
      <c r="K717">
        <v>0</v>
      </c>
      <c r="L717" s="2">
        <v>0</v>
      </c>
      <c r="M717" s="2">
        <v>0</v>
      </c>
      <c r="N717" s="2">
        <v>0</v>
      </c>
      <c r="O717" s="2">
        <v>110.01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110.01</v>
      </c>
      <c r="V717" t="s">
        <v>55</v>
      </c>
    </row>
    <row r="718" spans="1:22" ht="15.75" hidden="1" thickBot="1" x14ac:dyDescent="0.3">
      <c r="A718" t="s">
        <v>8328</v>
      </c>
      <c r="B718" s="6">
        <v>45609</v>
      </c>
      <c r="C718" t="s">
        <v>1</v>
      </c>
      <c r="D718" t="s">
        <v>7706</v>
      </c>
      <c r="E718" t="s">
        <v>10763</v>
      </c>
      <c r="F718" t="s">
        <v>10764</v>
      </c>
      <c r="G718">
        <v>2497</v>
      </c>
      <c r="H718">
        <v>2497</v>
      </c>
      <c r="I718">
        <v>2497</v>
      </c>
      <c r="J718">
        <v>2497</v>
      </c>
      <c r="K718">
        <v>0</v>
      </c>
      <c r="L718" s="2">
        <v>0</v>
      </c>
      <c r="M718" s="2">
        <v>0</v>
      </c>
      <c r="N718" s="2">
        <v>0</v>
      </c>
      <c r="O718" s="2">
        <v>95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95</v>
      </c>
      <c r="V718" t="s">
        <v>55</v>
      </c>
    </row>
    <row r="719" spans="1:22" ht="15.75" hidden="1" thickBot="1" x14ac:dyDescent="0.3">
      <c r="A719" t="s">
        <v>8328</v>
      </c>
      <c r="B719" s="6">
        <v>45609</v>
      </c>
      <c r="C719" t="s">
        <v>1</v>
      </c>
      <c r="D719" t="s">
        <v>7706</v>
      </c>
      <c r="E719" t="s">
        <v>10763</v>
      </c>
      <c r="F719" t="s">
        <v>10764</v>
      </c>
      <c r="G719">
        <v>2496</v>
      </c>
      <c r="H719">
        <v>2496</v>
      </c>
      <c r="I719">
        <v>2496</v>
      </c>
      <c r="J719">
        <v>2496</v>
      </c>
      <c r="K719">
        <v>0</v>
      </c>
      <c r="L719" s="2">
        <v>0</v>
      </c>
      <c r="M719" s="2">
        <v>0</v>
      </c>
      <c r="N719" s="2">
        <v>0</v>
      </c>
      <c r="O719" s="2">
        <v>90.75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90.75</v>
      </c>
      <c r="V719" t="s">
        <v>55</v>
      </c>
    </row>
    <row r="720" spans="1:22" ht="15.75" hidden="1" thickBot="1" x14ac:dyDescent="0.3">
      <c r="A720" t="s">
        <v>8328</v>
      </c>
      <c r="B720" s="6">
        <v>45609</v>
      </c>
      <c r="C720" t="s">
        <v>1</v>
      </c>
      <c r="D720" t="s">
        <v>7706</v>
      </c>
      <c r="E720" t="s">
        <v>10763</v>
      </c>
      <c r="F720" t="s">
        <v>10764</v>
      </c>
      <c r="G720">
        <v>2495</v>
      </c>
      <c r="H720">
        <v>2495</v>
      </c>
      <c r="I720">
        <v>2495</v>
      </c>
      <c r="J720">
        <v>2495</v>
      </c>
      <c r="K720">
        <v>0</v>
      </c>
      <c r="L720" s="2">
        <v>0</v>
      </c>
      <c r="M720" s="2">
        <v>0</v>
      </c>
      <c r="N720" s="2">
        <v>0</v>
      </c>
      <c r="O720" s="2">
        <v>50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50</v>
      </c>
      <c r="V720" t="s">
        <v>55</v>
      </c>
    </row>
    <row r="721" spans="1:22" ht="15.75" hidden="1" thickBot="1" x14ac:dyDescent="0.3">
      <c r="A721" t="s">
        <v>8328</v>
      </c>
      <c r="B721" s="6">
        <v>45609</v>
      </c>
      <c r="C721" t="s">
        <v>1</v>
      </c>
      <c r="D721" t="s">
        <v>7706</v>
      </c>
      <c r="E721" t="s">
        <v>10763</v>
      </c>
      <c r="F721" t="s">
        <v>10764</v>
      </c>
      <c r="G721">
        <v>2494</v>
      </c>
      <c r="H721">
        <v>2494</v>
      </c>
      <c r="I721">
        <v>2494</v>
      </c>
      <c r="J721">
        <v>2494</v>
      </c>
      <c r="K721">
        <v>0</v>
      </c>
      <c r="L721" s="2">
        <v>0</v>
      </c>
      <c r="M721" s="2">
        <v>0</v>
      </c>
      <c r="N721" s="2">
        <v>0</v>
      </c>
      <c r="O721" s="2">
        <v>241.3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241.3</v>
      </c>
      <c r="V721" t="s">
        <v>55</v>
      </c>
    </row>
    <row r="722" spans="1:22" ht="15.75" hidden="1" thickBot="1" x14ac:dyDescent="0.3">
      <c r="A722" t="s">
        <v>8328</v>
      </c>
      <c r="B722" s="6">
        <v>45609</v>
      </c>
      <c r="C722" t="s">
        <v>1</v>
      </c>
      <c r="D722" t="s">
        <v>7706</v>
      </c>
      <c r="E722" t="s">
        <v>10763</v>
      </c>
      <c r="F722" t="s">
        <v>10764</v>
      </c>
      <c r="G722">
        <v>2493</v>
      </c>
      <c r="H722">
        <v>2493</v>
      </c>
      <c r="I722">
        <v>2493</v>
      </c>
      <c r="J722">
        <v>2493</v>
      </c>
      <c r="K722">
        <v>0</v>
      </c>
      <c r="L722" s="2">
        <v>0</v>
      </c>
      <c r="M722" s="2">
        <v>0</v>
      </c>
      <c r="N722" s="2">
        <v>0</v>
      </c>
      <c r="O722" s="2">
        <v>9.75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9.75</v>
      </c>
      <c r="V722" t="s">
        <v>55</v>
      </c>
    </row>
    <row r="723" spans="1:22" ht="15.75" hidden="1" thickBot="1" x14ac:dyDescent="0.3">
      <c r="A723" t="s">
        <v>8328</v>
      </c>
      <c r="B723" s="6">
        <v>45609</v>
      </c>
      <c r="C723" t="s">
        <v>1</v>
      </c>
      <c r="D723" t="s">
        <v>7706</v>
      </c>
      <c r="E723" t="s">
        <v>10763</v>
      </c>
      <c r="F723" t="s">
        <v>10764</v>
      </c>
      <c r="G723">
        <v>2492</v>
      </c>
      <c r="H723">
        <v>2492</v>
      </c>
      <c r="I723">
        <v>2492</v>
      </c>
      <c r="J723">
        <v>2492</v>
      </c>
      <c r="K723">
        <v>0</v>
      </c>
      <c r="L723" s="2">
        <v>0</v>
      </c>
      <c r="M723" s="2">
        <v>0</v>
      </c>
      <c r="N723" s="2">
        <v>0</v>
      </c>
      <c r="O723" s="2">
        <v>93.5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93.5</v>
      </c>
      <c r="V723" t="s">
        <v>55</v>
      </c>
    </row>
    <row r="724" spans="1:22" ht="15.75" hidden="1" thickBot="1" x14ac:dyDescent="0.3">
      <c r="A724" t="s">
        <v>8328</v>
      </c>
      <c r="B724" s="6">
        <v>45609</v>
      </c>
      <c r="C724" t="s">
        <v>1</v>
      </c>
      <c r="D724" t="s">
        <v>7706</v>
      </c>
      <c r="E724" t="s">
        <v>10763</v>
      </c>
      <c r="F724" t="s">
        <v>10764</v>
      </c>
      <c r="G724">
        <v>2491</v>
      </c>
      <c r="H724">
        <v>2491</v>
      </c>
      <c r="I724">
        <v>2491</v>
      </c>
      <c r="J724">
        <v>2491</v>
      </c>
      <c r="K724">
        <v>0</v>
      </c>
      <c r="L724" s="2">
        <v>0</v>
      </c>
      <c r="M724" s="2">
        <v>0</v>
      </c>
      <c r="N724" s="2">
        <v>0</v>
      </c>
      <c r="O724" s="2">
        <v>60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60</v>
      </c>
      <c r="V724" t="s">
        <v>55</v>
      </c>
    </row>
    <row r="725" spans="1:22" ht="15.75" hidden="1" thickBot="1" x14ac:dyDescent="0.3">
      <c r="A725" t="s">
        <v>8328</v>
      </c>
      <c r="B725" s="6">
        <v>45609</v>
      </c>
      <c r="C725" t="s">
        <v>1</v>
      </c>
      <c r="D725" t="s">
        <v>7706</v>
      </c>
      <c r="E725" t="s">
        <v>10763</v>
      </c>
      <c r="F725" t="s">
        <v>10764</v>
      </c>
      <c r="G725">
        <v>2490</v>
      </c>
      <c r="H725">
        <v>2490</v>
      </c>
      <c r="I725">
        <v>2490</v>
      </c>
      <c r="J725">
        <v>2490</v>
      </c>
      <c r="K725">
        <v>0</v>
      </c>
      <c r="L725" s="2">
        <v>0</v>
      </c>
      <c r="M725" s="2">
        <v>0</v>
      </c>
      <c r="N725" s="2">
        <v>0</v>
      </c>
      <c r="O725" s="2">
        <v>430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430</v>
      </c>
      <c r="V725" t="s">
        <v>55</v>
      </c>
    </row>
    <row r="726" spans="1:22" ht="15.75" hidden="1" thickBot="1" x14ac:dyDescent="0.3">
      <c r="A726" t="s">
        <v>8328</v>
      </c>
      <c r="B726" s="6">
        <v>45609</v>
      </c>
      <c r="C726" t="s">
        <v>1</v>
      </c>
      <c r="D726" t="s">
        <v>7706</v>
      </c>
      <c r="E726" t="s">
        <v>10763</v>
      </c>
      <c r="F726" t="s">
        <v>10764</v>
      </c>
      <c r="G726">
        <v>2489</v>
      </c>
      <c r="H726">
        <v>2489</v>
      </c>
      <c r="I726">
        <v>2489</v>
      </c>
      <c r="J726">
        <v>2489</v>
      </c>
      <c r="K726">
        <v>0</v>
      </c>
      <c r="L726" s="2">
        <v>0</v>
      </c>
      <c r="M726" s="2">
        <v>0</v>
      </c>
      <c r="N726" s="2">
        <v>0</v>
      </c>
      <c r="O726" s="2">
        <v>49.8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49.8</v>
      </c>
      <c r="V726" t="s">
        <v>55</v>
      </c>
    </row>
    <row r="727" spans="1:22" ht="15.75" hidden="1" thickBot="1" x14ac:dyDescent="0.3">
      <c r="A727" t="s">
        <v>8328</v>
      </c>
      <c r="B727" s="6">
        <v>45609</v>
      </c>
      <c r="C727" t="s">
        <v>1</v>
      </c>
      <c r="D727" t="s">
        <v>7706</v>
      </c>
      <c r="E727" t="s">
        <v>10763</v>
      </c>
      <c r="F727" t="s">
        <v>10764</v>
      </c>
      <c r="G727">
        <v>2488</v>
      </c>
      <c r="H727">
        <v>2488</v>
      </c>
      <c r="I727">
        <v>2488</v>
      </c>
      <c r="J727">
        <v>2488</v>
      </c>
      <c r="K727">
        <v>0</v>
      </c>
      <c r="L727" s="2">
        <v>0</v>
      </c>
      <c r="M727" s="2">
        <v>0</v>
      </c>
      <c r="N727" s="2">
        <v>0</v>
      </c>
      <c r="O727" s="2">
        <v>2.25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2.25</v>
      </c>
      <c r="V727" t="s">
        <v>55</v>
      </c>
    </row>
    <row r="728" spans="1:22" ht="15.75" hidden="1" thickBot="1" x14ac:dyDescent="0.3">
      <c r="A728" t="s">
        <v>8328</v>
      </c>
      <c r="B728" s="6">
        <v>45609</v>
      </c>
      <c r="C728" t="s">
        <v>1</v>
      </c>
      <c r="D728" t="s">
        <v>7706</v>
      </c>
      <c r="E728" t="s">
        <v>10763</v>
      </c>
      <c r="F728" t="s">
        <v>10764</v>
      </c>
      <c r="G728">
        <v>2487</v>
      </c>
      <c r="H728">
        <v>2487</v>
      </c>
      <c r="I728">
        <v>2487</v>
      </c>
      <c r="J728">
        <v>2487</v>
      </c>
      <c r="K728">
        <v>0</v>
      </c>
      <c r="L728" s="2">
        <v>0</v>
      </c>
      <c r="M728" s="2">
        <v>0</v>
      </c>
      <c r="N728" s="2">
        <v>0</v>
      </c>
      <c r="O728" s="2">
        <v>63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63</v>
      </c>
      <c r="V728" t="s">
        <v>55</v>
      </c>
    </row>
    <row r="729" spans="1:22" ht="15.75" hidden="1" thickBot="1" x14ac:dyDescent="0.3">
      <c r="A729" t="s">
        <v>8328</v>
      </c>
      <c r="B729" s="6">
        <v>45609</v>
      </c>
      <c r="C729" t="s">
        <v>1</v>
      </c>
      <c r="D729" t="s">
        <v>7706</v>
      </c>
      <c r="E729" t="s">
        <v>10763</v>
      </c>
      <c r="F729" t="s">
        <v>10764</v>
      </c>
      <c r="G729">
        <v>2486</v>
      </c>
      <c r="H729">
        <v>2486</v>
      </c>
      <c r="I729">
        <v>2486</v>
      </c>
      <c r="J729">
        <v>2486</v>
      </c>
      <c r="K729">
        <v>0</v>
      </c>
      <c r="L729" s="2">
        <v>0</v>
      </c>
      <c r="M729" s="2">
        <v>0</v>
      </c>
      <c r="N729" s="2">
        <v>0</v>
      </c>
      <c r="O729" s="2">
        <v>436.45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436.45</v>
      </c>
      <c r="V729" t="s">
        <v>55</v>
      </c>
    </row>
    <row r="730" spans="1:22" ht="15.75" hidden="1" thickBot="1" x14ac:dyDescent="0.3">
      <c r="A730" t="s">
        <v>8328</v>
      </c>
      <c r="B730" s="6">
        <v>45609</v>
      </c>
      <c r="C730" t="s">
        <v>1</v>
      </c>
      <c r="D730" t="s">
        <v>7706</v>
      </c>
      <c r="E730" t="s">
        <v>10763</v>
      </c>
      <c r="F730" t="s">
        <v>10764</v>
      </c>
      <c r="G730">
        <v>2485</v>
      </c>
      <c r="H730">
        <v>2485</v>
      </c>
      <c r="I730">
        <v>2485</v>
      </c>
      <c r="J730">
        <v>2485</v>
      </c>
      <c r="K730">
        <v>0</v>
      </c>
      <c r="L730" s="2">
        <v>0</v>
      </c>
      <c r="M730" s="2">
        <v>0</v>
      </c>
      <c r="N730" s="2">
        <v>0</v>
      </c>
      <c r="O730" s="2">
        <v>285.8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285.8</v>
      </c>
      <c r="V730" t="s">
        <v>55</v>
      </c>
    </row>
    <row r="731" spans="1:22" ht="15.75" hidden="1" thickBot="1" x14ac:dyDescent="0.3">
      <c r="A731" t="s">
        <v>8328</v>
      </c>
      <c r="B731" s="6">
        <v>45609</v>
      </c>
      <c r="C731" t="s">
        <v>1</v>
      </c>
      <c r="D731" t="s">
        <v>7706</v>
      </c>
      <c r="E731" t="s">
        <v>10763</v>
      </c>
      <c r="F731" t="s">
        <v>10764</v>
      </c>
      <c r="G731">
        <v>2484</v>
      </c>
      <c r="H731">
        <v>2484</v>
      </c>
      <c r="I731">
        <v>2484</v>
      </c>
      <c r="J731">
        <v>2484</v>
      </c>
      <c r="K731">
        <v>0</v>
      </c>
      <c r="L731" s="2">
        <v>0</v>
      </c>
      <c r="M731" s="2">
        <v>0</v>
      </c>
      <c r="N731" s="2">
        <v>0</v>
      </c>
      <c r="O731" s="2">
        <v>75.7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75.7</v>
      </c>
      <c r="V731" t="s">
        <v>55</v>
      </c>
    </row>
    <row r="732" spans="1:22" ht="15.75" hidden="1" thickBot="1" x14ac:dyDescent="0.3">
      <c r="A732" t="s">
        <v>8328</v>
      </c>
      <c r="B732" s="6">
        <v>45609</v>
      </c>
      <c r="C732" t="s">
        <v>1</v>
      </c>
      <c r="D732" t="s">
        <v>7706</v>
      </c>
      <c r="E732" t="s">
        <v>10763</v>
      </c>
      <c r="F732" t="s">
        <v>10764</v>
      </c>
      <c r="G732">
        <v>2483</v>
      </c>
      <c r="H732">
        <v>2483</v>
      </c>
      <c r="I732">
        <v>2483</v>
      </c>
      <c r="J732">
        <v>2483</v>
      </c>
      <c r="K732">
        <v>0</v>
      </c>
      <c r="L732" s="2">
        <v>0</v>
      </c>
      <c r="M732" s="2">
        <v>0</v>
      </c>
      <c r="N732" s="2">
        <v>0</v>
      </c>
      <c r="O732" s="2">
        <v>464.9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464.9</v>
      </c>
      <c r="V732" t="s">
        <v>55</v>
      </c>
    </row>
    <row r="733" spans="1:22" ht="15.75" hidden="1" thickBot="1" x14ac:dyDescent="0.3">
      <c r="A733" t="s">
        <v>8328</v>
      </c>
      <c r="B733" s="6">
        <v>45608</v>
      </c>
      <c r="C733" t="s">
        <v>1</v>
      </c>
      <c r="D733" t="s">
        <v>7706</v>
      </c>
      <c r="E733" t="s">
        <v>10763</v>
      </c>
      <c r="F733" t="s">
        <v>10764</v>
      </c>
      <c r="G733">
        <v>2482</v>
      </c>
      <c r="H733">
        <v>2482</v>
      </c>
      <c r="I733">
        <v>2482</v>
      </c>
      <c r="J733">
        <v>2482</v>
      </c>
      <c r="K733">
        <v>0</v>
      </c>
      <c r="L733" s="2">
        <v>0</v>
      </c>
      <c r="M733" s="2">
        <v>0</v>
      </c>
      <c r="N733" s="2">
        <v>0</v>
      </c>
      <c r="O733" s="2">
        <v>7.95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7.95</v>
      </c>
      <c r="V733" t="s">
        <v>55</v>
      </c>
    </row>
    <row r="734" spans="1:22" ht="15.75" hidden="1" thickBot="1" x14ac:dyDescent="0.3">
      <c r="A734" t="s">
        <v>8328</v>
      </c>
      <c r="B734" s="6">
        <v>45608</v>
      </c>
      <c r="C734" t="s">
        <v>1</v>
      </c>
      <c r="D734" t="s">
        <v>7706</v>
      </c>
      <c r="E734" t="s">
        <v>10763</v>
      </c>
      <c r="F734" t="s">
        <v>10764</v>
      </c>
      <c r="G734">
        <v>2481</v>
      </c>
      <c r="H734">
        <v>2481</v>
      </c>
      <c r="I734">
        <v>2481</v>
      </c>
      <c r="J734">
        <v>2481</v>
      </c>
      <c r="K734">
        <v>0</v>
      </c>
      <c r="L734" s="2">
        <v>0</v>
      </c>
      <c r="M734" s="2">
        <v>0</v>
      </c>
      <c r="N734" s="2">
        <v>0</v>
      </c>
      <c r="O734" s="2">
        <v>72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72</v>
      </c>
      <c r="V734" t="s">
        <v>55</v>
      </c>
    </row>
    <row r="735" spans="1:22" ht="15.75" hidden="1" thickBot="1" x14ac:dyDescent="0.3">
      <c r="A735" t="s">
        <v>8328</v>
      </c>
      <c r="B735" s="6">
        <v>45608</v>
      </c>
      <c r="C735" t="s">
        <v>1</v>
      </c>
      <c r="D735" t="s">
        <v>7706</v>
      </c>
      <c r="E735" t="s">
        <v>10763</v>
      </c>
      <c r="F735" t="s">
        <v>10764</v>
      </c>
      <c r="G735">
        <v>2480</v>
      </c>
      <c r="H735">
        <v>2480</v>
      </c>
      <c r="I735">
        <v>2480</v>
      </c>
      <c r="J735">
        <v>2480</v>
      </c>
      <c r="K735">
        <v>0</v>
      </c>
      <c r="L735" s="2">
        <v>0</v>
      </c>
      <c r="M735" s="2">
        <v>0</v>
      </c>
      <c r="N735" s="2">
        <v>0</v>
      </c>
      <c r="O735" s="2">
        <v>87.5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87.5</v>
      </c>
      <c r="V735" t="s">
        <v>55</v>
      </c>
    </row>
    <row r="736" spans="1:22" ht="15.75" hidden="1" thickBot="1" x14ac:dyDescent="0.3">
      <c r="A736" t="s">
        <v>8328</v>
      </c>
      <c r="B736" s="6">
        <v>45608</v>
      </c>
      <c r="C736" t="s">
        <v>1</v>
      </c>
      <c r="D736" t="s">
        <v>7706</v>
      </c>
      <c r="E736" t="s">
        <v>10763</v>
      </c>
      <c r="F736" t="s">
        <v>10764</v>
      </c>
      <c r="G736">
        <v>2479</v>
      </c>
      <c r="H736">
        <v>2479</v>
      </c>
      <c r="I736">
        <v>2479</v>
      </c>
      <c r="J736">
        <v>2479</v>
      </c>
      <c r="K736">
        <v>0</v>
      </c>
      <c r="L736" s="2">
        <v>0</v>
      </c>
      <c r="M736" s="2">
        <v>0</v>
      </c>
      <c r="N736" s="2">
        <v>0</v>
      </c>
      <c r="O736" s="2">
        <v>146.4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146.4</v>
      </c>
      <c r="V736" t="s">
        <v>55</v>
      </c>
    </row>
    <row r="737" spans="1:22" ht="15.75" hidden="1" thickBot="1" x14ac:dyDescent="0.3">
      <c r="A737" t="s">
        <v>8328</v>
      </c>
      <c r="B737" s="6">
        <v>45608</v>
      </c>
      <c r="C737" t="s">
        <v>1</v>
      </c>
      <c r="D737" t="s">
        <v>7706</v>
      </c>
      <c r="E737" t="s">
        <v>10763</v>
      </c>
      <c r="F737" t="s">
        <v>10764</v>
      </c>
      <c r="G737">
        <v>2478</v>
      </c>
      <c r="H737">
        <v>2478</v>
      </c>
      <c r="I737">
        <v>2478</v>
      </c>
      <c r="J737">
        <v>2478</v>
      </c>
      <c r="K737">
        <v>0</v>
      </c>
      <c r="L737" s="2">
        <v>0</v>
      </c>
      <c r="M737" s="2">
        <v>0</v>
      </c>
      <c r="N737" s="2">
        <v>0</v>
      </c>
      <c r="O737" s="2">
        <v>164.05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164.05</v>
      </c>
      <c r="V737" t="s">
        <v>55</v>
      </c>
    </row>
    <row r="738" spans="1:22" ht="15.75" hidden="1" thickBot="1" x14ac:dyDescent="0.3">
      <c r="A738" t="s">
        <v>8328</v>
      </c>
      <c r="B738" s="6">
        <v>45608</v>
      </c>
      <c r="C738" t="s">
        <v>1</v>
      </c>
      <c r="D738" t="s">
        <v>7706</v>
      </c>
      <c r="E738" t="s">
        <v>10763</v>
      </c>
      <c r="F738" t="s">
        <v>10764</v>
      </c>
      <c r="G738">
        <v>2477</v>
      </c>
      <c r="H738">
        <v>2477</v>
      </c>
      <c r="I738">
        <v>2477</v>
      </c>
      <c r="J738">
        <v>2477</v>
      </c>
      <c r="K738">
        <v>0</v>
      </c>
      <c r="L738" s="2">
        <v>0</v>
      </c>
      <c r="M738" s="2">
        <v>0</v>
      </c>
      <c r="N738" s="2">
        <v>0</v>
      </c>
      <c r="O738" s="2">
        <v>21.95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21.95</v>
      </c>
      <c r="V738" t="s">
        <v>55</v>
      </c>
    </row>
    <row r="739" spans="1:22" ht="15.75" hidden="1" thickBot="1" x14ac:dyDescent="0.3">
      <c r="A739" t="s">
        <v>8328</v>
      </c>
      <c r="B739" s="6">
        <v>45608</v>
      </c>
      <c r="C739" t="s">
        <v>1</v>
      </c>
      <c r="D739" t="s">
        <v>7706</v>
      </c>
      <c r="E739" t="s">
        <v>10763</v>
      </c>
      <c r="F739" t="s">
        <v>10764</v>
      </c>
      <c r="G739">
        <v>2476</v>
      </c>
      <c r="H739">
        <v>2476</v>
      </c>
      <c r="I739">
        <v>2476</v>
      </c>
      <c r="J739">
        <v>2476</v>
      </c>
      <c r="K739">
        <v>0</v>
      </c>
      <c r="L739" s="2">
        <v>0</v>
      </c>
      <c r="M739" s="2">
        <v>0</v>
      </c>
      <c r="N739" s="2">
        <v>0</v>
      </c>
      <c r="O739" s="2">
        <v>13.44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13.44</v>
      </c>
      <c r="V739" t="s">
        <v>55</v>
      </c>
    </row>
    <row r="740" spans="1:22" ht="15.75" hidden="1" thickBot="1" x14ac:dyDescent="0.3">
      <c r="A740" t="s">
        <v>8328</v>
      </c>
      <c r="B740" s="6">
        <v>45608</v>
      </c>
      <c r="C740" t="s">
        <v>1</v>
      </c>
      <c r="D740" t="s">
        <v>7706</v>
      </c>
      <c r="E740" t="s">
        <v>10763</v>
      </c>
      <c r="F740" t="s">
        <v>10764</v>
      </c>
      <c r="G740">
        <v>2475</v>
      </c>
      <c r="H740">
        <v>2475</v>
      </c>
      <c r="I740">
        <v>2475</v>
      </c>
      <c r="J740">
        <v>2475</v>
      </c>
      <c r="K740">
        <v>0</v>
      </c>
      <c r="L740" s="2">
        <v>0</v>
      </c>
      <c r="M740" s="2">
        <v>0</v>
      </c>
      <c r="N740" s="2">
        <v>0</v>
      </c>
      <c r="O740" s="2">
        <v>24.74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24.74</v>
      </c>
      <c r="V740" t="s">
        <v>55</v>
      </c>
    </row>
    <row r="741" spans="1:22" ht="15.75" hidden="1" thickBot="1" x14ac:dyDescent="0.3">
      <c r="A741" t="s">
        <v>8328</v>
      </c>
      <c r="B741" s="6">
        <v>45608</v>
      </c>
      <c r="C741" t="s">
        <v>1</v>
      </c>
      <c r="D741" t="s">
        <v>7706</v>
      </c>
      <c r="E741" t="s">
        <v>10763</v>
      </c>
      <c r="F741" t="s">
        <v>10764</v>
      </c>
      <c r="G741">
        <v>2474</v>
      </c>
      <c r="H741">
        <v>2474</v>
      </c>
      <c r="I741">
        <v>2474</v>
      </c>
      <c r="J741">
        <v>2474</v>
      </c>
      <c r="K741">
        <v>0</v>
      </c>
      <c r="L741" s="2">
        <v>0</v>
      </c>
      <c r="M741" s="2">
        <v>0</v>
      </c>
      <c r="N741" s="2">
        <v>0</v>
      </c>
      <c r="O741" s="2">
        <v>443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443</v>
      </c>
      <c r="V741" t="s">
        <v>55</v>
      </c>
    </row>
    <row r="742" spans="1:22" ht="15.75" hidden="1" thickBot="1" x14ac:dyDescent="0.3">
      <c r="A742" t="s">
        <v>8328</v>
      </c>
      <c r="B742" s="6">
        <v>45608</v>
      </c>
      <c r="C742" t="s">
        <v>1</v>
      </c>
      <c r="D742" t="s">
        <v>7706</v>
      </c>
      <c r="E742" t="s">
        <v>10763</v>
      </c>
      <c r="F742" t="s">
        <v>10764</v>
      </c>
      <c r="G742">
        <v>2473</v>
      </c>
      <c r="H742">
        <v>2473</v>
      </c>
      <c r="I742">
        <v>2473</v>
      </c>
      <c r="J742">
        <v>2473</v>
      </c>
      <c r="K742">
        <v>0</v>
      </c>
      <c r="L742" s="2">
        <v>0</v>
      </c>
      <c r="M742" s="2">
        <v>0</v>
      </c>
      <c r="N742" s="2">
        <v>0</v>
      </c>
      <c r="O742" s="2">
        <v>180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180</v>
      </c>
      <c r="V742" t="s">
        <v>55</v>
      </c>
    </row>
    <row r="743" spans="1:22" ht="15.75" hidden="1" thickBot="1" x14ac:dyDescent="0.3">
      <c r="A743" t="s">
        <v>8328</v>
      </c>
      <c r="B743" s="6">
        <v>45608</v>
      </c>
      <c r="C743" t="s">
        <v>1</v>
      </c>
      <c r="D743" t="s">
        <v>7706</v>
      </c>
      <c r="E743" t="s">
        <v>10763</v>
      </c>
      <c r="F743" t="s">
        <v>10764</v>
      </c>
      <c r="G743">
        <v>2472</v>
      </c>
      <c r="H743">
        <v>2472</v>
      </c>
      <c r="I743">
        <v>2472</v>
      </c>
      <c r="J743">
        <v>2472</v>
      </c>
      <c r="K743">
        <v>0</v>
      </c>
      <c r="L743" s="2">
        <v>0</v>
      </c>
      <c r="M743" s="2">
        <v>0</v>
      </c>
      <c r="N743" s="2">
        <v>0</v>
      </c>
      <c r="O743" s="2">
        <v>44.55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44.55</v>
      </c>
      <c r="V743" t="s">
        <v>55</v>
      </c>
    </row>
    <row r="744" spans="1:22" ht="15.75" hidden="1" thickBot="1" x14ac:dyDescent="0.3">
      <c r="A744" t="s">
        <v>8328</v>
      </c>
      <c r="B744" s="6">
        <v>45608</v>
      </c>
      <c r="C744" t="s">
        <v>1</v>
      </c>
      <c r="D744" t="s">
        <v>7706</v>
      </c>
      <c r="E744" t="s">
        <v>10763</v>
      </c>
      <c r="F744" t="s">
        <v>10764</v>
      </c>
      <c r="G744">
        <v>2471</v>
      </c>
      <c r="H744">
        <v>2471</v>
      </c>
      <c r="I744">
        <v>2471</v>
      </c>
      <c r="J744">
        <v>2471</v>
      </c>
      <c r="K744">
        <v>0</v>
      </c>
      <c r="L744" s="2">
        <v>0</v>
      </c>
      <c r="M744" s="2">
        <v>0</v>
      </c>
      <c r="N744" s="2">
        <v>0</v>
      </c>
      <c r="O744" s="2">
        <v>100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100</v>
      </c>
      <c r="V744" t="s">
        <v>55</v>
      </c>
    </row>
    <row r="745" spans="1:22" ht="15.75" hidden="1" thickBot="1" x14ac:dyDescent="0.3">
      <c r="A745" t="s">
        <v>8328</v>
      </c>
      <c r="B745" s="6">
        <v>45608</v>
      </c>
      <c r="C745" t="s">
        <v>1</v>
      </c>
      <c r="D745" t="s">
        <v>7706</v>
      </c>
      <c r="E745" t="s">
        <v>10763</v>
      </c>
      <c r="F745" t="s">
        <v>10764</v>
      </c>
      <c r="G745">
        <v>2470</v>
      </c>
      <c r="H745">
        <v>2470</v>
      </c>
      <c r="I745">
        <v>2470</v>
      </c>
      <c r="J745">
        <v>2470</v>
      </c>
      <c r="K745">
        <v>0</v>
      </c>
      <c r="L745" s="2">
        <v>0</v>
      </c>
      <c r="M745" s="2">
        <v>0</v>
      </c>
      <c r="N745" s="2">
        <v>0</v>
      </c>
      <c r="O745" s="2">
        <v>257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257</v>
      </c>
      <c r="V745" t="s">
        <v>55</v>
      </c>
    </row>
    <row r="746" spans="1:22" ht="15.75" hidden="1" thickBot="1" x14ac:dyDescent="0.3">
      <c r="A746" t="s">
        <v>8328</v>
      </c>
      <c r="B746" s="6">
        <v>45608</v>
      </c>
      <c r="C746" t="s">
        <v>1</v>
      </c>
      <c r="D746" t="s">
        <v>7706</v>
      </c>
      <c r="E746" t="s">
        <v>10763</v>
      </c>
      <c r="F746" t="s">
        <v>10764</v>
      </c>
      <c r="G746">
        <v>2469</v>
      </c>
      <c r="H746">
        <v>2469</v>
      </c>
      <c r="I746">
        <v>2469</v>
      </c>
      <c r="J746">
        <v>2469</v>
      </c>
      <c r="K746">
        <v>0</v>
      </c>
      <c r="L746" s="2">
        <v>0</v>
      </c>
      <c r="M746" s="2">
        <v>0</v>
      </c>
      <c r="N746" s="2">
        <v>0</v>
      </c>
      <c r="O746" s="2">
        <v>440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440</v>
      </c>
      <c r="V746" t="s">
        <v>55</v>
      </c>
    </row>
    <row r="747" spans="1:22" ht="15.75" hidden="1" thickBot="1" x14ac:dyDescent="0.3">
      <c r="A747" t="s">
        <v>8328</v>
      </c>
      <c r="B747" s="6">
        <v>45608</v>
      </c>
      <c r="C747" t="s">
        <v>1</v>
      </c>
      <c r="D747" t="s">
        <v>7706</v>
      </c>
      <c r="E747" t="s">
        <v>10763</v>
      </c>
      <c r="F747" t="s">
        <v>10764</v>
      </c>
      <c r="G747">
        <v>2468</v>
      </c>
      <c r="H747">
        <v>2468</v>
      </c>
      <c r="I747">
        <v>2468</v>
      </c>
      <c r="J747">
        <v>2468</v>
      </c>
      <c r="K747">
        <v>0</v>
      </c>
      <c r="L747" s="2">
        <v>0</v>
      </c>
      <c r="M747" s="2">
        <v>0</v>
      </c>
      <c r="N747" s="2">
        <v>0</v>
      </c>
      <c r="O747" s="2">
        <v>37.5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37.5</v>
      </c>
      <c r="V747" t="s">
        <v>55</v>
      </c>
    </row>
    <row r="748" spans="1:22" ht="15.75" hidden="1" thickBot="1" x14ac:dyDescent="0.3">
      <c r="A748" t="s">
        <v>8328</v>
      </c>
      <c r="B748" s="6">
        <v>45608</v>
      </c>
      <c r="C748" t="s">
        <v>1</v>
      </c>
      <c r="D748" t="s">
        <v>7706</v>
      </c>
      <c r="E748" t="s">
        <v>10763</v>
      </c>
      <c r="F748" t="s">
        <v>10764</v>
      </c>
      <c r="G748">
        <v>2467</v>
      </c>
      <c r="H748">
        <v>2467</v>
      </c>
      <c r="I748">
        <v>2467</v>
      </c>
      <c r="J748">
        <v>2467</v>
      </c>
      <c r="K748">
        <v>0</v>
      </c>
      <c r="L748" s="2">
        <v>0</v>
      </c>
      <c r="M748" s="2">
        <v>0</v>
      </c>
      <c r="N748" s="2">
        <v>0</v>
      </c>
      <c r="O748" s="2">
        <v>529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529</v>
      </c>
      <c r="V748" t="s">
        <v>55</v>
      </c>
    </row>
    <row r="749" spans="1:22" ht="15.75" hidden="1" thickBot="1" x14ac:dyDescent="0.3">
      <c r="A749" t="s">
        <v>8328</v>
      </c>
      <c r="B749" s="6">
        <v>45607</v>
      </c>
      <c r="C749" t="s">
        <v>1</v>
      </c>
      <c r="D749" t="s">
        <v>7706</v>
      </c>
      <c r="E749" t="s">
        <v>10763</v>
      </c>
      <c r="F749" t="s">
        <v>10764</v>
      </c>
      <c r="G749">
        <v>2466</v>
      </c>
      <c r="H749">
        <v>2466</v>
      </c>
      <c r="I749">
        <v>2466</v>
      </c>
      <c r="J749">
        <v>2466</v>
      </c>
      <c r="K749">
        <v>0</v>
      </c>
      <c r="L749" s="2">
        <v>0</v>
      </c>
      <c r="M749" s="2">
        <v>0</v>
      </c>
      <c r="N749" s="2">
        <v>0</v>
      </c>
      <c r="O749" s="2">
        <v>99.71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99.71</v>
      </c>
      <c r="V749" t="s">
        <v>55</v>
      </c>
    </row>
    <row r="750" spans="1:22" ht="15.75" hidden="1" thickBot="1" x14ac:dyDescent="0.3">
      <c r="A750" t="s">
        <v>8328</v>
      </c>
      <c r="B750" s="6">
        <v>45607</v>
      </c>
      <c r="C750" t="s">
        <v>1</v>
      </c>
      <c r="D750" t="s">
        <v>7706</v>
      </c>
      <c r="E750" t="s">
        <v>10763</v>
      </c>
      <c r="F750" t="s">
        <v>10764</v>
      </c>
      <c r="G750">
        <v>2465</v>
      </c>
      <c r="H750">
        <v>2465</v>
      </c>
      <c r="I750">
        <v>2465</v>
      </c>
      <c r="J750">
        <v>2465</v>
      </c>
      <c r="K750">
        <v>0</v>
      </c>
      <c r="L750" s="2">
        <v>0</v>
      </c>
      <c r="M750" s="2">
        <v>0</v>
      </c>
      <c r="N750" s="2">
        <v>0</v>
      </c>
      <c r="O750" s="2">
        <v>40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40</v>
      </c>
      <c r="V750" t="s">
        <v>55</v>
      </c>
    </row>
    <row r="751" spans="1:22" ht="15.75" hidden="1" thickBot="1" x14ac:dyDescent="0.3">
      <c r="A751" t="s">
        <v>8328</v>
      </c>
      <c r="B751" s="6">
        <v>45607</v>
      </c>
      <c r="C751" t="s">
        <v>1</v>
      </c>
      <c r="D751" t="s">
        <v>7706</v>
      </c>
      <c r="E751" t="s">
        <v>10763</v>
      </c>
      <c r="F751" t="s">
        <v>10764</v>
      </c>
      <c r="G751">
        <v>2464</v>
      </c>
      <c r="H751">
        <v>2464</v>
      </c>
      <c r="I751">
        <v>2464</v>
      </c>
      <c r="J751">
        <v>2464</v>
      </c>
      <c r="K751">
        <v>0</v>
      </c>
      <c r="L751" s="2">
        <v>0</v>
      </c>
      <c r="M751" s="2">
        <v>0</v>
      </c>
      <c r="N751" s="2">
        <v>0</v>
      </c>
      <c r="O751" s="2">
        <v>223.5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223.5</v>
      </c>
      <c r="V751" t="s">
        <v>55</v>
      </c>
    </row>
    <row r="752" spans="1:22" ht="15.75" hidden="1" thickBot="1" x14ac:dyDescent="0.3">
      <c r="A752" t="s">
        <v>8328</v>
      </c>
      <c r="B752" s="6">
        <v>45607</v>
      </c>
      <c r="C752" t="s">
        <v>1</v>
      </c>
      <c r="D752" t="s">
        <v>7706</v>
      </c>
      <c r="E752" t="s">
        <v>10763</v>
      </c>
      <c r="F752" t="s">
        <v>10764</v>
      </c>
      <c r="G752">
        <v>2463</v>
      </c>
      <c r="H752">
        <v>2463</v>
      </c>
      <c r="I752">
        <v>2463</v>
      </c>
      <c r="J752">
        <v>2463</v>
      </c>
      <c r="K752">
        <v>0</v>
      </c>
      <c r="L752" s="2">
        <v>0</v>
      </c>
      <c r="M752" s="2">
        <v>0</v>
      </c>
      <c r="N752" s="2">
        <v>0</v>
      </c>
      <c r="O752" s="2">
        <v>225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225</v>
      </c>
      <c r="V752" t="s">
        <v>55</v>
      </c>
    </row>
    <row r="753" spans="1:22" ht="15.75" hidden="1" thickBot="1" x14ac:dyDescent="0.3">
      <c r="A753" t="s">
        <v>8328</v>
      </c>
      <c r="B753" s="6">
        <v>45607</v>
      </c>
      <c r="C753" t="s">
        <v>1</v>
      </c>
      <c r="D753" t="s">
        <v>7706</v>
      </c>
      <c r="E753" t="s">
        <v>10763</v>
      </c>
      <c r="F753" t="s">
        <v>10764</v>
      </c>
      <c r="G753">
        <v>2462</v>
      </c>
      <c r="H753">
        <v>2462</v>
      </c>
      <c r="I753">
        <v>2462</v>
      </c>
      <c r="J753">
        <v>2462</v>
      </c>
      <c r="K753">
        <v>0</v>
      </c>
      <c r="L753" s="2">
        <v>0</v>
      </c>
      <c r="M753" s="2">
        <v>0</v>
      </c>
      <c r="N753" s="2">
        <v>0</v>
      </c>
      <c r="O753" s="2">
        <v>45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45</v>
      </c>
      <c r="V753" t="s">
        <v>55</v>
      </c>
    </row>
    <row r="754" spans="1:22" ht="15.75" hidden="1" thickBot="1" x14ac:dyDescent="0.3">
      <c r="A754" t="s">
        <v>8328</v>
      </c>
      <c r="B754" s="6">
        <v>45607</v>
      </c>
      <c r="C754" t="s">
        <v>1</v>
      </c>
      <c r="D754" t="s">
        <v>7706</v>
      </c>
      <c r="E754" t="s">
        <v>10763</v>
      </c>
      <c r="F754" t="s">
        <v>10764</v>
      </c>
      <c r="G754">
        <v>2461</v>
      </c>
      <c r="H754">
        <v>2461</v>
      </c>
      <c r="I754">
        <v>2461</v>
      </c>
      <c r="J754">
        <v>2461</v>
      </c>
      <c r="K754">
        <v>0</v>
      </c>
      <c r="L754" s="2">
        <v>0</v>
      </c>
      <c r="M754" s="2">
        <v>0</v>
      </c>
      <c r="N754" s="2">
        <v>0</v>
      </c>
      <c r="O754" s="2">
        <v>184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184</v>
      </c>
      <c r="V754" t="s">
        <v>55</v>
      </c>
    </row>
    <row r="755" spans="1:22" ht="15.75" hidden="1" thickBot="1" x14ac:dyDescent="0.3">
      <c r="A755" t="s">
        <v>8328</v>
      </c>
      <c r="B755" s="6">
        <v>45607</v>
      </c>
      <c r="C755" t="s">
        <v>1</v>
      </c>
      <c r="D755" t="s">
        <v>7706</v>
      </c>
      <c r="E755" t="s">
        <v>10763</v>
      </c>
      <c r="F755" t="s">
        <v>10764</v>
      </c>
      <c r="G755">
        <v>2460</v>
      </c>
      <c r="H755">
        <v>2460</v>
      </c>
      <c r="I755">
        <v>2460</v>
      </c>
      <c r="J755">
        <v>2460</v>
      </c>
      <c r="K755">
        <v>0</v>
      </c>
      <c r="L755" s="2">
        <v>0</v>
      </c>
      <c r="M755" s="2">
        <v>0</v>
      </c>
      <c r="N755" s="2">
        <v>0</v>
      </c>
      <c r="O755" s="2">
        <v>36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36</v>
      </c>
      <c r="V755" t="s">
        <v>55</v>
      </c>
    </row>
    <row r="756" spans="1:22" ht="15.75" hidden="1" thickBot="1" x14ac:dyDescent="0.3">
      <c r="A756" t="s">
        <v>8328</v>
      </c>
      <c r="B756" s="6">
        <v>45607</v>
      </c>
      <c r="C756" t="s">
        <v>1</v>
      </c>
      <c r="D756" t="s">
        <v>7706</v>
      </c>
      <c r="E756" t="s">
        <v>10763</v>
      </c>
      <c r="F756" t="s">
        <v>10764</v>
      </c>
      <c r="G756">
        <v>2459</v>
      </c>
      <c r="H756">
        <v>2459</v>
      </c>
      <c r="I756">
        <v>2459</v>
      </c>
      <c r="J756">
        <v>2459</v>
      </c>
      <c r="K756">
        <v>0</v>
      </c>
      <c r="L756" s="2">
        <v>0</v>
      </c>
      <c r="M756" s="2">
        <v>0</v>
      </c>
      <c r="N756" s="2">
        <v>0</v>
      </c>
      <c r="O756" s="2">
        <v>562.5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562.5</v>
      </c>
      <c r="V756" t="s">
        <v>55</v>
      </c>
    </row>
    <row r="757" spans="1:22" ht="15.75" hidden="1" thickBot="1" x14ac:dyDescent="0.3">
      <c r="A757" t="s">
        <v>8328</v>
      </c>
      <c r="B757" s="6">
        <v>45607</v>
      </c>
      <c r="C757" t="s">
        <v>1</v>
      </c>
      <c r="D757" t="s">
        <v>7706</v>
      </c>
      <c r="E757" t="s">
        <v>10763</v>
      </c>
      <c r="F757" t="s">
        <v>10764</v>
      </c>
      <c r="G757">
        <v>2458</v>
      </c>
      <c r="H757">
        <v>2458</v>
      </c>
      <c r="I757">
        <v>2458</v>
      </c>
      <c r="J757">
        <v>2458</v>
      </c>
      <c r="K757">
        <v>0</v>
      </c>
      <c r="L757" s="2">
        <v>0</v>
      </c>
      <c r="M757" s="2">
        <v>0</v>
      </c>
      <c r="N757" s="2">
        <v>0</v>
      </c>
      <c r="O757" s="2">
        <v>203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203</v>
      </c>
      <c r="V757" t="s">
        <v>55</v>
      </c>
    </row>
    <row r="758" spans="1:22" ht="15.75" hidden="1" thickBot="1" x14ac:dyDescent="0.3">
      <c r="A758" t="s">
        <v>8328</v>
      </c>
      <c r="B758" s="6">
        <v>45607</v>
      </c>
      <c r="C758" t="s">
        <v>1</v>
      </c>
      <c r="D758" t="s">
        <v>7706</v>
      </c>
      <c r="E758" t="s">
        <v>10763</v>
      </c>
      <c r="F758" t="s">
        <v>10764</v>
      </c>
      <c r="G758">
        <v>2457</v>
      </c>
      <c r="H758">
        <v>2457</v>
      </c>
      <c r="I758">
        <v>2457</v>
      </c>
      <c r="J758">
        <v>2457</v>
      </c>
      <c r="K758">
        <v>0</v>
      </c>
      <c r="L758" s="2">
        <v>0</v>
      </c>
      <c r="M758" s="2">
        <v>0</v>
      </c>
      <c r="N758" s="2">
        <v>0</v>
      </c>
      <c r="O758" s="2">
        <v>9.4499999999999993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9.4499999999999993</v>
      </c>
      <c r="V758" t="s">
        <v>55</v>
      </c>
    </row>
    <row r="759" spans="1:22" ht="15.75" hidden="1" thickBot="1" x14ac:dyDescent="0.3">
      <c r="A759" t="s">
        <v>8328</v>
      </c>
      <c r="B759" s="6">
        <v>45607</v>
      </c>
      <c r="C759" t="s">
        <v>1</v>
      </c>
      <c r="D759" t="s">
        <v>7706</v>
      </c>
      <c r="E759" t="s">
        <v>10763</v>
      </c>
      <c r="F759" t="s">
        <v>10764</v>
      </c>
      <c r="G759">
        <v>2456</v>
      </c>
      <c r="H759">
        <v>2456</v>
      </c>
      <c r="I759">
        <v>2456</v>
      </c>
      <c r="J759">
        <v>2456</v>
      </c>
      <c r="K759">
        <v>0</v>
      </c>
      <c r="L759" s="2">
        <v>0</v>
      </c>
      <c r="M759" s="2">
        <v>0</v>
      </c>
      <c r="N759" s="2">
        <v>0</v>
      </c>
      <c r="O759" s="2">
        <v>12.5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12.5</v>
      </c>
      <c r="V759" t="s">
        <v>55</v>
      </c>
    </row>
    <row r="760" spans="1:22" ht="15.75" hidden="1" thickBot="1" x14ac:dyDescent="0.3">
      <c r="A760" t="s">
        <v>8328</v>
      </c>
      <c r="B760" s="6">
        <v>45607</v>
      </c>
      <c r="C760" t="s">
        <v>1</v>
      </c>
      <c r="D760" t="s">
        <v>7706</v>
      </c>
      <c r="E760" t="s">
        <v>10763</v>
      </c>
      <c r="F760" t="s">
        <v>10764</v>
      </c>
      <c r="G760">
        <v>2455</v>
      </c>
      <c r="H760">
        <v>2455</v>
      </c>
      <c r="I760">
        <v>2455</v>
      </c>
      <c r="J760">
        <v>2455</v>
      </c>
      <c r="K760">
        <v>0</v>
      </c>
      <c r="L760" s="2">
        <v>0</v>
      </c>
      <c r="M760" s="2">
        <v>0</v>
      </c>
      <c r="N760" s="2">
        <v>0</v>
      </c>
      <c r="O760" s="2">
        <v>102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102</v>
      </c>
      <c r="V760" t="s">
        <v>55</v>
      </c>
    </row>
    <row r="761" spans="1:22" ht="15.75" hidden="1" thickBot="1" x14ac:dyDescent="0.3">
      <c r="A761" t="s">
        <v>8328</v>
      </c>
      <c r="B761" s="6">
        <v>45607</v>
      </c>
      <c r="C761" t="s">
        <v>1</v>
      </c>
      <c r="D761" t="s">
        <v>7706</v>
      </c>
      <c r="E761" t="s">
        <v>10763</v>
      </c>
      <c r="F761" t="s">
        <v>10764</v>
      </c>
      <c r="G761">
        <v>2454</v>
      </c>
      <c r="H761">
        <v>2454</v>
      </c>
      <c r="I761">
        <v>2454</v>
      </c>
      <c r="J761">
        <v>2454</v>
      </c>
      <c r="K761">
        <v>0</v>
      </c>
      <c r="L761" s="2">
        <v>0</v>
      </c>
      <c r="M761" s="2">
        <v>0</v>
      </c>
      <c r="N761" s="2">
        <v>0</v>
      </c>
      <c r="O761" s="2">
        <v>100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100</v>
      </c>
      <c r="V761" t="s">
        <v>55</v>
      </c>
    </row>
    <row r="762" spans="1:22" ht="15.75" hidden="1" thickBot="1" x14ac:dyDescent="0.3">
      <c r="A762" t="s">
        <v>8328</v>
      </c>
      <c r="B762" s="6">
        <v>45607</v>
      </c>
      <c r="C762" t="s">
        <v>1</v>
      </c>
      <c r="D762" t="s">
        <v>7706</v>
      </c>
      <c r="E762" t="s">
        <v>10763</v>
      </c>
      <c r="F762" t="s">
        <v>10764</v>
      </c>
      <c r="G762">
        <v>2453</v>
      </c>
      <c r="H762">
        <v>2453</v>
      </c>
      <c r="I762">
        <v>2453</v>
      </c>
      <c r="J762">
        <v>2453</v>
      </c>
      <c r="K762">
        <v>0</v>
      </c>
      <c r="L762" s="2">
        <v>0</v>
      </c>
      <c r="M762" s="2">
        <v>0</v>
      </c>
      <c r="N762" s="2">
        <v>0</v>
      </c>
      <c r="O762" s="2">
        <v>408.1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408.1</v>
      </c>
      <c r="V762" t="s">
        <v>55</v>
      </c>
    </row>
    <row r="763" spans="1:22" ht="15.75" hidden="1" thickBot="1" x14ac:dyDescent="0.3">
      <c r="A763" t="s">
        <v>8328</v>
      </c>
      <c r="B763" s="6">
        <v>45607</v>
      </c>
      <c r="C763" t="s">
        <v>1</v>
      </c>
      <c r="D763" t="s">
        <v>7706</v>
      </c>
      <c r="E763" t="s">
        <v>10763</v>
      </c>
      <c r="F763" t="s">
        <v>10764</v>
      </c>
      <c r="G763">
        <v>2452</v>
      </c>
      <c r="H763">
        <v>2452</v>
      </c>
      <c r="I763">
        <v>2452</v>
      </c>
      <c r="J763">
        <v>2452</v>
      </c>
      <c r="K763">
        <v>0</v>
      </c>
      <c r="L763" s="2">
        <v>0</v>
      </c>
      <c r="M763" s="2">
        <v>0</v>
      </c>
      <c r="N763" s="2">
        <v>0</v>
      </c>
      <c r="O763" s="2">
        <v>156.30000000000001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156.30000000000001</v>
      </c>
      <c r="V763" t="s">
        <v>55</v>
      </c>
    </row>
    <row r="764" spans="1:22" ht="15.75" hidden="1" thickBot="1" x14ac:dyDescent="0.3">
      <c r="A764" t="s">
        <v>8328</v>
      </c>
      <c r="B764" s="6">
        <v>45607</v>
      </c>
      <c r="C764" t="s">
        <v>1</v>
      </c>
      <c r="D764" t="s">
        <v>7706</v>
      </c>
      <c r="E764" t="s">
        <v>10763</v>
      </c>
      <c r="F764" t="s">
        <v>10764</v>
      </c>
      <c r="G764">
        <v>2451</v>
      </c>
      <c r="H764">
        <v>2451</v>
      </c>
      <c r="I764">
        <v>2451</v>
      </c>
      <c r="J764">
        <v>2451</v>
      </c>
      <c r="K764">
        <v>0</v>
      </c>
      <c r="L764" s="2">
        <v>0</v>
      </c>
      <c r="M764" s="2">
        <v>0</v>
      </c>
      <c r="N764" s="2">
        <v>0</v>
      </c>
      <c r="O764" s="2">
        <v>58.2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58.2</v>
      </c>
      <c r="V764" t="s">
        <v>55</v>
      </c>
    </row>
    <row r="765" spans="1:22" ht="15.75" hidden="1" thickBot="1" x14ac:dyDescent="0.3">
      <c r="A765" t="s">
        <v>8328</v>
      </c>
      <c r="B765" s="6">
        <v>45607</v>
      </c>
      <c r="C765" t="s">
        <v>1</v>
      </c>
      <c r="D765" t="s">
        <v>7706</v>
      </c>
      <c r="E765" t="s">
        <v>10763</v>
      </c>
      <c r="F765" t="s">
        <v>10764</v>
      </c>
      <c r="G765">
        <v>2450</v>
      </c>
      <c r="H765">
        <v>2450</v>
      </c>
      <c r="I765">
        <v>2450</v>
      </c>
      <c r="J765">
        <v>2450</v>
      </c>
      <c r="K765">
        <v>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0</v>
      </c>
      <c r="V765" t="s">
        <v>55</v>
      </c>
    </row>
    <row r="766" spans="1:22" ht="15.75" hidden="1" thickBot="1" x14ac:dyDescent="0.3">
      <c r="A766" t="s">
        <v>8328</v>
      </c>
      <c r="B766" s="6">
        <v>45607</v>
      </c>
      <c r="C766" t="s">
        <v>1</v>
      </c>
      <c r="D766" t="s">
        <v>7706</v>
      </c>
      <c r="E766" t="s">
        <v>10763</v>
      </c>
      <c r="F766" t="s">
        <v>10764</v>
      </c>
      <c r="G766">
        <v>2449</v>
      </c>
      <c r="H766">
        <v>2449</v>
      </c>
      <c r="I766">
        <v>2449</v>
      </c>
      <c r="J766">
        <v>2449</v>
      </c>
      <c r="K766">
        <v>0</v>
      </c>
      <c r="L766" s="2">
        <v>0</v>
      </c>
      <c r="M766" s="2">
        <v>0</v>
      </c>
      <c r="N766" s="2">
        <v>0</v>
      </c>
      <c r="O766" s="2">
        <v>414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414</v>
      </c>
      <c r="V766" t="s">
        <v>55</v>
      </c>
    </row>
    <row r="767" spans="1:22" ht="15.75" hidden="1" thickBot="1" x14ac:dyDescent="0.3">
      <c r="A767" t="s">
        <v>8328</v>
      </c>
      <c r="B767" s="6">
        <v>45607</v>
      </c>
      <c r="C767" t="s">
        <v>1</v>
      </c>
      <c r="D767" t="s">
        <v>7706</v>
      </c>
      <c r="E767" t="s">
        <v>10763</v>
      </c>
      <c r="F767" t="s">
        <v>10764</v>
      </c>
      <c r="G767">
        <v>2448</v>
      </c>
      <c r="H767">
        <v>2448</v>
      </c>
      <c r="I767">
        <v>2448</v>
      </c>
      <c r="J767">
        <v>2448</v>
      </c>
      <c r="K767">
        <v>0</v>
      </c>
      <c r="L767" s="2">
        <v>0</v>
      </c>
      <c r="M767" s="2">
        <v>0</v>
      </c>
      <c r="N767" s="2">
        <v>0</v>
      </c>
      <c r="O767" s="2">
        <v>146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146</v>
      </c>
      <c r="V767" t="s">
        <v>55</v>
      </c>
    </row>
    <row r="768" spans="1:22" ht="15.75" hidden="1" thickBot="1" x14ac:dyDescent="0.3">
      <c r="A768" t="s">
        <v>8328</v>
      </c>
      <c r="B768" s="6">
        <v>45607</v>
      </c>
      <c r="C768" t="s">
        <v>1</v>
      </c>
      <c r="D768" t="s">
        <v>7706</v>
      </c>
      <c r="E768" t="s">
        <v>10763</v>
      </c>
      <c r="F768" t="s">
        <v>10764</v>
      </c>
      <c r="G768">
        <v>2447</v>
      </c>
      <c r="H768">
        <v>2447</v>
      </c>
      <c r="I768">
        <v>2447</v>
      </c>
      <c r="J768">
        <v>2447</v>
      </c>
      <c r="K768">
        <v>0</v>
      </c>
      <c r="L768" s="2">
        <v>0</v>
      </c>
      <c r="M768" s="2">
        <v>0</v>
      </c>
      <c r="N768" s="2">
        <v>0</v>
      </c>
      <c r="O768" s="2">
        <v>130.25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130.25</v>
      </c>
      <c r="V768" t="s">
        <v>55</v>
      </c>
    </row>
    <row r="769" spans="1:22" ht="15.75" hidden="1" thickBot="1" x14ac:dyDescent="0.3">
      <c r="A769" t="s">
        <v>8328</v>
      </c>
      <c r="B769" s="6">
        <v>45607</v>
      </c>
      <c r="C769" t="s">
        <v>1</v>
      </c>
      <c r="D769" t="s">
        <v>7706</v>
      </c>
      <c r="E769" t="s">
        <v>10763</v>
      </c>
      <c r="F769" t="s">
        <v>10764</v>
      </c>
      <c r="G769">
        <v>2446</v>
      </c>
      <c r="H769">
        <v>2446</v>
      </c>
      <c r="I769">
        <v>2446</v>
      </c>
      <c r="J769">
        <v>2446</v>
      </c>
      <c r="K769">
        <v>0</v>
      </c>
      <c r="L769" s="2">
        <v>0</v>
      </c>
      <c r="M769" s="2">
        <v>0</v>
      </c>
      <c r="N769" s="2">
        <v>0</v>
      </c>
      <c r="O769" s="2">
        <v>87.5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87.5</v>
      </c>
      <c r="V769" t="s">
        <v>55</v>
      </c>
    </row>
    <row r="770" spans="1:22" ht="15.75" hidden="1" thickBot="1" x14ac:dyDescent="0.3">
      <c r="A770" t="s">
        <v>8328</v>
      </c>
      <c r="B770" s="6">
        <v>45607</v>
      </c>
      <c r="C770" t="s">
        <v>1</v>
      </c>
      <c r="D770" t="s">
        <v>7706</v>
      </c>
      <c r="E770" t="s">
        <v>10763</v>
      </c>
      <c r="F770" t="s">
        <v>10764</v>
      </c>
      <c r="G770">
        <v>2445</v>
      </c>
      <c r="H770">
        <v>2445</v>
      </c>
      <c r="I770">
        <v>2445</v>
      </c>
      <c r="J770">
        <v>2445</v>
      </c>
      <c r="K770">
        <v>0</v>
      </c>
      <c r="L770" s="2">
        <v>0</v>
      </c>
      <c r="M770" s="2">
        <v>0</v>
      </c>
      <c r="N770" s="2">
        <v>0</v>
      </c>
      <c r="O770" s="2">
        <v>15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15</v>
      </c>
      <c r="V770" t="s">
        <v>55</v>
      </c>
    </row>
    <row r="771" spans="1:22" ht="15.75" hidden="1" thickBot="1" x14ac:dyDescent="0.3">
      <c r="A771" t="s">
        <v>8328</v>
      </c>
      <c r="B771" s="6">
        <v>45607</v>
      </c>
      <c r="C771" t="s">
        <v>1</v>
      </c>
      <c r="D771" t="s">
        <v>7706</v>
      </c>
      <c r="E771" t="s">
        <v>10763</v>
      </c>
      <c r="F771" t="s">
        <v>10764</v>
      </c>
      <c r="G771">
        <v>2444</v>
      </c>
      <c r="H771">
        <v>2444</v>
      </c>
      <c r="I771">
        <v>2444</v>
      </c>
      <c r="J771">
        <v>2444</v>
      </c>
      <c r="K771">
        <v>0</v>
      </c>
      <c r="L771" s="2">
        <v>0</v>
      </c>
      <c r="M771" s="2">
        <v>0</v>
      </c>
      <c r="N771" s="2">
        <v>0</v>
      </c>
      <c r="O771" s="2">
        <v>143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143</v>
      </c>
      <c r="V771" t="s">
        <v>55</v>
      </c>
    </row>
    <row r="772" spans="1:22" ht="15.75" hidden="1" thickBot="1" x14ac:dyDescent="0.3">
      <c r="A772" t="s">
        <v>8328</v>
      </c>
      <c r="B772" s="6">
        <v>45607</v>
      </c>
      <c r="C772" t="s">
        <v>1</v>
      </c>
      <c r="D772" t="s">
        <v>7706</v>
      </c>
      <c r="E772" t="s">
        <v>10763</v>
      </c>
      <c r="F772" t="s">
        <v>10764</v>
      </c>
      <c r="G772">
        <v>2443</v>
      </c>
      <c r="H772">
        <v>2443</v>
      </c>
      <c r="I772">
        <v>2443</v>
      </c>
      <c r="J772">
        <v>2443</v>
      </c>
      <c r="K772">
        <v>0</v>
      </c>
      <c r="L772" s="2">
        <v>0</v>
      </c>
      <c r="M772" s="2">
        <v>0</v>
      </c>
      <c r="N772" s="2">
        <v>0</v>
      </c>
      <c r="O772" s="2">
        <v>47.5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47.5</v>
      </c>
      <c r="V772" t="s">
        <v>55</v>
      </c>
    </row>
    <row r="773" spans="1:22" ht="15.75" hidden="1" thickBot="1" x14ac:dyDescent="0.3">
      <c r="A773" t="s">
        <v>8328</v>
      </c>
      <c r="B773" s="6">
        <v>45607</v>
      </c>
      <c r="C773" t="s">
        <v>1</v>
      </c>
      <c r="D773" t="s">
        <v>7706</v>
      </c>
      <c r="E773" t="s">
        <v>10763</v>
      </c>
      <c r="F773" t="s">
        <v>10764</v>
      </c>
      <c r="G773">
        <v>2442</v>
      </c>
      <c r="H773">
        <v>2442</v>
      </c>
      <c r="I773">
        <v>2442</v>
      </c>
      <c r="J773">
        <v>2442</v>
      </c>
      <c r="K773">
        <v>0</v>
      </c>
      <c r="L773" s="2">
        <v>0</v>
      </c>
      <c r="M773" s="2">
        <v>0</v>
      </c>
      <c r="N773" s="2">
        <v>0</v>
      </c>
      <c r="O773" s="2">
        <v>175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175</v>
      </c>
      <c r="V773" t="s">
        <v>55</v>
      </c>
    </row>
    <row r="774" spans="1:22" ht="15.75" hidden="1" thickBot="1" x14ac:dyDescent="0.3">
      <c r="A774" t="s">
        <v>8328</v>
      </c>
      <c r="B774" s="6">
        <v>45607</v>
      </c>
      <c r="C774" t="s">
        <v>1</v>
      </c>
      <c r="D774" t="s">
        <v>7706</v>
      </c>
      <c r="E774" t="s">
        <v>10763</v>
      </c>
      <c r="F774" t="s">
        <v>10764</v>
      </c>
      <c r="G774">
        <v>2441</v>
      </c>
      <c r="H774">
        <v>2441</v>
      </c>
      <c r="I774">
        <v>2441</v>
      </c>
      <c r="J774">
        <v>2441</v>
      </c>
      <c r="K774">
        <v>0</v>
      </c>
      <c r="L774" s="2">
        <v>0</v>
      </c>
      <c r="M774" s="2">
        <v>0</v>
      </c>
      <c r="N774" s="2">
        <v>0</v>
      </c>
      <c r="O774" s="2">
        <v>150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150</v>
      </c>
      <c r="V774" t="s">
        <v>55</v>
      </c>
    </row>
    <row r="775" spans="1:22" ht="15.75" hidden="1" thickBot="1" x14ac:dyDescent="0.3">
      <c r="A775" t="s">
        <v>8328</v>
      </c>
      <c r="B775" s="6">
        <v>45607</v>
      </c>
      <c r="C775" t="s">
        <v>1</v>
      </c>
      <c r="D775" t="s">
        <v>7706</v>
      </c>
      <c r="E775" t="s">
        <v>10763</v>
      </c>
      <c r="F775" t="s">
        <v>10764</v>
      </c>
      <c r="G775">
        <v>2440</v>
      </c>
      <c r="H775">
        <v>2440</v>
      </c>
      <c r="I775">
        <v>2440</v>
      </c>
      <c r="J775">
        <v>2440</v>
      </c>
      <c r="K775">
        <v>0</v>
      </c>
      <c r="L775" s="2">
        <v>0</v>
      </c>
      <c r="M775" s="2">
        <v>0</v>
      </c>
      <c r="N775" s="2">
        <v>0</v>
      </c>
      <c r="O775" s="2">
        <v>12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12</v>
      </c>
      <c r="V775" t="s">
        <v>55</v>
      </c>
    </row>
    <row r="776" spans="1:22" ht="15.75" hidden="1" thickBot="1" x14ac:dyDescent="0.3">
      <c r="A776" t="s">
        <v>8328</v>
      </c>
      <c r="B776" s="6">
        <v>45607</v>
      </c>
      <c r="C776" t="s">
        <v>1</v>
      </c>
      <c r="D776" t="s">
        <v>7706</v>
      </c>
      <c r="E776" t="s">
        <v>10763</v>
      </c>
      <c r="F776" t="s">
        <v>10764</v>
      </c>
      <c r="G776">
        <v>2439</v>
      </c>
      <c r="H776">
        <v>2439</v>
      </c>
      <c r="I776">
        <v>2439</v>
      </c>
      <c r="J776">
        <v>2439</v>
      </c>
      <c r="K776">
        <v>0</v>
      </c>
      <c r="L776" s="2">
        <v>0</v>
      </c>
      <c r="M776" s="2">
        <v>0</v>
      </c>
      <c r="N776" s="2">
        <v>0</v>
      </c>
      <c r="O776" s="2">
        <v>70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70</v>
      </c>
      <c r="V776" t="s">
        <v>55</v>
      </c>
    </row>
    <row r="777" spans="1:22" ht="15.75" hidden="1" thickBot="1" x14ac:dyDescent="0.3">
      <c r="A777" t="s">
        <v>8328</v>
      </c>
      <c r="B777" s="6">
        <v>45605</v>
      </c>
      <c r="C777" t="s">
        <v>1</v>
      </c>
      <c r="D777" t="s">
        <v>7706</v>
      </c>
      <c r="E777" t="s">
        <v>10763</v>
      </c>
      <c r="F777" t="s">
        <v>10764</v>
      </c>
      <c r="G777">
        <v>2438</v>
      </c>
      <c r="H777">
        <v>2438</v>
      </c>
      <c r="I777">
        <v>2438</v>
      </c>
      <c r="J777">
        <v>2438</v>
      </c>
      <c r="K777">
        <v>0</v>
      </c>
      <c r="L777" s="2">
        <v>0</v>
      </c>
      <c r="M777" s="2">
        <v>0</v>
      </c>
      <c r="N777" s="2">
        <v>0</v>
      </c>
      <c r="O777" s="2">
        <v>10.5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10.5</v>
      </c>
      <c r="V777" t="s">
        <v>55</v>
      </c>
    </row>
    <row r="778" spans="1:22" ht="15.75" hidden="1" thickBot="1" x14ac:dyDescent="0.3">
      <c r="A778" t="s">
        <v>8328</v>
      </c>
      <c r="B778" s="6">
        <v>45605</v>
      </c>
      <c r="C778" t="s">
        <v>1</v>
      </c>
      <c r="D778" t="s">
        <v>7706</v>
      </c>
      <c r="E778" t="s">
        <v>10763</v>
      </c>
      <c r="F778" t="s">
        <v>10764</v>
      </c>
      <c r="G778">
        <v>2437</v>
      </c>
      <c r="H778">
        <v>2437</v>
      </c>
      <c r="I778">
        <v>2437</v>
      </c>
      <c r="J778">
        <v>2437</v>
      </c>
      <c r="K778">
        <v>0</v>
      </c>
      <c r="L778" s="2">
        <v>0</v>
      </c>
      <c r="M778" s="2">
        <v>0</v>
      </c>
      <c r="N778" s="2">
        <v>0</v>
      </c>
      <c r="O778" s="2">
        <v>43.25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43.25</v>
      </c>
      <c r="V778" t="s">
        <v>55</v>
      </c>
    </row>
    <row r="779" spans="1:22" ht="15.75" hidden="1" thickBot="1" x14ac:dyDescent="0.3">
      <c r="A779" t="s">
        <v>8328</v>
      </c>
      <c r="B779" s="6">
        <v>45605</v>
      </c>
      <c r="C779" t="s">
        <v>1</v>
      </c>
      <c r="D779" t="s">
        <v>7706</v>
      </c>
      <c r="E779" t="s">
        <v>10763</v>
      </c>
      <c r="F779" t="s">
        <v>10764</v>
      </c>
      <c r="G779">
        <v>2436</v>
      </c>
      <c r="H779">
        <v>2436</v>
      </c>
      <c r="I779">
        <v>2436</v>
      </c>
      <c r="J779">
        <v>2436</v>
      </c>
      <c r="K779">
        <v>0</v>
      </c>
      <c r="L779" s="2">
        <v>0</v>
      </c>
      <c r="M779" s="2">
        <v>0</v>
      </c>
      <c r="N779" s="2">
        <v>0</v>
      </c>
      <c r="O779" s="2">
        <v>432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432</v>
      </c>
      <c r="V779" t="s">
        <v>55</v>
      </c>
    </row>
    <row r="780" spans="1:22" ht="15.75" hidden="1" thickBot="1" x14ac:dyDescent="0.3">
      <c r="A780" t="s">
        <v>8328</v>
      </c>
      <c r="B780" s="6">
        <v>45605</v>
      </c>
      <c r="C780" t="s">
        <v>1</v>
      </c>
      <c r="D780" t="s">
        <v>7706</v>
      </c>
      <c r="E780" t="s">
        <v>10763</v>
      </c>
      <c r="F780" t="s">
        <v>10764</v>
      </c>
      <c r="G780">
        <v>2435</v>
      </c>
      <c r="H780">
        <v>2435</v>
      </c>
      <c r="I780">
        <v>2435</v>
      </c>
      <c r="J780">
        <v>2435</v>
      </c>
      <c r="K780">
        <v>0</v>
      </c>
      <c r="L780" s="2">
        <v>0</v>
      </c>
      <c r="M780" s="2">
        <v>0</v>
      </c>
      <c r="N780" s="2">
        <v>0</v>
      </c>
      <c r="O780" s="2">
        <v>32.5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32.5</v>
      </c>
      <c r="V780" t="s">
        <v>55</v>
      </c>
    </row>
    <row r="781" spans="1:22" ht="15.75" hidden="1" thickBot="1" x14ac:dyDescent="0.3">
      <c r="A781" t="s">
        <v>8328</v>
      </c>
      <c r="B781" s="6">
        <v>45605</v>
      </c>
      <c r="C781" t="s">
        <v>1</v>
      </c>
      <c r="D781" t="s">
        <v>7706</v>
      </c>
      <c r="E781" t="s">
        <v>10763</v>
      </c>
      <c r="F781" t="s">
        <v>10764</v>
      </c>
      <c r="G781">
        <v>2434</v>
      </c>
      <c r="H781">
        <v>2434</v>
      </c>
      <c r="I781">
        <v>2434</v>
      </c>
      <c r="J781">
        <v>2434</v>
      </c>
      <c r="K781">
        <v>0</v>
      </c>
      <c r="L781" s="2">
        <v>0</v>
      </c>
      <c r="M781" s="2">
        <v>0</v>
      </c>
      <c r="N781" s="2">
        <v>0</v>
      </c>
      <c r="O781" s="2">
        <v>450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450</v>
      </c>
      <c r="V781" t="s">
        <v>55</v>
      </c>
    </row>
    <row r="782" spans="1:22" ht="15.75" hidden="1" thickBot="1" x14ac:dyDescent="0.3">
      <c r="A782" t="s">
        <v>8328</v>
      </c>
      <c r="B782" s="6">
        <v>45605</v>
      </c>
      <c r="C782" t="s">
        <v>1</v>
      </c>
      <c r="D782" t="s">
        <v>7706</v>
      </c>
      <c r="E782" t="s">
        <v>10763</v>
      </c>
      <c r="F782" t="s">
        <v>10764</v>
      </c>
      <c r="G782">
        <v>2433</v>
      </c>
      <c r="H782">
        <v>2433</v>
      </c>
      <c r="I782">
        <v>2433</v>
      </c>
      <c r="J782">
        <v>2433</v>
      </c>
      <c r="K782">
        <v>0</v>
      </c>
      <c r="L782" s="2">
        <v>0</v>
      </c>
      <c r="M782" s="2">
        <v>0</v>
      </c>
      <c r="N782" s="2">
        <v>0</v>
      </c>
      <c r="O782" s="2">
        <v>86.42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86.42</v>
      </c>
      <c r="V782" t="s">
        <v>55</v>
      </c>
    </row>
    <row r="783" spans="1:22" ht="15.75" hidden="1" thickBot="1" x14ac:dyDescent="0.3">
      <c r="A783" t="s">
        <v>8328</v>
      </c>
      <c r="B783" s="6">
        <v>45605</v>
      </c>
      <c r="C783" t="s">
        <v>1</v>
      </c>
      <c r="D783" t="s">
        <v>7706</v>
      </c>
      <c r="E783" t="s">
        <v>10763</v>
      </c>
      <c r="F783" t="s">
        <v>10764</v>
      </c>
      <c r="G783">
        <v>2432</v>
      </c>
      <c r="H783">
        <v>2432</v>
      </c>
      <c r="I783">
        <v>2432</v>
      </c>
      <c r="J783">
        <v>2432</v>
      </c>
      <c r="K783">
        <v>0</v>
      </c>
      <c r="L783" s="2">
        <v>0</v>
      </c>
      <c r="M783" s="2">
        <v>0</v>
      </c>
      <c r="N783" s="2">
        <v>0</v>
      </c>
      <c r="O783" s="2">
        <v>50.8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50.8</v>
      </c>
      <c r="V783" t="s">
        <v>55</v>
      </c>
    </row>
    <row r="784" spans="1:22" ht="15.75" hidden="1" thickBot="1" x14ac:dyDescent="0.3">
      <c r="A784" t="s">
        <v>8328</v>
      </c>
      <c r="B784" s="6">
        <v>45605</v>
      </c>
      <c r="C784" t="s">
        <v>1</v>
      </c>
      <c r="D784" t="s">
        <v>7706</v>
      </c>
      <c r="E784" t="s">
        <v>10763</v>
      </c>
      <c r="F784" t="s">
        <v>10764</v>
      </c>
      <c r="G784">
        <v>2431</v>
      </c>
      <c r="H784">
        <v>2431</v>
      </c>
      <c r="I784">
        <v>2431</v>
      </c>
      <c r="J784">
        <v>2431</v>
      </c>
      <c r="K784">
        <v>0</v>
      </c>
      <c r="L784" s="2">
        <v>0</v>
      </c>
      <c r="M784" s="2">
        <v>0</v>
      </c>
      <c r="N784" s="2">
        <v>0</v>
      </c>
      <c r="O784" s="2">
        <v>14.99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14.99</v>
      </c>
      <c r="V784" t="s">
        <v>55</v>
      </c>
    </row>
    <row r="785" spans="1:22" ht="15.75" hidden="1" thickBot="1" x14ac:dyDescent="0.3">
      <c r="A785" t="s">
        <v>8328</v>
      </c>
      <c r="B785" s="6">
        <v>45605</v>
      </c>
      <c r="C785" t="s">
        <v>1</v>
      </c>
      <c r="D785" t="s">
        <v>7706</v>
      </c>
      <c r="E785" t="s">
        <v>10763</v>
      </c>
      <c r="F785" t="s">
        <v>10764</v>
      </c>
      <c r="G785">
        <v>2430</v>
      </c>
      <c r="H785">
        <v>2430</v>
      </c>
      <c r="I785">
        <v>2430</v>
      </c>
      <c r="J785">
        <v>2430</v>
      </c>
      <c r="K785">
        <v>0</v>
      </c>
      <c r="L785" s="2">
        <v>0</v>
      </c>
      <c r="M785" s="2">
        <v>0</v>
      </c>
      <c r="N785" s="2">
        <v>0</v>
      </c>
      <c r="O785" s="2">
        <v>49.5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49.5</v>
      </c>
      <c r="V785" t="s">
        <v>55</v>
      </c>
    </row>
    <row r="786" spans="1:22" ht="15.75" hidden="1" thickBot="1" x14ac:dyDescent="0.3">
      <c r="A786" t="s">
        <v>8328</v>
      </c>
      <c r="B786" s="6">
        <v>45605</v>
      </c>
      <c r="C786" t="s">
        <v>1</v>
      </c>
      <c r="D786" t="s">
        <v>7706</v>
      </c>
      <c r="E786" t="s">
        <v>10763</v>
      </c>
      <c r="F786" t="s">
        <v>10764</v>
      </c>
      <c r="G786">
        <v>2429</v>
      </c>
      <c r="H786">
        <v>2429</v>
      </c>
      <c r="I786">
        <v>2429</v>
      </c>
      <c r="J786">
        <v>2429</v>
      </c>
      <c r="K786">
        <v>0</v>
      </c>
      <c r="L786" s="2">
        <v>0</v>
      </c>
      <c r="M786" s="2">
        <v>0</v>
      </c>
      <c r="N786" s="2">
        <v>0</v>
      </c>
      <c r="O786" s="2">
        <v>187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187</v>
      </c>
      <c r="V786" t="s">
        <v>55</v>
      </c>
    </row>
    <row r="787" spans="1:22" ht="15.75" hidden="1" thickBot="1" x14ac:dyDescent="0.3">
      <c r="A787" t="s">
        <v>8328</v>
      </c>
      <c r="B787" s="6">
        <v>45604</v>
      </c>
      <c r="C787" t="s">
        <v>1</v>
      </c>
      <c r="D787" t="s">
        <v>7706</v>
      </c>
      <c r="E787" t="s">
        <v>10763</v>
      </c>
      <c r="F787" t="s">
        <v>10764</v>
      </c>
      <c r="G787">
        <v>2428</v>
      </c>
      <c r="H787">
        <v>2428</v>
      </c>
      <c r="I787">
        <v>2428</v>
      </c>
      <c r="J787">
        <v>2428</v>
      </c>
      <c r="K787">
        <v>0</v>
      </c>
      <c r="L787" s="2">
        <v>0</v>
      </c>
      <c r="M787" s="2">
        <v>0</v>
      </c>
      <c r="N787" s="2">
        <v>0</v>
      </c>
      <c r="O787" s="2">
        <v>72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72</v>
      </c>
      <c r="V787" t="s">
        <v>55</v>
      </c>
    </row>
    <row r="788" spans="1:22" ht="15.75" hidden="1" thickBot="1" x14ac:dyDescent="0.3">
      <c r="A788" t="s">
        <v>8328</v>
      </c>
      <c r="B788" s="6">
        <v>45604</v>
      </c>
      <c r="C788" t="s">
        <v>1</v>
      </c>
      <c r="D788" t="s">
        <v>7706</v>
      </c>
      <c r="E788" t="s">
        <v>10763</v>
      </c>
      <c r="F788" t="s">
        <v>10764</v>
      </c>
      <c r="G788">
        <v>2427</v>
      </c>
      <c r="H788">
        <v>2427</v>
      </c>
      <c r="I788">
        <v>2427</v>
      </c>
      <c r="J788">
        <v>2427</v>
      </c>
      <c r="K788">
        <v>0</v>
      </c>
      <c r="L788" s="2">
        <v>0</v>
      </c>
      <c r="M788" s="2">
        <v>0</v>
      </c>
      <c r="N788" s="2">
        <v>0</v>
      </c>
      <c r="O788" s="2">
        <v>784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784</v>
      </c>
      <c r="V788" t="s">
        <v>55</v>
      </c>
    </row>
    <row r="789" spans="1:22" ht="15.75" hidden="1" thickBot="1" x14ac:dyDescent="0.3">
      <c r="A789" t="s">
        <v>8328</v>
      </c>
      <c r="B789" s="6">
        <v>45604</v>
      </c>
      <c r="C789" t="s">
        <v>1</v>
      </c>
      <c r="D789" t="s">
        <v>7706</v>
      </c>
      <c r="E789" t="s">
        <v>10763</v>
      </c>
      <c r="F789" t="s">
        <v>10764</v>
      </c>
      <c r="G789">
        <v>2426</v>
      </c>
      <c r="H789">
        <v>2426</v>
      </c>
      <c r="I789">
        <v>2426</v>
      </c>
      <c r="J789">
        <v>2426</v>
      </c>
      <c r="K789">
        <v>0</v>
      </c>
      <c r="L789" s="2">
        <v>0</v>
      </c>
      <c r="M789" s="2">
        <v>0</v>
      </c>
      <c r="N789" s="2">
        <v>0</v>
      </c>
      <c r="O789" s="2">
        <v>260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260</v>
      </c>
      <c r="V789" t="s">
        <v>55</v>
      </c>
    </row>
    <row r="790" spans="1:22" ht="15.75" hidden="1" thickBot="1" x14ac:dyDescent="0.3">
      <c r="A790" t="s">
        <v>8328</v>
      </c>
      <c r="B790" s="6">
        <v>45604</v>
      </c>
      <c r="C790" t="s">
        <v>1</v>
      </c>
      <c r="D790" t="s">
        <v>7706</v>
      </c>
      <c r="E790" t="s">
        <v>10763</v>
      </c>
      <c r="F790" t="s">
        <v>10764</v>
      </c>
      <c r="G790">
        <v>2425</v>
      </c>
      <c r="H790">
        <v>2425</v>
      </c>
      <c r="I790">
        <v>2425</v>
      </c>
      <c r="J790">
        <v>2425</v>
      </c>
      <c r="K790">
        <v>0</v>
      </c>
      <c r="L790" s="2">
        <v>0</v>
      </c>
      <c r="M790" s="2">
        <v>0</v>
      </c>
      <c r="N790" s="2">
        <v>0</v>
      </c>
      <c r="O790" s="2">
        <v>79.64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79.64</v>
      </c>
      <c r="V790" t="s">
        <v>55</v>
      </c>
    </row>
    <row r="791" spans="1:22" ht="15.75" hidden="1" thickBot="1" x14ac:dyDescent="0.3">
      <c r="A791" t="s">
        <v>8328</v>
      </c>
      <c r="B791" s="6">
        <v>45604</v>
      </c>
      <c r="C791" t="s">
        <v>1</v>
      </c>
      <c r="D791" t="s">
        <v>7706</v>
      </c>
      <c r="E791" t="s">
        <v>10763</v>
      </c>
      <c r="F791" t="s">
        <v>10764</v>
      </c>
      <c r="G791">
        <v>2424</v>
      </c>
      <c r="H791">
        <v>2424</v>
      </c>
      <c r="I791">
        <v>2424</v>
      </c>
      <c r="J791">
        <v>2424</v>
      </c>
      <c r="K791">
        <v>0</v>
      </c>
      <c r="L791" s="2">
        <v>0</v>
      </c>
      <c r="M791" s="2">
        <v>0</v>
      </c>
      <c r="N791" s="2">
        <v>0</v>
      </c>
      <c r="O791" s="2">
        <v>195.4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195.4</v>
      </c>
      <c r="V791" t="s">
        <v>55</v>
      </c>
    </row>
    <row r="792" spans="1:22" ht="15.75" hidden="1" thickBot="1" x14ac:dyDescent="0.3">
      <c r="A792" t="s">
        <v>8328</v>
      </c>
      <c r="B792" s="6">
        <v>45604</v>
      </c>
      <c r="C792" t="s">
        <v>1</v>
      </c>
      <c r="D792" t="s">
        <v>7706</v>
      </c>
      <c r="E792" t="s">
        <v>10763</v>
      </c>
      <c r="F792" t="s">
        <v>10764</v>
      </c>
      <c r="G792">
        <v>2423</v>
      </c>
      <c r="H792">
        <v>2423</v>
      </c>
      <c r="I792">
        <v>2423</v>
      </c>
      <c r="J792">
        <v>2423</v>
      </c>
      <c r="K792">
        <v>0</v>
      </c>
      <c r="L792" s="2">
        <v>0</v>
      </c>
      <c r="M792" s="2">
        <v>0</v>
      </c>
      <c r="N792" s="2">
        <v>0</v>
      </c>
      <c r="O792" s="2">
        <v>842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842</v>
      </c>
      <c r="V792" t="s">
        <v>55</v>
      </c>
    </row>
    <row r="793" spans="1:22" ht="15.75" hidden="1" thickBot="1" x14ac:dyDescent="0.3">
      <c r="A793" t="s">
        <v>8328</v>
      </c>
      <c r="B793" s="6">
        <v>45604</v>
      </c>
      <c r="C793" t="s">
        <v>1</v>
      </c>
      <c r="D793" t="s">
        <v>7706</v>
      </c>
      <c r="E793" t="s">
        <v>10763</v>
      </c>
      <c r="F793" t="s">
        <v>10764</v>
      </c>
      <c r="G793">
        <v>2422</v>
      </c>
      <c r="H793">
        <v>2422</v>
      </c>
      <c r="I793">
        <v>2422</v>
      </c>
      <c r="J793">
        <v>2422</v>
      </c>
      <c r="K793">
        <v>0</v>
      </c>
      <c r="L793" s="2">
        <v>0</v>
      </c>
      <c r="M793" s="2">
        <v>0</v>
      </c>
      <c r="N793" s="2">
        <v>0</v>
      </c>
      <c r="O793" s="2">
        <v>220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220</v>
      </c>
      <c r="V793" t="s">
        <v>55</v>
      </c>
    </row>
    <row r="794" spans="1:22" ht="15.75" hidden="1" thickBot="1" x14ac:dyDescent="0.3">
      <c r="A794" t="s">
        <v>8328</v>
      </c>
      <c r="B794" s="6">
        <v>45604</v>
      </c>
      <c r="C794" t="s">
        <v>1</v>
      </c>
      <c r="D794" t="s">
        <v>7706</v>
      </c>
      <c r="E794" t="s">
        <v>10763</v>
      </c>
      <c r="F794" t="s">
        <v>10764</v>
      </c>
      <c r="G794">
        <v>2421</v>
      </c>
      <c r="H794">
        <v>2421</v>
      </c>
      <c r="I794">
        <v>2421</v>
      </c>
      <c r="J794">
        <v>2421</v>
      </c>
      <c r="K794">
        <v>0</v>
      </c>
      <c r="L794" s="2">
        <v>0</v>
      </c>
      <c r="M794" s="2">
        <v>0</v>
      </c>
      <c r="N794" s="2">
        <v>0</v>
      </c>
      <c r="O794" s="2">
        <v>18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18</v>
      </c>
      <c r="V794" t="s">
        <v>55</v>
      </c>
    </row>
    <row r="795" spans="1:22" ht="15.75" hidden="1" thickBot="1" x14ac:dyDescent="0.3">
      <c r="A795" t="s">
        <v>8328</v>
      </c>
      <c r="B795" s="6">
        <v>45604</v>
      </c>
      <c r="C795" t="s">
        <v>1</v>
      </c>
      <c r="D795" t="s">
        <v>7706</v>
      </c>
      <c r="E795" t="s">
        <v>10763</v>
      </c>
      <c r="F795" t="s">
        <v>10764</v>
      </c>
      <c r="G795">
        <v>2420</v>
      </c>
      <c r="H795">
        <v>2420</v>
      </c>
      <c r="I795">
        <v>2420</v>
      </c>
      <c r="J795">
        <v>2420</v>
      </c>
      <c r="K795">
        <v>0</v>
      </c>
      <c r="L795" s="2">
        <v>0</v>
      </c>
      <c r="M795" s="2">
        <v>0</v>
      </c>
      <c r="N795" s="2">
        <v>0</v>
      </c>
      <c r="O795" s="2">
        <v>168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168</v>
      </c>
      <c r="V795" t="s">
        <v>55</v>
      </c>
    </row>
    <row r="796" spans="1:22" ht="15.75" hidden="1" thickBot="1" x14ac:dyDescent="0.3">
      <c r="A796" t="s">
        <v>8328</v>
      </c>
      <c r="B796" s="6">
        <v>45604</v>
      </c>
      <c r="C796" t="s">
        <v>1</v>
      </c>
      <c r="D796" t="s">
        <v>7706</v>
      </c>
      <c r="E796" t="s">
        <v>10763</v>
      </c>
      <c r="F796" t="s">
        <v>10764</v>
      </c>
      <c r="G796">
        <v>2419</v>
      </c>
      <c r="H796">
        <v>2419</v>
      </c>
      <c r="I796">
        <v>2419</v>
      </c>
      <c r="J796">
        <v>2419</v>
      </c>
      <c r="K796">
        <v>0</v>
      </c>
      <c r="L796" s="2">
        <v>0</v>
      </c>
      <c r="M796" s="2">
        <v>0</v>
      </c>
      <c r="N796" s="2">
        <v>0</v>
      </c>
      <c r="O796" s="2">
        <v>11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11</v>
      </c>
      <c r="V796" t="s">
        <v>55</v>
      </c>
    </row>
    <row r="797" spans="1:22" ht="15.75" hidden="1" thickBot="1" x14ac:dyDescent="0.3">
      <c r="A797" t="s">
        <v>8328</v>
      </c>
      <c r="B797" s="6">
        <v>45604</v>
      </c>
      <c r="C797" t="s">
        <v>1</v>
      </c>
      <c r="D797" t="s">
        <v>7706</v>
      </c>
      <c r="E797" t="s">
        <v>10763</v>
      </c>
      <c r="F797" t="s">
        <v>10764</v>
      </c>
      <c r="G797">
        <v>2418</v>
      </c>
      <c r="H797">
        <v>2418</v>
      </c>
      <c r="I797">
        <v>2418</v>
      </c>
      <c r="J797">
        <v>2418</v>
      </c>
      <c r="K797">
        <v>0</v>
      </c>
      <c r="L797" s="2">
        <v>0</v>
      </c>
      <c r="M797" s="2">
        <v>0</v>
      </c>
      <c r="N797" s="2">
        <v>0</v>
      </c>
      <c r="O797" s="2">
        <v>110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110</v>
      </c>
      <c r="V797" t="s">
        <v>55</v>
      </c>
    </row>
    <row r="798" spans="1:22" ht="15.75" hidden="1" thickBot="1" x14ac:dyDescent="0.3">
      <c r="A798" t="s">
        <v>8328</v>
      </c>
      <c r="B798" s="6">
        <v>45604</v>
      </c>
      <c r="C798" t="s">
        <v>1</v>
      </c>
      <c r="D798" t="s">
        <v>7706</v>
      </c>
      <c r="E798" t="s">
        <v>10763</v>
      </c>
      <c r="F798" t="s">
        <v>10764</v>
      </c>
      <c r="G798">
        <v>2417</v>
      </c>
      <c r="H798">
        <v>2417</v>
      </c>
      <c r="I798">
        <v>2417</v>
      </c>
      <c r="J798">
        <v>2417</v>
      </c>
      <c r="K798">
        <v>0</v>
      </c>
      <c r="L798" s="2">
        <v>0</v>
      </c>
      <c r="M798" s="2">
        <v>0</v>
      </c>
      <c r="N798" s="2">
        <v>0</v>
      </c>
      <c r="O798" s="2">
        <v>0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0</v>
      </c>
      <c r="V798" t="s">
        <v>55</v>
      </c>
    </row>
    <row r="799" spans="1:22" ht="15.75" hidden="1" thickBot="1" x14ac:dyDescent="0.3">
      <c r="A799" t="s">
        <v>8328</v>
      </c>
      <c r="B799" s="6">
        <v>45604</v>
      </c>
      <c r="C799" t="s">
        <v>1</v>
      </c>
      <c r="D799" t="s">
        <v>7706</v>
      </c>
      <c r="E799" t="s">
        <v>10763</v>
      </c>
      <c r="F799" t="s">
        <v>10764</v>
      </c>
      <c r="G799">
        <v>2416</v>
      </c>
      <c r="H799">
        <v>2416</v>
      </c>
      <c r="I799">
        <v>2416</v>
      </c>
      <c r="J799">
        <v>2416</v>
      </c>
      <c r="K799">
        <v>0</v>
      </c>
      <c r="L799" s="2">
        <v>0</v>
      </c>
      <c r="M799" s="2">
        <v>0</v>
      </c>
      <c r="N799" s="2">
        <v>0</v>
      </c>
      <c r="O799" s="2">
        <v>28.5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28.5</v>
      </c>
      <c r="V799" t="s">
        <v>55</v>
      </c>
    </row>
    <row r="800" spans="1:22" ht="15.75" hidden="1" thickBot="1" x14ac:dyDescent="0.3">
      <c r="A800" t="s">
        <v>8328</v>
      </c>
      <c r="B800" s="6">
        <v>45604</v>
      </c>
      <c r="C800" t="s">
        <v>1</v>
      </c>
      <c r="D800" t="s">
        <v>7706</v>
      </c>
      <c r="E800" t="s">
        <v>10763</v>
      </c>
      <c r="F800" t="s">
        <v>10764</v>
      </c>
      <c r="G800">
        <v>2415</v>
      </c>
      <c r="H800">
        <v>2415</v>
      </c>
      <c r="I800">
        <v>2415</v>
      </c>
      <c r="J800">
        <v>2415</v>
      </c>
      <c r="K800">
        <v>0</v>
      </c>
      <c r="L800" s="2">
        <v>0</v>
      </c>
      <c r="M800" s="2">
        <v>0</v>
      </c>
      <c r="N800" s="2">
        <v>0</v>
      </c>
      <c r="O800" s="2">
        <v>67.2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67.2</v>
      </c>
      <c r="V800" t="s">
        <v>55</v>
      </c>
    </row>
    <row r="801" spans="1:22" ht="15.75" hidden="1" thickBot="1" x14ac:dyDescent="0.3">
      <c r="A801" t="s">
        <v>8328</v>
      </c>
      <c r="B801" s="6">
        <v>45604</v>
      </c>
      <c r="C801" t="s">
        <v>1</v>
      </c>
      <c r="D801" t="s">
        <v>7706</v>
      </c>
      <c r="E801" t="s">
        <v>10763</v>
      </c>
      <c r="F801" t="s">
        <v>10764</v>
      </c>
      <c r="G801">
        <v>2414</v>
      </c>
      <c r="H801">
        <v>2414</v>
      </c>
      <c r="I801">
        <v>2414</v>
      </c>
      <c r="J801">
        <v>2414</v>
      </c>
      <c r="K801">
        <v>0</v>
      </c>
      <c r="L801" s="2">
        <v>0</v>
      </c>
      <c r="M801" s="2">
        <v>0</v>
      </c>
      <c r="N801" s="2">
        <v>0</v>
      </c>
      <c r="O801" s="2">
        <v>220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220</v>
      </c>
      <c r="V801" t="s">
        <v>55</v>
      </c>
    </row>
    <row r="802" spans="1:22" ht="15.75" hidden="1" thickBot="1" x14ac:dyDescent="0.3">
      <c r="A802" t="s">
        <v>8328</v>
      </c>
      <c r="B802" s="6">
        <v>45604</v>
      </c>
      <c r="C802" t="s">
        <v>1</v>
      </c>
      <c r="D802" t="s">
        <v>7706</v>
      </c>
      <c r="E802" t="s">
        <v>10763</v>
      </c>
      <c r="F802" t="s">
        <v>10764</v>
      </c>
      <c r="G802">
        <v>2413</v>
      </c>
      <c r="H802">
        <v>2413</v>
      </c>
      <c r="I802">
        <v>2413</v>
      </c>
      <c r="J802">
        <v>2413</v>
      </c>
      <c r="K802">
        <v>0</v>
      </c>
      <c r="L802" s="2">
        <v>0</v>
      </c>
      <c r="M802" s="2">
        <v>0</v>
      </c>
      <c r="N802" s="2">
        <v>0</v>
      </c>
      <c r="O802" s="2">
        <v>407.22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407.22</v>
      </c>
      <c r="V802" t="s">
        <v>55</v>
      </c>
    </row>
    <row r="803" spans="1:22" ht="15.75" hidden="1" thickBot="1" x14ac:dyDescent="0.3">
      <c r="A803" t="s">
        <v>8328</v>
      </c>
      <c r="B803" s="6">
        <v>45604</v>
      </c>
      <c r="C803" t="s">
        <v>1</v>
      </c>
      <c r="D803" t="s">
        <v>7706</v>
      </c>
      <c r="E803" t="s">
        <v>10763</v>
      </c>
      <c r="F803" t="s">
        <v>10764</v>
      </c>
      <c r="G803">
        <v>2412</v>
      </c>
      <c r="H803">
        <v>2412</v>
      </c>
      <c r="I803">
        <v>2412</v>
      </c>
      <c r="J803">
        <v>2412</v>
      </c>
      <c r="K803">
        <v>0</v>
      </c>
      <c r="L803" s="2">
        <v>0</v>
      </c>
      <c r="M803" s="2">
        <v>0</v>
      </c>
      <c r="N803" s="2">
        <v>0</v>
      </c>
      <c r="O803" s="2">
        <v>102.5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102.5</v>
      </c>
      <c r="V803" t="s">
        <v>55</v>
      </c>
    </row>
    <row r="804" spans="1:22" ht="15.75" hidden="1" thickBot="1" x14ac:dyDescent="0.3">
      <c r="A804" t="s">
        <v>8328</v>
      </c>
      <c r="B804" s="6">
        <v>45604</v>
      </c>
      <c r="C804" t="s">
        <v>1</v>
      </c>
      <c r="D804" t="s">
        <v>7706</v>
      </c>
      <c r="E804" t="s">
        <v>10763</v>
      </c>
      <c r="F804" t="s">
        <v>10764</v>
      </c>
      <c r="G804">
        <v>2411</v>
      </c>
      <c r="H804">
        <v>2411</v>
      </c>
      <c r="I804">
        <v>2411</v>
      </c>
      <c r="J804">
        <v>2411</v>
      </c>
      <c r="K804">
        <v>0</v>
      </c>
      <c r="L804" s="2">
        <v>0</v>
      </c>
      <c r="M804" s="2">
        <v>0</v>
      </c>
      <c r="N804" s="2">
        <v>0</v>
      </c>
      <c r="O804" s="2">
        <v>875.38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875.38</v>
      </c>
      <c r="V804" t="s">
        <v>55</v>
      </c>
    </row>
    <row r="805" spans="1:22" ht="15.75" hidden="1" thickBot="1" x14ac:dyDescent="0.3">
      <c r="A805" t="s">
        <v>8328</v>
      </c>
      <c r="B805" s="6">
        <v>45604</v>
      </c>
      <c r="C805" t="s">
        <v>1</v>
      </c>
      <c r="D805" t="s">
        <v>7706</v>
      </c>
      <c r="E805" t="s">
        <v>10763</v>
      </c>
      <c r="F805" t="s">
        <v>10764</v>
      </c>
      <c r="G805">
        <v>2410</v>
      </c>
      <c r="H805">
        <v>2410</v>
      </c>
      <c r="I805">
        <v>2410</v>
      </c>
      <c r="J805">
        <v>2410</v>
      </c>
      <c r="K805">
        <v>0</v>
      </c>
      <c r="L805" s="2">
        <v>0</v>
      </c>
      <c r="M805" s="2">
        <v>0</v>
      </c>
      <c r="N805" s="2">
        <v>0</v>
      </c>
      <c r="O805" s="2">
        <v>80.45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80.45</v>
      </c>
      <c r="V805" t="s">
        <v>55</v>
      </c>
    </row>
    <row r="806" spans="1:22" ht="15.75" hidden="1" thickBot="1" x14ac:dyDescent="0.3">
      <c r="A806" t="s">
        <v>8328</v>
      </c>
      <c r="B806" s="6">
        <v>45604</v>
      </c>
      <c r="C806" t="s">
        <v>1</v>
      </c>
      <c r="D806" t="s">
        <v>7706</v>
      </c>
      <c r="E806" t="s">
        <v>10763</v>
      </c>
      <c r="F806" t="s">
        <v>10764</v>
      </c>
      <c r="G806">
        <v>2409</v>
      </c>
      <c r="H806">
        <v>2409</v>
      </c>
      <c r="I806">
        <v>2409</v>
      </c>
      <c r="J806">
        <v>2409</v>
      </c>
      <c r="K806">
        <v>0</v>
      </c>
      <c r="L806" s="2">
        <v>0</v>
      </c>
      <c r="M806" s="2">
        <v>0</v>
      </c>
      <c r="N806" s="2">
        <v>0</v>
      </c>
      <c r="O806" s="2">
        <v>212.5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212.5</v>
      </c>
      <c r="V806" t="s">
        <v>55</v>
      </c>
    </row>
    <row r="807" spans="1:22" ht="15.75" hidden="1" thickBot="1" x14ac:dyDescent="0.3">
      <c r="A807" t="s">
        <v>8328</v>
      </c>
      <c r="B807" s="6">
        <v>45604</v>
      </c>
      <c r="C807" t="s">
        <v>1</v>
      </c>
      <c r="D807" t="s">
        <v>7706</v>
      </c>
      <c r="E807" t="s">
        <v>10763</v>
      </c>
      <c r="F807" t="s">
        <v>10764</v>
      </c>
      <c r="G807">
        <v>2408</v>
      </c>
      <c r="H807">
        <v>2408</v>
      </c>
      <c r="I807">
        <v>2408</v>
      </c>
      <c r="J807">
        <v>2408</v>
      </c>
      <c r="K807">
        <v>0</v>
      </c>
      <c r="L807" s="2">
        <v>0</v>
      </c>
      <c r="M807" s="2">
        <v>0</v>
      </c>
      <c r="N807" s="2">
        <v>0</v>
      </c>
      <c r="O807" s="2">
        <v>630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630</v>
      </c>
      <c r="V807" t="s">
        <v>55</v>
      </c>
    </row>
    <row r="808" spans="1:22" ht="15.75" hidden="1" thickBot="1" x14ac:dyDescent="0.3">
      <c r="A808" t="s">
        <v>8328</v>
      </c>
      <c r="B808" s="6">
        <v>45603</v>
      </c>
      <c r="C808" t="s">
        <v>1</v>
      </c>
      <c r="D808" t="s">
        <v>7706</v>
      </c>
      <c r="E808" t="s">
        <v>10763</v>
      </c>
      <c r="F808" t="s">
        <v>10764</v>
      </c>
      <c r="G808">
        <v>2407</v>
      </c>
      <c r="H808">
        <v>2407</v>
      </c>
      <c r="I808">
        <v>2407</v>
      </c>
      <c r="J808">
        <v>2407</v>
      </c>
      <c r="K808">
        <v>0</v>
      </c>
      <c r="L808" s="2">
        <v>0</v>
      </c>
      <c r="M808" s="2">
        <v>0</v>
      </c>
      <c r="N808" s="2">
        <v>0</v>
      </c>
      <c r="O808" s="2">
        <v>257.95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257.95</v>
      </c>
      <c r="V808" t="s">
        <v>55</v>
      </c>
    </row>
    <row r="809" spans="1:22" ht="15.75" hidden="1" thickBot="1" x14ac:dyDescent="0.3">
      <c r="A809" t="s">
        <v>8328</v>
      </c>
      <c r="B809" s="6">
        <v>45603</v>
      </c>
      <c r="C809" t="s">
        <v>1</v>
      </c>
      <c r="D809" t="s">
        <v>7706</v>
      </c>
      <c r="E809" t="s">
        <v>10763</v>
      </c>
      <c r="F809" t="s">
        <v>10764</v>
      </c>
      <c r="G809">
        <v>2406</v>
      </c>
      <c r="H809">
        <v>2406</v>
      </c>
      <c r="I809">
        <v>2406</v>
      </c>
      <c r="J809">
        <v>2406</v>
      </c>
      <c r="K809">
        <v>0</v>
      </c>
      <c r="L809" s="2">
        <v>0</v>
      </c>
      <c r="M809" s="2">
        <v>0</v>
      </c>
      <c r="N809" s="2">
        <v>0</v>
      </c>
      <c r="O809" s="2">
        <v>98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98</v>
      </c>
      <c r="V809" t="s">
        <v>55</v>
      </c>
    </row>
    <row r="810" spans="1:22" ht="15.75" hidden="1" thickBot="1" x14ac:dyDescent="0.3">
      <c r="A810" t="s">
        <v>8328</v>
      </c>
      <c r="B810" s="6">
        <v>45603</v>
      </c>
      <c r="C810" t="s">
        <v>1</v>
      </c>
      <c r="D810" t="s">
        <v>7706</v>
      </c>
      <c r="E810" t="s">
        <v>10763</v>
      </c>
      <c r="F810" t="s">
        <v>10764</v>
      </c>
      <c r="G810">
        <v>2405</v>
      </c>
      <c r="H810">
        <v>2405</v>
      </c>
      <c r="I810">
        <v>2405</v>
      </c>
      <c r="J810">
        <v>2405</v>
      </c>
      <c r="K810">
        <v>0</v>
      </c>
      <c r="L810" s="2">
        <v>0</v>
      </c>
      <c r="M810" s="2">
        <v>0</v>
      </c>
      <c r="N810" s="2">
        <v>0</v>
      </c>
      <c r="O810" s="2">
        <v>190.04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190.04</v>
      </c>
      <c r="V810" t="s">
        <v>55</v>
      </c>
    </row>
    <row r="811" spans="1:22" ht="15.75" hidden="1" thickBot="1" x14ac:dyDescent="0.3">
      <c r="A811" t="s">
        <v>8328</v>
      </c>
      <c r="B811" s="6">
        <v>45603</v>
      </c>
      <c r="C811" t="s">
        <v>1</v>
      </c>
      <c r="D811" t="s">
        <v>7706</v>
      </c>
      <c r="E811" t="s">
        <v>10763</v>
      </c>
      <c r="F811" t="s">
        <v>10764</v>
      </c>
      <c r="G811">
        <v>2404</v>
      </c>
      <c r="H811">
        <v>2404</v>
      </c>
      <c r="I811">
        <v>2404</v>
      </c>
      <c r="J811">
        <v>2404</v>
      </c>
      <c r="K811">
        <v>0</v>
      </c>
      <c r="L811" s="2">
        <v>0</v>
      </c>
      <c r="M811" s="2">
        <v>0</v>
      </c>
      <c r="N811" s="2">
        <v>0</v>
      </c>
      <c r="O811" s="2">
        <v>49.25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49.25</v>
      </c>
      <c r="V811" t="s">
        <v>55</v>
      </c>
    </row>
    <row r="812" spans="1:22" ht="15.75" hidden="1" thickBot="1" x14ac:dyDescent="0.3">
      <c r="A812" t="s">
        <v>8328</v>
      </c>
      <c r="B812" s="6">
        <v>45603</v>
      </c>
      <c r="C812" t="s">
        <v>1</v>
      </c>
      <c r="D812" t="s">
        <v>7706</v>
      </c>
      <c r="E812" t="s">
        <v>10763</v>
      </c>
      <c r="F812" t="s">
        <v>10764</v>
      </c>
      <c r="G812">
        <v>2403</v>
      </c>
      <c r="H812">
        <v>2403</v>
      </c>
      <c r="I812">
        <v>2403</v>
      </c>
      <c r="J812">
        <v>2403</v>
      </c>
      <c r="K812">
        <v>0</v>
      </c>
      <c r="L812" s="2">
        <v>0</v>
      </c>
      <c r="M812" s="2">
        <v>0</v>
      </c>
      <c r="N812" s="2">
        <v>0</v>
      </c>
      <c r="O812" s="2">
        <v>155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155</v>
      </c>
      <c r="V812" t="s">
        <v>55</v>
      </c>
    </row>
    <row r="813" spans="1:22" ht="15.75" hidden="1" thickBot="1" x14ac:dyDescent="0.3">
      <c r="A813" t="s">
        <v>8328</v>
      </c>
      <c r="B813" s="6">
        <v>45603</v>
      </c>
      <c r="C813" t="s">
        <v>1</v>
      </c>
      <c r="D813" t="s">
        <v>7706</v>
      </c>
      <c r="E813" t="s">
        <v>10763</v>
      </c>
      <c r="F813" t="s">
        <v>10764</v>
      </c>
      <c r="G813">
        <v>2402</v>
      </c>
      <c r="H813">
        <v>2402</v>
      </c>
      <c r="I813">
        <v>2402</v>
      </c>
      <c r="J813">
        <v>2402</v>
      </c>
      <c r="K813">
        <v>0</v>
      </c>
      <c r="L813" s="2">
        <v>0</v>
      </c>
      <c r="M813" s="2">
        <v>0</v>
      </c>
      <c r="N813" s="2">
        <v>0</v>
      </c>
      <c r="O813" s="2">
        <v>56.6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56.6</v>
      </c>
      <c r="V813" t="s">
        <v>55</v>
      </c>
    </row>
    <row r="814" spans="1:22" ht="15.75" hidden="1" thickBot="1" x14ac:dyDescent="0.3">
      <c r="A814" t="s">
        <v>8328</v>
      </c>
      <c r="B814" s="6">
        <v>45603</v>
      </c>
      <c r="C814" t="s">
        <v>1</v>
      </c>
      <c r="D814" t="s">
        <v>7706</v>
      </c>
      <c r="E814" t="s">
        <v>10763</v>
      </c>
      <c r="F814" t="s">
        <v>10764</v>
      </c>
      <c r="G814">
        <v>2401</v>
      </c>
      <c r="H814">
        <v>2401</v>
      </c>
      <c r="I814">
        <v>2401</v>
      </c>
      <c r="J814">
        <v>2401</v>
      </c>
      <c r="K814">
        <v>0</v>
      </c>
      <c r="L814" s="2">
        <v>0</v>
      </c>
      <c r="M814" s="2">
        <v>0</v>
      </c>
      <c r="N814" s="2">
        <v>0</v>
      </c>
      <c r="O814" s="2">
        <v>450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450</v>
      </c>
      <c r="V814" t="s">
        <v>55</v>
      </c>
    </row>
    <row r="815" spans="1:22" ht="15.75" hidden="1" thickBot="1" x14ac:dyDescent="0.3">
      <c r="A815" t="s">
        <v>8328</v>
      </c>
      <c r="B815" s="6">
        <v>45603</v>
      </c>
      <c r="C815" t="s">
        <v>1</v>
      </c>
      <c r="D815" t="s">
        <v>7706</v>
      </c>
      <c r="E815" t="s">
        <v>10763</v>
      </c>
      <c r="F815" t="s">
        <v>10764</v>
      </c>
      <c r="G815">
        <v>2400</v>
      </c>
      <c r="H815">
        <v>2400</v>
      </c>
      <c r="I815">
        <v>2400</v>
      </c>
      <c r="J815">
        <v>2400</v>
      </c>
      <c r="K815">
        <v>0</v>
      </c>
      <c r="L815" s="2">
        <v>0</v>
      </c>
      <c r="M815" s="2">
        <v>0</v>
      </c>
      <c r="N815" s="2">
        <v>0</v>
      </c>
      <c r="O815" s="2">
        <v>60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60</v>
      </c>
      <c r="V815" t="s">
        <v>55</v>
      </c>
    </row>
    <row r="816" spans="1:22" ht="15.75" hidden="1" thickBot="1" x14ac:dyDescent="0.3">
      <c r="A816" t="s">
        <v>8328</v>
      </c>
      <c r="B816" s="6">
        <v>45603</v>
      </c>
      <c r="C816" t="s">
        <v>1</v>
      </c>
      <c r="D816" t="s">
        <v>7706</v>
      </c>
      <c r="E816" t="s">
        <v>10763</v>
      </c>
      <c r="F816" t="s">
        <v>10764</v>
      </c>
      <c r="G816">
        <v>2399</v>
      </c>
      <c r="H816">
        <v>2399</v>
      </c>
      <c r="I816">
        <v>2399</v>
      </c>
      <c r="J816">
        <v>2399</v>
      </c>
      <c r="K816">
        <v>0</v>
      </c>
      <c r="L816" s="2">
        <v>0</v>
      </c>
      <c r="M816" s="2">
        <v>0</v>
      </c>
      <c r="N816" s="2">
        <v>0</v>
      </c>
      <c r="O816" s="2">
        <v>3.3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3.3</v>
      </c>
      <c r="V816" t="s">
        <v>55</v>
      </c>
    </row>
    <row r="817" spans="1:22" ht="15.75" hidden="1" thickBot="1" x14ac:dyDescent="0.3">
      <c r="A817" t="s">
        <v>8328</v>
      </c>
      <c r="B817" s="6">
        <v>45603</v>
      </c>
      <c r="C817" t="s">
        <v>1</v>
      </c>
      <c r="D817" t="s">
        <v>7706</v>
      </c>
      <c r="E817" t="s">
        <v>10763</v>
      </c>
      <c r="F817" t="s">
        <v>10764</v>
      </c>
      <c r="G817">
        <v>2398</v>
      </c>
      <c r="H817">
        <v>2398</v>
      </c>
      <c r="I817">
        <v>2398</v>
      </c>
      <c r="J817">
        <v>2398</v>
      </c>
      <c r="K817">
        <v>0</v>
      </c>
      <c r="L817" s="2">
        <v>0</v>
      </c>
      <c r="M817" s="2">
        <v>0</v>
      </c>
      <c r="N817" s="2">
        <v>0</v>
      </c>
      <c r="O817" s="2">
        <v>761.5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761.5</v>
      </c>
      <c r="V817" t="s">
        <v>55</v>
      </c>
    </row>
    <row r="818" spans="1:22" ht="15.75" hidden="1" thickBot="1" x14ac:dyDescent="0.3">
      <c r="A818" t="s">
        <v>8328</v>
      </c>
      <c r="B818" s="6">
        <v>45603</v>
      </c>
      <c r="C818" t="s">
        <v>1</v>
      </c>
      <c r="D818" t="s">
        <v>7706</v>
      </c>
      <c r="E818" t="s">
        <v>10763</v>
      </c>
      <c r="F818" t="s">
        <v>10764</v>
      </c>
      <c r="G818">
        <v>2397</v>
      </c>
      <c r="H818">
        <v>2397</v>
      </c>
      <c r="I818">
        <v>2397</v>
      </c>
      <c r="J818">
        <v>2397</v>
      </c>
      <c r="K818">
        <v>0</v>
      </c>
      <c r="L818" s="2">
        <v>0</v>
      </c>
      <c r="M818" s="2">
        <v>0</v>
      </c>
      <c r="N818" s="2">
        <v>0</v>
      </c>
      <c r="O818" s="2">
        <v>13.5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13.5</v>
      </c>
      <c r="V818" t="s">
        <v>55</v>
      </c>
    </row>
    <row r="819" spans="1:22" ht="15.75" hidden="1" thickBot="1" x14ac:dyDescent="0.3">
      <c r="A819" t="s">
        <v>8328</v>
      </c>
      <c r="B819" s="6">
        <v>45603</v>
      </c>
      <c r="C819" t="s">
        <v>1</v>
      </c>
      <c r="D819" t="s">
        <v>7706</v>
      </c>
      <c r="E819" t="s">
        <v>10763</v>
      </c>
      <c r="F819" t="s">
        <v>10764</v>
      </c>
      <c r="G819">
        <v>2396</v>
      </c>
      <c r="H819">
        <v>2396</v>
      </c>
      <c r="I819">
        <v>2396</v>
      </c>
      <c r="J819">
        <v>2396</v>
      </c>
      <c r="K819">
        <v>0</v>
      </c>
      <c r="L819" s="2">
        <v>0</v>
      </c>
      <c r="M819" s="2">
        <v>0</v>
      </c>
      <c r="N819" s="2">
        <v>0</v>
      </c>
      <c r="O819" s="2">
        <v>385.3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385.3</v>
      </c>
      <c r="V819" t="s">
        <v>55</v>
      </c>
    </row>
    <row r="820" spans="1:22" ht="15.75" hidden="1" thickBot="1" x14ac:dyDescent="0.3">
      <c r="A820" t="s">
        <v>8328</v>
      </c>
      <c r="B820" s="6">
        <v>45603</v>
      </c>
      <c r="C820" t="s">
        <v>1</v>
      </c>
      <c r="D820" t="s">
        <v>7706</v>
      </c>
      <c r="E820" t="s">
        <v>10763</v>
      </c>
      <c r="F820" t="s">
        <v>10764</v>
      </c>
      <c r="G820">
        <v>2395</v>
      </c>
      <c r="H820">
        <v>2395</v>
      </c>
      <c r="I820">
        <v>2395</v>
      </c>
      <c r="J820">
        <v>2395</v>
      </c>
      <c r="K820">
        <v>0</v>
      </c>
      <c r="L820" s="2">
        <v>0</v>
      </c>
      <c r="M820" s="2">
        <v>0</v>
      </c>
      <c r="N820" s="2">
        <v>0</v>
      </c>
      <c r="O820" s="2">
        <v>11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11</v>
      </c>
      <c r="V820" t="s">
        <v>55</v>
      </c>
    </row>
    <row r="821" spans="1:22" ht="15.75" hidden="1" thickBot="1" x14ac:dyDescent="0.3">
      <c r="A821" t="s">
        <v>8328</v>
      </c>
      <c r="B821" s="6">
        <v>45603</v>
      </c>
      <c r="C821" t="s">
        <v>1</v>
      </c>
      <c r="D821" t="s">
        <v>7706</v>
      </c>
      <c r="E821" t="s">
        <v>10763</v>
      </c>
      <c r="F821" t="s">
        <v>10764</v>
      </c>
      <c r="G821">
        <v>2394</v>
      </c>
      <c r="H821">
        <v>2394</v>
      </c>
      <c r="I821">
        <v>2394</v>
      </c>
      <c r="J821">
        <v>2394</v>
      </c>
      <c r="K821">
        <v>0</v>
      </c>
      <c r="L821" s="2">
        <v>0</v>
      </c>
      <c r="M821" s="2">
        <v>0</v>
      </c>
      <c r="N821" s="2">
        <v>0</v>
      </c>
      <c r="O821" s="2">
        <v>38.799999999999997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38.799999999999997</v>
      </c>
      <c r="V821" t="s">
        <v>55</v>
      </c>
    </row>
    <row r="822" spans="1:22" ht="15.75" hidden="1" thickBot="1" x14ac:dyDescent="0.3">
      <c r="A822" t="s">
        <v>8328</v>
      </c>
      <c r="B822" s="6">
        <v>45603</v>
      </c>
      <c r="C822" t="s">
        <v>1</v>
      </c>
      <c r="D822" t="s">
        <v>7706</v>
      </c>
      <c r="E822" t="s">
        <v>10763</v>
      </c>
      <c r="F822" t="s">
        <v>10764</v>
      </c>
      <c r="G822">
        <v>2393</v>
      </c>
      <c r="H822">
        <v>2393</v>
      </c>
      <c r="I822">
        <v>2393</v>
      </c>
      <c r="J822">
        <v>2393</v>
      </c>
      <c r="K822">
        <v>0</v>
      </c>
      <c r="L822" s="2">
        <v>0</v>
      </c>
      <c r="M822" s="2">
        <v>0</v>
      </c>
      <c r="N822" s="2">
        <v>0</v>
      </c>
      <c r="O822" s="2">
        <v>110.25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110.25</v>
      </c>
      <c r="V822" t="s">
        <v>55</v>
      </c>
    </row>
    <row r="823" spans="1:22" ht="15.75" hidden="1" thickBot="1" x14ac:dyDescent="0.3">
      <c r="A823" t="s">
        <v>8328</v>
      </c>
      <c r="B823" s="6">
        <v>45603</v>
      </c>
      <c r="C823" t="s">
        <v>1</v>
      </c>
      <c r="D823" t="s">
        <v>7706</v>
      </c>
      <c r="E823" t="s">
        <v>10763</v>
      </c>
      <c r="F823" t="s">
        <v>10764</v>
      </c>
      <c r="G823">
        <v>2392</v>
      </c>
      <c r="H823">
        <v>2392</v>
      </c>
      <c r="I823">
        <v>2392</v>
      </c>
      <c r="J823">
        <v>2392</v>
      </c>
      <c r="K823">
        <v>0</v>
      </c>
      <c r="L823" s="2">
        <v>0</v>
      </c>
      <c r="M823" s="2">
        <v>0</v>
      </c>
      <c r="N823" s="2">
        <v>0</v>
      </c>
      <c r="O823" s="2">
        <v>357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357</v>
      </c>
      <c r="V823" t="s">
        <v>55</v>
      </c>
    </row>
    <row r="824" spans="1:22" ht="15.75" hidden="1" thickBot="1" x14ac:dyDescent="0.3">
      <c r="A824" t="s">
        <v>8328</v>
      </c>
      <c r="B824" s="6">
        <v>45602</v>
      </c>
      <c r="C824" t="s">
        <v>1</v>
      </c>
      <c r="D824" t="s">
        <v>7706</v>
      </c>
      <c r="E824" t="s">
        <v>10763</v>
      </c>
      <c r="F824" t="s">
        <v>10764</v>
      </c>
      <c r="G824">
        <v>2391</v>
      </c>
      <c r="H824">
        <v>2391</v>
      </c>
      <c r="I824">
        <v>2391</v>
      </c>
      <c r="J824">
        <v>2391</v>
      </c>
      <c r="K824">
        <v>0</v>
      </c>
      <c r="L824" s="2">
        <v>0</v>
      </c>
      <c r="M824" s="2">
        <v>0</v>
      </c>
      <c r="N824" s="2">
        <v>0</v>
      </c>
      <c r="O824" s="2">
        <v>80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80</v>
      </c>
      <c r="V824" t="s">
        <v>55</v>
      </c>
    </row>
    <row r="825" spans="1:22" ht="15.75" hidden="1" thickBot="1" x14ac:dyDescent="0.3">
      <c r="A825" t="s">
        <v>8328</v>
      </c>
      <c r="B825" s="6">
        <v>45602</v>
      </c>
      <c r="C825" t="s">
        <v>1</v>
      </c>
      <c r="D825" t="s">
        <v>7706</v>
      </c>
      <c r="E825" t="s">
        <v>10763</v>
      </c>
      <c r="F825" t="s">
        <v>10764</v>
      </c>
      <c r="G825">
        <v>2390</v>
      </c>
      <c r="H825">
        <v>2390</v>
      </c>
      <c r="I825">
        <v>2390</v>
      </c>
      <c r="J825">
        <v>2390</v>
      </c>
      <c r="K825">
        <v>0</v>
      </c>
      <c r="L825" s="2">
        <v>0</v>
      </c>
      <c r="M825" s="2">
        <v>0</v>
      </c>
      <c r="N825" s="2">
        <v>0</v>
      </c>
      <c r="O825" s="2">
        <v>235.5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235.5</v>
      </c>
      <c r="V825" t="s">
        <v>55</v>
      </c>
    </row>
    <row r="826" spans="1:22" ht="15.75" hidden="1" thickBot="1" x14ac:dyDescent="0.3">
      <c r="A826" t="s">
        <v>8328</v>
      </c>
      <c r="B826" s="6">
        <v>45602</v>
      </c>
      <c r="C826" t="s">
        <v>1</v>
      </c>
      <c r="D826" t="s">
        <v>7706</v>
      </c>
      <c r="E826" t="s">
        <v>10763</v>
      </c>
      <c r="F826" t="s">
        <v>10764</v>
      </c>
      <c r="G826">
        <v>2389</v>
      </c>
      <c r="H826">
        <v>2389</v>
      </c>
      <c r="I826">
        <v>2389</v>
      </c>
      <c r="J826">
        <v>2389</v>
      </c>
      <c r="K826">
        <v>0</v>
      </c>
      <c r="L826" s="2">
        <v>0</v>
      </c>
      <c r="M826" s="2">
        <v>0</v>
      </c>
      <c r="N826" s="2">
        <v>0</v>
      </c>
      <c r="O826" s="2">
        <v>34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34</v>
      </c>
      <c r="V826" t="s">
        <v>55</v>
      </c>
    </row>
    <row r="827" spans="1:22" ht="15.75" hidden="1" thickBot="1" x14ac:dyDescent="0.3">
      <c r="A827" t="s">
        <v>8328</v>
      </c>
      <c r="B827" s="6">
        <v>45602</v>
      </c>
      <c r="C827" t="s">
        <v>1</v>
      </c>
      <c r="D827" t="s">
        <v>7706</v>
      </c>
      <c r="E827" t="s">
        <v>10763</v>
      </c>
      <c r="F827" t="s">
        <v>10764</v>
      </c>
      <c r="G827">
        <v>2388</v>
      </c>
      <c r="H827">
        <v>2388</v>
      </c>
      <c r="I827">
        <v>2388</v>
      </c>
      <c r="J827">
        <v>2388</v>
      </c>
      <c r="K827">
        <v>0</v>
      </c>
      <c r="L827" s="2">
        <v>0</v>
      </c>
      <c r="M827" s="2">
        <v>0</v>
      </c>
      <c r="N827" s="2">
        <v>0</v>
      </c>
      <c r="O827" s="2">
        <v>91.8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91.8</v>
      </c>
      <c r="V827" t="s">
        <v>55</v>
      </c>
    </row>
    <row r="828" spans="1:22" ht="15.75" hidden="1" thickBot="1" x14ac:dyDescent="0.3">
      <c r="A828" t="s">
        <v>8328</v>
      </c>
      <c r="B828" s="6">
        <v>45602</v>
      </c>
      <c r="C828" t="s">
        <v>1</v>
      </c>
      <c r="D828" t="s">
        <v>7706</v>
      </c>
      <c r="E828" t="s">
        <v>10763</v>
      </c>
      <c r="F828" t="s">
        <v>10764</v>
      </c>
      <c r="G828">
        <v>2387</v>
      </c>
      <c r="H828">
        <v>2387</v>
      </c>
      <c r="I828">
        <v>2387</v>
      </c>
      <c r="J828">
        <v>2387</v>
      </c>
      <c r="K828">
        <v>0</v>
      </c>
      <c r="L828" s="2">
        <v>0</v>
      </c>
      <c r="M828" s="2">
        <v>0</v>
      </c>
      <c r="N828" s="2">
        <v>0</v>
      </c>
      <c r="O828" s="2">
        <v>6.75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6.75</v>
      </c>
      <c r="V828" t="s">
        <v>55</v>
      </c>
    </row>
    <row r="829" spans="1:22" ht="15.75" hidden="1" thickBot="1" x14ac:dyDescent="0.3">
      <c r="A829" t="s">
        <v>8328</v>
      </c>
      <c r="B829" s="6">
        <v>45602</v>
      </c>
      <c r="C829" t="s">
        <v>1</v>
      </c>
      <c r="D829" t="s">
        <v>7706</v>
      </c>
      <c r="E829" t="s">
        <v>10763</v>
      </c>
      <c r="F829" t="s">
        <v>10764</v>
      </c>
      <c r="G829">
        <v>2386</v>
      </c>
      <c r="H829">
        <v>2386</v>
      </c>
      <c r="I829">
        <v>2386</v>
      </c>
      <c r="J829">
        <v>2386</v>
      </c>
      <c r="K829">
        <v>0</v>
      </c>
      <c r="L829" s="2">
        <v>0</v>
      </c>
      <c r="M829" s="2">
        <v>0</v>
      </c>
      <c r="N829" s="2">
        <v>0</v>
      </c>
      <c r="O829" s="2">
        <v>102.12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102.12</v>
      </c>
      <c r="V829" t="s">
        <v>55</v>
      </c>
    </row>
    <row r="830" spans="1:22" ht="15.75" hidden="1" thickBot="1" x14ac:dyDescent="0.3">
      <c r="A830" t="s">
        <v>8328</v>
      </c>
      <c r="B830" s="6">
        <v>45602</v>
      </c>
      <c r="C830" t="s">
        <v>1</v>
      </c>
      <c r="D830" t="s">
        <v>7706</v>
      </c>
      <c r="E830" t="s">
        <v>10763</v>
      </c>
      <c r="F830" t="s">
        <v>10764</v>
      </c>
      <c r="G830">
        <v>2385</v>
      </c>
      <c r="H830">
        <v>2385</v>
      </c>
      <c r="I830">
        <v>2385</v>
      </c>
      <c r="J830">
        <v>2385</v>
      </c>
      <c r="K830">
        <v>0</v>
      </c>
      <c r="L830" s="2">
        <v>0</v>
      </c>
      <c r="M830" s="2">
        <v>0</v>
      </c>
      <c r="N830" s="2">
        <v>0</v>
      </c>
      <c r="O830" s="2">
        <v>55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55</v>
      </c>
      <c r="V830" t="s">
        <v>55</v>
      </c>
    </row>
    <row r="831" spans="1:22" ht="15.75" hidden="1" thickBot="1" x14ac:dyDescent="0.3">
      <c r="A831" t="s">
        <v>8328</v>
      </c>
      <c r="B831" s="6">
        <v>45602</v>
      </c>
      <c r="C831" t="s">
        <v>1</v>
      </c>
      <c r="D831" t="s">
        <v>7706</v>
      </c>
      <c r="E831" t="s">
        <v>10763</v>
      </c>
      <c r="F831" t="s">
        <v>10764</v>
      </c>
      <c r="G831">
        <v>2384</v>
      </c>
      <c r="H831">
        <v>2384</v>
      </c>
      <c r="I831">
        <v>2384</v>
      </c>
      <c r="J831">
        <v>2384</v>
      </c>
      <c r="K831">
        <v>0</v>
      </c>
      <c r="L831" s="2">
        <v>0</v>
      </c>
      <c r="M831" s="2">
        <v>0</v>
      </c>
      <c r="N831" s="2">
        <v>0</v>
      </c>
      <c r="O831" s="2">
        <v>416.35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416.35</v>
      </c>
      <c r="V831" t="s">
        <v>55</v>
      </c>
    </row>
    <row r="832" spans="1:22" ht="15.75" hidden="1" thickBot="1" x14ac:dyDescent="0.3">
      <c r="A832" t="s">
        <v>8328</v>
      </c>
      <c r="B832" s="6">
        <v>45601</v>
      </c>
      <c r="C832" t="s">
        <v>1</v>
      </c>
      <c r="D832" t="s">
        <v>7706</v>
      </c>
      <c r="E832" t="s">
        <v>10763</v>
      </c>
      <c r="F832" t="s">
        <v>10764</v>
      </c>
      <c r="G832">
        <v>2383</v>
      </c>
      <c r="H832">
        <v>2383</v>
      </c>
      <c r="I832">
        <v>2383</v>
      </c>
      <c r="J832">
        <v>2383</v>
      </c>
      <c r="K832">
        <v>0</v>
      </c>
      <c r="L832" s="2">
        <v>0</v>
      </c>
      <c r="M832" s="2">
        <v>0</v>
      </c>
      <c r="N832" s="2">
        <v>0</v>
      </c>
      <c r="O832" s="2">
        <v>50.4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50.4</v>
      </c>
      <c r="V832" t="s">
        <v>55</v>
      </c>
    </row>
    <row r="833" spans="1:22" ht="15.75" hidden="1" thickBot="1" x14ac:dyDescent="0.3">
      <c r="A833" t="s">
        <v>8328</v>
      </c>
      <c r="B833" s="6">
        <v>45601</v>
      </c>
      <c r="C833" t="s">
        <v>1</v>
      </c>
      <c r="D833" t="s">
        <v>7706</v>
      </c>
      <c r="E833" t="s">
        <v>10763</v>
      </c>
      <c r="F833" t="s">
        <v>10764</v>
      </c>
      <c r="G833">
        <v>2382</v>
      </c>
      <c r="H833">
        <v>2382</v>
      </c>
      <c r="I833">
        <v>2382</v>
      </c>
      <c r="J833">
        <v>2382</v>
      </c>
      <c r="K833">
        <v>0</v>
      </c>
      <c r="L833" s="2">
        <v>0</v>
      </c>
      <c r="M833" s="2">
        <v>0</v>
      </c>
      <c r="N833" s="2">
        <v>0</v>
      </c>
      <c r="O833" s="2">
        <v>106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106</v>
      </c>
      <c r="V833" t="s">
        <v>55</v>
      </c>
    </row>
    <row r="834" spans="1:22" ht="15.75" hidden="1" thickBot="1" x14ac:dyDescent="0.3">
      <c r="A834" t="s">
        <v>8328</v>
      </c>
      <c r="B834" s="6">
        <v>45601</v>
      </c>
      <c r="C834" t="s">
        <v>1</v>
      </c>
      <c r="D834" t="s">
        <v>7706</v>
      </c>
      <c r="E834" t="s">
        <v>10763</v>
      </c>
      <c r="F834" t="s">
        <v>10764</v>
      </c>
      <c r="G834">
        <v>2381</v>
      </c>
      <c r="H834">
        <v>2381</v>
      </c>
      <c r="I834">
        <v>2381</v>
      </c>
      <c r="J834">
        <v>2381</v>
      </c>
      <c r="K834">
        <v>0</v>
      </c>
      <c r="L834" s="2">
        <v>0</v>
      </c>
      <c r="M834" s="2">
        <v>0</v>
      </c>
      <c r="N834" s="2">
        <v>0</v>
      </c>
      <c r="O834" s="2">
        <v>55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55</v>
      </c>
      <c r="V834" t="s">
        <v>55</v>
      </c>
    </row>
    <row r="835" spans="1:22" ht="15.75" hidden="1" thickBot="1" x14ac:dyDescent="0.3">
      <c r="A835" t="s">
        <v>8328</v>
      </c>
      <c r="B835" s="6">
        <v>45601</v>
      </c>
      <c r="C835" t="s">
        <v>1</v>
      </c>
      <c r="D835" t="s">
        <v>7706</v>
      </c>
      <c r="E835" t="s">
        <v>10763</v>
      </c>
      <c r="F835" t="s">
        <v>10764</v>
      </c>
      <c r="G835">
        <v>2380</v>
      </c>
      <c r="H835">
        <v>2380</v>
      </c>
      <c r="I835">
        <v>2380</v>
      </c>
      <c r="J835">
        <v>2380</v>
      </c>
      <c r="K835">
        <v>0</v>
      </c>
      <c r="L835" s="2">
        <v>0</v>
      </c>
      <c r="M835" s="2">
        <v>0</v>
      </c>
      <c r="N835" s="2">
        <v>0</v>
      </c>
      <c r="O835" s="2">
        <v>0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0</v>
      </c>
      <c r="V835" t="s">
        <v>55</v>
      </c>
    </row>
    <row r="836" spans="1:22" ht="15.75" hidden="1" thickBot="1" x14ac:dyDescent="0.3">
      <c r="A836" t="s">
        <v>8328</v>
      </c>
      <c r="B836" s="6">
        <v>45601</v>
      </c>
      <c r="C836" t="s">
        <v>1</v>
      </c>
      <c r="D836" t="s">
        <v>7706</v>
      </c>
      <c r="E836" t="s">
        <v>10763</v>
      </c>
      <c r="F836" t="s">
        <v>10764</v>
      </c>
      <c r="G836">
        <v>2379</v>
      </c>
      <c r="H836">
        <v>2379</v>
      </c>
      <c r="I836">
        <v>2379</v>
      </c>
      <c r="J836">
        <v>2379</v>
      </c>
      <c r="K836">
        <v>0</v>
      </c>
      <c r="L836" s="2">
        <v>0</v>
      </c>
      <c r="M836" s="2">
        <v>0</v>
      </c>
      <c r="N836" s="2">
        <v>0</v>
      </c>
      <c r="O836" s="2">
        <v>45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45</v>
      </c>
      <c r="V836" t="s">
        <v>55</v>
      </c>
    </row>
    <row r="837" spans="1:22" ht="15.75" hidden="1" thickBot="1" x14ac:dyDescent="0.3">
      <c r="A837" t="s">
        <v>8328</v>
      </c>
      <c r="B837" s="6">
        <v>45601</v>
      </c>
      <c r="C837" t="s">
        <v>1</v>
      </c>
      <c r="D837" t="s">
        <v>7706</v>
      </c>
      <c r="E837" t="s">
        <v>10763</v>
      </c>
      <c r="F837" t="s">
        <v>10764</v>
      </c>
      <c r="G837">
        <v>2378</v>
      </c>
      <c r="H837">
        <v>2378</v>
      </c>
      <c r="I837">
        <v>2378</v>
      </c>
      <c r="J837">
        <v>2378</v>
      </c>
      <c r="K837">
        <v>0</v>
      </c>
      <c r="L837" s="2">
        <v>0</v>
      </c>
      <c r="M837" s="2">
        <v>0</v>
      </c>
      <c r="N837" s="2">
        <v>0</v>
      </c>
      <c r="O837" s="2">
        <v>49.48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49.48</v>
      </c>
      <c r="V837" t="s">
        <v>55</v>
      </c>
    </row>
    <row r="838" spans="1:22" ht="15.75" hidden="1" thickBot="1" x14ac:dyDescent="0.3">
      <c r="A838" t="s">
        <v>8328</v>
      </c>
      <c r="B838" s="6">
        <v>45601</v>
      </c>
      <c r="C838" t="s">
        <v>1</v>
      </c>
      <c r="D838" t="s">
        <v>7706</v>
      </c>
      <c r="E838" t="s">
        <v>10763</v>
      </c>
      <c r="F838" t="s">
        <v>10764</v>
      </c>
      <c r="G838">
        <v>2377</v>
      </c>
      <c r="H838">
        <v>2377</v>
      </c>
      <c r="I838">
        <v>2377</v>
      </c>
      <c r="J838">
        <v>2377</v>
      </c>
      <c r="K838">
        <v>0</v>
      </c>
      <c r="L838" s="2">
        <v>0</v>
      </c>
      <c r="M838" s="2">
        <v>0</v>
      </c>
      <c r="N838" s="2">
        <v>0</v>
      </c>
      <c r="O838" s="2">
        <v>312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312</v>
      </c>
      <c r="V838" t="s">
        <v>55</v>
      </c>
    </row>
    <row r="839" spans="1:22" ht="15.75" hidden="1" thickBot="1" x14ac:dyDescent="0.3">
      <c r="A839" t="s">
        <v>8328</v>
      </c>
      <c r="B839" s="6">
        <v>45601</v>
      </c>
      <c r="C839" t="s">
        <v>1</v>
      </c>
      <c r="D839" t="s">
        <v>7706</v>
      </c>
      <c r="E839" t="s">
        <v>10763</v>
      </c>
      <c r="F839" t="s">
        <v>10764</v>
      </c>
      <c r="G839">
        <v>2376</v>
      </c>
      <c r="H839">
        <v>2376</v>
      </c>
      <c r="I839">
        <v>2376</v>
      </c>
      <c r="J839">
        <v>2376</v>
      </c>
      <c r="K839">
        <v>0</v>
      </c>
      <c r="L839" s="2">
        <v>0</v>
      </c>
      <c r="M839" s="2">
        <v>0</v>
      </c>
      <c r="N839" s="2">
        <v>0</v>
      </c>
      <c r="O839" s="2">
        <v>9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9</v>
      </c>
      <c r="V839" t="s">
        <v>55</v>
      </c>
    </row>
    <row r="840" spans="1:22" ht="15.75" hidden="1" thickBot="1" x14ac:dyDescent="0.3">
      <c r="A840" t="s">
        <v>8328</v>
      </c>
      <c r="B840" s="6">
        <v>45601</v>
      </c>
      <c r="C840" t="s">
        <v>1</v>
      </c>
      <c r="D840" t="s">
        <v>7706</v>
      </c>
      <c r="E840" t="s">
        <v>10763</v>
      </c>
      <c r="F840" t="s">
        <v>10764</v>
      </c>
      <c r="G840">
        <v>2375</v>
      </c>
      <c r="H840">
        <v>2375</v>
      </c>
      <c r="I840">
        <v>2375</v>
      </c>
      <c r="J840">
        <v>2375</v>
      </c>
      <c r="K840">
        <v>0</v>
      </c>
      <c r="L840" s="2">
        <v>0</v>
      </c>
      <c r="M840" s="2">
        <v>0</v>
      </c>
      <c r="N840" s="2">
        <v>0</v>
      </c>
      <c r="O840" s="2">
        <v>25.5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25.5</v>
      </c>
      <c r="V840" t="s">
        <v>55</v>
      </c>
    </row>
    <row r="841" spans="1:22" ht="15.75" hidden="1" thickBot="1" x14ac:dyDescent="0.3">
      <c r="A841" t="s">
        <v>8328</v>
      </c>
      <c r="B841" s="6">
        <v>45601</v>
      </c>
      <c r="C841" t="s">
        <v>1</v>
      </c>
      <c r="D841" t="s">
        <v>7706</v>
      </c>
      <c r="E841" t="s">
        <v>10763</v>
      </c>
      <c r="F841" t="s">
        <v>10764</v>
      </c>
      <c r="G841">
        <v>2374</v>
      </c>
      <c r="H841">
        <v>2374</v>
      </c>
      <c r="I841">
        <v>2374</v>
      </c>
      <c r="J841">
        <v>2374</v>
      </c>
      <c r="K841">
        <v>0</v>
      </c>
      <c r="L841" s="2">
        <v>0</v>
      </c>
      <c r="M841" s="2">
        <v>0</v>
      </c>
      <c r="N841" s="2">
        <v>0</v>
      </c>
      <c r="O841" s="2">
        <v>82.5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82.5</v>
      </c>
      <c r="V841" t="s">
        <v>55</v>
      </c>
    </row>
    <row r="842" spans="1:22" ht="15.75" hidden="1" thickBot="1" x14ac:dyDescent="0.3">
      <c r="A842" t="s">
        <v>8328</v>
      </c>
      <c r="B842" s="6">
        <v>45601</v>
      </c>
      <c r="C842" t="s">
        <v>1</v>
      </c>
      <c r="D842" t="s">
        <v>7706</v>
      </c>
      <c r="E842" t="s">
        <v>10763</v>
      </c>
      <c r="F842" t="s">
        <v>10764</v>
      </c>
      <c r="G842">
        <v>2373</v>
      </c>
      <c r="H842">
        <v>2373</v>
      </c>
      <c r="I842">
        <v>2373</v>
      </c>
      <c r="J842">
        <v>2373</v>
      </c>
      <c r="K842">
        <v>0</v>
      </c>
      <c r="L842" s="2">
        <v>0</v>
      </c>
      <c r="M842" s="2">
        <v>0</v>
      </c>
      <c r="N842" s="2">
        <v>0</v>
      </c>
      <c r="O842" s="2">
        <v>8.1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8.1</v>
      </c>
      <c r="V842" t="s">
        <v>55</v>
      </c>
    </row>
    <row r="843" spans="1:22" ht="15.75" hidden="1" thickBot="1" x14ac:dyDescent="0.3">
      <c r="A843" t="s">
        <v>8328</v>
      </c>
      <c r="B843" s="6">
        <v>45601</v>
      </c>
      <c r="C843" t="s">
        <v>1</v>
      </c>
      <c r="D843" t="s">
        <v>7706</v>
      </c>
      <c r="E843" t="s">
        <v>10763</v>
      </c>
      <c r="F843" t="s">
        <v>10764</v>
      </c>
      <c r="G843">
        <v>2372</v>
      </c>
      <c r="H843">
        <v>2372</v>
      </c>
      <c r="I843">
        <v>2372</v>
      </c>
      <c r="J843">
        <v>2372</v>
      </c>
      <c r="K843">
        <v>0</v>
      </c>
      <c r="L843" s="2">
        <v>0</v>
      </c>
      <c r="M843" s="2">
        <v>0</v>
      </c>
      <c r="N843" s="2">
        <v>0</v>
      </c>
      <c r="O843" s="2">
        <v>445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445</v>
      </c>
      <c r="V843" t="s">
        <v>55</v>
      </c>
    </row>
    <row r="844" spans="1:22" ht="15.75" hidden="1" thickBot="1" x14ac:dyDescent="0.3">
      <c r="A844" t="s">
        <v>8328</v>
      </c>
      <c r="B844" s="6">
        <v>45601</v>
      </c>
      <c r="C844" t="s">
        <v>1</v>
      </c>
      <c r="D844" t="s">
        <v>7706</v>
      </c>
      <c r="E844" t="s">
        <v>10763</v>
      </c>
      <c r="F844" t="s">
        <v>10764</v>
      </c>
      <c r="G844">
        <v>2371</v>
      </c>
      <c r="H844">
        <v>2371</v>
      </c>
      <c r="I844">
        <v>2371</v>
      </c>
      <c r="J844">
        <v>2371</v>
      </c>
      <c r="K844">
        <v>0</v>
      </c>
      <c r="L844" s="2">
        <v>0</v>
      </c>
      <c r="M844" s="2">
        <v>0</v>
      </c>
      <c r="N844" s="2">
        <v>0</v>
      </c>
      <c r="O844" s="2">
        <v>82.5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82.5</v>
      </c>
      <c r="V844" t="s">
        <v>55</v>
      </c>
    </row>
    <row r="845" spans="1:22" ht="15.75" hidden="1" thickBot="1" x14ac:dyDescent="0.3">
      <c r="A845" t="s">
        <v>8328</v>
      </c>
      <c r="B845" s="6">
        <v>45601</v>
      </c>
      <c r="C845" t="s">
        <v>1</v>
      </c>
      <c r="D845" t="s">
        <v>7706</v>
      </c>
      <c r="E845" t="s">
        <v>10763</v>
      </c>
      <c r="F845" t="s">
        <v>10764</v>
      </c>
      <c r="G845">
        <v>2370</v>
      </c>
      <c r="H845">
        <v>2370</v>
      </c>
      <c r="I845">
        <v>2370</v>
      </c>
      <c r="J845">
        <v>2370</v>
      </c>
      <c r="K845">
        <v>0</v>
      </c>
      <c r="L845" s="2">
        <v>0</v>
      </c>
      <c r="M845" s="2">
        <v>0</v>
      </c>
      <c r="N845" s="2">
        <v>0</v>
      </c>
      <c r="O845" s="2">
        <v>387.1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387.1</v>
      </c>
      <c r="V845" t="s">
        <v>55</v>
      </c>
    </row>
    <row r="846" spans="1:22" ht="15.75" hidden="1" thickBot="1" x14ac:dyDescent="0.3">
      <c r="A846" t="s">
        <v>8328</v>
      </c>
      <c r="B846" s="6">
        <v>45601</v>
      </c>
      <c r="C846" t="s">
        <v>1</v>
      </c>
      <c r="D846" t="s">
        <v>7706</v>
      </c>
      <c r="E846" t="s">
        <v>10763</v>
      </c>
      <c r="F846" t="s">
        <v>10764</v>
      </c>
      <c r="G846">
        <v>2369</v>
      </c>
      <c r="H846">
        <v>2369</v>
      </c>
      <c r="I846">
        <v>2369</v>
      </c>
      <c r="J846">
        <v>2369</v>
      </c>
      <c r="K846">
        <v>0</v>
      </c>
      <c r="L846" s="2">
        <v>0</v>
      </c>
      <c r="M846" s="2">
        <v>0</v>
      </c>
      <c r="N846" s="2">
        <v>0</v>
      </c>
      <c r="O846" s="2">
        <v>204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204</v>
      </c>
      <c r="V846" t="s">
        <v>55</v>
      </c>
    </row>
    <row r="847" spans="1:22" ht="15.75" hidden="1" thickBot="1" x14ac:dyDescent="0.3">
      <c r="A847" t="s">
        <v>8328</v>
      </c>
      <c r="B847" s="6">
        <v>45601</v>
      </c>
      <c r="C847" t="s">
        <v>1</v>
      </c>
      <c r="D847" t="s">
        <v>7706</v>
      </c>
      <c r="E847" t="s">
        <v>10763</v>
      </c>
      <c r="F847" t="s">
        <v>10764</v>
      </c>
      <c r="G847">
        <v>2368</v>
      </c>
      <c r="H847">
        <v>2368</v>
      </c>
      <c r="I847">
        <v>2368</v>
      </c>
      <c r="J847">
        <v>2368</v>
      </c>
      <c r="K847">
        <v>0</v>
      </c>
      <c r="L847" s="2">
        <v>0</v>
      </c>
      <c r="M847" s="2">
        <v>0</v>
      </c>
      <c r="N847" s="2">
        <v>0</v>
      </c>
      <c r="O847" s="2">
        <v>393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393</v>
      </c>
      <c r="V847" t="s">
        <v>55</v>
      </c>
    </row>
    <row r="848" spans="1:22" ht="15.75" hidden="1" thickBot="1" x14ac:dyDescent="0.3">
      <c r="A848" t="s">
        <v>8328</v>
      </c>
      <c r="B848" s="6">
        <v>45601</v>
      </c>
      <c r="C848" t="s">
        <v>1</v>
      </c>
      <c r="D848" t="s">
        <v>7706</v>
      </c>
      <c r="E848" t="s">
        <v>10763</v>
      </c>
      <c r="F848" t="s">
        <v>10764</v>
      </c>
      <c r="G848">
        <v>2367</v>
      </c>
      <c r="H848">
        <v>2367</v>
      </c>
      <c r="I848">
        <v>2367</v>
      </c>
      <c r="J848">
        <v>2367</v>
      </c>
      <c r="K848">
        <v>0</v>
      </c>
      <c r="L848" s="2">
        <v>0</v>
      </c>
      <c r="M848" s="2">
        <v>0</v>
      </c>
      <c r="N848" s="2">
        <v>0</v>
      </c>
      <c r="O848" s="2">
        <v>81.2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81.2</v>
      </c>
      <c r="V848" t="s">
        <v>55</v>
      </c>
    </row>
    <row r="849" spans="1:22" ht="15.75" hidden="1" thickBot="1" x14ac:dyDescent="0.3">
      <c r="A849" t="s">
        <v>8328</v>
      </c>
      <c r="B849" s="6">
        <v>45600</v>
      </c>
      <c r="C849" t="s">
        <v>1</v>
      </c>
      <c r="D849" t="s">
        <v>7706</v>
      </c>
      <c r="E849" t="s">
        <v>10763</v>
      </c>
      <c r="F849" t="s">
        <v>10764</v>
      </c>
      <c r="G849">
        <v>2366</v>
      </c>
      <c r="H849">
        <v>2366</v>
      </c>
      <c r="I849">
        <v>2366</v>
      </c>
      <c r="J849">
        <v>2366</v>
      </c>
      <c r="K849">
        <v>0</v>
      </c>
      <c r="L849" s="2">
        <v>0</v>
      </c>
      <c r="M849" s="2">
        <v>0</v>
      </c>
      <c r="N849" s="2">
        <v>0</v>
      </c>
      <c r="O849" s="2">
        <v>432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432</v>
      </c>
      <c r="V849" t="s">
        <v>55</v>
      </c>
    </row>
    <row r="850" spans="1:22" ht="15.75" hidden="1" thickBot="1" x14ac:dyDescent="0.3">
      <c r="A850" t="s">
        <v>8328</v>
      </c>
      <c r="B850" s="6">
        <v>45600</v>
      </c>
      <c r="C850" t="s">
        <v>1</v>
      </c>
      <c r="D850" t="s">
        <v>7706</v>
      </c>
      <c r="E850" t="s">
        <v>10763</v>
      </c>
      <c r="F850" t="s">
        <v>10764</v>
      </c>
      <c r="G850">
        <v>2365</v>
      </c>
      <c r="H850">
        <v>2365</v>
      </c>
      <c r="I850">
        <v>2365</v>
      </c>
      <c r="J850">
        <v>2365</v>
      </c>
      <c r="K850">
        <v>0</v>
      </c>
      <c r="L850" s="2">
        <v>0</v>
      </c>
      <c r="M850" s="2">
        <v>0</v>
      </c>
      <c r="N850" s="2">
        <v>0</v>
      </c>
      <c r="O850" s="2">
        <v>22.5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22.5</v>
      </c>
      <c r="V850" t="s">
        <v>55</v>
      </c>
    </row>
    <row r="851" spans="1:22" ht="15.75" hidden="1" thickBot="1" x14ac:dyDescent="0.3">
      <c r="A851" t="s">
        <v>8328</v>
      </c>
      <c r="B851" s="6">
        <v>45600</v>
      </c>
      <c r="C851" t="s">
        <v>1</v>
      </c>
      <c r="D851" t="s">
        <v>7706</v>
      </c>
      <c r="E851" t="s">
        <v>10763</v>
      </c>
      <c r="F851" t="s">
        <v>10764</v>
      </c>
      <c r="G851">
        <v>2364</v>
      </c>
      <c r="H851">
        <v>2364</v>
      </c>
      <c r="I851">
        <v>2364</v>
      </c>
      <c r="J851">
        <v>2364</v>
      </c>
      <c r="K851">
        <v>0</v>
      </c>
      <c r="L851" s="2">
        <v>0</v>
      </c>
      <c r="M851" s="2">
        <v>0</v>
      </c>
      <c r="N851" s="2">
        <v>0</v>
      </c>
      <c r="O851" s="2">
        <v>9.4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9.4</v>
      </c>
      <c r="V851" t="s">
        <v>55</v>
      </c>
    </row>
    <row r="852" spans="1:22" ht="15.75" hidden="1" thickBot="1" x14ac:dyDescent="0.3">
      <c r="A852" t="s">
        <v>8328</v>
      </c>
      <c r="B852" s="6">
        <v>45600</v>
      </c>
      <c r="C852" t="s">
        <v>1</v>
      </c>
      <c r="D852" t="s">
        <v>7706</v>
      </c>
      <c r="E852" t="s">
        <v>10763</v>
      </c>
      <c r="F852" t="s">
        <v>10764</v>
      </c>
      <c r="G852">
        <v>2363</v>
      </c>
      <c r="H852">
        <v>2363</v>
      </c>
      <c r="I852">
        <v>2363</v>
      </c>
      <c r="J852">
        <v>2363</v>
      </c>
      <c r="K852">
        <v>0</v>
      </c>
      <c r="L852" s="2">
        <v>0</v>
      </c>
      <c r="M852" s="2">
        <v>0</v>
      </c>
      <c r="N852" s="2">
        <v>0</v>
      </c>
      <c r="O852" s="2">
        <v>14.65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14.65</v>
      </c>
      <c r="V852" t="s">
        <v>55</v>
      </c>
    </row>
    <row r="853" spans="1:22" ht="15.75" hidden="1" thickBot="1" x14ac:dyDescent="0.3">
      <c r="A853" t="s">
        <v>8328</v>
      </c>
      <c r="B853" s="6">
        <v>45600</v>
      </c>
      <c r="C853" t="s">
        <v>1</v>
      </c>
      <c r="D853" t="s">
        <v>7706</v>
      </c>
      <c r="E853" t="s">
        <v>10763</v>
      </c>
      <c r="F853" t="s">
        <v>10764</v>
      </c>
      <c r="G853">
        <v>2362</v>
      </c>
      <c r="H853">
        <v>2362</v>
      </c>
      <c r="I853">
        <v>2362</v>
      </c>
      <c r="J853">
        <v>2362</v>
      </c>
      <c r="K853">
        <v>0</v>
      </c>
      <c r="L853" s="2">
        <v>0</v>
      </c>
      <c r="M853" s="2">
        <v>0</v>
      </c>
      <c r="N853" s="2">
        <v>0</v>
      </c>
      <c r="O853" s="2">
        <v>125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125</v>
      </c>
      <c r="V853" t="s">
        <v>55</v>
      </c>
    </row>
    <row r="854" spans="1:22" ht="15.75" hidden="1" thickBot="1" x14ac:dyDescent="0.3">
      <c r="A854" t="s">
        <v>8328</v>
      </c>
      <c r="B854" s="6">
        <v>45600</v>
      </c>
      <c r="C854" t="s">
        <v>1</v>
      </c>
      <c r="D854" t="s">
        <v>7706</v>
      </c>
      <c r="E854" t="s">
        <v>10763</v>
      </c>
      <c r="F854" t="s">
        <v>10764</v>
      </c>
      <c r="G854">
        <v>2361</v>
      </c>
      <c r="H854">
        <v>2361</v>
      </c>
      <c r="I854">
        <v>2361</v>
      </c>
      <c r="J854">
        <v>2361</v>
      </c>
      <c r="K854">
        <v>0</v>
      </c>
      <c r="L854" s="2">
        <v>0</v>
      </c>
      <c r="M854" s="2">
        <v>0</v>
      </c>
      <c r="N854" s="2">
        <v>0</v>
      </c>
      <c r="O854" s="2">
        <v>74.5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74.5</v>
      </c>
      <c r="V854" t="s">
        <v>55</v>
      </c>
    </row>
    <row r="855" spans="1:22" ht="15.75" hidden="1" thickBot="1" x14ac:dyDescent="0.3">
      <c r="A855" t="s">
        <v>8328</v>
      </c>
      <c r="B855" s="6">
        <v>45600</v>
      </c>
      <c r="C855" t="s">
        <v>1</v>
      </c>
      <c r="D855" t="s">
        <v>7706</v>
      </c>
      <c r="E855" t="s">
        <v>10763</v>
      </c>
      <c r="F855" t="s">
        <v>10764</v>
      </c>
      <c r="G855">
        <v>2360</v>
      </c>
      <c r="H855">
        <v>2360</v>
      </c>
      <c r="I855">
        <v>2360</v>
      </c>
      <c r="J855">
        <v>2360</v>
      </c>
      <c r="K855">
        <v>0</v>
      </c>
      <c r="L855" s="2">
        <v>0</v>
      </c>
      <c r="M855" s="2">
        <v>0</v>
      </c>
      <c r="N855" s="2">
        <v>0</v>
      </c>
      <c r="O855" s="2">
        <v>3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3</v>
      </c>
      <c r="V855" t="s">
        <v>55</v>
      </c>
    </row>
    <row r="856" spans="1:22" ht="15.75" hidden="1" thickBot="1" x14ac:dyDescent="0.3">
      <c r="A856" t="s">
        <v>8328</v>
      </c>
      <c r="B856" s="6">
        <v>45600</v>
      </c>
      <c r="C856" t="s">
        <v>1</v>
      </c>
      <c r="D856" t="s">
        <v>7706</v>
      </c>
      <c r="E856" t="s">
        <v>10763</v>
      </c>
      <c r="F856" t="s">
        <v>10764</v>
      </c>
      <c r="G856">
        <v>2359</v>
      </c>
      <c r="H856">
        <v>2359</v>
      </c>
      <c r="I856">
        <v>2359</v>
      </c>
      <c r="J856">
        <v>2359</v>
      </c>
      <c r="K856">
        <v>0</v>
      </c>
      <c r="L856" s="2">
        <v>0</v>
      </c>
      <c r="M856" s="2">
        <v>0</v>
      </c>
      <c r="N856" s="2">
        <v>0</v>
      </c>
      <c r="O856" s="2">
        <v>57.85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57.85</v>
      </c>
      <c r="V856" t="s">
        <v>55</v>
      </c>
    </row>
    <row r="857" spans="1:22" ht="15.75" hidden="1" thickBot="1" x14ac:dyDescent="0.3">
      <c r="A857" t="s">
        <v>8328</v>
      </c>
      <c r="B857" s="6">
        <v>45600</v>
      </c>
      <c r="C857" t="s">
        <v>1</v>
      </c>
      <c r="D857" t="s">
        <v>7706</v>
      </c>
      <c r="E857" t="s">
        <v>10763</v>
      </c>
      <c r="F857" t="s">
        <v>10764</v>
      </c>
      <c r="G857">
        <v>2358</v>
      </c>
      <c r="H857">
        <v>2358</v>
      </c>
      <c r="I857">
        <v>2358</v>
      </c>
      <c r="J857">
        <v>2358</v>
      </c>
      <c r="K857">
        <v>0</v>
      </c>
      <c r="L857" s="2">
        <v>0</v>
      </c>
      <c r="M857" s="2">
        <v>0</v>
      </c>
      <c r="N857" s="2">
        <v>0</v>
      </c>
      <c r="O857" s="2">
        <v>52.5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52.5</v>
      </c>
      <c r="V857" t="s">
        <v>55</v>
      </c>
    </row>
    <row r="858" spans="1:22" ht="15.75" hidden="1" thickBot="1" x14ac:dyDescent="0.3">
      <c r="A858" t="s">
        <v>8328</v>
      </c>
      <c r="B858" s="6">
        <v>45600</v>
      </c>
      <c r="C858" t="s">
        <v>1</v>
      </c>
      <c r="D858" t="s">
        <v>7706</v>
      </c>
      <c r="E858" t="s">
        <v>10763</v>
      </c>
      <c r="F858" t="s">
        <v>10764</v>
      </c>
      <c r="G858">
        <v>2357</v>
      </c>
      <c r="H858">
        <v>2357</v>
      </c>
      <c r="I858">
        <v>2357</v>
      </c>
      <c r="J858">
        <v>2357</v>
      </c>
      <c r="K858">
        <v>0</v>
      </c>
      <c r="L858" s="2">
        <v>0</v>
      </c>
      <c r="M858" s="2">
        <v>0</v>
      </c>
      <c r="N858" s="2">
        <v>0</v>
      </c>
      <c r="O858" s="2">
        <v>265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265</v>
      </c>
      <c r="V858" t="s">
        <v>55</v>
      </c>
    </row>
    <row r="859" spans="1:22" ht="15.75" hidden="1" thickBot="1" x14ac:dyDescent="0.3">
      <c r="A859" t="s">
        <v>8328</v>
      </c>
      <c r="B859" s="6">
        <v>45600</v>
      </c>
      <c r="C859" t="s">
        <v>1</v>
      </c>
      <c r="D859" t="s">
        <v>7706</v>
      </c>
      <c r="E859" t="s">
        <v>10763</v>
      </c>
      <c r="F859" t="s">
        <v>10764</v>
      </c>
      <c r="G859">
        <v>2356</v>
      </c>
      <c r="H859">
        <v>2356</v>
      </c>
      <c r="I859">
        <v>2356</v>
      </c>
      <c r="J859">
        <v>2356</v>
      </c>
      <c r="K859">
        <v>0</v>
      </c>
      <c r="L859" s="2">
        <v>0</v>
      </c>
      <c r="M859" s="2">
        <v>0</v>
      </c>
      <c r="N859" s="2">
        <v>0</v>
      </c>
      <c r="O859" s="2">
        <v>22.5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22.5</v>
      </c>
      <c r="V859" t="s">
        <v>55</v>
      </c>
    </row>
    <row r="860" spans="1:22" ht="15.75" hidden="1" thickBot="1" x14ac:dyDescent="0.3">
      <c r="A860" t="s">
        <v>8328</v>
      </c>
      <c r="B860" s="6">
        <v>45600</v>
      </c>
      <c r="C860" t="s">
        <v>1</v>
      </c>
      <c r="D860" t="s">
        <v>7706</v>
      </c>
      <c r="E860" t="s">
        <v>10763</v>
      </c>
      <c r="F860" t="s">
        <v>10764</v>
      </c>
      <c r="G860">
        <v>2355</v>
      </c>
      <c r="H860">
        <v>2355</v>
      </c>
      <c r="I860">
        <v>2355</v>
      </c>
      <c r="J860">
        <v>2355</v>
      </c>
      <c r="K860">
        <v>0</v>
      </c>
      <c r="L860" s="2">
        <v>0</v>
      </c>
      <c r="M860" s="2">
        <v>0</v>
      </c>
      <c r="N860" s="2">
        <v>0</v>
      </c>
      <c r="O860" s="2">
        <v>181.5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181.5</v>
      </c>
      <c r="V860" t="s">
        <v>55</v>
      </c>
    </row>
    <row r="861" spans="1:22" ht="15.75" hidden="1" thickBot="1" x14ac:dyDescent="0.3">
      <c r="A861" t="s">
        <v>8328</v>
      </c>
      <c r="B861" s="6">
        <v>45600</v>
      </c>
      <c r="C861" t="s">
        <v>1</v>
      </c>
      <c r="D861" t="s">
        <v>7706</v>
      </c>
      <c r="E861" t="s">
        <v>10763</v>
      </c>
      <c r="F861" t="s">
        <v>10764</v>
      </c>
      <c r="G861">
        <v>2354</v>
      </c>
      <c r="H861">
        <v>2354</v>
      </c>
      <c r="I861">
        <v>2354</v>
      </c>
      <c r="J861">
        <v>2354</v>
      </c>
      <c r="K861">
        <v>0</v>
      </c>
      <c r="L861" s="2">
        <v>0</v>
      </c>
      <c r="M861" s="2">
        <v>0</v>
      </c>
      <c r="N861" s="2">
        <v>0</v>
      </c>
      <c r="O861" s="2">
        <v>160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160</v>
      </c>
      <c r="V861" t="s">
        <v>55</v>
      </c>
    </row>
    <row r="862" spans="1:22" ht="15.75" hidden="1" thickBot="1" x14ac:dyDescent="0.3">
      <c r="A862" t="s">
        <v>8328</v>
      </c>
      <c r="B862" s="6">
        <v>45600</v>
      </c>
      <c r="C862" t="s">
        <v>1</v>
      </c>
      <c r="D862" t="s">
        <v>7706</v>
      </c>
      <c r="E862" t="s">
        <v>10763</v>
      </c>
      <c r="F862" t="s">
        <v>10764</v>
      </c>
      <c r="G862">
        <v>2353</v>
      </c>
      <c r="H862">
        <v>2353</v>
      </c>
      <c r="I862">
        <v>2353</v>
      </c>
      <c r="J862">
        <v>2353</v>
      </c>
      <c r="K862">
        <v>0</v>
      </c>
      <c r="L862" s="2">
        <v>0</v>
      </c>
      <c r="M862" s="2">
        <v>0</v>
      </c>
      <c r="N862" s="2">
        <v>0</v>
      </c>
      <c r="O862" s="2">
        <v>73.48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73.48</v>
      </c>
      <c r="V862" t="s">
        <v>55</v>
      </c>
    </row>
    <row r="863" spans="1:22" ht="15.75" hidden="1" thickBot="1" x14ac:dyDescent="0.3">
      <c r="A863" t="s">
        <v>8328</v>
      </c>
      <c r="B863" s="6">
        <v>45600</v>
      </c>
      <c r="C863" t="s">
        <v>1</v>
      </c>
      <c r="D863" t="s">
        <v>7706</v>
      </c>
      <c r="E863" t="s">
        <v>10763</v>
      </c>
      <c r="F863" t="s">
        <v>10764</v>
      </c>
      <c r="G863">
        <v>2352</v>
      </c>
      <c r="H863">
        <v>2352</v>
      </c>
      <c r="I863">
        <v>2352</v>
      </c>
      <c r="J863">
        <v>2352</v>
      </c>
      <c r="K863">
        <v>0</v>
      </c>
      <c r="L863" s="2">
        <v>0</v>
      </c>
      <c r="M863" s="2">
        <v>0</v>
      </c>
      <c r="N863" s="2">
        <v>0</v>
      </c>
      <c r="O863" s="2">
        <v>1337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1337</v>
      </c>
      <c r="V863" t="s">
        <v>55</v>
      </c>
    </row>
    <row r="864" spans="1:22" ht="15.75" hidden="1" thickBot="1" x14ac:dyDescent="0.3">
      <c r="A864" t="s">
        <v>8328</v>
      </c>
      <c r="B864" s="6">
        <v>45600</v>
      </c>
      <c r="C864" t="s">
        <v>1</v>
      </c>
      <c r="D864" t="s">
        <v>7706</v>
      </c>
      <c r="E864" t="s">
        <v>10763</v>
      </c>
      <c r="F864" t="s">
        <v>10764</v>
      </c>
      <c r="G864">
        <v>2351</v>
      </c>
      <c r="H864">
        <v>2351</v>
      </c>
      <c r="I864">
        <v>2351</v>
      </c>
      <c r="J864">
        <v>2351</v>
      </c>
      <c r="K864">
        <v>0</v>
      </c>
      <c r="L864" s="2">
        <v>0</v>
      </c>
      <c r="M864" s="2">
        <v>0</v>
      </c>
      <c r="N864" s="2">
        <v>0</v>
      </c>
      <c r="O864" s="2">
        <v>175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175</v>
      </c>
      <c r="V864" t="s">
        <v>55</v>
      </c>
    </row>
    <row r="865" spans="1:22" ht="15.75" hidden="1" thickBot="1" x14ac:dyDescent="0.3">
      <c r="A865" t="s">
        <v>8328</v>
      </c>
      <c r="B865" s="6">
        <v>45600</v>
      </c>
      <c r="C865" t="s">
        <v>1</v>
      </c>
      <c r="D865" t="s">
        <v>7706</v>
      </c>
      <c r="E865" t="s">
        <v>10763</v>
      </c>
      <c r="F865" t="s">
        <v>10764</v>
      </c>
      <c r="G865">
        <v>2350</v>
      </c>
      <c r="H865">
        <v>2350</v>
      </c>
      <c r="I865">
        <v>2350</v>
      </c>
      <c r="J865">
        <v>2350</v>
      </c>
      <c r="K865">
        <v>0</v>
      </c>
      <c r="L865" s="2">
        <v>0</v>
      </c>
      <c r="M865" s="2">
        <v>0</v>
      </c>
      <c r="N865" s="2">
        <v>0</v>
      </c>
      <c r="O865" s="2">
        <v>418.65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418.65</v>
      </c>
      <c r="V865" t="s">
        <v>55</v>
      </c>
    </row>
    <row r="866" spans="1:22" ht="15.75" hidden="1" thickBot="1" x14ac:dyDescent="0.3">
      <c r="A866" t="s">
        <v>8328</v>
      </c>
      <c r="B866" s="6">
        <v>45600</v>
      </c>
      <c r="C866" t="s">
        <v>1</v>
      </c>
      <c r="D866" t="s">
        <v>7706</v>
      </c>
      <c r="E866" t="s">
        <v>10763</v>
      </c>
      <c r="F866" t="s">
        <v>10764</v>
      </c>
      <c r="G866">
        <v>2349</v>
      </c>
      <c r="H866">
        <v>2349</v>
      </c>
      <c r="I866">
        <v>2349</v>
      </c>
      <c r="J866">
        <v>2349</v>
      </c>
      <c r="K866">
        <v>0</v>
      </c>
      <c r="L866" s="2">
        <v>0</v>
      </c>
      <c r="M866" s="2">
        <v>0</v>
      </c>
      <c r="N866" s="2">
        <v>0</v>
      </c>
      <c r="O866" s="2">
        <v>20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20</v>
      </c>
      <c r="V866" t="s">
        <v>55</v>
      </c>
    </row>
    <row r="867" spans="1:22" ht="15.75" hidden="1" thickBot="1" x14ac:dyDescent="0.3">
      <c r="A867" t="s">
        <v>8328</v>
      </c>
      <c r="B867" s="6">
        <v>45600</v>
      </c>
      <c r="C867" t="s">
        <v>1</v>
      </c>
      <c r="D867" t="s">
        <v>7706</v>
      </c>
      <c r="E867" t="s">
        <v>10763</v>
      </c>
      <c r="F867" t="s">
        <v>10764</v>
      </c>
      <c r="G867">
        <v>2348</v>
      </c>
      <c r="H867">
        <v>2348</v>
      </c>
      <c r="I867">
        <v>2348</v>
      </c>
      <c r="J867">
        <v>2348</v>
      </c>
      <c r="K867">
        <v>0</v>
      </c>
      <c r="L867" s="2">
        <v>0</v>
      </c>
      <c r="M867" s="2">
        <v>0</v>
      </c>
      <c r="N867" s="2">
        <v>0</v>
      </c>
      <c r="O867" s="2">
        <v>415.5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415.5</v>
      </c>
      <c r="V867" t="s">
        <v>55</v>
      </c>
    </row>
    <row r="868" spans="1:22" ht="15.75" hidden="1" thickBot="1" x14ac:dyDescent="0.3">
      <c r="A868" t="s">
        <v>8328</v>
      </c>
      <c r="B868" s="6">
        <v>45600</v>
      </c>
      <c r="C868" t="s">
        <v>1</v>
      </c>
      <c r="D868" t="s">
        <v>7706</v>
      </c>
      <c r="E868" t="s">
        <v>10763</v>
      </c>
      <c r="F868" t="s">
        <v>10764</v>
      </c>
      <c r="G868">
        <v>2347</v>
      </c>
      <c r="H868">
        <v>2347</v>
      </c>
      <c r="I868">
        <v>2347</v>
      </c>
      <c r="J868">
        <v>2347</v>
      </c>
      <c r="K868">
        <v>0</v>
      </c>
      <c r="L868" s="2">
        <v>0</v>
      </c>
      <c r="M868" s="2">
        <v>0</v>
      </c>
      <c r="N868" s="2">
        <v>0</v>
      </c>
      <c r="O868" s="2">
        <v>180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180</v>
      </c>
      <c r="V868" t="s">
        <v>55</v>
      </c>
    </row>
    <row r="869" spans="1:22" ht="15.75" hidden="1" thickBot="1" x14ac:dyDescent="0.3">
      <c r="A869" t="s">
        <v>8328</v>
      </c>
      <c r="B869" s="6">
        <v>45600</v>
      </c>
      <c r="C869" t="s">
        <v>1</v>
      </c>
      <c r="D869" t="s">
        <v>7706</v>
      </c>
      <c r="E869" t="s">
        <v>10763</v>
      </c>
      <c r="F869" t="s">
        <v>10764</v>
      </c>
      <c r="G869">
        <v>2346</v>
      </c>
      <c r="H869">
        <v>2346</v>
      </c>
      <c r="I869">
        <v>2346</v>
      </c>
      <c r="J869">
        <v>2346</v>
      </c>
      <c r="K869">
        <v>0</v>
      </c>
      <c r="L869" s="2">
        <v>0</v>
      </c>
      <c r="M869" s="2">
        <v>0</v>
      </c>
      <c r="N869" s="2">
        <v>0</v>
      </c>
      <c r="O869" s="2">
        <v>118.25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118.25</v>
      </c>
      <c r="V869" t="s">
        <v>55</v>
      </c>
    </row>
    <row r="870" spans="1:22" ht="15.75" hidden="1" thickBot="1" x14ac:dyDescent="0.3">
      <c r="A870" t="s">
        <v>8328</v>
      </c>
      <c r="B870" s="6">
        <v>45597</v>
      </c>
      <c r="C870" t="s">
        <v>1</v>
      </c>
      <c r="D870" t="s">
        <v>7706</v>
      </c>
      <c r="E870" t="s">
        <v>10763</v>
      </c>
      <c r="F870" t="s">
        <v>10764</v>
      </c>
      <c r="G870">
        <v>2345</v>
      </c>
      <c r="H870">
        <v>2345</v>
      </c>
      <c r="I870">
        <v>2345</v>
      </c>
      <c r="J870">
        <v>2345</v>
      </c>
      <c r="K870">
        <v>0</v>
      </c>
      <c r="L870" s="2">
        <v>0</v>
      </c>
      <c r="M870" s="2">
        <v>0</v>
      </c>
      <c r="N870" s="2">
        <v>0</v>
      </c>
      <c r="O870" s="2">
        <v>347.85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347.85</v>
      </c>
      <c r="V870" t="s">
        <v>55</v>
      </c>
    </row>
    <row r="871" spans="1:22" ht="15.75" hidden="1" thickBot="1" x14ac:dyDescent="0.3">
      <c r="A871" t="s">
        <v>8328</v>
      </c>
      <c r="B871" s="6">
        <v>45597</v>
      </c>
      <c r="C871" t="s">
        <v>1</v>
      </c>
      <c r="D871" t="s">
        <v>7706</v>
      </c>
      <c r="E871" t="s">
        <v>10763</v>
      </c>
      <c r="F871" t="s">
        <v>10764</v>
      </c>
      <c r="G871">
        <v>2344</v>
      </c>
      <c r="H871">
        <v>2344</v>
      </c>
      <c r="I871">
        <v>2344</v>
      </c>
      <c r="J871">
        <v>2344</v>
      </c>
      <c r="K871">
        <v>0</v>
      </c>
      <c r="L871" s="2">
        <v>0</v>
      </c>
      <c r="M871" s="2">
        <v>0</v>
      </c>
      <c r="N871" s="2">
        <v>0</v>
      </c>
      <c r="O871" s="2">
        <v>140.55000000000001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140.55000000000001</v>
      </c>
      <c r="V871" t="s">
        <v>55</v>
      </c>
    </row>
    <row r="872" spans="1:22" ht="15.75" hidden="1" thickBot="1" x14ac:dyDescent="0.3">
      <c r="A872" t="s">
        <v>8328</v>
      </c>
      <c r="B872" s="6">
        <v>45597</v>
      </c>
      <c r="C872" t="s">
        <v>1</v>
      </c>
      <c r="D872" t="s">
        <v>7706</v>
      </c>
      <c r="E872" t="s">
        <v>10763</v>
      </c>
      <c r="F872" t="s">
        <v>10764</v>
      </c>
      <c r="G872">
        <v>2343</v>
      </c>
      <c r="H872">
        <v>2343</v>
      </c>
      <c r="I872">
        <v>2343</v>
      </c>
      <c r="J872">
        <v>2343</v>
      </c>
      <c r="K872">
        <v>0</v>
      </c>
      <c r="L872" s="2">
        <v>0</v>
      </c>
      <c r="M872" s="2">
        <v>0</v>
      </c>
      <c r="N872" s="2">
        <v>0</v>
      </c>
      <c r="O872" s="2">
        <v>6.6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6.6</v>
      </c>
      <c r="V872" t="s">
        <v>55</v>
      </c>
    </row>
    <row r="873" spans="1:22" ht="15.75" hidden="1" thickBot="1" x14ac:dyDescent="0.3">
      <c r="A873" t="s">
        <v>8328</v>
      </c>
      <c r="B873" s="6">
        <v>45597</v>
      </c>
      <c r="C873" t="s">
        <v>1</v>
      </c>
      <c r="D873" t="s">
        <v>7706</v>
      </c>
      <c r="E873" t="s">
        <v>10763</v>
      </c>
      <c r="F873" t="s">
        <v>10764</v>
      </c>
      <c r="G873">
        <v>2342</v>
      </c>
      <c r="H873">
        <v>2342</v>
      </c>
      <c r="I873">
        <v>2342</v>
      </c>
      <c r="J873">
        <v>2342</v>
      </c>
      <c r="K873">
        <v>0</v>
      </c>
      <c r="L873" s="2">
        <v>0</v>
      </c>
      <c r="M873" s="2">
        <v>0</v>
      </c>
      <c r="N873" s="2">
        <v>0</v>
      </c>
      <c r="O873" s="2">
        <v>38.25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38.25</v>
      </c>
      <c r="V873" t="s">
        <v>55</v>
      </c>
    </row>
    <row r="874" spans="1:22" ht="15.75" hidden="1" thickBot="1" x14ac:dyDescent="0.3">
      <c r="A874" t="s">
        <v>8328</v>
      </c>
      <c r="B874" s="6">
        <v>45597</v>
      </c>
      <c r="C874" t="s">
        <v>1</v>
      </c>
      <c r="D874" t="s">
        <v>7706</v>
      </c>
      <c r="E874" t="s">
        <v>10763</v>
      </c>
      <c r="F874" t="s">
        <v>10764</v>
      </c>
      <c r="G874">
        <v>2341</v>
      </c>
      <c r="H874">
        <v>2341</v>
      </c>
      <c r="I874">
        <v>2341</v>
      </c>
      <c r="J874">
        <v>2341</v>
      </c>
      <c r="K874">
        <v>0</v>
      </c>
      <c r="L874" s="2">
        <v>0</v>
      </c>
      <c r="M874" s="2">
        <v>0</v>
      </c>
      <c r="N874" s="2">
        <v>0</v>
      </c>
      <c r="O874" s="2">
        <v>75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75</v>
      </c>
      <c r="V874" t="s">
        <v>55</v>
      </c>
    </row>
    <row r="875" spans="1:22" ht="15.75" hidden="1" thickBot="1" x14ac:dyDescent="0.3">
      <c r="A875" t="s">
        <v>8328</v>
      </c>
      <c r="B875" s="6">
        <v>45597</v>
      </c>
      <c r="C875" t="s">
        <v>1</v>
      </c>
      <c r="D875" t="s">
        <v>7706</v>
      </c>
      <c r="E875" t="s">
        <v>10763</v>
      </c>
      <c r="F875" t="s">
        <v>10764</v>
      </c>
      <c r="G875">
        <v>2340</v>
      </c>
      <c r="H875">
        <v>2340</v>
      </c>
      <c r="I875">
        <v>2340</v>
      </c>
      <c r="J875">
        <v>2340</v>
      </c>
      <c r="K875">
        <v>0</v>
      </c>
      <c r="L875" s="2">
        <v>0</v>
      </c>
      <c r="M875" s="2">
        <v>0</v>
      </c>
      <c r="N875" s="2">
        <v>0</v>
      </c>
      <c r="O875" s="2">
        <v>195.6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195.6</v>
      </c>
      <c r="V875" t="s">
        <v>55</v>
      </c>
    </row>
    <row r="876" spans="1:22" ht="15.75" hidden="1" thickBot="1" x14ac:dyDescent="0.3">
      <c r="A876" t="s">
        <v>8328</v>
      </c>
      <c r="B876" s="6">
        <v>45597</v>
      </c>
      <c r="C876" t="s">
        <v>1</v>
      </c>
      <c r="D876" t="s">
        <v>7706</v>
      </c>
      <c r="E876" t="s">
        <v>10763</v>
      </c>
      <c r="F876" t="s">
        <v>10764</v>
      </c>
      <c r="G876">
        <v>2339</v>
      </c>
      <c r="H876">
        <v>2339</v>
      </c>
      <c r="I876">
        <v>2339</v>
      </c>
      <c r="J876">
        <v>2339</v>
      </c>
      <c r="K876">
        <v>0</v>
      </c>
      <c r="L876" s="2">
        <v>0</v>
      </c>
      <c r="M876" s="2">
        <v>0</v>
      </c>
      <c r="N876" s="2">
        <v>0</v>
      </c>
      <c r="O876" s="2">
        <v>192.5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192.5</v>
      </c>
      <c r="V876" t="s">
        <v>55</v>
      </c>
    </row>
    <row r="877" spans="1:22" ht="15.75" hidden="1" thickBot="1" x14ac:dyDescent="0.3">
      <c r="A877" t="s">
        <v>8328</v>
      </c>
      <c r="B877" s="6">
        <v>45597</v>
      </c>
      <c r="C877" t="s">
        <v>1</v>
      </c>
      <c r="D877" t="s">
        <v>7706</v>
      </c>
      <c r="E877" t="s">
        <v>10763</v>
      </c>
      <c r="F877" t="s">
        <v>10764</v>
      </c>
      <c r="G877">
        <v>2338</v>
      </c>
      <c r="H877">
        <v>2338</v>
      </c>
      <c r="I877">
        <v>2338</v>
      </c>
      <c r="J877">
        <v>2338</v>
      </c>
      <c r="K877">
        <v>0</v>
      </c>
      <c r="L877" s="2">
        <v>0</v>
      </c>
      <c r="M877" s="2">
        <v>0</v>
      </c>
      <c r="N877" s="2">
        <v>0</v>
      </c>
      <c r="O877" s="2">
        <v>11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11</v>
      </c>
      <c r="V877" t="s">
        <v>55</v>
      </c>
    </row>
    <row r="878" spans="1:22" ht="15.75" hidden="1" thickBot="1" x14ac:dyDescent="0.3">
      <c r="A878" t="s">
        <v>8328</v>
      </c>
      <c r="B878" s="6">
        <v>45597</v>
      </c>
      <c r="C878" t="s">
        <v>1</v>
      </c>
      <c r="D878" t="s">
        <v>7706</v>
      </c>
      <c r="E878" t="s">
        <v>10763</v>
      </c>
      <c r="F878" t="s">
        <v>10764</v>
      </c>
      <c r="G878">
        <v>2337</v>
      </c>
      <c r="H878">
        <v>2337</v>
      </c>
      <c r="I878">
        <v>2337</v>
      </c>
      <c r="J878">
        <v>2337</v>
      </c>
      <c r="K878">
        <v>0</v>
      </c>
      <c r="L878" s="2">
        <v>0</v>
      </c>
      <c r="M878" s="2">
        <v>0</v>
      </c>
      <c r="N878" s="2">
        <v>0</v>
      </c>
      <c r="O878" s="2">
        <v>67.5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67.5</v>
      </c>
      <c r="V878" t="s">
        <v>55</v>
      </c>
    </row>
    <row r="879" spans="1:22" ht="15.75" hidden="1" thickBot="1" x14ac:dyDescent="0.3">
      <c r="A879" t="s">
        <v>8328</v>
      </c>
      <c r="B879" s="6">
        <v>45597</v>
      </c>
      <c r="C879" t="s">
        <v>1</v>
      </c>
      <c r="D879" t="s">
        <v>7706</v>
      </c>
      <c r="E879" t="s">
        <v>10763</v>
      </c>
      <c r="F879" t="s">
        <v>10764</v>
      </c>
      <c r="G879">
        <v>2336</v>
      </c>
      <c r="H879">
        <v>2336</v>
      </c>
      <c r="I879">
        <v>2336</v>
      </c>
      <c r="J879">
        <v>2336</v>
      </c>
      <c r="K879">
        <v>0</v>
      </c>
      <c r="L879" s="2">
        <v>0</v>
      </c>
      <c r="M879" s="2">
        <v>0</v>
      </c>
      <c r="N879" s="2">
        <v>0</v>
      </c>
      <c r="O879" s="2">
        <v>174.65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174.65</v>
      </c>
      <c r="V879" t="s">
        <v>55</v>
      </c>
    </row>
    <row r="880" spans="1:22" ht="15.75" hidden="1" thickBot="1" x14ac:dyDescent="0.3">
      <c r="A880" t="s">
        <v>8328</v>
      </c>
      <c r="B880" s="6">
        <v>45597</v>
      </c>
      <c r="C880" t="s">
        <v>1</v>
      </c>
      <c r="D880" t="s">
        <v>7706</v>
      </c>
      <c r="E880" t="s">
        <v>10763</v>
      </c>
      <c r="F880" t="s">
        <v>10764</v>
      </c>
      <c r="G880">
        <v>2335</v>
      </c>
      <c r="H880">
        <v>2335</v>
      </c>
      <c r="I880">
        <v>2335</v>
      </c>
      <c r="J880">
        <v>2335</v>
      </c>
      <c r="K880">
        <v>0</v>
      </c>
      <c r="L880" s="2">
        <v>0</v>
      </c>
      <c r="M880" s="2">
        <v>0</v>
      </c>
      <c r="N880" s="2">
        <v>0</v>
      </c>
      <c r="O880" s="2">
        <v>23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23</v>
      </c>
      <c r="V880" t="s">
        <v>55</v>
      </c>
    </row>
    <row r="881" spans="1:22" ht="15.75" hidden="1" thickBot="1" x14ac:dyDescent="0.3">
      <c r="A881" t="s">
        <v>8328</v>
      </c>
      <c r="B881" s="6">
        <v>45597</v>
      </c>
      <c r="C881" t="s">
        <v>1</v>
      </c>
      <c r="D881" t="s">
        <v>7706</v>
      </c>
      <c r="E881" t="s">
        <v>10763</v>
      </c>
      <c r="F881" t="s">
        <v>10764</v>
      </c>
      <c r="G881">
        <v>2334</v>
      </c>
      <c r="H881">
        <v>2334</v>
      </c>
      <c r="I881">
        <v>2334</v>
      </c>
      <c r="J881">
        <v>2334</v>
      </c>
      <c r="K881">
        <v>0</v>
      </c>
      <c r="L881" s="2">
        <v>0</v>
      </c>
      <c r="M881" s="2">
        <v>0</v>
      </c>
      <c r="N881" s="2">
        <v>0</v>
      </c>
      <c r="O881" s="2">
        <v>12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12</v>
      </c>
      <c r="V881" t="s">
        <v>55</v>
      </c>
    </row>
    <row r="882" spans="1:22" ht="15.75" hidden="1" thickBot="1" x14ac:dyDescent="0.3">
      <c r="A882" t="s">
        <v>8328</v>
      </c>
      <c r="B882" s="6">
        <v>45597</v>
      </c>
      <c r="C882" t="s">
        <v>1</v>
      </c>
      <c r="D882" t="s">
        <v>7706</v>
      </c>
      <c r="E882" t="s">
        <v>10763</v>
      </c>
      <c r="F882" t="s">
        <v>10764</v>
      </c>
      <c r="G882">
        <v>2333</v>
      </c>
      <c r="H882">
        <v>2333</v>
      </c>
      <c r="I882">
        <v>2333</v>
      </c>
      <c r="J882">
        <v>2333</v>
      </c>
      <c r="K882">
        <v>0</v>
      </c>
      <c r="L882" s="2">
        <v>0</v>
      </c>
      <c r="M882" s="2">
        <v>0</v>
      </c>
      <c r="N882" s="2">
        <v>0</v>
      </c>
      <c r="O882" s="2">
        <v>256.5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256.5</v>
      </c>
      <c r="V882" t="s">
        <v>55</v>
      </c>
    </row>
    <row r="883" spans="1:22" ht="15.75" hidden="1" thickBot="1" x14ac:dyDescent="0.3">
      <c r="A883" t="s">
        <v>8328</v>
      </c>
      <c r="B883" s="6">
        <v>45597</v>
      </c>
      <c r="C883" t="s">
        <v>1</v>
      </c>
      <c r="D883" t="s">
        <v>7706</v>
      </c>
      <c r="E883" t="s">
        <v>10763</v>
      </c>
      <c r="F883" t="s">
        <v>10764</v>
      </c>
      <c r="G883">
        <v>2332</v>
      </c>
      <c r="H883">
        <v>2332</v>
      </c>
      <c r="I883">
        <v>2332</v>
      </c>
      <c r="J883">
        <v>2332</v>
      </c>
      <c r="K883">
        <v>0</v>
      </c>
      <c r="L883" s="2">
        <v>0</v>
      </c>
      <c r="M883" s="2">
        <v>0</v>
      </c>
      <c r="N883" s="2">
        <v>0</v>
      </c>
      <c r="O883" s="2">
        <v>20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20</v>
      </c>
      <c r="V883" t="s">
        <v>55</v>
      </c>
    </row>
    <row r="884" spans="1:22" ht="15.75" hidden="1" thickBot="1" x14ac:dyDescent="0.3">
      <c r="A884" t="s">
        <v>8328</v>
      </c>
      <c r="B884" s="6">
        <v>45597</v>
      </c>
      <c r="C884" t="s">
        <v>1</v>
      </c>
      <c r="D884" t="s">
        <v>7706</v>
      </c>
      <c r="E884" t="s">
        <v>10763</v>
      </c>
      <c r="F884" t="s">
        <v>10764</v>
      </c>
      <c r="G884">
        <v>2331</v>
      </c>
      <c r="H884">
        <v>2331</v>
      </c>
      <c r="I884">
        <v>2331</v>
      </c>
      <c r="J884">
        <v>2331</v>
      </c>
      <c r="K884">
        <v>0</v>
      </c>
      <c r="L884" s="2">
        <v>0</v>
      </c>
      <c r="M884" s="2">
        <v>0</v>
      </c>
      <c r="N884" s="2">
        <v>0</v>
      </c>
      <c r="O884" s="2">
        <v>432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432</v>
      </c>
      <c r="V884" t="s">
        <v>55</v>
      </c>
    </row>
    <row r="885" spans="1:22" ht="15.75" hidden="1" thickBot="1" x14ac:dyDescent="0.3">
      <c r="A885" t="s">
        <v>8328</v>
      </c>
      <c r="B885" s="6">
        <v>45597</v>
      </c>
      <c r="C885" t="s">
        <v>1</v>
      </c>
      <c r="D885" t="s">
        <v>7706</v>
      </c>
      <c r="E885" t="s">
        <v>10763</v>
      </c>
      <c r="F885" t="s">
        <v>10764</v>
      </c>
      <c r="G885">
        <v>2330</v>
      </c>
      <c r="H885">
        <v>2330</v>
      </c>
      <c r="I885">
        <v>2330</v>
      </c>
      <c r="J885">
        <v>2330</v>
      </c>
      <c r="K885">
        <v>0</v>
      </c>
      <c r="L885" s="2">
        <v>0</v>
      </c>
      <c r="M885" s="2">
        <v>0</v>
      </c>
      <c r="N885" s="2">
        <v>0</v>
      </c>
      <c r="O885" s="2">
        <v>85.4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85.4</v>
      </c>
      <c r="V885" t="s">
        <v>55</v>
      </c>
    </row>
    <row r="886" spans="1:22" ht="15.75" hidden="1" thickBot="1" x14ac:dyDescent="0.3">
      <c r="A886" t="s">
        <v>8328</v>
      </c>
      <c r="B886" s="6">
        <v>45597</v>
      </c>
      <c r="C886" t="s">
        <v>1</v>
      </c>
      <c r="D886" t="s">
        <v>7706</v>
      </c>
      <c r="E886" t="s">
        <v>10763</v>
      </c>
      <c r="F886" t="s">
        <v>10764</v>
      </c>
      <c r="G886">
        <v>2329</v>
      </c>
      <c r="H886">
        <v>2329</v>
      </c>
      <c r="I886">
        <v>2329</v>
      </c>
      <c r="J886">
        <v>2329</v>
      </c>
      <c r="K886">
        <v>0</v>
      </c>
      <c r="L886" s="2">
        <v>0</v>
      </c>
      <c r="M886" s="2">
        <v>0</v>
      </c>
      <c r="N886" s="2">
        <v>0</v>
      </c>
      <c r="O886" s="2">
        <v>25.3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25.3</v>
      </c>
      <c r="V886" t="s">
        <v>55</v>
      </c>
    </row>
    <row r="887" spans="1:22" ht="15.75" hidden="1" thickBot="1" x14ac:dyDescent="0.3">
      <c r="A887" t="s">
        <v>8328</v>
      </c>
      <c r="B887" s="6">
        <v>45597</v>
      </c>
      <c r="C887" t="s">
        <v>1</v>
      </c>
      <c r="D887" t="s">
        <v>7706</v>
      </c>
      <c r="E887" t="s">
        <v>10763</v>
      </c>
      <c r="F887" t="s">
        <v>10764</v>
      </c>
      <c r="G887">
        <v>2328</v>
      </c>
      <c r="H887">
        <v>2328</v>
      </c>
      <c r="I887">
        <v>2328</v>
      </c>
      <c r="J887">
        <v>2328</v>
      </c>
      <c r="K887">
        <v>0</v>
      </c>
      <c r="L887" s="2">
        <v>0</v>
      </c>
      <c r="M887" s="2">
        <v>0</v>
      </c>
      <c r="N887" s="2">
        <v>0</v>
      </c>
      <c r="O887" s="2">
        <v>621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621</v>
      </c>
      <c r="V887" t="s">
        <v>55</v>
      </c>
    </row>
    <row r="888" spans="1:22" ht="15.75" hidden="1" thickBot="1" x14ac:dyDescent="0.3">
      <c r="A888" t="s">
        <v>8327</v>
      </c>
      <c r="B888" s="6">
        <v>45596</v>
      </c>
      <c r="C888" t="s">
        <v>1</v>
      </c>
      <c r="D888" t="s">
        <v>7706</v>
      </c>
      <c r="E888" t="s">
        <v>10763</v>
      </c>
      <c r="F888" t="s">
        <v>10764</v>
      </c>
      <c r="G888">
        <v>2327</v>
      </c>
      <c r="H888">
        <v>2327</v>
      </c>
      <c r="I888">
        <v>2327</v>
      </c>
      <c r="J888">
        <v>2327</v>
      </c>
      <c r="K888">
        <v>0</v>
      </c>
      <c r="L888" s="2">
        <v>0</v>
      </c>
      <c r="M888" s="2">
        <v>0</v>
      </c>
      <c r="N888" s="2">
        <v>0</v>
      </c>
      <c r="O888" s="2">
        <v>7.95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7.95</v>
      </c>
      <c r="V888" t="s">
        <v>55</v>
      </c>
    </row>
    <row r="889" spans="1:22" ht="15.75" hidden="1" thickBot="1" x14ac:dyDescent="0.3">
      <c r="A889" t="s">
        <v>8327</v>
      </c>
      <c r="B889" s="6">
        <v>45596</v>
      </c>
      <c r="C889" t="s">
        <v>1</v>
      </c>
      <c r="D889" t="s">
        <v>7706</v>
      </c>
      <c r="E889" t="s">
        <v>10763</v>
      </c>
      <c r="F889" t="s">
        <v>10764</v>
      </c>
      <c r="G889">
        <v>2326</v>
      </c>
      <c r="H889">
        <v>2326</v>
      </c>
      <c r="I889">
        <v>2326</v>
      </c>
      <c r="J889">
        <v>2326</v>
      </c>
      <c r="K889">
        <v>0</v>
      </c>
      <c r="L889" s="2">
        <v>0</v>
      </c>
      <c r="M889" s="2">
        <v>0</v>
      </c>
      <c r="N889" s="2">
        <v>0</v>
      </c>
      <c r="O889" s="2">
        <v>18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18</v>
      </c>
      <c r="V889" t="s">
        <v>55</v>
      </c>
    </row>
    <row r="890" spans="1:22" ht="15.75" hidden="1" thickBot="1" x14ac:dyDescent="0.3">
      <c r="A890" t="s">
        <v>8327</v>
      </c>
      <c r="B890" s="6">
        <v>45596</v>
      </c>
      <c r="C890" t="s">
        <v>1</v>
      </c>
      <c r="D890" t="s">
        <v>7706</v>
      </c>
      <c r="E890" t="s">
        <v>10763</v>
      </c>
      <c r="F890" t="s">
        <v>10764</v>
      </c>
      <c r="G890">
        <v>2325</v>
      </c>
      <c r="H890">
        <v>2325</v>
      </c>
      <c r="I890">
        <v>2325</v>
      </c>
      <c r="J890">
        <v>2325</v>
      </c>
      <c r="K890">
        <v>0</v>
      </c>
      <c r="L890" s="2">
        <v>0</v>
      </c>
      <c r="M890" s="2">
        <v>0</v>
      </c>
      <c r="N890" s="2">
        <v>0</v>
      </c>
      <c r="O890" s="2">
        <v>55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55</v>
      </c>
      <c r="V890" t="s">
        <v>55</v>
      </c>
    </row>
    <row r="891" spans="1:22" ht="15.75" hidden="1" thickBot="1" x14ac:dyDescent="0.3">
      <c r="A891" t="s">
        <v>8327</v>
      </c>
      <c r="B891" s="6">
        <v>45596</v>
      </c>
      <c r="C891" t="s">
        <v>1</v>
      </c>
      <c r="D891" t="s">
        <v>7706</v>
      </c>
      <c r="E891" t="s">
        <v>10763</v>
      </c>
      <c r="F891" t="s">
        <v>10764</v>
      </c>
      <c r="G891">
        <v>2324</v>
      </c>
      <c r="H891">
        <v>2324</v>
      </c>
      <c r="I891">
        <v>2324</v>
      </c>
      <c r="J891">
        <v>2324</v>
      </c>
      <c r="K891">
        <v>0</v>
      </c>
      <c r="L891" s="2">
        <v>0</v>
      </c>
      <c r="M891" s="2">
        <v>0</v>
      </c>
      <c r="N891" s="2">
        <v>0</v>
      </c>
      <c r="O891" s="2">
        <v>55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55</v>
      </c>
      <c r="V891" t="s">
        <v>55</v>
      </c>
    </row>
    <row r="892" spans="1:22" ht="15.75" hidden="1" thickBot="1" x14ac:dyDescent="0.3">
      <c r="A892" t="s">
        <v>8327</v>
      </c>
      <c r="B892" s="6">
        <v>45596</v>
      </c>
      <c r="C892" t="s">
        <v>1</v>
      </c>
      <c r="D892" t="s">
        <v>7706</v>
      </c>
      <c r="E892" t="s">
        <v>10763</v>
      </c>
      <c r="F892" t="s">
        <v>10764</v>
      </c>
      <c r="G892">
        <v>2323</v>
      </c>
      <c r="H892">
        <v>2323</v>
      </c>
      <c r="I892">
        <v>2323</v>
      </c>
      <c r="J892">
        <v>2323</v>
      </c>
      <c r="K892">
        <v>0</v>
      </c>
      <c r="L892" s="2">
        <v>0</v>
      </c>
      <c r="M892" s="2">
        <v>0</v>
      </c>
      <c r="N892" s="2">
        <v>0</v>
      </c>
      <c r="O892" s="2">
        <v>45.1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45.1</v>
      </c>
      <c r="V892" t="s">
        <v>55</v>
      </c>
    </row>
    <row r="893" spans="1:22" ht="15.75" hidden="1" thickBot="1" x14ac:dyDescent="0.3">
      <c r="A893" t="s">
        <v>8327</v>
      </c>
      <c r="B893" s="6">
        <v>45596</v>
      </c>
      <c r="C893" t="s">
        <v>1</v>
      </c>
      <c r="D893" t="s">
        <v>7706</v>
      </c>
      <c r="E893" t="s">
        <v>10763</v>
      </c>
      <c r="F893" t="s">
        <v>10764</v>
      </c>
      <c r="G893">
        <v>2322</v>
      </c>
      <c r="H893">
        <v>2322</v>
      </c>
      <c r="I893">
        <v>2322</v>
      </c>
      <c r="J893">
        <v>2322</v>
      </c>
      <c r="K893">
        <v>0</v>
      </c>
      <c r="L893" s="2">
        <v>0</v>
      </c>
      <c r="M893" s="2">
        <v>0</v>
      </c>
      <c r="N893" s="2">
        <v>0</v>
      </c>
      <c r="O893" s="2">
        <v>46.7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46.7</v>
      </c>
      <c r="V893" t="s">
        <v>55</v>
      </c>
    </row>
    <row r="894" spans="1:22" ht="15.75" hidden="1" thickBot="1" x14ac:dyDescent="0.3">
      <c r="A894" t="s">
        <v>8327</v>
      </c>
      <c r="B894" s="6">
        <v>45596</v>
      </c>
      <c r="C894" t="s">
        <v>1</v>
      </c>
      <c r="D894" t="s">
        <v>7706</v>
      </c>
      <c r="E894" t="s">
        <v>10763</v>
      </c>
      <c r="F894" t="s">
        <v>10764</v>
      </c>
      <c r="G894">
        <v>2321</v>
      </c>
      <c r="H894">
        <v>2321</v>
      </c>
      <c r="I894">
        <v>2321</v>
      </c>
      <c r="J894">
        <v>2321</v>
      </c>
      <c r="K894">
        <v>0</v>
      </c>
      <c r="L894" s="2">
        <v>0</v>
      </c>
      <c r="M894" s="2">
        <v>0</v>
      </c>
      <c r="N894" s="2">
        <v>0</v>
      </c>
      <c r="O894" s="2">
        <v>476.75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476.75</v>
      </c>
      <c r="V894" t="s">
        <v>55</v>
      </c>
    </row>
    <row r="895" spans="1:22" ht="15.75" hidden="1" thickBot="1" x14ac:dyDescent="0.3">
      <c r="A895" t="s">
        <v>8327</v>
      </c>
      <c r="B895" s="6">
        <v>45596</v>
      </c>
      <c r="C895" t="s">
        <v>1</v>
      </c>
      <c r="D895" t="s">
        <v>7706</v>
      </c>
      <c r="E895" t="s">
        <v>10763</v>
      </c>
      <c r="F895" t="s">
        <v>10764</v>
      </c>
      <c r="G895">
        <v>2320</v>
      </c>
      <c r="H895">
        <v>2320</v>
      </c>
      <c r="I895">
        <v>2320</v>
      </c>
      <c r="J895">
        <v>2320</v>
      </c>
      <c r="K895">
        <v>0</v>
      </c>
      <c r="L895" s="2">
        <v>0</v>
      </c>
      <c r="M895" s="2">
        <v>0</v>
      </c>
      <c r="N895" s="2">
        <v>0</v>
      </c>
      <c r="O895" s="2">
        <v>2.5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2.5</v>
      </c>
      <c r="V895" t="s">
        <v>55</v>
      </c>
    </row>
    <row r="896" spans="1:22" ht="15.75" hidden="1" thickBot="1" x14ac:dyDescent="0.3">
      <c r="A896" t="s">
        <v>8327</v>
      </c>
      <c r="B896" s="6">
        <v>45596</v>
      </c>
      <c r="C896" t="s">
        <v>1</v>
      </c>
      <c r="D896" t="s">
        <v>7706</v>
      </c>
      <c r="E896" t="s">
        <v>10763</v>
      </c>
      <c r="F896" t="s">
        <v>10764</v>
      </c>
      <c r="G896">
        <v>2319</v>
      </c>
      <c r="H896">
        <v>2319</v>
      </c>
      <c r="I896">
        <v>2319</v>
      </c>
      <c r="J896">
        <v>2319</v>
      </c>
      <c r="K896">
        <v>0</v>
      </c>
      <c r="L896" s="2">
        <v>0</v>
      </c>
      <c r="M896" s="2">
        <v>0</v>
      </c>
      <c r="N896" s="2">
        <v>0</v>
      </c>
      <c r="O896" s="2">
        <v>90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90</v>
      </c>
      <c r="V896" t="s">
        <v>55</v>
      </c>
    </row>
    <row r="897" spans="1:22" ht="15.75" hidden="1" thickBot="1" x14ac:dyDescent="0.3">
      <c r="A897" t="s">
        <v>8327</v>
      </c>
      <c r="B897" s="6">
        <v>45596</v>
      </c>
      <c r="C897" t="s">
        <v>1</v>
      </c>
      <c r="D897" t="s">
        <v>7706</v>
      </c>
      <c r="E897" t="s">
        <v>10763</v>
      </c>
      <c r="F897" t="s">
        <v>10764</v>
      </c>
      <c r="G897">
        <v>2318</v>
      </c>
      <c r="H897">
        <v>2318</v>
      </c>
      <c r="I897">
        <v>2318</v>
      </c>
      <c r="J897">
        <v>2318</v>
      </c>
      <c r="K897">
        <v>0</v>
      </c>
      <c r="L897" s="2">
        <v>0</v>
      </c>
      <c r="M897" s="2">
        <v>0</v>
      </c>
      <c r="N897" s="2">
        <v>0</v>
      </c>
      <c r="O897" s="2">
        <v>343.08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343.08</v>
      </c>
      <c r="V897" t="s">
        <v>55</v>
      </c>
    </row>
    <row r="898" spans="1:22" ht="15.75" hidden="1" thickBot="1" x14ac:dyDescent="0.3">
      <c r="A898" t="s">
        <v>8327</v>
      </c>
      <c r="B898" s="6">
        <v>45596</v>
      </c>
      <c r="C898" t="s">
        <v>1</v>
      </c>
      <c r="D898" t="s">
        <v>7706</v>
      </c>
      <c r="E898" t="s">
        <v>10763</v>
      </c>
      <c r="F898" t="s">
        <v>10764</v>
      </c>
      <c r="G898">
        <v>2317</v>
      </c>
      <c r="H898">
        <v>2317</v>
      </c>
      <c r="I898">
        <v>2317</v>
      </c>
      <c r="J898">
        <v>2317</v>
      </c>
      <c r="K898">
        <v>0</v>
      </c>
      <c r="L898" s="2">
        <v>0</v>
      </c>
      <c r="M898" s="2">
        <v>0</v>
      </c>
      <c r="N898" s="2">
        <v>0</v>
      </c>
      <c r="O898" s="2">
        <v>167.65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167.65</v>
      </c>
      <c r="V898" t="s">
        <v>55</v>
      </c>
    </row>
    <row r="899" spans="1:22" ht="15.75" hidden="1" thickBot="1" x14ac:dyDescent="0.3">
      <c r="A899" t="s">
        <v>8327</v>
      </c>
      <c r="B899" s="6">
        <v>45596</v>
      </c>
      <c r="C899" t="s">
        <v>1</v>
      </c>
      <c r="D899" t="s">
        <v>7706</v>
      </c>
      <c r="E899" t="s">
        <v>10763</v>
      </c>
      <c r="F899" t="s">
        <v>10764</v>
      </c>
      <c r="G899">
        <v>2316</v>
      </c>
      <c r="H899">
        <v>2316</v>
      </c>
      <c r="I899">
        <v>2316</v>
      </c>
      <c r="J899">
        <v>2316</v>
      </c>
      <c r="K899">
        <v>0</v>
      </c>
      <c r="L899" s="2">
        <v>0</v>
      </c>
      <c r="M899" s="2">
        <v>0</v>
      </c>
      <c r="N899" s="2">
        <v>0</v>
      </c>
      <c r="O899" s="2">
        <v>13.5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13.5</v>
      </c>
      <c r="V899" t="s">
        <v>55</v>
      </c>
    </row>
    <row r="900" spans="1:22" ht="15.75" hidden="1" thickBot="1" x14ac:dyDescent="0.3">
      <c r="A900" t="s">
        <v>8327</v>
      </c>
      <c r="B900" s="6">
        <v>45596</v>
      </c>
      <c r="C900" t="s">
        <v>1</v>
      </c>
      <c r="D900" t="s">
        <v>7706</v>
      </c>
      <c r="E900" t="s">
        <v>10763</v>
      </c>
      <c r="F900" t="s">
        <v>10764</v>
      </c>
      <c r="G900">
        <v>2315</v>
      </c>
      <c r="H900">
        <v>2315</v>
      </c>
      <c r="I900">
        <v>2315</v>
      </c>
      <c r="J900">
        <v>2315</v>
      </c>
      <c r="K900">
        <v>0</v>
      </c>
      <c r="L900" s="2">
        <v>0</v>
      </c>
      <c r="M900" s="2">
        <v>0</v>
      </c>
      <c r="N900" s="2">
        <v>0</v>
      </c>
      <c r="O900" s="2">
        <v>10.08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10.08</v>
      </c>
      <c r="V900" t="s">
        <v>55</v>
      </c>
    </row>
    <row r="901" spans="1:22" ht="15.75" hidden="1" thickBot="1" x14ac:dyDescent="0.3">
      <c r="A901" t="s">
        <v>8327</v>
      </c>
      <c r="B901" s="6">
        <v>45596</v>
      </c>
      <c r="C901" t="s">
        <v>1</v>
      </c>
      <c r="D901" t="s">
        <v>7706</v>
      </c>
      <c r="E901" t="s">
        <v>10763</v>
      </c>
      <c r="F901" t="s">
        <v>10764</v>
      </c>
      <c r="G901">
        <v>2314</v>
      </c>
      <c r="H901">
        <v>2314</v>
      </c>
      <c r="I901">
        <v>2314</v>
      </c>
      <c r="J901">
        <v>2314</v>
      </c>
      <c r="K901">
        <v>0</v>
      </c>
      <c r="L901" s="2">
        <v>0</v>
      </c>
      <c r="M901" s="2">
        <v>0</v>
      </c>
      <c r="N901" s="2">
        <v>0</v>
      </c>
      <c r="O901" s="2">
        <v>28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28</v>
      </c>
      <c r="V901" t="s">
        <v>55</v>
      </c>
    </row>
    <row r="902" spans="1:22" ht="15.75" hidden="1" thickBot="1" x14ac:dyDescent="0.3">
      <c r="A902" t="s">
        <v>8327</v>
      </c>
      <c r="B902" s="6">
        <v>45596</v>
      </c>
      <c r="C902" t="s">
        <v>1</v>
      </c>
      <c r="D902" t="s">
        <v>7706</v>
      </c>
      <c r="E902" t="s">
        <v>10763</v>
      </c>
      <c r="F902" t="s">
        <v>10764</v>
      </c>
      <c r="G902">
        <v>2313</v>
      </c>
      <c r="H902">
        <v>2313</v>
      </c>
      <c r="I902">
        <v>2313</v>
      </c>
      <c r="J902">
        <v>2313</v>
      </c>
      <c r="K902">
        <v>0</v>
      </c>
      <c r="L902" s="2">
        <v>0</v>
      </c>
      <c r="M902" s="2">
        <v>0</v>
      </c>
      <c r="N902" s="2">
        <v>0</v>
      </c>
      <c r="O902" s="2">
        <v>440.5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440.5</v>
      </c>
      <c r="V902" t="s">
        <v>55</v>
      </c>
    </row>
    <row r="903" spans="1:22" ht="15.75" hidden="1" thickBot="1" x14ac:dyDescent="0.3">
      <c r="A903" t="s">
        <v>8327</v>
      </c>
      <c r="B903" s="6">
        <v>45596</v>
      </c>
      <c r="C903" t="s">
        <v>1</v>
      </c>
      <c r="D903" t="s">
        <v>7706</v>
      </c>
      <c r="E903" t="s">
        <v>10763</v>
      </c>
      <c r="F903" t="s">
        <v>10764</v>
      </c>
      <c r="G903">
        <v>2312</v>
      </c>
      <c r="H903">
        <v>2312</v>
      </c>
      <c r="I903">
        <v>2312</v>
      </c>
      <c r="J903">
        <v>2312</v>
      </c>
      <c r="K903">
        <v>0</v>
      </c>
      <c r="L903" s="2">
        <v>0</v>
      </c>
      <c r="M903" s="2">
        <v>0</v>
      </c>
      <c r="N903" s="2">
        <v>0</v>
      </c>
      <c r="O903" s="2">
        <v>50.4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50.4</v>
      </c>
      <c r="V903" t="s">
        <v>55</v>
      </c>
    </row>
    <row r="904" spans="1:22" ht="15.75" hidden="1" thickBot="1" x14ac:dyDescent="0.3">
      <c r="A904" t="s">
        <v>8327</v>
      </c>
      <c r="B904" s="6">
        <v>45596</v>
      </c>
      <c r="C904" t="s">
        <v>1</v>
      </c>
      <c r="D904" t="s">
        <v>7706</v>
      </c>
      <c r="E904" t="s">
        <v>10763</v>
      </c>
      <c r="F904" t="s">
        <v>10764</v>
      </c>
      <c r="G904">
        <v>2311</v>
      </c>
      <c r="H904">
        <v>2311</v>
      </c>
      <c r="I904">
        <v>2311</v>
      </c>
      <c r="J904">
        <v>2311</v>
      </c>
      <c r="K904">
        <v>0</v>
      </c>
      <c r="L904" s="2">
        <v>0</v>
      </c>
      <c r="M904" s="2">
        <v>0</v>
      </c>
      <c r="N904" s="2">
        <v>0</v>
      </c>
      <c r="O904" s="2">
        <v>198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198</v>
      </c>
      <c r="V904" t="s">
        <v>55</v>
      </c>
    </row>
    <row r="905" spans="1:22" ht="15.75" hidden="1" thickBot="1" x14ac:dyDescent="0.3">
      <c r="A905" t="s">
        <v>8327</v>
      </c>
      <c r="B905" s="6">
        <v>45596</v>
      </c>
      <c r="C905" t="s">
        <v>1</v>
      </c>
      <c r="D905" t="s">
        <v>7706</v>
      </c>
      <c r="E905" t="s">
        <v>10763</v>
      </c>
      <c r="F905" t="s">
        <v>10764</v>
      </c>
      <c r="G905">
        <v>2310</v>
      </c>
      <c r="H905">
        <v>2310</v>
      </c>
      <c r="I905">
        <v>2310</v>
      </c>
      <c r="J905">
        <v>2310</v>
      </c>
      <c r="K905">
        <v>0</v>
      </c>
      <c r="L905" s="2">
        <v>0</v>
      </c>
      <c r="M905" s="2">
        <v>0</v>
      </c>
      <c r="N905" s="2">
        <v>0</v>
      </c>
      <c r="O905" s="2">
        <v>109.2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109.2</v>
      </c>
      <c r="V905" t="s">
        <v>55</v>
      </c>
    </row>
    <row r="906" spans="1:22" ht="15.75" hidden="1" thickBot="1" x14ac:dyDescent="0.3">
      <c r="A906" t="s">
        <v>8327</v>
      </c>
      <c r="B906" s="6">
        <v>45595</v>
      </c>
      <c r="C906" t="s">
        <v>1</v>
      </c>
      <c r="D906" t="s">
        <v>7706</v>
      </c>
      <c r="E906" t="s">
        <v>10763</v>
      </c>
      <c r="F906" t="s">
        <v>10764</v>
      </c>
      <c r="G906">
        <v>2309</v>
      </c>
      <c r="H906">
        <v>2309</v>
      </c>
      <c r="I906">
        <v>2309</v>
      </c>
      <c r="J906">
        <v>2309</v>
      </c>
      <c r="K906">
        <v>0</v>
      </c>
      <c r="L906" s="2">
        <v>0</v>
      </c>
      <c r="M906" s="2">
        <v>0</v>
      </c>
      <c r="N906" s="2">
        <v>0</v>
      </c>
      <c r="O906" s="2">
        <v>65.75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65.75</v>
      </c>
      <c r="V906" t="s">
        <v>55</v>
      </c>
    </row>
    <row r="907" spans="1:22" ht="15.75" hidden="1" thickBot="1" x14ac:dyDescent="0.3">
      <c r="A907" t="s">
        <v>8327</v>
      </c>
      <c r="B907" s="6">
        <v>45595</v>
      </c>
      <c r="C907" t="s">
        <v>1</v>
      </c>
      <c r="D907" t="s">
        <v>7706</v>
      </c>
      <c r="E907" t="s">
        <v>10763</v>
      </c>
      <c r="F907" t="s">
        <v>10764</v>
      </c>
      <c r="G907">
        <v>2308</v>
      </c>
      <c r="H907">
        <v>2308</v>
      </c>
      <c r="I907">
        <v>2308</v>
      </c>
      <c r="J907">
        <v>2308</v>
      </c>
      <c r="K907">
        <v>0</v>
      </c>
      <c r="L907" s="2">
        <v>0</v>
      </c>
      <c r="M907" s="2">
        <v>0</v>
      </c>
      <c r="N907" s="2">
        <v>0</v>
      </c>
      <c r="O907" s="2">
        <v>260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260</v>
      </c>
      <c r="V907" t="s">
        <v>55</v>
      </c>
    </row>
    <row r="908" spans="1:22" ht="15.75" hidden="1" thickBot="1" x14ac:dyDescent="0.3">
      <c r="A908" t="s">
        <v>8327</v>
      </c>
      <c r="B908" s="6">
        <v>45595</v>
      </c>
      <c r="C908" t="s">
        <v>1</v>
      </c>
      <c r="D908" t="s">
        <v>7706</v>
      </c>
      <c r="E908" t="s">
        <v>10763</v>
      </c>
      <c r="F908" t="s">
        <v>10764</v>
      </c>
      <c r="G908">
        <v>2307</v>
      </c>
      <c r="H908">
        <v>2307</v>
      </c>
      <c r="I908">
        <v>2307</v>
      </c>
      <c r="J908">
        <v>2307</v>
      </c>
      <c r="K908">
        <v>0</v>
      </c>
      <c r="L908" s="2">
        <v>0</v>
      </c>
      <c r="M908" s="2">
        <v>0</v>
      </c>
      <c r="N908" s="2">
        <v>0</v>
      </c>
      <c r="O908" s="2">
        <v>42.4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42.4</v>
      </c>
      <c r="V908" t="s">
        <v>55</v>
      </c>
    </row>
    <row r="909" spans="1:22" ht="15.75" hidden="1" thickBot="1" x14ac:dyDescent="0.3">
      <c r="A909" t="s">
        <v>8327</v>
      </c>
      <c r="B909" s="6">
        <v>45595</v>
      </c>
      <c r="C909" t="s">
        <v>1</v>
      </c>
      <c r="D909" t="s">
        <v>7706</v>
      </c>
      <c r="E909" t="s">
        <v>10763</v>
      </c>
      <c r="F909" t="s">
        <v>10764</v>
      </c>
      <c r="G909">
        <v>2306</v>
      </c>
      <c r="H909">
        <v>2306</v>
      </c>
      <c r="I909">
        <v>2306</v>
      </c>
      <c r="J909">
        <v>2306</v>
      </c>
      <c r="K909">
        <v>0</v>
      </c>
      <c r="L909" s="2">
        <v>0</v>
      </c>
      <c r="M909" s="2">
        <v>0</v>
      </c>
      <c r="N909" s="2">
        <v>0</v>
      </c>
      <c r="O909" s="2">
        <v>52.5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52.5</v>
      </c>
      <c r="V909" t="s">
        <v>55</v>
      </c>
    </row>
    <row r="910" spans="1:22" ht="15.75" hidden="1" thickBot="1" x14ac:dyDescent="0.3">
      <c r="A910" t="s">
        <v>8327</v>
      </c>
      <c r="B910" s="6">
        <v>45595</v>
      </c>
      <c r="C910" t="s">
        <v>1</v>
      </c>
      <c r="D910" t="s">
        <v>7706</v>
      </c>
      <c r="E910" t="s">
        <v>10763</v>
      </c>
      <c r="F910" t="s">
        <v>10764</v>
      </c>
      <c r="G910">
        <v>2305</v>
      </c>
      <c r="H910">
        <v>2305</v>
      </c>
      <c r="I910">
        <v>2305</v>
      </c>
      <c r="J910">
        <v>2305</v>
      </c>
      <c r="K910">
        <v>0</v>
      </c>
      <c r="L910" s="2">
        <v>0</v>
      </c>
      <c r="M910" s="2">
        <v>0</v>
      </c>
      <c r="N910" s="2">
        <v>0</v>
      </c>
      <c r="O910" s="2">
        <v>14.67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14.67</v>
      </c>
      <c r="V910" t="s">
        <v>55</v>
      </c>
    </row>
    <row r="911" spans="1:22" ht="15.75" hidden="1" thickBot="1" x14ac:dyDescent="0.3">
      <c r="A911" t="s">
        <v>8327</v>
      </c>
      <c r="B911" s="6">
        <v>45595</v>
      </c>
      <c r="C911" t="s">
        <v>1</v>
      </c>
      <c r="D911" t="s">
        <v>7706</v>
      </c>
      <c r="E911" t="s">
        <v>10763</v>
      </c>
      <c r="F911" t="s">
        <v>10764</v>
      </c>
      <c r="G911">
        <v>2304</v>
      </c>
      <c r="H911">
        <v>2304</v>
      </c>
      <c r="I911">
        <v>2304</v>
      </c>
      <c r="J911">
        <v>2304</v>
      </c>
      <c r="K911">
        <v>0</v>
      </c>
      <c r="L911" s="2">
        <v>0</v>
      </c>
      <c r="M911" s="2">
        <v>0</v>
      </c>
      <c r="N911" s="2">
        <v>0</v>
      </c>
      <c r="O911" s="2">
        <v>18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18</v>
      </c>
      <c r="V911" t="s">
        <v>55</v>
      </c>
    </row>
    <row r="912" spans="1:22" ht="15.75" hidden="1" thickBot="1" x14ac:dyDescent="0.3">
      <c r="A912" t="s">
        <v>8327</v>
      </c>
      <c r="B912" s="6">
        <v>45595</v>
      </c>
      <c r="C912" t="s">
        <v>1</v>
      </c>
      <c r="D912" t="s">
        <v>7706</v>
      </c>
      <c r="E912" t="s">
        <v>10763</v>
      </c>
      <c r="F912" t="s">
        <v>10764</v>
      </c>
      <c r="G912">
        <v>2303</v>
      </c>
      <c r="H912">
        <v>2303</v>
      </c>
      <c r="I912">
        <v>2303</v>
      </c>
      <c r="J912">
        <v>2303</v>
      </c>
      <c r="K912">
        <v>0</v>
      </c>
      <c r="L912" s="2">
        <v>0</v>
      </c>
      <c r="M912" s="2">
        <v>0</v>
      </c>
      <c r="N912" s="2">
        <v>0</v>
      </c>
      <c r="O912" s="2">
        <v>5.4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5.4</v>
      </c>
      <c r="V912" t="s">
        <v>55</v>
      </c>
    </row>
    <row r="913" spans="1:22" ht="15.75" hidden="1" thickBot="1" x14ac:dyDescent="0.3">
      <c r="A913" t="s">
        <v>8327</v>
      </c>
      <c r="B913" s="6">
        <v>45595</v>
      </c>
      <c r="C913" t="s">
        <v>1</v>
      </c>
      <c r="D913" t="s">
        <v>7706</v>
      </c>
      <c r="E913" t="s">
        <v>10763</v>
      </c>
      <c r="F913" t="s">
        <v>10764</v>
      </c>
      <c r="G913">
        <v>2302</v>
      </c>
      <c r="H913">
        <v>2302</v>
      </c>
      <c r="I913">
        <v>2302</v>
      </c>
      <c r="J913">
        <v>2302</v>
      </c>
      <c r="K913">
        <v>0</v>
      </c>
      <c r="L913" s="2">
        <v>0</v>
      </c>
      <c r="M913" s="2">
        <v>0</v>
      </c>
      <c r="N913" s="2">
        <v>0</v>
      </c>
      <c r="O913" s="2">
        <v>643.95000000000005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643.95000000000005</v>
      </c>
      <c r="V913" t="s">
        <v>55</v>
      </c>
    </row>
    <row r="914" spans="1:22" ht="15.75" hidden="1" thickBot="1" x14ac:dyDescent="0.3">
      <c r="A914" t="s">
        <v>8327</v>
      </c>
      <c r="B914" s="6">
        <v>45595</v>
      </c>
      <c r="C914" t="s">
        <v>1</v>
      </c>
      <c r="D914" t="s">
        <v>7706</v>
      </c>
      <c r="E914" t="s">
        <v>10763</v>
      </c>
      <c r="F914" t="s">
        <v>10764</v>
      </c>
      <c r="G914">
        <v>2301</v>
      </c>
      <c r="H914">
        <v>2301</v>
      </c>
      <c r="I914">
        <v>2301</v>
      </c>
      <c r="J914">
        <v>2301</v>
      </c>
      <c r="K914">
        <v>0</v>
      </c>
      <c r="L914" s="2">
        <v>0</v>
      </c>
      <c r="M914" s="2">
        <v>0</v>
      </c>
      <c r="N914" s="2">
        <v>0</v>
      </c>
      <c r="O914" s="2">
        <v>39.299999999999997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39.299999999999997</v>
      </c>
      <c r="V914" t="s">
        <v>55</v>
      </c>
    </row>
    <row r="915" spans="1:22" ht="15.75" hidden="1" thickBot="1" x14ac:dyDescent="0.3">
      <c r="A915" t="s">
        <v>8327</v>
      </c>
      <c r="B915" s="6">
        <v>45595</v>
      </c>
      <c r="C915" t="s">
        <v>1</v>
      </c>
      <c r="D915" t="s">
        <v>7706</v>
      </c>
      <c r="E915" t="s">
        <v>10763</v>
      </c>
      <c r="F915" t="s">
        <v>10764</v>
      </c>
      <c r="G915">
        <v>2300</v>
      </c>
      <c r="H915">
        <v>2300</v>
      </c>
      <c r="I915">
        <v>2300</v>
      </c>
      <c r="J915">
        <v>2300</v>
      </c>
      <c r="K915">
        <v>0</v>
      </c>
      <c r="L915" s="2">
        <v>0</v>
      </c>
      <c r="M915" s="2">
        <v>0</v>
      </c>
      <c r="N915" s="2">
        <v>0</v>
      </c>
      <c r="O915" s="2">
        <v>170.8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170.8</v>
      </c>
      <c r="V915" t="s">
        <v>55</v>
      </c>
    </row>
    <row r="916" spans="1:22" ht="15.75" hidden="1" thickBot="1" x14ac:dyDescent="0.3">
      <c r="A916" t="s">
        <v>8327</v>
      </c>
      <c r="B916" s="6">
        <v>45595</v>
      </c>
      <c r="C916" t="s">
        <v>1</v>
      </c>
      <c r="D916" t="s">
        <v>7706</v>
      </c>
      <c r="E916" t="s">
        <v>10763</v>
      </c>
      <c r="F916" t="s">
        <v>10764</v>
      </c>
      <c r="G916">
        <v>2299</v>
      </c>
      <c r="H916">
        <v>2299</v>
      </c>
      <c r="I916">
        <v>2299</v>
      </c>
      <c r="J916">
        <v>2299</v>
      </c>
      <c r="K916">
        <v>0</v>
      </c>
      <c r="L916" s="2">
        <v>0</v>
      </c>
      <c r="M916" s="2">
        <v>0</v>
      </c>
      <c r="N916" s="2">
        <v>0</v>
      </c>
      <c r="O916" s="2">
        <v>16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16</v>
      </c>
      <c r="V916" t="s">
        <v>55</v>
      </c>
    </row>
    <row r="917" spans="1:22" ht="15.75" hidden="1" thickBot="1" x14ac:dyDescent="0.3">
      <c r="A917" t="s">
        <v>8327</v>
      </c>
      <c r="B917" s="6">
        <v>45595</v>
      </c>
      <c r="C917" t="s">
        <v>1</v>
      </c>
      <c r="D917" t="s">
        <v>7706</v>
      </c>
      <c r="E917" t="s">
        <v>10763</v>
      </c>
      <c r="F917" t="s">
        <v>10764</v>
      </c>
      <c r="G917">
        <v>2298</v>
      </c>
      <c r="H917">
        <v>2298</v>
      </c>
      <c r="I917">
        <v>2298</v>
      </c>
      <c r="J917">
        <v>2298</v>
      </c>
      <c r="K917">
        <v>0</v>
      </c>
      <c r="L917" s="2">
        <v>0</v>
      </c>
      <c r="M917" s="2">
        <v>0</v>
      </c>
      <c r="N917" s="2">
        <v>0</v>
      </c>
      <c r="O917" s="2">
        <v>12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12</v>
      </c>
      <c r="V917" t="s">
        <v>55</v>
      </c>
    </row>
    <row r="918" spans="1:22" ht="15.75" hidden="1" thickBot="1" x14ac:dyDescent="0.3">
      <c r="A918" t="s">
        <v>8327</v>
      </c>
      <c r="B918" s="6">
        <v>45595</v>
      </c>
      <c r="C918" t="s">
        <v>1</v>
      </c>
      <c r="D918" t="s">
        <v>7706</v>
      </c>
      <c r="E918" t="s">
        <v>10763</v>
      </c>
      <c r="F918" t="s">
        <v>10764</v>
      </c>
      <c r="G918">
        <v>2297</v>
      </c>
      <c r="H918">
        <v>2297</v>
      </c>
      <c r="I918">
        <v>2297</v>
      </c>
      <c r="J918">
        <v>2297</v>
      </c>
      <c r="K918">
        <v>0</v>
      </c>
      <c r="L918" s="2">
        <v>0</v>
      </c>
      <c r="M918" s="2">
        <v>0</v>
      </c>
      <c r="N918" s="2">
        <v>0</v>
      </c>
      <c r="O918" s="2">
        <v>150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150</v>
      </c>
      <c r="V918" t="s">
        <v>55</v>
      </c>
    </row>
    <row r="919" spans="1:22" ht="15.75" hidden="1" thickBot="1" x14ac:dyDescent="0.3">
      <c r="A919" t="s">
        <v>8327</v>
      </c>
      <c r="B919" s="6">
        <v>45595</v>
      </c>
      <c r="C919" t="s">
        <v>1</v>
      </c>
      <c r="D919" t="s">
        <v>7706</v>
      </c>
      <c r="E919" t="s">
        <v>10763</v>
      </c>
      <c r="F919" t="s">
        <v>10764</v>
      </c>
      <c r="G919">
        <v>2296</v>
      </c>
      <c r="H919">
        <v>2296</v>
      </c>
      <c r="I919">
        <v>2296</v>
      </c>
      <c r="J919">
        <v>2296</v>
      </c>
      <c r="K919">
        <v>0</v>
      </c>
      <c r="L919" s="2">
        <v>0</v>
      </c>
      <c r="M919" s="2">
        <v>0</v>
      </c>
      <c r="N919" s="2">
        <v>0</v>
      </c>
      <c r="O919" s="2">
        <v>13.5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13.5</v>
      </c>
      <c r="V919" t="s">
        <v>55</v>
      </c>
    </row>
    <row r="920" spans="1:22" ht="15.75" hidden="1" thickBot="1" x14ac:dyDescent="0.3">
      <c r="A920" t="s">
        <v>8327</v>
      </c>
      <c r="B920" s="6">
        <v>45595</v>
      </c>
      <c r="C920" t="s">
        <v>1</v>
      </c>
      <c r="D920" t="s">
        <v>7706</v>
      </c>
      <c r="E920" t="s">
        <v>10763</v>
      </c>
      <c r="F920" t="s">
        <v>10764</v>
      </c>
      <c r="G920">
        <v>2295</v>
      </c>
      <c r="H920">
        <v>2295</v>
      </c>
      <c r="I920">
        <v>2295</v>
      </c>
      <c r="J920">
        <v>2295</v>
      </c>
      <c r="K920">
        <v>0</v>
      </c>
      <c r="L920" s="2">
        <v>0</v>
      </c>
      <c r="M920" s="2">
        <v>0</v>
      </c>
      <c r="N920" s="2">
        <v>0</v>
      </c>
      <c r="O920" s="2">
        <v>98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98</v>
      </c>
      <c r="V920" t="s">
        <v>55</v>
      </c>
    </row>
    <row r="921" spans="1:22" ht="15.75" hidden="1" thickBot="1" x14ac:dyDescent="0.3">
      <c r="A921" t="s">
        <v>8327</v>
      </c>
      <c r="B921" s="6">
        <v>45595</v>
      </c>
      <c r="C921" t="s">
        <v>1</v>
      </c>
      <c r="D921" t="s">
        <v>7706</v>
      </c>
      <c r="E921" t="s">
        <v>10763</v>
      </c>
      <c r="F921" t="s">
        <v>10764</v>
      </c>
      <c r="G921">
        <v>2294</v>
      </c>
      <c r="H921">
        <v>2294</v>
      </c>
      <c r="I921">
        <v>2294</v>
      </c>
      <c r="J921">
        <v>2294</v>
      </c>
      <c r="K921">
        <v>0</v>
      </c>
      <c r="L921" s="2">
        <v>0</v>
      </c>
      <c r="M921" s="2">
        <v>0</v>
      </c>
      <c r="N921" s="2">
        <v>0</v>
      </c>
      <c r="O921" s="2">
        <v>576.5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576.5</v>
      </c>
      <c r="V921" t="s">
        <v>55</v>
      </c>
    </row>
    <row r="922" spans="1:22" ht="15.75" hidden="1" thickBot="1" x14ac:dyDescent="0.3">
      <c r="A922" t="s">
        <v>8327</v>
      </c>
      <c r="B922" s="6">
        <v>45595</v>
      </c>
      <c r="C922" t="s">
        <v>1</v>
      </c>
      <c r="D922" t="s">
        <v>7706</v>
      </c>
      <c r="E922" t="s">
        <v>10763</v>
      </c>
      <c r="F922" t="s">
        <v>10764</v>
      </c>
      <c r="G922">
        <v>2293</v>
      </c>
      <c r="H922">
        <v>2293</v>
      </c>
      <c r="I922">
        <v>2293</v>
      </c>
      <c r="J922">
        <v>2293</v>
      </c>
      <c r="K922">
        <v>0</v>
      </c>
      <c r="L922" s="2">
        <v>0</v>
      </c>
      <c r="M922" s="2">
        <v>0</v>
      </c>
      <c r="N922" s="2">
        <v>0</v>
      </c>
      <c r="O922" s="2">
        <v>10.8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10.8</v>
      </c>
      <c r="V922" t="s">
        <v>55</v>
      </c>
    </row>
    <row r="923" spans="1:22" ht="15.75" hidden="1" thickBot="1" x14ac:dyDescent="0.3">
      <c r="A923" t="s">
        <v>8327</v>
      </c>
      <c r="B923" s="6">
        <v>45595</v>
      </c>
      <c r="C923" t="s">
        <v>1</v>
      </c>
      <c r="D923" t="s">
        <v>7706</v>
      </c>
      <c r="E923" t="s">
        <v>10763</v>
      </c>
      <c r="F923" t="s">
        <v>10764</v>
      </c>
      <c r="G923">
        <v>2292</v>
      </c>
      <c r="H923">
        <v>2292</v>
      </c>
      <c r="I923">
        <v>2292</v>
      </c>
      <c r="J923">
        <v>2292</v>
      </c>
      <c r="K923">
        <v>0</v>
      </c>
      <c r="L923" s="2">
        <v>0</v>
      </c>
      <c r="M923" s="2">
        <v>0</v>
      </c>
      <c r="N923" s="2">
        <v>0</v>
      </c>
      <c r="O923" s="2">
        <v>134.30000000000001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134.30000000000001</v>
      </c>
      <c r="V923" t="s">
        <v>55</v>
      </c>
    </row>
    <row r="924" spans="1:22" ht="15.75" hidden="1" thickBot="1" x14ac:dyDescent="0.3">
      <c r="A924" t="s">
        <v>8327</v>
      </c>
      <c r="B924" s="6">
        <v>45595</v>
      </c>
      <c r="C924" t="s">
        <v>1</v>
      </c>
      <c r="D924" t="s">
        <v>7706</v>
      </c>
      <c r="E924" t="s">
        <v>10763</v>
      </c>
      <c r="F924" t="s">
        <v>10764</v>
      </c>
      <c r="G924">
        <v>2291</v>
      </c>
      <c r="H924">
        <v>2291</v>
      </c>
      <c r="I924">
        <v>2291</v>
      </c>
      <c r="J924">
        <v>2291</v>
      </c>
      <c r="K924">
        <v>0</v>
      </c>
      <c r="L924" s="2">
        <v>0</v>
      </c>
      <c r="M924" s="2">
        <v>0</v>
      </c>
      <c r="N924" s="2">
        <v>0</v>
      </c>
      <c r="O924" s="2">
        <v>281.5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281.5</v>
      </c>
      <c r="V924" t="s">
        <v>55</v>
      </c>
    </row>
    <row r="925" spans="1:22" ht="15.75" hidden="1" thickBot="1" x14ac:dyDescent="0.3">
      <c r="A925" t="s">
        <v>8327</v>
      </c>
      <c r="B925" s="6">
        <v>45595</v>
      </c>
      <c r="C925" t="s">
        <v>1</v>
      </c>
      <c r="D925" t="s">
        <v>7706</v>
      </c>
      <c r="E925" t="s">
        <v>10763</v>
      </c>
      <c r="F925" t="s">
        <v>10764</v>
      </c>
      <c r="G925">
        <v>2290</v>
      </c>
      <c r="H925">
        <v>2290</v>
      </c>
      <c r="I925">
        <v>2290</v>
      </c>
      <c r="J925">
        <v>2290</v>
      </c>
      <c r="K925">
        <v>0</v>
      </c>
      <c r="L925" s="2">
        <v>0</v>
      </c>
      <c r="M925" s="2">
        <v>0</v>
      </c>
      <c r="N925" s="2">
        <v>0</v>
      </c>
      <c r="O925" s="2">
        <v>416.16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416.16</v>
      </c>
      <c r="V925" t="s">
        <v>55</v>
      </c>
    </row>
    <row r="926" spans="1:22" ht="15.75" hidden="1" thickBot="1" x14ac:dyDescent="0.3">
      <c r="A926" t="s">
        <v>8327</v>
      </c>
      <c r="B926" s="6">
        <v>45595</v>
      </c>
      <c r="C926" t="s">
        <v>1</v>
      </c>
      <c r="D926" t="s">
        <v>7706</v>
      </c>
      <c r="E926" t="s">
        <v>10763</v>
      </c>
      <c r="F926" t="s">
        <v>10764</v>
      </c>
      <c r="G926">
        <v>2289</v>
      </c>
      <c r="H926">
        <v>2289</v>
      </c>
      <c r="I926">
        <v>2289</v>
      </c>
      <c r="J926">
        <v>2289</v>
      </c>
      <c r="K926">
        <v>0</v>
      </c>
      <c r="L926" s="2">
        <v>0</v>
      </c>
      <c r="M926" s="2">
        <v>0</v>
      </c>
      <c r="N926" s="2">
        <v>0</v>
      </c>
      <c r="O926" s="2">
        <v>12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12</v>
      </c>
      <c r="V926" t="s">
        <v>55</v>
      </c>
    </row>
    <row r="927" spans="1:22" ht="15.75" hidden="1" thickBot="1" x14ac:dyDescent="0.3">
      <c r="A927" t="s">
        <v>8327</v>
      </c>
      <c r="B927" s="6">
        <v>45595</v>
      </c>
      <c r="C927" t="s">
        <v>1</v>
      </c>
      <c r="D927" t="s">
        <v>7706</v>
      </c>
      <c r="E927" t="s">
        <v>10763</v>
      </c>
      <c r="F927" t="s">
        <v>10764</v>
      </c>
      <c r="G927">
        <v>2288</v>
      </c>
      <c r="H927">
        <v>2288</v>
      </c>
      <c r="I927">
        <v>2288</v>
      </c>
      <c r="J927">
        <v>2288</v>
      </c>
      <c r="K927">
        <v>0</v>
      </c>
      <c r="L927" s="2">
        <v>0</v>
      </c>
      <c r="M927" s="2">
        <v>0</v>
      </c>
      <c r="N927" s="2">
        <v>0</v>
      </c>
      <c r="O927" s="2">
        <v>440.5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440.5</v>
      </c>
      <c r="V927" t="s">
        <v>55</v>
      </c>
    </row>
    <row r="928" spans="1:22" ht="15.75" hidden="1" thickBot="1" x14ac:dyDescent="0.3">
      <c r="A928" t="s">
        <v>8327</v>
      </c>
      <c r="B928" s="6">
        <v>45595</v>
      </c>
      <c r="C928" t="s">
        <v>1</v>
      </c>
      <c r="D928" t="s">
        <v>7706</v>
      </c>
      <c r="E928" t="s">
        <v>10763</v>
      </c>
      <c r="F928" t="s">
        <v>10764</v>
      </c>
      <c r="G928">
        <v>2287</v>
      </c>
      <c r="H928">
        <v>2287</v>
      </c>
      <c r="I928">
        <v>2287</v>
      </c>
      <c r="J928">
        <v>2287</v>
      </c>
      <c r="K928">
        <v>0</v>
      </c>
      <c r="L928" s="2">
        <v>0</v>
      </c>
      <c r="M928" s="2">
        <v>0</v>
      </c>
      <c r="N928" s="2">
        <v>0</v>
      </c>
      <c r="O928" s="2">
        <v>550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550</v>
      </c>
      <c r="V928" t="s">
        <v>55</v>
      </c>
    </row>
    <row r="929" spans="1:22" ht="15.75" hidden="1" thickBot="1" x14ac:dyDescent="0.3">
      <c r="A929" t="s">
        <v>8327</v>
      </c>
      <c r="B929" s="6">
        <v>45595</v>
      </c>
      <c r="C929" t="s">
        <v>1</v>
      </c>
      <c r="D929" t="s">
        <v>7706</v>
      </c>
      <c r="E929" t="s">
        <v>10763</v>
      </c>
      <c r="F929" t="s">
        <v>10764</v>
      </c>
      <c r="G929">
        <v>2286</v>
      </c>
      <c r="H929">
        <v>2286</v>
      </c>
      <c r="I929">
        <v>2286</v>
      </c>
      <c r="J929">
        <v>2286</v>
      </c>
      <c r="K929">
        <v>0</v>
      </c>
      <c r="L929" s="2">
        <v>0</v>
      </c>
      <c r="M929" s="2">
        <v>0</v>
      </c>
      <c r="N929" s="2">
        <v>0</v>
      </c>
      <c r="O929" s="2">
        <v>177.2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177.2</v>
      </c>
      <c r="V929" t="s">
        <v>55</v>
      </c>
    </row>
    <row r="930" spans="1:22" ht="15.75" hidden="1" thickBot="1" x14ac:dyDescent="0.3">
      <c r="A930" t="s">
        <v>8327</v>
      </c>
      <c r="B930" s="6">
        <v>45595</v>
      </c>
      <c r="C930" t="s">
        <v>1</v>
      </c>
      <c r="D930" t="s">
        <v>7706</v>
      </c>
      <c r="E930" t="s">
        <v>10763</v>
      </c>
      <c r="F930" t="s">
        <v>10764</v>
      </c>
      <c r="G930">
        <v>2285</v>
      </c>
      <c r="H930">
        <v>2285</v>
      </c>
      <c r="I930">
        <v>2285</v>
      </c>
      <c r="J930">
        <v>2285</v>
      </c>
      <c r="K930">
        <v>0</v>
      </c>
      <c r="L930" s="2">
        <v>0</v>
      </c>
      <c r="M930" s="2">
        <v>0</v>
      </c>
      <c r="N930" s="2">
        <v>0</v>
      </c>
      <c r="O930" s="2">
        <v>100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100</v>
      </c>
      <c r="V930" t="s">
        <v>55</v>
      </c>
    </row>
    <row r="931" spans="1:22" ht="15.75" hidden="1" thickBot="1" x14ac:dyDescent="0.3">
      <c r="A931" t="s">
        <v>8327</v>
      </c>
      <c r="B931" s="6">
        <v>45594</v>
      </c>
      <c r="C931" t="s">
        <v>1</v>
      </c>
      <c r="D931" t="s">
        <v>7706</v>
      </c>
      <c r="E931" t="s">
        <v>10763</v>
      </c>
      <c r="F931" t="s">
        <v>10764</v>
      </c>
      <c r="G931">
        <v>2284</v>
      </c>
      <c r="H931">
        <v>2284</v>
      </c>
      <c r="I931">
        <v>2284</v>
      </c>
      <c r="J931">
        <v>2284</v>
      </c>
      <c r="K931">
        <v>0</v>
      </c>
      <c r="L931" s="2">
        <v>0</v>
      </c>
      <c r="M931" s="2">
        <v>0</v>
      </c>
      <c r="N931" s="2">
        <v>0</v>
      </c>
      <c r="O931" s="2">
        <v>52.6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52.6</v>
      </c>
      <c r="V931" t="s">
        <v>55</v>
      </c>
    </row>
    <row r="932" spans="1:22" ht="15.75" hidden="1" thickBot="1" x14ac:dyDescent="0.3">
      <c r="A932" t="s">
        <v>8327</v>
      </c>
      <c r="B932" s="6">
        <v>45594</v>
      </c>
      <c r="C932" t="s">
        <v>1</v>
      </c>
      <c r="D932" t="s">
        <v>7706</v>
      </c>
      <c r="E932" t="s">
        <v>10763</v>
      </c>
      <c r="F932" t="s">
        <v>10764</v>
      </c>
      <c r="G932">
        <v>2283</v>
      </c>
      <c r="H932">
        <v>2283</v>
      </c>
      <c r="I932">
        <v>2283</v>
      </c>
      <c r="J932">
        <v>2283</v>
      </c>
      <c r="K932">
        <v>0</v>
      </c>
      <c r="L932" s="2">
        <v>0</v>
      </c>
      <c r="M932" s="2">
        <v>0</v>
      </c>
      <c r="N932" s="2">
        <v>0</v>
      </c>
      <c r="O932" s="2">
        <v>173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173</v>
      </c>
      <c r="V932" t="s">
        <v>55</v>
      </c>
    </row>
    <row r="933" spans="1:22" ht="15.75" hidden="1" thickBot="1" x14ac:dyDescent="0.3">
      <c r="A933" t="s">
        <v>8327</v>
      </c>
      <c r="B933" s="6">
        <v>45594</v>
      </c>
      <c r="C933" t="s">
        <v>1</v>
      </c>
      <c r="D933" t="s">
        <v>7706</v>
      </c>
      <c r="E933" t="s">
        <v>10763</v>
      </c>
      <c r="F933" t="s">
        <v>10764</v>
      </c>
      <c r="G933">
        <v>2282</v>
      </c>
      <c r="H933">
        <v>2282</v>
      </c>
      <c r="I933">
        <v>2282</v>
      </c>
      <c r="J933">
        <v>2282</v>
      </c>
      <c r="K933">
        <v>0</v>
      </c>
      <c r="L933" s="2">
        <v>0</v>
      </c>
      <c r="M933" s="2">
        <v>0</v>
      </c>
      <c r="N933" s="2">
        <v>0</v>
      </c>
      <c r="O933" s="2">
        <v>105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105</v>
      </c>
      <c r="V933" t="s">
        <v>55</v>
      </c>
    </row>
    <row r="934" spans="1:22" ht="15.75" hidden="1" thickBot="1" x14ac:dyDescent="0.3">
      <c r="A934" t="s">
        <v>8327</v>
      </c>
      <c r="B934" s="6">
        <v>45594</v>
      </c>
      <c r="C934" t="s">
        <v>1</v>
      </c>
      <c r="D934" t="s">
        <v>7706</v>
      </c>
      <c r="E934" t="s">
        <v>10763</v>
      </c>
      <c r="F934" t="s">
        <v>10764</v>
      </c>
      <c r="G934">
        <v>2281</v>
      </c>
      <c r="H934">
        <v>2281</v>
      </c>
      <c r="I934">
        <v>2281</v>
      </c>
      <c r="J934">
        <v>2281</v>
      </c>
      <c r="K934">
        <v>0</v>
      </c>
      <c r="L934" s="2">
        <v>0</v>
      </c>
      <c r="M934" s="2">
        <v>0</v>
      </c>
      <c r="N934" s="2">
        <v>0</v>
      </c>
      <c r="O934" s="2">
        <v>217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217</v>
      </c>
      <c r="V934" t="s">
        <v>55</v>
      </c>
    </row>
    <row r="935" spans="1:22" ht="15.75" hidden="1" thickBot="1" x14ac:dyDescent="0.3">
      <c r="A935" t="s">
        <v>8327</v>
      </c>
      <c r="B935" s="6">
        <v>45594</v>
      </c>
      <c r="C935" t="s">
        <v>1</v>
      </c>
      <c r="D935" t="s">
        <v>7706</v>
      </c>
      <c r="E935" t="s">
        <v>10763</v>
      </c>
      <c r="F935" t="s">
        <v>10764</v>
      </c>
      <c r="G935">
        <v>2280</v>
      </c>
      <c r="H935">
        <v>2280</v>
      </c>
      <c r="I935">
        <v>2280</v>
      </c>
      <c r="J935">
        <v>2280</v>
      </c>
      <c r="K935">
        <v>0</v>
      </c>
      <c r="L935" s="2">
        <v>0</v>
      </c>
      <c r="M935" s="2">
        <v>0</v>
      </c>
      <c r="N935" s="2">
        <v>0</v>
      </c>
      <c r="O935" s="2">
        <v>454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454</v>
      </c>
      <c r="V935" t="s">
        <v>55</v>
      </c>
    </row>
    <row r="936" spans="1:22" ht="15.75" hidden="1" thickBot="1" x14ac:dyDescent="0.3">
      <c r="A936" t="s">
        <v>8327</v>
      </c>
      <c r="B936" s="6">
        <v>45594</v>
      </c>
      <c r="C936" t="s">
        <v>1</v>
      </c>
      <c r="D936" t="s">
        <v>7706</v>
      </c>
      <c r="E936" t="s">
        <v>10763</v>
      </c>
      <c r="F936" t="s">
        <v>10764</v>
      </c>
      <c r="G936">
        <v>2279</v>
      </c>
      <c r="H936">
        <v>2279</v>
      </c>
      <c r="I936">
        <v>2279</v>
      </c>
      <c r="J936">
        <v>2279</v>
      </c>
      <c r="K936">
        <v>0</v>
      </c>
      <c r="L936" s="2">
        <v>0</v>
      </c>
      <c r="M936" s="2">
        <v>0</v>
      </c>
      <c r="N936" s="2">
        <v>0</v>
      </c>
      <c r="O936" s="2">
        <v>45.5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45.5</v>
      </c>
      <c r="V936" t="s">
        <v>55</v>
      </c>
    </row>
    <row r="937" spans="1:22" ht="15.75" hidden="1" thickBot="1" x14ac:dyDescent="0.3">
      <c r="A937" t="s">
        <v>8327</v>
      </c>
      <c r="B937" s="6">
        <v>45594</v>
      </c>
      <c r="C937" t="s">
        <v>1</v>
      </c>
      <c r="D937" t="s">
        <v>7706</v>
      </c>
      <c r="E937" t="s">
        <v>10763</v>
      </c>
      <c r="F937" t="s">
        <v>10764</v>
      </c>
      <c r="G937">
        <v>2278</v>
      </c>
      <c r="H937">
        <v>2278</v>
      </c>
      <c r="I937">
        <v>2278</v>
      </c>
      <c r="J937">
        <v>2278</v>
      </c>
      <c r="K937">
        <v>0</v>
      </c>
      <c r="L937" s="2">
        <v>0</v>
      </c>
      <c r="M937" s="2">
        <v>0</v>
      </c>
      <c r="N937" s="2">
        <v>0</v>
      </c>
      <c r="O937" s="2">
        <v>60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60</v>
      </c>
      <c r="V937" t="s">
        <v>55</v>
      </c>
    </row>
    <row r="938" spans="1:22" ht="15.75" hidden="1" thickBot="1" x14ac:dyDescent="0.3">
      <c r="A938" t="s">
        <v>8327</v>
      </c>
      <c r="B938" s="6">
        <v>45594</v>
      </c>
      <c r="C938" t="s">
        <v>1</v>
      </c>
      <c r="D938" t="s">
        <v>7706</v>
      </c>
      <c r="E938" t="s">
        <v>10763</v>
      </c>
      <c r="F938" t="s">
        <v>10764</v>
      </c>
      <c r="G938">
        <v>2277</v>
      </c>
      <c r="H938">
        <v>2277</v>
      </c>
      <c r="I938">
        <v>2277</v>
      </c>
      <c r="J938">
        <v>2277</v>
      </c>
      <c r="K938">
        <v>0</v>
      </c>
      <c r="L938" s="2">
        <v>0</v>
      </c>
      <c r="M938" s="2">
        <v>0</v>
      </c>
      <c r="N938" s="2">
        <v>0</v>
      </c>
      <c r="O938" s="2">
        <v>33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33</v>
      </c>
      <c r="V938" t="s">
        <v>55</v>
      </c>
    </row>
    <row r="939" spans="1:22" ht="15.75" hidden="1" thickBot="1" x14ac:dyDescent="0.3">
      <c r="A939" t="s">
        <v>8327</v>
      </c>
      <c r="B939" s="6">
        <v>45594</v>
      </c>
      <c r="C939" t="s">
        <v>1</v>
      </c>
      <c r="D939" t="s">
        <v>7706</v>
      </c>
      <c r="E939" t="s">
        <v>10763</v>
      </c>
      <c r="F939" t="s">
        <v>10764</v>
      </c>
      <c r="G939">
        <v>2276</v>
      </c>
      <c r="H939">
        <v>2276</v>
      </c>
      <c r="I939">
        <v>2276</v>
      </c>
      <c r="J939">
        <v>2276</v>
      </c>
      <c r="K939">
        <v>0</v>
      </c>
      <c r="L939" s="2">
        <v>0</v>
      </c>
      <c r="M939" s="2">
        <v>0</v>
      </c>
      <c r="N939" s="2">
        <v>0</v>
      </c>
      <c r="O939" s="2">
        <v>25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25</v>
      </c>
      <c r="V939" t="s">
        <v>55</v>
      </c>
    </row>
    <row r="940" spans="1:22" ht="15.75" hidden="1" thickBot="1" x14ac:dyDescent="0.3">
      <c r="A940" t="s">
        <v>8327</v>
      </c>
      <c r="B940" s="6">
        <v>45594</v>
      </c>
      <c r="C940" t="s">
        <v>1</v>
      </c>
      <c r="D940" t="s">
        <v>7706</v>
      </c>
      <c r="E940" t="s">
        <v>10763</v>
      </c>
      <c r="F940" t="s">
        <v>10764</v>
      </c>
      <c r="G940">
        <v>2275</v>
      </c>
      <c r="H940">
        <v>2275</v>
      </c>
      <c r="I940">
        <v>2275</v>
      </c>
      <c r="J940">
        <v>2275</v>
      </c>
      <c r="K940">
        <v>0</v>
      </c>
      <c r="L940" s="2">
        <v>0</v>
      </c>
      <c r="M940" s="2">
        <v>0</v>
      </c>
      <c r="N940" s="2">
        <v>0</v>
      </c>
      <c r="O940" s="2">
        <v>150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150</v>
      </c>
      <c r="V940" t="s">
        <v>55</v>
      </c>
    </row>
    <row r="941" spans="1:22" ht="15.75" hidden="1" thickBot="1" x14ac:dyDescent="0.3">
      <c r="A941" t="s">
        <v>8327</v>
      </c>
      <c r="B941" s="6">
        <v>45594</v>
      </c>
      <c r="C941" t="s">
        <v>1</v>
      </c>
      <c r="D941" t="s">
        <v>7706</v>
      </c>
      <c r="E941" t="s">
        <v>10763</v>
      </c>
      <c r="F941" t="s">
        <v>10764</v>
      </c>
      <c r="G941">
        <v>2274</v>
      </c>
      <c r="H941">
        <v>2274</v>
      </c>
      <c r="I941">
        <v>2274</v>
      </c>
      <c r="J941">
        <v>2274</v>
      </c>
      <c r="K941">
        <v>0</v>
      </c>
      <c r="L941" s="2">
        <v>0</v>
      </c>
      <c r="M941" s="2">
        <v>0</v>
      </c>
      <c r="N941" s="2">
        <v>0</v>
      </c>
      <c r="O941" s="2">
        <v>319.39999999999998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319.39999999999998</v>
      </c>
      <c r="V941" t="s">
        <v>55</v>
      </c>
    </row>
    <row r="942" spans="1:22" ht="15.75" hidden="1" thickBot="1" x14ac:dyDescent="0.3">
      <c r="A942" t="s">
        <v>8327</v>
      </c>
      <c r="B942" s="6">
        <v>45594</v>
      </c>
      <c r="C942" t="s">
        <v>1</v>
      </c>
      <c r="D942" t="s">
        <v>7706</v>
      </c>
      <c r="E942" t="s">
        <v>10763</v>
      </c>
      <c r="F942" t="s">
        <v>10764</v>
      </c>
      <c r="G942">
        <v>2273</v>
      </c>
      <c r="H942">
        <v>2273</v>
      </c>
      <c r="I942">
        <v>2273</v>
      </c>
      <c r="J942">
        <v>2273</v>
      </c>
      <c r="K942">
        <v>0</v>
      </c>
      <c r="L942" s="2">
        <v>0</v>
      </c>
      <c r="M942" s="2">
        <v>0</v>
      </c>
      <c r="N942" s="2">
        <v>0</v>
      </c>
      <c r="O942" s="2">
        <v>67.5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67.5</v>
      </c>
      <c r="V942" t="s">
        <v>55</v>
      </c>
    </row>
    <row r="943" spans="1:22" ht="15.75" hidden="1" thickBot="1" x14ac:dyDescent="0.3">
      <c r="A943" t="s">
        <v>8327</v>
      </c>
      <c r="B943" s="6">
        <v>45594</v>
      </c>
      <c r="C943" t="s">
        <v>1</v>
      </c>
      <c r="D943" t="s">
        <v>7706</v>
      </c>
      <c r="E943" t="s">
        <v>10763</v>
      </c>
      <c r="F943" t="s">
        <v>10764</v>
      </c>
      <c r="G943">
        <v>2272</v>
      </c>
      <c r="H943">
        <v>2272</v>
      </c>
      <c r="I943">
        <v>2272</v>
      </c>
      <c r="J943">
        <v>2272</v>
      </c>
      <c r="K943">
        <v>0</v>
      </c>
      <c r="L943" s="2">
        <v>0</v>
      </c>
      <c r="M943" s="2">
        <v>0</v>
      </c>
      <c r="N943" s="2">
        <v>0</v>
      </c>
      <c r="O943" s="2">
        <v>5.5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5.5</v>
      </c>
      <c r="V943" t="s">
        <v>55</v>
      </c>
    </row>
    <row r="944" spans="1:22" ht="15.75" hidden="1" thickBot="1" x14ac:dyDescent="0.3">
      <c r="A944" t="s">
        <v>8327</v>
      </c>
      <c r="B944" s="6">
        <v>45594</v>
      </c>
      <c r="C944" t="s">
        <v>1</v>
      </c>
      <c r="D944" t="s">
        <v>7706</v>
      </c>
      <c r="E944" t="s">
        <v>10763</v>
      </c>
      <c r="F944" t="s">
        <v>10764</v>
      </c>
      <c r="G944">
        <v>2271</v>
      </c>
      <c r="H944">
        <v>2271</v>
      </c>
      <c r="I944">
        <v>2271</v>
      </c>
      <c r="J944">
        <v>2271</v>
      </c>
      <c r="K944">
        <v>0</v>
      </c>
      <c r="L944" s="2">
        <v>0</v>
      </c>
      <c r="M944" s="2">
        <v>0</v>
      </c>
      <c r="N944" s="2">
        <v>0</v>
      </c>
      <c r="O944" s="2">
        <v>19.25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19.25</v>
      </c>
      <c r="V944" t="s">
        <v>55</v>
      </c>
    </row>
    <row r="945" spans="1:22" ht="15.75" hidden="1" thickBot="1" x14ac:dyDescent="0.3">
      <c r="A945" t="s">
        <v>8327</v>
      </c>
      <c r="B945" s="6">
        <v>45594</v>
      </c>
      <c r="C945" t="s">
        <v>1</v>
      </c>
      <c r="D945" t="s">
        <v>7706</v>
      </c>
      <c r="E945" t="s">
        <v>10763</v>
      </c>
      <c r="F945" t="s">
        <v>10764</v>
      </c>
      <c r="G945">
        <v>2270</v>
      </c>
      <c r="H945">
        <v>2270</v>
      </c>
      <c r="I945">
        <v>2270</v>
      </c>
      <c r="J945">
        <v>2270</v>
      </c>
      <c r="K945">
        <v>0</v>
      </c>
      <c r="L945" s="2">
        <v>0</v>
      </c>
      <c r="M945" s="2">
        <v>0</v>
      </c>
      <c r="N945" s="2">
        <v>0</v>
      </c>
      <c r="O945" s="2">
        <v>275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275</v>
      </c>
      <c r="V945" t="s">
        <v>55</v>
      </c>
    </row>
    <row r="946" spans="1:22" ht="15.75" hidden="1" thickBot="1" x14ac:dyDescent="0.3">
      <c r="A946" t="s">
        <v>8327</v>
      </c>
      <c r="B946" s="6">
        <v>45594</v>
      </c>
      <c r="C946" t="s">
        <v>1</v>
      </c>
      <c r="D946" t="s">
        <v>7706</v>
      </c>
      <c r="E946" t="s">
        <v>10763</v>
      </c>
      <c r="F946" t="s">
        <v>10764</v>
      </c>
      <c r="G946">
        <v>2269</v>
      </c>
      <c r="H946">
        <v>2269</v>
      </c>
      <c r="I946">
        <v>2269</v>
      </c>
      <c r="J946">
        <v>2269</v>
      </c>
      <c r="K946">
        <v>0</v>
      </c>
      <c r="L946" s="2">
        <v>0</v>
      </c>
      <c r="M946" s="2">
        <v>0</v>
      </c>
      <c r="N946" s="2">
        <v>0</v>
      </c>
      <c r="O946" s="2">
        <v>6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6</v>
      </c>
      <c r="V946" t="s">
        <v>55</v>
      </c>
    </row>
    <row r="947" spans="1:22" ht="15.75" hidden="1" thickBot="1" x14ac:dyDescent="0.3">
      <c r="A947" t="s">
        <v>8327</v>
      </c>
      <c r="B947" s="6">
        <v>45594</v>
      </c>
      <c r="C947" t="s">
        <v>1</v>
      </c>
      <c r="D947" t="s">
        <v>7706</v>
      </c>
      <c r="E947" t="s">
        <v>10763</v>
      </c>
      <c r="F947" t="s">
        <v>10764</v>
      </c>
      <c r="G947">
        <v>2268</v>
      </c>
      <c r="H947">
        <v>2268</v>
      </c>
      <c r="I947">
        <v>2268</v>
      </c>
      <c r="J947">
        <v>2268</v>
      </c>
      <c r="K947">
        <v>0</v>
      </c>
      <c r="L947" s="2">
        <v>0</v>
      </c>
      <c r="M947" s="2">
        <v>0</v>
      </c>
      <c r="N947" s="2">
        <v>0</v>
      </c>
      <c r="O947" s="2">
        <v>164.75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164.75</v>
      </c>
      <c r="V947" t="s">
        <v>55</v>
      </c>
    </row>
    <row r="948" spans="1:22" ht="15.75" hidden="1" thickBot="1" x14ac:dyDescent="0.3">
      <c r="A948" t="s">
        <v>8327</v>
      </c>
      <c r="B948" s="6">
        <v>45594</v>
      </c>
      <c r="C948" t="s">
        <v>1</v>
      </c>
      <c r="D948" t="s">
        <v>7706</v>
      </c>
      <c r="E948" t="s">
        <v>10763</v>
      </c>
      <c r="F948" t="s">
        <v>10764</v>
      </c>
      <c r="G948">
        <v>2267</v>
      </c>
      <c r="H948">
        <v>2267</v>
      </c>
      <c r="I948">
        <v>2267</v>
      </c>
      <c r="J948">
        <v>2267</v>
      </c>
      <c r="K948">
        <v>0</v>
      </c>
      <c r="L948" s="2">
        <v>0</v>
      </c>
      <c r="M948" s="2">
        <v>0</v>
      </c>
      <c r="N948" s="2">
        <v>0</v>
      </c>
      <c r="O948" s="2">
        <v>370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370</v>
      </c>
      <c r="V948" t="s">
        <v>55</v>
      </c>
    </row>
    <row r="949" spans="1:22" ht="15.75" hidden="1" thickBot="1" x14ac:dyDescent="0.3">
      <c r="A949" t="s">
        <v>8327</v>
      </c>
      <c r="B949" s="6">
        <v>45594</v>
      </c>
      <c r="C949" t="s">
        <v>1</v>
      </c>
      <c r="D949" t="s">
        <v>7706</v>
      </c>
      <c r="E949" t="s">
        <v>10763</v>
      </c>
      <c r="F949" t="s">
        <v>10764</v>
      </c>
      <c r="G949">
        <v>2266</v>
      </c>
      <c r="H949">
        <v>2266</v>
      </c>
      <c r="I949">
        <v>2266</v>
      </c>
      <c r="J949">
        <v>2266</v>
      </c>
      <c r="K949">
        <v>0</v>
      </c>
      <c r="L949" s="2">
        <v>0</v>
      </c>
      <c r="M949" s="2">
        <v>0</v>
      </c>
      <c r="N949" s="2">
        <v>0</v>
      </c>
      <c r="O949" s="2">
        <v>105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105</v>
      </c>
      <c r="V949" t="s">
        <v>55</v>
      </c>
    </row>
    <row r="950" spans="1:22" ht="15.75" hidden="1" thickBot="1" x14ac:dyDescent="0.3">
      <c r="A950" t="s">
        <v>8327</v>
      </c>
      <c r="B950" s="6">
        <v>45593</v>
      </c>
      <c r="C950" t="s">
        <v>1</v>
      </c>
      <c r="D950" t="s">
        <v>7706</v>
      </c>
      <c r="E950" t="s">
        <v>10763</v>
      </c>
      <c r="F950" t="s">
        <v>10764</v>
      </c>
      <c r="G950">
        <v>2265</v>
      </c>
      <c r="H950">
        <v>2265</v>
      </c>
      <c r="I950">
        <v>2265</v>
      </c>
      <c r="J950">
        <v>2265</v>
      </c>
      <c r="K950">
        <v>0</v>
      </c>
      <c r="L950" s="2">
        <v>0</v>
      </c>
      <c r="M950" s="2">
        <v>0</v>
      </c>
      <c r="N950" s="2">
        <v>0</v>
      </c>
      <c r="O950" s="2">
        <v>252.5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252.5</v>
      </c>
      <c r="V950" t="s">
        <v>55</v>
      </c>
    </row>
    <row r="951" spans="1:22" ht="15.75" hidden="1" thickBot="1" x14ac:dyDescent="0.3">
      <c r="A951" t="s">
        <v>8327</v>
      </c>
      <c r="B951" s="6">
        <v>45593</v>
      </c>
      <c r="C951" t="s">
        <v>1</v>
      </c>
      <c r="D951" t="s">
        <v>7706</v>
      </c>
      <c r="E951" t="s">
        <v>10763</v>
      </c>
      <c r="F951" t="s">
        <v>10764</v>
      </c>
      <c r="G951">
        <v>2264</v>
      </c>
      <c r="H951">
        <v>2264</v>
      </c>
      <c r="I951">
        <v>2264</v>
      </c>
      <c r="J951">
        <v>2264</v>
      </c>
      <c r="K951">
        <v>0</v>
      </c>
      <c r="L951" s="2">
        <v>0</v>
      </c>
      <c r="M951" s="2">
        <v>0</v>
      </c>
      <c r="N951" s="2">
        <v>0</v>
      </c>
      <c r="O951" s="2">
        <v>4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4</v>
      </c>
      <c r="V951" t="s">
        <v>55</v>
      </c>
    </row>
    <row r="952" spans="1:22" ht="15.75" hidden="1" thickBot="1" x14ac:dyDescent="0.3">
      <c r="A952" t="s">
        <v>8327</v>
      </c>
      <c r="B952" s="6">
        <v>45593</v>
      </c>
      <c r="C952" t="s">
        <v>1</v>
      </c>
      <c r="D952" t="s">
        <v>7706</v>
      </c>
      <c r="E952" t="s">
        <v>10763</v>
      </c>
      <c r="F952" t="s">
        <v>10764</v>
      </c>
      <c r="G952">
        <v>2263</v>
      </c>
      <c r="H952">
        <v>2263</v>
      </c>
      <c r="I952">
        <v>2263</v>
      </c>
      <c r="J952">
        <v>2263</v>
      </c>
      <c r="K952">
        <v>0</v>
      </c>
      <c r="L952" s="2">
        <v>0</v>
      </c>
      <c r="M952" s="2">
        <v>0</v>
      </c>
      <c r="N952" s="2">
        <v>0</v>
      </c>
      <c r="O952" s="2">
        <v>550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550</v>
      </c>
      <c r="V952" t="s">
        <v>55</v>
      </c>
    </row>
    <row r="953" spans="1:22" ht="15.75" hidden="1" thickBot="1" x14ac:dyDescent="0.3">
      <c r="A953" t="s">
        <v>8327</v>
      </c>
      <c r="B953" s="6">
        <v>45593</v>
      </c>
      <c r="C953" t="s">
        <v>1</v>
      </c>
      <c r="D953" t="s">
        <v>7706</v>
      </c>
      <c r="E953" t="s">
        <v>10763</v>
      </c>
      <c r="F953" t="s">
        <v>10764</v>
      </c>
      <c r="G953">
        <v>2262</v>
      </c>
      <c r="H953">
        <v>2262</v>
      </c>
      <c r="I953">
        <v>2262</v>
      </c>
      <c r="J953">
        <v>2262</v>
      </c>
      <c r="K953">
        <v>0</v>
      </c>
      <c r="L953" s="2">
        <v>0</v>
      </c>
      <c r="M953" s="2">
        <v>0</v>
      </c>
      <c r="N953" s="2">
        <v>0</v>
      </c>
      <c r="O953" s="2">
        <v>588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588</v>
      </c>
      <c r="V953" t="s">
        <v>55</v>
      </c>
    </row>
    <row r="954" spans="1:22" ht="15.75" hidden="1" thickBot="1" x14ac:dyDescent="0.3">
      <c r="A954" t="s">
        <v>8327</v>
      </c>
      <c r="B954" s="6">
        <v>45593</v>
      </c>
      <c r="C954" t="s">
        <v>1</v>
      </c>
      <c r="D954" t="s">
        <v>7706</v>
      </c>
      <c r="E954" t="s">
        <v>10763</v>
      </c>
      <c r="F954" t="s">
        <v>10764</v>
      </c>
      <c r="G954">
        <v>2261</v>
      </c>
      <c r="H954">
        <v>2261</v>
      </c>
      <c r="I954">
        <v>2261</v>
      </c>
      <c r="J954">
        <v>2261</v>
      </c>
      <c r="K954">
        <v>0</v>
      </c>
      <c r="L954" s="2">
        <v>0</v>
      </c>
      <c r="M954" s="2">
        <v>0</v>
      </c>
      <c r="N954" s="2">
        <v>0</v>
      </c>
      <c r="O954" s="2">
        <v>366.5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366.5</v>
      </c>
      <c r="V954" t="s">
        <v>55</v>
      </c>
    </row>
    <row r="955" spans="1:22" ht="15.75" hidden="1" thickBot="1" x14ac:dyDescent="0.3">
      <c r="A955" t="s">
        <v>8327</v>
      </c>
      <c r="B955" s="6">
        <v>45593</v>
      </c>
      <c r="C955" t="s">
        <v>1</v>
      </c>
      <c r="D955" t="s">
        <v>7706</v>
      </c>
      <c r="E955" t="s">
        <v>10763</v>
      </c>
      <c r="F955" t="s">
        <v>10764</v>
      </c>
      <c r="G955">
        <v>2260</v>
      </c>
      <c r="H955">
        <v>2260</v>
      </c>
      <c r="I955">
        <v>2260</v>
      </c>
      <c r="J955">
        <v>2260</v>
      </c>
      <c r="K955">
        <v>0</v>
      </c>
      <c r="L955" s="2">
        <v>0</v>
      </c>
      <c r="M955" s="2">
        <v>0</v>
      </c>
      <c r="N955" s="2">
        <v>0</v>
      </c>
      <c r="O955" s="2">
        <v>313.44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313.44</v>
      </c>
      <c r="V955" t="s">
        <v>55</v>
      </c>
    </row>
    <row r="956" spans="1:22" ht="15.75" hidden="1" thickBot="1" x14ac:dyDescent="0.3">
      <c r="A956" t="s">
        <v>8327</v>
      </c>
      <c r="B956" s="6">
        <v>45593</v>
      </c>
      <c r="C956" t="s">
        <v>1</v>
      </c>
      <c r="D956" t="s">
        <v>7706</v>
      </c>
      <c r="E956" t="s">
        <v>10763</v>
      </c>
      <c r="F956" t="s">
        <v>10764</v>
      </c>
      <c r="G956">
        <v>2259</v>
      </c>
      <c r="H956">
        <v>2259</v>
      </c>
      <c r="I956">
        <v>2259</v>
      </c>
      <c r="J956">
        <v>2259</v>
      </c>
      <c r="K956">
        <v>0</v>
      </c>
      <c r="L956" s="2">
        <v>0</v>
      </c>
      <c r="M956" s="2">
        <v>0</v>
      </c>
      <c r="N956" s="2">
        <v>0</v>
      </c>
      <c r="O956" s="2">
        <v>16.53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16.53</v>
      </c>
      <c r="V956" t="s">
        <v>55</v>
      </c>
    </row>
    <row r="957" spans="1:22" ht="15.75" hidden="1" thickBot="1" x14ac:dyDescent="0.3">
      <c r="A957" t="s">
        <v>8327</v>
      </c>
      <c r="B957" s="6">
        <v>45593</v>
      </c>
      <c r="C957" t="s">
        <v>1</v>
      </c>
      <c r="D957" t="s">
        <v>7706</v>
      </c>
      <c r="E957" t="s">
        <v>10763</v>
      </c>
      <c r="F957" t="s">
        <v>10764</v>
      </c>
      <c r="G957">
        <v>2258</v>
      </c>
      <c r="H957">
        <v>2258</v>
      </c>
      <c r="I957">
        <v>2258</v>
      </c>
      <c r="J957">
        <v>2258</v>
      </c>
      <c r="K957">
        <v>0</v>
      </c>
      <c r="L957" s="2">
        <v>0</v>
      </c>
      <c r="M957" s="2">
        <v>0</v>
      </c>
      <c r="N957" s="2">
        <v>0</v>
      </c>
      <c r="O957" s="2">
        <v>7.5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7.5</v>
      </c>
      <c r="V957" t="s">
        <v>55</v>
      </c>
    </row>
    <row r="958" spans="1:22" ht="15.75" hidden="1" thickBot="1" x14ac:dyDescent="0.3">
      <c r="A958" t="s">
        <v>8327</v>
      </c>
      <c r="B958" s="6">
        <v>45593</v>
      </c>
      <c r="C958" t="s">
        <v>1</v>
      </c>
      <c r="D958" t="s">
        <v>7706</v>
      </c>
      <c r="E958" t="s">
        <v>10763</v>
      </c>
      <c r="F958" t="s">
        <v>10764</v>
      </c>
      <c r="G958">
        <v>2257</v>
      </c>
      <c r="H958">
        <v>2257</v>
      </c>
      <c r="I958">
        <v>2257</v>
      </c>
      <c r="J958">
        <v>2257</v>
      </c>
      <c r="K958">
        <v>0</v>
      </c>
      <c r="L958" s="2">
        <v>0</v>
      </c>
      <c r="M958" s="2">
        <v>0</v>
      </c>
      <c r="N958" s="2">
        <v>0</v>
      </c>
      <c r="O958" s="2">
        <v>64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64</v>
      </c>
      <c r="V958" t="s">
        <v>55</v>
      </c>
    </row>
    <row r="959" spans="1:22" ht="15.75" hidden="1" thickBot="1" x14ac:dyDescent="0.3">
      <c r="A959" t="s">
        <v>8327</v>
      </c>
      <c r="B959" s="6">
        <v>45593</v>
      </c>
      <c r="C959" t="s">
        <v>1</v>
      </c>
      <c r="D959" t="s">
        <v>7706</v>
      </c>
      <c r="E959" t="s">
        <v>10763</v>
      </c>
      <c r="F959" t="s">
        <v>10764</v>
      </c>
      <c r="G959">
        <v>2256</v>
      </c>
      <c r="H959">
        <v>2256</v>
      </c>
      <c r="I959">
        <v>2256</v>
      </c>
      <c r="J959">
        <v>2256</v>
      </c>
      <c r="K959">
        <v>0</v>
      </c>
      <c r="L959" s="2">
        <v>0</v>
      </c>
      <c r="M959" s="2">
        <v>0</v>
      </c>
      <c r="N959" s="2">
        <v>0</v>
      </c>
      <c r="O959" s="2">
        <v>21.3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21.3</v>
      </c>
      <c r="V959" t="s">
        <v>55</v>
      </c>
    </row>
    <row r="960" spans="1:22" ht="15.75" hidden="1" thickBot="1" x14ac:dyDescent="0.3">
      <c r="A960" t="s">
        <v>8327</v>
      </c>
      <c r="B960" s="6">
        <v>45593</v>
      </c>
      <c r="C960" t="s">
        <v>1</v>
      </c>
      <c r="D960" t="s">
        <v>7706</v>
      </c>
      <c r="E960" t="s">
        <v>10763</v>
      </c>
      <c r="F960" t="s">
        <v>10764</v>
      </c>
      <c r="G960">
        <v>2255</v>
      </c>
      <c r="H960">
        <v>2255</v>
      </c>
      <c r="I960">
        <v>2255</v>
      </c>
      <c r="J960">
        <v>2255</v>
      </c>
      <c r="K960">
        <v>0</v>
      </c>
      <c r="L960" s="2">
        <v>0</v>
      </c>
      <c r="M960" s="2">
        <v>0</v>
      </c>
      <c r="N960" s="2">
        <v>0</v>
      </c>
      <c r="O960" s="2">
        <v>91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91</v>
      </c>
      <c r="V960" t="s">
        <v>55</v>
      </c>
    </row>
    <row r="961" spans="1:22" ht="15.75" hidden="1" thickBot="1" x14ac:dyDescent="0.3">
      <c r="A961" t="s">
        <v>8327</v>
      </c>
      <c r="B961" s="6">
        <v>45593</v>
      </c>
      <c r="C961" t="s">
        <v>1</v>
      </c>
      <c r="D961" t="s">
        <v>7706</v>
      </c>
      <c r="E961" t="s">
        <v>10763</v>
      </c>
      <c r="F961" t="s">
        <v>10764</v>
      </c>
      <c r="G961">
        <v>2254</v>
      </c>
      <c r="H961">
        <v>2254</v>
      </c>
      <c r="I961">
        <v>2254</v>
      </c>
      <c r="J961">
        <v>2254</v>
      </c>
      <c r="K961">
        <v>0</v>
      </c>
      <c r="L961" s="2">
        <v>0</v>
      </c>
      <c r="M961" s="2">
        <v>0</v>
      </c>
      <c r="N961" s="2">
        <v>0</v>
      </c>
      <c r="O961" s="2">
        <v>106.71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106.71</v>
      </c>
      <c r="V961" t="s">
        <v>55</v>
      </c>
    </row>
    <row r="962" spans="1:22" ht="15.75" hidden="1" thickBot="1" x14ac:dyDescent="0.3">
      <c r="A962" t="s">
        <v>8327</v>
      </c>
      <c r="B962" s="6">
        <v>45593</v>
      </c>
      <c r="C962" t="s">
        <v>1</v>
      </c>
      <c r="D962" t="s">
        <v>7706</v>
      </c>
      <c r="E962" t="s">
        <v>10763</v>
      </c>
      <c r="F962" t="s">
        <v>10764</v>
      </c>
      <c r="G962">
        <v>2253</v>
      </c>
      <c r="H962">
        <v>2253</v>
      </c>
      <c r="I962">
        <v>2253</v>
      </c>
      <c r="J962">
        <v>2253</v>
      </c>
      <c r="K962">
        <v>0</v>
      </c>
      <c r="L962" s="2">
        <v>0</v>
      </c>
      <c r="M962" s="2">
        <v>0</v>
      </c>
      <c r="N962" s="2">
        <v>0</v>
      </c>
      <c r="O962" s="2">
        <v>292.8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292.8</v>
      </c>
      <c r="V962" t="s">
        <v>55</v>
      </c>
    </row>
    <row r="963" spans="1:22" ht="15.75" hidden="1" thickBot="1" x14ac:dyDescent="0.3">
      <c r="A963" t="s">
        <v>8327</v>
      </c>
      <c r="B963" s="6">
        <v>45593</v>
      </c>
      <c r="C963" t="s">
        <v>1</v>
      </c>
      <c r="D963" t="s">
        <v>7706</v>
      </c>
      <c r="E963" t="s">
        <v>10763</v>
      </c>
      <c r="F963" t="s">
        <v>10764</v>
      </c>
      <c r="G963">
        <v>2252</v>
      </c>
      <c r="H963">
        <v>2252</v>
      </c>
      <c r="I963">
        <v>2252</v>
      </c>
      <c r="J963">
        <v>2252</v>
      </c>
      <c r="K963">
        <v>0</v>
      </c>
      <c r="L963" s="2">
        <v>0</v>
      </c>
      <c r="M963" s="2">
        <v>0</v>
      </c>
      <c r="N963" s="2">
        <v>0</v>
      </c>
      <c r="O963" s="2">
        <v>39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39</v>
      </c>
      <c r="V963" t="s">
        <v>55</v>
      </c>
    </row>
    <row r="964" spans="1:22" ht="15.75" hidden="1" thickBot="1" x14ac:dyDescent="0.3">
      <c r="A964" t="s">
        <v>8327</v>
      </c>
      <c r="B964" s="6">
        <v>45593</v>
      </c>
      <c r="C964" t="s">
        <v>1</v>
      </c>
      <c r="D964" t="s">
        <v>7706</v>
      </c>
      <c r="E964" t="s">
        <v>10763</v>
      </c>
      <c r="F964" t="s">
        <v>10764</v>
      </c>
      <c r="G964">
        <v>2251</v>
      </c>
      <c r="H964">
        <v>2251</v>
      </c>
      <c r="I964">
        <v>2251</v>
      </c>
      <c r="J964">
        <v>2251</v>
      </c>
      <c r="K964">
        <v>0</v>
      </c>
      <c r="L964" s="2">
        <v>0</v>
      </c>
      <c r="M964" s="2">
        <v>0</v>
      </c>
      <c r="N964" s="2">
        <v>0</v>
      </c>
      <c r="O964" s="2">
        <v>52.25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52.25</v>
      </c>
      <c r="V964" t="s">
        <v>55</v>
      </c>
    </row>
    <row r="965" spans="1:22" ht="15.75" hidden="1" thickBot="1" x14ac:dyDescent="0.3">
      <c r="A965" t="s">
        <v>8327</v>
      </c>
      <c r="B965" s="6">
        <v>45593</v>
      </c>
      <c r="C965" t="s">
        <v>1</v>
      </c>
      <c r="D965" t="s">
        <v>7706</v>
      </c>
      <c r="E965" t="s">
        <v>10763</v>
      </c>
      <c r="F965" t="s">
        <v>10764</v>
      </c>
      <c r="G965">
        <v>2250</v>
      </c>
      <c r="H965">
        <v>2250</v>
      </c>
      <c r="I965">
        <v>2250</v>
      </c>
      <c r="J965">
        <v>2250</v>
      </c>
      <c r="K965">
        <v>0</v>
      </c>
      <c r="L965" s="2">
        <v>0</v>
      </c>
      <c r="M965" s="2">
        <v>0</v>
      </c>
      <c r="N965" s="2">
        <v>0</v>
      </c>
      <c r="O965" s="2">
        <v>29.5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29.5</v>
      </c>
      <c r="V965" t="s">
        <v>55</v>
      </c>
    </row>
    <row r="966" spans="1:22" ht="15.75" hidden="1" thickBot="1" x14ac:dyDescent="0.3">
      <c r="A966" t="s">
        <v>8327</v>
      </c>
      <c r="B966" s="6">
        <v>45593</v>
      </c>
      <c r="C966" t="s">
        <v>1</v>
      </c>
      <c r="D966" t="s">
        <v>7706</v>
      </c>
      <c r="E966" t="s">
        <v>10763</v>
      </c>
      <c r="F966" t="s">
        <v>10764</v>
      </c>
      <c r="G966">
        <v>2249</v>
      </c>
      <c r="H966">
        <v>2249</v>
      </c>
      <c r="I966">
        <v>2249</v>
      </c>
      <c r="J966">
        <v>2249</v>
      </c>
      <c r="K966">
        <v>0</v>
      </c>
      <c r="L966" s="2">
        <v>0</v>
      </c>
      <c r="M966" s="2">
        <v>0</v>
      </c>
      <c r="N966" s="2">
        <v>0</v>
      </c>
      <c r="O966" s="2">
        <v>220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220</v>
      </c>
      <c r="V966" t="s">
        <v>55</v>
      </c>
    </row>
    <row r="967" spans="1:22" ht="15.75" hidden="1" thickBot="1" x14ac:dyDescent="0.3">
      <c r="A967" t="s">
        <v>8327</v>
      </c>
      <c r="B967" s="6">
        <v>45593</v>
      </c>
      <c r="C967" t="s">
        <v>1</v>
      </c>
      <c r="D967" t="s">
        <v>7706</v>
      </c>
      <c r="E967" t="s">
        <v>10763</v>
      </c>
      <c r="F967" t="s">
        <v>10764</v>
      </c>
      <c r="G967">
        <v>2248</v>
      </c>
      <c r="H967">
        <v>2248</v>
      </c>
      <c r="I967">
        <v>2248</v>
      </c>
      <c r="J967">
        <v>2248</v>
      </c>
      <c r="K967">
        <v>0</v>
      </c>
      <c r="L967" s="2">
        <v>0</v>
      </c>
      <c r="M967" s="2">
        <v>0</v>
      </c>
      <c r="N967" s="2">
        <v>0</v>
      </c>
      <c r="O967" s="2">
        <v>21.25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21.25</v>
      </c>
      <c r="V967" t="s">
        <v>55</v>
      </c>
    </row>
    <row r="968" spans="1:22" ht="15.75" hidden="1" thickBot="1" x14ac:dyDescent="0.3">
      <c r="A968" t="s">
        <v>8327</v>
      </c>
      <c r="B968" s="6">
        <v>45593</v>
      </c>
      <c r="C968" t="s">
        <v>1</v>
      </c>
      <c r="D968" t="s">
        <v>7706</v>
      </c>
      <c r="E968" t="s">
        <v>10763</v>
      </c>
      <c r="F968" t="s">
        <v>10764</v>
      </c>
      <c r="G968">
        <v>2247</v>
      </c>
      <c r="H968">
        <v>2247</v>
      </c>
      <c r="I968">
        <v>2247</v>
      </c>
      <c r="J968">
        <v>2247</v>
      </c>
      <c r="K968">
        <v>0</v>
      </c>
      <c r="L968" s="2">
        <v>0</v>
      </c>
      <c r="M968" s="2">
        <v>0</v>
      </c>
      <c r="N968" s="2">
        <v>0</v>
      </c>
      <c r="O968" s="2">
        <v>0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0</v>
      </c>
      <c r="V968" t="s">
        <v>55</v>
      </c>
    </row>
    <row r="969" spans="1:22" ht="15.75" hidden="1" thickBot="1" x14ac:dyDescent="0.3">
      <c r="A969" t="s">
        <v>8327</v>
      </c>
      <c r="B969" s="6">
        <v>45593</v>
      </c>
      <c r="C969" t="s">
        <v>1</v>
      </c>
      <c r="D969" t="s">
        <v>7706</v>
      </c>
      <c r="E969" t="s">
        <v>10763</v>
      </c>
      <c r="F969" t="s">
        <v>10764</v>
      </c>
      <c r="G969">
        <v>2246</v>
      </c>
      <c r="H969">
        <v>2246</v>
      </c>
      <c r="I969">
        <v>2246</v>
      </c>
      <c r="J969">
        <v>2246</v>
      </c>
      <c r="K969">
        <v>0</v>
      </c>
      <c r="L969" s="2">
        <v>0</v>
      </c>
      <c r="M969" s="2">
        <v>0</v>
      </c>
      <c r="N969" s="2">
        <v>0</v>
      </c>
      <c r="O969" s="2">
        <v>78.209999999999994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78.209999999999994</v>
      </c>
      <c r="V969" t="s">
        <v>55</v>
      </c>
    </row>
    <row r="970" spans="1:22" ht="15.75" hidden="1" thickBot="1" x14ac:dyDescent="0.3">
      <c r="A970" t="s">
        <v>8327</v>
      </c>
      <c r="B970" s="6">
        <v>45593</v>
      </c>
      <c r="C970" t="s">
        <v>1</v>
      </c>
      <c r="D970" t="s">
        <v>7706</v>
      </c>
      <c r="E970" t="s">
        <v>10763</v>
      </c>
      <c r="F970" t="s">
        <v>10764</v>
      </c>
      <c r="G970">
        <v>2245</v>
      </c>
      <c r="H970">
        <v>2245</v>
      </c>
      <c r="I970">
        <v>2245</v>
      </c>
      <c r="J970">
        <v>2245</v>
      </c>
      <c r="K970">
        <v>0</v>
      </c>
      <c r="L970" s="2">
        <v>0</v>
      </c>
      <c r="M970" s="2">
        <v>0</v>
      </c>
      <c r="N970" s="2">
        <v>0</v>
      </c>
      <c r="O970" s="2">
        <v>150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150</v>
      </c>
      <c r="V970" t="s">
        <v>55</v>
      </c>
    </row>
    <row r="971" spans="1:22" ht="15.75" hidden="1" thickBot="1" x14ac:dyDescent="0.3">
      <c r="A971" t="s">
        <v>8327</v>
      </c>
      <c r="B971" s="6">
        <v>45593</v>
      </c>
      <c r="C971" t="s">
        <v>1</v>
      </c>
      <c r="D971" t="s">
        <v>7706</v>
      </c>
      <c r="E971" t="s">
        <v>10763</v>
      </c>
      <c r="F971" t="s">
        <v>10764</v>
      </c>
      <c r="G971">
        <v>2244</v>
      </c>
      <c r="H971">
        <v>2244</v>
      </c>
      <c r="I971">
        <v>2244</v>
      </c>
      <c r="J971">
        <v>2244</v>
      </c>
      <c r="K971">
        <v>0</v>
      </c>
      <c r="L971" s="2">
        <v>0</v>
      </c>
      <c r="M971" s="2">
        <v>0</v>
      </c>
      <c r="N971" s="2">
        <v>0</v>
      </c>
      <c r="O971" s="2">
        <v>91.5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91.5</v>
      </c>
      <c r="V971" t="s">
        <v>55</v>
      </c>
    </row>
    <row r="972" spans="1:22" ht="15.75" hidden="1" thickBot="1" x14ac:dyDescent="0.3">
      <c r="A972" t="s">
        <v>8327</v>
      </c>
      <c r="B972" s="6">
        <v>45593</v>
      </c>
      <c r="C972" t="s">
        <v>1</v>
      </c>
      <c r="D972" t="s">
        <v>7706</v>
      </c>
      <c r="E972" t="s">
        <v>10763</v>
      </c>
      <c r="F972" t="s">
        <v>10764</v>
      </c>
      <c r="G972">
        <v>2243</v>
      </c>
      <c r="H972">
        <v>2243</v>
      </c>
      <c r="I972">
        <v>2243</v>
      </c>
      <c r="J972">
        <v>2243</v>
      </c>
      <c r="K972">
        <v>0</v>
      </c>
      <c r="L972" s="2">
        <v>0</v>
      </c>
      <c r="M972" s="2">
        <v>0</v>
      </c>
      <c r="N972" s="2">
        <v>0</v>
      </c>
      <c r="O972" s="2">
        <v>74.25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74.25</v>
      </c>
      <c r="V972" t="s">
        <v>55</v>
      </c>
    </row>
    <row r="973" spans="1:22" ht="15.75" hidden="1" thickBot="1" x14ac:dyDescent="0.3">
      <c r="A973" t="s">
        <v>8327</v>
      </c>
      <c r="B973" s="6">
        <v>45593</v>
      </c>
      <c r="C973" t="s">
        <v>1</v>
      </c>
      <c r="D973" t="s">
        <v>7706</v>
      </c>
      <c r="E973" t="s">
        <v>10763</v>
      </c>
      <c r="F973" t="s">
        <v>10764</v>
      </c>
      <c r="G973">
        <v>2242</v>
      </c>
      <c r="H973">
        <v>2242</v>
      </c>
      <c r="I973">
        <v>2242</v>
      </c>
      <c r="J973">
        <v>2242</v>
      </c>
      <c r="K973">
        <v>0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0</v>
      </c>
      <c r="V973" t="s">
        <v>55</v>
      </c>
    </row>
    <row r="974" spans="1:22" ht="15.75" hidden="1" thickBot="1" x14ac:dyDescent="0.3">
      <c r="A974" t="s">
        <v>8327</v>
      </c>
      <c r="B974" s="6">
        <v>45593</v>
      </c>
      <c r="C974" t="s">
        <v>1</v>
      </c>
      <c r="D974" t="s">
        <v>7706</v>
      </c>
      <c r="E974" t="s">
        <v>10763</v>
      </c>
      <c r="F974" t="s">
        <v>10764</v>
      </c>
      <c r="G974">
        <v>2241</v>
      </c>
      <c r="H974">
        <v>2241</v>
      </c>
      <c r="I974">
        <v>2241</v>
      </c>
      <c r="J974">
        <v>2241</v>
      </c>
      <c r="K974">
        <v>0</v>
      </c>
      <c r="L974" s="2">
        <v>0</v>
      </c>
      <c r="M974" s="2">
        <v>0</v>
      </c>
      <c r="N974" s="2">
        <v>0</v>
      </c>
      <c r="O974" s="2">
        <v>199.6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199.6</v>
      </c>
      <c r="V974" t="s">
        <v>55</v>
      </c>
    </row>
    <row r="975" spans="1:22" ht="15.75" hidden="1" thickBot="1" x14ac:dyDescent="0.3">
      <c r="A975" t="s">
        <v>8327</v>
      </c>
      <c r="B975" s="6">
        <v>45593</v>
      </c>
      <c r="C975" t="s">
        <v>1</v>
      </c>
      <c r="D975" t="s">
        <v>7706</v>
      </c>
      <c r="E975" t="s">
        <v>10763</v>
      </c>
      <c r="F975" t="s">
        <v>10764</v>
      </c>
      <c r="G975">
        <v>2240</v>
      </c>
      <c r="H975">
        <v>2240</v>
      </c>
      <c r="I975">
        <v>2240</v>
      </c>
      <c r="J975">
        <v>2240</v>
      </c>
      <c r="K975">
        <v>0</v>
      </c>
      <c r="L975" s="2">
        <v>0</v>
      </c>
      <c r="M975" s="2">
        <v>0</v>
      </c>
      <c r="N975" s="2">
        <v>0</v>
      </c>
      <c r="O975" s="2">
        <v>323.89999999999998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323.89999999999998</v>
      </c>
      <c r="V975" t="s">
        <v>55</v>
      </c>
    </row>
    <row r="976" spans="1:22" ht="15.75" hidden="1" thickBot="1" x14ac:dyDescent="0.3">
      <c r="A976" t="s">
        <v>8327</v>
      </c>
      <c r="B976" s="6">
        <v>45593</v>
      </c>
      <c r="C976" t="s">
        <v>1</v>
      </c>
      <c r="D976" t="s">
        <v>7706</v>
      </c>
      <c r="E976" t="s">
        <v>10763</v>
      </c>
      <c r="F976" t="s">
        <v>10764</v>
      </c>
      <c r="G976">
        <v>2239</v>
      </c>
      <c r="H976">
        <v>2239</v>
      </c>
      <c r="I976">
        <v>2239</v>
      </c>
      <c r="J976">
        <v>2239</v>
      </c>
      <c r="K976">
        <v>0</v>
      </c>
      <c r="L976" s="2">
        <v>0</v>
      </c>
      <c r="M976" s="2">
        <v>0</v>
      </c>
      <c r="N976" s="2">
        <v>0</v>
      </c>
      <c r="O976" s="2">
        <v>52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52</v>
      </c>
      <c r="V976" t="s">
        <v>55</v>
      </c>
    </row>
    <row r="977" spans="1:22" ht="15.75" hidden="1" thickBot="1" x14ac:dyDescent="0.3">
      <c r="A977" t="s">
        <v>8327</v>
      </c>
      <c r="B977" s="6">
        <v>45593</v>
      </c>
      <c r="C977" t="s">
        <v>1</v>
      </c>
      <c r="D977" t="s">
        <v>7706</v>
      </c>
      <c r="E977" t="s">
        <v>10763</v>
      </c>
      <c r="F977" t="s">
        <v>10764</v>
      </c>
      <c r="G977">
        <v>2238</v>
      </c>
      <c r="H977">
        <v>2238</v>
      </c>
      <c r="I977">
        <v>2238</v>
      </c>
      <c r="J977">
        <v>2238</v>
      </c>
      <c r="K977">
        <v>0</v>
      </c>
      <c r="L977" s="2">
        <v>0</v>
      </c>
      <c r="M977" s="2">
        <v>0</v>
      </c>
      <c r="N977" s="2">
        <v>0</v>
      </c>
      <c r="O977" s="2">
        <v>10.5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10.5</v>
      </c>
      <c r="V977" t="s">
        <v>55</v>
      </c>
    </row>
    <row r="978" spans="1:22" ht="15.75" hidden="1" thickBot="1" x14ac:dyDescent="0.3">
      <c r="A978" t="s">
        <v>8327</v>
      </c>
      <c r="B978" s="6">
        <v>45593</v>
      </c>
      <c r="C978" t="s">
        <v>1</v>
      </c>
      <c r="D978" t="s">
        <v>7706</v>
      </c>
      <c r="E978" t="s">
        <v>10763</v>
      </c>
      <c r="F978" t="s">
        <v>10764</v>
      </c>
      <c r="G978">
        <v>2237</v>
      </c>
      <c r="H978">
        <v>2237</v>
      </c>
      <c r="I978">
        <v>2237</v>
      </c>
      <c r="J978">
        <v>2237</v>
      </c>
      <c r="K978">
        <v>0</v>
      </c>
      <c r="L978" s="2">
        <v>0</v>
      </c>
      <c r="M978" s="2">
        <v>0</v>
      </c>
      <c r="N978" s="2">
        <v>0</v>
      </c>
      <c r="O978" s="2">
        <v>57.75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57.75</v>
      </c>
      <c r="V978" t="s">
        <v>55</v>
      </c>
    </row>
    <row r="979" spans="1:22" ht="15.75" hidden="1" thickBot="1" x14ac:dyDescent="0.3">
      <c r="A979" t="s">
        <v>8327</v>
      </c>
      <c r="B979" s="6">
        <v>45591</v>
      </c>
      <c r="C979" t="s">
        <v>1</v>
      </c>
      <c r="D979" t="s">
        <v>7706</v>
      </c>
      <c r="E979" t="s">
        <v>10763</v>
      </c>
      <c r="F979" t="s">
        <v>10764</v>
      </c>
      <c r="G979">
        <v>2236</v>
      </c>
      <c r="H979">
        <v>2236</v>
      </c>
      <c r="I979">
        <v>2236</v>
      </c>
      <c r="J979">
        <v>2236</v>
      </c>
      <c r="K979">
        <v>0</v>
      </c>
      <c r="L979" s="2">
        <v>0</v>
      </c>
      <c r="M979" s="2">
        <v>0</v>
      </c>
      <c r="N979" s="2">
        <v>0</v>
      </c>
      <c r="O979" s="2">
        <v>1324.91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1324.91</v>
      </c>
      <c r="V979" t="s">
        <v>55</v>
      </c>
    </row>
    <row r="980" spans="1:22" ht="15.75" hidden="1" thickBot="1" x14ac:dyDescent="0.3">
      <c r="A980" t="s">
        <v>8327</v>
      </c>
      <c r="B980" s="6">
        <v>45591</v>
      </c>
      <c r="C980" t="s">
        <v>1</v>
      </c>
      <c r="D980" t="s">
        <v>7706</v>
      </c>
      <c r="E980" t="s">
        <v>10763</v>
      </c>
      <c r="F980" t="s">
        <v>10764</v>
      </c>
      <c r="G980">
        <v>2235</v>
      </c>
      <c r="H980">
        <v>2235</v>
      </c>
      <c r="I980">
        <v>2235</v>
      </c>
      <c r="J980">
        <v>2235</v>
      </c>
      <c r="K980">
        <v>0</v>
      </c>
      <c r="L980" s="2">
        <v>0</v>
      </c>
      <c r="M980" s="2">
        <v>0</v>
      </c>
      <c r="N980" s="2">
        <v>0</v>
      </c>
      <c r="O980" s="2">
        <v>30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30</v>
      </c>
      <c r="V980" t="s">
        <v>55</v>
      </c>
    </row>
    <row r="981" spans="1:22" ht="15.75" hidden="1" thickBot="1" x14ac:dyDescent="0.3">
      <c r="A981" t="s">
        <v>8327</v>
      </c>
      <c r="B981" s="6">
        <v>45591</v>
      </c>
      <c r="C981" t="s">
        <v>1</v>
      </c>
      <c r="D981" t="s">
        <v>7706</v>
      </c>
      <c r="E981" t="s">
        <v>10763</v>
      </c>
      <c r="F981" t="s">
        <v>10764</v>
      </c>
      <c r="G981">
        <v>2234</v>
      </c>
      <c r="H981">
        <v>2234</v>
      </c>
      <c r="I981">
        <v>2234</v>
      </c>
      <c r="J981">
        <v>2234</v>
      </c>
      <c r="K981">
        <v>0</v>
      </c>
      <c r="L981" s="2">
        <v>0</v>
      </c>
      <c r="M981" s="2">
        <v>0</v>
      </c>
      <c r="N981" s="2">
        <v>0</v>
      </c>
      <c r="O981" s="2">
        <v>17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17</v>
      </c>
      <c r="V981" t="s">
        <v>55</v>
      </c>
    </row>
    <row r="982" spans="1:22" ht="15.75" hidden="1" thickBot="1" x14ac:dyDescent="0.3">
      <c r="A982" t="s">
        <v>8327</v>
      </c>
      <c r="B982" s="6">
        <v>45591</v>
      </c>
      <c r="C982" t="s">
        <v>1</v>
      </c>
      <c r="D982" t="s">
        <v>7706</v>
      </c>
      <c r="E982" t="s">
        <v>10763</v>
      </c>
      <c r="F982" t="s">
        <v>10764</v>
      </c>
      <c r="G982">
        <v>2233</v>
      </c>
      <c r="H982">
        <v>2233</v>
      </c>
      <c r="I982">
        <v>2233</v>
      </c>
      <c r="J982">
        <v>2233</v>
      </c>
      <c r="K982">
        <v>0</v>
      </c>
      <c r="L982" s="2">
        <v>0</v>
      </c>
      <c r="M982" s="2">
        <v>0</v>
      </c>
      <c r="N982" s="2">
        <v>0</v>
      </c>
      <c r="O982" s="2">
        <v>105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105</v>
      </c>
      <c r="V982" t="s">
        <v>55</v>
      </c>
    </row>
    <row r="983" spans="1:22" ht="15.75" hidden="1" thickBot="1" x14ac:dyDescent="0.3">
      <c r="A983" t="s">
        <v>8327</v>
      </c>
      <c r="B983" s="6">
        <v>45591</v>
      </c>
      <c r="C983" t="s">
        <v>1</v>
      </c>
      <c r="D983" t="s">
        <v>7706</v>
      </c>
      <c r="E983" t="s">
        <v>10763</v>
      </c>
      <c r="F983" t="s">
        <v>10764</v>
      </c>
      <c r="G983">
        <v>2232</v>
      </c>
      <c r="H983">
        <v>2232</v>
      </c>
      <c r="I983">
        <v>2232</v>
      </c>
      <c r="J983">
        <v>2232</v>
      </c>
      <c r="K983">
        <v>0</v>
      </c>
      <c r="L983" s="2">
        <v>0</v>
      </c>
      <c r="M983" s="2">
        <v>0</v>
      </c>
      <c r="N983" s="2">
        <v>0</v>
      </c>
      <c r="O983" s="2">
        <v>2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2</v>
      </c>
      <c r="V983" t="s">
        <v>55</v>
      </c>
    </row>
    <row r="984" spans="1:22" ht="15.75" hidden="1" thickBot="1" x14ac:dyDescent="0.3">
      <c r="A984" t="s">
        <v>8327</v>
      </c>
      <c r="B984" s="6">
        <v>45591</v>
      </c>
      <c r="C984" t="s">
        <v>1</v>
      </c>
      <c r="D984" t="s">
        <v>7706</v>
      </c>
      <c r="E984" t="s">
        <v>10763</v>
      </c>
      <c r="F984" t="s">
        <v>10764</v>
      </c>
      <c r="G984">
        <v>2231</v>
      </c>
      <c r="H984">
        <v>2231</v>
      </c>
      <c r="I984">
        <v>2231</v>
      </c>
      <c r="J984">
        <v>2231</v>
      </c>
      <c r="K984">
        <v>0</v>
      </c>
      <c r="L984" s="2">
        <v>0</v>
      </c>
      <c r="M984" s="2">
        <v>0</v>
      </c>
      <c r="N984" s="2">
        <v>0</v>
      </c>
      <c r="O984" s="2">
        <v>30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30</v>
      </c>
      <c r="V984" t="s">
        <v>55</v>
      </c>
    </row>
    <row r="985" spans="1:22" ht="15.75" hidden="1" thickBot="1" x14ac:dyDescent="0.3">
      <c r="A985" t="s">
        <v>8327</v>
      </c>
      <c r="B985" s="6">
        <v>45591</v>
      </c>
      <c r="C985" t="s">
        <v>1</v>
      </c>
      <c r="D985" t="s">
        <v>7706</v>
      </c>
      <c r="E985" t="s">
        <v>10763</v>
      </c>
      <c r="F985" t="s">
        <v>10764</v>
      </c>
      <c r="G985">
        <v>2230</v>
      </c>
      <c r="H985">
        <v>2230</v>
      </c>
      <c r="I985">
        <v>2230</v>
      </c>
      <c r="J985">
        <v>2230</v>
      </c>
      <c r="K985">
        <v>0</v>
      </c>
      <c r="L985" s="2">
        <v>0</v>
      </c>
      <c r="M985" s="2">
        <v>0</v>
      </c>
      <c r="N985" s="2">
        <v>0</v>
      </c>
      <c r="O985" s="2">
        <v>6.75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6.75</v>
      </c>
      <c r="V985" t="s">
        <v>55</v>
      </c>
    </row>
    <row r="986" spans="1:22" ht="15.75" hidden="1" thickBot="1" x14ac:dyDescent="0.3">
      <c r="A986" t="s">
        <v>8327</v>
      </c>
      <c r="B986" s="6">
        <v>45591</v>
      </c>
      <c r="C986" t="s">
        <v>1</v>
      </c>
      <c r="D986" t="s">
        <v>7706</v>
      </c>
      <c r="E986" t="s">
        <v>10763</v>
      </c>
      <c r="F986" t="s">
        <v>10764</v>
      </c>
      <c r="G986">
        <v>2229</v>
      </c>
      <c r="H986">
        <v>2229</v>
      </c>
      <c r="I986">
        <v>2229</v>
      </c>
      <c r="J986">
        <v>2229</v>
      </c>
      <c r="K986">
        <v>0</v>
      </c>
      <c r="L986" s="2">
        <v>0</v>
      </c>
      <c r="M986" s="2">
        <v>0</v>
      </c>
      <c r="N986" s="2">
        <v>0</v>
      </c>
      <c r="O986" s="2">
        <v>664.1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664.1</v>
      </c>
      <c r="V986" t="s">
        <v>55</v>
      </c>
    </row>
    <row r="987" spans="1:22" ht="15.75" hidden="1" thickBot="1" x14ac:dyDescent="0.3">
      <c r="A987" t="s">
        <v>8327</v>
      </c>
      <c r="B987" s="6">
        <v>45591</v>
      </c>
      <c r="C987" t="s">
        <v>1</v>
      </c>
      <c r="D987" t="s">
        <v>7706</v>
      </c>
      <c r="E987" t="s">
        <v>10763</v>
      </c>
      <c r="F987" t="s">
        <v>10764</v>
      </c>
      <c r="G987">
        <v>2228</v>
      </c>
      <c r="H987">
        <v>2228</v>
      </c>
      <c r="I987">
        <v>2228</v>
      </c>
      <c r="J987">
        <v>2228</v>
      </c>
      <c r="K987">
        <v>0</v>
      </c>
      <c r="L987" s="2">
        <v>0</v>
      </c>
      <c r="M987" s="2">
        <v>0</v>
      </c>
      <c r="N987" s="2">
        <v>0</v>
      </c>
      <c r="O987" s="2">
        <v>414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414</v>
      </c>
      <c r="V987" t="s">
        <v>55</v>
      </c>
    </row>
    <row r="988" spans="1:22" ht="15.75" hidden="1" thickBot="1" x14ac:dyDescent="0.3">
      <c r="A988" t="s">
        <v>8327</v>
      </c>
      <c r="B988" s="6">
        <v>45591</v>
      </c>
      <c r="C988" t="s">
        <v>1</v>
      </c>
      <c r="D988" t="s">
        <v>7706</v>
      </c>
      <c r="E988" t="s">
        <v>10763</v>
      </c>
      <c r="F988" t="s">
        <v>10764</v>
      </c>
      <c r="G988">
        <v>2227</v>
      </c>
      <c r="H988">
        <v>2227</v>
      </c>
      <c r="I988">
        <v>2227</v>
      </c>
      <c r="J988">
        <v>2227</v>
      </c>
      <c r="K988">
        <v>0</v>
      </c>
      <c r="L988" s="2">
        <v>0</v>
      </c>
      <c r="M988" s="2">
        <v>0</v>
      </c>
      <c r="N988" s="2">
        <v>0</v>
      </c>
      <c r="O988" s="2">
        <v>257.8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257.8</v>
      </c>
      <c r="V988" t="s">
        <v>55</v>
      </c>
    </row>
    <row r="989" spans="1:22" ht="15.75" hidden="1" thickBot="1" x14ac:dyDescent="0.3">
      <c r="A989" t="s">
        <v>8327</v>
      </c>
      <c r="B989" s="6">
        <v>45591</v>
      </c>
      <c r="C989" t="s">
        <v>1</v>
      </c>
      <c r="D989" t="s">
        <v>7706</v>
      </c>
      <c r="E989" t="s">
        <v>10763</v>
      </c>
      <c r="F989" t="s">
        <v>10764</v>
      </c>
      <c r="G989">
        <v>2226</v>
      </c>
      <c r="H989">
        <v>2226</v>
      </c>
      <c r="I989">
        <v>2226</v>
      </c>
      <c r="J989">
        <v>2226</v>
      </c>
      <c r="K989">
        <v>0</v>
      </c>
      <c r="L989" s="2">
        <v>0</v>
      </c>
      <c r="M989" s="2">
        <v>0</v>
      </c>
      <c r="N989" s="2">
        <v>0</v>
      </c>
      <c r="O989" s="2">
        <v>264.8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264.8</v>
      </c>
      <c r="V989" t="s">
        <v>55</v>
      </c>
    </row>
    <row r="990" spans="1:22" ht="15.75" hidden="1" thickBot="1" x14ac:dyDescent="0.3">
      <c r="A990" t="s">
        <v>8327</v>
      </c>
      <c r="B990" s="6">
        <v>45591</v>
      </c>
      <c r="C990" t="s">
        <v>1</v>
      </c>
      <c r="D990" t="s">
        <v>7706</v>
      </c>
      <c r="E990" t="s">
        <v>10763</v>
      </c>
      <c r="F990" t="s">
        <v>10764</v>
      </c>
      <c r="G990">
        <v>2225</v>
      </c>
      <c r="H990">
        <v>2225</v>
      </c>
      <c r="I990">
        <v>2225</v>
      </c>
      <c r="J990">
        <v>2225</v>
      </c>
      <c r="K990">
        <v>0</v>
      </c>
      <c r="L990" s="2">
        <v>0</v>
      </c>
      <c r="M990" s="2">
        <v>0</v>
      </c>
      <c r="N990" s="2">
        <v>0</v>
      </c>
      <c r="O990" s="2">
        <v>200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200</v>
      </c>
      <c r="V990" t="s">
        <v>55</v>
      </c>
    </row>
    <row r="991" spans="1:22" ht="15.75" hidden="1" thickBot="1" x14ac:dyDescent="0.3">
      <c r="A991" t="s">
        <v>8327</v>
      </c>
      <c r="B991" s="6">
        <v>45591</v>
      </c>
      <c r="C991" t="s">
        <v>1</v>
      </c>
      <c r="D991" t="s">
        <v>7706</v>
      </c>
      <c r="E991" t="s">
        <v>10763</v>
      </c>
      <c r="F991" t="s">
        <v>10764</v>
      </c>
      <c r="G991">
        <v>2224</v>
      </c>
      <c r="H991">
        <v>2224</v>
      </c>
      <c r="I991">
        <v>2224</v>
      </c>
      <c r="J991">
        <v>2224</v>
      </c>
      <c r="K991">
        <v>0</v>
      </c>
      <c r="L991" s="2">
        <v>0</v>
      </c>
      <c r="M991" s="2">
        <v>0</v>
      </c>
      <c r="N991" s="2">
        <v>0</v>
      </c>
      <c r="O991" s="2">
        <v>137.5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137.5</v>
      </c>
      <c r="V991" t="s">
        <v>55</v>
      </c>
    </row>
    <row r="992" spans="1:22" ht="15.75" hidden="1" thickBot="1" x14ac:dyDescent="0.3">
      <c r="A992" t="s">
        <v>8327</v>
      </c>
      <c r="B992" s="6">
        <v>45591</v>
      </c>
      <c r="C992" t="s">
        <v>1</v>
      </c>
      <c r="D992" t="s">
        <v>7706</v>
      </c>
      <c r="E992" t="s">
        <v>10763</v>
      </c>
      <c r="F992" t="s">
        <v>10764</v>
      </c>
      <c r="G992">
        <v>2223</v>
      </c>
      <c r="H992">
        <v>2223</v>
      </c>
      <c r="I992">
        <v>2223</v>
      </c>
      <c r="J992">
        <v>2223</v>
      </c>
      <c r="K992">
        <v>0</v>
      </c>
      <c r="L992" s="2">
        <v>0</v>
      </c>
      <c r="M992" s="2">
        <v>0</v>
      </c>
      <c r="N992" s="2">
        <v>0</v>
      </c>
      <c r="O992" s="2">
        <v>283.89999999999998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283.89999999999998</v>
      </c>
      <c r="V992" t="s">
        <v>55</v>
      </c>
    </row>
    <row r="993" spans="1:22" ht="15.75" hidden="1" thickBot="1" x14ac:dyDescent="0.3">
      <c r="A993" t="s">
        <v>8327</v>
      </c>
      <c r="B993" s="6">
        <v>45591</v>
      </c>
      <c r="C993" t="s">
        <v>1</v>
      </c>
      <c r="D993" t="s">
        <v>7706</v>
      </c>
      <c r="E993" t="s">
        <v>10763</v>
      </c>
      <c r="F993" t="s">
        <v>10764</v>
      </c>
      <c r="G993">
        <v>2222</v>
      </c>
      <c r="H993">
        <v>2222</v>
      </c>
      <c r="I993">
        <v>2222</v>
      </c>
      <c r="J993">
        <v>2222</v>
      </c>
      <c r="K993">
        <v>0</v>
      </c>
      <c r="L993" s="2">
        <v>0</v>
      </c>
      <c r="M993" s="2">
        <v>0</v>
      </c>
      <c r="N993" s="2">
        <v>0</v>
      </c>
      <c r="O993" s="2">
        <v>90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90</v>
      </c>
      <c r="V993" t="s">
        <v>55</v>
      </c>
    </row>
    <row r="994" spans="1:22" ht="15.75" hidden="1" thickBot="1" x14ac:dyDescent="0.3">
      <c r="A994" t="s">
        <v>8327</v>
      </c>
      <c r="B994" s="6">
        <v>45590</v>
      </c>
      <c r="C994" t="s">
        <v>1</v>
      </c>
      <c r="D994" t="s">
        <v>7706</v>
      </c>
      <c r="E994" t="s">
        <v>10763</v>
      </c>
      <c r="F994" t="s">
        <v>10764</v>
      </c>
      <c r="G994">
        <v>2221</v>
      </c>
      <c r="H994">
        <v>2221</v>
      </c>
      <c r="I994">
        <v>2221</v>
      </c>
      <c r="J994">
        <v>2221</v>
      </c>
      <c r="K994">
        <v>0</v>
      </c>
      <c r="L994" s="2">
        <v>0</v>
      </c>
      <c r="M994" s="2">
        <v>0</v>
      </c>
      <c r="N994" s="2">
        <v>0</v>
      </c>
      <c r="O994" s="2">
        <v>65.5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65.5</v>
      </c>
      <c r="V994" t="s">
        <v>55</v>
      </c>
    </row>
    <row r="995" spans="1:22" ht="15.75" hidden="1" thickBot="1" x14ac:dyDescent="0.3">
      <c r="A995" t="s">
        <v>8327</v>
      </c>
      <c r="B995" s="6">
        <v>45590</v>
      </c>
      <c r="C995" t="s">
        <v>1</v>
      </c>
      <c r="D995" t="s">
        <v>7706</v>
      </c>
      <c r="E995" t="s">
        <v>10763</v>
      </c>
      <c r="F995" t="s">
        <v>10764</v>
      </c>
      <c r="G995">
        <v>2220</v>
      </c>
      <c r="H995">
        <v>2220</v>
      </c>
      <c r="I995">
        <v>2220</v>
      </c>
      <c r="J995">
        <v>2220</v>
      </c>
      <c r="K995">
        <v>0</v>
      </c>
      <c r="L995" s="2">
        <v>0</v>
      </c>
      <c r="M995" s="2">
        <v>0</v>
      </c>
      <c r="N995" s="2">
        <v>0</v>
      </c>
      <c r="O995" s="2">
        <v>445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445</v>
      </c>
      <c r="V995" t="s">
        <v>55</v>
      </c>
    </row>
    <row r="996" spans="1:22" ht="15.75" hidden="1" thickBot="1" x14ac:dyDescent="0.3">
      <c r="A996" t="s">
        <v>8327</v>
      </c>
      <c r="B996" s="6">
        <v>45590</v>
      </c>
      <c r="C996" t="s">
        <v>1</v>
      </c>
      <c r="D996" t="s">
        <v>7706</v>
      </c>
      <c r="E996" t="s">
        <v>10763</v>
      </c>
      <c r="F996" t="s">
        <v>10764</v>
      </c>
      <c r="G996">
        <v>2219</v>
      </c>
      <c r="H996">
        <v>2219</v>
      </c>
      <c r="I996">
        <v>2219</v>
      </c>
      <c r="J996">
        <v>2219</v>
      </c>
      <c r="K996">
        <v>0</v>
      </c>
      <c r="L996" s="2">
        <v>0</v>
      </c>
      <c r="M996" s="2">
        <v>0</v>
      </c>
      <c r="N996" s="2">
        <v>0</v>
      </c>
      <c r="O996" s="2">
        <v>6.93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6.93</v>
      </c>
      <c r="V996" t="s">
        <v>55</v>
      </c>
    </row>
    <row r="997" spans="1:22" ht="15.75" hidden="1" thickBot="1" x14ac:dyDescent="0.3">
      <c r="A997" t="s">
        <v>8327</v>
      </c>
      <c r="B997" s="6">
        <v>45590</v>
      </c>
      <c r="C997" t="s">
        <v>1</v>
      </c>
      <c r="D997" t="s">
        <v>7706</v>
      </c>
      <c r="E997" t="s">
        <v>10763</v>
      </c>
      <c r="F997" t="s">
        <v>10764</v>
      </c>
      <c r="G997">
        <v>2218</v>
      </c>
      <c r="H997">
        <v>2218</v>
      </c>
      <c r="I997">
        <v>2218</v>
      </c>
      <c r="J997">
        <v>2218</v>
      </c>
      <c r="K997">
        <v>0</v>
      </c>
      <c r="L997" s="2">
        <v>0</v>
      </c>
      <c r="M997" s="2">
        <v>0</v>
      </c>
      <c r="N997" s="2">
        <v>0</v>
      </c>
      <c r="O997" s="2">
        <v>68.75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68.75</v>
      </c>
      <c r="V997" t="s">
        <v>55</v>
      </c>
    </row>
    <row r="998" spans="1:22" ht="15.75" hidden="1" thickBot="1" x14ac:dyDescent="0.3">
      <c r="A998" t="s">
        <v>8327</v>
      </c>
      <c r="B998" s="6">
        <v>45590</v>
      </c>
      <c r="C998" t="s">
        <v>1</v>
      </c>
      <c r="D998" t="s">
        <v>7706</v>
      </c>
      <c r="E998" t="s">
        <v>10763</v>
      </c>
      <c r="F998" t="s">
        <v>10764</v>
      </c>
      <c r="G998">
        <v>2217</v>
      </c>
      <c r="H998">
        <v>2217</v>
      </c>
      <c r="I998">
        <v>2217</v>
      </c>
      <c r="J998">
        <v>2217</v>
      </c>
      <c r="K998">
        <v>0</v>
      </c>
      <c r="L998" s="2">
        <v>0</v>
      </c>
      <c r="M998" s="2">
        <v>0</v>
      </c>
      <c r="N998" s="2">
        <v>0</v>
      </c>
      <c r="O998" s="2">
        <v>66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66</v>
      </c>
      <c r="V998" t="s">
        <v>55</v>
      </c>
    </row>
    <row r="999" spans="1:22" ht="15.75" hidden="1" thickBot="1" x14ac:dyDescent="0.3">
      <c r="A999" t="s">
        <v>8327</v>
      </c>
      <c r="B999" s="6">
        <v>45590</v>
      </c>
      <c r="C999" t="s">
        <v>1</v>
      </c>
      <c r="D999" t="s">
        <v>7706</v>
      </c>
      <c r="E999" t="s">
        <v>10763</v>
      </c>
      <c r="F999" t="s">
        <v>10764</v>
      </c>
      <c r="G999">
        <v>2216</v>
      </c>
      <c r="H999">
        <v>2216</v>
      </c>
      <c r="I999">
        <v>2216</v>
      </c>
      <c r="J999">
        <v>2216</v>
      </c>
      <c r="K999">
        <v>0</v>
      </c>
      <c r="L999" s="2">
        <v>0</v>
      </c>
      <c r="M999" s="2">
        <v>0</v>
      </c>
      <c r="N999" s="2">
        <v>0</v>
      </c>
      <c r="O999" s="2">
        <v>25.72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25.72</v>
      </c>
      <c r="V999" t="s">
        <v>55</v>
      </c>
    </row>
    <row r="1000" spans="1:22" ht="15.75" hidden="1" thickBot="1" x14ac:dyDescent="0.3">
      <c r="A1000" t="s">
        <v>8327</v>
      </c>
      <c r="B1000" s="6">
        <v>45590</v>
      </c>
      <c r="C1000" t="s">
        <v>1</v>
      </c>
      <c r="D1000" t="s">
        <v>7706</v>
      </c>
      <c r="E1000" t="s">
        <v>10763</v>
      </c>
      <c r="F1000" t="s">
        <v>10764</v>
      </c>
      <c r="G1000">
        <v>2215</v>
      </c>
      <c r="H1000">
        <v>2215</v>
      </c>
      <c r="I1000">
        <v>2215</v>
      </c>
      <c r="J1000">
        <v>2215</v>
      </c>
      <c r="K1000">
        <v>0</v>
      </c>
      <c r="L1000" s="2">
        <v>0</v>
      </c>
      <c r="M1000" s="2">
        <v>0</v>
      </c>
      <c r="N1000" s="2">
        <v>0</v>
      </c>
      <c r="O1000" s="2">
        <v>75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75</v>
      </c>
      <c r="V1000" t="s">
        <v>55</v>
      </c>
    </row>
    <row r="1001" spans="1:22" ht="15.75" hidden="1" thickBot="1" x14ac:dyDescent="0.3">
      <c r="A1001" t="s">
        <v>8327</v>
      </c>
      <c r="B1001" s="6">
        <v>45590</v>
      </c>
      <c r="C1001" t="s">
        <v>1</v>
      </c>
      <c r="D1001" t="s">
        <v>7706</v>
      </c>
      <c r="E1001" t="s">
        <v>10763</v>
      </c>
      <c r="F1001" t="s">
        <v>10764</v>
      </c>
      <c r="G1001">
        <v>2214</v>
      </c>
      <c r="H1001">
        <v>2214</v>
      </c>
      <c r="I1001">
        <v>2214</v>
      </c>
      <c r="J1001">
        <v>2214</v>
      </c>
      <c r="K1001">
        <v>0</v>
      </c>
      <c r="L1001" s="2">
        <v>0</v>
      </c>
      <c r="M1001" s="2">
        <v>0</v>
      </c>
      <c r="N1001" s="2">
        <v>0</v>
      </c>
      <c r="O1001" s="2">
        <v>751.65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751.65</v>
      </c>
      <c r="V1001" t="s">
        <v>55</v>
      </c>
    </row>
    <row r="1002" spans="1:22" ht="15.75" hidden="1" thickBot="1" x14ac:dyDescent="0.3">
      <c r="A1002" t="s">
        <v>8327</v>
      </c>
      <c r="B1002" s="6">
        <v>45590</v>
      </c>
      <c r="C1002" t="s">
        <v>1</v>
      </c>
      <c r="D1002" t="s">
        <v>7706</v>
      </c>
      <c r="E1002" t="s">
        <v>10763</v>
      </c>
      <c r="F1002" t="s">
        <v>10764</v>
      </c>
      <c r="G1002">
        <v>2213</v>
      </c>
      <c r="H1002">
        <v>2213</v>
      </c>
      <c r="I1002">
        <v>2213</v>
      </c>
      <c r="J1002">
        <v>2213</v>
      </c>
      <c r="K1002">
        <v>0</v>
      </c>
      <c r="L1002" s="2">
        <v>0</v>
      </c>
      <c r="M1002" s="2">
        <v>0</v>
      </c>
      <c r="N1002" s="2">
        <v>0</v>
      </c>
      <c r="O1002" s="2">
        <v>75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75</v>
      </c>
      <c r="V1002" t="s">
        <v>55</v>
      </c>
    </row>
    <row r="1003" spans="1:22" ht="15.75" hidden="1" thickBot="1" x14ac:dyDescent="0.3">
      <c r="A1003" t="s">
        <v>8327</v>
      </c>
      <c r="B1003" s="6">
        <v>45590</v>
      </c>
      <c r="C1003" t="s">
        <v>1</v>
      </c>
      <c r="D1003" t="s">
        <v>7706</v>
      </c>
      <c r="E1003" t="s">
        <v>10763</v>
      </c>
      <c r="F1003" t="s">
        <v>10764</v>
      </c>
      <c r="G1003">
        <v>2212</v>
      </c>
      <c r="H1003">
        <v>2212</v>
      </c>
      <c r="I1003">
        <v>2212</v>
      </c>
      <c r="J1003">
        <v>2212</v>
      </c>
      <c r="K1003">
        <v>0</v>
      </c>
      <c r="L1003" s="2">
        <v>0</v>
      </c>
      <c r="M1003" s="2">
        <v>0</v>
      </c>
      <c r="N1003" s="2">
        <v>0</v>
      </c>
      <c r="O1003" s="2">
        <v>205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205</v>
      </c>
      <c r="V1003" t="s">
        <v>55</v>
      </c>
    </row>
    <row r="1004" spans="1:22" ht="15.75" hidden="1" thickBot="1" x14ac:dyDescent="0.3">
      <c r="A1004" t="s">
        <v>8327</v>
      </c>
      <c r="B1004" s="6">
        <v>45590</v>
      </c>
      <c r="C1004" t="s">
        <v>1</v>
      </c>
      <c r="D1004" t="s">
        <v>7706</v>
      </c>
      <c r="E1004" t="s">
        <v>10763</v>
      </c>
      <c r="F1004" t="s">
        <v>10764</v>
      </c>
      <c r="G1004">
        <v>2211</v>
      </c>
      <c r="H1004">
        <v>2211</v>
      </c>
      <c r="I1004">
        <v>2211</v>
      </c>
      <c r="J1004">
        <v>2211</v>
      </c>
      <c r="K1004">
        <v>0</v>
      </c>
      <c r="L1004" s="2">
        <v>0</v>
      </c>
      <c r="M1004" s="2">
        <v>0</v>
      </c>
      <c r="N1004" s="2">
        <v>0</v>
      </c>
      <c r="O1004" s="2">
        <v>230.46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230.46</v>
      </c>
      <c r="V1004" t="s">
        <v>55</v>
      </c>
    </row>
    <row r="1005" spans="1:22" ht="15.75" hidden="1" thickBot="1" x14ac:dyDescent="0.3">
      <c r="A1005" t="s">
        <v>8327</v>
      </c>
      <c r="B1005" s="6">
        <v>45590</v>
      </c>
      <c r="C1005" t="s">
        <v>1</v>
      </c>
      <c r="D1005" t="s">
        <v>7706</v>
      </c>
      <c r="E1005" t="s">
        <v>10763</v>
      </c>
      <c r="F1005" t="s">
        <v>10764</v>
      </c>
      <c r="G1005">
        <v>2210</v>
      </c>
      <c r="H1005">
        <v>2210</v>
      </c>
      <c r="I1005">
        <v>2210</v>
      </c>
      <c r="J1005">
        <v>2210</v>
      </c>
      <c r="K1005">
        <v>0</v>
      </c>
      <c r="L1005" s="2">
        <v>0</v>
      </c>
      <c r="M1005" s="2">
        <v>0</v>
      </c>
      <c r="N1005" s="2">
        <v>0</v>
      </c>
      <c r="O1005" s="2">
        <v>450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450</v>
      </c>
      <c r="V1005" t="s">
        <v>55</v>
      </c>
    </row>
    <row r="1006" spans="1:22" ht="15.75" hidden="1" thickBot="1" x14ac:dyDescent="0.3">
      <c r="A1006" t="s">
        <v>8327</v>
      </c>
      <c r="B1006" s="6">
        <v>45590</v>
      </c>
      <c r="C1006" t="s">
        <v>1</v>
      </c>
      <c r="D1006" t="s">
        <v>7706</v>
      </c>
      <c r="E1006" t="s">
        <v>10763</v>
      </c>
      <c r="F1006" t="s">
        <v>10764</v>
      </c>
      <c r="G1006">
        <v>2209</v>
      </c>
      <c r="H1006">
        <v>2209</v>
      </c>
      <c r="I1006">
        <v>2209</v>
      </c>
      <c r="J1006">
        <v>2209</v>
      </c>
      <c r="K1006">
        <v>0</v>
      </c>
      <c r="L1006" s="2">
        <v>0</v>
      </c>
      <c r="M1006" s="2">
        <v>0</v>
      </c>
      <c r="N1006" s="2">
        <v>0</v>
      </c>
      <c r="O1006" s="2">
        <v>97.35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97.35</v>
      </c>
      <c r="V1006" t="s">
        <v>55</v>
      </c>
    </row>
    <row r="1007" spans="1:22" ht="15.75" hidden="1" thickBot="1" x14ac:dyDescent="0.3">
      <c r="A1007" t="s">
        <v>8327</v>
      </c>
      <c r="B1007" s="6">
        <v>45590</v>
      </c>
      <c r="C1007" t="s">
        <v>1</v>
      </c>
      <c r="D1007" t="s">
        <v>7706</v>
      </c>
      <c r="E1007" t="s">
        <v>10763</v>
      </c>
      <c r="F1007" t="s">
        <v>10764</v>
      </c>
      <c r="G1007">
        <v>2208</v>
      </c>
      <c r="H1007">
        <v>2208</v>
      </c>
      <c r="I1007">
        <v>2208</v>
      </c>
      <c r="J1007">
        <v>2208</v>
      </c>
      <c r="K1007">
        <v>0</v>
      </c>
      <c r="L1007" s="2">
        <v>0</v>
      </c>
      <c r="M1007" s="2">
        <v>0</v>
      </c>
      <c r="N1007" s="2">
        <v>0</v>
      </c>
      <c r="O1007" s="2">
        <v>20.100000000000001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20.100000000000001</v>
      </c>
      <c r="V1007" t="s">
        <v>55</v>
      </c>
    </row>
    <row r="1008" spans="1:22" ht="15.75" hidden="1" thickBot="1" x14ac:dyDescent="0.3">
      <c r="A1008" t="s">
        <v>8327</v>
      </c>
      <c r="B1008" s="6">
        <v>45590</v>
      </c>
      <c r="C1008" t="s">
        <v>1</v>
      </c>
      <c r="D1008" t="s">
        <v>7706</v>
      </c>
      <c r="E1008" t="s">
        <v>10763</v>
      </c>
      <c r="F1008" t="s">
        <v>10764</v>
      </c>
      <c r="G1008">
        <v>2207</v>
      </c>
      <c r="H1008">
        <v>2207</v>
      </c>
      <c r="I1008">
        <v>2207</v>
      </c>
      <c r="J1008">
        <v>2207</v>
      </c>
      <c r="K1008">
        <v>0</v>
      </c>
      <c r="L1008" s="2">
        <v>0</v>
      </c>
      <c r="M1008" s="2">
        <v>0</v>
      </c>
      <c r="N1008" s="2">
        <v>0</v>
      </c>
      <c r="O1008" s="2">
        <v>268.7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268.7</v>
      </c>
      <c r="V1008" t="s">
        <v>55</v>
      </c>
    </row>
    <row r="1009" spans="1:22" ht="15.75" hidden="1" thickBot="1" x14ac:dyDescent="0.3">
      <c r="A1009" t="s">
        <v>8327</v>
      </c>
      <c r="B1009" s="6">
        <v>45590</v>
      </c>
      <c r="C1009" t="s">
        <v>1</v>
      </c>
      <c r="D1009" t="s">
        <v>7706</v>
      </c>
      <c r="E1009" t="s">
        <v>10763</v>
      </c>
      <c r="F1009" t="s">
        <v>10764</v>
      </c>
      <c r="G1009">
        <v>2206</v>
      </c>
      <c r="H1009">
        <v>2206</v>
      </c>
      <c r="I1009">
        <v>2206</v>
      </c>
      <c r="J1009">
        <v>2206</v>
      </c>
      <c r="K1009">
        <v>0</v>
      </c>
      <c r="L1009" s="2">
        <v>0</v>
      </c>
      <c r="M1009" s="2">
        <v>0</v>
      </c>
      <c r="N1009" s="2">
        <v>0</v>
      </c>
      <c r="O1009" s="2">
        <v>29.25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29.25</v>
      </c>
      <c r="V1009" t="s">
        <v>55</v>
      </c>
    </row>
    <row r="1010" spans="1:22" ht="15.75" hidden="1" thickBot="1" x14ac:dyDescent="0.3">
      <c r="A1010" t="s">
        <v>8327</v>
      </c>
      <c r="B1010" s="6">
        <v>45590</v>
      </c>
      <c r="C1010" t="s">
        <v>1</v>
      </c>
      <c r="D1010" t="s">
        <v>7706</v>
      </c>
      <c r="E1010" t="s">
        <v>10763</v>
      </c>
      <c r="F1010" t="s">
        <v>10764</v>
      </c>
      <c r="G1010">
        <v>2205</v>
      </c>
      <c r="H1010">
        <v>2205</v>
      </c>
      <c r="I1010">
        <v>2205</v>
      </c>
      <c r="J1010">
        <v>2205</v>
      </c>
      <c r="K1010">
        <v>0</v>
      </c>
      <c r="L1010" s="2">
        <v>0</v>
      </c>
      <c r="M1010" s="2">
        <v>0</v>
      </c>
      <c r="N1010" s="2">
        <v>0</v>
      </c>
      <c r="O1010" s="2">
        <v>108.2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108.2</v>
      </c>
      <c r="V1010" t="s">
        <v>55</v>
      </c>
    </row>
    <row r="1011" spans="1:22" ht="15.75" hidden="1" thickBot="1" x14ac:dyDescent="0.3">
      <c r="A1011" t="s">
        <v>8327</v>
      </c>
      <c r="B1011" s="6">
        <v>45590</v>
      </c>
      <c r="C1011" t="s">
        <v>1</v>
      </c>
      <c r="D1011" t="s">
        <v>7706</v>
      </c>
      <c r="E1011" t="s">
        <v>10763</v>
      </c>
      <c r="F1011" t="s">
        <v>10764</v>
      </c>
      <c r="G1011">
        <v>2204</v>
      </c>
      <c r="H1011">
        <v>2204</v>
      </c>
      <c r="I1011">
        <v>2204</v>
      </c>
      <c r="J1011">
        <v>2204</v>
      </c>
      <c r="K1011">
        <v>0</v>
      </c>
      <c r="L1011" s="2">
        <v>0</v>
      </c>
      <c r="M1011" s="2">
        <v>0</v>
      </c>
      <c r="N1011" s="2">
        <v>0</v>
      </c>
      <c r="O1011" s="2">
        <v>158.25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158.25</v>
      </c>
      <c r="V1011" t="s">
        <v>55</v>
      </c>
    </row>
    <row r="1012" spans="1:22" ht="15.75" hidden="1" thickBot="1" x14ac:dyDescent="0.3">
      <c r="A1012" t="s">
        <v>8327</v>
      </c>
      <c r="B1012" s="6">
        <v>45590</v>
      </c>
      <c r="C1012" t="s">
        <v>1</v>
      </c>
      <c r="D1012" t="s">
        <v>7706</v>
      </c>
      <c r="E1012" t="s">
        <v>10763</v>
      </c>
      <c r="F1012" t="s">
        <v>10764</v>
      </c>
      <c r="G1012">
        <v>2203</v>
      </c>
      <c r="H1012">
        <v>2203</v>
      </c>
      <c r="I1012">
        <v>2203</v>
      </c>
      <c r="J1012">
        <v>2203</v>
      </c>
      <c r="K1012">
        <v>0</v>
      </c>
      <c r="L1012" s="2">
        <v>0</v>
      </c>
      <c r="M1012" s="2">
        <v>0</v>
      </c>
      <c r="N1012" s="2">
        <v>0</v>
      </c>
      <c r="O1012" s="2">
        <v>57.12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57.12</v>
      </c>
      <c r="V1012" t="s">
        <v>55</v>
      </c>
    </row>
    <row r="1013" spans="1:22" ht="15.75" hidden="1" thickBot="1" x14ac:dyDescent="0.3">
      <c r="A1013" t="s">
        <v>8327</v>
      </c>
      <c r="B1013" s="6">
        <v>45589</v>
      </c>
      <c r="C1013" t="s">
        <v>1</v>
      </c>
      <c r="D1013" t="s">
        <v>7706</v>
      </c>
      <c r="E1013" t="s">
        <v>10763</v>
      </c>
      <c r="F1013" t="s">
        <v>10764</v>
      </c>
      <c r="G1013">
        <v>2202</v>
      </c>
      <c r="H1013">
        <v>2202</v>
      </c>
      <c r="I1013">
        <v>2202</v>
      </c>
      <c r="J1013">
        <v>2202</v>
      </c>
      <c r="K1013">
        <v>0</v>
      </c>
      <c r="L1013" s="2">
        <v>0</v>
      </c>
      <c r="M1013" s="2">
        <v>0</v>
      </c>
      <c r="N1013" s="2">
        <v>0</v>
      </c>
      <c r="O1013" s="2">
        <v>85.75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85.75</v>
      </c>
      <c r="V1013" t="s">
        <v>55</v>
      </c>
    </row>
    <row r="1014" spans="1:22" ht="15.75" hidden="1" thickBot="1" x14ac:dyDescent="0.3">
      <c r="A1014" t="s">
        <v>8327</v>
      </c>
      <c r="B1014" s="6">
        <v>45589</v>
      </c>
      <c r="C1014" t="s">
        <v>1</v>
      </c>
      <c r="D1014" t="s">
        <v>7706</v>
      </c>
      <c r="E1014" t="s">
        <v>10763</v>
      </c>
      <c r="F1014" t="s">
        <v>10764</v>
      </c>
      <c r="G1014">
        <v>2201</v>
      </c>
      <c r="H1014">
        <v>2201</v>
      </c>
      <c r="I1014">
        <v>2201</v>
      </c>
      <c r="J1014">
        <v>2201</v>
      </c>
      <c r="K1014">
        <v>0</v>
      </c>
      <c r="L1014" s="2">
        <v>0</v>
      </c>
      <c r="M1014" s="2">
        <v>0</v>
      </c>
      <c r="N1014" s="2">
        <v>0</v>
      </c>
      <c r="O1014" s="2">
        <v>53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53</v>
      </c>
      <c r="V1014" t="s">
        <v>55</v>
      </c>
    </row>
    <row r="1015" spans="1:22" ht="15.75" hidden="1" thickBot="1" x14ac:dyDescent="0.3">
      <c r="A1015" t="s">
        <v>8327</v>
      </c>
      <c r="B1015" s="6">
        <v>45589</v>
      </c>
      <c r="C1015" t="s">
        <v>1</v>
      </c>
      <c r="D1015" t="s">
        <v>7706</v>
      </c>
      <c r="E1015" t="s">
        <v>10763</v>
      </c>
      <c r="F1015" t="s">
        <v>10764</v>
      </c>
      <c r="G1015">
        <v>2200</v>
      </c>
      <c r="H1015">
        <v>2200</v>
      </c>
      <c r="I1015">
        <v>2200</v>
      </c>
      <c r="J1015">
        <v>2200</v>
      </c>
      <c r="K1015">
        <v>0</v>
      </c>
      <c r="L1015" s="2">
        <v>0</v>
      </c>
      <c r="M1015" s="2">
        <v>0</v>
      </c>
      <c r="N1015" s="2">
        <v>0</v>
      </c>
      <c r="O1015" s="2">
        <v>20.6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20.6</v>
      </c>
      <c r="V1015" t="s">
        <v>55</v>
      </c>
    </row>
    <row r="1016" spans="1:22" ht="15.75" hidden="1" thickBot="1" x14ac:dyDescent="0.3">
      <c r="A1016" t="s">
        <v>8327</v>
      </c>
      <c r="B1016" s="6">
        <v>45589</v>
      </c>
      <c r="C1016" t="s">
        <v>1</v>
      </c>
      <c r="D1016" t="s">
        <v>7706</v>
      </c>
      <c r="E1016" t="s">
        <v>10763</v>
      </c>
      <c r="F1016" t="s">
        <v>10764</v>
      </c>
      <c r="G1016">
        <v>2199</v>
      </c>
      <c r="H1016">
        <v>2199</v>
      </c>
      <c r="I1016">
        <v>2199</v>
      </c>
      <c r="J1016">
        <v>2199</v>
      </c>
      <c r="K1016">
        <v>0</v>
      </c>
      <c r="L1016" s="2">
        <v>0</v>
      </c>
      <c r="M1016" s="2">
        <v>0</v>
      </c>
      <c r="N1016" s="2">
        <v>0</v>
      </c>
      <c r="O1016" s="2">
        <v>68.75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68.75</v>
      </c>
      <c r="V1016" t="s">
        <v>55</v>
      </c>
    </row>
    <row r="1017" spans="1:22" ht="15.75" hidden="1" thickBot="1" x14ac:dyDescent="0.3">
      <c r="A1017" t="s">
        <v>8327</v>
      </c>
      <c r="B1017" s="6">
        <v>45589</v>
      </c>
      <c r="C1017" t="s">
        <v>1</v>
      </c>
      <c r="D1017" t="s">
        <v>7706</v>
      </c>
      <c r="E1017" t="s">
        <v>10763</v>
      </c>
      <c r="F1017" t="s">
        <v>10764</v>
      </c>
      <c r="G1017">
        <v>2198</v>
      </c>
      <c r="H1017">
        <v>2198</v>
      </c>
      <c r="I1017">
        <v>2198</v>
      </c>
      <c r="J1017">
        <v>2198</v>
      </c>
      <c r="K1017">
        <v>0</v>
      </c>
      <c r="L1017" s="2">
        <v>0</v>
      </c>
      <c r="M1017" s="2">
        <v>0</v>
      </c>
      <c r="N1017" s="2">
        <v>0</v>
      </c>
      <c r="O1017" s="2">
        <v>195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195</v>
      </c>
      <c r="V1017" t="s">
        <v>55</v>
      </c>
    </row>
    <row r="1018" spans="1:22" ht="15.75" hidden="1" thickBot="1" x14ac:dyDescent="0.3">
      <c r="A1018" t="s">
        <v>8327</v>
      </c>
      <c r="B1018" s="6">
        <v>45589</v>
      </c>
      <c r="C1018" t="s">
        <v>1</v>
      </c>
      <c r="D1018" t="s">
        <v>7706</v>
      </c>
      <c r="E1018" t="s">
        <v>10763</v>
      </c>
      <c r="F1018" t="s">
        <v>10764</v>
      </c>
      <c r="G1018">
        <v>2197</v>
      </c>
      <c r="H1018">
        <v>2197</v>
      </c>
      <c r="I1018">
        <v>2197</v>
      </c>
      <c r="J1018">
        <v>2197</v>
      </c>
      <c r="K1018">
        <v>0</v>
      </c>
      <c r="L1018" s="2">
        <v>0</v>
      </c>
      <c r="M1018" s="2">
        <v>0</v>
      </c>
      <c r="N1018" s="2">
        <v>0</v>
      </c>
      <c r="O1018" s="2">
        <v>268.5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268.5</v>
      </c>
      <c r="V1018" t="s">
        <v>55</v>
      </c>
    </row>
    <row r="1019" spans="1:22" ht="15.75" hidden="1" thickBot="1" x14ac:dyDescent="0.3">
      <c r="A1019" t="s">
        <v>8327</v>
      </c>
      <c r="B1019" s="6">
        <v>45589</v>
      </c>
      <c r="C1019" t="s">
        <v>1</v>
      </c>
      <c r="D1019" t="s">
        <v>7706</v>
      </c>
      <c r="E1019" t="s">
        <v>10763</v>
      </c>
      <c r="F1019" t="s">
        <v>10764</v>
      </c>
      <c r="G1019">
        <v>2196</v>
      </c>
      <c r="H1019">
        <v>2196</v>
      </c>
      <c r="I1019">
        <v>2196</v>
      </c>
      <c r="J1019">
        <v>2196</v>
      </c>
      <c r="K1019">
        <v>0</v>
      </c>
      <c r="L1019" s="2">
        <v>0</v>
      </c>
      <c r="M1019" s="2">
        <v>0</v>
      </c>
      <c r="N1019" s="2">
        <v>0</v>
      </c>
      <c r="O1019" s="2">
        <v>106.15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106.15</v>
      </c>
      <c r="V1019" t="s">
        <v>55</v>
      </c>
    </row>
    <row r="1020" spans="1:22" ht="15.75" hidden="1" thickBot="1" x14ac:dyDescent="0.3">
      <c r="A1020" t="s">
        <v>8327</v>
      </c>
      <c r="B1020" s="6">
        <v>45589</v>
      </c>
      <c r="C1020" t="s">
        <v>1</v>
      </c>
      <c r="D1020" t="s">
        <v>7706</v>
      </c>
      <c r="E1020" t="s">
        <v>10763</v>
      </c>
      <c r="F1020" t="s">
        <v>10764</v>
      </c>
      <c r="G1020">
        <v>2195</v>
      </c>
      <c r="H1020">
        <v>2195</v>
      </c>
      <c r="I1020">
        <v>2195</v>
      </c>
      <c r="J1020">
        <v>2195</v>
      </c>
      <c r="K1020">
        <v>0</v>
      </c>
      <c r="L1020" s="2">
        <v>0</v>
      </c>
      <c r="M1020" s="2">
        <v>0</v>
      </c>
      <c r="N1020" s="2">
        <v>0</v>
      </c>
      <c r="O1020" s="2">
        <v>662.6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662.6</v>
      </c>
      <c r="V1020" t="s">
        <v>55</v>
      </c>
    </row>
    <row r="1021" spans="1:22" ht="15.75" hidden="1" thickBot="1" x14ac:dyDescent="0.3">
      <c r="A1021" t="s">
        <v>8327</v>
      </c>
      <c r="B1021" s="6">
        <v>45589</v>
      </c>
      <c r="C1021" t="s">
        <v>1</v>
      </c>
      <c r="D1021" t="s">
        <v>7706</v>
      </c>
      <c r="E1021" t="s">
        <v>10763</v>
      </c>
      <c r="F1021" t="s">
        <v>10764</v>
      </c>
      <c r="G1021">
        <v>2194</v>
      </c>
      <c r="H1021">
        <v>2194</v>
      </c>
      <c r="I1021">
        <v>2194</v>
      </c>
      <c r="J1021">
        <v>2194</v>
      </c>
      <c r="K1021">
        <v>0</v>
      </c>
      <c r="L1021" s="2">
        <v>0</v>
      </c>
      <c r="M1021" s="2">
        <v>0</v>
      </c>
      <c r="N1021" s="2">
        <v>0</v>
      </c>
      <c r="O1021" s="2">
        <v>4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4</v>
      </c>
      <c r="V1021" t="s">
        <v>55</v>
      </c>
    </row>
    <row r="1022" spans="1:22" ht="15.75" hidden="1" thickBot="1" x14ac:dyDescent="0.3">
      <c r="A1022" t="s">
        <v>8327</v>
      </c>
      <c r="B1022" s="6">
        <v>45589</v>
      </c>
      <c r="C1022" t="s">
        <v>1</v>
      </c>
      <c r="D1022" t="s">
        <v>7706</v>
      </c>
      <c r="E1022" t="s">
        <v>10763</v>
      </c>
      <c r="F1022" t="s">
        <v>10764</v>
      </c>
      <c r="G1022">
        <v>2193</v>
      </c>
      <c r="H1022">
        <v>2193</v>
      </c>
      <c r="I1022">
        <v>2193</v>
      </c>
      <c r="J1022">
        <v>2193</v>
      </c>
      <c r="K1022">
        <v>0</v>
      </c>
      <c r="L1022" s="2">
        <v>0</v>
      </c>
      <c r="M1022" s="2">
        <v>0</v>
      </c>
      <c r="N1022" s="2">
        <v>0</v>
      </c>
      <c r="O1022" s="2">
        <v>34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34</v>
      </c>
      <c r="V1022" t="s">
        <v>55</v>
      </c>
    </row>
    <row r="1023" spans="1:22" ht="15.75" hidden="1" thickBot="1" x14ac:dyDescent="0.3">
      <c r="A1023" t="s">
        <v>8327</v>
      </c>
      <c r="B1023" s="6">
        <v>45589</v>
      </c>
      <c r="C1023" t="s">
        <v>1</v>
      </c>
      <c r="D1023" t="s">
        <v>7706</v>
      </c>
      <c r="E1023" t="s">
        <v>10763</v>
      </c>
      <c r="F1023" t="s">
        <v>10764</v>
      </c>
      <c r="G1023">
        <v>2192</v>
      </c>
      <c r="H1023">
        <v>2192</v>
      </c>
      <c r="I1023">
        <v>2192</v>
      </c>
      <c r="J1023">
        <v>2192</v>
      </c>
      <c r="K1023">
        <v>0</v>
      </c>
      <c r="L1023" s="2">
        <v>0</v>
      </c>
      <c r="M1023" s="2">
        <v>0</v>
      </c>
      <c r="N1023" s="2">
        <v>0</v>
      </c>
      <c r="O1023" s="2">
        <v>60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60</v>
      </c>
      <c r="V1023" t="s">
        <v>55</v>
      </c>
    </row>
    <row r="1024" spans="1:22" ht="15.75" hidden="1" thickBot="1" x14ac:dyDescent="0.3">
      <c r="A1024" t="s">
        <v>8327</v>
      </c>
      <c r="B1024" s="6">
        <v>45589</v>
      </c>
      <c r="C1024" t="s">
        <v>1</v>
      </c>
      <c r="D1024" t="s">
        <v>7706</v>
      </c>
      <c r="E1024" t="s">
        <v>10763</v>
      </c>
      <c r="F1024" t="s">
        <v>10764</v>
      </c>
      <c r="G1024">
        <v>2191</v>
      </c>
      <c r="H1024">
        <v>2191</v>
      </c>
      <c r="I1024">
        <v>2191</v>
      </c>
      <c r="J1024">
        <v>2191</v>
      </c>
      <c r="K1024">
        <v>0</v>
      </c>
      <c r="L1024" s="2">
        <v>0</v>
      </c>
      <c r="M1024" s="2">
        <v>0</v>
      </c>
      <c r="N1024" s="2">
        <v>0</v>
      </c>
      <c r="O1024" s="2">
        <v>22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22</v>
      </c>
      <c r="V1024" t="s">
        <v>55</v>
      </c>
    </row>
    <row r="1025" spans="1:22" ht="15.75" hidden="1" thickBot="1" x14ac:dyDescent="0.3">
      <c r="A1025" t="s">
        <v>8327</v>
      </c>
      <c r="B1025" s="6">
        <v>45589</v>
      </c>
      <c r="C1025" t="s">
        <v>1</v>
      </c>
      <c r="D1025" t="s">
        <v>7706</v>
      </c>
      <c r="E1025" t="s">
        <v>10763</v>
      </c>
      <c r="F1025" t="s">
        <v>10764</v>
      </c>
      <c r="G1025">
        <v>2190</v>
      </c>
      <c r="H1025">
        <v>2190</v>
      </c>
      <c r="I1025">
        <v>2190</v>
      </c>
      <c r="J1025">
        <v>2190</v>
      </c>
      <c r="K1025">
        <v>0</v>
      </c>
      <c r="L1025" s="2">
        <v>0</v>
      </c>
      <c r="M1025" s="2">
        <v>0</v>
      </c>
      <c r="N1025" s="2">
        <v>0</v>
      </c>
      <c r="O1025" s="2">
        <v>7.3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7.3</v>
      </c>
      <c r="V1025" t="s">
        <v>55</v>
      </c>
    </row>
    <row r="1026" spans="1:22" ht="15.75" hidden="1" thickBot="1" x14ac:dyDescent="0.3">
      <c r="A1026" t="s">
        <v>8327</v>
      </c>
      <c r="B1026" s="6">
        <v>45589</v>
      </c>
      <c r="C1026" t="s">
        <v>1</v>
      </c>
      <c r="D1026" t="s">
        <v>7706</v>
      </c>
      <c r="E1026" t="s">
        <v>10763</v>
      </c>
      <c r="F1026" t="s">
        <v>10764</v>
      </c>
      <c r="G1026">
        <v>2189</v>
      </c>
      <c r="H1026">
        <v>2189</v>
      </c>
      <c r="I1026">
        <v>2189</v>
      </c>
      <c r="J1026">
        <v>2189</v>
      </c>
      <c r="K1026">
        <v>0</v>
      </c>
      <c r="L1026" s="2">
        <v>0</v>
      </c>
      <c r="M1026" s="2">
        <v>0</v>
      </c>
      <c r="N1026" s="2">
        <v>0</v>
      </c>
      <c r="O1026" s="2">
        <v>15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15</v>
      </c>
      <c r="V1026" t="s">
        <v>55</v>
      </c>
    </row>
    <row r="1027" spans="1:22" ht="15.75" hidden="1" thickBot="1" x14ac:dyDescent="0.3">
      <c r="A1027" t="s">
        <v>8327</v>
      </c>
      <c r="B1027" s="6">
        <v>45589</v>
      </c>
      <c r="C1027" t="s">
        <v>1</v>
      </c>
      <c r="D1027" t="s">
        <v>7706</v>
      </c>
      <c r="E1027" t="s">
        <v>10763</v>
      </c>
      <c r="F1027" t="s">
        <v>10764</v>
      </c>
      <c r="G1027">
        <v>2188</v>
      </c>
      <c r="H1027">
        <v>2188</v>
      </c>
      <c r="I1027">
        <v>2188</v>
      </c>
      <c r="J1027">
        <v>2188</v>
      </c>
      <c r="K1027">
        <v>0</v>
      </c>
      <c r="L1027" s="2">
        <v>0</v>
      </c>
      <c r="M1027" s="2">
        <v>0</v>
      </c>
      <c r="N1027" s="2">
        <v>0</v>
      </c>
      <c r="O1027" s="2">
        <v>11.7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11.7</v>
      </c>
      <c r="V1027" t="s">
        <v>55</v>
      </c>
    </row>
    <row r="1028" spans="1:22" ht="15.75" hidden="1" thickBot="1" x14ac:dyDescent="0.3">
      <c r="A1028" t="s">
        <v>8327</v>
      </c>
      <c r="B1028" s="6">
        <v>45589</v>
      </c>
      <c r="C1028" t="s">
        <v>1</v>
      </c>
      <c r="D1028" t="s">
        <v>7706</v>
      </c>
      <c r="E1028" t="s">
        <v>10763</v>
      </c>
      <c r="F1028" t="s">
        <v>10764</v>
      </c>
      <c r="G1028">
        <v>2187</v>
      </c>
      <c r="H1028">
        <v>2187</v>
      </c>
      <c r="I1028">
        <v>2187</v>
      </c>
      <c r="J1028">
        <v>2187</v>
      </c>
      <c r="K1028">
        <v>0</v>
      </c>
      <c r="L1028" s="2">
        <v>0</v>
      </c>
      <c r="M1028" s="2">
        <v>0</v>
      </c>
      <c r="N1028" s="2">
        <v>0</v>
      </c>
      <c r="O1028" s="2">
        <v>61.2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61.2</v>
      </c>
      <c r="V1028" t="s">
        <v>55</v>
      </c>
    </row>
    <row r="1029" spans="1:22" ht="15.75" hidden="1" thickBot="1" x14ac:dyDescent="0.3">
      <c r="A1029" t="s">
        <v>8327</v>
      </c>
      <c r="B1029" s="6">
        <v>45589</v>
      </c>
      <c r="C1029" t="s">
        <v>1</v>
      </c>
      <c r="D1029" t="s">
        <v>7706</v>
      </c>
      <c r="E1029" t="s">
        <v>10763</v>
      </c>
      <c r="F1029" t="s">
        <v>10764</v>
      </c>
      <c r="G1029">
        <v>2186</v>
      </c>
      <c r="H1029">
        <v>2186</v>
      </c>
      <c r="I1029">
        <v>2186</v>
      </c>
      <c r="J1029">
        <v>2186</v>
      </c>
      <c r="K1029">
        <v>0</v>
      </c>
      <c r="L1029" s="2">
        <v>0</v>
      </c>
      <c r="M1029" s="2">
        <v>0</v>
      </c>
      <c r="N1029" s="2">
        <v>0</v>
      </c>
      <c r="O1029" s="2">
        <v>50.6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50.6</v>
      </c>
      <c r="V1029" t="s">
        <v>55</v>
      </c>
    </row>
    <row r="1030" spans="1:22" ht="15.75" hidden="1" thickBot="1" x14ac:dyDescent="0.3">
      <c r="A1030" t="s">
        <v>8327</v>
      </c>
      <c r="B1030" s="6">
        <v>45589</v>
      </c>
      <c r="C1030" t="s">
        <v>1</v>
      </c>
      <c r="D1030" t="s">
        <v>7706</v>
      </c>
      <c r="E1030" t="s">
        <v>10763</v>
      </c>
      <c r="F1030" t="s">
        <v>10764</v>
      </c>
      <c r="G1030">
        <v>2185</v>
      </c>
      <c r="H1030">
        <v>2185</v>
      </c>
      <c r="I1030">
        <v>2185</v>
      </c>
      <c r="J1030">
        <v>2185</v>
      </c>
      <c r="K1030">
        <v>0</v>
      </c>
      <c r="L1030" s="2">
        <v>0</v>
      </c>
      <c r="M1030" s="2">
        <v>0</v>
      </c>
      <c r="N1030" s="2">
        <v>0</v>
      </c>
      <c r="O1030" s="2">
        <v>324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324</v>
      </c>
      <c r="V1030" t="s">
        <v>55</v>
      </c>
    </row>
    <row r="1031" spans="1:22" ht="15.75" hidden="1" thickBot="1" x14ac:dyDescent="0.3">
      <c r="A1031" t="s">
        <v>8327</v>
      </c>
      <c r="B1031" s="6">
        <v>45589</v>
      </c>
      <c r="C1031" t="s">
        <v>1</v>
      </c>
      <c r="D1031" t="s">
        <v>7706</v>
      </c>
      <c r="E1031" t="s">
        <v>10763</v>
      </c>
      <c r="F1031" t="s">
        <v>10764</v>
      </c>
      <c r="G1031">
        <v>2184</v>
      </c>
      <c r="H1031">
        <v>2184</v>
      </c>
      <c r="I1031">
        <v>2184</v>
      </c>
      <c r="J1031">
        <v>2184</v>
      </c>
      <c r="K1031">
        <v>0</v>
      </c>
      <c r="L1031" s="2">
        <v>0</v>
      </c>
      <c r="M1031" s="2">
        <v>0</v>
      </c>
      <c r="N1031" s="2">
        <v>0</v>
      </c>
      <c r="O1031" s="2">
        <v>96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96</v>
      </c>
      <c r="V1031" t="s">
        <v>55</v>
      </c>
    </row>
    <row r="1032" spans="1:22" ht="15.75" hidden="1" thickBot="1" x14ac:dyDescent="0.3">
      <c r="A1032" t="s">
        <v>8327</v>
      </c>
      <c r="B1032" s="6">
        <v>45589</v>
      </c>
      <c r="C1032" t="s">
        <v>1</v>
      </c>
      <c r="D1032" t="s">
        <v>7706</v>
      </c>
      <c r="E1032" t="s">
        <v>10763</v>
      </c>
      <c r="F1032" t="s">
        <v>10764</v>
      </c>
      <c r="G1032">
        <v>2183</v>
      </c>
      <c r="H1032">
        <v>2183</v>
      </c>
      <c r="I1032">
        <v>2183</v>
      </c>
      <c r="J1032">
        <v>2183</v>
      </c>
      <c r="K1032">
        <v>0</v>
      </c>
      <c r="L1032" s="2">
        <v>0</v>
      </c>
      <c r="M1032" s="2">
        <v>0</v>
      </c>
      <c r="N1032" s="2">
        <v>0</v>
      </c>
      <c r="O1032" s="2">
        <v>262.89999999999998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262.89999999999998</v>
      </c>
      <c r="V1032" t="s">
        <v>55</v>
      </c>
    </row>
    <row r="1033" spans="1:22" ht="15.75" hidden="1" thickBot="1" x14ac:dyDescent="0.3">
      <c r="A1033" t="s">
        <v>8327</v>
      </c>
      <c r="B1033" s="6">
        <v>45589</v>
      </c>
      <c r="C1033" t="s">
        <v>1</v>
      </c>
      <c r="D1033" t="s">
        <v>7706</v>
      </c>
      <c r="E1033" t="s">
        <v>10763</v>
      </c>
      <c r="F1033" t="s">
        <v>10764</v>
      </c>
      <c r="G1033">
        <v>2182</v>
      </c>
      <c r="H1033">
        <v>2182</v>
      </c>
      <c r="I1033">
        <v>2182</v>
      </c>
      <c r="J1033">
        <v>2182</v>
      </c>
      <c r="K1033">
        <v>0</v>
      </c>
      <c r="L1033" s="2">
        <v>0</v>
      </c>
      <c r="M1033" s="2">
        <v>0</v>
      </c>
      <c r="N1033" s="2">
        <v>0</v>
      </c>
      <c r="O1033" s="2">
        <v>125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125</v>
      </c>
      <c r="V1033" t="s">
        <v>55</v>
      </c>
    </row>
    <row r="1034" spans="1:22" ht="15.75" hidden="1" thickBot="1" x14ac:dyDescent="0.3">
      <c r="A1034" t="s">
        <v>8327</v>
      </c>
      <c r="B1034" s="6">
        <v>45589</v>
      </c>
      <c r="C1034" t="s">
        <v>1</v>
      </c>
      <c r="D1034" t="s">
        <v>7706</v>
      </c>
      <c r="E1034" t="s">
        <v>10763</v>
      </c>
      <c r="F1034" t="s">
        <v>10764</v>
      </c>
      <c r="G1034">
        <v>2181</v>
      </c>
      <c r="H1034">
        <v>2181</v>
      </c>
      <c r="I1034">
        <v>2181</v>
      </c>
      <c r="J1034">
        <v>2181</v>
      </c>
      <c r="K1034">
        <v>0</v>
      </c>
      <c r="L1034" s="2">
        <v>0</v>
      </c>
      <c r="M1034" s="2">
        <v>0</v>
      </c>
      <c r="N1034" s="2">
        <v>0</v>
      </c>
      <c r="O1034" s="2">
        <v>432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432</v>
      </c>
      <c r="V1034" t="s">
        <v>55</v>
      </c>
    </row>
    <row r="1035" spans="1:22" ht="15.75" hidden="1" thickBot="1" x14ac:dyDescent="0.3">
      <c r="A1035" t="s">
        <v>8327</v>
      </c>
      <c r="B1035" s="6">
        <v>45589</v>
      </c>
      <c r="C1035" t="s">
        <v>1</v>
      </c>
      <c r="D1035" t="s">
        <v>7706</v>
      </c>
      <c r="E1035" t="s">
        <v>10763</v>
      </c>
      <c r="F1035" t="s">
        <v>10764</v>
      </c>
      <c r="G1035">
        <v>2180</v>
      </c>
      <c r="H1035">
        <v>2180</v>
      </c>
      <c r="I1035">
        <v>2180</v>
      </c>
      <c r="J1035">
        <v>2180</v>
      </c>
      <c r="K1035">
        <v>0</v>
      </c>
      <c r="L1035" s="2">
        <v>0</v>
      </c>
      <c r="M1035" s="2">
        <v>0</v>
      </c>
      <c r="N1035" s="2">
        <v>0</v>
      </c>
      <c r="O1035" s="2">
        <v>450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450</v>
      </c>
      <c r="V1035" t="s">
        <v>55</v>
      </c>
    </row>
    <row r="1036" spans="1:22" ht="15.75" hidden="1" thickBot="1" x14ac:dyDescent="0.3">
      <c r="A1036" t="s">
        <v>8327</v>
      </c>
      <c r="B1036" s="6">
        <v>45589</v>
      </c>
      <c r="C1036" t="s">
        <v>1</v>
      </c>
      <c r="D1036" t="s">
        <v>7706</v>
      </c>
      <c r="E1036" t="s">
        <v>10763</v>
      </c>
      <c r="F1036" t="s">
        <v>10764</v>
      </c>
      <c r="G1036">
        <v>2179</v>
      </c>
      <c r="H1036">
        <v>2179</v>
      </c>
      <c r="I1036">
        <v>2179</v>
      </c>
      <c r="J1036">
        <v>2179</v>
      </c>
      <c r="K1036">
        <v>0</v>
      </c>
      <c r="L1036" s="2">
        <v>0</v>
      </c>
      <c r="M1036" s="2">
        <v>0</v>
      </c>
      <c r="N1036" s="2">
        <v>0</v>
      </c>
      <c r="O1036" s="2">
        <v>150.4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150.4</v>
      </c>
      <c r="V1036" t="s">
        <v>55</v>
      </c>
    </row>
    <row r="1037" spans="1:22" ht="15.75" hidden="1" thickBot="1" x14ac:dyDescent="0.3">
      <c r="A1037" t="s">
        <v>8327</v>
      </c>
      <c r="B1037" s="6">
        <v>45589</v>
      </c>
      <c r="C1037" t="s">
        <v>1</v>
      </c>
      <c r="D1037" t="s">
        <v>7706</v>
      </c>
      <c r="E1037" t="s">
        <v>10763</v>
      </c>
      <c r="F1037" t="s">
        <v>10764</v>
      </c>
      <c r="G1037">
        <v>2178</v>
      </c>
      <c r="H1037">
        <v>2178</v>
      </c>
      <c r="I1037">
        <v>2178</v>
      </c>
      <c r="J1037">
        <v>2178</v>
      </c>
      <c r="K1037">
        <v>0</v>
      </c>
      <c r="L1037" s="2">
        <v>0</v>
      </c>
      <c r="M1037" s="2">
        <v>0</v>
      </c>
      <c r="N1037" s="2">
        <v>0</v>
      </c>
      <c r="O1037" s="2">
        <v>32.119999999999997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32.119999999999997</v>
      </c>
      <c r="V1037" t="s">
        <v>55</v>
      </c>
    </row>
    <row r="1038" spans="1:22" ht="15.75" hidden="1" thickBot="1" x14ac:dyDescent="0.3">
      <c r="A1038" t="s">
        <v>8327</v>
      </c>
      <c r="B1038" s="6">
        <v>45588</v>
      </c>
      <c r="C1038" t="s">
        <v>1</v>
      </c>
      <c r="D1038" t="s">
        <v>7706</v>
      </c>
      <c r="E1038" t="s">
        <v>10763</v>
      </c>
      <c r="F1038" t="s">
        <v>10764</v>
      </c>
      <c r="G1038">
        <v>2177</v>
      </c>
      <c r="H1038">
        <v>2177</v>
      </c>
      <c r="I1038">
        <v>2177</v>
      </c>
      <c r="J1038">
        <v>2177</v>
      </c>
      <c r="K1038">
        <v>0</v>
      </c>
      <c r="L1038" s="2">
        <v>0</v>
      </c>
      <c r="M1038" s="2">
        <v>0</v>
      </c>
      <c r="N1038" s="2">
        <v>0</v>
      </c>
      <c r="O1038" s="2">
        <v>33.72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33.72</v>
      </c>
      <c r="V1038" t="s">
        <v>55</v>
      </c>
    </row>
    <row r="1039" spans="1:22" ht="15.75" hidden="1" thickBot="1" x14ac:dyDescent="0.3">
      <c r="A1039" t="s">
        <v>8327</v>
      </c>
      <c r="B1039" s="6">
        <v>45588</v>
      </c>
      <c r="C1039" t="s">
        <v>1</v>
      </c>
      <c r="D1039" t="s">
        <v>7706</v>
      </c>
      <c r="E1039" t="s">
        <v>10763</v>
      </c>
      <c r="F1039" t="s">
        <v>10764</v>
      </c>
      <c r="G1039">
        <v>2176</v>
      </c>
      <c r="H1039">
        <v>2176</v>
      </c>
      <c r="I1039">
        <v>2176</v>
      </c>
      <c r="J1039">
        <v>2176</v>
      </c>
      <c r="K1039">
        <v>0</v>
      </c>
      <c r="L1039" s="2">
        <v>0</v>
      </c>
      <c r="M1039" s="2">
        <v>0</v>
      </c>
      <c r="N1039" s="2">
        <v>0</v>
      </c>
      <c r="O1039" s="2">
        <v>542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542</v>
      </c>
      <c r="V1039" t="s">
        <v>55</v>
      </c>
    </row>
    <row r="1040" spans="1:22" ht="15.75" hidden="1" thickBot="1" x14ac:dyDescent="0.3">
      <c r="A1040" t="s">
        <v>8327</v>
      </c>
      <c r="B1040" s="6">
        <v>45588</v>
      </c>
      <c r="C1040" t="s">
        <v>1</v>
      </c>
      <c r="D1040" t="s">
        <v>7706</v>
      </c>
      <c r="E1040" t="s">
        <v>10763</v>
      </c>
      <c r="F1040" t="s">
        <v>10764</v>
      </c>
      <c r="G1040">
        <v>2175</v>
      </c>
      <c r="H1040">
        <v>2175</v>
      </c>
      <c r="I1040">
        <v>2175</v>
      </c>
      <c r="J1040">
        <v>2175</v>
      </c>
      <c r="K1040">
        <v>0</v>
      </c>
      <c r="L1040" s="2">
        <v>0</v>
      </c>
      <c r="M1040" s="2">
        <v>0</v>
      </c>
      <c r="N1040" s="2">
        <v>0</v>
      </c>
      <c r="O1040" s="2">
        <v>110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110</v>
      </c>
      <c r="V1040" t="s">
        <v>55</v>
      </c>
    </row>
    <row r="1041" spans="1:22" ht="15.75" hidden="1" thickBot="1" x14ac:dyDescent="0.3">
      <c r="A1041" t="s">
        <v>8327</v>
      </c>
      <c r="B1041" s="6">
        <v>45588</v>
      </c>
      <c r="C1041" t="s">
        <v>1</v>
      </c>
      <c r="D1041" t="s">
        <v>7706</v>
      </c>
      <c r="E1041" t="s">
        <v>10763</v>
      </c>
      <c r="F1041" t="s">
        <v>10764</v>
      </c>
      <c r="G1041">
        <v>2174</v>
      </c>
      <c r="H1041">
        <v>2174</v>
      </c>
      <c r="I1041">
        <v>2174</v>
      </c>
      <c r="J1041">
        <v>2174</v>
      </c>
      <c r="K1041">
        <v>0</v>
      </c>
      <c r="L1041" s="2">
        <v>0</v>
      </c>
      <c r="M1041" s="2">
        <v>0</v>
      </c>
      <c r="N1041" s="2">
        <v>0</v>
      </c>
      <c r="O1041" s="2">
        <v>990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990</v>
      </c>
      <c r="V1041" t="s">
        <v>55</v>
      </c>
    </row>
    <row r="1042" spans="1:22" ht="15.75" hidden="1" thickBot="1" x14ac:dyDescent="0.3">
      <c r="A1042" t="s">
        <v>8327</v>
      </c>
      <c r="B1042" s="6">
        <v>45588</v>
      </c>
      <c r="C1042" t="s">
        <v>1</v>
      </c>
      <c r="D1042" t="s">
        <v>7706</v>
      </c>
      <c r="E1042" t="s">
        <v>10763</v>
      </c>
      <c r="F1042" t="s">
        <v>10764</v>
      </c>
      <c r="G1042">
        <v>2173</v>
      </c>
      <c r="H1042">
        <v>2173</v>
      </c>
      <c r="I1042">
        <v>2173</v>
      </c>
      <c r="J1042">
        <v>2173</v>
      </c>
      <c r="K1042">
        <v>0</v>
      </c>
      <c r="L1042" s="2">
        <v>0</v>
      </c>
      <c r="M1042" s="2">
        <v>0</v>
      </c>
      <c r="N1042" s="2">
        <v>0</v>
      </c>
      <c r="O1042" s="2">
        <v>104.5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104.5</v>
      </c>
      <c r="V1042" t="s">
        <v>55</v>
      </c>
    </row>
    <row r="1043" spans="1:22" ht="15.75" hidden="1" thickBot="1" x14ac:dyDescent="0.3">
      <c r="A1043" t="s">
        <v>8327</v>
      </c>
      <c r="B1043" s="6">
        <v>45588</v>
      </c>
      <c r="C1043" t="s">
        <v>1</v>
      </c>
      <c r="D1043" t="s">
        <v>7706</v>
      </c>
      <c r="E1043" t="s">
        <v>10763</v>
      </c>
      <c r="F1043" t="s">
        <v>10764</v>
      </c>
      <c r="G1043">
        <v>2172</v>
      </c>
      <c r="H1043">
        <v>2172</v>
      </c>
      <c r="I1043">
        <v>2172</v>
      </c>
      <c r="J1043">
        <v>2172</v>
      </c>
      <c r="K1043">
        <v>0</v>
      </c>
      <c r="L1043" s="2">
        <v>0</v>
      </c>
      <c r="M1043" s="2">
        <v>0</v>
      </c>
      <c r="N1043" s="2">
        <v>0</v>
      </c>
      <c r="O1043" s="2">
        <v>60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60</v>
      </c>
      <c r="V1043" t="s">
        <v>55</v>
      </c>
    </row>
    <row r="1044" spans="1:22" ht="15.75" hidden="1" thickBot="1" x14ac:dyDescent="0.3">
      <c r="A1044" t="s">
        <v>8327</v>
      </c>
      <c r="B1044" s="6">
        <v>45588</v>
      </c>
      <c r="C1044" t="s">
        <v>1</v>
      </c>
      <c r="D1044" t="s">
        <v>7706</v>
      </c>
      <c r="E1044" t="s">
        <v>10763</v>
      </c>
      <c r="F1044" t="s">
        <v>10764</v>
      </c>
      <c r="G1044">
        <v>2171</v>
      </c>
      <c r="H1044">
        <v>2171</v>
      </c>
      <c r="I1044">
        <v>2171</v>
      </c>
      <c r="J1044">
        <v>2171</v>
      </c>
      <c r="K1044">
        <v>0</v>
      </c>
      <c r="L1044" s="2">
        <v>0</v>
      </c>
      <c r="M1044" s="2">
        <v>0</v>
      </c>
      <c r="N1044" s="2">
        <v>0</v>
      </c>
      <c r="O1044" s="2">
        <v>45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45</v>
      </c>
      <c r="V1044" t="s">
        <v>55</v>
      </c>
    </row>
    <row r="1045" spans="1:22" ht="15.75" hidden="1" thickBot="1" x14ac:dyDescent="0.3">
      <c r="A1045" t="s">
        <v>8327</v>
      </c>
      <c r="B1045" s="6">
        <v>45588</v>
      </c>
      <c r="C1045" t="s">
        <v>1</v>
      </c>
      <c r="D1045" t="s">
        <v>7706</v>
      </c>
      <c r="E1045" t="s">
        <v>10763</v>
      </c>
      <c r="F1045" t="s">
        <v>10764</v>
      </c>
      <c r="G1045">
        <v>2170</v>
      </c>
      <c r="H1045">
        <v>2170</v>
      </c>
      <c r="I1045">
        <v>2170</v>
      </c>
      <c r="J1045">
        <v>2170</v>
      </c>
      <c r="K1045">
        <v>0</v>
      </c>
      <c r="L1045" s="2">
        <v>0</v>
      </c>
      <c r="M1045" s="2">
        <v>0</v>
      </c>
      <c r="N1045" s="2">
        <v>0</v>
      </c>
      <c r="O1045" s="2">
        <v>152.5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152.5</v>
      </c>
      <c r="V1045" t="s">
        <v>55</v>
      </c>
    </row>
    <row r="1046" spans="1:22" ht="15.75" hidden="1" thickBot="1" x14ac:dyDescent="0.3">
      <c r="A1046" t="s">
        <v>8327</v>
      </c>
      <c r="B1046" s="6">
        <v>45588</v>
      </c>
      <c r="C1046" t="s">
        <v>1</v>
      </c>
      <c r="D1046" t="s">
        <v>7706</v>
      </c>
      <c r="E1046" t="s">
        <v>10763</v>
      </c>
      <c r="F1046" t="s">
        <v>10764</v>
      </c>
      <c r="G1046">
        <v>2169</v>
      </c>
      <c r="H1046">
        <v>2169</v>
      </c>
      <c r="I1046">
        <v>2169</v>
      </c>
      <c r="J1046">
        <v>2169</v>
      </c>
      <c r="K1046">
        <v>0</v>
      </c>
      <c r="L1046" s="2">
        <v>0</v>
      </c>
      <c r="M1046" s="2">
        <v>0</v>
      </c>
      <c r="N1046" s="2">
        <v>0</v>
      </c>
      <c r="O1046" s="2">
        <v>451.8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451.8</v>
      </c>
      <c r="V1046" t="s">
        <v>55</v>
      </c>
    </row>
    <row r="1047" spans="1:22" ht="15.75" hidden="1" thickBot="1" x14ac:dyDescent="0.3">
      <c r="A1047" t="s">
        <v>8327</v>
      </c>
      <c r="B1047" s="6">
        <v>45588</v>
      </c>
      <c r="C1047" t="s">
        <v>1</v>
      </c>
      <c r="D1047" t="s">
        <v>7706</v>
      </c>
      <c r="E1047" t="s">
        <v>10763</v>
      </c>
      <c r="F1047" t="s">
        <v>10764</v>
      </c>
      <c r="G1047">
        <v>2168</v>
      </c>
      <c r="H1047">
        <v>2168</v>
      </c>
      <c r="I1047">
        <v>2168</v>
      </c>
      <c r="J1047">
        <v>2168</v>
      </c>
      <c r="K1047">
        <v>0</v>
      </c>
      <c r="L1047" s="2">
        <v>0</v>
      </c>
      <c r="M1047" s="2">
        <v>0</v>
      </c>
      <c r="N1047" s="2">
        <v>0</v>
      </c>
      <c r="O1047" s="2">
        <v>19.5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19.5</v>
      </c>
      <c r="V1047" t="s">
        <v>55</v>
      </c>
    </row>
    <row r="1048" spans="1:22" ht="15.75" hidden="1" thickBot="1" x14ac:dyDescent="0.3">
      <c r="A1048" t="s">
        <v>8327</v>
      </c>
      <c r="B1048" s="6">
        <v>45588</v>
      </c>
      <c r="C1048" t="s">
        <v>1</v>
      </c>
      <c r="D1048" t="s">
        <v>7706</v>
      </c>
      <c r="E1048" t="s">
        <v>10763</v>
      </c>
      <c r="F1048" t="s">
        <v>10764</v>
      </c>
      <c r="G1048">
        <v>2167</v>
      </c>
      <c r="H1048">
        <v>2167</v>
      </c>
      <c r="I1048">
        <v>2167</v>
      </c>
      <c r="J1048">
        <v>2167</v>
      </c>
      <c r="K1048">
        <v>0</v>
      </c>
      <c r="L1048" s="2">
        <v>0</v>
      </c>
      <c r="M1048" s="2">
        <v>0</v>
      </c>
      <c r="N1048" s="2">
        <v>0</v>
      </c>
      <c r="O1048" s="2">
        <v>17.100000000000001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17.100000000000001</v>
      </c>
      <c r="V1048" t="s">
        <v>55</v>
      </c>
    </row>
    <row r="1049" spans="1:22" ht="15.75" hidden="1" thickBot="1" x14ac:dyDescent="0.3">
      <c r="A1049" t="s">
        <v>8327</v>
      </c>
      <c r="B1049" s="6">
        <v>45588</v>
      </c>
      <c r="C1049" t="s">
        <v>1</v>
      </c>
      <c r="D1049" t="s">
        <v>7706</v>
      </c>
      <c r="E1049" t="s">
        <v>10763</v>
      </c>
      <c r="F1049" t="s">
        <v>10764</v>
      </c>
      <c r="G1049">
        <v>2166</v>
      </c>
      <c r="H1049">
        <v>2166</v>
      </c>
      <c r="I1049">
        <v>2166</v>
      </c>
      <c r="J1049">
        <v>2166</v>
      </c>
      <c r="K1049">
        <v>0</v>
      </c>
      <c r="L1049" s="2">
        <v>0</v>
      </c>
      <c r="M1049" s="2">
        <v>0</v>
      </c>
      <c r="N1049" s="2">
        <v>0</v>
      </c>
      <c r="O1049" s="2">
        <v>109.12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109.12</v>
      </c>
      <c r="V1049" t="s">
        <v>55</v>
      </c>
    </row>
    <row r="1050" spans="1:22" ht="15.75" hidden="1" thickBot="1" x14ac:dyDescent="0.3">
      <c r="A1050" t="s">
        <v>8327</v>
      </c>
      <c r="B1050" s="6">
        <v>45588</v>
      </c>
      <c r="C1050" t="s">
        <v>1</v>
      </c>
      <c r="D1050" t="s">
        <v>7706</v>
      </c>
      <c r="E1050" t="s">
        <v>10763</v>
      </c>
      <c r="F1050" t="s">
        <v>10764</v>
      </c>
      <c r="G1050">
        <v>2165</v>
      </c>
      <c r="H1050">
        <v>2165</v>
      </c>
      <c r="I1050">
        <v>2165</v>
      </c>
      <c r="J1050">
        <v>2165</v>
      </c>
      <c r="K1050">
        <v>0</v>
      </c>
      <c r="L1050" s="2">
        <v>0</v>
      </c>
      <c r="M1050" s="2">
        <v>0</v>
      </c>
      <c r="N1050" s="2">
        <v>0</v>
      </c>
      <c r="O1050" s="2">
        <v>325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325</v>
      </c>
      <c r="V1050" t="s">
        <v>55</v>
      </c>
    </row>
    <row r="1051" spans="1:22" ht="15.75" hidden="1" thickBot="1" x14ac:dyDescent="0.3">
      <c r="A1051" t="s">
        <v>8327</v>
      </c>
      <c r="B1051" s="6">
        <v>45588</v>
      </c>
      <c r="C1051" t="s">
        <v>1</v>
      </c>
      <c r="D1051" t="s">
        <v>7706</v>
      </c>
      <c r="E1051" t="s">
        <v>10763</v>
      </c>
      <c r="F1051" t="s">
        <v>10764</v>
      </c>
      <c r="G1051">
        <v>2164</v>
      </c>
      <c r="H1051">
        <v>2164</v>
      </c>
      <c r="I1051">
        <v>2164</v>
      </c>
      <c r="J1051">
        <v>2164</v>
      </c>
      <c r="K1051">
        <v>0</v>
      </c>
      <c r="L1051" s="2">
        <v>0</v>
      </c>
      <c r="M1051" s="2">
        <v>0</v>
      </c>
      <c r="N1051" s="2">
        <v>0</v>
      </c>
      <c r="O1051" s="2">
        <v>49.5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49.5</v>
      </c>
      <c r="V1051" t="s">
        <v>55</v>
      </c>
    </row>
    <row r="1052" spans="1:22" ht="15.75" hidden="1" thickBot="1" x14ac:dyDescent="0.3">
      <c r="A1052" t="s">
        <v>8327</v>
      </c>
      <c r="B1052" s="6">
        <v>45588</v>
      </c>
      <c r="C1052" t="s">
        <v>1</v>
      </c>
      <c r="D1052" t="s">
        <v>7706</v>
      </c>
      <c r="E1052" t="s">
        <v>10763</v>
      </c>
      <c r="F1052" t="s">
        <v>10764</v>
      </c>
      <c r="G1052">
        <v>2163</v>
      </c>
      <c r="H1052">
        <v>2163</v>
      </c>
      <c r="I1052">
        <v>2163</v>
      </c>
      <c r="J1052">
        <v>2163</v>
      </c>
      <c r="K1052">
        <v>0</v>
      </c>
      <c r="L1052" s="2">
        <v>0</v>
      </c>
      <c r="M1052" s="2">
        <v>0</v>
      </c>
      <c r="N1052" s="2">
        <v>0</v>
      </c>
      <c r="O1052" s="2">
        <v>9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9</v>
      </c>
      <c r="V1052" t="s">
        <v>55</v>
      </c>
    </row>
    <row r="1053" spans="1:22" ht="15.75" hidden="1" thickBot="1" x14ac:dyDescent="0.3">
      <c r="A1053" t="s">
        <v>8327</v>
      </c>
      <c r="B1053" s="6">
        <v>45588</v>
      </c>
      <c r="C1053" t="s">
        <v>1</v>
      </c>
      <c r="D1053" t="s">
        <v>7706</v>
      </c>
      <c r="E1053" t="s">
        <v>10763</v>
      </c>
      <c r="F1053" t="s">
        <v>10764</v>
      </c>
      <c r="G1053">
        <v>2162</v>
      </c>
      <c r="H1053">
        <v>2162</v>
      </c>
      <c r="I1053">
        <v>2162</v>
      </c>
      <c r="J1053">
        <v>2162</v>
      </c>
      <c r="K1053">
        <v>0</v>
      </c>
      <c r="L1053" s="2">
        <v>0</v>
      </c>
      <c r="M1053" s="2">
        <v>0</v>
      </c>
      <c r="N1053" s="2">
        <v>0</v>
      </c>
      <c r="O1053" s="2">
        <v>153.88999999999999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153.88999999999999</v>
      </c>
      <c r="V1053" t="s">
        <v>55</v>
      </c>
    </row>
    <row r="1054" spans="1:22" ht="15.75" hidden="1" thickBot="1" x14ac:dyDescent="0.3">
      <c r="A1054" t="s">
        <v>8327</v>
      </c>
      <c r="B1054" s="6">
        <v>45588</v>
      </c>
      <c r="C1054" t="s">
        <v>1</v>
      </c>
      <c r="D1054" t="s">
        <v>7706</v>
      </c>
      <c r="E1054" t="s">
        <v>10763</v>
      </c>
      <c r="F1054" t="s">
        <v>10764</v>
      </c>
      <c r="G1054">
        <v>2161</v>
      </c>
      <c r="H1054">
        <v>2161</v>
      </c>
      <c r="I1054">
        <v>2161</v>
      </c>
      <c r="J1054">
        <v>2161</v>
      </c>
      <c r="K1054">
        <v>0</v>
      </c>
      <c r="L1054" s="2">
        <v>0</v>
      </c>
      <c r="M1054" s="2">
        <v>0</v>
      </c>
      <c r="N1054" s="2">
        <v>0</v>
      </c>
      <c r="O1054" s="2">
        <v>480.5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480.5</v>
      </c>
      <c r="V1054" t="s">
        <v>55</v>
      </c>
    </row>
    <row r="1055" spans="1:22" ht="15.75" hidden="1" thickBot="1" x14ac:dyDescent="0.3">
      <c r="A1055" t="s">
        <v>8327</v>
      </c>
      <c r="B1055" s="6">
        <v>45588</v>
      </c>
      <c r="C1055" t="s">
        <v>1</v>
      </c>
      <c r="D1055" t="s">
        <v>7706</v>
      </c>
      <c r="E1055" t="s">
        <v>10763</v>
      </c>
      <c r="F1055" t="s">
        <v>10764</v>
      </c>
      <c r="G1055">
        <v>2160</v>
      </c>
      <c r="H1055">
        <v>2160</v>
      </c>
      <c r="I1055">
        <v>2160</v>
      </c>
      <c r="J1055">
        <v>2160</v>
      </c>
      <c r="K1055">
        <v>0</v>
      </c>
      <c r="L1055" s="2">
        <v>0</v>
      </c>
      <c r="M1055" s="2">
        <v>0</v>
      </c>
      <c r="N1055" s="2">
        <v>0</v>
      </c>
      <c r="O1055" s="2">
        <v>112.5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112.5</v>
      </c>
      <c r="V1055" t="s">
        <v>55</v>
      </c>
    </row>
    <row r="1056" spans="1:22" ht="15.75" hidden="1" thickBot="1" x14ac:dyDescent="0.3">
      <c r="A1056" t="s">
        <v>8327</v>
      </c>
      <c r="B1056" s="6">
        <v>45588</v>
      </c>
      <c r="C1056" t="s">
        <v>1</v>
      </c>
      <c r="D1056" t="s">
        <v>7706</v>
      </c>
      <c r="E1056" t="s">
        <v>10763</v>
      </c>
      <c r="F1056" t="s">
        <v>10764</v>
      </c>
      <c r="G1056">
        <v>2159</v>
      </c>
      <c r="H1056">
        <v>2159</v>
      </c>
      <c r="I1056">
        <v>2159</v>
      </c>
      <c r="J1056">
        <v>2159</v>
      </c>
      <c r="K1056">
        <v>0</v>
      </c>
      <c r="L1056" s="2">
        <v>0</v>
      </c>
      <c r="M1056" s="2">
        <v>0</v>
      </c>
      <c r="N1056" s="2">
        <v>0</v>
      </c>
      <c r="O1056" s="2">
        <v>35.1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35.1</v>
      </c>
      <c r="V1056" t="s">
        <v>55</v>
      </c>
    </row>
    <row r="1057" spans="1:22" ht="15.75" hidden="1" thickBot="1" x14ac:dyDescent="0.3">
      <c r="A1057" t="s">
        <v>8327</v>
      </c>
      <c r="B1057" s="6">
        <v>45588</v>
      </c>
      <c r="C1057" t="s">
        <v>1</v>
      </c>
      <c r="D1057" t="s">
        <v>7706</v>
      </c>
      <c r="E1057" t="s">
        <v>10763</v>
      </c>
      <c r="F1057" t="s">
        <v>10764</v>
      </c>
      <c r="G1057">
        <v>2158</v>
      </c>
      <c r="H1057">
        <v>2158</v>
      </c>
      <c r="I1057">
        <v>2158</v>
      </c>
      <c r="J1057">
        <v>2158</v>
      </c>
      <c r="K1057">
        <v>0</v>
      </c>
      <c r="L1057" s="2">
        <v>0</v>
      </c>
      <c r="M1057" s="2">
        <v>0</v>
      </c>
      <c r="N1057" s="2">
        <v>0</v>
      </c>
      <c r="O1057" s="2">
        <v>186.4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186.4</v>
      </c>
      <c r="V1057" t="s">
        <v>55</v>
      </c>
    </row>
    <row r="1058" spans="1:22" ht="15.75" hidden="1" thickBot="1" x14ac:dyDescent="0.3">
      <c r="A1058" t="s">
        <v>8327</v>
      </c>
      <c r="B1058" s="6">
        <v>45588</v>
      </c>
      <c r="C1058" t="s">
        <v>1</v>
      </c>
      <c r="D1058" t="s">
        <v>7706</v>
      </c>
      <c r="E1058" t="s">
        <v>10763</v>
      </c>
      <c r="F1058" t="s">
        <v>10764</v>
      </c>
      <c r="G1058">
        <v>2157</v>
      </c>
      <c r="H1058">
        <v>2157</v>
      </c>
      <c r="I1058">
        <v>2157</v>
      </c>
      <c r="J1058">
        <v>2157</v>
      </c>
      <c r="K1058">
        <v>0</v>
      </c>
      <c r="L1058" s="2">
        <v>0</v>
      </c>
      <c r="M1058" s="2">
        <v>0</v>
      </c>
      <c r="N1058" s="2">
        <v>0</v>
      </c>
      <c r="O1058" s="2">
        <v>136.80000000000001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136.80000000000001</v>
      </c>
      <c r="V1058" t="s">
        <v>55</v>
      </c>
    </row>
    <row r="1059" spans="1:22" ht="15.75" hidden="1" thickBot="1" x14ac:dyDescent="0.3">
      <c r="A1059" t="s">
        <v>8327</v>
      </c>
      <c r="B1059" s="6">
        <v>45588</v>
      </c>
      <c r="C1059" t="s">
        <v>1</v>
      </c>
      <c r="D1059" t="s">
        <v>7706</v>
      </c>
      <c r="E1059" t="s">
        <v>10763</v>
      </c>
      <c r="F1059" t="s">
        <v>10764</v>
      </c>
      <c r="G1059">
        <v>2156</v>
      </c>
      <c r="H1059">
        <v>2156</v>
      </c>
      <c r="I1059">
        <v>2156</v>
      </c>
      <c r="J1059">
        <v>2156</v>
      </c>
      <c r="K1059">
        <v>0</v>
      </c>
      <c r="L1059" s="2">
        <v>0</v>
      </c>
      <c r="M1059" s="2">
        <v>0</v>
      </c>
      <c r="N1059" s="2">
        <v>0</v>
      </c>
      <c r="O1059" s="2">
        <v>280.5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280.5</v>
      </c>
      <c r="V1059" t="s">
        <v>55</v>
      </c>
    </row>
    <row r="1060" spans="1:22" ht="15.75" hidden="1" thickBot="1" x14ac:dyDescent="0.3">
      <c r="A1060" t="s">
        <v>8327</v>
      </c>
      <c r="B1060" s="6">
        <v>45588</v>
      </c>
      <c r="C1060" t="s">
        <v>1</v>
      </c>
      <c r="D1060" t="s">
        <v>7706</v>
      </c>
      <c r="E1060" t="s">
        <v>10763</v>
      </c>
      <c r="F1060" t="s">
        <v>10764</v>
      </c>
      <c r="G1060">
        <v>2155</v>
      </c>
      <c r="H1060">
        <v>2155</v>
      </c>
      <c r="I1060">
        <v>2155</v>
      </c>
      <c r="J1060">
        <v>2155</v>
      </c>
      <c r="K1060">
        <v>0</v>
      </c>
      <c r="L1060" s="2">
        <v>0</v>
      </c>
      <c r="M1060" s="2">
        <v>0</v>
      </c>
      <c r="N1060" s="2">
        <v>0</v>
      </c>
      <c r="O1060" s="2">
        <v>230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230</v>
      </c>
      <c r="V1060" t="s">
        <v>55</v>
      </c>
    </row>
    <row r="1061" spans="1:22" ht="15.75" hidden="1" thickBot="1" x14ac:dyDescent="0.3">
      <c r="A1061" t="s">
        <v>8327</v>
      </c>
      <c r="B1061" s="6">
        <v>45588</v>
      </c>
      <c r="C1061" t="s">
        <v>1</v>
      </c>
      <c r="D1061" t="s">
        <v>7706</v>
      </c>
      <c r="E1061" t="s">
        <v>10763</v>
      </c>
      <c r="F1061" t="s">
        <v>10764</v>
      </c>
      <c r="G1061">
        <v>2154</v>
      </c>
      <c r="H1061">
        <v>2154</v>
      </c>
      <c r="I1061">
        <v>2154</v>
      </c>
      <c r="J1061">
        <v>2154</v>
      </c>
      <c r="K1061">
        <v>0</v>
      </c>
      <c r="L1061" s="2">
        <v>0</v>
      </c>
      <c r="M1061" s="2">
        <v>0</v>
      </c>
      <c r="N1061" s="2">
        <v>0</v>
      </c>
      <c r="O1061" s="2">
        <v>421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421</v>
      </c>
      <c r="V1061" t="s">
        <v>55</v>
      </c>
    </row>
    <row r="1062" spans="1:22" ht="15.75" hidden="1" thickBot="1" x14ac:dyDescent="0.3">
      <c r="A1062" t="s">
        <v>8327</v>
      </c>
      <c r="B1062" s="6">
        <v>45588</v>
      </c>
      <c r="C1062" t="s">
        <v>1</v>
      </c>
      <c r="D1062" t="s">
        <v>7706</v>
      </c>
      <c r="E1062" t="s">
        <v>10763</v>
      </c>
      <c r="F1062" t="s">
        <v>10764</v>
      </c>
      <c r="G1062">
        <v>2153</v>
      </c>
      <c r="H1062">
        <v>2153</v>
      </c>
      <c r="I1062">
        <v>2153</v>
      </c>
      <c r="J1062">
        <v>2153</v>
      </c>
      <c r="K1062">
        <v>0</v>
      </c>
      <c r="L1062" s="2">
        <v>0</v>
      </c>
      <c r="M1062" s="2">
        <v>0</v>
      </c>
      <c r="N1062" s="2">
        <v>0</v>
      </c>
      <c r="O1062" s="2">
        <v>606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606</v>
      </c>
      <c r="V1062" t="s">
        <v>55</v>
      </c>
    </row>
    <row r="1063" spans="1:22" ht="15.75" hidden="1" thickBot="1" x14ac:dyDescent="0.3">
      <c r="A1063" t="s">
        <v>8327</v>
      </c>
      <c r="B1063" s="6">
        <v>45588</v>
      </c>
      <c r="C1063" t="s">
        <v>1</v>
      </c>
      <c r="D1063" t="s">
        <v>7706</v>
      </c>
      <c r="E1063" t="s">
        <v>10763</v>
      </c>
      <c r="F1063" t="s">
        <v>10764</v>
      </c>
      <c r="G1063">
        <v>2152</v>
      </c>
      <c r="H1063">
        <v>2152</v>
      </c>
      <c r="I1063">
        <v>2152</v>
      </c>
      <c r="J1063">
        <v>2152</v>
      </c>
      <c r="K1063">
        <v>0</v>
      </c>
      <c r="L1063" s="2">
        <v>0</v>
      </c>
      <c r="M1063" s="2">
        <v>0</v>
      </c>
      <c r="N1063" s="2">
        <v>0</v>
      </c>
      <c r="O1063" s="2">
        <v>18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18</v>
      </c>
      <c r="V1063" t="s">
        <v>55</v>
      </c>
    </row>
    <row r="1064" spans="1:22" ht="15.75" hidden="1" thickBot="1" x14ac:dyDescent="0.3">
      <c r="A1064" t="s">
        <v>8327</v>
      </c>
      <c r="B1064" s="6">
        <v>45588</v>
      </c>
      <c r="C1064" t="s">
        <v>1</v>
      </c>
      <c r="D1064" t="s">
        <v>7706</v>
      </c>
      <c r="E1064" t="s">
        <v>10763</v>
      </c>
      <c r="F1064" t="s">
        <v>10764</v>
      </c>
      <c r="G1064">
        <v>2151</v>
      </c>
      <c r="H1064">
        <v>2151</v>
      </c>
      <c r="I1064">
        <v>2151</v>
      </c>
      <c r="J1064">
        <v>2151</v>
      </c>
      <c r="K1064">
        <v>0</v>
      </c>
      <c r="L1064" s="2">
        <v>0</v>
      </c>
      <c r="M1064" s="2">
        <v>0</v>
      </c>
      <c r="N1064" s="2">
        <v>0</v>
      </c>
      <c r="O1064" s="2">
        <v>3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3</v>
      </c>
      <c r="V1064" t="s">
        <v>55</v>
      </c>
    </row>
    <row r="1065" spans="1:22" ht="15.75" hidden="1" thickBot="1" x14ac:dyDescent="0.3">
      <c r="A1065" t="s">
        <v>8327</v>
      </c>
      <c r="B1065" s="6">
        <v>45588</v>
      </c>
      <c r="C1065" t="s">
        <v>1</v>
      </c>
      <c r="D1065" t="s">
        <v>7706</v>
      </c>
      <c r="E1065" t="s">
        <v>10763</v>
      </c>
      <c r="F1065" t="s">
        <v>10764</v>
      </c>
      <c r="G1065">
        <v>2150</v>
      </c>
      <c r="H1065">
        <v>2150</v>
      </c>
      <c r="I1065">
        <v>2150</v>
      </c>
      <c r="J1065">
        <v>2150</v>
      </c>
      <c r="K1065">
        <v>0</v>
      </c>
      <c r="L1065" s="2">
        <v>0</v>
      </c>
      <c r="M1065" s="2">
        <v>0</v>
      </c>
      <c r="N1065" s="2">
        <v>0</v>
      </c>
      <c r="O1065" s="2">
        <v>369.9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369.9</v>
      </c>
      <c r="V1065" t="s">
        <v>55</v>
      </c>
    </row>
    <row r="1066" spans="1:22" ht="15.75" hidden="1" thickBot="1" x14ac:dyDescent="0.3">
      <c r="A1066" t="s">
        <v>8327</v>
      </c>
      <c r="B1066" s="6">
        <v>45588</v>
      </c>
      <c r="C1066" t="s">
        <v>1</v>
      </c>
      <c r="D1066" t="s">
        <v>7706</v>
      </c>
      <c r="E1066" t="s">
        <v>10763</v>
      </c>
      <c r="F1066" t="s">
        <v>10764</v>
      </c>
      <c r="G1066">
        <v>2149</v>
      </c>
      <c r="H1066">
        <v>2149</v>
      </c>
      <c r="I1066">
        <v>2149</v>
      </c>
      <c r="J1066">
        <v>2149</v>
      </c>
      <c r="K1066">
        <v>0</v>
      </c>
      <c r="L1066" s="2">
        <v>0</v>
      </c>
      <c r="M1066" s="2">
        <v>0</v>
      </c>
      <c r="N1066" s="2">
        <v>0</v>
      </c>
      <c r="O1066" s="2">
        <v>121.13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121.13</v>
      </c>
      <c r="V1066" t="s">
        <v>55</v>
      </c>
    </row>
    <row r="1067" spans="1:22" ht="15.75" hidden="1" thickBot="1" x14ac:dyDescent="0.3">
      <c r="A1067" t="s">
        <v>8327</v>
      </c>
      <c r="B1067" s="6">
        <v>45588</v>
      </c>
      <c r="C1067" t="s">
        <v>1</v>
      </c>
      <c r="D1067" t="s">
        <v>7706</v>
      </c>
      <c r="E1067" t="s">
        <v>10763</v>
      </c>
      <c r="F1067" t="s">
        <v>10764</v>
      </c>
      <c r="G1067">
        <v>2148</v>
      </c>
      <c r="H1067">
        <v>2148</v>
      </c>
      <c r="I1067">
        <v>2148</v>
      </c>
      <c r="J1067">
        <v>2148</v>
      </c>
      <c r="K1067">
        <v>0</v>
      </c>
      <c r="L1067" s="2">
        <v>0</v>
      </c>
      <c r="M1067" s="2">
        <v>0</v>
      </c>
      <c r="N1067" s="2">
        <v>0</v>
      </c>
      <c r="O1067" s="2">
        <v>14.62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14.62</v>
      </c>
      <c r="V1067" t="s">
        <v>55</v>
      </c>
    </row>
    <row r="1068" spans="1:22" ht="15.75" hidden="1" thickBot="1" x14ac:dyDescent="0.3">
      <c r="A1068" t="s">
        <v>8327</v>
      </c>
      <c r="B1068" s="6">
        <v>45587</v>
      </c>
      <c r="C1068" t="s">
        <v>1</v>
      </c>
      <c r="D1068" t="s">
        <v>7706</v>
      </c>
      <c r="E1068" t="s">
        <v>10763</v>
      </c>
      <c r="F1068" t="s">
        <v>10764</v>
      </c>
      <c r="G1068">
        <v>2147</v>
      </c>
      <c r="H1068">
        <v>2147</v>
      </c>
      <c r="I1068">
        <v>2147</v>
      </c>
      <c r="J1068">
        <v>2147</v>
      </c>
      <c r="K1068">
        <v>0</v>
      </c>
      <c r="L1068" s="2">
        <v>0</v>
      </c>
      <c r="M1068" s="2">
        <v>0</v>
      </c>
      <c r="N1068" s="2">
        <v>0</v>
      </c>
      <c r="O1068" s="2">
        <v>112.5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112.5</v>
      </c>
      <c r="V1068" t="s">
        <v>55</v>
      </c>
    </row>
    <row r="1069" spans="1:22" ht="15.75" hidden="1" thickBot="1" x14ac:dyDescent="0.3">
      <c r="A1069" t="s">
        <v>8327</v>
      </c>
      <c r="B1069" s="6">
        <v>45587</v>
      </c>
      <c r="C1069" t="s">
        <v>1</v>
      </c>
      <c r="D1069" t="s">
        <v>7706</v>
      </c>
      <c r="E1069" t="s">
        <v>10763</v>
      </c>
      <c r="F1069" t="s">
        <v>10764</v>
      </c>
      <c r="G1069">
        <v>2146</v>
      </c>
      <c r="H1069">
        <v>2146</v>
      </c>
      <c r="I1069">
        <v>2146</v>
      </c>
      <c r="J1069">
        <v>2146</v>
      </c>
      <c r="K1069">
        <v>0</v>
      </c>
      <c r="L1069" s="2">
        <v>0</v>
      </c>
      <c r="M1069" s="2">
        <v>0</v>
      </c>
      <c r="N1069" s="2">
        <v>0</v>
      </c>
      <c r="O1069" s="2">
        <v>86.35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86.35</v>
      </c>
      <c r="V1069" t="s">
        <v>55</v>
      </c>
    </row>
    <row r="1070" spans="1:22" ht="15.75" hidden="1" thickBot="1" x14ac:dyDescent="0.3">
      <c r="A1070" t="s">
        <v>8327</v>
      </c>
      <c r="B1070" s="6">
        <v>45587</v>
      </c>
      <c r="C1070" t="s">
        <v>1</v>
      </c>
      <c r="D1070" t="s">
        <v>7706</v>
      </c>
      <c r="E1070" t="s">
        <v>10763</v>
      </c>
      <c r="F1070" t="s">
        <v>10764</v>
      </c>
      <c r="G1070">
        <v>2145</v>
      </c>
      <c r="H1070">
        <v>2145</v>
      </c>
      <c r="I1070">
        <v>2145</v>
      </c>
      <c r="J1070">
        <v>2145</v>
      </c>
      <c r="K1070">
        <v>0</v>
      </c>
      <c r="L1070" s="2">
        <v>0</v>
      </c>
      <c r="M1070" s="2">
        <v>0</v>
      </c>
      <c r="N1070" s="2">
        <v>0</v>
      </c>
      <c r="O1070" s="2">
        <v>105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105</v>
      </c>
      <c r="V1070" t="s">
        <v>55</v>
      </c>
    </row>
    <row r="1071" spans="1:22" ht="15.75" hidden="1" thickBot="1" x14ac:dyDescent="0.3">
      <c r="A1071" t="s">
        <v>8327</v>
      </c>
      <c r="B1071" s="6">
        <v>45587</v>
      </c>
      <c r="C1071" t="s">
        <v>1</v>
      </c>
      <c r="D1071" t="s">
        <v>7706</v>
      </c>
      <c r="E1071" t="s">
        <v>10763</v>
      </c>
      <c r="F1071" t="s">
        <v>10764</v>
      </c>
      <c r="G1071">
        <v>2144</v>
      </c>
      <c r="H1071">
        <v>2144</v>
      </c>
      <c r="I1071">
        <v>2144</v>
      </c>
      <c r="J1071">
        <v>2144</v>
      </c>
      <c r="K1071">
        <v>0</v>
      </c>
      <c r="L1071" s="2">
        <v>0</v>
      </c>
      <c r="M1071" s="2">
        <v>0</v>
      </c>
      <c r="N1071" s="2">
        <v>0</v>
      </c>
      <c r="O1071" s="2">
        <v>68.75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68.75</v>
      </c>
      <c r="V1071" t="s">
        <v>55</v>
      </c>
    </row>
    <row r="1072" spans="1:22" ht="15.75" hidden="1" thickBot="1" x14ac:dyDescent="0.3">
      <c r="A1072" t="s">
        <v>8327</v>
      </c>
      <c r="B1072" s="6">
        <v>45587</v>
      </c>
      <c r="C1072" t="s">
        <v>1</v>
      </c>
      <c r="D1072" t="s">
        <v>7706</v>
      </c>
      <c r="E1072" t="s">
        <v>10763</v>
      </c>
      <c r="F1072" t="s">
        <v>10764</v>
      </c>
      <c r="G1072">
        <v>2143</v>
      </c>
      <c r="H1072">
        <v>2143</v>
      </c>
      <c r="I1072">
        <v>2143</v>
      </c>
      <c r="J1072">
        <v>2143</v>
      </c>
      <c r="K1072">
        <v>0</v>
      </c>
      <c r="L1072" s="2">
        <v>0</v>
      </c>
      <c r="M1072" s="2">
        <v>0</v>
      </c>
      <c r="N1072" s="2">
        <v>0</v>
      </c>
      <c r="O1072" s="2">
        <v>116.06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116.06</v>
      </c>
      <c r="V1072" t="s">
        <v>55</v>
      </c>
    </row>
    <row r="1073" spans="1:22" ht="15.75" hidden="1" thickBot="1" x14ac:dyDescent="0.3">
      <c r="A1073" t="s">
        <v>8327</v>
      </c>
      <c r="B1073" s="6">
        <v>45587</v>
      </c>
      <c r="C1073" t="s">
        <v>1</v>
      </c>
      <c r="D1073" t="s">
        <v>7706</v>
      </c>
      <c r="E1073" t="s">
        <v>10763</v>
      </c>
      <c r="F1073" t="s">
        <v>10764</v>
      </c>
      <c r="G1073">
        <v>2142</v>
      </c>
      <c r="H1073">
        <v>2142</v>
      </c>
      <c r="I1073">
        <v>2142</v>
      </c>
      <c r="J1073">
        <v>2142</v>
      </c>
      <c r="K1073">
        <v>0</v>
      </c>
      <c r="L1073" s="2">
        <v>0</v>
      </c>
      <c r="M1073" s="2">
        <v>0</v>
      </c>
      <c r="N1073" s="2">
        <v>0</v>
      </c>
      <c r="O1073" s="2">
        <v>100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100</v>
      </c>
      <c r="V1073" t="s">
        <v>55</v>
      </c>
    </row>
    <row r="1074" spans="1:22" ht="15.75" hidden="1" thickBot="1" x14ac:dyDescent="0.3">
      <c r="A1074" t="s">
        <v>8327</v>
      </c>
      <c r="B1074" s="6">
        <v>45587</v>
      </c>
      <c r="C1074" t="s">
        <v>1</v>
      </c>
      <c r="D1074" t="s">
        <v>7706</v>
      </c>
      <c r="E1074" t="s">
        <v>10763</v>
      </c>
      <c r="F1074" t="s">
        <v>10764</v>
      </c>
      <c r="G1074">
        <v>2141</v>
      </c>
      <c r="H1074">
        <v>2141</v>
      </c>
      <c r="I1074">
        <v>2141</v>
      </c>
      <c r="J1074">
        <v>2141</v>
      </c>
      <c r="K1074">
        <v>0</v>
      </c>
      <c r="L1074" s="2">
        <v>0</v>
      </c>
      <c r="M1074" s="2">
        <v>0</v>
      </c>
      <c r="N1074" s="2">
        <v>0</v>
      </c>
      <c r="O1074" s="2">
        <v>22.5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22.5</v>
      </c>
      <c r="V1074" t="s">
        <v>55</v>
      </c>
    </row>
    <row r="1075" spans="1:22" ht="15.75" hidden="1" thickBot="1" x14ac:dyDescent="0.3">
      <c r="A1075" t="s">
        <v>8327</v>
      </c>
      <c r="B1075" s="6">
        <v>45587</v>
      </c>
      <c r="C1075" t="s">
        <v>1</v>
      </c>
      <c r="D1075" t="s">
        <v>7706</v>
      </c>
      <c r="E1075" t="s">
        <v>10763</v>
      </c>
      <c r="F1075" t="s">
        <v>10764</v>
      </c>
      <c r="G1075">
        <v>2140</v>
      </c>
      <c r="H1075">
        <v>2140</v>
      </c>
      <c r="I1075">
        <v>2140</v>
      </c>
      <c r="J1075">
        <v>2140</v>
      </c>
      <c r="K1075">
        <v>0</v>
      </c>
      <c r="L1075" s="2">
        <v>0</v>
      </c>
      <c r="M1075" s="2">
        <v>0</v>
      </c>
      <c r="N1075" s="2">
        <v>0</v>
      </c>
      <c r="O1075" s="2">
        <v>111.8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111.8</v>
      </c>
      <c r="V1075" t="s">
        <v>55</v>
      </c>
    </row>
    <row r="1076" spans="1:22" ht="15.75" hidden="1" thickBot="1" x14ac:dyDescent="0.3">
      <c r="A1076" t="s">
        <v>8327</v>
      </c>
      <c r="B1076" s="6">
        <v>45587</v>
      </c>
      <c r="C1076" t="s">
        <v>1</v>
      </c>
      <c r="D1076" t="s">
        <v>7706</v>
      </c>
      <c r="E1076" t="s">
        <v>10763</v>
      </c>
      <c r="F1076" t="s">
        <v>10764</v>
      </c>
      <c r="G1076">
        <v>2139</v>
      </c>
      <c r="H1076">
        <v>2139</v>
      </c>
      <c r="I1076">
        <v>2139</v>
      </c>
      <c r="J1076">
        <v>2139</v>
      </c>
      <c r="K1076">
        <v>0</v>
      </c>
      <c r="L1076" s="2">
        <v>0</v>
      </c>
      <c r="M1076" s="2">
        <v>0</v>
      </c>
      <c r="N1076" s="2">
        <v>0</v>
      </c>
      <c r="O1076" s="2">
        <v>100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100</v>
      </c>
      <c r="V1076" t="s">
        <v>55</v>
      </c>
    </row>
    <row r="1077" spans="1:22" ht="15.75" hidden="1" thickBot="1" x14ac:dyDescent="0.3">
      <c r="A1077" t="s">
        <v>8327</v>
      </c>
      <c r="B1077" s="6">
        <v>45587</v>
      </c>
      <c r="C1077" t="s">
        <v>1</v>
      </c>
      <c r="D1077" t="s">
        <v>7706</v>
      </c>
      <c r="E1077" t="s">
        <v>10763</v>
      </c>
      <c r="F1077" t="s">
        <v>10764</v>
      </c>
      <c r="G1077">
        <v>2138</v>
      </c>
      <c r="H1077">
        <v>2138</v>
      </c>
      <c r="I1077">
        <v>2138</v>
      </c>
      <c r="J1077">
        <v>2138</v>
      </c>
      <c r="K1077">
        <v>0</v>
      </c>
      <c r="L1077" s="2">
        <v>0</v>
      </c>
      <c r="M1077" s="2">
        <v>0</v>
      </c>
      <c r="N1077" s="2">
        <v>0</v>
      </c>
      <c r="O1077" s="2">
        <v>60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60</v>
      </c>
      <c r="V1077" t="s">
        <v>55</v>
      </c>
    </row>
    <row r="1078" spans="1:22" ht="15.75" hidden="1" thickBot="1" x14ac:dyDescent="0.3">
      <c r="A1078" t="s">
        <v>8327</v>
      </c>
      <c r="B1078" s="6">
        <v>45587</v>
      </c>
      <c r="C1078" t="s">
        <v>1</v>
      </c>
      <c r="D1078" t="s">
        <v>7706</v>
      </c>
      <c r="E1078" t="s">
        <v>10763</v>
      </c>
      <c r="F1078" t="s">
        <v>10764</v>
      </c>
      <c r="G1078">
        <v>2137</v>
      </c>
      <c r="H1078">
        <v>2137</v>
      </c>
      <c r="I1078">
        <v>2137</v>
      </c>
      <c r="J1078">
        <v>2137</v>
      </c>
      <c r="K1078">
        <v>0</v>
      </c>
      <c r="L1078" s="2">
        <v>0</v>
      </c>
      <c r="M1078" s="2">
        <v>0</v>
      </c>
      <c r="N1078" s="2">
        <v>0</v>
      </c>
      <c r="O1078" s="2">
        <v>60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60</v>
      </c>
      <c r="V1078" t="s">
        <v>55</v>
      </c>
    </row>
    <row r="1079" spans="1:22" ht="15.75" hidden="1" thickBot="1" x14ac:dyDescent="0.3">
      <c r="A1079" t="s">
        <v>8327</v>
      </c>
      <c r="B1079" s="6">
        <v>45587</v>
      </c>
      <c r="C1079" t="s">
        <v>1</v>
      </c>
      <c r="D1079" t="s">
        <v>7706</v>
      </c>
      <c r="E1079" t="s">
        <v>10763</v>
      </c>
      <c r="F1079" t="s">
        <v>10764</v>
      </c>
      <c r="G1079">
        <v>2136</v>
      </c>
      <c r="H1079">
        <v>2136</v>
      </c>
      <c r="I1079">
        <v>2136</v>
      </c>
      <c r="J1079">
        <v>2136</v>
      </c>
      <c r="K1079">
        <v>0</v>
      </c>
      <c r="L1079" s="2">
        <v>0</v>
      </c>
      <c r="M1079" s="2">
        <v>0</v>
      </c>
      <c r="N1079" s="2">
        <v>0</v>
      </c>
      <c r="O1079" s="2">
        <v>154.91999999999999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154.91999999999999</v>
      </c>
      <c r="V1079" t="s">
        <v>55</v>
      </c>
    </row>
    <row r="1080" spans="1:22" ht="15.75" hidden="1" thickBot="1" x14ac:dyDescent="0.3">
      <c r="A1080" t="s">
        <v>8327</v>
      </c>
      <c r="B1080" s="6">
        <v>45587</v>
      </c>
      <c r="C1080" t="s">
        <v>1</v>
      </c>
      <c r="D1080" t="s">
        <v>7706</v>
      </c>
      <c r="E1080" t="s">
        <v>10763</v>
      </c>
      <c r="F1080" t="s">
        <v>10764</v>
      </c>
      <c r="G1080">
        <v>2135</v>
      </c>
      <c r="H1080">
        <v>2135</v>
      </c>
      <c r="I1080">
        <v>2135</v>
      </c>
      <c r="J1080">
        <v>2135</v>
      </c>
      <c r="K1080">
        <v>0</v>
      </c>
      <c r="L1080" s="2">
        <v>0</v>
      </c>
      <c r="M1080" s="2">
        <v>0</v>
      </c>
      <c r="N1080" s="2">
        <v>0</v>
      </c>
      <c r="O1080" s="2">
        <v>55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55</v>
      </c>
      <c r="V1080" t="s">
        <v>55</v>
      </c>
    </row>
    <row r="1081" spans="1:22" ht="15.75" hidden="1" thickBot="1" x14ac:dyDescent="0.3">
      <c r="A1081" t="s">
        <v>8327</v>
      </c>
      <c r="B1081" s="6">
        <v>45587</v>
      </c>
      <c r="C1081" t="s">
        <v>1</v>
      </c>
      <c r="D1081" t="s">
        <v>7706</v>
      </c>
      <c r="E1081" t="s">
        <v>10763</v>
      </c>
      <c r="F1081" t="s">
        <v>10764</v>
      </c>
      <c r="G1081">
        <v>2134</v>
      </c>
      <c r="H1081">
        <v>2134</v>
      </c>
      <c r="I1081">
        <v>2134</v>
      </c>
      <c r="J1081">
        <v>2134</v>
      </c>
      <c r="K1081">
        <v>0</v>
      </c>
      <c r="L1081" s="2">
        <v>0</v>
      </c>
      <c r="M1081" s="2">
        <v>0</v>
      </c>
      <c r="N1081" s="2">
        <v>0</v>
      </c>
      <c r="O1081" s="2">
        <v>243.98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243.98</v>
      </c>
      <c r="V1081" t="s">
        <v>55</v>
      </c>
    </row>
    <row r="1082" spans="1:22" ht="15.75" hidden="1" thickBot="1" x14ac:dyDescent="0.3">
      <c r="A1082" t="s">
        <v>8327</v>
      </c>
      <c r="B1082" s="6">
        <v>45587</v>
      </c>
      <c r="C1082" t="s">
        <v>1</v>
      </c>
      <c r="D1082" t="s">
        <v>7706</v>
      </c>
      <c r="E1082" t="s">
        <v>10763</v>
      </c>
      <c r="F1082" t="s">
        <v>10764</v>
      </c>
      <c r="G1082">
        <v>2133</v>
      </c>
      <c r="H1082">
        <v>2133</v>
      </c>
      <c r="I1082">
        <v>2133</v>
      </c>
      <c r="J1082">
        <v>2133</v>
      </c>
      <c r="K1082">
        <v>0</v>
      </c>
      <c r="L1082" s="2">
        <v>0</v>
      </c>
      <c r="M1082" s="2">
        <v>0</v>
      </c>
      <c r="N1082" s="2">
        <v>0</v>
      </c>
      <c r="O1082" s="2">
        <v>104.5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104.5</v>
      </c>
      <c r="V1082" t="s">
        <v>55</v>
      </c>
    </row>
    <row r="1083" spans="1:22" ht="15.75" hidden="1" thickBot="1" x14ac:dyDescent="0.3">
      <c r="A1083" t="s">
        <v>8327</v>
      </c>
      <c r="B1083" s="6">
        <v>45587</v>
      </c>
      <c r="C1083" t="s">
        <v>1</v>
      </c>
      <c r="D1083" t="s">
        <v>7706</v>
      </c>
      <c r="E1083" t="s">
        <v>10763</v>
      </c>
      <c r="F1083" t="s">
        <v>10764</v>
      </c>
      <c r="G1083">
        <v>2132</v>
      </c>
      <c r="H1083">
        <v>2132</v>
      </c>
      <c r="I1083">
        <v>2132</v>
      </c>
      <c r="J1083">
        <v>2132</v>
      </c>
      <c r="K1083">
        <v>0</v>
      </c>
      <c r="L1083" s="2">
        <v>0</v>
      </c>
      <c r="M1083" s="2">
        <v>0</v>
      </c>
      <c r="N1083" s="2">
        <v>0</v>
      </c>
      <c r="O1083" s="2">
        <v>29.7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29.7</v>
      </c>
      <c r="V1083" t="s">
        <v>55</v>
      </c>
    </row>
    <row r="1084" spans="1:22" ht="15.75" hidden="1" thickBot="1" x14ac:dyDescent="0.3">
      <c r="A1084" t="s">
        <v>8327</v>
      </c>
      <c r="B1084" s="6">
        <v>45587</v>
      </c>
      <c r="C1084" t="s">
        <v>1</v>
      </c>
      <c r="D1084" t="s">
        <v>7706</v>
      </c>
      <c r="E1084" t="s">
        <v>10763</v>
      </c>
      <c r="F1084" t="s">
        <v>10764</v>
      </c>
      <c r="G1084">
        <v>2131</v>
      </c>
      <c r="H1084">
        <v>2131</v>
      </c>
      <c r="I1084">
        <v>2131</v>
      </c>
      <c r="J1084">
        <v>2131</v>
      </c>
      <c r="K1084">
        <v>0</v>
      </c>
      <c r="L1084" s="2">
        <v>0</v>
      </c>
      <c r="M1084" s="2">
        <v>0</v>
      </c>
      <c r="N1084" s="2">
        <v>0</v>
      </c>
      <c r="O1084" s="2">
        <v>8.75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8.75</v>
      </c>
      <c r="V1084" t="s">
        <v>55</v>
      </c>
    </row>
    <row r="1085" spans="1:22" ht="15.75" hidden="1" thickBot="1" x14ac:dyDescent="0.3">
      <c r="A1085" t="s">
        <v>8327</v>
      </c>
      <c r="B1085" s="6">
        <v>45587</v>
      </c>
      <c r="C1085" t="s">
        <v>1</v>
      </c>
      <c r="D1085" t="s">
        <v>7706</v>
      </c>
      <c r="E1085" t="s">
        <v>10763</v>
      </c>
      <c r="F1085" t="s">
        <v>10764</v>
      </c>
      <c r="G1085">
        <v>2130</v>
      </c>
      <c r="H1085">
        <v>2130</v>
      </c>
      <c r="I1085">
        <v>2130</v>
      </c>
      <c r="J1085">
        <v>2130</v>
      </c>
      <c r="K1085">
        <v>0</v>
      </c>
      <c r="L1085" s="2">
        <v>0</v>
      </c>
      <c r="M1085" s="2">
        <v>0</v>
      </c>
      <c r="N1085" s="2">
        <v>0</v>
      </c>
      <c r="O1085" s="2">
        <v>56.2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56.2</v>
      </c>
      <c r="V1085" t="s">
        <v>55</v>
      </c>
    </row>
    <row r="1086" spans="1:22" ht="15.75" hidden="1" thickBot="1" x14ac:dyDescent="0.3">
      <c r="A1086" t="s">
        <v>8327</v>
      </c>
      <c r="B1086" s="6">
        <v>45587</v>
      </c>
      <c r="C1086" t="s">
        <v>1</v>
      </c>
      <c r="D1086" t="s">
        <v>7706</v>
      </c>
      <c r="E1086" t="s">
        <v>10763</v>
      </c>
      <c r="F1086" t="s">
        <v>10764</v>
      </c>
      <c r="G1086">
        <v>2129</v>
      </c>
      <c r="H1086">
        <v>2129</v>
      </c>
      <c r="I1086">
        <v>2129</v>
      </c>
      <c r="J1086">
        <v>2129</v>
      </c>
      <c r="K1086">
        <v>0</v>
      </c>
      <c r="L1086" s="2">
        <v>0</v>
      </c>
      <c r="M1086" s="2">
        <v>0</v>
      </c>
      <c r="N1086" s="2">
        <v>0</v>
      </c>
      <c r="O1086" s="2">
        <v>22.5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22.5</v>
      </c>
      <c r="V1086" t="s">
        <v>55</v>
      </c>
    </row>
    <row r="1087" spans="1:22" ht="15.75" hidden="1" thickBot="1" x14ac:dyDescent="0.3">
      <c r="A1087" t="s">
        <v>8327</v>
      </c>
      <c r="B1087" s="6">
        <v>45587</v>
      </c>
      <c r="C1087" t="s">
        <v>1</v>
      </c>
      <c r="D1087" t="s">
        <v>7706</v>
      </c>
      <c r="E1087" t="s">
        <v>10763</v>
      </c>
      <c r="F1087" t="s">
        <v>10764</v>
      </c>
      <c r="G1087">
        <v>2128</v>
      </c>
      <c r="H1087">
        <v>2128</v>
      </c>
      <c r="I1087">
        <v>2128</v>
      </c>
      <c r="J1087">
        <v>2128</v>
      </c>
      <c r="K1087">
        <v>0</v>
      </c>
      <c r="L1087" s="2">
        <v>0</v>
      </c>
      <c r="M1087" s="2">
        <v>0</v>
      </c>
      <c r="N1087" s="2">
        <v>0</v>
      </c>
      <c r="O1087" s="2">
        <v>461.25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461.25</v>
      </c>
      <c r="V1087" t="s">
        <v>55</v>
      </c>
    </row>
    <row r="1088" spans="1:22" ht="15.75" hidden="1" thickBot="1" x14ac:dyDescent="0.3">
      <c r="A1088" t="s">
        <v>8327</v>
      </c>
      <c r="B1088" s="6">
        <v>45587</v>
      </c>
      <c r="C1088" t="s">
        <v>1</v>
      </c>
      <c r="D1088" t="s">
        <v>7706</v>
      </c>
      <c r="E1088" t="s">
        <v>10763</v>
      </c>
      <c r="F1088" t="s">
        <v>10764</v>
      </c>
      <c r="G1088">
        <v>2127</v>
      </c>
      <c r="H1088">
        <v>2127</v>
      </c>
      <c r="I1088">
        <v>2127</v>
      </c>
      <c r="J1088">
        <v>2127</v>
      </c>
      <c r="K1088">
        <v>0</v>
      </c>
      <c r="L1088" s="2">
        <v>0</v>
      </c>
      <c r="M1088" s="2">
        <v>0</v>
      </c>
      <c r="N1088" s="2">
        <v>0</v>
      </c>
      <c r="O1088" s="2">
        <v>421.5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421.5</v>
      </c>
      <c r="V1088" t="s">
        <v>55</v>
      </c>
    </row>
    <row r="1089" spans="1:22" ht="15.75" hidden="1" thickBot="1" x14ac:dyDescent="0.3">
      <c r="A1089" t="s">
        <v>8327</v>
      </c>
      <c r="B1089" s="6">
        <v>45587</v>
      </c>
      <c r="C1089" t="s">
        <v>1</v>
      </c>
      <c r="D1089" t="s">
        <v>7706</v>
      </c>
      <c r="E1089" t="s">
        <v>10763</v>
      </c>
      <c r="F1089" t="s">
        <v>10764</v>
      </c>
      <c r="G1089">
        <v>2126</v>
      </c>
      <c r="H1089">
        <v>2126</v>
      </c>
      <c r="I1089">
        <v>2126</v>
      </c>
      <c r="J1089">
        <v>2126</v>
      </c>
      <c r="K1089">
        <v>0</v>
      </c>
      <c r="L1089" s="2">
        <v>0</v>
      </c>
      <c r="M1089" s="2">
        <v>0</v>
      </c>
      <c r="N1089" s="2">
        <v>0</v>
      </c>
      <c r="O1089" s="2">
        <v>167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167</v>
      </c>
      <c r="V1089" t="s">
        <v>55</v>
      </c>
    </row>
    <row r="1090" spans="1:22" ht="15.75" hidden="1" thickBot="1" x14ac:dyDescent="0.3">
      <c r="A1090" t="s">
        <v>8327</v>
      </c>
      <c r="B1090" s="6">
        <v>45587</v>
      </c>
      <c r="C1090" t="s">
        <v>1</v>
      </c>
      <c r="D1090" t="s">
        <v>7706</v>
      </c>
      <c r="E1090" t="s">
        <v>10763</v>
      </c>
      <c r="F1090" t="s">
        <v>10764</v>
      </c>
      <c r="G1090">
        <v>2125</v>
      </c>
      <c r="H1090">
        <v>2125</v>
      </c>
      <c r="I1090">
        <v>2125</v>
      </c>
      <c r="J1090">
        <v>2125</v>
      </c>
      <c r="K1090">
        <v>0</v>
      </c>
      <c r="L1090" s="2">
        <v>0</v>
      </c>
      <c r="M1090" s="2">
        <v>0</v>
      </c>
      <c r="N1090" s="2">
        <v>0</v>
      </c>
      <c r="O1090" s="2">
        <v>49.4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49.4</v>
      </c>
      <c r="V1090" t="s">
        <v>55</v>
      </c>
    </row>
    <row r="1091" spans="1:22" ht="15.75" hidden="1" thickBot="1" x14ac:dyDescent="0.3">
      <c r="A1091" t="s">
        <v>8327</v>
      </c>
      <c r="B1091" s="6">
        <v>45586</v>
      </c>
      <c r="C1091" t="s">
        <v>1</v>
      </c>
      <c r="D1091" t="s">
        <v>7706</v>
      </c>
      <c r="E1091" t="s">
        <v>10763</v>
      </c>
      <c r="F1091" t="s">
        <v>10764</v>
      </c>
      <c r="G1091">
        <v>2124</v>
      </c>
      <c r="H1091">
        <v>2124</v>
      </c>
      <c r="I1091">
        <v>2124</v>
      </c>
      <c r="J1091">
        <v>2124</v>
      </c>
      <c r="K1091">
        <v>0</v>
      </c>
      <c r="L1091" s="2">
        <v>0</v>
      </c>
      <c r="M1091" s="2">
        <v>0</v>
      </c>
      <c r="N1091" s="2">
        <v>0</v>
      </c>
      <c r="O1091" s="2">
        <v>44.71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44.71</v>
      </c>
      <c r="V1091" t="s">
        <v>55</v>
      </c>
    </row>
    <row r="1092" spans="1:22" ht="15.75" hidden="1" thickBot="1" x14ac:dyDescent="0.3">
      <c r="A1092" t="s">
        <v>8327</v>
      </c>
      <c r="B1092" s="6">
        <v>45586</v>
      </c>
      <c r="C1092" t="s">
        <v>1</v>
      </c>
      <c r="D1092" t="s">
        <v>7706</v>
      </c>
      <c r="E1092" t="s">
        <v>10763</v>
      </c>
      <c r="F1092" t="s">
        <v>10764</v>
      </c>
      <c r="G1092">
        <v>2123</v>
      </c>
      <c r="H1092">
        <v>2123</v>
      </c>
      <c r="I1092">
        <v>2123</v>
      </c>
      <c r="J1092">
        <v>2123</v>
      </c>
      <c r="K1092">
        <v>0</v>
      </c>
      <c r="L1092" s="2">
        <v>0</v>
      </c>
      <c r="M1092" s="2">
        <v>0</v>
      </c>
      <c r="N1092" s="2">
        <v>0</v>
      </c>
      <c r="O1092" s="2">
        <v>38.18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38.18</v>
      </c>
      <c r="V1092" t="s">
        <v>55</v>
      </c>
    </row>
    <row r="1093" spans="1:22" ht="15.75" hidden="1" thickBot="1" x14ac:dyDescent="0.3">
      <c r="A1093" t="s">
        <v>8327</v>
      </c>
      <c r="B1093" s="6">
        <v>45586</v>
      </c>
      <c r="C1093" t="s">
        <v>1</v>
      </c>
      <c r="D1093" t="s">
        <v>7706</v>
      </c>
      <c r="E1093" t="s">
        <v>10763</v>
      </c>
      <c r="F1093" t="s">
        <v>10764</v>
      </c>
      <c r="G1093">
        <v>2122</v>
      </c>
      <c r="H1093">
        <v>2122</v>
      </c>
      <c r="I1093">
        <v>2122</v>
      </c>
      <c r="J1093">
        <v>2122</v>
      </c>
      <c r="K1093">
        <v>0</v>
      </c>
      <c r="L1093" s="2">
        <v>0</v>
      </c>
      <c r="M1093" s="2">
        <v>0</v>
      </c>
      <c r="N1093" s="2">
        <v>0</v>
      </c>
      <c r="O1093" s="2">
        <v>451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451</v>
      </c>
      <c r="V1093" t="s">
        <v>55</v>
      </c>
    </row>
    <row r="1094" spans="1:22" ht="15.75" hidden="1" thickBot="1" x14ac:dyDescent="0.3">
      <c r="A1094" t="s">
        <v>8327</v>
      </c>
      <c r="B1094" s="6">
        <v>45586</v>
      </c>
      <c r="C1094" t="s">
        <v>1</v>
      </c>
      <c r="D1094" t="s">
        <v>7706</v>
      </c>
      <c r="E1094" t="s">
        <v>10763</v>
      </c>
      <c r="F1094" t="s">
        <v>10764</v>
      </c>
      <c r="G1094">
        <v>2121</v>
      </c>
      <c r="H1094">
        <v>2121</v>
      </c>
      <c r="I1094">
        <v>2121</v>
      </c>
      <c r="J1094">
        <v>2121</v>
      </c>
      <c r="K1094">
        <v>0</v>
      </c>
      <c r="L1094" s="2">
        <v>0</v>
      </c>
      <c r="M1094" s="2">
        <v>0</v>
      </c>
      <c r="N1094" s="2">
        <v>0</v>
      </c>
      <c r="O1094" s="2">
        <v>45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45</v>
      </c>
      <c r="V1094" t="s">
        <v>55</v>
      </c>
    </row>
    <row r="1095" spans="1:22" ht="15.75" hidden="1" thickBot="1" x14ac:dyDescent="0.3">
      <c r="A1095" t="s">
        <v>8327</v>
      </c>
      <c r="B1095" s="6">
        <v>45586</v>
      </c>
      <c r="C1095" t="s">
        <v>1</v>
      </c>
      <c r="D1095" t="s">
        <v>7706</v>
      </c>
      <c r="E1095" t="s">
        <v>10763</v>
      </c>
      <c r="F1095" t="s">
        <v>10764</v>
      </c>
      <c r="G1095">
        <v>2120</v>
      </c>
      <c r="H1095">
        <v>2120</v>
      </c>
      <c r="I1095">
        <v>2120</v>
      </c>
      <c r="J1095">
        <v>2120</v>
      </c>
      <c r="K1095">
        <v>0</v>
      </c>
      <c r="L1095" s="2">
        <v>0</v>
      </c>
      <c r="M1095" s="2">
        <v>0</v>
      </c>
      <c r="N1095" s="2">
        <v>0</v>
      </c>
      <c r="O1095" s="2">
        <v>205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205</v>
      </c>
      <c r="V1095" t="s">
        <v>55</v>
      </c>
    </row>
    <row r="1096" spans="1:22" ht="15.75" hidden="1" thickBot="1" x14ac:dyDescent="0.3">
      <c r="A1096" t="s">
        <v>8327</v>
      </c>
      <c r="B1096" s="6">
        <v>45586</v>
      </c>
      <c r="C1096" t="s">
        <v>1</v>
      </c>
      <c r="D1096" t="s">
        <v>7706</v>
      </c>
      <c r="E1096" t="s">
        <v>10763</v>
      </c>
      <c r="F1096" t="s">
        <v>10764</v>
      </c>
      <c r="G1096">
        <v>2119</v>
      </c>
      <c r="H1096">
        <v>2119</v>
      </c>
      <c r="I1096">
        <v>2119</v>
      </c>
      <c r="J1096">
        <v>2119</v>
      </c>
      <c r="K1096">
        <v>0</v>
      </c>
      <c r="L1096" s="2">
        <v>0</v>
      </c>
      <c r="M1096" s="2">
        <v>0</v>
      </c>
      <c r="N1096" s="2">
        <v>0</v>
      </c>
      <c r="O1096" s="2">
        <v>87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87</v>
      </c>
      <c r="V1096" t="s">
        <v>55</v>
      </c>
    </row>
    <row r="1097" spans="1:22" ht="15.75" hidden="1" thickBot="1" x14ac:dyDescent="0.3">
      <c r="A1097" t="s">
        <v>8327</v>
      </c>
      <c r="B1097" s="6">
        <v>45586</v>
      </c>
      <c r="C1097" t="s">
        <v>1</v>
      </c>
      <c r="D1097" t="s">
        <v>7706</v>
      </c>
      <c r="E1097" t="s">
        <v>10763</v>
      </c>
      <c r="F1097" t="s">
        <v>10764</v>
      </c>
      <c r="G1097">
        <v>2118</v>
      </c>
      <c r="H1097">
        <v>2118</v>
      </c>
      <c r="I1097">
        <v>2118</v>
      </c>
      <c r="J1097">
        <v>2118</v>
      </c>
      <c r="K1097">
        <v>0</v>
      </c>
      <c r="L1097" s="2">
        <v>0</v>
      </c>
      <c r="M1097" s="2">
        <v>0</v>
      </c>
      <c r="N1097" s="2">
        <v>0</v>
      </c>
      <c r="O1097" s="2">
        <v>80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80</v>
      </c>
      <c r="V1097" t="s">
        <v>55</v>
      </c>
    </row>
    <row r="1098" spans="1:22" ht="15.75" hidden="1" thickBot="1" x14ac:dyDescent="0.3">
      <c r="A1098" t="s">
        <v>8327</v>
      </c>
      <c r="B1098" s="6">
        <v>45586</v>
      </c>
      <c r="C1098" t="s">
        <v>1</v>
      </c>
      <c r="D1098" t="s">
        <v>7706</v>
      </c>
      <c r="E1098" t="s">
        <v>10763</v>
      </c>
      <c r="F1098" t="s">
        <v>10764</v>
      </c>
      <c r="G1098">
        <v>2117</v>
      </c>
      <c r="H1098">
        <v>2117</v>
      </c>
      <c r="I1098">
        <v>2117</v>
      </c>
      <c r="J1098">
        <v>2117</v>
      </c>
      <c r="K1098">
        <v>0</v>
      </c>
      <c r="L1098" s="2">
        <v>0</v>
      </c>
      <c r="M1098" s="2">
        <v>0</v>
      </c>
      <c r="N1098" s="2">
        <v>0</v>
      </c>
      <c r="O1098" s="2">
        <v>458.5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458.5</v>
      </c>
      <c r="V1098" t="s">
        <v>55</v>
      </c>
    </row>
    <row r="1099" spans="1:22" ht="15.75" hidden="1" thickBot="1" x14ac:dyDescent="0.3">
      <c r="A1099" t="s">
        <v>8327</v>
      </c>
      <c r="B1099" s="6">
        <v>45586</v>
      </c>
      <c r="C1099" t="s">
        <v>1</v>
      </c>
      <c r="D1099" t="s">
        <v>7706</v>
      </c>
      <c r="E1099" t="s">
        <v>10763</v>
      </c>
      <c r="F1099" t="s">
        <v>10764</v>
      </c>
      <c r="G1099">
        <v>2116</v>
      </c>
      <c r="H1099">
        <v>2116</v>
      </c>
      <c r="I1099">
        <v>2116</v>
      </c>
      <c r="J1099">
        <v>2116</v>
      </c>
      <c r="K1099">
        <v>0</v>
      </c>
      <c r="L1099" s="2">
        <v>0</v>
      </c>
      <c r="M1099" s="2">
        <v>0</v>
      </c>
      <c r="N1099" s="2">
        <v>0</v>
      </c>
      <c r="O1099" s="2">
        <v>68.75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68.75</v>
      </c>
      <c r="V1099" t="s">
        <v>55</v>
      </c>
    </row>
    <row r="1100" spans="1:22" ht="15.75" hidden="1" thickBot="1" x14ac:dyDescent="0.3">
      <c r="A1100" t="s">
        <v>8327</v>
      </c>
      <c r="B1100" s="6">
        <v>45586</v>
      </c>
      <c r="C1100" t="s">
        <v>1</v>
      </c>
      <c r="D1100" t="s">
        <v>7706</v>
      </c>
      <c r="E1100" t="s">
        <v>10763</v>
      </c>
      <c r="F1100" t="s">
        <v>10764</v>
      </c>
      <c r="G1100">
        <v>2115</v>
      </c>
      <c r="H1100">
        <v>2115</v>
      </c>
      <c r="I1100">
        <v>2115</v>
      </c>
      <c r="J1100">
        <v>2115</v>
      </c>
      <c r="K1100">
        <v>0</v>
      </c>
      <c r="L1100" s="2">
        <v>0</v>
      </c>
      <c r="M1100" s="2">
        <v>0</v>
      </c>
      <c r="N1100" s="2">
        <v>0</v>
      </c>
      <c r="O1100" s="2">
        <v>90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90</v>
      </c>
      <c r="V1100" t="s">
        <v>55</v>
      </c>
    </row>
    <row r="1101" spans="1:22" ht="15.75" hidden="1" thickBot="1" x14ac:dyDescent="0.3">
      <c r="A1101" t="s">
        <v>8327</v>
      </c>
      <c r="B1101" s="6">
        <v>45586</v>
      </c>
      <c r="C1101" t="s">
        <v>1</v>
      </c>
      <c r="D1101" t="s">
        <v>7706</v>
      </c>
      <c r="E1101" t="s">
        <v>10763</v>
      </c>
      <c r="F1101" t="s">
        <v>10764</v>
      </c>
      <c r="G1101">
        <v>2114</v>
      </c>
      <c r="H1101">
        <v>2114</v>
      </c>
      <c r="I1101">
        <v>2114</v>
      </c>
      <c r="J1101">
        <v>2114</v>
      </c>
      <c r="K1101">
        <v>0</v>
      </c>
      <c r="L1101" s="2">
        <v>0</v>
      </c>
      <c r="M1101" s="2">
        <v>0</v>
      </c>
      <c r="N1101" s="2">
        <v>0</v>
      </c>
      <c r="O1101" s="2">
        <v>420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420</v>
      </c>
      <c r="V1101" t="s">
        <v>55</v>
      </c>
    </row>
    <row r="1102" spans="1:22" ht="15.75" hidden="1" thickBot="1" x14ac:dyDescent="0.3">
      <c r="A1102" t="s">
        <v>8327</v>
      </c>
      <c r="B1102" s="6">
        <v>45586</v>
      </c>
      <c r="C1102" t="s">
        <v>1</v>
      </c>
      <c r="D1102" t="s">
        <v>7706</v>
      </c>
      <c r="E1102" t="s">
        <v>10763</v>
      </c>
      <c r="F1102" t="s">
        <v>10764</v>
      </c>
      <c r="G1102">
        <v>2113</v>
      </c>
      <c r="H1102">
        <v>2113</v>
      </c>
      <c r="I1102">
        <v>2113</v>
      </c>
      <c r="J1102">
        <v>2113</v>
      </c>
      <c r="K1102">
        <v>0</v>
      </c>
      <c r="L1102" s="2">
        <v>0</v>
      </c>
      <c r="M1102" s="2">
        <v>0</v>
      </c>
      <c r="N1102" s="2">
        <v>0</v>
      </c>
      <c r="O1102" s="2">
        <v>1053.45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1053.45</v>
      </c>
      <c r="V1102" t="s">
        <v>55</v>
      </c>
    </row>
    <row r="1103" spans="1:22" ht="15.75" hidden="1" thickBot="1" x14ac:dyDescent="0.3">
      <c r="A1103" t="s">
        <v>8327</v>
      </c>
      <c r="B1103" s="6">
        <v>45586</v>
      </c>
      <c r="C1103" t="s">
        <v>1</v>
      </c>
      <c r="D1103" t="s">
        <v>7706</v>
      </c>
      <c r="E1103" t="s">
        <v>10763</v>
      </c>
      <c r="F1103" t="s">
        <v>10764</v>
      </c>
      <c r="G1103">
        <v>2112</v>
      </c>
      <c r="H1103">
        <v>2112</v>
      </c>
      <c r="I1103">
        <v>2112</v>
      </c>
      <c r="J1103">
        <v>2112</v>
      </c>
      <c r="K1103">
        <v>0</v>
      </c>
      <c r="L1103" s="2">
        <v>0</v>
      </c>
      <c r="M1103" s="2">
        <v>0</v>
      </c>
      <c r="N1103" s="2">
        <v>0</v>
      </c>
      <c r="O1103" s="2">
        <v>53.76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53.76</v>
      </c>
      <c r="V1103" t="s">
        <v>55</v>
      </c>
    </row>
    <row r="1104" spans="1:22" ht="15.75" hidden="1" thickBot="1" x14ac:dyDescent="0.3">
      <c r="A1104" t="s">
        <v>8327</v>
      </c>
      <c r="B1104" s="6">
        <v>45586</v>
      </c>
      <c r="C1104" t="s">
        <v>1</v>
      </c>
      <c r="D1104" t="s">
        <v>7706</v>
      </c>
      <c r="E1104" t="s">
        <v>10763</v>
      </c>
      <c r="F1104" t="s">
        <v>10764</v>
      </c>
      <c r="G1104">
        <v>2111</v>
      </c>
      <c r="H1104">
        <v>2111</v>
      </c>
      <c r="I1104">
        <v>2111</v>
      </c>
      <c r="J1104">
        <v>2111</v>
      </c>
      <c r="K1104">
        <v>0</v>
      </c>
      <c r="L1104" s="2">
        <v>0</v>
      </c>
      <c r="M1104" s="2">
        <v>0</v>
      </c>
      <c r="N1104" s="2">
        <v>0</v>
      </c>
      <c r="O1104" s="2">
        <v>120.5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120.5</v>
      </c>
      <c r="V1104" t="s">
        <v>55</v>
      </c>
    </row>
    <row r="1105" spans="1:22" ht="15.75" hidden="1" thickBot="1" x14ac:dyDescent="0.3">
      <c r="A1105" t="s">
        <v>8327</v>
      </c>
      <c r="B1105" s="6">
        <v>45586</v>
      </c>
      <c r="C1105" t="s">
        <v>1</v>
      </c>
      <c r="D1105" t="s">
        <v>7706</v>
      </c>
      <c r="E1105" t="s">
        <v>10763</v>
      </c>
      <c r="F1105" t="s">
        <v>10764</v>
      </c>
      <c r="G1105">
        <v>2110</v>
      </c>
      <c r="H1105">
        <v>2110</v>
      </c>
      <c r="I1105">
        <v>2110</v>
      </c>
      <c r="J1105">
        <v>2110</v>
      </c>
      <c r="K1105">
        <v>0</v>
      </c>
      <c r="L1105" s="2">
        <v>0</v>
      </c>
      <c r="M1105" s="2">
        <v>0</v>
      </c>
      <c r="N1105" s="2">
        <v>0</v>
      </c>
      <c r="O1105" s="2">
        <v>645.5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645.5</v>
      </c>
      <c r="V1105" t="s">
        <v>55</v>
      </c>
    </row>
    <row r="1106" spans="1:22" ht="15.75" hidden="1" thickBot="1" x14ac:dyDescent="0.3">
      <c r="A1106" t="s">
        <v>8327</v>
      </c>
      <c r="B1106" s="6">
        <v>45586</v>
      </c>
      <c r="C1106" t="s">
        <v>1</v>
      </c>
      <c r="D1106" t="s">
        <v>7706</v>
      </c>
      <c r="E1106" t="s">
        <v>10763</v>
      </c>
      <c r="F1106" t="s">
        <v>10764</v>
      </c>
      <c r="G1106">
        <v>2109</v>
      </c>
      <c r="H1106">
        <v>2109</v>
      </c>
      <c r="I1106">
        <v>2109</v>
      </c>
      <c r="J1106">
        <v>2109</v>
      </c>
      <c r="K1106">
        <v>0</v>
      </c>
      <c r="L1106" s="2">
        <v>0</v>
      </c>
      <c r="M1106" s="2">
        <v>0</v>
      </c>
      <c r="N1106" s="2">
        <v>0</v>
      </c>
      <c r="O1106" s="2">
        <v>450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450</v>
      </c>
      <c r="V1106" t="s">
        <v>55</v>
      </c>
    </row>
    <row r="1107" spans="1:22" ht="15.75" hidden="1" thickBot="1" x14ac:dyDescent="0.3">
      <c r="A1107" t="s">
        <v>8327</v>
      </c>
      <c r="B1107" s="6">
        <v>45584</v>
      </c>
      <c r="C1107" t="s">
        <v>1</v>
      </c>
      <c r="D1107" t="s">
        <v>7706</v>
      </c>
      <c r="E1107" t="s">
        <v>10763</v>
      </c>
      <c r="F1107" t="s">
        <v>10764</v>
      </c>
      <c r="G1107">
        <v>2108</v>
      </c>
      <c r="H1107">
        <v>2108</v>
      </c>
      <c r="I1107">
        <v>2108</v>
      </c>
      <c r="J1107">
        <v>2108</v>
      </c>
      <c r="K1107">
        <v>0</v>
      </c>
      <c r="L1107" s="2">
        <v>0</v>
      </c>
      <c r="M1107" s="2">
        <v>0</v>
      </c>
      <c r="N1107" s="2">
        <v>0</v>
      </c>
      <c r="O1107" s="2">
        <v>211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211</v>
      </c>
      <c r="V1107" t="s">
        <v>55</v>
      </c>
    </row>
    <row r="1108" spans="1:22" ht="15.75" hidden="1" thickBot="1" x14ac:dyDescent="0.3">
      <c r="A1108" t="s">
        <v>8327</v>
      </c>
      <c r="B1108" s="6">
        <v>45584</v>
      </c>
      <c r="C1108" t="s">
        <v>1</v>
      </c>
      <c r="D1108" t="s">
        <v>7706</v>
      </c>
      <c r="E1108" t="s">
        <v>10763</v>
      </c>
      <c r="F1108" t="s">
        <v>10764</v>
      </c>
      <c r="G1108">
        <v>2107</v>
      </c>
      <c r="H1108">
        <v>2107</v>
      </c>
      <c r="I1108">
        <v>2107</v>
      </c>
      <c r="J1108">
        <v>2107</v>
      </c>
      <c r="K1108">
        <v>0</v>
      </c>
      <c r="L1108" s="2">
        <v>0</v>
      </c>
      <c r="M1108" s="2">
        <v>0</v>
      </c>
      <c r="N1108" s="2">
        <v>0</v>
      </c>
      <c r="O1108" s="2">
        <v>25.3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25.3</v>
      </c>
      <c r="V1108" t="s">
        <v>55</v>
      </c>
    </row>
    <row r="1109" spans="1:22" ht="15.75" hidden="1" thickBot="1" x14ac:dyDescent="0.3">
      <c r="A1109" t="s">
        <v>8327</v>
      </c>
      <c r="B1109" s="6">
        <v>45584</v>
      </c>
      <c r="C1109" t="s">
        <v>1</v>
      </c>
      <c r="D1109" t="s">
        <v>7706</v>
      </c>
      <c r="E1109" t="s">
        <v>10763</v>
      </c>
      <c r="F1109" t="s">
        <v>10764</v>
      </c>
      <c r="G1109">
        <v>2106</v>
      </c>
      <c r="H1109">
        <v>2106</v>
      </c>
      <c r="I1109">
        <v>2106</v>
      </c>
      <c r="J1109">
        <v>2106</v>
      </c>
      <c r="K1109">
        <v>0</v>
      </c>
      <c r="L1109" s="2">
        <v>0</v>
      </c>
      <c r="M1109" s="2">
        <v>0</v>
      </c>
      <c r="N1109" s="2">
        <v>0</v>
      </c>
      <c r="O1109" s="2">
        <v>110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110</v>
      </c>
      <c r="V1109" t="s">
        <v>55</v>
      </c>
    </row>
    <row r="1110" spans="1:22" ht="15.75" hidden="1" thickBot="1" x14ac:dyDescent="0.3">
      <c r="A1110" t="s">
        <v>8327</v>
      </c>
      <c r="B1110" s="6">
        <v>45584</v>
      </c>
      <c r="C1110" t="s">
        <v>1</v>
      </c>
      <c r="D1110" t="s">
        <v>7706</v>
      </c>
      <c r="E1110" t="s">
        <v>10763</v>
      </c>
      <c r="F1110" t="s">
        <v>10764</v>
      </c>
      <c r="G1110">
        <v>2105</v>
      </c>
      <c r="H1110">
        <v>2105</v>
      </c>
      <c r="I1110">
        <v>2105</v>
      </c>
      <c r="J1110">
        <v>2105</v>
      </c>
      <c r="K1110">
        <v>0</v>
      </c>
      <c r="L1110" s="2">
        <v>0</v>
      </c>
      <c r="M1110" s="2">
        <v>0</v>
      </c>
      <c r="N1110" s="2">
        <v>0</v>
      </c>
      <c r="O1110" s="2">
        <v>2.4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2.4</v>
      </c>
      <c r="V1110" t="s">
        <v>55</v>
      </c>
    </row>
    <row r="1111" spans="1:22" ht="15.75" hidden="1" thickBot="1" x14ac:dyDescent="0.3">
      <c r="A1111" t="s">
        <v>8327</v>
      </c>
      <c r="B1111" s="6">
        <v>45584</v>
      </c>
      <c r="C1111" t="s">
        <v>1</v>
      </c>
      <c r="D1111" t="s">
        <v>7706</v>
      </c>
      <c r="E1111" t="s">
        <v>10763</v>
      </c>
      <c r="F1111" t="s">
        <v>10764</v>
      </c>
      <c r="G1111">
        <v>2104</v>
      </c>
      <c r="H1111">
        <v>2104</v>
      </c>
      <c r="I1111">
        <v>2104</v>
      </c>
      <c r="J1111">
        <v>2104</v>
      </c>
      <c r="K1111">
        <v>0</v>
      </c>
      <c r="L1111" s="2">
        <v>0</v>
      </c>
      <c r="M1111" s="2">
        <v>0</v>
      </c>
      <c r="N1111" s="2">
        <v>0</v>
      </c>
      <c r="O1111" s="2">
        <v>95.5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95.5</v>
      </c>
      <c r="V1111" t="s">
        <v>55</v>
      </c>
    </row>
    <row r="1112" spans="1:22" ht="15.75" hidden="1" thickBot="1" x14ac:dyDescent="0.3">
      <c r="A1112" t="s">
        <v>8327</v>
      </c>
      <c r="B1112" s="6">
        <v>45584</v>
      </c>
      <c r="C1112" t="s">
        <v>1</v>
      </c>
      <c r="D1112" t="s">
        <v>7706</v>
      </c>
      <c r="E1112" t="s">
        <v>10763</v>
      </c>
      <c r="F1112" t="s">
        <v>10764</v>
      </c>
      <c r="G1112">
        <v>2103</v>
      </c>
      <c r="H1112">
        <v>2103</v>
      </c>
      <c r="I1112">
        <v>2103</v>
      </c>
      <c r="J1112">
        <v>2103</v>
      </c>
      <c r="K1112">
        <v>0</v>
      </c>
      <c r="L1112" s="2">
        <v>0</v>
      </c>
      <c r="M1112" s="2">
        <v>0</v>
      </c>
      <c r="N1112" s="2">
        <v>0</v>
      </c>
      <c r="O1112" s="2">
        <v>0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0</v>
      </c>
      <c r="V1112" t="s">
        <v>55</v>
      </c>
    </row>
    <row r="1113" spans="1:22" ht="15.75" hidden="1" thickBot="1" x14ac:dyDescent="0.3">
      <c r="A1113" t="s">
        <v>8327</v>
      </c>
      <c r="B1113" s="6">
        <v>45584</v>
      </c>
      <c r="C1113" t="s">
        <v>1</v>
      </c>
      <c r="D1113" t="s">
        <v>7706</v>
      </c>
      <c r="E1113" t="s">
        <v>10763</v>
      </c>
      <c r="F1113" t="s">
        <v>10764</v>
      </c>
      <c r="G1113">
        <v>2102</v>
      </c>
      <c r="H1113">
        <v>2102</v>
      </c>
      <c r="I1113">
        <v>2102</v>
      </c>
      <c r="J1113">
        <v>2102</v>
      </c>
      <c r="K1113">
        <v>0</v>
      </c>
      <c r="L1113" s="2">
        <v>0</v>
      </c>
      <c r="M1113" s="2">
        <v>0</v>
      </c>
      <c r="N1113" s="2">
        <v>0</v>
      </c>
      <c r="O1113" s="2">
        <v>57.08</v>
      </c>
      <c r="P1113" s="2">
        <v>0</v>
      </c>
      <c r="Q1113" s="2">
        <v>0</v>
      </c>
      <c r="R1113" s="2">
        <v>0</v>
      </c>
      <c r="S1113" s="2">
        <v>0</v>
      </c>
      <c r="T1113" s="2">
        <v>0</v>
      </c>
      <c r="U1113" s="2">
        <v>57.08</v>
      </c>
      <c r="V1113" t="s">
        <v>55</v>
      </c>
    </row>
    <row r="1114" spans="1:22" ht="15.75" hidden="1" thickBot="1" x14ac:dyDescent="0.3">
      <c r="A1114" t="s">
        <v>8327</v>
      </c>
      <c r="B1114" s="6">
        <v>45584</v>
      </c>
      <c r="C1114" t="s">
        <v>1</v>
      </c>
      <c r="D1114" t="s">
        <v>7706</v>
      </c>
      <c r="E1114" t="s">
        <v>10763</v>
      </c>
      <c r="F1114" t="s">
        <v>10764</v>
      </c>
      <c r="G1114">
        <v>2101</v>
      </c>
      <c r="H1114">
        <v>2101</v>
      </c>
      <c r="I1114">
        <v>2101</v>
      </c>
      <c r="J1114">
        <v>2101</v>
      </c>
      <c r="K1114">
        <v>0</v>
      </c>
      <c r="L1114" s="2">
        <v>0</v>
      </c>
      <c r="M1114" s="2">
        <v>0</v>
      </c>
      <c r="N1114" s="2">
        <v>0</v>
      </c>
      <c r="O1114" s="2">
        <v>89.1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89.1</v>
      </c>
      <c r="V1114" t="s">
        <v>55</v>
      </c>
    </row>
    <row r="1115" spans="1:22" ht="15.75" hidden="1" thickBot="1" x14ac:dyDescent="0.3">
      <c r="A1115" t="s">
        <v>8327</v>
      </c>
      <c r="B1115" s="6">
        <v>45584</v>
      </c>
      <c r="C1115" t="s">
        <v>1</v>
      </c>
      <c r="D1115" t="s">
        <v>7706</v>
      </c>
      <c r="E1115" t="s">
        <v>10763</v>
      </c>
      <c r="F1115" t="s">
        <v>10764</v>
      </c>
      <c r="G1115">
        <v>2100</v>
      </c>
      <c r="H1115">
        <v>2100</v>
      </c>
      <c r="I1115">
        <v>2100</v>
      </c>
      <c r="J1115">
        <v>2100</v>
      </c>
      <c r="K1115">
        <v>0</v>
      </c>
      <c r="L1115" s="2">
        <v>0</v>
      </c>
      <c r="M1115" s="2">
        <v>0</v>
      </c>
      <c r="N1115" s="2">
        <v>0</v>
      </c>
      <c r="O1115" s="2">
        <v>106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106</v>
      </c>
      <c r="V1115" t="s">
        <v>55</v>
      </c>
    </row>
    <row r="1116" spans="1:22" ht="15.75" hidden="1" thickBot="1" x14ac:dyDescent="0.3">
      <c r="A1116" t="s">
        <v>8327</v>
      </c>
      <c r="B1116" s="6">
        <v>45584</v>
      </c>
      <c r="C1116" t="s">
        <v>1</v>
      </c>
      <c r="D1116" t="s">
        <v>7706</v>
      </c>
      <c r="E1116" t="s">
        <v>10763</v>
      </c>
      <c r="F1116" t="s">
        <v>10764</v>
      </c>
      <c r="G1116">
        <v>2099</v>
      </c>
      <c r="H1116">
        <v>2099</v>
      </c>
      <c r="I1116">
        <v>2099</v>
      </c>
      <c r="J1116">
        <v>2099</v>
      </c>
      <c r="K1116">
        <v>0</v>
      </c>
      <c r="L1116" s="2">
        <v>0</v>
      </c>
      <c r="M1116" s="2">
        <v>0</v>
      </c>
      <c r="N1116" s="2">
        <v>0</v>
      </c>
      <c r="O1116" s="2">
        <v>590.46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590.46</v>
      </c>
      <c r="V1116" t="s">
        <v>55</v>
      </c>
    </row>
    <row r="1117" spans="1:22" ht="15.75" hidden="1" thickBot="1" x14ac:dyDescent="0.3">
      <c r="A1117" t="s">
        <v>8327</v>
      </c>
      <c r="B1117" s="6">
        <v>45584</v>
      </c>
      <c r="C1117" t="s">
        <v>1</v>
      </c>
      <c r="D1117" t="s">
        <v>7706</v>
      </c>
      <c r="E1117" t="s">
        <v>10763</v>
      </c>
      <c r="F1117" t="s">
        <v>10764</v>
      </c>
      <c r="G1117">
        <v>2098</v>
      </c>
      <c r="H1117">
        <v>2098</v>
      </c>
      <c r="I1117">
        <v>2098</v>
      </c>
      <c r="J1117">
        <v>2098</v>
      </c>
      <c r="K1117">
        <v>0</v>
      </c>
      <c r="L1117" s="2">
        <v>0</v>
      </c>
      <c r="M1117" s="2">
        <v>0</v>
      </c>
      <c r="N1117" s="2">
        <v>0</v>
      </c>
      <c r="O1117" s="2">
        <v>316.5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316.5</v>
      </c>
      <c r="V1117" t="s">
        <v>55</v>
      </c>
    </row>
    <row r="1118" spans="1:22" ht="15.75" hidden="1" thickBot="1" x14ac:dyDescent="0.3">
      <c r="A1118" t="s">
        <v>8327</v>
      </c>
      <c r="B1118" s="6">
        <v>45584</v>
      </c>
      <c r="C1118" t="s">
        <v>1</v>
      </c>
      <c r="D1118" t="s">
        <v>7706</v>
      </c>
      <c r="E1118" t="s">
        <v>10763</v>
      </c>
      <c r="F1118" t="s">
        <v>10764</v>
      </c>
      <c r="G1118">
        <v>2097</v>
      </c>
      <c r="H1118">
        <v>2097</v>
      </c>
      <c r="I1118">
        <v>2097</v>
      </c>
      <c r="J1118">
        <v>2097</v>
      </c>
      <c r="K1118">
        <v>0</v>
      </c>
      <c r="L1118" s="2">
        <v>0</v>
      </c>
      <c r="M1118" s="2">
        <v>0</v>
      </c>
      <c r="N1118" s="2">
        <v>0</v>
      </c>
      <c r="O1118" s="2">
        <v>450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450</v>
      </c>
      <c r="V1118" t="s">
        <v>55</v>
      </c>
    </row>
    <row r="1119" spans="1:22" ht="15.75" hidden="1" thickBot="1" x14ac:dyDescent="0.3">
      <c r="A1119" t="s">
        <v>8327</v>
      </c>
      <c r="B1119" s="6">
        <v>45584</v>
      </c>
      <c r="C1119" t="s">
        <v>1</v>
      </c>
      <c r="D1119" t="s">
        <v>7706</v>
      </c>
      <c r="E1119" t="s">
        <v>10763</v>
      </c>
      <c r="F1119" t="s">
        <v>10764</v>
      </c>
      <c r="G1119">
        <v>2096</v>
      </c>
      <c r="H1119">
        <v>2096</v>
      </c>
      <c r="I1119">
        <v>2096</v>
      </c>
      <c r="J1119">
        <v>2096</v>
      </c>
      <c r="K1119">
        <v>0</v>
      </c>
      <c r="L1119" s="2">
        <v>0</v>
      </c>
      <c r="M1119" s="2">
        <v>0</v>
      </c>
      <c r="N1119" s="2">
        <v>0</v>
      </c>
      <c r="O1119" s="2">
        <v>273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>
        <v>273</v>
      </c>
      <c r="V1119" t="s">
        <v>55</v>
      </c>
    </row>
    <row r="1120" spans="1:22" ht="15.75" hidden="1" thickBot="1" x14ac:dyDescent="0.3">
      <c r="A1120" t="s">
        <v>8327</v>
      </c>
      <c r="B1120" s="6">
        <v>45583</v>
      </c>
      <c r="C1120" t="s">
        <v>1</v>
      </c>
      <c r="D1120" t="s">
        <v>7706</v>
      </c>
      <c r="E1120" t="s">
        <v>10763</v>
      </c>
      <c r="F1120" t="s">
        <v>10764</v>
      </c>
      <c r="G1120">
        <v>2095</v>
      </c>
      <c r="H1120">
        <v>2095</v>
      </c>
      <c r="I1120">
        <v>2095</v>
      </c>
      <c r="J1120">
        <v>2095</v>
      </c>
      <c r="K1120">
        <v>0</v>
      </c>
      <c r="L1120" s="2">
        <v>0</v>
      </c>
      <c r="M1120" s="2">
        <v>0</v>
      </c>
      <c r="N1120" s="2">
        <v>0</v>
      </c>
      <c r="O1120" s="2">
        <v>152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>
        <v>152</v>
      </c>
      <c r="V1120" t="s">
        <v>55</v>
      </c>
    </row>
    <row r="1121" spans="1:22" ht="15.75" hidden="1" thickBot="1" x14ac:dyDescent="0.3">
      <c r="A1121" t="s">
        <v>8327</v>
      </c>
      <c r="B1121" s="6">
        <v>45583</v>
      </c>
      <c r="C1121" t="s">
        <v>1</v>
      </c>
      <c r="D1121" t="s">
        <v>7706</v>
      </c>
      <c r="E1121" t="s">
        <v>10763</v>
      </c>
      <c r="F1121" t="s">
        <v>10764</v>
      </c>
      <c r="G1121">
        <v>2094</v>
      </c>
      <c r="H1121">
        <v>2094</v>
      </c>
      <c r="I1121">
        <v>2094</v>
      </c>
      <c r="J1121">
        <v>2094</v>
      </c>
      <c r="K1121">
        <v>0</v>
      </c>
      <c r="L1121" s="2">
        <v>0</v>
      </c>
      <c r="M1121" s="2">
        <v>0</v>
      </c>
      <c r="N1121" s="2">
        <v>0</v>
      </c>
      <c r="O1121" s="2">
        <v>281.39999999999998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281.39999999999998</v>
      </c>
      <c r="V1121" t="s">
        <v>55</v>
      </c>
    </row>
    <row r="1122" spans="1:22" ht="15.75" hidden="1" thickBot="1" x14ac:dyDescent="0.3">
      <c r="A1122" t="s">
        <v>8327</v>
      </c>
      <c r="B1122" s="6">
        <v>45583</v>
      </c>
      <c r="C1122" t="s">
        <v>1</v>
      </c>
      <c r="D1122" t="s">
        <v>7706</v>
      </c>
      <c r="E1122" t="s">
        <v>10763</v>
      </c>
      <c r="F1122" t="s">
        <v>10764</v>
      </c>
      <c r="G1122">
        <v>2093</v>
      </c>
      <c r="H1122">
        <v>2093</v>
      </c>
      <c r="I1122">
        <v>2093</v>
      </c>
      <c r="J1122">
        <v>2093</v>
      </c>
      <c r="K1122">
        <v>0</v>
      </c>
      <c r="L1122" s="2">
        <v>0</v>
      </c>
      <c r="M1122" s="2">
        <v>0</v>
      </c>
      <c r="N1122" s="2">
        <v>0</v>
      </c>
      <c r="O1122" s="2">
        <v>234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234</v>
      </c>
      <c r="V1122" t="s">
        <v>55</v>
      </c>
    </row>
    <row r="1123" spans="1:22" ht="15.75" hidden="1" thickBot="1" x14ac:dyDescent="0.3">
      <c r="A1123" t="s">
        <v>8327</v>
      </c>
      <c r="B1123" s="6">
        <v>45583</v>
      </c>
      <c r="C1123" t="s">
        <v>1</v>
      </c>
      <c r="D1123" t="s">
        <v>7706</v>
      </c>
      <c r="E1123" t="s">
        <v>10763</v>
      </c>
      <c r="F1123" t="s">
        <v>10764</v>
      </c>
      <c r="G1123">
        <v>2092</v>
      </c>
      <c r="H1123">
        <v>2092</v>
      </c>
      <c r="I1123">
        <v>2092</v>
      </c>
      <c r="J1123">
        <v>2092</v>
      </c>
      <c r="K1123">
        <v>0</v>
      </c>
      <c r="L1123" s="2">
        <v>0</v>
      </c>
      <c r="M1123" s="2">
        <v>0</v>
      </c>
      <c r="N1123" s="2">
        <v>0</v>
      </c>
      <c r="O1123" s="2">
        <v>159.30000000000001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159.30000000000001</v>
      </c>
      <c r="V1123" t="s">
        <v>55</v>
      </c>
    </row>
    <row r="1124" spans="1:22" ht="15.75" hidden="1" thickBot="1" x14ac:dyDescent="0.3">
      <c r="A1124" t="s">
        <v>8327</v>
      </c>
      <c r="B1124" s="6">
        <v>45583</v>
      </c>
      <c r="C1124" t="s">
        <v>1</v>
      </c>
      <c r="D1124" t="s">
        <v>7706</v>
      </c>
      <c r="E1124" t="s">
        <v>10763</v>
      </c>
      <c r="F1124" t="s">
        <v>10764</v>
      </c>
      <c r="G1124">
        <v>2091</v>
      </c>
      <c r="H1124">
        <v>2091</v>
      </c>
      <c r="I1124">
        <v>2091</v>
      </c>
      <c r="J1124">
        <v>2091</v>
      </c>
      <c r="K1124">
        <v>0</v>
      </c>
      <c r="L1124" s="2">
        <v>0</v>
      </c>
      <c r="M1124" s="2">
        <v>0</v>
      </c>
      <c r="N1124" s="2">
        <v>0</v>
      </c>
      <c r="O1124" s="2">
        <v>198.2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198.2</v>
      </c>
      <c r="V1124" t="s">
        <v>55</v>
      </c>
    </row>
    <row r="1125" spans="1:22" ht="15.75" hidden="1" thickBot="1" x14ac:dyDescent="0.3">
      <c r="A1125" t="s">
        <v>8327</v>
      </c>
      <c r="B1125" s="6">
        <v>45583</v>
      </c>
      <c r="C1125" t="s">
        <v>1</v>
      </c>
      <c r="D1125" t="s">
        <v>7706</v>
      </c>
      <c r="E1125" t="s">
        <v>10763</v>
      </c>
      <c r="F1125" t="s">
        <v>10764</v>
      </c>
      <c r="G1125">
        <v>2090</v>
      </c>
      <c r="H1125">
        <v>2090</v>
      </c>
      <c r="I1125">
        <v>2090</v>
      </c>
      <c r="J1125">
        <v>2090</v>
      </c>
      <c r="K1125">
        <v>0</v>
      </c>
      <c r="L1125" s="2">
        <v>0</v>
      </c>
      <c r="M1125" s="2">
        <v>0</v>
      </c>
      <c r="N1125" s="2">
        <v>0</v>
      </c>
      <c r="O1125" s="2">
        <v>9.9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9.9</v>
      </c>
      <c r="V1125" t="s">
        <v>55</v>
      </c>
    </row>
    <row r="1126" spans="1:22" ht="15.75" hidden="1" thickBot="1" x14ac:dyDescent="0.3">
      <c r="A1126" t="s">
        <v>8327</v>
      </c>
      <c r="B1126" s="6">
        <v>45583</v>
      </c>
      <c r="C1126" t="s">
        <v>1</v>
      </c>
      <c r="D1126" t="s">
        <v>7706</v>
      </c>
      <c r="E1126" t="s">
        <v>10763</v>
      </c>
      <c r="F1126" t="s">
        <v>10764</v>
      </c>
      <c r="G1126">
        <v>2089</v>
      </c>
      <c r="H1126">
        <v>2089</v>
      </c>
      <c r="I1126">
        <v>2089</v>
      </c>
      <c r="J1126">
        <v>2089</v>
      </c>
      <c r="K1126">
        <v>0</v>
      </c>
      <c r="L1126" s="2">
        <v>0</v>
      </c>
      <c r="M1126" s="2">
        <v>0</v>
      </c>
      <c r="N1126" s="2">
        <v>0</v>
      </c>
      <c r="O1126" s="2">
        <v>50.6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50.6</v>
      </c>
      <c r="V1126" t="s">
        <v>55</v>
      </c>
    </row>
    <row r="1127" spans="1:22" ht="15.75" hidden="1" thickBot="1" x14ac:dyDescent="0.3">
      <c r="A1127" t="s">
        <v>8327</v>
      </c>
      <c r="B1127" s="6">
        <v>45583</v>
      </c>
      <c r="C1127" t="s">
        <v>1</v>
      </c>
      <c r="D1127" t="s">
        <v>7706</v>
      </c>
      <c r="E1127" t="s">
        <v>10763</v>
      </c>
      <c r="F1127" t="s">
        <v>10764</v>
      </c>
      <c r="G1127">
        <v>2088</v>
      </c>
      <c r="H1127">
        <v>2088</v>
      </c>
      <c r="I1127">
        <v>2088</v>
      </c>
      <c r="J1127">
        <v>2088</v>
      </c>
      <c r="K1127">
        <v>0</v>
      </c>
      <c r="L1127" s="2">
        <v>0</v>
      </c>
      <c r="M1127" s="2">
        <v>0</v>
      </c>
      <c r="N1127" s="2">
        <v>0</v>
      </c>
      <c r="O1127" s="2">
        <v>42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42</v>
      </c>
      <c r="V1127" t="s">
        <v>55</v>
      </c>
    </row>
    <row r="1128" spans="1:22" ht="15.75" hidden="1" thickBot="1" x14ac:dyDescent="0.3">
      <c r="A1128" t="s">
        <v>8327</v>
      </c>
      <c r="B1128" s="6">
        <v>45583</v>
      </c>
      <c r="C1128" t="s">
        <v>1</v>
      </c>
      <c r="D1128" t="s">
        <v>7706</v>
      </c>
      <c r="E1128" t="s">
        <v>10763</v>
      </c>
      <c r="F1128" t="s">
        <v>10764</v>
      </c>
      <c r="G1128">
        <v>2087</v>
      </c>
      <c r="H1128">
        <v>2087</v>
      </c>
      <c r="I1128">
        <v>2087</v>
      </c>
      <c r="J1128">
        <v>2087</v>
      </c>
      <c r="K1128">
        <v>0</v>
      </c>
      <c r="L1128" s="2">
        <v>0</v>
      </c>
      <c r="M1128" s="2">
        <v>0</v>
      </c>
      <c r="N1128" s="2">
        <v>0</v>
      </c>
      <c r="O1128" s="2">
        <v>91.2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91.2</v>
      </c>
      <c r="V1128" t="s">
        <v>55</v>
      </c>
    </row>
    <row r="1129" spans="1:22" ht="15.75" hidden="1" thickBot="1" x14ac:dyDescent="0.3">
      <c r="A1129" t="s">
        <v>8327</v>
      </c>
      <c r="B1129" s="6">
        <v>45583</v>
      </c>
      <c r="C1129" t="s">
        <v>1</v>
      </c>
      <c r="D1129" t="s">
        <v>7706</v>
      </c>
      <c r="E1129" t="s">
        <v>10763</v>
      </c>
      <c r="F1129" t="s">
        <v>10764</v>
      </c>
      <c r="G1129">
        <v>2086</v>
      </c>
      <c r="H1129">
        <v>2086</v>
      </c>
      <c r="I1129">
        <v>2086</v>
      </c>
      <c r="J1129">
        <v>2086</v>
      </c>
      <c r="K1129">
        <v>0</v>
      </c>
      <c r="L1129" s="2">
        <v>0</v>
      </c>
      <c r="M1129" s="2">
        <v>0</v>
      </c>
      <c r="N1129" s="2">
        <v>0</v>
      </c>
      <c r="O1129" s="2">
        <v>71.25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71.25</v>
      </c>
      <c r="V1129" t="s">
        <v>55</v>
      </c>
    </row>
    <row r="1130" spans="1:22" ht="15.75" hidden="1" thickBot="1" x14ac:dyDescent="0.3">
      <c r="A1130" t="s">
        <v>8327</v>
      </c>
      <c r="B1130" s="6">
        <v>45583</v>
      </c>
      <c r="C1130" t="s">
        <v>1</v>
      </c>
      <c r="D1130" t="s">
        <v>7706</v>
      </c>
      <c r="E1130" t="s">
        <v>10763</v>
      </c>
      <c r="F1130" t="s">
        <v>10764</v>
      </c>
      <c r="G1130">
        <v>2085</v>
      </c>
      <c r="H1130">
        <v>2085</v>
      </c>
      <c r="I1130">
        <v>2085</v>
      </c>
      <c r="J1130">
        <v>2085</v>
      </c>
      <c r="K1130">
        <v>0</v>
      </c>
      <c r="L1130" s="2">
        <v>0</v>
      </c>
      <c r="M1130" s="2">
        <v>0</v>
      </c>
      <c r="N1130" s="2">
        <v>0</v>
      </c>
      <c r="O1130" s="2">
        <v>42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42</v>
      </c>
      <c r="V1130" t="s">
        <v>55</v>
      </c>
    </row>
    <row r="1131" spans="1:22" ht="15.75" hidden="1" thickBot="1" x14ac:dyDescent="0.3">
      <c r="A1131" t="s">
        <v>8327</v>
      </c>
      <c r="B1131" s="6">
        <v>45583</v>
      </c>
      <c r="C1131" t="s">
        <v>1</v>
      </c>
      <c r="D1131" t="s">
        <v>7706</v>
      </c>
      <c r="E1131" t="s">
        <v>10763</v>
      </c>
      <c r="F1131" t="s">
        <v>10764</v>
      </c>
      <c r="G1131">
        <v>2084</v>
      </c>
      <c r="H1131">
        <v>2084</v>
      </c>
      <c r="I1131">
        <v>2084</v>
      </c>
      <c r="J1131">
        <v>2084</v>
      </c>
      <c r="K1131">
        <v>0</v>
      </c>
      <c r="L1131" s="2">
        <v>0</v>
      </c>
      <c r="M1131" s="2">
        <v>0</v>
      </c>
      <c r="N1131" s="2">
        <v>0</v>
      </c>
      <c r="O1131" s="2">
        <v>59.5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59.5</v>
      </c>
      <c r="V1131" t="s">
        <v>55</v>
      </c>
    </row>
    <row r="1132" spans="1:22" ht="15.75" hidden="1" thickBot="1" x14ac:dyDescent="0.3">
      <c r="A1132" t="s">
        <v>8327</v>
      </c>
      <c r="B1132" s="6">
        <v>45583</v>
      </c>
      <c r="C1132" t="s">
        <v>1</v>
      </c>
      <c r="D1132" t="s">
        <v>7706</v>
      </c>
      <c r="E1132" t="s">
        <v>10763</v>
      </c>
      <c r="F1132" t="s">
        <v>10764</v>
      </c>
      <c r="G1132">
        <v>2083</v>
      </c>
      <c r="H1132">
        <v>2083</v>
      </c>
      <c r="I1132">
        <v>2083</v>
      </c>
      <c r="J1132">
        <v>2083</v>
      </c>
      <c r="K1132">
        <v>0</v>
      </c>
      <c r="L1132" s="2">
        <v>0</v>
      </c>
      <c r="M1132" s="2">
        <v>0</v>
      </c>
      <c r="N1132" s="2">
        <v>0</v>
      </c>
      <c r="O1132" s="2">
        <v>60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60</v>
      </c>
      <c r="V1132" t="s">
        <v>55</v>
      </c>
    </row>
    <row r="1133" spans="1:22" ht="15.75" hidden="1" thickBot="1" x14ac:dyDescent="0.3">
      <c r="A1133" t="s">
        <v>8327</v>
      </c>
      <c r="B1133" s="6">
        <v>45583</v>
      </c>
      <c r="C1133" t="s">
        <v>1</v>
      </c>
      <c r="D1133" t="s">
        <v>7706</v>
      </c>
      <c r="E1133" t="s">
        <v>10763</v>
      </c>
      <c r="F1133" t="s">
        <v>10764</v>
      </c>
      <c r="G1133">
        <v>2082</v>
      </c>
      <c r="H1133">
        <v>2082</v>
      </c>
      <c r="I1133">
        <v>2082</v>
      </c>
      <c r="J1133">
        <v>2082</v>
      </c>
      <c r="K1133">
        <v>0</v>
      </c>
      <c r="L1133" s="2">
        <v>0</v>
      </c>
      <c r="M1133" s="2">
        <v>0</v>
      </c>
      <c r="N1133" s="2">
        <v>0</v>
      </c>
      <c r="O1133" s="2">
        <v>25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>
        <v>25</v>
      </c>
      <c r="V1133" t="s">
        <v>55</v>
      </c>
    </row>
    <row r="1134" spans="1:22" ht="15.75" hidden="1" thickBot="1" x14ac:dyDescent="0.3">
      <c r="A1134" t="s">
        <v>8327</v>
      </c>
      <c r="B1134" s="6">
        <v>45583</v>
      </c>
      <c r="C1134" t="s">
        <v>1</v>
      </c>
      <c r="D1134" t="s">
        <v>7706</v>
      </c>
      <c r="E1134" t="s">
        <v>10763</v>
      </c>
      <c r="F1134" t="s">
        <v>10764</v>
      </c>
      <c r="G1134">
        <v>2081</v>
      </c>
      <c r="H1134">
        <v>2081</v>
      </c>
      <c r="I1134">
        <v>2081</v>
      </c>
      <c r="J1134">
        <v>2081</v>
      </c>
      <c r="K1134">
        <v>0</v>
      </c>
      <c r="L1134" s="2">
        <v>0</v>
      </c>
      <c r="M1134" s="2">
        <v>0</v>
      </c>
      <c r="N1134" s="2">
        <v>0</v>
      </c>
      <c r="O1134" s="2">
        <v>544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>
        <v>544</v>
      </c>
      <c r="V1134" t="s">
        <v>55</v>
      </c>
    </row>
    <row r="1135" spans="1:22" ht="15.75" hidden="1" thickBot="1" x14ac:dyDescent="0.3">
      <c r="A1135" t="s">
        <v>8327</v>
      </c>
      <c r="B1135" s="6">
        <v>45583</v>
      </c>
      <c r="C1135" t="s">
        <v>1</v>
      </c>
      <c r="D1135" t="s">
        <v>7706</v>
      </c>
      <c r="E1135" t="s">
        <v>10763</v>
      </c>
      <c r="F1135" t="s">
        <v>10764</v>
      </c>
      <c r="G1135">
        <v>2080</v>
      </c>
      <c r="H1135">
        <v>2080</v>
      </c>
      <c r="I1135">
        <v>2080</v>
      </c>
      <c r="J1135">
        <v>2080</v>
      </c>
      <c r="K1135">
        <v>0</v>
      </c>
      <c r="L1135" s="2">
        <v>0</v>
      </c>
      <c r="M1135" s="2">
        <v>0</v>
      </c>
      <c r="N1135" s="2">
        <v>0</v>
      </c>
      <c r="O1135" s="2">
        <v>450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450</v>
      </c>
      <c r="V1135" t="s">
        <v>55</v>
      </c>
    </row>
    <row r="1136" spans="1:22" ht="15.75" hidden="1" thickBot="1" x14ac:dyDescent="0.3">
      <c r="A1136" t="s">
        <v>8327</v>
      </c>
      <c r="B1136" s="6">
        <v>45582</v>
      </c>
      <c r="C1136" t="s">
        <v>1</v>
      </c>
      <c r="D1136" t="s">
        <v>7706</v>
      </c>
      <c r="E1136" t="s">
        <v>10763</v>
      </c>
      <c r="F1136" t="s">
        <v>10764</v>
      </c>
      <c r="G1136">
        <v>2079</v>
      </c>
      <c r="H1136">
        <v>2079</v>
      </c>
      <c r="I1136">
        <v>2079</v>
      </c>
      <c r="J1136">
        <v>2079</v>
      </c>
      <c r="K1136">
        <v>0</v>
      </c>
      <c r="L1136" s="2">
        <v>0</v>
      </c>
      <c r="M1136" s="2">
        <v>0</v>
      </c>
      <c r="N1136" s="2">
        <v>0</v>
      </c>
      <c r="O1136" s="2">
        <v>115.27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115.27</v>
      </c>
      <c r="V1136" t="s">
        <v>55</v>
      </c>
    </row>
    <row r="1137" spans="1:22" ht="15.75" hidden="1" thickBot="1" x14ac:dyDescent="0.3">
      <c r="A1137" t="s">
        <v>8327</v>
      </c>
      <c r="B1137" s="6">
        <v>45582</v>
      </c>
      <c r="C1137" t="s">
        <v>1</v>
      </c>
      <c r="D1137" t="s">
        <v>7706</v>
      </c>
      <c r="E1137" t="s">
        <v>10763</v>
      </c>
      <c r="F1137" t="s">
        <v>10764</v>
      </c>
      <c r="G1137">
        <v>2078</v>
      </c>
      <c r="H1137">
        <v>2078</v>
      </c>
      <c r="I1137">
        <v>2078</v>
      </c>
      <c r="J1137">
        <v>2078</v>
      </c>
      <c r="K1137">
        <v>0</v>
      </c>
      <c r="L1137" s="2">
        <v>0</v>
      </c>
      <c r="M1137" s="2">
        <v>0</v>
      </c>
      <c r="N1137" s="2">
        <v>0</v>
      </c>
      <c r="O1137" s="2">
        <v>125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125</v>
      </c>
      <c r="V1137" t="s">
        <v>55</v>
      </c>
    </row>
    <row r="1138" spans="1:22" ht="15.75" hidden="1" thickBot="1" x14ac:dyDescent="0.3">
      <c r="A1138" t="s">
        <v>8327</v>
      </c>
      <c r="B1138" s="6">
        <v>45582</v>
      </c>
      <c r="C1138" t="s">
        <v>1</v>
      </c>
      <c r="D1138" t="s">
        <v>7706</v>
      </c>
      <c r="E1138" t="s">
        <v>10763</v>
      </c>
      <c r="F1138" t="s">
        <v>10764</v>
      </c>
      <c r="G1138">
        <v>2077</v>
      </c>
      <c r="H1138">
        <v>2077</v>
      </c>
      <c r="I1138">
        <v>2077</v>
      </c>
      <c r="J1138">
        <v>2077</v>
      </c>
      <c r="K1138">
        <v>0</v>
      </c>
      <c r="L1138" s="2">
        <v>0</v>
      </c>
      <c r="M1138" s="2">
        <v>0</v>
      </c>
      <c r="N1138" s="2">
        <v>0</v>
      </c>
      <c r="O1138" s="2">
        <v>63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63</v>
      </c>
      <c r="V1138" t="s">
        <v>55</v>
      </c>
    </row>
    <row r="1139" spans="1:22" ht="15.75" hidden="1" thickBot="1" x14ac:dyDescent="0.3">
      <c r="A1139" t="s">
        <v>8327</v>
      </c>
      <c r="B1139" s="6">
        <v>45582</v>
      </c>
      <c r="C1139" t="s">
        <v>1</v>
      </c>
      <c r="D1139" t="s">
        <v>7706</v>
      </c>
      <c r="E1139" t="s">
        <v>10763</v>
      </c>
      <c r="F1139" t="s">
        <v>10764</v>
      </c>
      <c r="G1139">
        <v>2076</v>
      </c>
      <c r="H1139">
        <v>2076</v>
      </c>
      <c r="I1139">
        <v>2076</v>
      </c>
      <c r="J1139">
        <v>2076</v>
      </c>
      <c r="K1139">
        <v>0</v>
      </c>
      <c r="L1139" s="2">
        <v>0</v>
      </c>
      <c r="M1139" s="2">
        <v>0</v>
      </c>
      <c r="N1139" s="2">
        <v>0</v>
      </c>
      <c r="O1139" s="2">
        <v>29.3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29.3</v>
      </c>
      <c r="V1139" t="s">
        <v>55</v>
      </c>
    </row>
    <row r="1140" spans="1:22" ht="15.75" hidden="1" thickBot="1" x14ac:dyDescent="0.3">
      <c r="A1140" t="s">
        <v>8327</v>
      </c>
      <c r="B1140" s="6">
        <v>45582</v>
      </c>
      <c r="C1140" t="s">
        <v>1</v>
      </c>
      <c r="D1140" t="s">
        <v>7706</v>
      </c>
      <c r="E1140" t="s">
        <v>10763</v>
      </c>
      <c r="F1140" t="s">
        <v>10764</v>
      </c>
      <c r="G1140">
        <v>2075</v>
      </c>
      <c r="H1140">
        <v>2075</v>
      </c>
      <c r="I1140">
        <v>2075</v>
      </c>
      <c r="J1140">
        <v>2075</v>
      </c>
      <c r="K1140">
        <v>0</v>
      </c>
      <c r="L1140" s="2">
        <v>0</v>
      </c>
      <c r="M1140" s="2">
        <v>0</v>
      </c>
      <c r="N1140" s="2">
        <v>0</v>
      </c>
      <c r="O1140" s="2">
        <v>11.4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11.4</v>
      </c>
      <c r="V1140" t="s">
        <v>55</v>
      </c>
    </row>
    <row r="1141" spans="1:22" ht="15.75" hidden="1" thickBot="1" x14ac:dyDescent="0.3">
      <c r="A1141" t="s">
        <v>8327</v>
      </c>
      <c r="B1141" s="6">
        <v>45582</v>
      </c>
      <c r="C1141" t="s">
        <v>1</v>
      </c>
      <c r="D1141" t="s">
        <v>7706</v>
      </c>
      <c r="E1141" t="s">
        <v>10763</v>
      </c>
      <c r="F1141" t="s">
        <v>10764</v>
      </c>
      <c r="G1141">
        <v>2074</v>
      </c>
      <c r="H1141">
        <v>2074</v>
      </c>
      <c r="I1141">
        <v>2074</v>
      </c>
      <c r="J1141">
        <v>2074</v>
      </c>
      <c r="K1141">
        <v>0</v>
      </c>
      <c r="L1141" s="2">
        <v>0</v>
      </c>
      <c r="M1141" s="2">
        <v>0</v>
      </c>
      <c r="N1141" s="2">
        <v>0</v>
      </c>
      <c r="O1141" s="2">
        <v>9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9</v>
      </c>
      <c r="V1141" t="s">
        <v>55</v>
      </c>
    </row>
    <row r="1142" spans="1:22" ht="15.75" hidden="1" thickBot="1" x14ac:dyDescent="0.3">
      <c r="A1142" t="s">
        <v>8327</v>
      </c>
      <c r="B1142" s="6">
        <v>45582</v>
      </c>
      <c r="C1142" t="s">
        <v>1</v>
      </c>
      <c r="D1142" t="s">
        <v>7706</v>
      </c>
      <c r="E1142" t="s">
        <v>10763</v>
      </c>
      <c r="F1142" t="s">
        <v>10764</v>
      </c>
      <c r="G1142">
        <v>2073</v>
      </c>
      <c r="H1142">
        <v>2073</v>
      </c>
      <c r="I1142">
        <v>2073</v>
      </c>
      <c r="J1142">
        <v>2073</v>
      </c>
      <c r="K1142">
        <v>0</v>
      </c>
      <c r="L1142" s="2">
        <v>0</v>
      </c>
      <c r="M1142" s="2">
        <v>0</v>
      </c>
      <c r="N1142" s="2">
        <v>0</v>
      </c>
      <c r="O1142" s="2">
        <v>18.25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18.25</v>
      </c>
      <c r="V1142" t="s">
        <v>55</v>
      </c>
    </row>
    <row r="1143" spans="1:22" ht="15.75" hidden="1" thickBot="1" x14ac:dyDescent="0.3">
      <c r="A1143" t="s">
        <v>8327</v>
      </c>
      <c r="B1143" s="6">
        <v>45582</v>
      </c>
      <c r="C1143" t="s">
        <v>1</v>
      </c>
      <c r="D1143" t="s">
        <v>7706</v>
      </c>
      <c r="E1143" t="s">
        <v>10763</v>
      </c>
      <c r="F1143" t="s">
        <v>10764</v>
      </c>
      <c r="G1143">
        <v>2072</v>
      </c>
      <c r="H1143">
        <v>2072</v>
      </c>
      <c r="I1143">
        <v>2072</v>
      </c>
      <c r="J1143">
        <v>2072</v>
      </c>
      <c r="K1143">
        <v>0</v>
      </c>
      <c r="L1143" s="2">
        <v>0</v>
      </c>
      <c r="M1143" s="2">
        <v>0</v>
      </c>
      <c r="N1143" s="2">
        <v>0</v>
      </c>
      <c r="O1143" s="2">
        <v>15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15</v>
      </c>
      <c r="V1143" t="s">
        <v>55</v>
      </c>
    </row>
    <row r="1144" spans="1:22" ht="15.75" hidden="1" thickBot="1" x14ac:dyDescent="0.3">
      <c r="A1144" t="s">
        <v>8327</v>
      </c>
      <c r="B1144" s="6">
        <v>45582</v>
      </c>
      <c r="C1144" t="s">
        <v>1</v>
      </c>
      <c r="D1144" t="s">
        <v>7706</v>
      </c>
      <c r="E1144" t="s">
        <v>10763</v>
      </c>
      <c r="F1144" t="s">
        <v>10764</v>
      </c>
      <c r="G1144">
        <v>2071</v>
      </c>
      <c r="H1144">
        <v>2071</v>
      </c>
      <c r="I1144">
        <v>2071</v>
      </c>
      <c r="J1144">
        <v>2071</v>
      </c>
      <c r="K1144">
        <v>0</v>
      </c>
      <c r="L1144" s="2">
        <v>0</v>
      </c>
      <c r="M1144" s="2">
        <v>0</v>
      </c>
      <c r="N1144" s="2">
        <v>0</v>
      </c>
      <c r="O1144" s="2">
        <v>7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>
        <v>7</v>
      </c>
      <c r="V1144" t="s">
        <v>55</v>
      </c>
    </row>
    <row r="1145" spans="1:22" ht="15.75" hidden="1" thickBot="1" x14ac:dyDescent="0.3">
      <c r="A1145" t="s">
        <v>8327</v>
      </c>
      <c r="B1145" s="6">
        <v>45582</v>
      </c>
      <c r="C1145" t="s">
        <v>1</v>
      </c>
      <c r="D1145" t="s">
        <v>7706</v>
      </c>
      <c r="E1145" t="s">
        <v>10763</v>
      </c>
      <c r="F1145" t="s">
        <v>10764</v>
      </c>
      <c r="G1145">
        <v>2070</v>
      </c>
      <c r="H1145">
        <v>2070</v>
      </c>
      <c r="I1145">
        <v>2070</v>
      </c>
      <c r="J1145">
        <v>2070</v>
      </c>
      <c r="K1145">
        <v>0</v>
      </c>
      <c r="L1145" s="2">
        <v>0</v>
      </c>
      <c r="M1145" s="2">
        <v>0</v>
      </c>
      <c r="N1145" s="2">
        <v>0</v>
      </c>
      <c r="O1145" s="2">
        <v>129.80000000000001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129.80000000000001</v>
      </c>
      <c r="V1145" t="s">
        <v>55</v>
      </c>
    </row>
    <row r="1146" spans="1:22" ht="15.75" hidden="1" thickBot="1" x14ac:dyDescent="0.3">
      <c r="A1146" t="s">
        <v>8327</v>
      </c>
      <c r="B1146" s="6">
        <v>45582</v>
      </c>
      <c r="C1146" t="s">
        <v>1</v>
      </c>
      <c r="D1146" t="s">
        <v>7706</v>
      </c>
      <c r="E1146" t="s">
        <v>10763</v>
      </c>
      <c r="F1146" t="s">
        <v>10764</v>
      </c>
      <c r="G1146">
        <v>2069</v>
      </c>
      <c r="H1146">
        <v>2069</v>
      </c>
      <c r="I1146">
        <v>2069</v>
      </c>
      <c r="J1146">
        <v>2069</v>
      </c>
      <c r="K1146">
        <v>0</v>
      </c>
      <c r="L1146" s="2">
        <v>0</v>
      </c>
      <c r="M1146" s="2">
        <v>0</v>
      </c>
      <c r="N1146" s="2">
        <v>0</v>
      </c>
      <c r="O1146" s="2">
        <v>60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60</v>
      </c>
      <c r="V1146" t="s">
        <v>55</v>
      </c>
    </row>
    <row r="1147" spans="1:22" ht="15.75" hidden="1" thickBot="1" x14ac:dyDescent="0.3">
      <c r="A1147" t="s">
        <v>8327</v>
      </c>
      <c r="B1147" s="6">
        <v>45582</v>
      </c>
      <c r="C1147" t="s">
        <v>1</v>
      </c>
      <c r="D1147" t="s">
        <v>7706</v>
      </c>
      <c r="E1147" t="s">
        <v>10763</v>
      </c>
      <c r="F1147" t="s">
        <v>10764</v>
      </c>
      <c r="G1147">
        <v>2068</v>
      </c>
      <c r="H1147">
        <v>2068</v>
      </c>
      <c r="I1147">
        <v>2068</v>
      </c>
      <c r="J1147">
        <v>2068</v>
      </c>
      <c r="K1147">
        <v>0</v>
      </c>
      <c r="L1147" s="2">
        <v>0</v>
      </c>
      <c r="M1147" s="2">
        <v>0</v>
      </c>
      <c r="N1147" s="2">
        <v>0</v>
      </c>
      <c r="O1147" s="2">
        <v>26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26</v>
      </c>
      <c r="V1147" t="s">
        <v>55</v>
      </c>
    </row>
    <row r="1148" spans="1:22" ht="15.75" hidden="1" thickBot="1" x14ac:dyDescent="0.3">
      <c r="A1148" t="s">
        <v>8327</v>
      </c>
      <c r="B1148" s="6">
        <v>45582</v>
      </c>
      <c r="C1148" t="s">
        <v>1</v>
      </c>
      <c r="D1148" t="s">
        <v>7706</v>
      </c>
      <c r="E1148" t="s">
        <v>10763</v>
      </c>
      <c r="F1148" t="s">
        <v>10764</v>
      </c>
      <c r="G1148">
        <v>2067</v>
      </c>
      <c r="H1148">
        <v>2067</v>
      </c>
      <c r="I1148">
        <v>2067</v>
      </c>
      <c r="J1148">
        <v>2067</v>
      </c>
      <c r="K1148">
        <v>0</v>
      </c>
      <c r="L1148" s="2">
        <v>0</v>
      </c>
      <c r="M1148" s="2">
        <v>0</v>
      </c>
      <c r="N1148" s="2">
        <v>0</v>
      </c>
      <c r="O1148" s="2">
        <v>5.0599999999999996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5.0599999999999996</v>
      </c>
      <c r="V1148" t="s">
        <v>55</v>
      </c>
    </row>
    <row r="1149" spans="1:22" ht="15.75" hidden="1" thickBot="1" x14ac:dyDescent="0.3">
      <c r="A1149" t="s">
        <v>8327</v>
      </c>
      <c r="B1149" s="6">
        <v>45582</v>
      </c>
      <c r="C1149" t="s">
        <v>1</v>
      </c>
      <c r="D1149" t="s">
        <v>7706</v>
      </c>
      <c r="E1149" t="s">
        <v>10763</v>
      </c>
      <c r="F1149" t="s">
        <v>10764</v>
      </c>
      <c r="G1149">
        <v>2066</v>
      </c>
      <c r="H1149">
        <v>2066</v>
      </c>
      <c r="I1149">
        <v>2066</v>
      </c>
      <c r="J1149">
        <v>2066</v>
      </c>
      <c r="K1149">
        <v>0</v>
      </c>
      <c r="L1149" s="2">
        <v>0</v>
      </c>
      <c r="M1149" s="2">
        <v>0</v>
      </c>
      <c r="N1149" s="2">
        <v>0</v>
      </c>
      <c r="O1149" s="2">
        <v>10.5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10.5</v>
      </c>
      <c r="V1149" t="s">
        <v>55</v>
      </c>
    </row>
    <row r="1150" spans="1:22" ht="15.75" hidden="1" thickBot="1" x14ac:dyDescent="0.3">
      <c r="A1150" t="s">
        <v>8327</v>
      </c>
      <c r="B1150" s="6">
        <v>45582</v>
      </c>
      <c r="C1150" t="s">
        <v>1</v>
      </c>
      <c r="D1150" t="s">
        <v>7706</v>
      </c>
      <c r="E1150" t="s">
        <v>10763</v>
      </c>
      <c r="F1150" t="s">
        <v>10764</v>
      </c>
      <c r="G1150">
        <v>2065</v>
      </c>
      <c r="H1150">
        <v>2065</v>
      </c>
      <c r="I1150">
        <v>2065</v>
      </c>
      <c r="J1150">
        <v>2065</v>
      </c>
      <c r="K1150">
        <v>0</v>
      </c>
      <c r="L1150" s="2">
        <v>0</v>
      </c>
      <c r="M1150" s="2">
        <v>0</v>
      </c>
      <c r="N1150" s="2">
        <v>0</v>
      </c>
      <c r="O1150" s="2">
        <v>518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518</v>
      </c>
      <c r="V1150" t="s">
        <v>55</v>
      </c>
    </row>
    <row r="1151" spans="1:22" ht="15.75" hidden="1" thickBot="1" x14ac:dyDescent="0.3">
      <c r="A1151" t="s">
        <v>8327</v>
      </c>
      <c r="B1151" s="6">
        <v>45582</v>
      </c>
      <c r="C1151" t="s">
        <v>1</v>
      </c>
      <c r="D1151" t="s">
        <v>7706</v>
      </c>
      <c r="E1151" t="s">
        <v>10763</v>
      </c>
      <c r="F1151" t="s">
        <v>10764</v>
      </c>
      <c r="G1151">
        <v>2064</v>
      </c>
      <c r="H1151">
        <v>2064</v>
      </c>
      <c r="I1151">
        <v>2064</v>
      </c>
      <c r="J1151">
        <v>2064</v>
      </c>
      <c r="K1151">
        <v>0</v>
      </c>
      <c r="L1151" s="2">
        <v>0</v>
      </c>
      <c r="M1151" s="2">
        <v>0</v>
      </c>
      <c r="N1151" s="2">
        <v>0</v>
      </c>
      <c r="O1151" s="2">
        <v>337.25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337.25</v>
      </c>
      <c r="V1151" t="s">
        <v>55</v>
      </c>
    </row>
    <row r="1152" spans="1:22" ht="15.75" hidden="1" thickBot="1" x14ac:dyDescent="0.3">
      <c r="A1152" t="s">
        <v>8327</v>
      </c>
      <c r="B1152" s="6">
        <v>45582</v>
      </c>
      <c r="C1152" t="s">
        <v>1</v>
      </c>
      <c r="D1152" t="s">
        <v>7706</v>
      </c>
      <c r="E1152" t="s">
        <v>10763</v>
      </c>
      <c r="F1152" t="s">
        <v>10764</v>
      </c>
      <c r="G1152">
        <v>2063</v>
      </c>
      <c r="H1152">
        <v>2063</v>
      </c>
      <c r="I1152">
        <v>2063</v>
      </c>
      <c r="J1152">
        <v>2063</v>
      </c>
      <c r="K1152">
        <v>0</v>
      </c>
      <c r="L1152" s="2">
        <v>0</v>
      </c>
      <c r="M1152" s="2">
        <v>0</v>
      </c>
      <c r="N1152" s="2">
        <v>0</v>
      </c>
      <c r="O1152" s="2">
        <v>46.8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46.8</v>
      </c>
      <c r="V1152" t="s">
        <v>55</v>
      </c>
    </row>
    <row r="1153" spans="1:22" ht="15.75" hidden="1" thickBot="1" x14ac:dyDescent="0.3">
      <c r="A1153" t="s">
        <v>8327</v>
      </c>
      <c r="B1153" s="6">
        <v>45582</v>
      </c>
      <c r="C1153" t="s">
        <v>1</v>
      </c>
      <c r="D1153" t="s">
        <v>7706</v>
      </c>
      <c r="E1153" t="s">
        <v>10763</v>
      </c>
      <c r="F1153" t="s">
        <v>10764</v>
      </c>
      <c r="G1153">
        <v>2062</v>
      </c>
      <c r="H1153">
        <v>2062</v>
      </c>
      <c r="I1153">
        <v>2062</v>
      </c>
      <c r="J1153">
        <v>2062</v>
      </c>
      <c r="K1153">
        <v>0</v>
      </c>
      <c r="L1153" s="2">
        <v>0</v>
      </c>
      <c r="M1153" s="2">
        <v>0</v>
      </c>
      <c r="N1153" s="2">
        <v>0</v>
      </c>
      <c r="O1153" s="2">
        <v>47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47</v>
      </c>
      <c r="V1153" t="s">
        <v>55</v>
      </c>
    </row>
    <row r="1154" spans="1:22" ht="15.75" hidden="1" thickBot="1" x14ac:dyDescent="0.3">
      <c r="A1154" t="s">
        <v>8327</v>
      </c>
      <c r="B1154" s="6">
        <v>45581</v>
      </c>
      <c r="C1154" t="s">
        <v>1</v>
      </c>
      <c r="D1154" t="s">
        <v>7706</v>
      </c>
      <c r="E1154" t="s">
        <v>10763</v>
      </c>
      <c r="F1154" t="s">
        <v>10764</v>
      </c>
      <c r="G1154">
        <v>2061</v>
      </c>
      <c r="H1154">
        <v>2061</v>
      </c>
      <c r="I1154">
        <v>2061</v>
      </c>
      <c r="J1154">
        <v>2061</v>
      </c>
      <c r="K1154">
        <v>0</v>
      </c>
      <c r="L1154" s="2">
        <v>0</v>
      </c>
      <c r="M1154" s="2">
        <v>0</v>
      </c>
      <c r="N1154" s="2">
        <v>0</v>
      </c>
      <c r="O1154" s="2">
        <v>50.3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50.3</v>
      </c>
      <c r="V1154" t="s">
        <v>55</v>
      </c>
    </row>
    <row r="1155" spans="1:22" ht="15.75" hidden="1" thickBot="1" x14ac:dyDescent="0.3">
      <c r="A1155" t="s">
        <v>8327</v>
      </c>
      <c r="B1155" s="6">
        <v>45581</v>
      </c>
      <c r="C1155" t="s">
        <v>1</v>
      </c>
      <c r="D1155" t="s">
        <v>7706</v>
      </c>
      <c r="E1155" t="s">
        <v>10763</v>
      </c>
      <c r="F1155" t="s">
        <v>10764</v>
      </c>
      <c r="G1155">
        <v>2060</v>
      </c>
      <c r="H1155">
        <v>2060</v>
      </c>
      <c r="I1155">
        <v>2060</v>
      </c>
      <c r="J1155">
        <v>2060</v>
      </c>
      <c r="K1155">
        <v>0</v>
      </c>
      <c r="L1155" s="2">
        <v>0</v>
      </c>
      <c r="M1155" s="2">
        <v>0</v>
      </c>
      <c r="N1155" s="2">
        <v>0</v>
      </c>
      <c r="O1155" s="2">
        <v>533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533</v>
      </c>
      <c r="V1155" t="s">
        <v>55</v>
      </c>
    </row>
    <row r="1156" spans="1:22" ht="15.75" hidden="1" thickBot="1" x14ac:dyDescent="0.3">
      <c r="A1156" t="s">
        <v>8327</v>
      </c>
      <c r="B1156" s="6">
        <v>45581</v>
      </c>
      <c r="C1156" t="s">
        <v>1</v>
      </c>
      <c r="D1156" t="s">
        <v>7706</v>
      </c>
      <c r="E1156" t="s">
        <v>10763</v>
      </c>
      <c r="F1156" t="s">
        <v>10764</v>
      </c>
      <c r="G1156">
        <v>2059</v>
      </c>
      <c r="H1156">
        <v>2059</v>
      </c>
      <c r="I1156">
        <v>2059</v>
      </c>
      <c r="J1156">
        <v>2059</v>
      </c>
      <c r="K1156">
        <v>0</v>
      </c>
      <c r="L1156" s="2">
        <v>0</v>
      </c>
      <c r="M1156" s="2">
        <v>0</v>
      </c>
      <c r="N1156" s="2">
        <v>0</v>
      </c>
      <c r="O1156" s="2">
        <v>684.14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684.14</v>
      </c>
      <c r="V1156" t="s">
        <v>55</v>
      </c>
    </row>
    <row r="1157" spans="1:22" ht="15.75" hidden="1" thickBot="1" x14ac:dyDescent="0.3">
      <c r="A1157" t="s">
        <v>8327</v>
      </c>
      <c r="B1157" s="6">
        <v>45581</v>
      </c>
      <c r="C1157" t="s">
        <v>1</v>
      </c>
      <c r="D1157" t="s">
        <v>7706</v>
      </c>
      <c r="E1157" t="s">
        <v>10763</v>
      </c>
      <c r="F1157" t="s">
        <v>10764</v>
      </c>
      <c r="G1157">
        <v>2058</v>
      </c>
      <c r="H1157">
        <v>2058</v>
      </c>
      <c r="I1157">
        <v>2058</v>
      </c>
      <c r="J1157">
        <v>2058</v>
      </c>
      <c r="K1157">
        <v>0</v>
      </c>
      <c r="L1157" s="2">
        <v>0</v>
      </c>
      <c r="M1157" s="2">
        <v>0</v>
      </c>
      <c r="N1157" s="2">
        <v>0</v>
      </c>
      <c r="O1157" s="2">
        <v>108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108</v>
      </c>
      <c r="V1157" t="s">
        <v>55</v>
      </c>
    </row>
    <row r="1158" spans="1:22" ht="15.75" hidden="1" thickBot="1" x14ac:dyDescent="0.3">
      <c r="A1158" t="s">
        <v>8327</v>
      </c>
      <c r="B1158" s="6">
        <v>45581</v>
      </c>
      <c r="C1158" t="s">
        <v>1</v>
      </c>
      <c r="D1158" t="s">
        <v>7706</v>
      </c>
      <c r="E1158" t="s">
        <v>10763</v>
      </c>
      <c r="F1158" t="s">
        <v>10764</v>
      </c>
      <c r="G1158">
        <v>2057</v>
      </c>
      <c r="H1158">
        <v>2057</v>
      </c>
      <c r="I1158">
        <v>2057</v>
      </c>
      <c r="J1158">
        <v>2057</v>
      </c>
      <c r="K1158">
        <v>0</v>
      </c>
      <c r="L1158" s="2">
        <v>0</v>
      </c>
      <c r="M1158" s="2">
        <v>0</v>
      </c>
      <c r="N1158" s="2">
        <v>0</v>
      </c>
      <c r="O1158" s="2">
        <v>319.35000000000002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319.35000000000002</v>
      </c>
      <c r="V1158" t="s">
        <v>55</v>
      </c>
    </row>
    <row r="1159" spans="1:22" ht="15.75" hidden="1" thickBot="1" x14ac:dyDescent="0.3">
      <c r="A1159" t="s">
        <v>8327</v>
      </c>
      <c r="B1159" s="6">
        <v>45581</v>
      </c>
      <c r="C1159" t="s">
        <v>1</v>
      </c>
      <c r="D1159" t="s">
        <v>7706</v>
      </c>
      <c r="E1159" t="s">
        <v>10763</v>
      </c>
      <c r="F1159" t="s">
        <v>10764</v>
      </c>
      <c r="G1159">
        <v>2056</v>
      </c>
      <c r="H1159">
        <v>2056</v>
      </c>
      <c r="I1159">
        <v>2056</v>
      </c>
      <c r="J1159">
        <v>2056</v>
      </c>
      <c r="K1159">
        <v>0</v>
      </c>
      <c r="L1159" s="2">
        <v>0</v>
      </c>
      <c r="M1159" s="2">
        <v>0</v>
      </c>
      <c r="N1159" s="2">
        <v>0</v>
      </c>
      <c r="O1159" s="2">
        <v>0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0</v>
      </c>
      <c r="V1159" t="s">
        <v>55</v>
      </c>
    </row>
    <row r="1160" spans="1:22" ht="15.75" hidden="1" thickBot="1" x14ac:dyDescent="0.3">
      <c r="A1160" t="s">
        <v>8327</v>
      </c>
      <c r="B1160" s="6">
        <v>45581</v>
      </c>
      <c r="C1160" t="s">
        <v>1</v>
      </c>
      <c r="D1160" t="s">
        <v>7706</v>
      </c>
      <c r="E1160" t="s">
        <v>10763</v>
      </c>
      <c r="F1160" t="s">
        <v>10764</v>
      </c>
      <c r="G1160">
        <v>2055</v>
      </c>
      <c r="H1160">
        <v>2055</v>
      </c>
      <c r="I1160">
        <v>2055</v>
      </c>
      <c r="J1160">
        <v>2055</v>
      </c>
      <c r="K1160">
        <v>0</v>
      </c>
      <c r="L1160" s="2">
        <v>0</v>
      </c>
      <c r="M1160" s="2">
        <v>0</v>
      </c>
      <c r="N1160" s="2">
        <v>0</v>
      </c>
      <c r="O1160" s="2">
        <v>231.84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231.84</v>
      </c>
      <c r="V1160" t="s">
        <v>55</v>
      </c>
    </row>
    <row r="1161" spans="1:22" ht="15.75" hidden="1" thickBot="1" x14ac:dyDescent="0.3">
      <c r="A1161" t="s">
        <v>8327</v>
      </c>
      <c r="B1161" s="6">
        <v>45581</v>
      </c>
      <c r="C1161" t="s">
        <v>1</v>
      </c>
      <c r="D1161" t="s">
        <v>7706</v>
      </c>
      <c r="E1161" t="s">
        <v>10763</v>
      </c>
      <c r="F1161" t="s">
        <v>10764</v>
      </c>
      <c r="G1161">
        <v>2054</v>
      </c>
      <c r="H1161">
        <v>2054</v>
      </c>
      <c r="I1161">
        <v>2054</v>
      </c>
      <c r="J1161">
        <v>2054</v>
      </c>
      <c r="K1161">
        <v>0</v>
      </c>
      <c r="L1161" s="2">
        <v>0</v>
      </c>
      <c r="M1161" s="2">
        <v>0</v>
      </c>
      <c r="N1161" s="2">
        <v>0</v>
      </c>
      <c r="O1161" s="2">
        <v>50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50</v>
      </c>
      <c r="V1161" t="s">
        <v>55</v>
      </c>
    </row>
    <row r="1162" spans="1:22" ht="15.75" hidden="1" thickBot="1" x14ac:dyDescent="0.3">
      <c r="A1162" t="s">
        <v>8327</v>
      </c>
      <c r="B1162" s="6">
        <v>45581</v>
      </c>
      <c r="C1162" t="s">
        <v>1</v>
      </c>
      <c r="D1162" t="s">
        <v>7706</v>
      </c>
      <c r="E1162" t="s">
        <v>10763</v>
      </c>
      <c r="F1162" t="s">
        <v>10764</v>
      </c>
      <c r="G1162">
        <v>2053</v>
      </c>
      <c r="H1162">
        <v>2053</v>
      </c>
      <c r="I1162">
        <v>2053</v>
      </c>
      <c r="J1162">
        <v>2053</v>
      </c>
      <c r="K1162">
        <v>0</v>
      </c>
      <c r="L1162" s="2">
        <v>0</v>
      </c>
      <c r="M1162" s="2">
        <v>0</v>
      </c>
      <c r="N1162" s="2">
        <v>0</v>
      </c>
      <c r="O1162" s="2">
        <v>22.5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22.5</v>
      </c>
      <c r="V1162" t="s">
        <v>55</v>
      </c>
    </row>
    <row r="1163" spans="1:22" ht="15.75" hidden="1" thickBot="1" x14ac:dyDescent="0.3">
      <c r="A1163" t="s">
        <v>8327</v>
      </c>
      <c r="B1163" s="6">
        <v>45581</v>
      </c>
      <c r="C1163" t="s">
        <v>1</v>
      </c>
      <c r="D1163" t="s">
        <v>7706</v>
      </c>
      <c r="E1163" t="s">
        <v>10763</v>
      </c>
      <c r="F1163" t="s">
        <v>10764</v>
      </c>
      <c r="G1163">
        <v>2052</v>
      </c>
      <c r="H1163">
        <v>2052</v>
      </c>
      <c r="I1163">
        <v>2052</v>
      </c>
      <c r="J1163">
        <v>2052</v>
      </c>
      <c r="K1163">
        <v>0</v>
      </c>
      <c r="L1163" s="2">
        <v>0</v>
      </c>
      <c r="M1163" s="2">
        <v>0</v>
      </c>
      <c r="N1163" s="2">
        <v>0</v>
      </c>
      <c r="O1163" s="2">
        <v>289.75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289.75</v>
      </c>
      <c r="V1163" t="s">
        <v>55</v>
      </c>
    </row>
    <row r="1164" spans="1:22" ht="15.75" hidden="1" thickBot="1" x14ac:dyDescent="0.3">
      <c r="A1164" t="s">
        <v>8327</v>
      </c>
      <c r="B1164" s="6">
        <v>45581</v>
      </c>
      <c r="C1164" t="s">
        <v>1</v>
      </c>
      <c r="D1164" t="s">
        <v>7706</v>
      </c>
      <c r="E1164" t="s">
        <v>10763</v>
      </c>
      <c r="F1164" t="s">
        <v>10764</v>
      </c>
      <c r="G1164">
        <v>2051</v>
      </c>
      <c r="H1164">
        <v>2051</v>
      </c>
      <c r="I1164">
        <v>2051</v>
      </c>
      <c r="J1164">
        <v>2051</v>
      </c>
      <c r="K1164">
        <v>0</v>
      </c>
      <c r="L1164" s="2">
        <v>0</v>
      </c>
      <c r="M1164" s="2">
        <v>0</v>
      </c>
      <c r="N1164" s="2">
        <v>0</v>
      </c>
      <c r="O1164" s="2">
        <v>4.5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4.5</v>
      </c>
      <c r="V1164" t="s">
        <v>55</v>
      </c>
    </row>
    <row r="1165" spans="1:22" ht="15.75" hidden="1" thickBot="1" x14ac:dyDescent="0.3">
      <c r="A1165" t="s">
        <v>8327</v>
      </c>
      <c r="B1165" s="6">
        <v>45581</v>
      </c>
      <c r="C1165" t="s">
        <v>1</v>
      </c>
      <c r="D1165" t="s">
        <v>7706</v>
      </c>
      <c r="E1165" t="s">
        <v>10763</v>
      </c>
      <c r="F1165" t="s">
        <v>10764</v>
      </c>
      <c r="G1165">
        <v>2050</v>
      </c>
      <c r="H1165">
        <v>2050</v>
      </c>
      <c r="I1165">
        <v>2050</v>
      </c>
      <c r="J1165">
        <v>2050</v>
      </c>
      <c r="K1165">
        <v>0</v>
      </c>
      <c r="L1165" s="2">
        <v>0</v>
      </c>
      <c r="M1165" s="2">
        <v>0</v>
      </c>
      <c r="N1165" s="2">
        <v>0</v>
      </c>
      <c r="O1165" s="2">
        <v>26.5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>
        <v>26.5</v>
      </c>
      <c r="V1165" t="s">
        <v>55</v>
      </c>
    </row>
    <row r="1166" spans="1:22" ht="15.75" hidden="1" thickBot="1" x14ac:dyDescent="0.3">
      <c r="A1166" t="s">
        <v>8327</v>
      </c>
      <c r="B1166" s="6">
        <v>45581</v>
      </c>
      <c r="C1166" t="s">
        <v>1</v>
      </c>
      <c r="D1166" t="s">
        <v>7706</v>
      </c>
      <c r="E1166" t="s">
        <v>10763</v>
      </c>
      <c r="F1166" t="s">
        <v>10764</v>
      </c>
      <c r="G1166">
        <v>2049</v>
      </c>
      <c r="H1166">
        <v>2049</v>
      </c>
      <c r="I1166">
        <v>2049</v>
      </c>
      <c r="J1166">
        <v>2049</v>
      </c>
      <c r="K1166">
        <v>0</v>
      </c>
      <c r="L1166" s="2">
        <v>0</v>
      </c>
      <c r="M1166" s="2">
        <v>0</v>
      </c>
      <c r="N1166" s="2">
        <v>0</v>
      </c>
      <c r="O1166" s="2">
        <v>27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>
        <v>27</v>
      </c>
      <c r="V1166" t="s">
        <v>55</v>
      </c>
    </row>
    <row r="1167" spans="1:22" ht="15.75" hidden="1" thickBot="1" x14ac:dyDescent="0.3">
      <c r="A1167" t="s">
        <v>8327</v>
      </c>
      <c r="B1167" s="6">
        <v>45581</v>
      </c>
      <c r="C1167" t="s">
        <v>1</v>
      </c>
      <c r="D1167" t="s">
        <v>7706</v>
      </c>
      <c r="E1167" t="s">
        <v>10763</v>
      </c>
      <c r="F1167" t="s">
        <v>10764</v>
      </c>
      <c r="G1167">
        <v>2048</v>
      </c>
      <c r="H1167">
        <v>2048</v>
      </c>
      <c r="I1167">
        <v>2048</v>
      </c>
      <c r="J1167">
        <v>2048</v>
      </c>
      <c r="K1167">
        <v>0</v>
      </c>
      <c r="L1167" s="2">
        <v>0</v>
      </c>
      <c r="M1167" s="2">
        <v>0</v>
      </c>
      <c r="N1167" s="2">
        <v>0</v>
      </c>
      <c r="O1167" s="2">
        <v>36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>
        <v>36</v>
      </c>
      <c r="V1167" t="s">
        <v>55</v>
      </c>
    </row>
    <row r="1168" spans="1:22" ht="15.75" hidden="1" thickBot="1" x14ac:dyDescent="0.3">
      <c r="A1168" t="s">
        <v>8327</v>
      </c>
      <c r="B1168" s="6">
        <v>45581</v>
      </c>
      <c r="C1168" t="s">
        <v>1</v>
      </c>
      <c r="D1168" t="s">
        <v>7706</v>
      </c>
      <c r="E1168" t="s">
        <v>10763</v>
      </c>
      <c r="F1168" t="s">
        <v>10764</v>
      </c>
      <c r="G1168">
        <v>2047</v>
      </c>
      <c r="H1168">
        <v>2047</v>
      </c>
      <c r="I1168">
        <v>2047</v>
      </c>
      <c r="J1168">
        <v>2047</v>
      </c>
      <c r="K1168">
        <v>0</v>
      </c>
      <c r="L1168" s="2">
        <v>0</v>
      </c>
      <c r="M1168" s="2">
        <v>0</v>
      </c>
      <c r="N1168" s="2">
        <v>0</v>
      </c>
      <c r="O1168" s="2">
        <v>275</v>
      </c>
      <c r="P1168" s="2">
        <v>0</v>
      </c>
      <c r="Q1168" s="2">
        <v>0</v>
      </c>
      <c r="R1168" s="2">
        <v>0</v>
      </c>
      <c r="S1168" s="2">
        <v>0</v>
      </c>
      <c r="T1168" s="2">
        <v>0</v>
      </c>
      <c r="U1168" s="2">
        <v>275</v>
      </c>
      <c r="V1168" t="s">
        <v>55</v>
      </c>
    </row>
    <row r="1169" spans="1:22" ht="15.75" hidden="1" thickBot="1" x14ac:dyDescent="0.3">
      <c r="A1169" t="s">
        <v>8327</v>
      </c>
      <c r="B1169" s="6">
        <v>45581</v>
      </c>
      <c r="C1169" t="s">
        <v>1</v>
      </c>
      <c r="D1169" t="s">
        <v>7706</v>
      </c>
      <c r="E1169" t="s">
        <v>10763</v>
      </c>
      <c r="F1169" t="s">
        <v>10764</v>
      </c>
      <c r="G1169">
        <v>2046</v>
      </c>
      <c r="H1169">
        <v>2046</v>
      </c>
      <c r="I1169">
        <v>2046</v>
      </c>
      <c r="J1169">
        <v>2046</v>
      </c>
      <c r="K1169">
        <v>0</v>
      </c>
      <c r="L1169" s="2">
        <v>0</v>
      </c>
      <c r="M1169" s="2">
        <v>0</v>
      </c>
      <c r="N1169" s="2">
        <v>0</v>
      </c>
      <c r="O1169" s="2">
        <v>211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U1169" s="2">
        <v>211</v>
      </c>
      <c r="V1169" t="s">
        <v>55</v>
      </c>
    </row>
    <row r="1170" spans="1:22" ht="15.75" hidden="1" thickBot="1" x14ac:dyDescent="0.3">
      <c r="A1170" t="s">
        <v>8327</v>
      </c>
      <c r="B1170" s="6">
        <v>45581</v>
      </c>
      <c r="C1170" t="s">
        <v>1</v>
      </c>
      <c r="D1170" t="s">
        <v>7706</v>
      </c>
      <c r="E1170" t="s">
        <v>10763</v>
      </c>
      <c r="F1170" t="s">
        <v>10764</v>
      </c>
      <c r="G1170">
        <v>2045</v>
      </c>
      <c r="H1170">
        <v>2045</v>
      </c>
      <c r="I1170">
        <v>2045</v>
      </c>
      <c r="J1170">
        <v>2045</v>
      </c>
      <c r="K1170">
        <v>0</v>
      </c>
      <c r="L1170" s="2">
        <v>0</v>
      </c>
      <c r="M1170" s="2">
        <v>0</v>
      </c>
      <c r="N1170" s="2">
        <v>0</v>
      </c>
      <c r="O1170" s="2">
        <v>0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0</v>
      </c>
      <c r="V1170" t="s">
        <v>55</v>
      </c>
    </row>
    <row r="1171" spans="1:22" ht="15.75" hidden="1" thickBot="1" x14ac:dyDescent="0.3">
      <c r="A1171" t="s">
        <v>8327</v>
      </c>
      <c r="B1171" s="6">
        <v>45581</v>
      </c>
      <c r="C1171" t="s">
        <v>1</v>
      </c>
      <c r="D1171" t="s">
        <v>7706</v>
      </c>
      <c r="E1171" t="s">
        <v>10763</v>
      </c>
      <c r="F1171" t="s">
        <v>10764</v>
      </c>
      <c r="G1171">
        <v>2044</v>
      </c>
      <c r="H1171">
        <v>2044</v>
      </c>
      <c r="I1171">
        <v>2044</v>
      </c>
      <c r="J1171">
        <v>2044</v>
      </c>
      <c r="K1171">
        <v>0</v>
      </c>
      <c r="L1171" s="2">
        <v>0</v>
      </c>
      <c r="M1171" s="2">
        <v>0</v>
      </c>
      <c r="N1171" s="2">
        <v>0</v>
      </c>
      <c r="O1171" s="2">
        <v>15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15</v>
      </c>
      <c r="V1171" t="s">
        <v>55</v>
      </c>
    </row>
    <row r="1172" spans="1:22" ht="15.75" hidden="1" thickBot="1" x14ac:dyDescent="0.3">
      <c r="A1172" t="s">
        <v>8327</v>
      </c>
      <c r="B1172" s="6">
        <v>45581</v>
      </c>
      <c r="C1172" t="s">
        <v>1</v>
      </c>
      <c r="D1172" t="s">
        <v>7706</v>
      </c>
      <c r="E1172" t="s">
        <v>10763</v>
      </c>
      <c r="F1172" t="s">
        <v>10764</v>
      </c>
      <c r="G1172">
        <v>2043</v>
      </c>
      <c r="H1172">
        <v>2043</v>
      </c>
      <c r="I1172">
        <v>2043</v>
      </c>
      <c r="J1172">
        <v>2043</v>
      </c>
      <c r="K1172">
        <v>0</v>
      </c>
      <c r="L1172" s="2">
        <v>0</v>
      </c>
      <c r="M1172" s="2">
        <v>0</v>
      </c>
      <c r="N1172" s="2">
        <v>0</v>
      </c>
      <c r="O1172" s="2">
        <v>317.5</v>
      </c>
      <c r="P1172" s="2">
        <v>0</v>
      </c>
      <c r="Q1172" s="2">
        <v>0</v>
      </c>
      <c r="R1172" s="2">
        <v>0</v>
      </c>
      <c r="S1172" s="2">
        <v>0</v>
      </c>
      <c r="T1172" s="2">
        <v>0</v>
      </c>
      <c r="U1172" s="2">
        <v>317.5</v>
      </c>
      <c r="V1172" t="s">
        <v>55</v>
      </c>
    </row>
    <row r="1173" spans="1:22" ht="15.75" hidden="1" thickBot="1" x14ac:dyDescent="0.3">
      <c r="A1173" t="s">
        <v>8327</v>
      </c>
      <c r="B1173" s="6">
        <v>45581</v>
      </c>
      <c r="C1173" t="s">
        <v>1</v>
      </c>
      <c r="D1173" t="s">
        <v>7706</v>
      </c>
      <c r="E1173" t="s">
        <v>10763</v>
      </c>
      <c r="F1173" t="s">
        <v>10764</v>
      </c>
      <c r="G1173">
        <v>2042</v>
      </c>
      <c r="H1173">
        <v>2042</v>
      </c>
      <c r="I1173">
        <v>2042</v>
      </c>
      <c r="J1173">
        <v>2042</v>
      </c>
      <c r="K1173">
        <v>0</v>
      </c>
      <c r="L1173" s="2">
        <v>0</v>
      </c>
      <c r="M1173" s="2">
        <v>0</v>
      </c>
      <c r="N1173" s="2">
        <v>0</v>
      </c>
      <c r="O1173" s="2">
        <v>30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>
        <v>30</v>
      </c>
      <c r="V1173" t="s">
        <v>55</v>
      </c>
    </row>
    <row r="1174" spans="1:22" ht="15.75" hidden="1" thickBot="1" x14ac:dyDescent="0.3">
      <c r="A1174" t="s">
        <v>8327</v>
      </c>
      <c r="B1174" s="6">
        <v>45581</v>
      </c>
      <c r="C1174" t="s">
        <v>1</v>
      </c>
      <c r="D1174" t="s">
        <v>7706</v>
      </c>
      <c r="E1174" t="s">
        <v>10763</v>
      </c>
      <c r="F1174" t="s">
        <v>10764</v>
      </c>
      <c r="G1174">
        <v>2041</v>
      </c>
      <c r="H1174">
        <v>2041</v>
      </c>
      <c r="I1174">
        <v>2041</v>
      </c>
      <c r="J1174">
        <v>2041</v>
      </c>
      <c r="K1174">
        <v>0</v>
      </c>
      <c r="L1174" s="2">
        <v>0</v>
      </c>
      <c r="M1174" s="2">
        <v>0</v>
      </c>
      <c r="N1174" s="2">
        <v>0</v>
      </c>
      <c r="O1174" s="2">
        <v>45.65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45.65</v>
      </c>
      <c r="V1174" t="s">
        <v>55</v>
      </c>
    </row>
    <row r="1175" spans="1:22" ht="15.75" hidden="1" thickBot="1" x14ac:dyDescent="0.3">
      <c r="A1175" t="s">
        <v>8327</v>
      </c>
      <c r="B1175" s="6">
        <v>45581</v>
      </c>
      <c r="C1175" t="s">
        <v>1</v>
      </c>
      <c r="D1175" t="s">
        <v>7706</v>
      </c>
      <c r="E1175" t="s">
        <v>10763</v>
      </c>
      <c r="F1175" t="s">
        <v>10764</v>
      </c>
      <c r="G1175">
        <v>2040</v>
      </c>
      <c r="H1175">
        <v>2040</v>
      </c>
      <c r="I1175">
        <v>2040</v>
      </c>
      <c r="J1175">
        <v>2040</v>
      </c>
      <c r="K1175">
        <v>0</v>
      </c>
      <c r="L1175" s="2">
        <v>0</v>
      </c>
      <c r="M1175" s="2">
        <v>0</v>
      </c>
      <c r="N1175" s="2">
        <v>0</v>
      </c>
      <c r="O1175" s="2">
        <v>109.5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109.5</v>
      </c>
      <c r="V1175" t="s">
        <v>55</v>
      </c>
    </row>
    <row r="1176" spans="1:22" ht="15.75" hidden="1" thickBot="1" x14ac:dyDescent="0.3">
      <c r="A1176" t="s">
        <v>8327</v>
      </c>
      <c r="B1176" s="6">
        <v>45581</v>
      </c>
      <c r="C1176" t="s">
        <v>1</v>
      </c>
      <c r="D1176" t="s">
        <v>7706</v>
      </c>
      <c r="E1176" t="s">
        <v>10763</v>
      </c>
      <c r="F1176" t="s">
        <v>10764</v>
      </c>
      <c r="G1176">
        <v>2039</v>
      </c>
      <c r="H1176">
        <v>2039</v>
      </c>
      <c r="I1176">
        <v>2039</v>
      </c>
      <c r="J1176">
        <v>2039</v>
      </c>
      <c r="K1176">
        <v>0</v>
      </c>
      <c r="L1176" s="2">
        <v>0</v>
      </c>
      <c r="M1176" s="2">
        <v>0</v>
      </c>
      <c r="N1176" s="2">
        <v>0</v>
      </c>
      <c r="O1176" s="2">
        <v>162.55000000000001</v>
      </c>
      <c r="P1176" s="2">
        <v>0</v>
      </c>
      <c r="Q1176" s="2">
        <v>0</v>
      </c>
      <c r="R1176" s="2">
        <v>0</v>
      </c>
      <c r="S1176" s="2">
        <v>0</v>
      </c>
      <c r="T1176" s="2">
        <v>0</v>
      </c>
      <c r="U1176" s="2">
        <v>162.55000000000001</v>
      </c>
      <c r="V1176" t="s">
        <v>55</v>
      </c>
    </row>
    <row r="1177" spans="1:22" ht="15.75" hidden="1" thickBot="1" x14ac:dyDescent="0.3">
      <c r="A1177" t="s">
        <v>8327</v>
      </c>
      <c r="B1177" s="6">
        <v>45580</v>
      </c>
      <c r="C1177" t="s">
        <v>1</v>
      </c>
      <c r="D1177" t="s">
        <v>7706</v>
      </c>
      <c r="E1177" t="s">
        <v>10763</v>
      </c>
      <c r="F1177" t="s">
        <v>10764</v>
      </c>
      <c r="G1177">
        <v>2038</v>
      </c>
      <c r="H1177">
        <v>2038</v>
      </c>
      <c r="I1177">
        <v>2038</v>
      </c>
      <c r="J1177">
        <v>2038</v>
      </c>
      <c r="K1177">
        <v>0</v>
      </c>
      <c r="L1177" s="2">
        <v>0</v>
      </c>
      <c r="M1177" s="2">
        <v>0</v>
      </c>
      <c r="N1177" s="2">
        <v>0</v>
      </c>
      <c r="O1177" s="2">
        <v>62.5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62.5</v>
      </c>
      <c r="V1177" t="s">
        <v>55</v>
      </c>
    </row>
    <row r="1178" spans="1:22" ht="15.75" hidden="1" thickBot="1" x14ac:dyDescent="0.3">
      <c r="A1178" t="s">
        <v>8327</v>
      </c>
      <c r="B1178" s="6">
        <v>45580</v>
      </c>
      <c r="C1178" t="s">
        <v>1</v>
      </c>
      <c r="D1178" t="s">
        <v>7706</v>
      </c>
      <c r="E1178" t="s">
        <v>10763</v>
      </c>
      <c r="F1178" t="s">
        <v>10764</v>
      </c>
      <c r="G1178">
        <v>2037</v>
      </c>
      <c r="H1178">
        <v>2037</v>
      </c>
      <c r="I1178">
        <v>2037</v>
      </c>
      <c r="J1178">
        <v>2037</v>
      </c>
      <c r="K1178">
        <v>0</v>
      </c>
      <c r="L1178" s="2">
        <v>0</v>
      </c>
      <c r="M1178" s="2">
        <v>0</v>
      </c>
      <c r="N1178" s="2">
        <v>0</v>
      </c>
      <c r="O1178" s="2">
        <v>12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12</v>
      </c>
      <c r="V1178" t="s">
        <v>55</v>
      </c>
    </row>
    <row r="1179" spans="1:22" ht="15.75" hidden="1" thickBot="1" x14ac:dyDescent="0.3">
      <c r="A1179" t="s">
        <v>8327</v>
      </c>
      <c r="B1179" s="6">
        <v>45580</v>
      </c>
      <c r="C1179" t="s">
        <v>1</v>
      </c>
      <c r="D1179" t="s">
        <v>7706</v>
      </c>
      <c r="E1179" t="s">
        <v>10763</v>
      </c>
      <c r="F1179" t="s">
        <v>10764</v>
      </c>
      <c r="G1179">
        <v>2036</v>
      </c>
      <c r="H1179">
        <v>2036</v>
      </c>
      <c r="I1179">
        <v>2036</v>
      </c>
      <c r="J1179">
        <v>2036</v>
      </c>
      <c r="K1179">
        <v>0</v>
      </c>
      <c r="L1179" s="2">
        <v>0</v>
      </c>
      <c r="M1179" s="2">
        <v>0</v>
      </c>
      <c r="N1179" s="2">
        <v>0</v>
      </c>
      <c r="O1179" s="2">
        <v>73.599999999999994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73.599999999999994</v>
      </c>
      <c r="V1179" t="s">
        <v>55</v>
      </c>
    </row>
    <row r="1180" spans="1:22" ht="15.75" hidden="1" thickBot="1" x14ac:dyDescent="0.3">
      <c r="A1180" t="s">
        <v>8327</v>
      </c>
      <c r="B1180" s="6">
        <v>45580</v>
      </c>
      <c r="C1180" t="s">
        <v>1</v>
      </c>
      <c r="D1180" t="s">
        <v>7706</v>
      </c>
      <c r="E1180" t="s">
        <v>10763</v>
      </c>
      <c r="F1180" t="s">
        <v>10764</v>
      </c>
      <c r="G1180">
        <v>2035</v>
      </c>
      <c r="H1180">
        <v>2035</v>
      </c>
      <c r="I1180">
        <v>2035</v>
      </c>
      <c r="J1180">
        <v>2035</v>
      </c>
      <c r="K1180">
        <v>0</v>
      </c>
      <c r="L1180" s="2">
        <v>0</v>
      </c>
      <c r="M1180" s="2">
        <v>0</v>
      </c>
      <c r="N1180" s="2">
        <v>0</v>
      </c>
      <c r="O1180" s="2">
        <v>26.9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26.9</v>
      </c>
      <c r="V1180" t="s">
        <v>55</v>
      </c>
    </row>
    <row r="1181" spans="1:22" ht="15.75" hidden="1" thickBot="1" x14ac:dyDescent="0.3">
      <c r="A1181" t="s">
        <v>8327</v>
      </c>
      <c r="B1181" s="6">
        <v>45580</v>
      </c>
      <c r="C1181" t="s">
        <v>1</v>
      </c>
      <c r="D1181" t="s">
        <v>7706</v>
      </c>
      <c r="E1181" t="s">
        <v>10763</v>
      </c>
      <c r="F1181" t="s">
        <v>10764</v>
      </c>
      <c r="G1181">
        <v>2034</v>
      </c>
      <c r="H1181">
        <v>2034</v>
      </c>
      <c r="I1181">
        <v>2034</v>
      </c>
      <c r="J1181">
        <v>2034</v>
      </c>
      <c r="K1181">
        <v>0</v>
      </c>
      <c r="L1181" s="2">
        <v>0</v>
      </c>
      <c r="M1181" s="2">
        <v>0</v>
      </c>
      <c r="N1181" s="2">
        <v>0</v>
      </c>
      <c r="O1181" s="2">
        <v>28.32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>
        <v>28.32</v>
      </c>
      <c r="V1181" t="s">
        <v>55</v>
      </c>
    </row>
    <row r="1182" spans="1:22" ht="15.75" hidden="1" thickBot="1" x14ac:dyDescent="0.3">
      <c r="A1182" t="s">
        <v>8327</v>
      </c>
      <c r="B1182" s="6">
        <v>45580</v>
      </c>
      <c r="C1182" t="s">
        <v>1</v>
      </c>
      <c r="D1182" t="s">
        <v>7706</v>
      </c>
      <c r="E1182" t="s">
        <v>10763</v>
      </c>
      <c r="F1182" t="s">
        <v>10764</v>
      </c>
      <c r="G1182">
        <v>2033</v>
      </c>
      <c r="H1182">
        <v>2033</v>
      </c>
      <c r="I1182">
        <v>2033</v>
      </c>
      <c r="J1182">
        <v>2033</v>
      </c>
      <c r="K1182">
        <v>0</v>
      </c>
      <c r="L1182" s="2">
        <v>0</v>
      </c>
      <c r="M1182" s="2">
        <v>0</v>
      </c>
      <c r="N1182" s="2">
        <v>0</v>
      </c>
      <c r="O1182" s="2">
        <v>91.5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91.5</v>
      </c>
      <c r="V1182" t="s">
        <v>55</v>
      </c>
    </row>
    <row r="1183" spans="1:22" ht="15.75" hidden="1" thickBot="1" x14ac:dyDescent="0.3">
      <c r="A1183" t="s">
        <v>8327</v>
      </c>
      <c r="B1183" s="6">
        <v>45580</v>
      </c>
      <c r="C1183" t="s">
        <v>1</v>
      </c>
      <c r="D1183" t="s">
        <v>7706</v>
      </c>
      <c r="E1183" t="s">
        <v>10763</v>
      </c>
      <c r="F1183" t="s">
        <v>10764</v>
      </c>
      <c r="G1183">
        <v>2032</v>
      </c>
      <c r="H1183">
        <v>2032</v>
      </c>
      <c r="I1183">
        <v>2032</v>
      </c>
      <c r="J1183">
        <v>2032</v>
      </c>
      <c r="K1183">
        <v>0</v>
      </c>
      <c r="L1183" s="2">
        <v>0</v>
      </c>
      <c r="M1183" s="2">
        <v>0</v>
      </c>
      <c r="N1183" s="2">
        <v>0</v>
      </c>
      <c r="O1183" s="2">
        <v>49.2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49.2</v>
      </c>
      <c r="V1183" t="s">
        <v>55</v>
      </c>
    </row>
    <row r="1184" spans="1:22" ht="15.75" hidden="1" thickBot="1" x14ac:dyDescent="0.3">
      <c r="A1184" t="s">
        <v>8327</v>
      </c>
      <c r="B1184" s="6">
        <v>45580</v>
      </c>
      <c r="C1184" t="s">
        <v>1</v>
      </c>
      <c r="D1184" t="s">
        <v>7706</v>
      </c>
      <c r="E1184" t="s">
        <v>10763</v>
      </c>
      <c r="F1184" t="s">
        <v>10764</v>
      </c>
      <c r="G1184">
        <v>2031</v>
      </c>
      <c r="H1184">
        <v>2031</v>
      </c>
      <c r="I1184">
        <v>2031</v>
      </c>
      <c r="J1184">
        <v>2031</v>
      </c>
      <c r="K1184">
        <v>0</v>
      </c>
      <c r="L1184" s="2">
        <v>0</v>
      </c>
      <c r="M1184" s="2">
        <v>0</v>
      </c>
      <c r="N1184" s="2">
        <v>0</v>
      </c>
      <c r="O1184" s="2">
        <v>74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74</v>
      </c>
      <c r="V1184" t="s">
        <v>55</v>
      </c>
    </row>
    <row r="1185" spans="1:22" ht="15.75" hidden="1" thickBot="1" x14ac:dyDescent="0.3">
      <c r="A1185" t="s">
        <v>8327</v>
      </c>
      <c r="B1185" s="6">
        <v>45580</v>
      </c>
      <c r="C1185" t="s">
        <v>1</v>
      </c>
      <c r="D1185" t="s">
        <v>7706</v>
      </c>
      <c r="E1185" t="s">
        <v>10763</v>
      </c>
      <c r="F1185" t="s">
        <v>10764</v>
      </c>
      <c r="G1185">
        <v>2030</v>
      </c>
      <c r="H1185">
        <v>2030</v>
      </c>
      <c r="I1185">
        <v>2030</v>
      </c>
      <c r="J1185">
        <v>2030</v>
      </c>
      <c r="K1185">
        <v>0</v>
      </c>
      <c r="L1185" s="2">
        <v>0</v>
      </c>
      <c r="M1185" s="2">
        <v>0</v>
      </c>
      <c r="N1185" s="2">
        <v>0</v>
      </c>
      <c r="O1185" s="2">
        <v>5.84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>
        <v>5.84</v>
      </c>
      <c r="V1185" t="s">
        <v>55</v>
      </c>
    </row>
    <row r="1186" spans="1:22" ht="15.75" hidden="1" thickBot="1" x14ac:dyDescent="0.3">
      <c r="A1186" t="s">
        <v>8327</v>
      </c>
      <c r="B1186" s="6">
        <v>45580</v>
      </c>
      <c r="C1186" t="s">
        <v>1</v>
      </c>
      <c r="D1186" t="s">
        <v>7706</v>
      </c>
      <c r="E1186" t="s">
        <v>10763</v>
      </c>
      <c r="F1186" t="s">
        <v>10764</v>
      </c>
      <c r="G1186">
        <v>2029</v>
      </c>
      <c r="H1186">
        <v>2029</v>
      </c>
      <c r="I1186">
        <v>2029</v>
      </c>
      <c r="J1186">
        <v>2029</v>
      </c>
      <c r="K1186">
        <v>0</v>
      </c>
      <c r="L1186" s="2">
        <v>0</v>
      </c>
      <c r="M1186" s="2">
        <v>0</v>
      </c>
      <c r="N1186" s="2">
        <v>0</v>
      </c>
      <c r="O1186" s="2">
        <v>90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90</v>
      </c>
      <c r="V1186" t="s">
        <v>55</v>
      </c>
    </row>
    <row r="1187" spans="1:22" ht="15.75" hidden="1" thickBot="1" x14ac:dyDescent="0.3">
      <c r="A1187" t="s">
        <v>8327</v>
      </c>
      <c r="B1187" s="6">
        <v>45580</v>
      </c>
      <c r="C1187" t="s">
        <v>1</v>
      </c>
      <c r="D1187" t="s">
        <v>7706</v>
      </c>
      <c r="E1187" t="s">
        <v>10763</v>
      </c>
      <c r="F1187" t="s">
        <v>10764</v>
      </c>
      <c r="G1187">
        <v>2028</v>
      </c>
      <c r="H1187">
        <v>2028</v>
      </c>
      <c r="I1187">
        <v>2028</v>
      </c>
      <c r="J1187">
        <v>2028</v>
      </c>
      <c r="K1187">
        <v>0</v>
      </c>
      <c r="L1187" s="2">
        <v>0</v>
      </c>
      <c r="M1187" s="2">
        <v>0</v>
      </c>
      <c r="N1187" s="2">
        <v>0</v>
      </c>
      <c r="O1187" s="2">
        <v>82.5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82.5</v>
      </c>
      <c r="V1187" t="s">
        <v>55</v>
      </c>
    </row>
    <row r="1188" spans="1:22" ht="15.75" hidden="1" thickBot="1" x14ac:dyDescent="0.3">
      <c r="A1188" t="s">
        <v>8327</v>
      </c>
      <c r="B1188" s="6">
        <v>45580</v>
      </c>
      <c r="C1188" t="s">
        <v>1</v>
      </c>
      <c r="D1188" t="s">
        <v>7706</v>
      </c>
      <c r="E1188" t="s">
        <v>10763</v>
      </c>
      <c r="F1188" t="s">
        <v>10764</v>
      </c>
      <c r="G1188">
        <v>2027</v>
      </c>
      <c r="H1188">
        <v>2027</v>
      </c>
      <c r="I1188">
        <v>2027</v>
      </c>
      <c r="J1188">
        <v>2027</v>
      </c>
      <c r="K1188">
        <v>0</v>
      </c>
      <c r="L1188" s="2">
        <v>0</v>
      </c>
      <c r="M1188" s="2">
        <v>0</v>
      </c>
      <c r="N1188" s="2">
        <v>0</v>
      </c>
      <c r="O1188" s="2">
        <v>45.4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45.4</v>
      </c>
      <c r="V1188" t="s">
        <v>55</v>
      </c>
    </row>
    <row r="1189" spans="1:22" ht="15.75" hidden="1" thickBot="1" x14ac:dyDescent="0.3">
      <c r="A1189" t="s">
        <v>8327</v>
      </c>
      <c r="B1189" s="6">
        <v>45580</v>
      </c>
      <c r="C1189" t="s">
        <v>1</v>
      </c>
      <c r="D1189" t="s">
        <v>7706</v>
      </c>
      <c r="E1189" t="s">
        <v>10763</v>
      </c>
      <c r="F1189" t="s">
        <v>10764</v>
      </c>
      <c r="G1189">
        <v>2026</v>
      </c>
      <c r="H1189">
        <v>2026</v>
      </c>
      <c r="I1189">
        <v>2026</v>
      </c>
      <c r="J1189">
        <v>2026</v>
      </c>
      <c r="K1189">
        <v>0</v>
      </c>
      <c r="L1189" s="2">
        <v>0</v>
      </c>
      <c r="M1189" s="2">
        <v>0</v>
      </c>
      <c r="N1189" s="2">
        <v>0</v>
      </c>
      <c r="O1189" s="2">
        <v>38.24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38.24</v>
      </c>
      <c r="V1189" t="s">
        <v>55</v>
      </c>
    </row>
    <row r="1190" spans="1:22" ht="15.75" hidden="1" thickBot="1" x14ac:dyDescent="0.3">
      <c r="A1190" t="s">
        <v>8327</v>
      </c>
      <c r="B1190" s="6">
        <v>45580</v>
      </c>
      <c r="C1190" t="s">
        <v>1</v>
      </c>
      <c r="D1190" t="s">
        <v>7706</v>
      </c>
      <c r="E1190" t="s">
        <v>10763</v>
      </c>
      <c r="F1190" t="s">
        <v>10764</v>
      </c>
      <c r="G1190">
        <v>2025</v>
      </c>
      <c r="H1190">
        <v>2025</v>
      </c>
      <c r="I1190">
        <v>2025</v>
      </c>
      <c r="J1190">
        <v>2025</v>
      </c>
      <c r="K1190">
        <v>0</v>
      </c>
      <c r="L1190" s="2">
        <v>0</v>
      </c>
      <c r="M1190" s="2">
        <v>0</v>
      </c>
      <c r="N1190" s="2">
        <v>0</v>
      </c>
      <c r="O1190" s="2">
        <v>218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>
        <v>218</v>
      </c>
      <c r="V1190" t="s">
        <v>55</v>
      </c>
    </row>
    <row r="1191" spans="1:22" ht="15.75" hidden="1" thickBot="1" x14ac:dyDescent="0.3">
      <c r="A1191" t="s">
        <v>8327</v>
      </c>
      <c r="B1191" s="6">
        <v>45580</v>
      </c>
      <c r="C1191" t="s">
        <v>1</v>
      </c>
      <c r="D1191" t="s">
        <v>7706</v>
      </c>
      <c r="E1191" t="s">
        <v>10763</v>
      </c>
      <c r="F1191" t="s">
        <v>10764</v>
      </c>
      <c r="G1191">
        <v>2024</v>
      </c>
      <c r="H1191">
        <v>2024</v>
      </c>
      <c r="I1191">
        <v>2024</v>
      </c>
      <c r="J1191">
        <v>2024</v>
      </c>
      <c r="K1191">
        <v>0</v>
      </c>
      <c r="L1191" s="2">
        <v>0</v>
      </c>
      <c r="M1191" s="2">
        <v>0</v>
      </c>
      <c r="N1191" s="2">
        <v>0</v>
      </c>
      <c r="O1191" s="2">
        <v>228.6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>
        <v>228.6</v>
      </c>
      <c r="V1191" t="s">
        <v>55</v>
      </c>
    </row>
    <row r="1192" spans="1:22" ht="15.75" hidden="1" thickBot="1" x14ac:dyDescent="0.3">
      <c r="A1192" t="s">
        <v>8327</v>
      </c>
      <c r="B1192" s="6">
        <v>45580</v>
      </c>
      <c r="C1192" t="s">
        <v>1</v>
      </c>
      <c r="D1192" t="s">
        <v>7706</v>
      </c>
      <c r="E1192" t="s">
        <v>10763</v>
      </c>
      <c r="F1192" t="s">
        <v>10764</v>
      </c>
      <c r="G1192">
        <v>2023</v>
      </c>
      <c r="H1192">
        <v>2023</v>
      </c>
      <c r="I1192">
        <v>2023</v>
      </c>
      <c r="J1192">
        <v>2023</v>
      </c>
      <c r="K1192">
        <v>0</v>
      </c>
      <c r="L1192" s="2">
        <v>0</v>
      </c>
      <c r="M1192" s="2">
        <v>0</v>
      </c>
      <c r="N1192" s="2">
        <v>0</v>
      </c>
      <c r="O1192" s="2">
        <v>83.5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83.5</v>
      </c>
      <c r="V1192" t="s">
        <v>55</v>
      </c>
    </row>
    <row r="1193" spans="1:22" ht="15.75" hidden="1" thickBot="1" x14ac:dyDescent="0.3">
      <c r="A1193" t="s">
        <v>8327</v>
      </c>
      <c r="B1193" s="6">
        <v>45580</v>
      </c>
      <c r="C1193" t="s">
        <v>1</v>
      </c>
      <c r="D1193" t="s">
        <v>7706</v>
      </c>
      <c r="E1193" t="s">
        <v>10763</v>
      </c>
      <c r="F1193" t="s">
        <v>10764</v>
      </c>
      <c r="G1193">
        <v>2022</v>
      </c>
      <c r="H1193">
        <v>2022</v>
      </c>
      <c r="I1193">
        <v>2022</v>
      </c>
      <c r="J1193">
        <v>2022</v>
      </c>
      <c r="K1193">
        <v>0</v>
      </c>
      <c r="L1193" s="2">
        <v>0</v>
      </c>
      <c r="M1193" s="2">
        <v>0</v>
      </c>
      <c r="N1193" s="2">
        <v>0</v>
      </c>
      <c r="O1193" s="2">
        <v>21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>
        <v>21</v>
      </c>
      <c r="V1193" t="s">
        <v>55</v>
      </c>
    </row>
    <row r="1194" spans="1:22" ht="15.75" hidden="1" thickBot="1" x14ac:dyDescent="0.3">
      <c r="A1194" t="s">
        <v>8327</v>
      </c>
      <c r="B1194" s="6">
        <v>45580</v>
      </c>
      <c r="C1194" t="s">
        <v>1</v>
      </c>
      <c r="D1194" t="s">
        <v>7706</v>
      </c>
      <c r="E1194" t="s">
        <v>10763</v>
      </c>
      <c r="F1194" t="s">
        <v>10764</v>
      </c>
      <c r="G1194">
        <v>2021</v>
      </c>
      <c r="H1194">
        <v>2021</v>
      </c>
      <c r="I1194">
        <v>2021</v>
      </c>
      <c r="J1194">
        <v>2021</v>
      </c>
      <c r="K1194">
        <v>0</v>
      </c>
      <c r="L1194" s="2">
        <v>0</v>
      </c>
      <c r="M1194" s="2">
        <v>0</v>
      </c>
      <c r="N1194" s="2">
        <v>0</v>
      </c>
      <c r="O1194" s="2">
        <v>18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18</v>
      </c>
      <c r="V1194" t="s">
        <v>55</v>
      </c>
    </row>
    <row r="1195" spans="1:22" ht="15.75" hidden="1" thickBot="1" x14ac:dyDescent="0.3">
      <c r="A1195" t="s">
        <v>8327</v>
      </c>
      <c r="B1195" s="6">
        <v>45580</v>
      </c>
      <c r="C1195" t="s">
        <v>1</v>
      </c>
      <c r="D1195" t="s">
        <v>7706</v>
      </c>
      <c r="E1195" t="s">
        <v>10763</v>
      </c>
      <c r="F1195" t="s">
        <v>10764</v>
      </c>
      <c r="G1195">
        <v>2020</v>
      </c>
      <c r="H1195">
        <v>2020</v>
      </c>
      <c r="I1195">
        <v>2020</v>
      </c>
      <c r="J1195">
        <v>2020</v>
      </c>
      <c r="K1195">
        <v>0</v>
      </c>
      <c r="L1195" s="2">
        <v>0</v>
      </c>
      <c r="M1195" s="2">
        <v>0</v>
      </c>
      <c r="N1195" s="2">
        <v>0</v>
      </c>
      <c r="O1195" s="2">
        <v>376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>
        <v>376</v>
      </c>
      <c r="V1195" t="s">
        <v>55</v>
      </c>
    </row>
    <row r="1196" spans="1:22" ht="15.75" hidden="1" thickBot="1" x14ac:dyDescent="0.3">
      <c r="A1196" t="s">
        <v>8327</v>
      </c>
      <c r="B1196" s="6">
        <v>45580</v>
      </c>
      <c r="C1196" t="s">
        <v>1</v>
      </c>
      <c r="D1196" t="s">
        <v>7706</v>
      </c>
      <c r="E1196" t="s">
        <v>10763</v>
      </c>
      <c r="F1196" t="s">
        <v>10764</v>
      </c>
      <c r="G1196">
        <v>2019</v>
      </c>
      <c r="H1196">
        <v>2019</v>
      </c>
      <c r="I1196">
        <v>2019</v>
      </c>
      <c r="J1196">
        <v>2019</v>
      </c>
      <c r="K1196">
        <v>0</v>
      </c>
      <c r="L1196" s="2">
        <v>0</v>
      </c>
      <c r="M1196" s="2">
        <v>0</v>
      </c>
      <c r="N1196" s="2">
        <v>0</v>
      </c>
      <c r="O1196" s="2">
        <v>0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0</v>
      </c>
      <c r="V1196" t="s">
        <v>55</v>
      </c>
    </row>
    <row r="1197" spans="1:22" ht="15.75" hidden="1" thickBot="1" x14ac:dyDescent="0.3">
      <c r="A1197" t="s">
        <v>8327</v>
      </c>
      <c r="B1197" s="6">
        <v>45580</v>
      </c>
      <c r="C1197" t="s">
        <v>1</v>
      </c>
      <c r="D1197" t="s">
        <v>7706</v>
      </c>
      <c r="E1197" t="s">
        <v>10763</v>
      </c>
      <c r="F1197" t="s">
        <v>10764</v>
      </c>
      <c r="G1197">
        <v>2018</v>
      </c>
      <c r="H1197">
        <v>2018</v>
      </c>
      <c r="I1197">
        <v>2018</v>
      </c>
      <c r="J1197">
        <v>2018</v>
      </c>
      <c r="K1197">
        <v>0</v>
      </c>
      <c r="L1197" s="2">
        <v>0</v>
      </c>
      <c r="M1197" s="2">
        <v>0</v>
      </c>
      <c r="N1197" s="2">
        <v>0</v>
      </c>
      <c r="O1197" s="2">
        <v>178.85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>
        <v>178.85</v>
      </c>
      <c r="V1197" t="s">
        <v>55</v>
      </c>
    </row>
    <row r="1198" spans="1:22" ht="15.75" hidden="1" thickBot="1" x14ac:dyDescent="0.3">
      <c r="A1198" t="s">
        <v>8327</v>
      </c>
      <c r="B1198" s="6">
        <v>45579</v>
      </c>
      <c r="C1198" t="s">
        <v>1</v>
      </c>
      <c r="D1198" t="s">
        <v>7706</v>
      </c>
      <c r="E1198" t="s">
        <v>10763</v>
      </c>
      <c r="F1198" t="s">
        <v>10764</v>
      </c>
      <c r="G1198">
        <v>2017</v>
      </c>
      <c r="H1198">
        <v>2017</v>
      </c>
      <c r="I1198">
        <v>2017</v>
      </c>
      <c r="J1198">
        <v>2017</v>
      </c>
      <c r="K1198">
        <v>0</v>
      </c>
      <c r="L1198" s="2">
        <v>0</v>
      </c>
      <c r="M1198" s="2">
        <v>0</v>
      </c>
      <c r="N1198" s="2">
        <v>0</v>
      </c>
      <c r="O1198" s="2">
        <v>53.95</v>
      </c>
      <c r="P1198" s="2">
        <v>0</v>
      </c>
      <c r="Q1198" s="2">
        <v>0</v>
      </c>
      <c r="R1198" s="2">
        <v>0</v>
      </c>
      <c r="S1198" s="2">
        <v>0</v>
      </c>
      <c r="T1198" s="2">
        <v>0</v>
      </c>
      <c r="U1198" s="2">
        <v>53.95</v>
      </c>
      <c r="V1198" t="s">
        <v>55</v>
      </c>
    </row>
    <row r="1199" spans="1:22" ht="15.75" hidden="1" thickBot="1" x14ac:dyDescent="0.3">
      <c r="A1199" t="s">
        <v>8327</v>
      </c>
      <c r="B1199" s="6">
        <v>45579</v>
      </c>
      <c r="C1199" t="s">
        <v>1</v>
      </c>
      <c r="D1199" t="s">
        <v>7706</v>
      </c>
      <c r="E1199" t="s">
        <v>10763</v>
      </c>
      <c r="F1199" t="s">
        <v>10764</v>
      </c>
      <c r="G1199">
        <v>2016</v>
      </c>
      <c r="H1199">
        <v>2016</v>
      </c>
      <c r="I1199">
        <v>2016</v>
      </c>
      <c r="J1199">
        <v>2016</v>
      </c>
      <c r="K1199">
        <v>0</v>
      </c>
      <c r="L1199" s="2">
        <v>0</v>
      </c>
      <c r="M1199" s="2">
        <v>0</v>
      </c>
      <c r="N1199" s="2">
        <v>0</v>
      </c>
      <c r="O1199" s="2">
        <v>72</v>
      </c>
      <c r="P1199" s="2">
        <v>0</v>
      </c>
      <c r="Q1199" s="2">
        <v>0</v>
      </c>
      <c r="R1199" s="2">
        <v>0</v>
      </c>
      <c r="S1199" s="2">
        <v>0</v>
      </c>
      <c r="T1199" s="2">
        <v>0</v>
      </c>
      <c r="U1199" s="2">
        <v>72</v>
      </c>
      <c r="V1199" t="s">
        <v>55</v>
      </c>
    </row>
    <row r="1200" spans="1:22" ht="15.75" hidden="1" thickBot="1" x14ac:dyDescent="0.3">
      <c r="A1200" t="s">
        <v>8327</v>
      </c>
      <c r="B1200" s="6">
        <v>45579</v>
      </c>
      <c r="C1200" t="s">
        <v>1</v>
      </c>
      <c r="D1200" t="s">
        <v>7706</v>
      </c>
      <c r="E1200" t="s">
        <v>10763</v>
      </c>
      <c r="F1200" t="s">
        <v>10764</v>
      </c>
      <c r="G1200">
        <v>2015</v>
      </c>
      <c r="H1200">
        <v>2015</v>
      </c>
      <c r="I1200">
        <v>2015</v>
      </c>
      <c r="J1200">
        <v>2015</v>
      </c>
      <c r="K1200">
        <v>0</v>
      </c>
      <c r="L1200" s="2">
        <v>0</v>
      </c>
      <c r="M1200" s="2">
        <v>0</v>
      </c>
      <c r="N1200" s="2">
        <v>0</v>
      </c>
      <c r="O1200" s="2">
        <v>670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670</v>
      </c>
      <c r="V1200" t="s">
        <v>55</v>
      </c>
    </row>
    <row r="1201" spans="1:22" ht="15.75" hidden="1" thickBot="1" x14ac:dyDescent="0.3">
      <c r="A1201" t="s">
        <v>8327</v>
      </c>
      <c r="B1201" s="6">
        <v>45579</v>
      </c>
      <c r="C1201" t="s">
        <v>1</v>
      </c>
      <c r="D1201" t="s">
        <v>7706</v>
      </c>
      <c r="E1201" t="s">
        <v>10763</v>
      </c>
      <c r="F1201" t="s">
        <v>10764</v>
      </c>
      <c r="G1201">
        <v>2014</v>
      </c>
      <c r="H1201">
        <v>2014</v>
      </c>
      <c r="I1201">
        <v>2014</v>
      </c>
      <c r="J1201">
        <v>2014</v>
      </c>
      <c r="K1201">
        <v>0</v>
      </c>
      <c r="L1201" s="2">
        <v>0</v>
      </c>
      <c r="M1201" s="2">
        <v>0</v>
      </c>
      <c r="N1201" s="2">
        <v>0</v>
      </c>
      <c r="O1201" s="2">
        <v>102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>
        <v>102</v>
      </c>
      <c r="V1201" t="s">
        <v>55</v>
      </c>
    </row>
    <row r="1202" spans="1:22" ht="15.75" hidden="1" thickBot="1" x14ac:dyDescent="0.3">
      <c r="A1202" t="s">
        <v>8327</v>
      </c>
      <c r="B1202" s="6">
        <v>45579</v>
      </c>
      <c r="C1202" t="s">
        <v>1</v>
      </c>
      <c r="D1202" t="s">
        <v>7706</v>
      </c>
      <c r="E1202" t="s">
        <v>10763</v>
      </c>
      <c r="F1202" t="s">
        <v>10764</v>
      </c>
      <c r="G1202">
        <v>2013</v>
      </c>
      <c r="H1202">
        <v>2013</v>
      </c>
      <c r="I1202">
        <v>2013</v>
      </c>
      <c r="J1202">
        <v>2013</v>
      </c>
      <c r="K1202">
        <v>0</v>
      </c>
      <c r="L1202" s="2">
        <v>0</v>
      </c>
      <c r="M1202" s="2">
        <v>0</v>
      </c>
      <c r="N1202" s="2">
        <v>0</v>
      </c>
      <c r="O1202" s="2">
        <v>166.95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>
        <v>166.95</v>
      </c>
      <c r="V1202" t="s">
        <v>55</v>
      </c>
    </row>
    <row r="1203" spans="1:22" ht="15.75" hidden="1" thickBot="1" x14ac:dyDescent="0.3">
      <c r="A1203" t="s">
        <v>8327</v>
      </c>
      <c r="B1203" s="6">
        <v>45579</v>
      </c>
      <c r="C1203" t="s">
        <v>1</v>
      </c>
      <c r="D1203" t="s">
        <v>7706</v>
      </c>
      <c r="E1203" t="s">
        <v>10763</v>
      </c>
      <c r="F1203" t="s">
        <v>10764</v>
      </c>
      <c r="G1203">
        <v>2012</v>
      </c>
      <c r="H1203">
        <v>2012</v>
      </c>
      <c r="I1203">
        <v>2012</v>
      </c>
      <c r="J1203">
        <v>2012</v>
      </c>
      <c r="K1203">
        <v>0</v>
      </c>
      <c r="L1203" s="2">
        <v>0</v>
      </c>
      <c r="M1203" s="2">
        <v>0</v>
      </c>
      <c r="N1203" s="2">
        <v>0</v>
      </c>
      <c r="O1203" s="2">
        <v>91.45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91.45</v>
      </c>
      <c r="V1203" t="s">
        <v>55</v>
      </c>
    </row>
    <row r="1204" spans="1:22" ht="15.75" hidden="1" thickBot="1" x14ac:dyDescent="0.3">
      <c r="A1204" t="s">
        <v>8327</v>
      </c>
      <c r="B1204" s="6">
        <v>45579</v>
      </c>
      <c r="C1204" t="s">
        <v>1</v>
      </c>
      <c r="D1204" t="s">
        <v>7706</v>
      </c>
      <c r="E1204" t="s">
        <v>10763</v>
      </c>
      <c r="F1204" t="s">
        <v>10764</v>
      </c>
      <c r="G1204">
        <v>2011</v>
      </c>
      <c r="H1204">
        <v>2011</v>
      </c>
      <c r="I1204">
        <v>2011</v>
      </c>
      <c r="J1204">
        <v>2011</v>
      </c>
      <c r="K1204">
        <v>0</v>
      </c>
      <c r="L1204" s="2">
        <v>0</v>
      </c>
      <c r="M1204" s="2">
        <v>0</v>
      </c>
      <c r="N1204" s="2">
        <v>0</v>
      </c>
      <c r="O1204" s="2">
        <v>118.4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>
        <v>118.4</v>
      </c>
      <c r="V1204" t="s">
        <v>55</v>
      </c>
    </row>
    <row r="1205" spans="1:22" ht="15.75" hidden="1" thickBot="1" x14ac:dyDescent="0.3">
      <c r="A1205" t="s">
        <v>8327</v>
      </c>
      <c r="B1205" s="6">
        <v>45579</v>
      </c>
      <c r="C1205" t="s">
        <v>1</v>
      </c>
      <c r="D1205" t="s">
        <v>7706</v>
      </c>
      <c r="E1205" t="s">
        <v>10763</v>
      </c>
      <c r="F1205" t="s">
        <v>10764</v>
      </c>
      <c r="G1205">
        <v>2010</v>
      </c>
      <c r="H1205">
        <v>2010</v>
      </c>
      <c r="I1205">
        <v>2010</v>
      </c>
      <c r="J1205">
        <v>2010</v>
      </c>
      <c r="K1205">
        <v>0</v>
      </c>
      <c r="L1205" s="2">
        <v>0</v>
      </c>
      <c r="M1205" s="2">
        <v>0</v>
      </c>
      <c r="N1205" s="2">
        <v>0</v>
      </c>
      <c r="O1205" s="2">
        <v>66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66</v>
      </c>
      <c r="V1205" t="s">
        <v>55</v>
      </c>
    </row>
    <row r="1206" spans="1:22" ht="15.75" hidden="1" thickBot="1" x14ac:dyDescent="0.3">
      <c r="A1206" t="s">
        <v>8327</v>
      </c>
      <c r="B1206" s="6">
        <v>45579</v>
      </c>
      <c r="C1206" t="s">
        <v>1</v>
      </c>
      <c r="D1206" t="s">
        <v>7706</v>
      </c>
      <c r="E1206" t="s">
        <v>10763</v>
      </c>
      <c r="F1206" t="s">
        <v>10764</v>
      </c>
      <c r="G1206">
        <v>2009</v>
      </c>
      <c r="H1206">
        <v>2009</v>
      </c>
      <c r="I1206">
        <v>2009</v>
      </c>
      <c r="J1206">
        <v>2009</v>
      </c>
      <c r="K1206">
        <v>0</v>
      </c>
      <c r="L1206" s="2">
        <v>0</v>
      </c>
      <c r="M1206" s="2">
        <v>0</v>
      </c>
      <c r="N1206" s="2">
        <v>0</v>
      </c>
      <c r="O1206" s="2">
        <v>7.65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7.65</v>
      </c>
      <c r="V1206" t="s">
        <v>55</v>
      </c>
    </row>
    <row r="1207" spans="1:22" ht="15.75" hidden="1" thickBot="1" x14ac:dyDescent="0.3">
      <c r="A1207" t="s">
        <v>8327</v>
      </c>
      <c r="B1207" s="6">
        <v>45579</v>
      </c>
      <c r="C1207" t="s">
        <v>1</v>
      </c>
      <c r="D1207" t="s">
        <v>7706</v>
      </c>
      <c r="E1207" t="s">
        <v>10763</v>
      </c>
      <c r="F1207" t="s">
        <v>10764</v>
      </c>
      <c r="G1207">
        <v>2008</v>
      </c>
      <c r="H1207">
        <v>2008</v>
      </c>
      <c r="I1207">
        <v>2008</v>
      </c>
      <c r="J1207">
        <v>2008</v>
      </c>
      <c r="K1207">
        <v>0</v>
      </c>
      <c r="L1207" s="2">
        <v>0</v>
      </c>
      <c r="M1207" s="2">
        <v>0</v>
      </c>
      <c r="N1207" s="2">
        <v>0</v>
      </c>
      <c r="O1207" s="2">
        <v>419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419</v>
      </c>
      <c r="V1207" t="s">
        <v>55</v>
      </c>
    </row>
    <row r="1208" spans="1:22" ht="15.75" hidden="1" thickBot="1" x14ac:dyDescent="0.3">
      <c r="A1208" t="s">
        <v>8327</v>
      </c>
      <c r="B1208" s="6">
        <v>45579</v>
      </c>
      <c r="C1208" t="s">
        <v>1</v>
      </c>
      <c r="D1208" t="s">
        <v>7706</v>
      </c>
      <c r="E1208" t="s">
        <v>10763</v>
      </c>
      <c r="F1208" t="s">
        <v>10764</v>
      </c>
      <c r="G1208">
        <v>2007</v>
      </c>
      <c r="H1208">
        <v>2007</v>
      </c>
      <c r="I1208">
        <v>2007</v>
      </c>
      <c r="J1208">
        <v>2007</v>
      </c>
      <c r="K1208">
        <v>0</v>
      </c>
      <c r="L1208" s="2">
        <v>0</v>
      </c>
      <c r="M1208" s="2">
        <v>0</v>
      </c>
      <c r="N1208" s="2">
        <v>0</v>
      </c>
      <c r="O1208" s="2">
        <v>41.5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41.5</v>
      </c>
      <c r="V1208" t="s">
        <v>55</v>
      </c>
    </row>
    <row r="1209" spans="1:22" ht="15.75" hidden="1" thickBot="1" x14ac:dyDescent="0.3">
      <c r="A1209" t="s">
        <v>8327</v>
      </c>
      <c r="B1209" s="6">
        <v>45579</v>
      </c>
      <c r="C1209" t="s">
        <v>1</v>
      </c>
      <c r="D1209" t="s">
        <v>7706</v>
      </c>
      <c r="E1209" t="s">
        <v>10763</v>
      </c>
      <c r="F1209" t="s">
        <v>10764</v>
      </c>
      <c r="G1209">
        <v>2006</v>
      </c>
      <c r="H1209">
        <v>2006</v>
      </c>
      <c r="I1209">
        <v>2006</v>
      </c>
      <c r="J1209">
        <v>2006</v>
      </c>
      <c r="K1209">
        <v>0</v>
      </c>
      <c r="L1209" s="2">
        <v>0</v>
      </c>
      <c r="M1209" s="2">
        <v>0</v>
      </c>
      <c r="N1209" s="2">
        <v>0</v>
      </c>
      <c r="O1209" s="2">
        <v>444.8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444.8</v>
      </c>
      <c r="V1209" t="s">
        <v>55</v>
      </c>
    </row>
    <row r="1210" spans="1:22" ht="15.75" hidden="1" thickBot="1" x14ac:dyDescent="0.3">
      <c r="A1210" t="s">
        <v>8327</v>
      </c>
      <c r="B1210" s="6">
        <v>45579</v>
      </c>
      <c r="C1210" t="s">
        <v>1</v>
      </c>
      <c r="D1210" t="s">
        <v>7706</v>
      </c>
      <c r="E1210" t="s">
        <v>10763</v>
      </c>
      <c r="F1210" t="s">
        <v>10764</v>
      </c>
      <c r="G1210">
        <v>2005</v>
      </c>
      <c r="H1210">
        <v>2005</v>
      </c>
      <c r="I1210">
        <v>2005</v>
      </c>
      <c r="J1210">
        <v>2005</v>
      </c>
      <c r="K1210">
        <v>0</v>
      </c>
      <c r="L1210" s="2">
        <v>0</v>
      </c>
      <c r="M1210" s="2">
        <v>0</v>
      </c>
      <c r="N1210" s="2">
        <v>0</v>
      </c>
      <c r="O1210" s="2">
        <v>33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33</v>
      </c>
      <c r="V1210" t="s">
        <v>55</v>
      </c>
    </row>
    <row r="1211" spans="1:22" ht="15.75" hidden="1" thickBot="1" x14ac:dyDescent="0.3">
      <c r="A1211" t="s">
        <v>8327</v>
      </c>
      <c r="B1211" s="6">
        <v>45579</v>
      </c>
      <c r="C1211" t="s">
        <v>1</v>
      </c>
      <c r="D1211" t="s">
        <v>7706</v>
      </c>
      <c r="E1211" t="s">
        <v>10763</v>
      </c>
      <c r="F1211" t="s">
        <v>10764</v>
      </c>
      <c r="G1211">
        <v>2004</v>
      </c>
      <c r="H1211">
        <v>2004</v>
      </c>
      <c r="I1211">
        <v>2004</v>
      </c>
      <c r="J1211">
        <v>2004</v>
      </c>
      <c r="K1211">
        <v>0</v>
      </c>
      <c r="L1211" s="2">
        <v>0</v>
      </c>
      <c r="M1211" s="2">
        <v>0</v>
      </c>
      <c r="N1211" s="2">
        <v>0</v>
      </c>
      <c r="O1211" s="2">
        <v>98.48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98.48</v>
      </c>
      <c r="V1211" t="s">
        <v>55</v>
      </c>
    </row>
    <row r="1212" spans="1:22" ht="15.75" hidden="1" thickBot="1" x14ac:dyDescent="0.3">
      <c r="A1212" t="s">
        <v>8327</v>
      </c>
      <c r="B1212" s="6">
        <v>45579</v>
      </c>
      <c r="C1212" t="s">
        <v>1</v>
      </c>
      <c r="D1212" t="s">
        <v>7706</v>
      </c>
      <c r="E1212" t="s">
        <v>10763</v>
      </c>
      <c r="F1212" t="s">
        <v>10764</v>
      </c>
      <c r="G1212">
        <v>2003</v>
      </c>
      <c r="H1212">
        <v>2003</v>
      </c>
      <c r="I1212">
        <v>2003</v>
      </c>
      <c r="J1212">
        <v>2003</v>
      </c>
      <c r="K1212">
        <v>0</v>
      </c>
      <c r="L1212" s="2">
        <v>0</v>
      </c>
      <c r="M1212" s="2">
        <v>0</v>
      </c>
      <c r="N1212" s="2">
        <v>0</v>
      </c>
      <c r="O1212" s="2">
        <v>62.9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>
        <v>62.9</v>
      </c>
      <c r="V1212" t="s">
        <v>55</v>
      </c>
    </row>
    <row r="1213" spans="1:22" ht="15.75" hidden="1" thickBot="1" x14ac:dyDescent="0.3">
      <c r="A1213" t="s">
        <v>8327</v>
      </c>
      <c r="B1213" s="6">
        <v>45579</v>
      </c>
      <c r="C1213" t="s">
        <v>1</v>
      </c>
      <c r="D1213" t="s">
        <v>7706</v>
      </c>
      <c r="E1213" t="s">
        <v>10763</v>
      </c>
      <c r="F1213" t="s">
        <v>10764</v>
      </c>
      <c r="G1213">
        <v>2002</v>
      </c>
      <c r="H1213">
        <v>2002</v>
      </c>
      <c r="I1213">
        <v>2002</v>
      </c>
      <c r="J1213">
        <v>2002</v>
      </c>
      <c r="K1213">
        <v>0</v>
      </c>
      <c r="L1213" s="2">
        <v>0</v>
      </c>
      <c r="M1213" s="2">
        <v>0</v>
      </c>
      <c r="N1213" s="2">
        <v>0</v>
      </c>
      <c r="O1213" s="2">
        <v>295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295</v>
      </c>
      <c r="V1213" t="s">
        <v>55</v>
      </c>
    </row>
    <row r="1214" spans="1:22" ht="15.75" hidden="1" thickBot="1" x14ac:dyDescent="0.3">
      <c r="A1214" t="s">
        <v>8327</v>
      </c>
      <c r="B1214" s="6">
        <v>45579</v>
      </c>
      <c r="C1214" t="s">
        <v>1</v>
      </c>
      <c r="D1214" t="s">
        <v>7706</v>
      </c>
      <c r="E1214" t="s">
        <v>10763</v>
      </c>
      <c r="F1214" t="s">
        <v>10764</v>
      </c>
      <c r="G1214">
        <v>2001</v>
      </c>
      <c r="H1214">
        <v>2001</v>
      </c>
      <c r="I1214">
        <v>2001</v>
      </c>
      <c r="J1214">
        <v>2001</v>
      </c>
      <c r="K1214">
        <v>0</v>
      </c>
      <c r="L1214" s="2">
        <v>0</v>
      </c>
      <c r="M1214" s="2">
        <v>0</v>
      </c>
      <c r="N1214" s="2">
        <v>0</v>
      </c>
      <c r="O1214" s="2">
        <v>268.5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268.5</v>
      </c>
      <c r="V1214" t="s">
        <v>55</v>
      </c>
    </row>
    <row r="1215" spans="1:22" ht="15.75" hidden="1" thickBot="1" x14ac:dyDescent="0.3">
      <c r="A1215" t="s">
        <v>8327</v>
      </c>
      <c r="B1215" s="6">
        <v>45579</v>
      </c>
      <c r="C1215" t="s">
        <v>1</v>
      </c>
      <c r="D1215" t="s">
        <v>7706</v>
      </c>
      <c r="E1215" t="s">
        <v>10763</v>
      </c>
      <c r="F1215" t="s">
        <v>10764</v>
      </c>
      <c r="G1215">
        <v>2000</v>
      </c>
      <c r="H1215">
        <v>2000</v>
      </c>
      <c r="I1215">
        <v>2000</v>
      </c>
      <c r="J1215">
        <v>2000</v>
      </c>
      <c r="K1215">
        <v>0</v>
      </c>
      <c r="L1215" s="2">
        <v>0</v>
      </c>
      <c r="M1215" s="2">
        <v>0</v>
      </c>
      <c r="N1215" s="2">
        <v>0</v>
      </c>
      <c r="O1215" s="2">
        <v>270.5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>
        <v>270.5</v>
      </c>
      <c r="V1215" t="s">
        <v>55</v>
      </c>
    </row>
    <row r="1216" spans="1:22" ht="15.75" hidden="1" thickBot="1" x14ac:dyDescent="0.3">
      <c r="A1216" t="s">
        <v>8327</v>
      </c>
      <c r="B1216" s="6">
        <v>45579</v>
      </c>
      <c r="C1216" t="s">
        <v>1</v>
      </c>
      <c r="D1216" t="s">
        <v>7706</v>
      </c>
      <c r="E1216" t="s">
        <v>10763</v>
      </c>
      <c r="F1216" t="s">
        <v>10764</v>
      </c>
      <c r="G1216">
        <v>1999</v>
      </c>
      <c r="H1216">
        <v>1999</v>
      </c>
      <c r="I1216">
        <v>1999</v>
      </c>
      <c r="J1216">
        <v>1999</v>
      </c>
      <c r="K1216">
        <v>0</v>
      </c>
      <c r="L1216" s="2">
        <v>0</v>
      </c>
      <c r="M1216" s="2">
        <v>0</v>
      </c>
      <c r="N1216" s="2">
        <v>0</v>
      </c>
      <c r="O1216" s="2">
        <v>24.8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24.8</v>
      </c>
      <c r="V1216" t="s">
        <v>55</v>
      </c>
    </row>
    <row r="1217" spans="1:22" ht="15.75" hidden="1" thickBot="1" x14ac:dyDescent="0.3">
      <c r="A1217" t="s">
        <v>8327</v>
      </c>
      <c r="B1217" s="6">
        <v>45579</v>
      </c>
      <c r="C1217" t="s">
        <v>1</v>
      </c>
      <c r="D1217" t="s">
        <v>7706</v>
      </c>
      <c r="E1217" t="s">
        <v>10763</v>
      </c>
      <c r="F1217" t="s">
        <v>10764</v>
      </c>
      <c r="G1217">
        <v>1998</v>
      </c>
      <c r="H1217">
        <v>1998</v>
      </c>
      <c r="I1217">
        <v>1998</v>
      </c>
      <c r="J1217">
        <v>1998</v>
      </c>
      <c r="K1217">
        <v>0</v>
      </c>
      <c r="L1217" s="2">
        <v>0</v>
      </c>
      <c r="M1217" s="2">
        <v>0</v>
      </c>
      <c r="N1217" s="2">
        <v>0</v>
      </c>
      <c r="O1217" s="2">
        <v>27.5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27.5</v>
      </c>
      <c r="V1217" t="s">
        <v>55</v>
      </c>
    </row>
    <row r="1218" spans="1:22" ht="15.75" hidden="1" thickBot="1" x14ac:dyDescent="0.3">
      <c r="A1218" t="s">
        <v>8327</v>
      </c>
      <c r="B1218" s="6">
        <v>45579</v>
      </c>
      <c r="C1218" t="s">
        <v>1</v>
      </c>
      <c r="D1218" t="s">
        <v>7706</v>
      </c>
      <c r="E1218" t="s">
        <v>10763</v>
      </c>
      <c r="F1218" t="s">
        <v>10764</v>
      </c>
      <c r="G1218">
        <v>1997</v>
      </c>
      <c r="H1218">
        <v>1997</v>
      </c>
      <c r="I1218">
        <v>1997</v>
      </c>
      <c r="J1218">
        <v>1997</v>
      </c>
      <c r="K1218">
        <v>0</v>
      </c>
      <c r="L1218" s="2">
        <v>0</v>
      </c>
      <c r="M1218" s="2">
        <v>0</v>
      </c>
      <c r="N1218" s="2">
        <v>0</v>
      </c>
      <c r="O1218" s="2">
        <v>115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>
        <v>115</v>
      </c>
      <c r="V1218" t="s">
        <v>55</v>
      </c>
    </row>
    <row r="1219" spans="1:22" ht="15.75" hidden="1" thickBot="1" x14ac:dyDescent="0.3">
      <c r="A1219" t="s">
        <v>8327</v>
      </c>
      <c r="B1219" s="6">
        <v>45579</v>
      </c>
      <c r="C1219" t="s">
        <v>1</v>
      </c>
      <c r="D1219" t="s">
        <v>7706</v>
      </c>
      <c r="E1219" t="s">
        <v>10763</v>
      </c>
      <c r="F1219" t="s">
        <v>10764</v>
      </c>
      <c r="G1219">
        <v>1996</v>
      </c>
      <c r="H1219">
        <v>1996</v>
      </c>
      <c r="I1219">
        <v>1996</v>
      </c>
      <c r="J1219">
        <v>1996</v>
      </c>
      <c r="K1219">
        <v>0</v>
      </c>
      <c r="L1219" s="2">
        <v>0</v>
      </c>
      <c r="M1219" s="2">
        <v>0</v>
      </c>
      <c r="N1219" s="2">
        <v>0</v>
      </c>
      <c r="O1219" s="2">
        <v>293.35000000000002</v>
      </c>
      <c r="P1219" s="2">
        <v>0</v>
      </c>
      <c r="Q1219" s="2">
        <v>0</v>
      </c>
      <c r="R1219" s="2">
        <v>0</v>
      </c>
      <c r="S1219" s="2">
        <v>0</v>
      </c>
      <c r="T1219" s="2">
        <v>0</v>
      </c>
      <c r="U1219" s="2">
        <v>293.35000000000002</v>
      </c>
      <c r="V1219" t="s">
        <v>55</v>
      </c>
    </row>
    <row r="1220" spans="1:22" ht="15.75" hidden="1" thickBot="1" x14ac:dyDescent="0.3">
      <c r="A1220" t="s">
        <v>8327</v>
      </c>
      <c r="B1220" s="6">
        <v>45579</v>
      </c>
      <c r="C1220" t="s">
        <v>1</v>
      </c>
      <c r="D1220" t="s">
        <v>7706</v>
      </c>
      <c r="E1220" t="s">
        <v>10763</v>
      </c>
      <c r="F1220" t="s">
        <v>10764</v>
      </c>
      <c r="G1220">
        <v>1995</v>
      </c>
      <c r="H1220">
        <v>1995</v>
      </c>
      <c r="I1220">
        <v>1995</v>
      </c>
      <c r="J1220">
        <v>1995</v>
      </c>
      <c r="K1220">
        <v>0</v>
      </c>
      <c r="L1220" s="2">
        <v>0</v>
      </c>
      <c r="M1220" s="2">
        <v>0</v>
      </c>
      <c r="N1220" s="2">
        <v>0</v>
      </c>
      <c r="O1220" s="2">
        <v>100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>
        <v>100</v>
      </c>
      <c r="V1220" t="s">
        <v>55</v>
      </c>
    </row>
    <row r="1221" spans="1:22" ht="15.75" hidden="1" thickBot="1" x14ac:dyDescent="0.3">
      <c r="A1221" t="s">
        <v>8327</v>
      </c>
      <c r="B1221" s="6">
        <v>45579</v>
      </c>
      <c r="C1221" t="s">
        <v>1</v>
      </c>
      <c r="D1221" t="s">
        <v>7706</v>
      </c>
      <c r="E1221" t="s">
        <v>10763</v>
      </c>
      <c r="F1221" t="s">
        <v>10764</v>
      </c>
      <c r="G1221">
        <v>1994</v>
      </c>
      <c r="H1221">
        <v>1994</v>
      </c>
      <c r="I1221">
        <v>1994</v>
      </c>
      <c r="J1221">
        <v>1994</v>
      </c>
      <c r="K1221">
        <v>0</v>
      </c>
      <c r="L1221" s="2">
        <v>0</v>
      </c>
      <c r="M1221" s="2">
        <v>0</v>
      </c>
      <c r="N1221" s="2">
        <v>0</v>
      </c>
      <c r="O1221" s="2">
        <v>76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>
        <v>76</v>
      </c>
      <c r="V1221" t="s">
        <v>55</v>
      </c>
    </row>
    <row r="1222" spans="1:22" ht="15.75" hidden="1" thickBot="1" x14ac:dyDescent="0.3">
      <c r="A1222" t="s">
        <v>8327</v>
      </c>
      <c r="B1222" s="6">
        <v>45579</v>
      </c>
      <c r="C1222" t="s">
        <v>1</v>
      </c>
      <c r="D1222" t="s">
        <v>7706</v>
      </c>
      <c r="E1222" t="s">
        <v>10763</v>
      </c>
      <c r="F1222" t="s">
        <v>10764</v>
      </c>
      <c r="G1222">
        <v>1993</v>
      </c>
      <c r="H1222">
        <v>1993</v>
      </c>
      <c r="I1222">
        <v>1993</v>
      </c>
      <c r="J1222">
        <v>1993</v>
      </c>
      <c r="K1222">
        <v>0</v>
      </c>
      <c r="L1222" s="2">
        <v>0</v>
      </c>
      <c r="M1222" s="2">
        <v>0</v>
      </c>
      <c r="N1222" s="2">
        <v>0</v>
      </c>
      <c r="O1222" s="2">
        <v>73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73</v>
      </c>
      <c r="V1222" t="s">
        <v>55</v>
      </c>
    </row>
    <row r="1223" spans="1:22" ht="15.75" hidden="1" thickBot="1" x14ac:dyDescent="0.3">
      <c r="A1223" t="s">
        <v>8327</v>
      </c>
      <c r="B1223" s="6">
        <v>45577</v>
      </c>
      <c r="C1223" t="s">
        <v>1</v>
      </c>
      <c r="D1223" t="s">
        <v>7706</v>
      </c>
      <c r="E1223" t="s">
        <v>10763</v>
      </c>
      <c r="F1223" t="s">
        <v>10764</v>
      </c>
      <c r="G1223">
        <v>1992</v>
      </c>
      <c r="H1223">
        <v>1992</v>
      </c>
      <c r="I1223">
        <v>1992</v>
      </c>
      <c r="J1223">
        <v>1992</v>
      </c>
      <c r="K1223">
        <v>0</v>
      </c>
      <c r="L1223" s="2">
        <v>0</v>
      </c>
      <c r="M1223" s="2">
        <v>0</v>
      </c>
      <c r="N1223" s="2">
        <v>0</v>
      </c>
      <c r="O1223" s="2">
        <v>50.55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>
        <v>50.55</v>
      </c>
      <c r="V1223" t="s">
        <v>55</v>
      </c>
    </row>
    <row r="1224" spans="1:22" ht="15.75" hidden="1" thickBot="1" x14ac:dyDescent="0.3">
      <c r="A1224" t="s">
        <v>8327</v>
      </c>
      <c r="B1224" s="6">
        <v>45577</v>
      </c>
      <c r="C1224" t="s">
        <v>1</v>
      </c>
      <c r="D1224" t="s">
        <v>7706</v>
      </c>
      <c r="E1224" t="s">
        <v>10763</v>
      </c>
      <c r="F1224" t="s">
        <v>10764</v>
      </c>
      <c r="G1224">
        <v>1991</v>
      </c>
      <c r="H1224">
        <v>1991</v>
      </c>
      <c r="I1224">
        <v>1991</v>
      </c>
      <c r="J1224">
        <v>1991</v>
      </c>
      <c r="K1224">
        <v>0</v>
      </c>
      <c r="L1224" s="2">
        <v>0</v>
      </c>
      <c r="M1224" s="2">
        <v>0</v>
      </c>
      <c r="N1224" s="2">
        <v>0</v>
      </c>
      <c r="O1224" s="2">
        <v>36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>
        <v>36</v>
      </c>
      <c r="V1224" t="s">
        <v>55</v>
      </c>
    </row>
    <row r="1225" spans="1:22" ht="15.75" hidden="1" thickBot="1" x14ac:dyDescent="0.3">
      <c r="A1225" t="s">
        <v>8327</v>
      </c>
      <c r="B1225" s="6">
        <v>45577</v>
      </c>
      <c r="C1225" t="s">
        <v>1</v>
      </c>
      <c r="D1225" t="s">
        <v>7706</v>
      </c>
      <c r="E1225" t="s">
        <v>10763</v>
      </c>
      <c r="F1225" t="s">
        <v>10764</v>
      </c>
      <c r="G1225">
        <v>1990</v>
      </c>
      <c r="H1225">
        <v>1990</v>
      </c>
      <c r="I1225">
        <v>1990</v>
      </c>
      <c r="J1225">
        <v>1990</v>
      </c>
      <c r="K1225">
        <v>0</v>
      </c>
      <c r="L1225" s="2">
        <v>0</v>
      </c>
      <c r="M1225" s="2">
        <v>0</v>
      </c>
      <c r="N1225" s="2">
        <v>0</v>
      </c>
      <c r="O1225" s="2">
        <v>75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75</v>
      </c>
      <c r="V1225" t="s">
        <v>55</v>
      </c>
    </row>
    <row r="1226" spans="1:22" ht="15.75" hidden="1" thickBot="1" x14ac:dyDescent="0.3">
      <c r="A1226" t="s">
        <v>8327</v>
      </c>
      <c r="B1226" s="6">
        <v>45577</v>
      </c>
      <c r="C1226" t="s">
        <v>1</v>
      </c>
      <c r="D1226" t="s">
        <v>7706</v>
      </c>
      <c r="E1226" t="s">
        <v>10763</v>
      </c>
      <c r="F1226" t="s">
        <v>10764</v>
      </c>
      <c r="G1226">
        <v>1989</v>
      </c>
      <c r="H1226">
        <v>1989</v>
      </c>
      <c r="I1226">
        <v>1989</v>
      </c>
      <c r="J1226">
        <v>1989</v>
      </c>
      <c r="K1226">
        <v>0</v>
      </c>
      <c r="L1226" s="2">
        <v>0</v>
      </c>
      <c r="M1226" s="2">
        <v>0</v>
      </c>
      <c r="N1226" s="2">
        <v>0</v>
      </c>
      <c r="O1226" s="2">
        <v>38.020000000000003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38.020000000000003</v>
      </c>
      <c r="V1226" t="s">
        <v>55</v>
      </c>
    </row>
    <row r="1227" spans="1:22" ht="15.75" hidden="1" thickBot="1" x14ac:dyDescent="0.3">
      <c r="A1227" t="s">
        <v>8327</v>
      </c>
      <c r="B1227" s="6">
        <v>45577</v>
      </c>
      <c r="C1227" t="s">
        <v>1</v>
      </c>
      <c r="D1227" t="s">
        <v>7706</v>
      </c>
      <c r="E1227" t="s">
        <v>10763</v>
      </c>
      <c r="F1227" t="s">
        <v>10764</v>
      </c>
      <c r="G1227">
        <v>1988</v>
      </c>
      <c r="H1227">
        <v>1988</v>
      </c>
      <c r="I1227">
        <v>1988</v>
      </c>
      <c r="J1227">
        <v>1988</v>
      </c>
      <c r="K1227">
        <v>0</v>
      </c>
      <c r="L1227" s="2">
        <v>0</v>
      </c>
      <c r="M1227" s="2">
        <v>0</v>
      </c>
      <c r="N1227" s="2">
        <v>0</v>
      </c>
      <c r="O1227" s="2">
        <v>72.25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>
        <v>72.25</v>
      </c>
      <c r="V1227" t="s">
        <v>55</v>
      </c>
    </row>
    <row r="1228" spans="1:22" ht="15.75" hidden="1" thickBot="1" x14ac:dyDescent="0.3">
      <c r="A1228" t="s">
        <v>8327</v>
      </c>
      <c r="B1228" s="6">
        <v>45577</v>
      </c>
      <c r="C1228" t="s">
        <v>1</v>
      </c>
      <c r="D1228" t="s">
        <v>7706</v>
      </c>
      <c r="E1228" t="s">
        <v>10763</v>
      </c>
      <c r="F1228" t="s">
        <v>10764</v>
      </c>
      <c r="G1228">
        <v>1987</v>
      </c>
      <c r="H1228">
        <v>1987</v>
      </c>
      <c r="I1228">
        <v>1987</v>
      </c>
      <c r="J1228">
        <v>1987</v>
      </c>
      <c r="K1228">
        <v>0</v>
      </c>
      <c r="L1228" s="2">
        <v>0</v>
      </c>
      <c r="M1228" s="2">
        <v>0</v>
      </c>
      <c r="N1228" s="2">
        <v>0</v>
      </c>
      <c r="O1228" s="2">
        <v>34.299999999999997</v>
      </c>
      <c r="P1228" s="2">
        <v>0</v>
      </c>
      <c r="Q1228" s="2">
        <v>0</v>
      </c>
      <c r="R1228" s="2">
        <v>0</v>
      </c>
      <c r="S1228" s="2">
        <v>0</v>
      </c>
      <c r="T1228" s="2">
        <v>0</v>
      </c>
      <c r="U1228" s="2">
        <v>34.299999999999997</v>
      </c>
      <c r="V1228" t="s">
        <v>55</v>
      </c>
    </row>
    <row r="1229" spans="1:22" ht="15.75" hidden="1" thickBot="1" x14ac:dyDescent="0.3">
      <c r="A1229" t="s">
        <v>8327</v>
      </c>
      <c r="B1229" s="6">
        <v>45577</v>
      </c>
      <c r="C1229" t="s">
        <v>1</v>
      </c>
      <c r="D1229" t="s">
        <v>7706</v>
      </c>
      <c r="E1229" t="s">
        <v>10763</v>
      </c>
      <c r="F1229" t="s">
        <v>10764</v>
      </c>
      <c r="G1229">
        <v>1986</v>
      </c>
      <c r="H1229">
        <v>1986</v>
      </c>
      <c r="I1229">
        <v>1986</v>
      </c>
      <c r="J1229">
        <v>1986</v>
      </c>
      <c r="K1229">
        <v>0</v>
      </c>
      <c r="L1229" s="2">
        <v>0</v>
      </c>
      <c r="M1229" s="2">
        <v>0</v>
      </c>
      <c r="N1229" s="2">
        <v>0</v>
      </c>
      <c r="O1229" s="2">
        <v>35.64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35.64</v>
      </c>
      <c r="V1229" t="s">
        <v>55</v>
      </c>
    </row>
    <row r="1230" spans="1:22" ht="15.75" hidden="1" thickBot="1" x14ac:dyDescent="0.3">
      <c r="A1230" t="s">
        <v>8327</v>
      </c>
      <c r="B1230" s="6">
        <v>45577</v>
      </c>
      <c r="C1230" t="s">
        <v>1</v>
      </c>
      <c r="D1230" t="s">
        <v>7706</v>
      </c>
      <c r="E1230" t="s">
        <v>10763</v>
      </c>
      <c r="F1230" t="s">
        <v>10764</v>
      </c>
      <c r="G1230">
        <v>1985</v>
      </c>
      <c r="H1230">
        <v>1985</v>
      </c>
      <c r="I1230">
        <v>1985</v>
      </c>
      <c r="J1230">
        <v>1985</v>
      </c>
      <c r="K1230">
        <v>0</v>
      </c>
      <c r="L1230" s="2">
        <v>0</v>
      </c>
      <c r="M1230" s="2">
        <v>0</v>
      </c>
      <c r="N1230" s="2">
        <v>0</v>
      </c>
      <c r="O1230" s="2">
        <v>40.15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40.15</v>
      </c>
      <c r="V1230" t="s">
        <v>55</v>
      </c>
    </row>
    <row r="1231" spans="1:22" ht="15.75" hidden="1" thickBot="1" x14ac:dyDescent="0.3">
      <c r="A1231" t="s">
        <v>8327</v>
      </c>
      <c r="B1231" s="6">
        <v>45577</v>
      </c>
      <c r="C1231" t="s">
        <v>1</v>
      </c>
      <c r="D1231" t="s">
        <v>7706</v>
      </c>
      <c r="E1231" t="s">
        <v>10763</v>
      </c>
      <c r="F1231" t="s">
        <v>10764</v>
      </c>
      <c r="G1231">
        <v>1984</v>
      </c>
      <c r="H1231">
        <v>1984</v>
      </c>
      <c r="I1231">
        <v>1984</v>
      </c>
      <c r="J1231">
        <v>1984</v>
      </c>
      <c r="K1231">
        <v>0</v>
      </c>
      <c r="L1231" s="2">
        <v>0</v>
      </c>
      <c r="M1231" s="2">
        <v>0</v>
      </c>
      <c r="N1231" s="2">
        <v>0</v>
      </c>
      <c r="O1231" s="2">
        <v>348.75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348.75</v>
      </c>
      <c r="V1231" t="s">
        <v>55</v>
      </c>
    </row>
    <row r="1232" spans="1:22" ht="15.75" hidden="1" thickBot="1" x14ac:dyDescent="0.3">
      <c r="A1232" t="s">
        <v>8327</v>
      </c>
      <c r="B1232" s="6">
        <v>45577</v>
      </c>
      <c r="C1232" t="s">
        <v>1</v>
      </c>
      <c r="D1232" t="s">
        <v>7706</v>
      </c>
      <c r="E1232" t="s">
        <v>10763</v>
      </c>
      <c r="F1232" t="s">
        <v>10764</v>
      </c>
      <c r="G1232">
        <v>1983</v>
      </c>
      <c r="H1232">
        <v>1983</v>
      </c>
      <c r="I1232">
        <v>1983</v>
      </c>
      <c r="J1232">
        <v>1983</v>
      </c>
      <c r="K1232">
        <v>0</v>
      </c>
      <c r="L1232" s="2">
        <v>0</v>
      </c>
      <c r="M1232" s="2">
        <v>0</v>
      </c>
      <c r="N1232" s="2">
        <v>0</v>
      </c>
      <c r="O1232" s="2">
        <v>144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144</v>
      </c>
      <c r="V1232" t="s">
        <v>55</v>
      </c>
    </row>
    <row r="1233" spans="1:22" ht="15.75" hidden="1" thickBot="1" x14ac:dyDescent="0.3">
      <c r="A1233" t="s">
        <v>8327</v>
      </c>
      <c r="B1233" s="6">
        <v>45577</v>
      </c>
      <c r="C1233" t="s">
        <v>1</v>
      </c>
      <c r="D1233" t="s">
        <v>7706</v>
      </c>
      <c r="E1233" t="s">
        <v>10763</v>
      </c>
      <c r="F1233" t="s">
        <v>10764</v>
      </c>
      <c r="G1233">
        <v>1982</v>
      </c>
      <c r="H1233">
        <v>1982</v>
      </c>
      <c r="I1233">
        <v>1982</v>
      </c>
      <c r="J1233">
        <v>1982</v>
      </c>
      <c r="K1233">
        <v>0</v>
      </c>
      <c r="L1233" s="2">
        <v>0</v>
      </c>
      <c r="M1233" s="2">
        <v>0</v>
      </c>
      <c r="N1233" s="2">
        <v>0</v>
      </c>
      <c r="O1233" s="2">
        <v>72.75</v>
      </c>
      <c r="P1233" s="2">
        <v>0</v>
      </c>
      <c r="Q1233" s="2">
        <v>0</v>
      </c>
      <c r="R1233" s="2">
        <v>0</v>
      </c>
      <c r="S1233" s="2">
        <v>0</v>
      </c>
      <c r="T1233" s="2">
        <v>0</v>
      </c>
      <c r="U1233" s="2">
        <v>72.75</v>
      </c>
      <c r="V1233" t="s">
        <v>55</v>
      </c>
    </row>
    <row r="1234" spans="1:22" ht="15.75" hidden="1" thickBot="1" x14ac:dyDescent="0.3">
      <c r="A1234" t="s">
        <v>8327</v>
      </c>
      <c r="B1234" s="6">
        <v>45577</v>
      </c>
      <c r="C1234" t="s">
        <v>1</v>
      </c>
      <c r="D1234" t="s">
        <v>7706</v>
      </c>
      <c r="E1234" t="s">
        <v>10763</v>
      </c>
      <c r="F1234" t="s">
        <v>10764</v>
      </c>
      <c r="G1234">
        <v>1981</v>
      </c>
      <c r="H1234">
        <v>1981</v>
      </c>
      <c r="I1234">
        <v>1981</v>
      </c>
      <c r="J1234">
        <v>1981</v>
      </c>
      <c r="K1234">
        <v>0</v>
      </c>
      <c r="L1234" s="2">
        <v>0</v>
      </c>
      <c r="M1234" s="2">
        <v>0</v>
      </c>
      <c r="N1234" s="2">
        <v>0</v>
      </c>
      <c r="O1234" s="2">
        <v>12.5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12.5</v>
      </c>
      <c r="V1234" t="s">
        <v>55</v>
      </c>
    </row>
    <row r="1235" spans="1:22" ht="15.75" hidden="1" thickBot="1" x14ac:dyDescent="0.3">
      <c r="A1235" t="s">
        <v>8327</v>
      </c>
      <c r="B1235" s="6">
        <v>45576</v>
      </c>
      <c r="C1235" t="s">
        <v>1</v>
      </c>
      <c r="D1235" t="s">
        <v>7706</v>
      </c>
      <c r="E1235" t="s">
        <v>10763</v>
      </c>
      <c r="F1235" t="s">
        <v>10764</v>
      </c>
      <c r="G1235">
        <v>1980</v>
      </c>
      <c r="H1235">
        <v>1980</v>
      </c>
      <c r="I1235">
        <v>1980</v>
      </c>
      <c r="J1235">
        <v>1980</v>
      </c>
      <c r="K1235">
        <v>0</v>
      </c>
      <c r="L1235" s="2">
        <v>0</v>
      </c>
      <c r="M1235" s="2">
        <v>0</v>
      </c>
      <c r="N1235" s="2">
        <v>0</v>
      </c>
      <c r="O1235" s="2">
        <v>14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14</v>
      </c>
      <c r="V1235" t="s">
        <v>55</v>
      </c>
    </row>
    <row r="1236" spans="1:22" ht="15.75" hidden="1" thickBot="1" x14ac:dyDescent="0.3">
      <c r="A1236" t="s">
        <v>8327</v>
      </c>
      <c r="B1236" s="6">
        <v>45576</v>
      </c>
      <c r="C1236" t="s">
        <v>1</v>
      </c>
      <c r="D1236" t="s">
        <v>7706</v>
      </c>
      <c r="E1236" t="s">
        <v>10763</v>
      </c>
      <c r="F1236" t="s">
        <v>10764</v>
      </c>
      <c r="G1236">
        <v>1979</v>
      </c>
      <c r="H1236">
        <v>1979</v>
      </c>
      <c r="I1236">
        <v>1979</v>
      </c>
      <c r="J1236">
        <v>1979</v>
      </c>
      <c r="K1236">
        <v>0</v>
      </c>
      <c r="L1236" s="2">
        <v>0</v>
      </c>
      <c r="M1236" s="2">
        <v>0</v>
      </c>
      <c r="N1236" s="2">
        <v>0</v>
      </c>
      <c r="O1236" s="2">
        <v>270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270</v>
      </c>
      <c r="V1236" t="s">
        <v>55</v>
      </c>
    </row>
    <row r="1237" spans="1:22" ht="15.75" hidden="1" thickBot="1" x14ac:dyDescent="0.3">
      <c r="A1237" t="s">
        <v>8327</v>
      </c>
      <c r="B1237" s="6">
        <v>45576</v>
      </c>
      <c r="C1237" t="s">
        <v>1</v>
      </c>
      <c r="D1237" t="s">
        <v>7706</v>
      </c>
      <c r="E1237" t="s">
        <v>10763</v>
      </c>
      <c r="F1237" t="s">
        <v>10764</v>
      </c>
      <c r="G1237">
        <v>1978</v>
      </c>
      <c r="H1237">
        <v>1978</v>
      </c>
      <c r="I1237">
        <v>1978</v>
      </c>
      <c r="J1237">
        <v>1978</v>
      </c>
      <c r="K1237">
        <v>0</v>
      </c>
      <c r="L1237" s="2">
        <v>0</v>
      </c>
      <c r="M1237" s="2">
        <v>0</v>
      </c>
      <c r="N1237" s="2">
        <v>0</v>
      </c>
      <c r="O1237" s="2">
        <v>18.25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18.25</v>
      </c>
      <c r="V1237" t="s">
        <v>55</v>
      </c>
    </row>
    <row r="1238" spans="1:22" ht="15.75" hidden="1" thickBot="1" x14ac:dyDescent="0.3">
      <c r="A1238" t="s">
        <v>8327</v>
      </c>
      <c r="B1238" s="6">
        <v>45576</v>
      </c>
      <c r="C1238" t="s">
        <v>1</v>
      </c>
      <c r="D1238" t="s">
        <v>7706</v>
      </c>
      <c r="E1238" t="s">
        <v>10763</v>
      </c>
      <c r="F1238" t="s">
        <v>10764</v>
      </c>
      <c r="G1238">
        <v>1977</v>
      </c>
      <c r="H1238">
        <v>1977</v>
      </c>
      <c r="I1238">
        <v>1977</v>
      </c>
      <c r="J1238">
        <v>1977</v>
      </c>
      <c r="K1238">
        <v>0</v>
      </c>
      <c r="L1238" s="2">
        <v>0</v>
      </c>
      <c r="M1238" s="2">
        <v>0</v>
      </c>
      <c r="N1238" s="2">
        <v>0</v>
      </c>
      <c r="O1238" s="2">
        <v>15.3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15.3</v>
      </c>
      <c r="V1238" t="s">
        <v>55</v>
      </c>
    </row>
    <row r="1239" spans="1:22" ht="15.75" hidden="1" thickBot="1" x14ac:dyDescent="0.3">
      <c r="A1239" t="s">
        <v>8327</v>
      </c>
      <c r="B1239" s="6">
        <v>45576</v>
      </c>
      <c r="C1239" t="s">
        <v>1</v>
      </c>
      <c r="D1239" t="s">
        <v>7706</v>
      </c>
      <c r="E1239" t="s">
        <v>10763</v>
      </c>
      <c r="F1239" t="s">
        <v>10764</v>
      </c>
      <c r="G1239">
        <v>1976</v>
      </c>
      <c r="H1239">
        <v>1976</v>
      </c>
      <c r="I1239">
        <v>1976</v>
      </c>
      <c r="J1239">
        <v>1976</v>
      </c>
      <c r="K1239">
        <v>0</v>
      </c>
      <c r="L1239" s="2">
        <v>0</v>
      </c>
      <c r="M1239" s="2">
        <v>0</v>
      </c>
      <c r="N1239" s="2">
        <v>0</v>
      </c>
      <c r="O1239" s="2">
        <v>243.2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243.2</v>
      </c>
      <c r="V1239" t="s">
        <v>55</v>
      </c>
    </row>
    <row r="1240" spans="1:22" ht="15.75" hidden="1" thickBot="1" x14ac:dyDescent="0.3">
      <c r="A1240" t="s">
        <v>8327</v>
      </c>
      <c r="B1240" s="6">
        <v>45576</v>
      </c>
      <c r="C1240" t="s">
        <v>1</v>
      </c>
      <c r="D1240" t="s">
        <v>7706</v>
      </c>
      <c r="E1240" t="s">
        <v>10763</v>
      </c>
      <c r="F1240" t="s">
        <v>10764</v>
      </c>
      <c r="G1240">
        <v>1975</v>
      </c>
      <c r="H1240">
        <v>1975</v>
      </c>
      <c r="I1240">
        <v>1975</v>
      </c>
      <c r="J1240">
        <v>1975</v>
      </c>
      <c r="K1240">
        <v>0</v>
      </c>
      <c r="L1240" s="2">
        <v>0</v>
      </c>
      <c r="M1240" s="2">
        <v>0</v>
      </c>
      <c r="N1240" s="2">
        <v>0</v>
      </c>
      <c r="O1240" s="2">
        <v>520.1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520.1</v>
      </c>
      <c r="V1240" t="s">
        <v>55</v>
      </c>
    </row>
    <row r="1241" spans="1:22" ht="15.75" hidden="1" thickBot="1" x14ac:dyDescent="0.3">
      <c r="A1241" t="s">
        <v>8327</v>
      </c>
      <c r="B1241" s="6">
        <v>45576</v>
      </c>
      <c r="C1241" t="s">
        <v>1</v>
      </c>
      <c r="D1241" t="s">
        <v>7706</v>
      </c>
      <c r="E1241" t="s">
        <v>10763</v>
      </c>
      <c r="F1241" t="s">
        <v>10764</v>
      </c>
      <c r="G1241">
        <v>1974</v>
      </c>
      <c r="H1241">
        <v>1974</v>
      </c>
      <c r="I1241">
        <v>1974</v>
      </c>
      <c r="J1241">
        <v>1974</v>
      </c>
      <c r="K1241">
        <v>0</v>
      </c>
      <c r="L1241" s="2">
        <v>0</v>
      </c>
      <c r="M1241" s="2">
        <v>0</v>
      </c>
      <c r="N1241" s="2">
        <v>0</v>
      </c>
      <c r="O1241" s="2">
        <v>6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6</v>
      </c>
      <c r="V1241" t="s">
        <v>55</v>
      </c>
    </row>
    <row r="1242" spans="1:22" ht="15.75" hidden="1" thickBot="1" x14ac:dyDescent="0.3">
      <c r="A1242" t="s">
        <v>8327</v>
      </c>
      <c r="B1242" s="6">
        <v>45576</v>
      </c>
      <c r="C1242" t="s">
        <v>1</v>
      </c>
      <c r="D1242" t="s">
        <v>7706</v>
      </c>
      <c r="E1242" t="s">
        <v>10763</v>
      </c>
      <c r="F1242" t="s">
        <v>10764</v>
      </c>
      <c r="G1242">
        <v>1973</v>
      </c>
      <c r="H1242">
        <v>1973</v>
      </c>
      <c r="I1242">
        <v>1973</v>
      </c>
      <c r="J1242">
        <v>1973</v>
      </c>
      <c r="K1242">
        <v>0</v>
      </c>
      <c r="L1242" s="2">
        <v>0</v>
      </c>
      <c r="M1242" s="2">
        <v>0</v>
      </c>
      <c r="N1242" s="2">
        <v>0</v>
      </c>
      <c r="O1242" s="2">
        <v>42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42</v>
      </c>
      <c r="V1242" t="s">
        <v>55</v>
      </c>
    </row>
    <row r="1243" spans="1:22" ht="15.75" hidden="1" thickBot="1" x14ac:dyDescent="0.3">
      <c r="A1243" t="s">
        <v>8327</v>
      </c>
      <c r="B1243" s="6">
        <v>45576</v>
      </c>
      <c r="C1243" t="s">
        <v>1</v>
      </c>
      <c r="D1243" t="s">
        <v>7706</v>
      </c>
      <c r="E1243" t="s">
        <v>10763</v>
      </c>
      <c r="F1243" t="s">
        <v>10764</v>
      </c>
      <c r="G1243">
        <v>1972</v>
      </c>
      <c r="H1243">
        <v>1972</v>
      </c>
      <c r="I1243">
        <v>1972</v>
      </c>
      <c r="J1243">
        <v>1972</v>
      </c>
      <c r="K1243">
        <v>0</v>
      </c>
      <c r="L1243" s="2">
        <v>0</v>
      </c>
      <c r="M1243" s="2">
        <v>0</v>
      </c>
      <c r="N1243" s="2">
        <v>0</v>
      </c>
      <c r="O1243" s="2">
        <v>462.9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462.9</v>
      </c>
      <c r="V1243" t="s">
        <v>55</v>
      </c>
    </row>
    <row r="1244" spans="1:22" ht="15.75" hidden="1" thickBot="1" x14ac:dyDescent="0.3">
      <c r="A1244" t="s">
        <v>8327</v>
      </c>
      <c r="B1244" s="6">
        <v>45576</v>
      </c>
      <c r="C1244" t="s">
        <v>1</v>
      </c>
      <c r="D1244" t="s">
        <v>7706</v>
      </c>
      <c r="E1244" t="s">
        <v>10763</v>
      </c>
      <c r="F1244" t="s">
        <v>10764</v>
      </c>
      <c r="G1244">
        <v>1971</v>
      </c>
      <c r="H1244">
        <v>1971</v>
      </c>
      <c r="I1244">
        <v>1971</v>
      </c>
      <c r="J1244">
        <v>1971</v>
      </c>
      <c r="K1244">
        <v>0</v>
      </c>
      <c r="L1244" s="2">
        <v>0</v>
      </c>
      <c r="M1244" s="2">
        <v>0</v>
      </c>
      <c r="N1244" s="2">
        <v>0</v>
      </c>
      <c r="O1244" s="2">
        <v>0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0</v>
      </c>
      <c r="V1244" t="s">
        <v>55</v>
      </c>
    </row>
    <row r="1245" spans="1:22" ht="15.75" hidden="1" thickBot="1" x14ac:dyDescent="0.3">
      <c r="A1245" t="s">
        <v>8327</v>
      </c>
      <c r="B1245" s="6">
        <v>45576</v>
      </c>
      <c r="C1245" t="s">
        <v>1</v>
      </c>
      <c r="D1245" t="s">
        <v>7706</v>
      </c>
      <c r="E1245" t="s">
        <v>10763</v>
      </c>
      <c r="F1245" t="s">
        <v>10764</v>
      </c>
      <c r="G1245">
        <v>1970</v>
      </c>
      <c r="H1245">
        <v>1970</v>
      </c>
      <c r="I1245">
        <v>1970</v>
      </c>
      <c r="J1245">
        <v>1970</v>
      </c>
      <c r="K1245">
        <v>0</v>
      </c>
      <c r="L1245" s="2">
        <v>0</v>
      </c>
      <c r="M1245" s="2">
        <v>0</v>
      </c>
      <c r="N1245" s="2">
        <v>0</v>
      </c>
      <c r="O1245" s="2">
        <v>47.45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47.45</v>
      </c>
      <c r="V1245" t="s">
        <v>55</v>
      </c>
    </row>
    <row r="1246" spans="1:22" ht="15.75" hidden="1" thickBot="1" x14ac:dyDescent="0.3">
      <c r="A1246" t="s">
        <v>8327</v>
      </c>
      <c r="B1246" s="6">
        <v>45576</v>
      </c>
      <c r="C1246" t="s">
        <v>1</v>
      </c>
      <c r="D1246" t="s">
        <v>7706</v>
      </c>
      <c r="E1246" t="s">
        <v>10763</v>
      </c>
      <c r="F1246" t="s">
        <v>10764</v>
      </c>
      <c r="G1246">
        <v>1969</v>
      </c>
      <c r="H1246">
        <v>1969</v>
      </c>
      <c r="I1246">
        <v>1969</v>
      </c>
      <c r="J1246">
        <v>1969</v>
      </c>
      <c r="K1246">
        <v>0</v>
      </c>
      <c r="L1246" s="2">
        <v>0</v>
      </c>
      <c r="M1246" s="2">
        <v>0</v>
      </c>
      <c r="N1246" s="2">
        <v>0</v>
      </c>
      <c r="O1246" s="2">
        <v>407.1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>
        <v>407.1</v>
      </c>
      <c r="V1246" t="s">
        <v>55</v>
      </c>
    </row>
    <row r="1247" spans="1:22" ht="15.75" hidden="1" thickBot="1" x14ac:dyDescent="0.3">
      <c r="A1247" t="s">
        <v>8327</v>
      </c>
      <c r="B1247" s="6">
        <v>45576</v>
      </c>
      <c r="C1247" t="s">
        <v>1</v>
      </c>
      <c r="D1247" t="s">
        <v>7706</v>
      </c>
      <c r="E1247" t="s">
        <v>10763</v>
      </c>
      <c r="F1247" t="s">
        <v>10764</v>
      </c>
      <c r="G1247">
        <v>1968</v>
      </c>
      <c r="H1247">
        <v>1968</v>
      </c>
      <c r="I1247">
        <v>1968</v>
      </c>
      <c r="J1247">
        <v>1968</v>
      </c>
      <c r="K1247">
        <v>0</v>
      </c>
      <c r="L1247" s="2">
        <v>0</v>
      </c>
      <c r="M1247" s="2">
        <v>0</v>
      </c>
      <c r="N1247" s="2">
        <v>0</v>
      </c>
      <c r="O1247" s="2">
        <v>9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9</v>
      </c>
      <c r="V1247" t="s">
        <v>55</v>
      </c>
    </row>
    <row r="1248" spans="1:22" ht="15.75" hidden="1" thickBot="1" x14ac:dyDescent="0.3">
      <c r="A1248" t="s">
        <v>8327</v>
      </c>
      <c r="B1248" s="6">
        <v>45576</v>
      </c>
      <c r="C1248" t="s">
        <v>1</v>
      </c>
      <c r="D1248" t="s">
        <v>7706</v>
      </c>
      <c r="E1248" t="s">
        <v>10763</v>
      </c>
      <c r="F1248" t="s">
        <v>10764</v>
      </c>
      <c r="G1248">
        <v>1967</v>
      </c>
      <c r="H1248">
        <v>1967</v>
      </c>
      <c r="I1248">
        <v>1967</v>
      </c>
      <c r="J1248">
        <v>1967</v>
      </c>
      <c r="K1248">
        <v>0</v>
      </c>
      <c r="L1248" s="2">
        <v>0</v>
      </c>
      <c r="M1248" s="2">
        <v>0</v>
      </c>
      <c r="N1248" s="2">
        <v>0</v>
      </c>
      <c r="O1248" s="2">
        <v>177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177</v>
      </c>
      <c r="V1248" t="s">
        <v>55</v>
      </c>
    </row>
    <row r="1249" spans="1:22" ht="15.75" hidden="1" thickBot="1" x14ac:dyDescent="0.3">
      <c r="A1249" t="s">
        <v>8327</v>
      </c>
      <c r="B1249" s="6">
        <v>45576</v>
      </c>
      <c r="C1249" t="s">
        <v>1</v>
      </c>
      <c r="D1249" t="s">
        <v>7706</v>
      </c>
      <c r="E1249" t="s">
        <v>10763</v>
      </c>
      <c r="F1249" t="s">
        <v>10764</v>
      </c>
      <c r="G1249">
        <v>1966</v>
      </c>
      <c r="H1249">
        <v>1966</v>
      </c>
      <c r="I1249">
        <v>1966</v>
      </c>
      <c r="J1249">
        <v>1966</v>
      </c>
      <c r="K1249">
        <v>0</v>
      </c>
      <c r="L1249" s="2">
        <v>0</v>
      </c>
      <c r="M1249" s="2">
        <v>0</v>
      </c>
      <c r="N1249" s="2">
        <v>0</v>
      </c>
      <c r="O1249" s="2">
        <v>31.25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31.25</v>
      </c>
      <c r="V1249" t="s">
        <v>55</v>
      </c>
    </row>
    <row r="1250" spans="1:22" ht="15.75" hidden="1" thickBot="1" x14ac:dyDescent="0.3">
      <c r="A1250" t="s">
        <v>8327</v>
      </c>
      <c r="B1250" s="6">
        <v>45576</v>
      </c>
      <c r="C1250" t="s">
        <v>1</v>
      </c>
      <c r="D1250" t="s">
        <v>7706</v>
      </c>
      <c r="E1250" t="s">
        <v>10763</v>
      </c>
      <c r="F1250" t="s">
        <v>10764</v>
      </c>
      <c r="G1250">
        <v>1965</v>
      </c>
      <c r="H1250">
        <v>1965</v>
      </c>
      <c r="I1250">
        <v>1965</v>
      </c>
      <c r="J1250">
        <v>1965</v>
      </c>
      <c r="K1250">
        <v>0</v>
      </c>
      <c r="L1250" s="2">
        <v>0</v>
      </c>
      <c r="M1250" s="2">
        <v>0</v>
      </c>
      <c r="N1250" s="2">
        <v>0</v>
      </c>
      <c r="O1250" s="2">
        <v>29.2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29.2</v>
      </c>
      <c r="V1250" t="s">
        <v>55</v>
      </c>
    </row>
    <row r="1251" spans="1:22" ht="15.75" hidden="1" thickBot="1" x14ac:dyDescent="0.3">
      <c r="A1251" t="s">
        <v>8327</v>
      </c>
      <c r="B1251" s="6">
        <v>45576</v>
      </c>
      <c r="C1251" t="s">
        <v>1</v>
      </c>
      <c r="D1251" t="s">
        <v>7706</v>
      </c>
      <c r="E1251" t="s">
        <v>10763</v>
      </c>
      <c r="F1251" t="s">
        <v>10764</v>
      </c>
      <c r="G1251">
        <v>1964</v>
      </c>
      <c r="H1251">
        <v>1964</v>
      </c>
      <c r="I1251">
        <v>1964</v>
      </c>
      <c r="J1251">
        <v>1964</v>
      </c>
      <c r="K1251">
        <v>0</v>
      </c>
      <c r="L1251" s="2">
        <v>0</v>
      </c>
      <c r="M1251" s="2">
        <v>0</v>
      </c>
      <c r="N1251" s="2">
        <v>0</v>
      </c>
      <c r="O1251" s="2">
        <v>13.5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13.5</v>
      </c>
      <c r="V1251" t="s">
        <v>55</v>
      </c>
    </row>
    <row r="1252" spans="1:22" ht="15.75" hidden="1" thickBot="1" x14ac:dyDescent="0.3">
      <c r="A1252" t="s">
        <v>8327</v>
      </c>
      <c r="B1252" s="6">
        <v>45576</v>
      </c>
      <c r="C1252" t="s">
        <v>1</v>
      </c>
      <c r="D1252" t="s">
        <v>7706</v>
      </c>
      <c r="E1252" t="s">
        <v>10763</v>
      </c>
      <c r="F1252" t="s">
        <v>10764</v>
      </c>
      <c r="G1252">
        <v>1963</v>
      </c>
      <c r="H1252">
        <v>1963</v>
      </c>
      <c r="I1252">
        <v>1963</v>
      </c>
      <c r="J1252">
        <v>1963</v>
      </c>
      <c r="K1252">
        <v>0</v>
      </c>
      <c r="L1252" s="2">
        <v>0</v>
      </c>
      <c r="M1252" s="2">
        <v>0</v>
      </c>
      <c r="N1252" s="2">
        <v>0</v>
      </c>
      <c r="O1252" s="2">
        <v>263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>
        <v>263</v>
      </c>
      <c r="V1252" t="s">
        <v>55</v>
      </c>
    </row>
    <row r="1253" spans="1:22" ht="15.75" hidden="1" thickBot="1" x14ac:dyDescent="0.3">
      <c r="A1253" t="s">
        <v>8327</v>
      </c>
      <c r="B1253" s="6">
        <v>45576</v>
      </c>
      <c r="C1253" t="s">
        <v>1</v>
      </c>
      <c r="D1253" t="s">
        <v>7706</v>
      </c>
      <c r="E1253" t="s">
        <v>10763</v>
      </c>
      <c r="F1253" t="s">
        <v>10764</v>
      </c>
      <c r="G1253">
        <v>1962</v>
      </c>
      <c r="H1253">
        <v>1962</v>
      </c>
      <c r="I1253">
        <v>1962</v>
      </c>
      <c r="J1253">
        <v>1962</v>
      </c>
      <c r="K1253">
        <v>0</v>
      </c>
      <c r="L1253" s="2">
        <v>0</v>
      </c>
      <c r="M1253" s="2">
        <v>0</v>
      </c>
      <c r="N1253" s="2">
        <v>0</v>
      </c>
      <c r="O1253" s="2">
        <v>50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50</v>
      </c>
      <c r="V1253" t="s">
        <v>55</v>
      </c>
    </row>
    <row r="1254" spans="1:22" ht="15.75" hidden="1" thickBot="1" x14ac:dyDescent="0.3">
      <c r="A1254" t="s">
        <v>8327</v>
      </c>
      <c r="B1254" s="6">
        <v>45575</v>
      </c>
      <c r="C1254" t="s">
        <v>1</v>
      </c>
      <c r="D1254" t="s">
        <v>7706</v>
      </c>
      <c r="E1254" t="s">
        <v>10763</v>
      </c>
      <c r="F1254" t="s">
        <v>10764</v>
      </c>
      <c r="G1254">
        <v>1961</v>
      </c>
      <c r="H1254">
        <v>1961</v>
      </c>
      <c r="I1254">
        <v>1961</v>
      </c>
      <c r="J1254">
        <v>1961</v>
      </c>
      <c r="K1254">
        <v>0</v>
      </c>
      <c r="L1254" s="2">
        <v>0</v>
      </c>
      <c r="M1254" s="2">
        <v>0</v>
      </c>
      <c r="N1254" s="2">
        <v>0</v>
      </c>
      <c r="O1254" s="2">
        <v>580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580</v>
      </c>
      <c r="V1254" t="s">
        <v>55</v>
      </c>
    </row>
    <row r="1255" spans="1:22" ht="15.75" hidden="1" thickBot="1" x14ac:dyDescent="0.3">
      <c r="A1255" t="s">
        <v>8327</v>
      </c>
      <c r="B1255" s="6">
        <v>45575</v>
      </c>
      <c r="C1255" t="s">
        <v>1</v>
      </c>
      <c r="D1255" t="s">
        <v>7706</v>
      </c>
      <c r="E1255" t="s">
        <v>10763</v>
      </c>
      <c r="F1255" t="s">
        <v>10764</v>
      </c>
      <c r="G1255">
        <v>1960</v>
      </c>
      <c r="H1255">
        <v>1960</v>
      </c>
      <c r="I1255">
        <v>1960</v>
      </c>
      <c r="J1255">
        <v>1960</v>
      </c>
      <c r="K1255">
        <v>0</v>
      </c>
      <c r="L1255" s="2">
        <v>0</v>
      </c>
      <c r="M1255" s="2">
        <v>0</v>
      </c>
      <c r="N1255" s="2">
        <v>0</v>
      </c>
      <c r="O1255" s="2">
        <v>142.69999999999999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142.69999999999999</v>
      </c>
      <c r="V1255" t="s">
        <v>55</v>
      </c>
    </row>
    <row r="1256" spans="1:22" ht="15.75" hidden="1" thickBot="1" x14ac:dyDescent="0.3">
      <c r="A1256" t="s">
        <v>8327</v>
      </c>
      <c r="B1256" s="6">
        <v>45575</v>
      </c>
      <c r="C1256" t="s">
        <v>1</v>
      </c>
      <c r="D1256" t="s">
        <v>7706</v>
      </c>
      <c r="E1256" t="s">
        <v>10763</v>
      </c>
      <c r="F1256" t="s">
        <v>10764</v>
      </c>
      <c r="G1256">
        <v>1959</v>
      </c>
      <c r="H1256">
        <v>1959</v>
      </c>
      <c r="I1256">
        <v>1959</v>
      </c>
      <c r="J1256">
        <v>1959</v>
      </c>
      <c r="K1256">
        <v>0</v>
      </c>
      <c r="L1256" s="2">
        <v>0</v>
      </c>
      <c r="M1256" s="2">
        <v>0</v>
      </c>
      <c r="N1256" s="2">
        <v>0</v>
      </c>
      <c r="O1256" s="2">
        <v>414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414</v>
      </c>
      <c r="V1256" t="s">
        <v>55</v>
      </c>
    </row>
    <row r="1257" spans="1:22" ht="15.75" hidden="1" thickBot="1" x14ac:dyDescent="0.3">
      <c r="A1257" t="s">
        <v>8327</v>
      </c>
      <c r="B1257" s="6">
        <v>45575</v>
      </c>
      <c r="C1257" t="s">
        <v>1</v>
      </c>
      <c r="D1257" t="s">
        <v>7706</v>
      </c>
      <c r="E1257" t="s">
        <v>10763</v>
      </c>
      <c r="F1257" t="s">
        <v>10764</v>
      </c>
      <c r="G1257">
        <v>1958</v>
      </c>
      <c r="H1257">
        <v>1958</v>
      </c>
      <c r="I1257">
        <v>1958</v>
      </c>
      <c r="J1257">
        <v>1958</v>
      </c>
      <c r="K1257">
        <v>0</v>
      </c>
      <c r="L1257" s="2">
        <v>0</v>
      </c>
      <c r="M1257" s="2">
        <v>0</v>
      </c>
      <c r="N1257" s="2">
        <v>0</v>
      </c>
      <c r="O1257" s="2">
        <v>6.6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>
        <v>6.6</v>
      </c>
      <c r="V1257" t="s">
        <v>55</v>
      </c>
    </row>
    <row r="1258" spans="1:22" ht="15.75" hidden="1" thickBot="1" x14ac:dyDescent="0.3">
      <c r="A1258" t="s">
        <v>8327</v>
      </c>
      <c r="B1258" s="6">
        <v>45575</v>
      </c>
      <c r="C1258" t="s">
        <v>1</v>
      </c>
      <c r="D1258" t="s">
        <v>7706</v>
      </c>
      <c r="E1258" t="s">
        <v>10763</v>
      </c>
      <c r="F1258" t="s">
        <v>10764</v>
      </c>
      <c r="G1258">
        <v>1957</v>
      </c>
      <c r="H1258">
        <v>1957</v>
      </c>
      <c r="I1258">
        <v>1957</v>
      </c>
      <c r="J1258">
        <v>1957</v>
      </c>
      <c r="K1258">
        <v>0</v>
      </c>
      <c r="L1258" s="2">
        <v>0</v>
      </c>
      <c r="M1258" s="2">
        <v>0</v>
      </c>
      <c r="N1258" s="2">
        <v>0</v>
      </c>
      <c r="O1258" s="2">
        <v>34.5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34.5</v>
      </c>
      <c r="V1258" t="s">
        <v>55</v>
      </c>
    </row>
    <row r="1259" spans="1:22" ht="15.75" hidden="1" thickBot="1" x14ac:dyDescent="0.3">
      <c r="A1259" t="s">
        <v>8327</v>
      </c>
      <c r="B1259" s="6">
        <v>45575</v>
      </c>
      <c r="C1259" t="s">
        <v>1</v>
      </c>
      <c r="D1259" t="s">
        <v>7706</v>
      </c>
      <c r="E1259" t="s">
        <v>10763</v>
      </c>
      <c r="F1259" t="s">
        <v>10764</v>
      </c>
      <c r="G1259">
        <v>1956</v>
      </c>
      <c r="H1259">
        <v>1956</v>
      </c>
      <c r="I1259">
        <v>1956</v>
      </c>
      <c r="J1259">
        <v>1956</v>
      </c>
      <c r="K1259">
        <v>0</v>
      </c>
      <c r="L1259" s="2">
        <v>0</v>
      </c>
      <c r="M1259" s="2">
        <v>0</v>
      </c>
      <c r="N1259" s="2">
        <v>0</v>
      </c>
      <c r="O1259" s="2">
        <v>6.75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6.75</v>
      </c>
      <c r="V1259" t="s">
        <v>55</v>
      </c>
    </row>
    <row r="1260" spans="1:22" ht="15.75" hidden="1" thickBot="1" x14ac:dyDescent="0.3">
      <c r="A1260" t="s">
        <v>8327</v>
      </c>
      <c r="B1260" s="6">
        <v>45575</v>
      </c>
      <c r="C1260" t="s">
        <v>1</v>
      </c>
      <c r="D1260" t="s">
        <v>7706</v>
      </c>
      <c r="E1260" t="s">
        <v>10763</v>
      </c>
      <c r="F1260" t="s">
        <v>10764</v>
      </c>
      <c r="G1260">
        <v>1955</v>
      </c>
      <c r="H1260">
        <v>1955</v>
      </c>
      <c r="I1260">
        <v>1955</v>
      </c>
      <c r="J1260">
        <v>1955</v>
      </c>
      <c r="K1260">
        <v>0</v>
      </c>
      <c r="L1260" s="2">
        <v>0</v>
      </c>
      <c r="M1260" s="2">
        <v>0</v>
      </c>
      <c r="N1260" s="2">
        <v>0</v>
      </c>
      <c r="O1260" s="2">
        <v>51.44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51.44</v>
      </c>
      <c r="V1260" t="s">
        <v>55</v>
      </c>
    </row>
    <row r="1261" spans="1:22" ht="15.75" hidden="1" thickBot="1" x14ac:dyDescent="0.3">
      <c r="A1261" t="s">
        <v>8327</v>
      </c>
      <c r="B1261" s="6">
        <v>45575</v>
      </c>
      <c r="C1261" t="s">
        <v>1</v>
      </c>
      <c r="D1261" t="s">
        <v>7706</v>
      </c>
      <c r="E1261" t="s">
        <v>10763</v>
      </c>
      <c r="F1261" t="s">
        <v>10764</v>
      </c>
      <c r="G1261">
        <v>1954</v>
      </c>
      <c r="H1261">
        <v>1954</v>
      </c>
      <c r="I1261">
        <v>1954</v>
      </c>
      <c r="J1261">
        <v>1954</v>
      </c>
      <c r="K1261">
        <v>0</v>
      </c>
      <c r="L1261" s="2">
        <v>0</v>
      </c>
      <c r="M1261" s="2">
        <v>0</v>
      </c>
      <c r="N1261" s="2">
        <v>0</v>
      </c>
      <c r="O1261" s="2">
        <v>124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124</v>
      </c>
      <c r="V1261" t="s">
        <v>55</v>
      </c>
    </row>
    <row r="1262" spans="1:22" ht="15.75" hidden="1" thickBot="1" x14ac:dyDescent="0.3">
      <c r="A1262" t="s">
        <v>8327</v>
      </c>
      <c r="B1262" s="6">
        <v>45575</v>
      </c>
      <c r="C1262" t="s">
        <v>1</v>
      </c>
      <c r="D1262" t="s">
        <v>7706</v>
      </c>
      <c r="E1262" t="s">
        <v>10763</v>
      </c>
      <c r="F1262" t="s">
        <v>10764</v>
      </c>
      <c r="G1262">
        <v>1953</v>
      </c>
      <c r="H1262">
        <v>1953</v>
      </c>
      <c r="I1262">
        <v>1953</v>
      </c>
      <c r="J1262">
        <v>1953</v>
      </c>
      <c r="K1262">
        <v>0</v>
      </c>
      <c r="L1262" s="2">
        <v>0</v>
      </c>
      <c r="M1262" s="2">
        <v>0</v>
      </c>
      <c r="N1262" s="2">
        <v>0</v>
      </c>
      <c r="O1262" s="2">
        <v>21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21</v>
      </c>
      <c r="V1262" t="s">
        <v>55</v>
      </c>
    </row>
    <row r="1263" spans="1:22" ht="15.75" hidden="1" thickBot="1" x14ac:dyDescent="0.3">
      <c r="A1263" t="s">
        <v>8327</v>
      </c>
      <c r="B1263" s="6">
        <v>45575</v>
      </c>
      <c r="C1263" t="s">
        <v>1</v>
      </c>
      <c r="D1263" t="s">
        <v>7706</v>
      </c>
      <c r="E1263" t="s">
        <v>10763</v>
      </c>
      <c r="F1263" t="s">
        <v>10764</v>
      </c>
      <c r="G1263">
        <v>1952</v>
      </c>
      <c r="H1263">
        <v>1952</v>
      </c>
      <c r="I1263">
        <v>1952</v>
      </c>
      <c r="J1263">
        <v>1952</v>
      </c>
      <c r="K1263">
        <v>0</v>
      </c>
      <c r="L1263" s="2">
        <v>0</v>
      </c>
      <c r="M1263" s="2">
        <v>0</v>
      </c>
      <c r="N1263" s="2">
        <v>0</v>
      </c>
      <c r="O1263" s="2">
        <v>7.25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7.25</v>
      </c>
      <c r="V1263" t="s">
        <v>55</v>
      </c>
    </row>
    <row r="1264" spans="1:22" ht="15.75" hidden="1" thickBot="1" x14ac:dyDescent="0.3">
      <c r="A1264" t="s">
        <v>8327</v>
      </c>
      <c r="B1264" s="6">
        <v>45575</v>
      </c>
      <c r="C1264" t="s">
        <v>1</v>
      </c>
      <c r="D1264" t="s">
        <v>7706</v>
      </c>
      <c r="E1264" t="s">
        <v>10763</v>
      </c>
      <c r="F1264" t="s">
        <v>10764</v>
      </c>
      <c r="G1264">
        <v>1951</v>
      </c>
      <c r="H1264">
        <v>1951</v>
      </c>
      <c r="I1264">
        <v>1951</v>
      </c>
      <c r="J1264">
        <v>1951</v>
      </c>
      <c r="K1264">
        <v>0</v>
      </c>
      <c r="L1264" s="2">
        <v>0</v>
      </c>
      <c r="M1264" s="2">
        <v>0</v>
      </c>
      <c r="N1264" s="2">
        <v>0</v>
      </c>
      <c r="O1264" s="2">
        <v>144.5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144.5</v>
      </c>
      <c r="V1264" t="s">
        <v>55</v>
      </c>
    </row>
    <row r="1265" spans="1:22" ht="15.75" hidden="1" thickBot="1" x14ac:dyDescent="0.3">
      <c r="A1265" t="s">
        <v>8327</v>
      </c>
      <c r="B1265" s="6">
        <v>45575</v>
      </c>
      <c r="C1265" t="s">
        <v>1</v>
      </c>
      <c r="D1265" t="s">
        <v>7706</v>
      </c>
      <c r="E1265" t="s">
        <v>10763</v>
      </c>
      <c r="F1265" t="s">
        <v>10764</v>
      </c>
      <c r="G1265">
        <v>1950</v>
      </c>
      <c r="H1265">
        <v>1950</v>
      </c>
      <c r="I1265">
        <v>1950</v>
      </c>
      <c r="J1265">
        <v>1950</v>
      </c>
      <c r="K1265">
        <v>0</v>
      </c>
      <c r="L1265" s="2">
        <v>0</v>
      </c>
      <c r="M1265" s="2">
        <v>0</v>
      </c>
      <c r="N1265" s="2">
        <v>0</v>
      </c>
      <c r="O1265" s="2">
        <v>12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>
        <v>12</v>
      </c>
      <c r="V1265" t="s">
        <v>55</v>
      </c>
    </row>
    <row r="1266" spans="1:22" ht="15.75" hidden="1" thickBot="1" x14ac:dyDescent="0.3">
      <c r="A1266" t="s">
        <v>8327</v>
      </c>
      <c r="B1266" s="6">
        <v>45575</v>
      </c>
      <c r="C1266" t="s">
        <v>1</v>
      </c>
      <c r="D1266" t="s">
        <v>7706</v>
      </c>
      <c r="E1266" t="s">
        <v>10763</v>
      </c>
      <c r="F1266" t="s">
        <v>10764</v>
      </c>
      <c r="G1266">
        <v>1949</v>
      </c>
      <c r="H1266">
        <v>1949</v>
      </c>
      <c r="I1266">
        <v>1949</v>
      </c>
      <c r="J1266">
        <v>1949</v>
      </c>
      <c r="K1266">
        <v>0</v>
      </c>
      <c r="L1266" s="2">
        <v>0</v>
      </c>
      <c r="M1266" s="2">
        <v>0</v>
      </c>
      <c r="N1266" s="2">
        <v>0</v>
      </c>
      <c r="O1266" s="2">
        <v>39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39</v>
      </c>
      <c r="V1266" t="s">
        <v>55</v>
      </c>
    </row>
    <row r="1267" spans="1:22" ht="15.75" hidden="1" thickBot="1" x14ac:dyDescent="0.3">
      <c r="A1267" t="s">
        <v>8327</v>
      </c>
      <c r="B1267" s="6">
        <v>45575</v>
      </c>
      <c r="C1267" t="s">
        <v>1</v>
      </c>
      <c r="D1267" t="s">
        <v>7706</v>
      </c>
      <c r="E1267" t="s">
        <v>10763</v>
      </c>
      <c r="F1267" t="s">
        <v>10764</v>
      </c>
      <c r="G1267">
        <v>1948</v>
      </c>
      <c r="H1267">
        <v>1948</v>
      </c>
      <c r="I1267">
        <v>1948</v>
      </c>
      <c r="J1267">
        <v>1948</v>
      </c>
      <c r="K1267">
        <v>0</v>
      </c>
      <c r="L1267" s="2">
        <v>0</v>
      </c>
      <c r="M1267" s="2">
        <v>0</v>
      </c>
      <c r="N1267" s="2">
        <v>0</v>
      </c>
      <c r="O1267" s="2">
        <v>59.05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>
        <v>59.05</v>
      </c>
      <c r="V1267" t="s">
        <v>55</v>
      </c>
    </row>
    <row r="1268" spans="1:22" ht="15.75" hidden="1" thickBot="1" x14ac:dyDescent="0.3">
      <c r="A1268" t="s">
        <v>8327</v>
      </c>
      <c r="B1268" s="6">
        <v>45574</v>
      </c>
      <c r="C1268" t="s">
        <v>1</v>
      </c>
      <c r="D1268" t="s">
        <v>7706</v>
      </c>
      <c r="E1268" t="s">
        <v>10763</v>
      </c>
      <c r="F1268" t="s">
        <v>10764</v>
      </c>
      <c r="G1268">
        <v>1947</v>
      </c>
      <c r="H1268">
        <v>1947</v>
      </c>
      <c r="I1268">
        <v>1947</v>
      </c>
      <c r="J1268">
        <v>1947</v>
      </c>
      <c r="K1268">
        <v>0</v>
      </c>
      <c r="L1268" s="2">
        <v>0</v>
      </c>
      <c r="M1268" s="2">
        <v>0</v>
      </c>
      <c r="N1268" s="2">
        <v>0</v>
      </c>
      <c r="O1268" s="2">
        <v>85.88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>
        <v>85.88</v>
      </c>
      <c r="V1268" t="s">
        <v>55</v>
      </c>
    </row>
    <row r="1269" spans="1:22" ht="15.75" hidden="1" thickBot="1" x14ac:dyDescent="0.3">
      <c r="A1269" t="s">
        <v>8327</v>
      </c>
      <c r="B1269" s="6">
        <v>45574</v>
      </c>
      <c r="C1269" t="s">
        <v>1</v>
      </c>
      <c r="D1269" t="s">
        <v>7706</v>
      </c>
      <c r="E1269" t="s">
        <v>10763</v>
      </c>
      <c r="F1269" t="s">
        <v>10764</v>
      </c>
      <c r="G1269">
        <v>1946</v>
      </c>
      <c r="H1269">
        <v>1946</v>
      </c>
      <c r="I1269">
        <v>1946</v>
      </c>
      <c r="J1269">
        <v>1946</v>
      </c>
      <c r="K1269">
        <v>0</v>
      </c>
      <c r="L1269" s="2">
        <v>0</v>
      </c>
      <c r="M1269" s="2">
        <v>0</v>
      </c>
      <c r="N1269" s="2">
        <v>0</v>
      </c>
      <c r="O1269" s="2">
        <v>176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176</v>
      </c>
      <c r="V1269" t="s">
        <v>55</v>
      </c>
    </row>
    <row r="1270" spans="1:22" ht="15.75" hidden="1" thickBot="1" x14ac:dyDescent="0.3">
      <c r="A1270" t="s">
        <v>8327</v>
      </c>
      <c r="B1270" s="6">
        <v>45574</v>
      </c>
      <c r="C1270" t="s">
        <v>1</v>
      </c>
      <c r="D1270" t="s">
        <v>7706</v>
      </c>
      <c r="E1270" t="s">
        <v>10763</v>
      </c>
      <c r="F1270" t="s">
        <v>10764</v>
      </c>
      <c r="G1270">
        <v>1945</v>
      </c>
      <c r="H1270">
        <v>1945</v>
      </c>
      <c r="I1270">
        <v>1945</v>
      </c>
      <c r="J1270">
        <v>1945</v>
      </c>
      <c r="K1270">
        <v>0</v>
      </c>
      <c r="L1270" s="2">
        <v>0</v>
      </c>
      <c r="M1270" s="2">
        <v>0</v>
      </c>
      <c r="N1270" s="2">
        <v>0</v>
      </c>
      <c r="O1270" s="2">
        <v>185.6</v>
      </c>
      <c r="P1270" s="2">
        <v>0</v>
      </c>
      <c r="Q1270" s="2">
        <v>0</v>
      </c>
      <c r="R1270" s="2">
        <v>0</v>
      </c>
      <c r="S1270" s="2">
        <v>0</v>
      </c>
      <c r="T1270" s="2">
        <v>0</v>
      </c>
      <c r="U1270" s="2">
        <v>185.6</v>
      </c>
      <c r="V1270" t="s">
        <v>55</v>
      </c>
    </row>
    <row r="1271" spans="1:22" ht="15.75" hidden="1" thickBot="1" x14ac:dyDescent="0.3">
      <c r="A1271" t="s">
        <v>8327</v>
      </c>
      <c r="B1271" s="6">
        <v>45574</v>
      </c>
      <c r="C1271" t="s">
        <v>1</v>
      </c>
      <c r="D1271" t="s">
        <v>7706</v>
      </c>
      <c r="E1271" t="s">
        <v>10763</v>
      </c>
      <c r="F1271" t="s">
        <v>10764</v>
      </c>
      <c r="G1271">
        <v>1944</v>
      </c>
      <c r="H1271">
        <v>1944</v>
      </c>
      <c r="I1271">
        <v>1944</v>
      </c>
      <c r="J1271">
        <v>1944</v>
      </c>
      <c r="K1271">
        <v>0</v>
      </c>
      <c r="L1271" s="2">
        <v>0</v>
      </c>
      <c r="M1271" s="2">
        <v>0</v>
      </c>
      <c r="N1271" s="2">
        <v>0</v>
      </c>
      <c r="O1271" s="2">
        <v>220.3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>
        <v>220.3</v>
      </c>
      <c r="V1271" t="s">
        <v>55</v>
      </c>
    </row>
    <row r="1272" spans="1:22" ht="15.75" hidden="1" thickBot="1" x14ac:dyDescent="0.3">
      <c r="A1272" t="s">
        <v>8327</v>
      </c>
      <c r="B1272" s="6">
        <v>45574</v>
      </c>
      <c r="C1272" t="s">
        <v>1</v>
      </c>
      <c r="D1272" t="s">
        <v>7706</v>
      </c>
      <c r="E1272" t="s">
        <v>10763</v>
      </c>
      <c r="F1272" t="s">
        <v>10764</v>
      </c>
      <c r="G1272">
        <v>1943</v>
      </c>
      <c r="H1272">
        <v>1943</v>
      </c>
      <c r="I1272">
        <v>1943</v>
      </c>
      <c r="J1272">
        <v>1943</v>
      </c>
      <c r="K1272">
        <v>0</v>
      </c>
      <c r="L1272" s="2">
        <v>0</v>
      </c>
      <c r="M1272" s="2">
        <v>0</v>
      </c>
      <c r="N1272" s="2">
        <v>0</v>
      </c>
      <c r="O1272" s="2">
        <v>100</v>
      </c>
      <c r="P1272" s="2">
        <v>0</v>
      </c>
      <c r="Q1272" s="2">
        <v>0</v>
      </c>
      <c r="R1272" s="2">
        <v>0</v>
      </c>
      <c r="S1272" s="2">
        <v>0</v>
      </c>
      <c r="T1272" s="2">
        <v>0</v>
      </c>
      <c r="U1272" s="2">
        <v>100</v>
      </c>
      <c r="V1272" t="s">
        <v>55</v>
      </c>
    </row>
    <row r="1273" spans="1:22" ht="15.75" hidden="1" thickBot="1" x14ac:dyDescent="0.3">
      <c r="A1273" t="s">
        <v>8327</v>
      </c>
      <c r="B1273" s="6">
        <v>45574</v>
      </c>
      <c r="C1273" t="s">
        <v>1</v>
      </c>
      <c r="D1273" t="s">
        <v>7706</v>
      </c>
      <c r="E1273" t="s">
        <v>10763</v>
      </c>
      <c r="F1273" t="s">
        <v>10764</v>
      </c>
      <c r="G1273">
        <v>1942</v>
      </c>
      <c r="H1273">
        <v>1942</v>
      </c>
      <c r="I1273">
        <v>1942</v>
      </c>
      <c r="J1273">
        <v>1942</v>
      </c>
      <c r="K1273">
        <v>0</v>
      </c>
      <c r="L1273" s="2">
        <v>0</v>
      </c>
      <c r="M1273" s="2">
        <v>0</v>
      </c>
      <c r="N1273" s="2">
        <v>0</v>
      </c>
      <c r="O1273" s="2">
        <v>206</v>
      </c>
      <c r="P1273" s="2">
        <v>0</v>
      </c>
      <c r="Q1273" s="2">
        <v>0</v>
      </c>
      <c r="R1273" s="2">
        <v>0</v>
      </c>
      <c r="S1273" s="2">
        <v>0</v>
      </c>
      <c r="T1273" s="2">
        <v>0</v>
      </c>
      <c r="U1273" s="2">
        <v>206</v>
      </c>
      <c r="V1273" t="s">
        <v>55</v>
      </c>
    </row>
    <row r="1274" spans="1:22" ht="15.75" hidden="1" thickBot="1" x14ac:dyDescent="0.3">
      <c r="A1274" t="s">
        <v>8327</v>
      </c>
      <c r="B1274" s="6">
        <v>45574</v>
      </c>
      <c r="C1274" t="s">
        <v>1</v>
      </c>
      <c r="D1274" t="s">
        <v>7706</v>
      </c>
      <c r="E1274" t="s">
        <v>10763</v>
      </c>
      <c r="F1274" t="s">
        <v>10764</v>
      </c>
      <c r="G1274">
        <v>1941</v>
      </c>
      <c r="H1274">
        <v>1941</v>
      </c>
      <c r="I1274">
        <v>1941</v>
      </c>
      <c r="J1274">
        <v>1941</v>
      </c>
      <c r="K1274">
        <v>0</v>
      </c>
      <c r="L1274" s="2">
        <v>0</v>
      </c>
      <c r="M1274" s="2">
        <v>0</v>
      </c>
      <c r="N1274" s="2">
        <v>0</v>
      </c>
      <c r="O1274" s="2">
        <v>27.68</v>
      </c>
      <c r="P1274" s="2">
        <v>0</v>
      </c>
      <c r="Q1274" s="2">
        <v>0</v>
      </c>
      <c r="R1274" s="2">
        <v>0</v>
      </c>
      <c r="S1274" s="2">
        <v>0</v>
      </c>
      <c r="T1274" s="2">
        <v>0</v>
      </c>
      <c r="U1274" s="2">
        <v>27.68</v>
      </c>
      <c r="V1274" t="s">
        <v>55</v>
      </c>
    </row>
    <row r="1275" spans="1:22" ht="15.75" hidden="1" thickBot="1" x14ac:dyDescent="0.3">
      <c r="A1275" t="s">
        <v>8327</v>
      </c>
      <c r="B1275" s="6">
        <v>45574</v>
      </c>
      <c r="C1275" t="s">
        <v>1</v>
      </c>
      <c r="D1275" t="s">
        <v>7706</v>
      </c>
      <c r="E1275" t="s">
        <v>10763</v>
      </c>
      <c r="F1275" t="s">
        <v>10764</v>
      </c>
      <c r="G1275">
        <v>1940</v>
      </c>
      <c r="H1275">
        <v>1940</v>
      </c>
      <c r="I1275">
        <v>1940</v>
      </c>
      <c r="J1275">
        <v>1940</v>
      </c>
      <c r="K1275">
        <v>0</v>
      </c>
      <c r="L1275" s="2">
        <v>0</v>
      </c>
      <c r="M1275" s="2">
        <v>0</v>
      </c>
      <c r="N1275" s="2">
        <v>0</v>
      </c>
      <c r="O1275" s="2">
        <v>125</v>
      </c>
      <c r="P1275" s="2">
        <v>0</v>
      </c>
      <c r="Q1275" s="2">
        <v>0</v>
      </c>
      <c r="R1275" s="2">
        <v>0</v>
      </c>
      <c r="S1275" s="2">
        <v>0</v>
      </c>
      <c r="T1275" s="2">
        <v>0</v>
      </c>
      <c r="U1275" s="2">
        <v>125</v>
      </c>
      <c r="V1275" t="s">
        <v>55</v>
      </c>
    </row>
    <row r="1276" spans="1:22" ht="15.75" hidden="1" thickBot="1" x14ac:dyDescent="0.3">
      <c r="A1276" t="s">
        <v>8327</v>
      </c>
      <c r="B1276" s="6">
        <v>45574</v>
      </c>
      <c r="C1276" t="s">
        <v>1</v>
      </c>
      <c r="D1276" t="s">
        <v>7706</v>
      </c>
      <c r="E1276" t="s">
        <v>10763</v>
      </c>
      <c r="F1276" t="s">
        <v>10764</v>
      </c>
      <c r="G1276">
        <v>1939</v>
      </c>
      <c r="H1276">
        <v>1939</v>
      </c>
      <c r="I1276">
        <v>1939</v>
      </c>
      <c r="J1276">
        <v>1939</v>
      </c>
      <c r="K1276">
        <v>0</v>
      </c>
      <c r="L1276" s="2">
        <v>0</v>
      </c>
      <c r="M1276" s="2">
        <v>0</v>
      </c>
      <c r="N1276" s="2">
        <v>0</v>
      </c>
      <c r="O1276" s="2">
        <v>90.75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90.75</v>
      </c>
      <c r="V1276" t="s">
        <v>55</v>
      </c>
    </row>
    <row r="1277" spans="1:22" ht="15.75" hidden="1" thickBot="1" x14ac:dyDescent="0.3">
      <c r="A1277" t="s">
        <v>8327</v>
      </c>
      <c r="B1277" s="6">
        <v>45574</v>
      </c>
      <c r="C1277" t="s">
        <v>1</v>
      </c>
      <c r="D1277" t="s">
        <v>7706</v>
      </c>
      <c r="E1277" t="s">
        <v>10763</v>
      </c>
      <c r="F1277" t="s">
        <v>10764</v>
      </c>
      <c r="G1277">
        <v>1938</v>
      </c>
      <c r="H1277">
        <v>1938</v>
      </c>
      <c r="I1277">
        <v>1938</v>
      </c>
      <c r="J1277">
        <v>1938</v>
      </c>
      <c r="K1277">
        <v>0</v>
      </c>
      <c r="L1277" s="2">
        <v>0</v>
      </c>
      <c r="M1277" s="2">
        <v>0</v>
      </c>
      <c r="N1277" s="2">
        <v>0</v>
      </c>
      <c r="O1277" s="2">
        <v>54.9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>
        <v>54.9</v>
      </c>
      <c r="V1277" t="s">
        <v>55</v>
      </c>
    </row>
    <row r="1278" spans="1:22" ht="15.75" hidden="1" thickBot="1" x14ac:dyDescent="0.3">
      <c r="A1278" t="s">
        <v>8327</v>
      </c>
      <c r="B1278" s="6">
        <v>45573</v>
      </c>
      <c r="C1278" t="s">
        <v>1</v>
      </c>
      <c r="D1278" t="s">
        <v>7706</v>
      </c>
      <c r="E1278" t="s">
        <v>10763</v>
      </c>
      <c r="F1278" t="s">
        <v>10764</v>
      </c>
      <c r="G1278">
        <v>1937</v>
      </c>
      <c r="H1278">
        <v>1937</v>
      </c>
      <c r="I1278">
        <v>1937</v>
      </c>
      <c r="J1278">
        <v>1937</v>
      </c>
      <c r="K1278">
        <v>0</v>
      </c>
      <c r="L1278" s="2">
        <v>0</v>
      </c>
      <c r="M1278" s="2">
        <v>0</v>
      </c>
      <c r="N1278" s="2">
        <v>0</v>
      </c>
      <c r="O1278" s="2">
        <v>62.5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>
        <v>62.5</v>
      </c>
      <c r="V1278" t="s">
        <v>55</v>
      </c>
    </row>
    <row r="1279" spans="1:22" ht="15.75" hidden="1" thickBot="1" x14ac:dyDescent="0.3">
      <c r="A1279" t="s">
        <v>8327</v>
      </c>
      <c r="B1279" s="6">
        <v>45573</v>
      </c>
      <c r="C1279" t="s">
        <v>1</v>
      </c>
      <c r="D1279" t="s">
        <v>7706</v>
      </c>
      <c r="E1279" t="s">
        <v>10763</v>
      </c>
      <c r="F1279" t="s">
        <v>10764</v>
      </c>
      <c r="G1279">
        <v>1936</v>
      </c>
      <c r="H1279">
        <v>1936</v>
      </c>
      <c r="I1279">
        <v>1936</v>
      </c>
      <c r="J1279">
        <v>1936</v>
      </c>
      <c r="K1279">
        <v>0</v>
      </c>
      <c r="L1279" s="2">
        <v>0</v>
      </c>
      <c r="M1279" s="2">
        <v>0</v>
      </c>
      <c r="N1279" s="2">
        <v>0</v>
      </c>
      <c r="O1279" s="2">
        <v>110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>
        <v>110</v>
      </c>
      <c r="V1279" t="s">
        <v>55</v>
      </c>
    </row>
    <row r="1280" spans="1:22" ht="15.75" hidden="1" thickBot="1" x14ac:dyDescent="0.3">
      <c r="A1280" t="s">
        <v>8327</v>
      </c>
      <c r="B1280" s="6">
        <v>45573</v>
      </c>
      <c r="C1280" t="s">
        <v>1</v>
      </c>
      <c r="D1280" t="s">
        <v>7706</v>
      </c>
      <c r="E1280" t="s">
        <v>10763</v>
      </c>
      <c r="F1280" t="s">
        <v>10764</v>
      </c>
      <c r="G1280">
        <v>1935</v>
      </c>
      <c r="H1280">
        <v>1935</v>
      </c>
      <c r="I1280">
        <v>1935</v>
      </c>
      <c r="J1280">
        <v>1935</v>
      </c>
      <c r="K1280">
        <v>0</v>
      </c>
      <c r="L1280" s="2">
        <v>0</v>
      </c>
      <c r="M1280" s="2">
        <v>0</v>
      </c>
      <c r="N1280" s="2">
        <v>0</v>
      </c>
      <c r="O1280" s="2">
        <v>22.68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22.68</v>
      </c>
      <c r="V1280" t="s">
        <v>55</v>
      </c>
    </row>
    <row r="1281" spans="1:22" ht="15.75" hidden="1" thickBot="1" x14ac:dyDescent="0.3">
      <c r="A1281" t="s">
        <v>8327</v>
      </c>
      <c r="B1281" s="6">
        <v>45573</v>
      </c>
      <c r="C1281" t="s">
        <v>1</v>
      </c>
      <c r="D1281" t="s">
        <v>7706</v>
      </c>
      <c r="E1281" t="s">
        <v>10763</v>
      </c>
      <c r="F1281" t="s">
        <v>10764</v>
      </c>
      <c r="G1281">
        <v>1934</v>
      </c>
      <c r="H1281">
        <v>1934</v>
      </c>
      <c r="I1281">
        <v>1934</v>
      </c>
      <c r="J1281">
        <v>1934</v>
      </c>
      <c r="K1281">
        <v>0</v>
      </c>
      <c r="L1281" s="2">
        <v>0</v>
      </c>
      <c r="M1281" s="2">
        <v>0</v>
      </c>
      <c r="N1281" s="2">
        <v>0</v>
      </c>
      <c r="O1281" s="2">
        <v>68.75</v>
      </c>
      <c r="P1281" s="2">
        <v>0</v>
      </c>
      <c r="Q1281" s="2">
        <v>0</v>
      </c>
      <c r="R1281" s="2">
        <v>0</v>
      </c>
      <c r="S1281" s="2">
        <v>0</v>
      </c>
      <c r="T1281" s="2">
        <v>0</v>
      </c>
      <c r="U1281" s="2">
        <v>68.75</v>
      </c>
      <c r="V1281" t="s">
        <v>55</v>
      </c>
    </row>
    <row r="1282" spans="1:22" ht="15.75" hidden="1" thickBot="1" x14ac:dyDescent="0.3">
      <c r="A1282" t="s">
        <v>8327</v>
      </c>
      <c r="B1282" s="6">
        <v>45573</v>
      </c>
      <c r="C1282" t="s">
        <v>1</v>
      </c>
      <c r="D1282" t="s">
        <v>7706</v>
      </c>
      <c r="E1282" t="s">
        <v>10763</v>
      </c>
      <c r="F1282" t="s">
        <v>10764</v>
      </c>
      <c r="G1282">
        <v>1933</v>
      </c>
      <c r="H1282">
        <v>1933</v>
      </c>
      <c r="I1282">
        <v>1933</v>
      </c>
      <c r="J1282">
        <v>1933</v>
      </c>
      <c r="K1282">
        <v>0</v>
      </c>
      <c r="L1282" s="2">
        <v>0</v>
      </c>
      <c r="M1282" s="2">
        <v>0</v>
      </c>
      <c r="N1282" s="2">
        <v>0</v>
      </c>
      <c r="O1282" s="2">
        <v>54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54</v>
      </c>
      <c r="V1282" t="s">
        <v>55</v>
      </c>
    </row>
    <row r="1283" spans="1:22" ht="15.75" hidden="1" thickBot="1" x14ac:dyDescent="0.3">
      <c r="A1283" t="s">
        <v>8327</v>
      </c>
      <c r="B1283" s="6">
        <v>45573</v>
      </c>
      <c r="C1283" t="s">
        <v>1</v>
      </c>
      <c r="D1283" t="s">
        <v>7706</v>
      </c>
      <c r="E1283" t="s">
        <v>10763</v>
      </c>
      <c r="F1283" t="s">
        <v>10764</v>
      </c>
      <c r="G1283">
        <v>1932</v>
      </c>
      <c r="H1283">
        <v>1932</v>
      </c>
      <c r="I1283">
        <v>1932</v>
      </c>
      <c r="J1283">
        <v>1932</v>
      </c>
      <c r="K1283">
        <v>0</v>
      </c>
      <c r="L1283" s="2">
        <v>0</v>
      </c>
      <c r="M1283" s="2">
        <v>0</v>
      </c>
      <c r="N1283" s="2">
        <v>0</v>
      </c>
      <c r="O1283" s="2">
        <v>75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75</v>
      </c>
      <c r="V1283" t="s">
        <v>55</v>
      </c>
    </row>
    <row r="1284" spans="1:22" ht="15.75" hidden="1" thickBot="1" x14ac:dyDescent="0.3">
      <c r="A1284" t="s">
        <v>8327</v>
      </c>
      <c r="B1284" s="6">
        <v>45573</v>
      </c>
      <c r="C1284" t="s">
        <v>1</v>
      </c>
      <c r="D1284" t="s">
        <v>7706</v>
      </c>
      <c r="E1284" t="s">
        <v>10763</v>
      </c>
      <c r="F1284" t="s">
        <v>10764</v>
      </c>
      <c r="G1284">
        <v>1931</v>
      </c>
      <c r="H1284">
        <v>1931</v>
      </c>
      <c r="I1284">
        <v>1931</v>
      </c>
      <c r="J1284">
        <v>1931</v>
      </c>
      <c r="K1284">
        <v>0</v>
      </c>
      <c r="L1284" s="2">
        <v>0</v>
      </c>
      <c r="M1284" s="2">
        <v>0</v>
      </c>
      <c r="N1284" s="2">
        <v>0</v>
      </c>
      <c r="O1284" s="2">
        <v>71.5</v>
      </c>
      <c r="P1284" s="2">
        <v>0</v>
      </c>
      <c r="Q1284" s="2">
        <v>0</v>
      </c>
      <c r="R1284" s="2">
        <v>0</v>
      </c>
      <c r="S1284" s="2">
        <v>0</v>
      </c>
      <c r="T1284" s="2">
        <v>0</v>
      </c>
      <c r="U1284" s="2">
        <v>71.5</v>
      </c>
      <c r="V1284" t="s">
        <v>55</v>
      </c>
    </row>
    <row r="1285" spans="1:22" ht="15.75" hidden="1" thickBot="1" x14ac:dyDescent="0.3">
      <c r="A1285" t="s">
        <v>8327</v>
      </c>
      <c r="B1285" s="6">
        <v>45573</v>
      </c>
      <c r="C1285" t="s">
        <v>1</v>
      </c>
      <c r="D1285" t="s">
        <v>7706</v>
      </c>
      <c r="E1285" t="s">
        <v>10763</v>
      </c>
      <c r="F1285" t="s">
        <v>10764</v>
      </c>
      <c r="G1285">
        <v>1930</v>
      </c>
      <c r="H1285">
        <v>1930</v>
      </c>
      <c r="I1285">
        <v>1930</v>
      </c>
      <c r="J1285">
        <v>1930</v>
      </c>
      <c r="K1285">
        <v>0</v>
      </c>
      <c r="L1285" s="2">
        <v>0</v>
      </c>
      <c r="M1285" s="2">
        <v>0</v>
      </c>
      <c r="N1285" s="2">
        <v>0</v>
      </c>
      <c r="O1285" s="2">
        <v>245.4</v>
      </c>
      <c r="P1285" s="2">
        <v>0</v>
      </c>
      <c r="Q1285" s="2">
        <v>0</v>
      </c>
      <c r="R1285" s="2">
        <v>0</v>
      </c>
      <c r="S1285" s="2">
        <v>0</v>
      </c>
      <c r="T1285" s="2">
        <v>0</v>
      </c>
      <c r="U1285" s="2">
        <v>245.4</v>
      </c>
      <c r="V1285" t="s">
        <v>55</v>
      </c>
    </row>
    <row r="1286" spans="1:22" ht="15.75" hidden="1" thickBot="1" x14ac:dyDescent="0.3">
      <c r="A1286" t="s">
        <v>8327</v>
      </c>
      <c r="B1286" s="6">
        <v>45573</v>
      </c>
      <c r="C1286" t="s">
        <v>1</v>
      </c>
      <c r="D1286" t="s">
        <v>7706</v>
      </c>
      <c r="E1286" t="s">
        <v>10763</v>
      </c>
      <c r="F1286" t="s">
        <v>10764</v>
      </c>
      <c r="G1286">
        <v>1929</v>
      </c>
      <c r="H1286">
        <v>1929</v>
      </c>
      <c r="I1286">
        <v>1929</v>
      </c>
      <c r="J1286">
        <v>1929</v>
      </c>
      <c r="K1286">
        <v>0</v>
      </c>
      <c r="L1286" s="2">
        <v>0</v>
      </c>
      <c r="M1286" s="2">
        <v>0</v>
      </c>
      <c r="N1286" s="2">
        <v>0</v>
      </c>
      <c r="O1286" s="2">
        <v>55</v>
      </c>
      <c r="P1286" s="2">
        <v>0</v>
      </c>
      <c r="Q1286" s="2">
        <v>0</v>
      </c>
      <c r="R1286" s="2">
        <v>0</v>
      </c>
      <c r="S1286" s="2">
        <v>0</v>
      </c>
      <c r="T1286" s="2">
        <v>0</v>
      </c>
      <c r="U1286" s="2">
        <v>55</v>
      </c>
      <c r="V1286" t="s">
        <v>55</v>
      </c>
    </row>
    <row r="1287" spans="1:22" ht="15.75" hidden="1" thickBot="1" x14ac:dyDescent="0.3">
      <c r="A1287" t="s">
        <v>8327</v>
      </c>
      <c r="B1287" s="6">
        <v>45573</v>
      </c>
      <c r="C1287" t="s">
        <v>1</v>
      </c>
      <c r="D1287" t="s">
        <v>7706</v>
      </c>
      <c r="E1287" t="s">
        <v>10763</v>
      </c>
      <c r="F1287" t="s">
        <v>10764</v>
      </c>
      <c r="G1287">
        <v>1928</v>
      </c>
      <c r="H1287">
        <v>1928</v>
      </c>
      <c r="I1287">
        <v>1928</v>
      </c>
      <c r="J1287">
        <v>1928</v>
      </c>
      <c r="K1287">
        <v>0</v>
      </c>
      <c r="L1287" s="2">
        <v>0</v>
      </c>
      <c r="M1287" s="2">
        <v>0</v>
      </c>
      <c r="N1287" s="2">
        <v>0</v>
      </c>
      <c r="O1287" s="2">
        <v>32.200000000000003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32.200000000000003</v>
      </c>
      <c r="V1287" t="s">
        <v>55</v>
      </c>
    </row>
    <row r="1288" spans="1:22" ht="15.75" hidden="1" thickBot="1" x14ac:dyDescent="0.3">
      <c r="A1288" t="s">
        <v>8327</v>
      </c>
      <c r="B1288" s="6">
        <v>45573</v>
      </c>
      <c r="C1288" t="s">
        <v>1</v>
      </c>
      <c r="D1288" t="s">
        <v>7706</v>
      </c>
      <c r="E1288" t="s">
        <v>10763</v>
      </c>
      <c r="F1288" t="s">
        <v>10764</v>
      </c>
      <c r="G1288">
        <v>1927</v>
      </c>
      <c r="H1288">
        <v>1927</v>
      </c>
      <c r="I1288">
        <v>1927</v>
      </c>
      <c r="J1288">
        <v>1927</v>
      </c>
      <c r="K1288">
        <v>0</v>
      </c>
      <c r="L1288" s="2">
        <v>0</v>
      </c>
      <c r="M1288" s="2">
        <v>0</v>
      </c>
      <c r="N1288" s="2">
        <v>0</v>
      </c>
      <c r="O1288" s="2">
        <v>425</v>
      </c>
      <c r="P1288" s="2">
        <v>0</v>
      </c>
      <c r="Q1288" s="2">
        <v>0</v>
      </c>
      <c r="R1288" s="2">
        <v>0</v>
      </c>
      <c r="S1288" s="2">
        <v>0</v>
      </c>
      <c r="T1288" s="2">
        <v>0</v>
      </c>
      <c r="U1288" s="2">
        <v>425</v>
      </c>
      <c r="V1288" t="s">
        <v>55</v>
      </c>
    </row>
    <row r="1289" spans="1:22" ht="15.75" hidden="1" thickBot="1" x14ac:dyDescent="0.3">
      <c r="A1289" t="s">
        <v>8327</v>
      </c>
      <c r="B1289" s="6">
        <v>45573</v>
      </c>
      <c r="C1289" t="s">
        <v>1</v>
      </c>
      <c r="D1289" t="s">
        <v>7706</v>
      </c>
      <c r="E1289" t="s">
        <v>10763</v>
      </c>
      <c r="F1289" t="s">
        <v>10764</v>
      </c>
      <c r="G1289">
        <v>1926</v>
      </c>
      <c r="H1289">
        <v>1926</v>
      </c>
      <c r="I1289">
        <v>1926</v>
      </c>
      <c r="J1289">
        <v>1926</v>
      </c>
      <c r="K1289">
        <v>0</v>
      </c>
      <c r="L1289" s="2">
        <v>0</v>
      </c>
      <c r="M1289" s="2">
        <v>0</v>
      </c>
      <c r="N1289" s="2">
        <v>0</v>
      </c>
      <c r="O1289" s="2">
        <v>75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75</v>
      </c>
      <c r="V1289" t="s">
        <v>55</v>
      </c>
    </row>
    <row r="1290" spans="1:22" ht="15.75" hidden="1" thickBot="1" x14ac:dyDescent="0.3">
      <c r="A1290" t="s">
        <v>8327</v>
      </c>
      <c r="B1290" s="6">
        <v>45573</v>
      </c>
      <c r="C1290" t="s">
        <v>1</v>
      </c>
      <c r="D1290" t="s">
        <v>7706</v>
      </c>
      <c r="E1290" t="s">
        <v>10763</v>
      </c>
      <c r="F1290" t="s">
        <v>10764</v>
      </c>
      <c r="G1290">
        <v>1925</v>
      </c>
      <c r="H1290">
        <v>1925</v>
      </c>
      <c r="I1290">
        <v>1925</v>
      </c>
      <c r="J1290">
        <v>1925</v>
      </c>
      <c r="K1290">
        <v>0</v>
      </c>
      <c r="L1290" s="2">
        <v>0</v>
      </c>
      <c r="M1290" s="2">
        <v>0</v>
      </c>
      <c r="N1290" s="2">
        <v>0</v>
      </c>
      <c r="O1290" s="2">
        <v>12</v>
      </c>
      <c r="P1290" s="2">
        <v>0</v>
      </c>
      <c r="Q1290" s="2">
        <v>0</v>
      </c>
      <c r="R1290" s="2">
        <v>0</v>
      </c>
      <c r="S1290" s="2">
        <v>0</v>
      </c>
      <c r="T1290" s="2">
        <v>0</v>
      </c>
      <c r="U1290" s="2">
        <v>12</v>
      </c>
      <c r="V1290" t="s">
        <v>55</v>
      </c>
    </row>
    <row r="1291" spans="1:22" ht="15.75" hidden="1" thickBot="1" x14ac:dyDescent="0.3">
      <c r="A1291" t="s">
        <v>8327</v>
      </c>
      <c r="B1291" s="6">
        <v>45573</v>
      </c>
      <c r="C1291" t="s">
        <v>1</v>
      </c>
      <c r="D1291" t="s">
        <v>7706</v>
      </c>
      <c r="E1291" t="s">
        <v>10763</v>
      </c>
      <c r="F1291" t="s">
        <v>10764</v>
      </c>
      <c r="G1291">
        <v>1924</v>
      </c>
      <c r="H1291">
        <v>1924</v>
      </c>
      <c r="I1291">
        <v>1924</v>
      </c>
      <c r="J1291">
        <v>1924</v>
      </c>
      <c r="K1291">
        <v>0</v>
      </c>
      <c r="L1291" s="2">
        <v>0</v>
      </c>
      <c r="M1291" s="2">
        <v>0</v>
      </c>
      <c r="N1291" s="2">
        <v>0</v>
      </c>
      <c r="O1291" s="2">
        <v>110.8</v>
      </c>
      <c r="P1291" s="2">
        <v>0</v>
      </c>
      <c r="Q1291" s="2">
        <v>0</v>
      </c>
      <c r="R1291" s="2">
        <v>0</v>
      </c>
      <c r="S1291" s="2">
        <v>0</v>
      </c>
      <c r="T1291" s="2">
        <v>0</v>
      </c>
      <c r="U1291" s="2">
        <v>110.8</v>
      </c>
      <c r="V1291" t="s">
        <v>55</v>
      </c>
    </row>
    <row r="1292" spans="1:22" ht="15.75" hidden="1" thickBot="1" x14ac:dyDescent="0.3">
      <c r="A1292" t="s">
        <v>8327</v>
      </c>
      <c r="B1292" s="6">
        <v>45573</v>
      </c>
      <c r="C1292" t="s">
        <v>1</v>
      </c>
      <c r="D1292" t="s">
        <v>7706</v>
      </c>
      <c r="E1292" t="s">
        <v>10763</v>
      </c>
      <c r="F1292" t="s">
        <v>10764</v>
      </c>
      <c r="G1292">
        <v>1923</v>
      </c>
      <c r="H1292">
        <v>1923</v>
      </c>
      <c r="I1292">
        <v>1923</v>
      </c>
      <c r="J1292">
        <v>1923</v>
      </c>
      <c r="K1292">
        <v>0</v>
      </c>
      <c r="L1292" s="2">
        <v>0</v>
      </c>
      <c r="M1292" s="2">
        <v>0</v>
      </c>
      <c r="N1292" s="2">
        <v>0</v>
      </c>
      <c r="O1292" s="2">
        <v>50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50</v>
      </c>
      <c r="V1292" t="s">
        <v>55</v>
      </c>
    </row>
    <row r="1293" spans="1:22" ht="15.75" hidden="1" thickBot="1" x14ac:dyDescent="0.3">
      <c r="A1293" t="s">
        <v>8327</v>
      </c>
      <c r="B1293" s="6">
        <v>45573</v>
      </c>
      <c r="C1293" t="s">
        <v>1</v>
      </c>
      <c r="D1293" t="s">
        <v>7706</v>
      </c>
      <c r="E1293" t="s">
        <v>10763</v>
      </c>
      <c r="F1293" t="s">
        <v>10764</v>
      </c>
      <c r="G1293">
        <v>1922</v>
      </c>
      <c r="H1293">
        <v>1922</v>
      </c>
      <c r="I1293">
        <v>1922</v>
      </c>
      <c r="J1293">
        <v>1922</v>
      </c>
      <c r="K1293">
        <v>0</v>
      </c>
      <c r="L1293" s="2">
        <v>0</v>
      </c>
      <c r="M1293" s="2">
        <v>0</v>
      </c>
      <c r="N1293" s="2">
        <v>0</v>
      </c>
      <c r="O1293" s="2">
        <v>319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319</v>
      </c>
      <c r="V1293" t="s">
        <v>55</v>
      </c>
    </row>
    <row r="1294" spans="1:22" ht="15.75" hidden="1" thickBot="1" x14ac:dyDescent="0.3">
      <c r="A1294" t="s">
        <v>8327</v>
      </c>
      <c r="B1294" s="6">
        <v>45572</v>
      </c>
      <c r="C1294" t="s">
        <v>1</v>
      </c>
      <c r="D1294" t="s">
        <v>7706</v>
      </c>
      <c r="E1294" t="s">
        <v>10763</v>
      </c>
      <c r="F1294" t="s">
        <v>10764</v>
      </c>
      <c r="G1294">
        <v>1921</v>
      </c>
      <c r="H1294">
        <v>1921</v>
      </c>
      <c r="I1294">
        <v>1921</v>
      </c>
      <c r="J1294">
        <v>1921</v>
      </c>
      <c r="K1294">
        <v>0</v>
      </c>
      <c r="L1294" s="2">
        <v>0</v>
      </c>
      <c r="M1294" s="2">
        <v>0</v>
      </c>
      <c r="N1294" s="2">
        <v>0</v>
      </c>
      <c r="O1294" s="2">
        <v>55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55</v>
      </c>
      <c r="V1294" t="s">
        <v>55</v>
      </c>
    </row>
    <row r="1295" spans="1:22" ht="15.75" hidden="1" thickBot="1" x14ac:dyDescent="0.3">
      <c r="A1295" t="s">
        <v>8327</v>
      </c>
      <c r="B1295" s="6">
        <v>45572</v>
      </c>
      <c r="C1295" t="s">
        <v>1</v>
      </c>
      <c r="D1295" t="s">
        <v>7706</v>
      </c>
      <c r="E1295" t="s">
        <v>10763</v>
      </c>
      <c r="F1295" t="s">
        <v>10764</v>
      </c>
      <c r="G1295">
        <v>1920</v>
      </c>
      <c r="H1295">
        <v>1920</v>
      </c>
      <c r="I1295">
        <v>1920</v>
      </c>
      <c r="J1295">
        <v>1920</v>
      </c>
      <c r="K1295">
        <v>0</v>
      </c>
      <c r="L1295" s="2">
        <v>0</v>
      </c>
      <c r="M1295" s="2">
        <v>0</v>
      </c>
      <c r="N1295" s="2">
        <v>0</v>
      </c>
      <c r="O1295" s="2">
        <v>447.4</v>
      </c>
      <c r="P1295" s="2">
        <v>0</v>
      </c>
      <c r="Q1295" s="2">
        <v>0</v>
      </c>
      <c r="R1295" s="2">
        <v>0</v>
      </c>
      <c r="S1295" s="2">
        <v>0</v>
      </c>
      <c r="T1295" s="2">
        <v>0</v>
      </c>
      <c r="U1295" s="2">
        <v>447.4</v>
      </c>
      <c r="V1295" t="s">
        <v>55</v>
      </c>
    </row>
    <row r="1296" spans="1:22" ht="15.75" hidden="1" thickBot="1" x14ac:dyDescent="0.3">
      <c r="A1296" t="s">
        <v>8327</v>
      </c>
      <c r="B1296" s="6">
        <v>45572</v>
      </c>
      <c r="C1296" t="s">
        <v>1</v>
      </c>
      <c r="D1296" t="s">
        <v>7706</v>
      </c>
      <c r="E1296" t="s">
        <v>10763</v>
      </c>
      <c r="F1296" t="s">
        <v>10764</v>
      </c>
      <c r="G1296">
        <v>1919</v>
      </c>
      <c r="H1296">
        <v>1919</v>
      </c>
      <c r="I1296">
        <v>1919</v>
      </c>
      <c r="J1296">
        <v>1919</v>
      </c>
      <c r="K1296">
        <v>0</v>
      </c>
      <c r="L1296" s="2">
        <v>0</v>
      </c>
      <c r="M1296" s="2">
        <v>0</v>
      </c>
      <c r="N1296" s="2">
        <v>0</v>
      </c>
      <c r="O1296" s="2">
        <v>150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>
        <v>150</v>
      </c>
      <c r="V1296" t="s">
        <v>55</v>
      </c>
    </row>
    <row r="1297" spans="1:22" ht="15.75" hidden="1" thickBot="1" x14ac:dyDescent="0.3">
      <c r="A1297" t="s">
        <v>8327</v>
      </c>
      <c r="B1297" s="6">
        <v>45572</v>
      </c>
      <c r="C1297" t="s">
        <v>1</v>
      </c>
      <c r="D1297" t="s">
        <v>7706</v>
      </c>
      <c r="E1297" t="s">
        <v>10763</v>
      </c>
      <c r="F1297" t="s">
        <v>10764</v>
      </c>
      <c r="G1297">
        <v>1918</v>
      </c>
      <c r="H1297">
        <v>1918</v>
      </c>
      <c r="I1297">
        <v>1918</v>
      </c>
      <c r="J1297">
        <v>1918</v>
      </c>
      <c r="K1297">
        <v>0</v>
      </c>
      <c r="L1297" s="2">
        <v>0</v>
      </c>
      <c r="M1297" s="2">
        <v>0</v>
      </c>
      <c r="N1297" s="2">
        <v>0</v>
      </c>
      <c r="O1297" s="2">
        <v>22.5</v>
      </c>
      <c r="P1297" s="2">
        <v>0</v>
      </c>
      <c r="Q1297" s="2">
        <v>0</v>
      </c>
      <c r="R1297" s="2">
        <v>0</v>
      </c>
      <c r="S1297" s="2">
        <v>0</v>
      </c>
      <c r="T1297" s="2">
        <v>0</v>
      </c>
      <c r="U1297" s="2">
        <v>22.5</v>
      </c>
      <c r="V1297" t="s">
        <v>55</v>
      </c>
    </row>
    <row r="1298" spans="1:22" ht="15.75" hidden="1" thickBot="1" x14ac:dyDescent="0.3">
      <c r="A1298" t="s">
        <v>8327</v>
      </c>
      <c r="B1298" s="6">
        <v>45572</v>
      </c>
      <c r="C1298" t="s">
        <v>1</v>
      </c>
      <c r="D1298" t="s">
        <v>7706</v>
      </c>
      <c r="E1298" t="s">
        <v>10763</v>
      </c>
      <c r="F1298" t="s">
        <v>10764</v>
      </c>
      <c r="G1298">
        <v>1917</v>
      </c>
      <c r="H1298">
        <v>1917</v>
      </c>
      <c r="I1298">
        <v>1917</v>
      </c>
      <c r="J1298">
        <v>1917</v>
      </c>
      <c r="K1298">
        <v>0</v>
      </c>
      <c r="L1298" s="2">
        <v>0</v>
      </c>
      <c r="M1298" s="2">
        <v>0</v>
      </c>
      <c r="N1298" s="2">
        <v>0</v>
      </c>
      <c r="O1298" s="2">
        <v>150</v>
      </c>
      <c r="P1298" s="2">
        <v>0</v>
      </c>
      <c r="Q1298" s="2">
        <v>0</v>
      </c>
      <c r="R1298" s="2">
        <v>0</v>
      </c>
      <c r="S1298" s="2">
        <v>0</v>
      </c>
      <c r="T1298" s="2">
        <v>0</v>
      </c>
      <c r="U1298" s="2">
        <v>150</v>
      </c>
      <c r="V1298" t="s">
        <v>55</v>
      </c>
    </row>
    <row r="1299" spans="1:22" ht="15.75" hidden="1" thickBot="1" x14ac:dyDescent="0.3">
      <c r="A1299" t="s">
        <v>8327</v>
      </c>
      <c r="B1299" s="6">
        <v>45572</v>
      </c>
      <c r="C1299" t="s">
        <v>1</v>
      </c>
      <c r="D1299" t="s">
        <v>7706</v>
      </c>
      <c r="E1299" t="s">
        <v>10763</v>
      </c>
      <c r="F1299" t="s">
        <v>10764</v>
      </c>
      <c r="G1299">
        <v>1916</v>
      </c>
      <c r="H1299">
        <v>1916</v>
      </c>
      <c r="I1299">
        <v>1916</v>
      </c>
      <c r="J1299">
        <v>1916</v>
      </c>
      <c r="K1299">
        <v>0</v>
      </c>
      <c r="L1299" s="2">
        <v>0</v>
      </c>
      <c r="M1299" s="2">
        <v>0</v>
      </c>
      <c r="N1299" s="2">
        <v>0</v>
      </c>
      <c r="O1299" s="2">
        <v>10.8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10.8</v>
      </c>
      <c r="V1299" t="s">
        <v>55</v>
      </c>
    </row>
    <row r="1300" spans="1:22" ht="15.75" hidden="1" thickBot="1" x14ac:dyDescent="0.3">
      <c r="A1300" t="s">
        <v>8327</v>
      </c>
      <c r="B1300" s="6">
        <v>45572</v>
      </c>
      <c r="C1300" t="s">
        <v>1</v>
      </c>
      <c r="D1300" t="s">
        <v>7706</v>
      </c>
      <c r="E1300" t="s">
        <v>10763</v>
      </c>
      <c r="F1300" t="s">
        <v>10764</v>
      </c>
      <c r="G1300">
        <v>1915</v>
      </c>
      <c r="H1300">
        <v>1915</v>
      </c>
      <c r="I1300">
        <v>1915</v>
      </c>
      <c r="J1300">
        <v>1915</v>
      </c>
      <c r="K1300">
        <v>0</v>
      </c>
      <c r="L1300" s="2">
        <v>0</v>
      </c>
      <c r="M1300" s="2">
        <v>0</v>
      </c>
      <c r="N1300" s="2">
        <v>0</v>
      </c>
      <c r="O1300" s="2">
        <v>98.25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>
        <v>98.25</v>
      </c>
      <c r="V1300" t="s">
        <v>55</v>
      </c>
    </row>
    <row r="1301" spans="1:22" ht="15.75" hidden="1" thickBot="1" x14ac:dyDescent="0.3">
      <c r="A1301" t="s">
        <v>8327</v>
      </c>
      <c r="B1301" s="6">
        <v>45572</v>
      </c>
      <c r="C1301" t="s">
        <v>1</v>
      </c>
      <c r="D1301" t="s">
        <v>7706</v>
      </c>
      <c r="E1301" t="s">
        <v>10763</v>
      </c>
      <c r="F1301" t="s">
        <v>10764</v>
      </c>
      <c r="G1301">
        <v>1914</v>
      </c>
      <c r="H1301">
        <v>1914</v>
      </c>
      <c r="I1301">
        <v>1914</v>
      </c>
      <c r="J1301">
        <v>1914</v>
      </c>
      <c r="K1301">
        <v>0</v>
      </c>
      <c r="L1301" s="2">
        <v>0</v>
      </c>
      <c r="M1301" s="2">
        <v>0</v>
      </c>
      <c r="N1301" s="2">
        <v>0</v>
      </c>
      <c r="O1301" s="2">
        <v>129</v>
      </c>
      <c r="P1301" s="2">
        <v>0</v>
      </c>
      <c r="Q1301" s="2">
        <v>0</v>
      </c>
      <c r="R1301" s="2">
        <v>0</v>
      </c>
      <c r="S1301" s="2">
        <v>0</v>
      </c>
      <c r="T1301" s="2">
        <v>0</v>
      </c>
      <c r="U1301" s="2">
        <v>129</v>
      </c>
      <c r="V1301" t="s">
        <v>55</v>
      </c>
    </row>
    <row r="1302" spans="1:22" ht="15.75" hidden="1" thickBot="1" x14ac:dyDescent="0.3">
      <c r="A1302" t="s">
        <v>8327</v>
      </c>
      <c r="B1302" s="6">
        <v>45572</v>
      </c>
      <c r="C1302" t="s">
        <v>1</v>
      </c>
      <c r="D1302" t="s">
        <v>7706</v>
      </c>
      <c r="E1302" t="s">
        <v>10763</v>
      </c>
      <c r="F1302" t="s">
        <v>10764</v>
      </c>
      <c r="G1302">
        <v>1913</v>
      </c>
      <c r="H1302">
        <v>1913</v>
      </c>
      <c r="I1302">
        <v>1913</v>
      </c>
      <c r="J1302">
        <v>1913</v>
      </c>
      <c r="K1302">
        <v>0</v>
      </c>
      <c r="L1302" s="2">
        <v>0</v>
      </c>
      <c r="M1302" s="2">
        <v>0</v>
      </c>
      <c r="N1302" s="2">
        <v>0</v>
      </c>
      <c r="O1302" s="2">
        <v>300.2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300.2</v>
      </c>
      <c r="V1302" t="s">
        <v>55</v>
      </c>
    </row>
    <row r="1303" spans="1:22" ht="15.75" hidden="1" thickBot="1" x14ac:dyDescent="0.3">
      <c r="A1303" t="s">
        <v>8327</v>
      </c>
      <c r="B1303" s="6">
        <v>45572</v>
      </c>
      <c r="C1303" t="s">
        <v>1</v>
      </c>
      <c r="D1303" t="s">
        <v>7706</v>
      </c>
      <c r="E1303" t="s">
        <v>10763</v>
      </c>
      <c r="F1303" t="s">
        <v>10764</v>
      </c>
      <c r="G1303">
        <v>1912</v>
      </c>
      <c r="H1303">
        <v>1912</v>
      </c>
      <c r="I1303">
        <v>1912</v>
      </c>
      <c r="J1303">
        <v>1912</v>
      </c>
      <c r="K1303">
        <v>0</v>
      </c>
      <c r="L1303" s="2">
        <v>0</v>
      </c>
      <c r="M1303" s="2">
        <v>0</v>
      </c>
      <c r="N1303" s="2">
        <v>0</v>
      </c>
      <c r="O1303" s="2">
        <v>115</v>
      </c>
      <c r="P1303" s="2">
        <v>0</v>
      </c>
      <c r="Q1303" s="2">
        <v>0</v>
      </c>
      <c r="R1303" s="2">
        <v>0</v>
      </c>
      <c r="S1303" s="2">
        <v>0</v>
      </c>
      <c r="T1303" s="2">
        <v>0</v>
      </c>
      <c r="U1303" s="2">
        <v>115</v>
      </c>
      <c r="V1303" t="s">
        <v>55</v>
      </c>
    </row>
    <row r="1304" spans="1:22" ht="15.75" hidden="1" thickBot="1" x14ac:dyDescent="0.3">
      <c r="A1304" t="s">
        <v>8327</v>
      </c>
      <c r="B1304" s="6">
        <v>45572</v>
      </c>
      <c r="C1304" t="s">
        <v>1</v>
      </c>
      <c r="D1304" t="s">
        <v>7706</v>
      </c>
      <c r="E1304" t="s">
        <v>10763</v>
      </c>
      <c r="F1304" t="s">
        <v>10764</v>
      </c>
      <c r="G1304">
        <v>1911</v>
      </c>
      <c r="H1304">
        <v>1911</v>
      </c>
      <c r="I1304">
        <v>1911</v>
      </c>
      <c r="J1304">
        <v>1911</v>
      </c>
      <c r="K1304">
        <v>0</v>
      </c>
      <c r="L1304" s="2">
        <v>0</v>
      </c>
      <c r="M1304" s="2">
        <v>0</v>
      </c>
      <c r="N1304" s="2">
        <v>0</v>
      </c>
      <c r="O1304" s="2">
        <v>4.8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4.8</v>
      </c>
      <c r="V1304" t="s">
        <v>55</v>
      </c>
    </row>
    <row r="1305" spans="1:22" ht="15.75" hidden="1" thickBot="1" x14ac:dyDescent="0.3">
      <c r="A1305" t="s">
        <v>8327</v>
      </c>
      <c r="B1305" s="6">
        <v>45572</v>
      </c>
      <c r="C1305" t="s">
        <v>1</v>
      </c>
      <c r="D1305" t="s">
        <v>7706</v>
      </c>
      <c r="E1305" t="s">
        <v>10763</v>
      </c>
      <c r="F1305" t="s">
        <v>10764</v>
      </c>
      <c r="G1305">
        <v>1910</v>
      </c>
      <c r="H1305">
        <v>1910</v>
      </c>
      <c r="I1305">
        <v>1910</v>
      </c>
      <c r="J1305">
        <v>1910</v>
      </c>
      <c r="K1305">
        <v>0</v>
      </c>
      <c r="L1305" s="2">
        <v>0</v>
      </c>
      <c r="M1305" s="2">
        <v>0</v>
      </c>
      <c r="N1305" s="2">
        <v>0</v>
      </c>
      <c r="O1305" s="2">
        <v>87.2</v>
      </c>
      <c r="P1305" s="2">
        <v>0</v>
      </c>
      <c r="Q1305" s="2">
        <v>0</v>
      </c>
      <c r="R1305" s="2">
        <v>0</v>
      </c>
      <c r="S1305" s="2">
        <v>0</v>
      </c>
      <c r="T1305" s="2">
        <v>0</v>
      </c>
      <c r="U1305" s="2">
        <v>87.2</v>
      </c>
      <c r="V1305" t="s">
        <v>55</v>
      </c>
    </row>
    <row r="1306" spans="1:22" ht="15.75" hidden="1" thickBot="1" x14ac:dyDescent="0.3">
      <c r="A1306" t="s">
        <v>8327</v>
      </c>
      <c r="B1306" s="6">
        <v>45572</v>
      </c>
      <c r="C1306" t="s">
        <v>1</v>
      </c>
      <c r="D1306" t="s">
        <v>7706</v>
      </c>
      <c r="E1306" t="s">
        <v>10763</v>
      </c>
      <c r="F1306" t="s">
        <v>10764</v>
      </c>
      <c r="G1306">
        <v>1909</v>
      </c>
      <c r="H1306">
        <v>1909</v>
      </c>
      <c r="I1306">
        <v>1909</v>
      </c>
      <c r="J1306">
        <v>1909</v>
      </c>
      <c r="K1306">
        <v>0</v>
      </c>
      <c r="L1306" s="2">
        <v>0</v>
      </c>
      <c r="M1306" s="2">
        <v>0</v>
      </c>
      <c r="N1306" s="2">
        <v>0</v>
      </c>
      <c r="O1306" s="2">
        <v>138</v>
      </c>
      <c r="P1306" s="2">
        <v>0</v>
      </c>
      <c r="Q1306" s="2">
        <v>0</v>
      </c>
      <c r="R1306" s="2">
        <v>0</v>
      </c>
      <c r="S1306" s="2">
        <v>0</v>
      </c>
      <c r="T1306" s="2">
        <v>0</v>
      </c>
      <c r="U1306" s="2">
        <v>138</v>
      </c>
      <c r="V1306" t="s">
        <v>55</v>
      </c>
    </row>
    <row r="1307" spans="1:22" ht="15.75" hidden="1" thickBot="1" x14ac:dyDescent="0.3">
      <c r="A1307" t="s">
        <v>8327</v>
      </c>
      <c r="B1307" s="6">
        <v>45572</v>
      </c>
      <c r="C1307" t="s">
        <v>1</v>
      </c>
      <c r="D1307" t="s">
        <v>7706</v>
      </c>
      <c r="E1307" t="s">
        <v>10763</v>
      </c>
      <c r="F1307" t="s">
        <v>10764</v>
      </c>
      <c r="G1307">
        <v>1908</v>
      </c>
      <c r="H1307">
        <v>1908</v>
      </c>
      <c r="I1307">
        <v>1908</v>
      </c>
      <c r="J1307">
        <v>1908</v>
      </c>
      <c r="K1307">
        <v>0</v>
      </c>
      <c r="L1307" s="2">
        <v>0</v>
      </c>
      <c r="M1307" s="2">
        <v>0</v>
      </c>
      <c r="N1307" s="2">
        <v>0</v>
      </c>
      <c r="O1307" s="2">
        <v>149.1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>
        <v>149.1</v>
      </c>
      <c r="V1307" t="s">
        <v>55</v>
      </c>
    </row>
    <row r="1308" spans="1:22" ht="15.75" hidden="1" thickBot="1" x14ac:dyDescent="0.3">
      <c r="A1308" t="s">
        <v>8327</v>
      </c>
      <c r="B1308" s="6">
        <v>45572</v>
      </c>
      <c r="C1308" t="s">
        <v>1</v>
      </c>
      <c r="D1308" t="s">
        <v>7706</v>
      </c>
      <c r="E1308" t="s">
        <v>10763</v>
      </c>
      <c r="F1308" t="s">
        <v>10764</v>
      </c>
      <c r="G1308">
        <v>1907</v>
      </c>
      <c r="H1308">
        <v>1907</v>
      </c>
      <c r="I1308">
        <v>1907</v>
      </c>
      <c r="J1308">
        <v>1907</v>
      </c>
      <c r="K1308">
        <v>0</v>
      </c>
      <c r="L1308" s="2">
        <v>0</v>
      </c>
      <c r="M1308" s="2">
        <v>0</v>
      </c>
      <c r="N1308" s="2">
        <v>0</v>
      </c>
      <c r="O1308" s="2">
        <v>4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4</v>
      </c>
      <c r="V1308" t="s">
        <v>55</v>
      </c>
    </row>
    <row r="1309" spans="1:22" ht="15.75" hidden="1" thickBot="1" x14ac:dyDescent="0.3">
      <c r="A1309" t="s">
        <v>8327</v>
      </c>
      <c r="B1309" s="6">
        <v>45572</v>
      </c>
      <c r="C1309" t="s">
        <v>1</v>
      </c>
      <c r="D1309" t="s">
        <v>7706</v>
      </c>
      <c r="E1309" t="s">
        <v>10763</v>
      </c>
      <c r="F1309" t="s">
        <v>10764</v>
      </c>
      <c r="G1309">
        <v>1906</v>
      </c>
      <c r="H1309">
        <v>1906</v>
      </c>
      <c r="I1309">
        <v>1906</v>
      </c>
      <c r="J1309">
        <v>1906</v>
      </c>
      <c r="K1309">
        <v>0</v>
      </c>
      <c r="L1309" s="2">
        <v>0</v>
      </c>
      <c r="M1309" s="2">
        <v>0</v>
      </c>
      <c r="N1309" s="2">
        <v>0</v>
      </c>
      <c r="O1309" s="2">
        <v>51.5</v>
      </c>
      <c r="P1309" s="2">
        <v>0</v>
      </c>
      <c r="Q1309" s="2">
        <v>0</v>
      </c>
      <c r="R1309" s="2">
        <v>0</v>
      </c>
      <c r="S1309" s="2">
        <v>0</v>
      </c>
      <c r="T1309" s="2">
        <v>0</v>
      </c>
      <c r="U1309" s="2">
        <v>51.5</v>
      </c>
      <c r="V1309" t="s">
        <v>55</v>
      </c>
    </row>
    <row r="1310" spans="1:22" ht="15.75" hidden="1" thickBot="1" x14ac:dyDescent="0.3">
      <c r="A1310" t="s">
        <v>8327</v>
      </c>
      <c r="B1310" s="6">
        <v>45572</v>
      </c>
      <c r="C1310" t="s">
        <v>1</v>
      </c>
      <c r="D1310" t="s">
        <v>7706</v>
      </c>
      <c r="E1310" t="s">
        <v>10763</v>
      </c>
      <c r="F1310" t="s">
        <v>10764</v>
      </c>
      <c r="G1310">
        <v>1905</v>
      </c>
      <c r="H1310">
        <v>1905</v>
      </c>
      <c r="I1310">
        <v>1905</v>
      </c>
      <c r="J1310">
        <v>1905</v>
      </c>
      <c r="K1310">
        <v>0</v>
      </c>
      <c r="L1310" s="2">
        <v>0</v>
      </c>
      <c r="M1310" s="2">
        <v>0</v>
      </c>
      <c r="N1310" s="2">
        <v>0</v>
      </c>
      <c r="O1310" s="2">
        <v>403.75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>
        <v>403.75</v>
      </c>
      <c r="V1310" t="s">
        <v>55</v>
      </c>
    </row>
    <row r="1311" spans="1:22" ht="15.75" hidden="1" thickBot="1" x14ac:dyDescent="0.3">
      <c r="A1311" t="s">
        <v>8327</v>
      </c>
      <c r="B1311" s="6">
        <v>45572</v>
      </c>
      <c r="C1311" t="s">
        <v>1</v>
      </c>
      <c r="D1311" t="s">
        <v>7706</v>
      </c>
      <c r="E1311" t="s">
        <v>10763</v>
      </c>
      <c r="F1311" t="s">
        <v>10764</v>
      </c>
      <c r="G1311">
        <v>1904</v>
      </c>
      <c r="H1311">
        <v>1904</v>
      </c>
      <c r="I1311">
        <v>1904</v>
      </c>
      <c r="J1311">
        <v>1904</v>
      </c>
      <c r="K1311">
        <v>0</v>
      </c>
      <c r="L1311" s="2">
        <v>0</v>
      </c>
      <c r="M1311" s="2">
        <v>0</v>
      </c>
      <c r="N1311" s="2">
        <v>0</v>
      </c>
      <c r="O1311" s="2">
        <v>116.25</v>
      </c>
      <c r="P1311" s="2">
        <v>0</v>
      </c>
      <c r="Q1311" s="2">
        <v>0</v>
      </c>
      <c r="R1311" s="2">
        <v>0</v>
      </c>
      <c r="S1311" s="2">
        <v>0</v>
      </c>
      <c r="T1311" s="2">
        <v>0</v>
      </c>
      <c r="U1311" s="2">
        <v>116.25</v>
      </c>
      <c r="V1311" t="s">
        <v>55</v>
      </c>
    </row>
    <row r="1312" spans="1:22" ht="15.75" hidden="1" thickBot="1" x14ac:dyDescent="0.3">
      <c r="A1312" t="s">
        <v>8327</v>
      </c>
      <c r="B1312" s="6">
        <v>45572</v>
      </c>
      <c r="C1312" t="s">
        <v>1</v>
      </c>
      <c r="D1312" t="s">
        <v>7706</v>
      </c>
      <c r="E1312" t="s">
        <v>10763</v>
      </c>
      <c r="F1312" t="s">
        <v>10764</v>
      </c>
      <c r="G1312">
        <v>1903</v>
      </c>
      <c r="H1312">
        <v>1903</v>
      </c>
      <c r="I1312">
        <v>1903</v>
      </c>
      <c r="J1312">
        <v>1903</v>
      </c>
      <c r="K1312">
        <v>0</v>
      </c>
      <c r="L1312" s="2">
        <v>0</v>
      </c>
      <c r="M1312" s="2">
        <v>0</v>
      </c>
      <c r="N1312" s="2">
        <v>0</v>
      </c>
      <c r="O1312" s="2">
        <v>104</v>
      </c>
      <c r="P1312" s="2">
        <v>0</v>
      </c>
      <c r="Q1312" s="2">
        <v>0</v>
      </c>
      <c r="R1312" s="2">
        <v>0</v>
      </c>
      <c r="S1312" s="2">
        <v>0</v>
      </c>
      <c r="T1312" s="2">
        <v>0</v>
      </c>
      <c r="U1312" s="2">
        <v>104</v>
      </c>
      <c r="V1312" t="s">
        <v>55</v>
      </c>
    </row>
    <row r="1313" spans="1:22" ht="15.75" hidden="1" thickBot="1" x14ac:dyDescent="0.3">
      <c r="A1313" t="s">
        <v>8327</v>
      </c>
      <c r="B1313" s="6">
        <v>45572</v>
      </c>
      <c r="C1313" t="s">
        <v>1</v>
      </c>
      <c r="D1313" t="s">
        <v>7706</v>
      </c>
      <c r="E1313" t="s">
        <v>10763</v>
      </c>
      <c r="F1313" t="s">
        <v>10764</v>
      </c>
      <c r="G1313">
        <v>1902</v>
      </c>
      <c r="H1313">
        <v>1902</v>
      </c>
      <c r="I1313">
        <v>1902</v>
      </c>
      <c r="J1313">
        <v>1902</v>
      </c>
      <c r="K1313">
        <v>0</v>
      </c>
      <c r="L1313" s="2">
        <v>0</v>
      </c>
      <c r="M1313" s="2">
        <v>0</v>
      </c>
      <c r="N1313" s="2">
        <v>0</v>
      </c>
      <c r="O1313" s="2">
        <v>450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>
        <v>450</v>
      </c>
      <c r="V1313" t="s">
        <v>55</v>
      </c>
    </row>
    <row r="1314" spans="1:22" ht="15.75" hidden="1" thickBot="1" x14ac:dyDescent="0.3">
      <c r="A1314" t="s">
        <v>8327</v>
      </c>
      <c r="B1314" s="6">
        <v>45572</v>
      </c>
      <c r="C1314" t="s">
        <v>1</v>
      </c>
      <c r="D1314" t="s">
        <v>7706</v>
      </c>
      <c r="E1314" t="s">
        <v>10763</v>
      </c>
      <c r="F1314" t="s">
        <v>10764</v>
      </c>
      <c r="G1314">
        <v>1901</v>
      </c>
      <c r="H1314">
        <v>1901</v>
      </c>
      <c r="I1314">
        <v>1901</v>
      </c>
      <c r="J1314">
        <v>1901</v>
      </c>
      <c r="K1314">
        <v>0</v>
      </c>
      <c r="L1314" s="2">
        <v>0</v>
      </c>
      <c r="M1314" s="2">
        <v>0</v>
      </c>
      <c r="N1314" s="2">
        <v>0</v>
      </c>
      <c r="O1314" s="2">
        <v>977.6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>
        <v>977.6</v>
      </c>
      <c r="V1314" t="s">
        <v>55</v>
      </c>
    </row>
    <row r="1315" spans="1:22" ht="15.75" hidden="1" thickBot="1" x14ac:dyDescent="0.3">
      <c r="A1315" t="s">
        <v>8327</v>
      </c>
      <c r="B1315" s="6">
        <v>45572</v>
      </c>
      <c r="C1315" t="s">
        <v>1</v>
      </c>
      <c r="D1315" t="s">
        <v>7706</v>
      </c>
      <c r="E1315" t="s">
        <v>10763</v>
      </c>
      <c r="F1315" t="s">
        <v>10764</v>
      </c>
      <c r="G1315">
        <v>1900</v>
      </c>
      <c r="H1315">
        <v>1900</v>
      </c>
      <c r="I1315">
        <v>1900</v>
      </c>
      <c r="J1315">
        <v>1900</v>
      </c>
      <c r="K1315">
        <v>0</v>
      </c>
      <c r="L1315" s="2">
        <v>0</v>
      </c>
      <c r="M1315" s="2">
        <v>0</v>
      </c>
      <c r="N1315" s="2">
        <v>0</v>
      </c>
      <c r="O1315" s="2">
        <v>49.5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49.5</v>
      </c>
      <c r="V1315" t="s">
        <v>55</v>
      </c>
    </row>
    <row r="1316" spans="1:22" ht="15.75" hidden="1" thickBot="1" x14ac:dyDescent="0.3">
      <c r="A1316" t="s">
        <v>8327</v>
      </c>
      <c r="B1316" s="6">
        <v>45570</v>
      </c>
      <c r="C1316" t="s">
        <v>1</v>
      </c>
      <c r="D1316" t="s">
        <v>7706</v>
      </c>
      <c r="E1316" t="s">
        <v>10763</v>
      </c>
      <c r="F1316" t="s">
        <v>10764</v>
      </c>
      <c r="G1316">
        <v>1899</v>
      </c>
      <c r="H1316">
        <v>1899</v>
      </c>
      <c r="I1316">
        <v>1899</v>
      </c>
      <c r="J1316">
        <v>1899</v>
      </c>
      <c r="K1316">
        <v>0</v>
      </c>
      <c r="L1316" s="2">
        <v>0</v>
      </c>
      <c r="M1316" s="2">
        <v>0</v>
      </c>
      <c r="N1316" s="2">
        <v>0</v>
      </c>
      <c r="O1316" s="2">
        <v>51.5</v>
      </c>
      <c r="P1316" s="2">
        <v>0</v>
      </c>
      <c r="Q1316" s="2">
        <v>0</v>
      </c>
      <c r="R1316" s="2">
        <v>0</v>
      </c>
      <c r="S1316" s="2">
        <v>0</v>
      </c>
      <c r="T1316" s="2">
        <v>0</v>
      </c>
      <c r="U1316" s="2">
        <v>51.5</v>
      </c>
      <c r="V1316" t="s">
        <v>55</v>
      </c>
    </row>
    <row r="1317" spans="1:22" ht="15.75" hidden="1" thickBot="1" x14ac:dyDescent="0.3">
      <c r="A1317" t="s">
        <v>8327</v>
      </c>
      <c r="B1317" s="6">
        <v>45570</v>
      </c>
      <c r="C1317" t="s">
        <v>1</v>
      </c>
      <c r="D1317" t="s">
        <v>7706</v>
      </c>
      <c r="E1317" t="s">
        <v>10763</v>
      </c>
      <c r="F1317" t="s">
        <v>10764</v>
      </c>
      <c r="G1317">
        <v>1898</v>
      </c>
      <c r="H1317">
        <v>1898</v>
      </c>
      <c r="I1317">
        <v>1898</v>
      </c>
      <c r="J1317">
        <v>1898</v>
      </c>
      <c r="K1317">
        <v>0</v>
      </c>
      <c r="L1317" s="2">
        <v>0</v>
      </c>
      <c r="M1317" s="2">
        <v>0</v>
      </c>
      <c r="N1317" s="2">
        <v>0</v>
      </c>
      <c r="O1317" s="2">
        <v>537.79999999999995</v>
      </c>
      <c r="P1317" s="2">
        <v>0</v>
      </c>
      <c r="Q1317" s="2">
        <v>0</v>
      </c>
      <c r="R1317" s="2">
        <v>0</v>
      </c>
      <c r="S1317" s="2">
        <v>0</v>
      </c>
      <c r="T1317" s="2">
        <v>0</v>
      </c>
      <c r="U1317" s="2">
        <v>537.79999999999995</v>
      </c>
      <c r="V1317" t="s">
        <v>55</v>
      </c>
    </row>
    <row r="1318" spans="1:22" ht="15.75" hidden="1" thickBot="1" x14ac:dyDescent="0.3">
      <c r="A1318" t="s">
        <v>8327</v>
      </c>
      <c r="B1318" s="6">
        <v>45570</v>
      </c>
      <c r="C1318" t="s">
        <v>1</v>
      </c>
      <c r="D1318" t="s">
        <v>7706</v>
      </c>
      <c r="E1318" t="s">
        <v>10763</v>
      </c>
      <c r="F1318" t="s">
        <v>10764</v>
      </c>
      <c r="G1318">
        <v>1897</v>
      </c>
      <c r="H1318">
        <v>1897</v>
      </c>
      <c r="I1318">
        <v>1897</v>
      </c>
      <c r="J1318">
        <v>1897</v>
      </c>
      <c r="K1318">
        <v>0</v>
      </c>
      <c r="L1318" s="2">
        <v>0</v>
      </c>
      <c r="M1318" s="2">
        <v>0</v>
      </c>
      <c r="N1318" s="2">
        <v>0</v>
      </c>
      <c r="O1318" s="2">
        <v>108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>
        <v>108</v>
      </c>
      <c r="V1318" t="s">
        <v>55</v>
      </c>
    </row>
    <row r="1319" spans="1:22" ht="15.75" hidden="1" thickBot="1" x14ac:dyDescent="0.3">
      <c r="A1319" t="s">
        <v>8327</v>
      </c>
      <c r="B1319" s="6">
        <v>45570</v>
      </c>
      <c r="C1319" t="s">
        <v>1</v>
      </c>
      <c r="D1319" t="s">
        <v>7706</v>
      </c>
      <c r="E1319" t="s">
        <v>10763</v>
      </c>
      <c r="F1319" t="s">
        <v>10764</v>
      </c>
      <c r="G1319">
        <v>1896</v>
      </c>
      <c r="H1319">
        <v>1896</v>
      </c>
      <c r="I1319">
        <v>1896</v>
      </c>
      <c r="J1319">
        <v>1896</v>
      </c>
      <c r="K1319">
        <v>0</v>
      </c>
      <c r="L1319" s="2">
        <v>0</v>
      </c>
      <c r="M1319" s="2">
        <v>0</v>
      </c>
      <c r="N1319" s="2">
        <v>0</v>
      </c>
      <c r="O1319" s="2">
        <v>83.77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>
        <v>83.77</v>
      </c>
      <c r="V1319" t="s">
        <v>55</v>
      </c>
    </row>
    <row r="1320" spans="1:22" ht="15.75" hidden="1" thickBot="1" x14ac:dyDescent="0.3">
      <c r="A1320" t="s">
        <v>8327</v>
      </c>
      <c r="B1320" s="6">
        <v>45570</v>
      </c>
      <c r="C1320" t="s">
        <v>1</v>
      </c>
      <c r="D1320" t="s">
        <v>7706</v>
      </c>
      <c r="E1320" t="s">
        <v>10763</v>
      </c>
      <c r="F1320" t="s">
        <v>10764</v>
      </c>
      <c r="G1320">
        <v>1895</v>
      </c>
      <c r="H1320">
        <v>1895</v>
      </c>
      <c r="I1320">
        <v>1895</v>
      </c>
      <c r="J1320">
        <v>1895</v>
      </c>
      <c r="K1320">
        <v>0</v>
      </c>
      <c r="L1320" s="2">
        <v>0</v>
      </c>
      <c r="M1320" s="2">
        <v>0</v>
      </c>
      <c r="N1320" s="2">
        <v>0</v>
      </c>
      <c r="O1320" s="2">
        <v>19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>
        <v>19</v>
      </c>
      <c r="V1320" t="s">
        <v>55</v>
      </c>
    </row>
    <row r="1321" spans="1:22" ht="15.75" hidden="1" thickBot="1" x14ac:dyDescent="0.3">
      <c r="A1321" t="s">
        <v>8327</v>
      </c>
      <c r="B1321" s="6">
        <v>45570</v>
      </c>
      <c r="C1321" t="s">
        <v>1</v>
      </c>
      <c r="D1321" t="s">
        <v>7706</v>
      </c>
      <c r="E1321" t="s">
        <v>10763</v>
      </c>
      <c r="F1321" t="s">
        <v>10764</v>
      </c>
      <c r="G1321">
        <v>1894</v>
      </c>
      <c r="H1321">
        <v>1894</v>
      </c>
      <c r="I1321">
        <v>1894</v>
      </c>
      <c r="J1321">
        <v>1894</v>
      </c>
      <c r="K1321">
        <v>0</v>
      </c>
      <c r="L1321" s="2">
        <v>0</v>
      </c>
      <c r="M1321" s="2">
        <v>0</v>
      </c>
      <c r="N1321" s="2">
        <v>0</v>
      </c>
      <c r="O1321" s="2">
        <v>73.5</v>
      </c>
      <c r="P1321" s="2">
        <v>0</v>
      </c>
      <c r="Q1321" s="2">
        <v>0</v>
      </c>
      <c r="R1321" s="2">
        <v>0</v>
      </c>
      <c r="S1321" s="2">
        <v>0</v>
      </c>
      <c r="T1321" s="2">
        <v>0</v>
      </c>
      <c r="U1321" s="2">
        <v>73.5</v>
      </c>
      <c r="V1321" t="s">
        <v>55</v>
      </c>
    </row>
    <row r="1322" spans="1:22" ht="15.75" hidden="1" thickBot="1" x14ac:dyDescent="0.3">
      <c r="A1322" t="s">
        <v>8327</v>
      </c>
      <c r="B1322" s="6">
        <v>45570</v>
      </c>
      <c r="C1322" t="s">
        <v>1</v>
      </c>
      <c r="D1322" t="s">
        <v>7706</v>
      </c>
      <c r="E1322" t="s">
        <v>10763</v>
      </c>
      <c r="F1322" t="s">
        <v>10764</v>
      </c>
      <c r="G1322">
        <v>1893</v>
      </c>
      <c r="H1322">
        <v>1893</v>
      </c>
      <c r="I1322">
        <v>1893</v>
      </c>
      <c r="J1322">
        <v>1893</v>
      </c>
      <c r="K1322">
        <v>0</v>
      </c>
      <c r="L1322" s="2">
        <v>0</v>
      </c>
      <c r="M1322" s="2">
        <v>0</v>
      </c>
      <c r="N1322" s="2">
        <v>0</v>
      </c>
      <c r="O1322" s="2">
        <v>414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>
        <v>414</v>
      </c>
      <c r="V1322" t="s">
        <v>55</v>
      </c>
    </row>
    <row r="1323" spans="1:22" ht="15.75" hidden="1" thickBot="1" x14ac:dyDescent="0.3">
      <c r="A1323" t="s">
        <v>8327</v>
      </c>
      <c r="B1323" s="6">
        <v>45570</v>
      </c>
      <c r="C1323" t="s">
        <v>1</v>
      </c>
      <c r="D1323" t="s">
        <v>7706</v>
      </c>
      <c r="E1323" t="s">
        <v>10763</v>
      </c>
      <c r="F1323" t="s">
        <v>10764</v>
      </c>
      <c r="G1323">
        <v>1892</v>
      </c>
      <c r="H1323">
        <v>1892</v>
      </c>
      <c r="I1323">
        <v>1892</v>
      </c>
      <c r="J1323">
        <v>1892</v>
      </c>
      <c r="K1323">
        <v>0</v>
      </c>
      <c r="L1323" s="2">
        <v>0</v>
      </c>
      <c r="M1323" s="2">
        <v>0</v>
      </c>
      <c r="N1323" s="2">
        <v>0</v>
      </c>
      <c r="O1323" s="2">
        <v>75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75</v>
      </c>
      <c r="V1323" t="s">
        <v>55</v>
      </c>
    </row>
    <row r="1324" spans="1:22" ht="15.75" hidden="1" thickBot="1" x14ac:dyDescent="0.3">
      <c r="A1324" t="s">
        <v>8327</v>
      </c>
      <c r="B1324" s="6">
        <v>45570</v>
      </c>
      <c r="C1324" t="s">
        <v>1</v>
      </c>
      <c r="D1324" t="s">
        <v>7706</v>
      </c>
      <c r="E1324" t="s">
        <v>10763</v>
      </c>
      <c r="F1324" t="s">
        <v>10764</v>
      </c>
      <c r="G1324">
        <v>1891</v>
      </c>
      <c r="H1324">
        <v>1891</v>
      </c>
      <c r="I1324">
        <v>1891</v>
      </c>
      <c r="J1324">
        <v>1891</v>
      </c>
      <c r="K1324">
        <v>0</v>
      </c>
      <c r="L1324" s="2">
        <v>0</v>
      </c>
      <c r="M1324" s="2">
        <v>0</v>
      </c>
      <c r="N1324" s="2">
        <v>0</v>
      </c>
      <c r="O1324" s="2">
        <v>145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>
        <v>145</v>
      </c>
      <c r="V1324" t="s">
        <v>55</v>
      </c>
    </row>
    <row r="1325" spans="1:22" ht="15.75" hidden="1" thickBot="1" x14ac:dyDescent="0.3">
      <c r="A1325" t="s">
        <v>8327</v>
      </c>
      <c r="B1325" s="6">
        <v>45570</v>
      </c>
      <c r="C1325" t="s">
        <v>1</v>
      </c>
      <c r="D1325" t="s">
        <v>7706</v>
      </c>
      <c r="E1325" t="s">
        <v>10763</v>
      </c>
      <c r="F1325" t="s">
        <v>10764</v>
      </c>
      <c r="G1325">
        <v>1890</v>
      </c>
      <c r="H1325">
        <v>1890</v>
      </c>
      <c r="I1325">
        <v>1890</v>
      </c>
      <c r="J1325">
        <v>1890</v>
      </c>
      <c r="K1325">
        <v>0</v>
      </c>
      <c r="L1325" s="2">
        <v>0</v>
      </c>
      <c r="M1325" s="2">
        <v>0</v>
      </c>
      <c r="N1325" s="2">
        <v>0</v>
      </c>
      <c r="O1325" s="2">
        <v>50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50</v>
      </c>
      <c r="V1325" t="s">
        <v>55</v>
      </c>
    </row>
    <row r="1326" spans="1:22" ht="15.75" hidden="1" thickBot="1" x14ac:dyDescent="0.3">
      <c r="A1326" t="s">
        <v>8327</v>
      </c>
      <c r="B1326" s="6">
        <v>45570</v>
      </c>
      <c r="C1326" t="s">
        <v>1</v>
      </c>
      <c r="D1326" t="s">
        <v>7706</v>
      </c>
      <c r="E1326" t="s">
        <v>10763</v>
      </c>
      <c r="F1326" t="s">
        <v>10764</v>
      </c>
      <c r="G1326">
        <v>1889</v>
      </c>
      <c r="H1326">
        <v>1889</v>
      </c>
      <c r="I1326">
        <v>1889</v>
      </c>
      <c r="J1326">
        <v>1889</v>
      </c>
      <c r="K1326">
        <v>0</v>
      </c>
      <c r="L1326" s="2">
        <v>0</v>
      </c>
      <c r="M1326" s="2">
        <v>0</v>
      </c>
      <c r="N1326" s="2">
        <v>0</v>
      </c>
      <c r="O1326" s="2">
        <v>146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146</v>
      </c>
      <c r="V1326" t="s">
        <v>55</v>
      </c>
    </row>
    <row r="1327" spans="1:22" ht="15.75" hidden="1" thickBot="1" x14ac:dyDescent="0.3">
      <c r="A1327" t="s">
        <v>8327</v>
      </c>
      <c r="B1327" s="6">
        <v>45570</v>
      </c>
      <c r="C1327" t="s">
        <v>1</v>
      </c>
      <c r="D1327" t="s">
        <v>7706</v>
      </c>
      <c r="E1327" t="s">
        <v>10763</v>
      </c>
      <c r="F1327" t="s">
        <v>10764</v>
      </c>
      <c r="G1327">
        <v>1888</v>
      </c>
      <c r="H1327">
        <v>1888</v>
      </c>
      <c r="I1327">
        <v>1888</v>
      </c>
      <c r="J1327">
        <v>1888</v>
      </c>
      <c r="K1327">
        <v>0</v>
      </c>
      <c r="L1327" s="2">
        <v>0</v>
      </c>
      <c r="M1327" s="2">
        <v>0</v>
      </c>
      <c r="N1327" s="2">
        <v>0</v>
      </c>
      <c r="O1327" s="2">
        <v>276.5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>
        <v>276.5</v>
      </c>
      <c r="V1327" t="s">
        <v>55</v>
      </c>
    </row>
    <row r="1328" spans="1:22" ht="15.75" hidden="1" thickBot="1" x14ac:dyDescent="0.3">
      <c r="A1328" t="s">
        <v>8327</v>
      </c>
      <c r="B1328" s="6">
        <v>45569</v>
      </c>
      <c r="C1328" t="s">
        <v>1</v>
      </c>
      <c r="D1328" t="s">
        <v>7706</v>
      </c>
      <c r="E1328" t="s">
        <v>10763</v>
      </c>
      <c r="F1328" t="s">
        <v>10764</v>
      </c>
      <c r="G1328">
        <v>1887</v>
      </c>
      <c r="H1328">
        <v>1887</v>
      </c>
      <c r="I1328">
        <v>1887</v>
      </c>
      <c r="J1328">
        <v>1887</v>
      </c>
      <c r="K1328">
        <v>0</v>
      </c>
      <c r="L1328" s="2">
        <v>0</v>
      </c>
      <c r="M1328" s="2">
        <v>0</v>
      </c>
      <c r="N1328" s="2">
        <v>0</v>
      </c>
      <c r="O1328" s="2">
        <v>81.2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>
        <v>81.2</v>
      </c>
      <c r="V1328" t="s">
        <v>55</v>
      </c>
    </row>
    <row r="1329" spans="1:22" ht="15.75" hidden="1" thickBot="1" x14ac:dyDescent="0.3">
      <c r="A1329" t="s">
        <v>8327</v>
      </c>
      <c r="B1329" s="6">
        <v>45569</v>
      </c>
      <c r="C1329" t="s">
        <v>1</v>
      </c>
      <c r="D1329" t="s">
        <v>7706</v>
      </c>
      <c r="E1329" t="s">
        <v>10763</v>
      </c>
      <c r="F1329" t="s">
        <v>10764</v>
      </c>
      <c r="G1329">
        <v>1886</v>
      </c>
      <c r="H1329">
        <v>1886</v>
      </c>
      <c r="I1329">
        <v>1886</v>
      </c>
      <c r="J1329">
        <v>1886</v>
      </c>
      <c r="K1329">
        <v>0</v>
      </c>
      <c r="L1329" s="2">
        <v>0</v>
      </c>
      <c r="M1329" s="2">
        <v>0</v>
      </c>
      <c r="N1329" s="2">
        <v>0</v>
      </c>
      <c r="O1329" s="2">
        <v>100</v>
      </c>
      <c r="P1329" s="2">
        <v>0</v>
      </c>
      <c r="Q1329" s="2">
        <v>0</v>
      </c>
      <c r="R1329" s="2">
        <v>0</v>
      </c>
      <c r="S1329" s="2">
        <v>0</v>
      </c>
      <c r="T1329" s="2">
        <v>0</v>
      </c>
      <c r="U1329" s="2">
        <v>100</v>
      </c>
      <c r="V1329" t="s">
        <v>55</v>
      </c>
    </row>
    <row r="1330" spans="1:22" ht="15.75" hidden="1" thickBot="1" x14ac:dyDescent="0.3">
      <c r="A1330" t="s">
        <v>8327</v>
      </c>
      <c r="B1330" s="6">
        <v>45569</v>
      </c>
      <c r="C1330" t="s">
        <v>1</v>
      </c>
      <c r="D1330" t="s">
        <v>7706</v>
      </c>
      <c r="E1330" t="s">
        <v>10763</v>
      </c>
      <c r="F1330" t="s">
        <v>10764</v>
      </c>
      <c r="G1330">
        <v>1885</v>
      </c>
      <c r="H1330">
        <v>1885</v>
      </c>
      <c r="I1330">
        <v>1885</v>
      </c>
      <c r="J1330">
        <v>1885</v>
      </c>
      <c r="K1330">
        <v>0</v>
      </c>
      <c r="L1330" s="2">
        <v>0</v>
      </c>
      <c r="M1330" s="2">
        <v>0</v>
      </c>
      <c r="N1330" s="2">
        <v>0</v>
      </c>
      <c r="O1330" s="2">
        <v>178.2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>
        <v>178.2</v>
      </c>
      <c r="V1330" t="s">
        <v>55</v>
      </c>
    </row>
    <row r="1331" spans="1:22" ht="15.75" hidden="1" thickBot="1" x14ac:dyDescent="0.3">
      <c r="A1331" t="s">
        <v>8327</v>
      </c>
      <c r="B1331" s="6">
        <v>45569</v>
      </c>
      <c r="C1331" t="s">
        <v>1</v>
      </c>
      <c r="D1331" t="s">
        <v>7706</v>
      </c>
      <c r="E1331" t="s">
        <v>10763</v>
      </c>
      <c r="F1331" t="s">
        <v>10764</v>
      </c>
      <c r="G1331">
        <v>1884</v>
      </c>
      <c r="H1331">
        <v>1884</v>
      </c>
      <c r="I1331">
        <v>1884</v>
      </c>
      <c r="J1331">
        <v>1884</v>
      </c>
      <c r="K1331">
        <v>0</v>
      </c>
      <c r="L1331" s="2">
        <v>0</v>
      </c>
      <c r="M1331" s="2">
        <v>0</v>
      </c>
      <c r="N1331" s="2">
        <v>0</v>
      </c>
      <c r="O1331" s="2">
        <v>57.46</v>
      </c>
      <c r="P1331" s="2">
        <v>0</v>
      </c>
      <c r="Q1331" s="2">
        <v>0</v>
      </c>
      <c r="R1331" s="2">
        <v>0</v>
      </c>
      <c r="S1331" s="2">
        <v>0</v>
      </c>
      <c r="T1331" s="2">
        <v>0</v>
      </c>
      <c r="U1331" s="2">
        <v>57.46</v>
      </c>
      <c r="V1331" t="s">
        <v>55</v>
      </c>
    </row>
    <row r="1332" spans="1:22" ht="15.75" hidden="1" thickBot="1" x14ac:dyDescent="0.3">
      <c r="A1332" t="s">
        <v>8327</v>
      </c>
      <c r="B1332" s="6">
        <v>45569</v>
      </c>
      <c r="C1332" t="s">
        <v>1</v>
      </c>
      <c r="D1332" t="s">
        <v>7706</v>
      </c>
      <c r="E1332" t="s">
        <v>10763</v>
      </c>
      <c r="F1332" t="s">
        <v>10764</v>
      </c>
      <c r="G1332">
        <v>1883</v>
      </c>
      <c r="H1332">
        <v>1883</v>
      </c>
      <c r="I1332">
        <v>1883</v>
      </c>
      <c r="J1332">
        <v>1883</v>
      </c>
      <c r="K1332">
        <v>0</v>
      </c>
      <c r="L1332" s="2">
        <v>0</v>
      </c>
      <c r="M1332" s="2">
        <v>0</v>
      </c>
      <c r="N1332" s="2">
        <v>0</v>
      </c>
      <c r="O1332" s="2">
        <v>24.89</v>
      </c>
      <c r="P1332" s="2">
        <v>0</v>
      </c>
      <c r="Q1332" s="2">
        <v>0</v>
      </c>
      <c r="R1332" s="2">
        <v>0</v>
      </c>
      <c r="S1332" s="2">
        <v>0</v>
      </c>
      <c r="T1332" s="2">
        <v>0</v>
      </c>
      <c r="U1332" s="2">
        <v>24.89</v>
      </c>
      <c r="V1332" t="s">
        <v>55</v>
      </c>
    </row>
    <row r="1333" spans="1:22" ht="15.75" hidden="1" thickBot="1" x14ac:dyDescent="0.3">
      <c r="A1333" t="s">
        <v>8327</v>
      </c>
      <c r="B1333" s="6">
        <v>45569</v>
      </c>
      <c r="C1333" t="s">
        <v>1</v>
      </c>
      <c r="D1333" t="s">
        <v>7706</v>
      </c>
      <c r="E1333" t="s">
        <v>10763</v>
      </c>
      <c r="F1333" t="s">
        <v>10764</v>
      </c>
      <c r="G1333">
        <v>1882</v>
      </c>
      <c r="H1333">
        <v>1882</v>
      </c>
      <c r="I1333">
        <v>1882</v>
      </c>
      <c r="J1333">
        <v>1882</v>
      </c>
      <c r="K1333">
        <v>0</v>
      </c>
      <c r="L1333" s="2">
        <v>0</v>
      </c>
      <c r="M1333" s="2">
        <v>0</v>
      </c>
      <c r="N1333" s="2">
        <v>0</v>
      </c>
      <c r="O1333" s="2">
        <v>9.4</v>
      </c>
      <c r="P1333" s="2">
        <v>0</v>
      </c>
      <c r="Q1333" s="2">
        <v>0</v>
      </c>
      <c r="R1333" s="2">
        <v>0</v>
      </c>
      <c r="S1333" s="2">
        <v>0</v>
      </c>
      <c r="T1333" s="2">
        <v>0</v>
      </c>
      <c r="U1333" s="2">
        <v>9.4</v>
      </c>
      <c r="V1333" t="s">
        <v>55</v>
      </c>
    </row>
    <row r="1334" spans="1:22" ht="15.75" hidden="1" thickBot="1" x14ac:dyDescent="0.3">
      <c r="A1334" t="s">
        <v>8327</v>
      </c>
      <c r="B1334" s="6">
        <v>45569</v>
      </c>
      <c r="C1334" t="s">
        <v>1</v>
      </c>
      <c r="D1334" t="s">
        <v>7706</v>
      </c>
      <c r="E1334" t="s">
        <v>10763</v>
      </c>
      <c r="F1334" t="s">
        <v>10764</v>
      </c>
      <c r="G1334">
        <v>1881</v>
      </c>
      <c r="H1334">
        <v>1881</v>
      </c>
      <c r="I1334">
        <v>1881</v>
      </c>
      <c r="J1334">
        <v>1881</v>
      </c>
      <c r="K1334">
        <v>0</v>
      </c>
      <c r="L1334" s="2">
        <v>0</v>
      </c>
      <c r="M1334" s="2">
        <v>0</v>
      </c>
      <c r="N1334" s="2">
        <v>0</v>
      </c>
      <c r="O1334" s="2">
        <v>108.95</v>
      </c>
      <c r="P1334" s="2">
        <v>0</v>
      </c>
      <c r="Q1334" s="2">
        <v>0</v>
      </c>
      <c r="R1334" s="2">
        <v>0</v>
      </c>
      <c r="S1334" s="2">
        <v>0</v>
      </c>
      <c r="T1334" s="2">
        <v>0</v>
      </c>
      <c r="U1334" s="2">
        <v>108.95</v>
      </c>
      <c r="V1334" t="s">
        <v>55</v>
      </c>
    </row>
    <row r="1335" spans="1:22" ht="15.75" hidden="1" thickBot="1" x14ac:dyDescent="0.3">
      <c r="A1335" t="s">
        <v>8327</v>
      </c>
      <c r="B1335" s="6">
        <v>45569</v>
      </c>
      <c r="C1335" t="s">
        <v>1</v>
      </c>
      <c r="D1335" t="s">
        <v>7706</v>
      </c>
      <c r="E1335" t="s">
        <v>10763</v>
      </c>
      <c r="F1335" t="s">
        <v>10764</v>
      </c>
      <c r="G1335">
        <v>1880</v>
      </c>
      <c r="H1335">
        <v>1880</v>
      </c>
      <c r="I1335">
        <v>1880</v>
      </c>
      <c r="J1335">
        <v>1880</v>
      </c>
      <c r="K1335">
        <v>0</v>
      </c>
      <c r="L1335" s="2">
        <v>0</v>
      </c>
      <c r="M1335" s="2">
        <v>0</v>
      </c>
      <c r="N1335" s="2">
        <v>0</v>
      </c>
      <c r="O1335" s="2">
        <v>90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>
        <v>90</v>
      </c>
      <c r="V1335" t="s">
        <v>55</v>
      </c>
    </row>
    <row r="1336" spans="1:22" ht="15.75" hidden="1" thickBot="1" x14ac:dyDescent="0.3">
      <c r="A1336" t="s">
        <v>8327</v>
      </c>
      <c r="B1336" s="6">
        <v>45569</v>
      </c>
      <c r="C1336" t="s">
        <v>1</v>
      </c>
      <c r="D1336" t="s">
        <v>7706</v>
      </c>
      <c r="E1336" t="s">
        <v>10763</v>
      </c>
      <c r="F1336" t="s">
        <v>10764</v>
      </c>
      <c r="G1336">
        <v>1879</v>
      </c>
      <c r="H1336">
        <v>1879</v>
      </c>
      <c r="I1336">
        <v>1879</v>
      </c>
      <c r="J1336">
        <v>1879</v>
      </c>
      <c r="K1336">
        <v>0</v>
      </c>
      <c r="L1336" s="2">
        <v>0</v>
      </c>
      <c r="M1336" s="2">
        <v>0</v>
      </c>
      <c r="N1336" s="2">
        <v>0</v>
      </c>
      <c r="O1336" s="2">
        <v>162</v>
      </c>
      <c r="P1336" s="2">
        <v>0</v>
      </c>
      <c r="Q1336" s="2">
        <v>0</v>
      </c>
      <c r="R1336" s="2">
        <v>0</v>
      </c>
      <c r="S1336" s="2">
        <v>0</v>
      </c>
      <c r="T1336" s="2">
        <v>0</v>
      </c>
      <c r="U1336" s="2">
        <v>162</v>
      </c>
      <c r="V1336" t="s">
        <v>55</v>
      </c>
    </row>
    <row r="1337" spans="1:22" ht="15.75" hidden="1" thickBot="1" x14ac:dyDescent="0.3">
      <c r="A1337" t="s">
        <v>8327</v>
      </c>
      <c r="B1337" s="6">
        <v>45569</v>
      </c>
      <c r="C1337" t="s">
        <v>1</v>
      </c>
      <c r="D1337" t="s">
        <v>7706</v>
      </c>
      <c r="E1337" t="s">
        <v>10763</v>
      </c>
      <c r="F1337" t="s">
        <v>10764</v>
      </c>
      <c r="G1337">
        <v>1878</v>
      </c>
      <c r="H1337">
        <v>1878</v>
      </c>
      <c r="I1337">
        <v>1878</v>
      </c>
      <c r="J1337">
        <v>1878</v>
      </c>
      <c r="K1337">
        <v>0</v>
      </c>
      <c r="L1337" s="2">
        <v>0</v>
      </c>
      <c r="M1337" s="2">
        <v>0</v>
      </c>
      <c r="N1337" s="2">
        <v>0</v>
      </c>
      <c r="O1337" s="2">
        <v>50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>
        <v>50</v>
      </c>
      <c r="V1337" t="s">
        <v>55</v>
      </c>
    </row>
    <row r="1338" spans="1:22" ht="15.75" hidden="1" thickBot="1" x14ac:dyDescent="0.3">
      <c r="A1338" t="s">
        <v>8327</v>
      </c>
      <c r="B1338" s="6">
        <v>45569</v>
      </c>
      <c r="C1338" t="s">
        <v>1</v>
      </c>
      <c r="D1338" t="s">
        <v>7706</v>
      </c>
      <c r="E1338" t="s">
        <v>10763</v>
      </c>
      <c r="F1338" t="s">
        <v>10764</v>
      </c>
      <c r="G1338">
        <v>1877</v>
      </c>
      <c r="H1338">
        <v>1877</v>
      </c>
      <c r="I1338">
        <v>1877</v>
      </c>
      <c r="J1338">
        <v>1877</v>
      </c>
      <c r="K1338">
        <v>0</v>
      </c>
      <c r="L1338" s="2">
        <v>0</v>
      </c>
      <c r="M1338" s="2">
        <v>0</v>
      </c>
      <c r="N1338" s="2">
        <v>0</v>
      </c>
      <c r="O1338" s="2">
        <v>383.44</v>
      </c>
      <c r="P1338" s="2">
        <v>0</v>
      </c>
      <c r="Q1338" s="2">
        <v>0</v>
      </c>
      <c r="R1338" s="2">
        <v>0</v>
      </c>
      <c r="S1338" s="2">
        <v>0</v>
      </c>
      <c r="T1338" s="2">
        <v>0</v>
      </c>
      <c r="U1338" s="2">
        <v>383.44</v>
      </c>
      <c r="V1338" t="s">
        <v>55</v>
      </c>
    </row>
    <row r="1339" spans="1:22" ht="15.75" hidden="1" thickBot="1" x14ac:dyDescent="0.3">
      <c r="A1339" t="s">
        <v>8327</v>
      </c>
      <c r="B1339" s="6">
        <v>45568</v>
      </c>
      <c r="C1339" t="s">
        <v>1</v>
      </c>
      <c r="D1339" t="s">
        <v>7706</v>
      </c>
      <c r="E1339" t="s">
        <v>10763</v>
      </c>
      <c r="F1339" t="s">
        <v>10764</v>
      </c>
      <c r="G1339">
        <v>1876</v>
      </c>
      <c r="H1339">
        <v>1876</v>
      </c>
      <c r="I1339">
        <v>1876</v>
      </c>
      <c r="J1339">
        <v>1876</v>
      </c>
      <c r="K1339">
        <v>0</v>
      </c>
      <c r="L1339" s="2">
        <v>0</v>
      </c>
      <c r="M1339" s="2">
        <v>0</v>
      </c>
      <c r="N1339" s="2">
        <v>0</v>
      </c>
      <c r="O1339" s="2">
        <v>12</v>
      </c>
      <c r="P1339" s="2">
        <v>0</v>
      </c>
      <c r="Q1339" s="2">
        <v>0</v>
      </c>
      <c r="R1339" s="2">
        <v>0</v>
      </c>
      <c r="S1339" s="2">
        <v>0</v>
      </c>
      <c r="T1339" s="2">
        <v>0</v>
      </c>
      <c r="U1339" s="2">
        <v>12</v>
      </c>
      <c r="V1339" t="s">
        <v>55</v>
      </c>
    </row>
    <row r="1340" spans="1:22" ht="15.75" hidden="1" thickBot="1" x14ac:dyDescent="0.3">
      <c r="A1340" t="s">
        <v>8327</v>
      </c>
      <c r="B1340" s="6">
        <v>45568</v>
      </c>
      <c r="C1340" t="s">
        <v>1</v>
      </c>
      <c r="D1340" t="s">
        <v>7706</v>
      </c>
      <c r="E1340" t="s">
        <v>10763</v>
      </c>
      <c r="F1340" t="s">
        <v>10764</v>
      </c>
      <c r="G1340">
        <v>1875</v>
      </c>
      <c r="H1340">
        <v>1875</v>
      </c>
      <c r="I1340">
        <v>1875</v>
      </c>
      <c r="J1340">
        <v>1875</v>
      </c>
      <c r="K1340">
        <v>0</v>
      </c>
      <c r="L1340" s="2">
        <v>0</v>
      </c>
      <c r="M1340" s="2">
        <v>0</v>
      </c>
      <c r="N1340" s="2">
        <v>0</v>
      </c>
      <c r="O1340" s="2">
        <v>32.4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32.4</v>
      </c>
      <c r="V1340" t="s">
        <v>55</v>
      </c>
    </row>
    <row r="1341" spans="1:22" ht="15.75" hidden="1" thickBot="1" x14ac:dyDescent="0.3">
      <c r="A1341" t="s">
        <v>8327</v>
      </c>
      <c r="B1341" s="6">
        <v>45568</v>
      </c>
      <c r="C1341" t="s">
        <v>1</v>
      </c>
      <c r="D1341" t="s">
        <v>7706</v>
      </c>
      <c r="E1341" t="s">
        <v>10763</v>
      </c>
      <c r="F1341" t="s">
        <v>10764</v>
      </c>
      <c r="G1341">
        <v>1874</v>
      </c>
      <c r="H1341">
        <v>1874</v>
      </c>
      <c r="I1341">
        <v>1874</v>
      </c>
      <c r="J1341">
        <v>1874</v>
      </c>
      <c r="K1341">
        <v>0</v>
      </c>
      <c r="L1341" s="2">
        <v>0</v>
      </c>
      <c r="M1341" s="2">
        <v>0</v>
      </c>
      <c r="N1341" s="2">
        <v>0</v>
      </c>
      <c r="O1341" s="2">
        <v>250</v>
      </c>
      <c r="P1341" s="2">
        <v>0</v>
      </c>
      <c r="Q1341" s="2">
        <v>0</v>
      </c>
      <c r="R1341" s="2">
        <v>0</v>
      </c>
      <c r="S1341" s="2">
        <v>0</v>
      </c>
      <c r="T1341" s="2">
        <v>0</v>
      </c>
      <c r="U1341" s="2">
        <v>250</v>
      </c>
      <c r="V1341" t="s">
        <v>55</v>
      </c>
    </row>
    <row r="1342" spans="1:22" ht="15.75" hidden="1" thickBot="1" x14ac:dyDescent="0.3">
      <c r="A1342" t="s">
        <v>8327</v>
      </c>
      <c r="B1342" s="6">
        <v>45568</v>
      </c>
      <c r="C1342" t="s">
        <v>1</v>
      </c>
      <c r="D1342" t="s">
        <v>7706</v>
      </c>
      <c r="E1342" t="s">
        <v>10763</v>
      </c>
      <c r="F1342" t="s">
        <v>10764</v>
      </c>
      <c r="G1342">
        <v>1873</v>
      </c>
      <c r="H1342">
        <v>1873</v>
      </c>
      <c r="I1342">
        <v>1873</v>
      </c>
      <c r="J1342">
        <v>1873</v>
      </c>
      <c r="K1342">
        <v>0</v>
      </c>
      <c r="L1342" s="2">
        <v>0</v>
      </c>
      <c r="M1342" s="2">
        <v>0</v>
      </c>
      <c r="N1342" s="2">
        <v>0</v>
      </c>
      <c r="O1342" s="2">
        <v>1158.8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>
        <v>1158.8</v>
      </c>
      <c r="V1342" t="s">
        <v>55</v>
      </c>
    </row>
    <row r="1343" spans="1:22" ht="15.75" hidden="1" thickBot="1" x14ac:dyDescent="0.3">
      <c r="A1343" t="s">
        <v>8327</v>
      </c>
      <c r="B1343" s="6">
        <v>45568</v>
      </c>
      <c r="C1343" t="s">
        <v>1</v>
      </c>
      <c r="D1343" t="s">
        <v>7706</v>
      </c>
      <c r="E1343" t="s">
        <v>10763</v>
      </c>
      <c r="F1343" t="s">
        <v>10764</v>
      </c>
      <c r="G1343">
        <v>1872</v>
      </c>
      <c r="H1343">
        <v>1872</v>
      </c>
      <c r="I1343">
        <v>1872</v>
      </c>
      <c r="J1343">
        <v>1872</v>
      </c>
      <c r="K1343">
        <v>0</v>
      </c>
      <c r="L1343" s="2">
        <v>0</v>
      </c>
      <c r="M1343" s="2">
        <v>0</v>
      </c>
      <c r="N1343" s="2">
        <v>0</v>
      </c>
      <c r="O1343" s="2">
        <v>36</v>
      </c>
      <c r="P1343" s="2">
        <v>0</v>
      </c>
      <c r="Q1343" s="2">
        <v>0</v>
      </c>
      <c r="R1343" s="2">
        <v>0</v>
      </c>
      <c r="S1343" s="2">
        <v>0</v>
      </c>
      <c r="T1343" s="2">
        <v>0</v>
      </c>
      <c r="U1343" s="2">
        <v>36</v>
      </c>
      <c r="V1343" t="s">
        <v>55</v>
      </c>
    </row>
    <row r="1344" spans="1:22" ht="15.75" hidden="1" thickBot="1" x14ac:dyDescent="0.3">
      <c r="A1344" t="s">
        <v>8327</v>
      </c>
      <c r="B1344" s="6">
        <v>45568</v>
      </c>
      <c r="C1344" t="s">
        <v>1</v>
      </c>
      <c r="D1344" t="s">
        <v>7706</v>
      </c>
      <c r="E1344" t="s">
        <v>10763</v>
      </c>
      <c r="F1344" t="s">
        <v>10764</v>
      </c>
      <c r="G1344">
        <v>1871</v>
      </c>
      <c r="H1344">
        <v>1871</v>
      </c>
      <c r="I1344">
        <v>1871</v>
      </c>
      <c r="J1344">
        <v>1871</v>
      </c>
      <c r="K1344">
        <v>0</v>
      </c>
      <c r="L1344" s="2">
        <v>0</v>
      </c>
      <c r="M1344" s="2">
        <v>0</v>
      </c>
      <c r="N1344" s="2">
        <v>0</v>
      </c>
      <c r="O1344" s="2">
        <v>80</v>
      </c>
      <c r="P1344" s="2">
        <v>0</v>
      </c>
      <c r="Q1344" s="2">
        <v>0</v>
      </c>
      <c r="R1344" s="2">
        <v>0</v>
      </c>
      <c r="S1344" s="2">
        <v>0</v>
      </c>
      <c r="T1344" s="2">
        <v>0</v>
      </c>
      <c r="U1344" s="2">
        <v>80</v>
      </c>
      <c r="V1344" t="s">
        <v>55</v>
      </c>
    </row>
    <row r="1345" spans="1:22" ht="15.75" hidden="1" thickBot="1" x14ac:dyDescent="0.3">
      <c r="A1345" t="s">
        <v>8327</v>
      </c>
      <c r="B1345" s="6">
        <v>45568</v>
      </c>
      <c r="C1345" t="s">
        <v>1</v>
      </c>
      <c r="D1345" t="s">
        <v>7706</v>
      </c>
      <c r="E1345" t="s">
        <v>10763</v>
      </c>
      <c r="F1345" t="s">
        <v>10764</v>
      </c>
      <c r="G1345">
        <v>1870</v>
      </c>
      <c r="H1345">
        <v>1870</v>
      </c>
      <c r="I1345">
        <v>1870</v>
      </c>
      <c r="J1345">
        <v>1870</v>
      </c>
      <c r="K1345">
        <v>0</v>
      </c>
      <c r="L1345" s="2">
        <v>0</v>
      </c>
      <c r="M1345" s="2">
        <v>0</v>
      </c>
      <c r="N1345" s="2">
        <v>0</v>
      </c>
      <c r="O1345" s="2">
        <v>66</v>
      </c>
      <c r="P1345" s="2">
        <v>0</v>
      </c>
      <c r="Q1345" s="2">
        <v>0</v>
      </c>
      <c r="R1345" s="2">
        <v>0</v>
      </c>
      <c r="S1345" s="2">
        <v>0</v>
      </c>
      <c r="T1345" s="2">
        <v>0</v>
      </c>
      <c r="U1345" s="2">
        <v>66</v>
      </c>
      <c r="V1345" t="s">
        <v>55</v>
      </c>
    </row>
    <row r="1346" spans="1:22" ht="15.75" hidden="1" thickBot="1" x14ac:dyDescent="0.3">
      <c r="A1346" t="s">
        <v>8327</v>
      </c>
      <c r="B1346" s="6">
        <v>45568</v>
      </c>
      <c r="C1346" t="s">
        <v>1</v>
      </c>
      <c r="D1346" t="s">
        <v>7706</v>
      </c>
      <c r="E1346" t="s">
        <v>10763</v>
      </c>
      <c r="F1346" t="s">
        <v>10764</v>
      </c>
      <c r="G1346">
        <v>1869</v>
      </c>
      <c r="H1346">
        <v>1869</v>
      </c>
      <c r="I1346">
        <v>1869</v>
      </c>
      <c r="J1346">
        <v>1869</v>
      </c>
      <c r="K1346">
        <v>0</v>
      </c>
      <c r="L1346" s="2">
        <v>0</v>
      </c>
      <c r="M1346" s="2">
        <v>0</v>
      </c>
      <c r="N1346" s="2">
        <v>0</v>
      </c>
      <c r="O1346" s="2">
        <v>105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>
        <v>105</v>
      </c>
      <c r="V1346" t="s">
        <v>55</v>
      </c>
    </row>
    <row r="1347" spans="1:22" ht="15.75" hidden="1" thickBot="1" x14ac:dyDescent="0.3">
      <c r="A1347" t="s">
        <v>8327</v>
      </c>
      <c r="B1347" s="6">
        <v>45568</v>
      </c>
      <c r="C1347" t="s">
        <v>1</v>
      </c>
      <c r="D1347" t="s">
        <v>7706</v>
      </c>
      <c r="E1347" t="s">
        <v>10763</v>
      </c>
      <c r="F1347" t="s">
        <v>10764</v>
      </c>
      <c r="G1347">
        <v>1868</v>
      </c>
      <c r="H1347">
        <v>1868</v>
      </c>
      <c r="I1347">
        <v>1868</v>
      </c>
      <c r="J1347">
        <v>1868</v>
      </c>
      <c r="K1347">
        <v>0</v>
      </c>
      <c r="L1347" s="2">
        <v>0</v>
      </c>
      <c r="M1347" s="2">
        <v>0</v>
      </c>
      <c r="N1347" s="2">
        <v>0</v>
      </c>
      <c r="O1347" s="2">
        <v>12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>
        <v>12</v>
      </c>
      <c r="V1347" t="s">
        <v>55</v>
      </c>
    </row>
    <row r="1348" spans="1:22" ht="15.75" hidden="1" thickBot="1" x14ac:dyDescent="0.3">
      <c r="A1348" t="s">
        <v>8327</v>
      </c>
      <c r="B1348" s="6">
        <v>45568</v>
      </c>
      <c r="C1348" t="s">
        <v>1</v>
      </c>
      <c r="D1348" t="s">
        <v>7706</v>
      </c>
      <c r="E1348" t="s">
        <v>10763</v>
      </c>
      <c r="F1348" t="s">
        <v>10764</v>
      </c>
      <c r="G1348">
        <v>1867</v>
      </c>
      <c r="H1348">
        <v>1867</v>
      </c>
      <c r="I1348">
        <v>1867</v>
      </c>
      <c r="J1348">
        <v>1867</v>
      </c>
      <c r="K1348">
        <v>0</v>
      </c>
      <c r="L1348" s="2">
        <v>0</v>
      </c>
      <c r="M1348" s="2">
        <v>0</v>
      </c>
      <c r="N1348" s="2">
        <v>0</v>
      </c>
      <c r="O1348" s="2">
        <v>173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>
        <v>173</v>
      </c>
      <c r="V1348" t="s">
        <v>55</v>
      </c>
    </row>
    <row r="1349" spans="1:22" ht="15.75" hidden="1" thickBot="1" x14ac:dyDescent="0.3">
      <c r="A1349" t="s">
        <v>8327</v>
      </c>
      <c r="B1349" s="6">
        <v>45567</v>
      </c>
      <c r="C1349" t="s">
        <v>1</v>
      </c>
      <c r="D1349" t="s">
        <v>7706</v>
      </c>
      <c r="E1349" t="s">
        <v>10763</v>
      </c>
      <c r="F1349" t="s">
        <v>10764</v>
      </c>
      <c r="G1349">
        <v>1866</v>
      </c>
      <c r="H1349">
        <v>1866</v>
      </c>
      <c r="I1349">
        <v>1866</v>
      </c>
      <c r="J1349">
        <v>1866</v>
      </c>
      <c r="K1349">
        <v>0</v>
      </c>
      <c r="L1349" s="2">
        <v>0</v>
      </c>
      <c r="M1349" s="2">
        <v>0</v>
      </c>
      <c r="N1349" s="2">
        <v>0</v>
      </c>
      <c r="O1349" s="2">
        <v>53.1</v>
      </c>
      <c r="P1349" s="2">
        <v>0</v>
      </c>
      <c r="Q1349" s="2">
        <v>0</v>
      </c>
      <c r="R1349" s="2">
        <v>0</v>
      </c>
      <c r="S1349" s="2">
        <v>0</v>
      </c>
      <c r="T1349" s="2">
        <v>0</v>
      </c>
      <c r="U1349" s="2">
        <v>53.1</v>
      </c>
      <c r="V1349" t="s">
        <v>55</v>
      </c>
    </row>
    <row r="1350" spans="1:22" ht="15.75" hidden="1" thickBot="1" x14ac:dyDescent="0.3">
      <c r="A1350" t="s">
        <v>8327</v>
      </c>
      <c r="B1350" s="6">
        <v>45567</v>
      </c>
      <c r="C1350" t="s">
        <v>1</v>
      </c>
      <c r="D1350" t="s">
        <v>7706</v>
      </c>
      <c r="E1350" t="s">
        <v>10763</v>
      </c>
      <c r="F1350" t="s">
        <v>10764</v>
      </c>
      <c r="G1350">
        <v>1865</v>
      </c>
      <c r="H1350">
        <v>1865</v>
      </c>
      <c r="I1350">
        <v>1865</v>
      </c>
      <c r="J1350">
        <v>1865</v>
      </c>
      <c r="K1350">
        <v>0</v>
      </c>
      <c r="L1350" s="2">
        <v>0</v>
      </c>
      <c r="M1350" s="2">
        <v>0</v>
      </c>
      <c r="N1350" s="2">
        <v>0</v>
      </c>
      <c r="O1350" s="2">
        <v>190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>
        <v>190</v>
      </c>
      <c r="V1350" t="s">
        <v>55</v>
      </c>
    </row>
    <row r="1351" spans="1:22" ht="15.75" hidden="1" thickBot="1" x14ac:dyDescent="0.3">
      <c r="A1351" t="s">
        <v>8327</v>
      </c>
      <c r="B1351" s="6">
        <v>45567</v>
      </c>
      <c r="C1351" t="s">
        <v>1</v>
      </c>
      <c r="D1351" t="s">
        <v>7706</v>
      </c>
      <c r="E1351" t="s">
        <v>10763</v>
      </c>
      <c r="F1351" t="s">
        <v>10764</v>
      </c>
      <c r="G1351">
        <v>1864</v>
      </c>
      <c r="H1351">
        <v>1864</v>
      </c>
      <c r="I1351">
        <v>1864</v>
      </c>
      <c r="J1351">
        <v>1864</v>
      </c>
      <c r="K1351">
        <v>0</v>
      </c>
      <c r="L1351" s="2">
        <v>0</v>
      </c>
      <c r="M1351" s="2">
        <v>0</v>
      </c>
      <c r="N1351" s="2">
        <v>0</v>
      </c>
      <c r="O1351" s="2">
        <v>22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>
        <v>22</v>
      </c>
      <c r="V1351" t="s">
        <v>55</v>
      </c>
    </row>
    <row r="1352" spans="1:22" ht="15.75" hidden="1" thickBot="1" x14ac:dyDescent="0.3">
      <c r="A1352" t="s">
        <v>8327</v>
      </c>
      <c r="B1352" s="6">
        <v>45567</v>
      </c>
      <c r="C1352" t="s">
        <v>1</v>
      </c>
      <c r="D1352" t="s">
        <v>7706</v>
      </c>
      <c r="E1352" t="s">
        <v>10763</v>
      </c>
      <c r="F1352" t="s">
        <v>10764</v>
      </c>
      <c r="G1352">
        <v>1863</v>
      </c>
      <c r="H1352">
        <v>1863</v>
      </c>
      <c r="I1352">
        <v>1863</v>
      </c>
      <c r="J1352">
        <v>1863</v>
      </c>
      <c r="K1352">
        <v>0</v>
      </c>
      <c r="L1352" s="2">
        <v>0</v>
      </c>
      <c r="M1352" s="2">
        <v>0</v>
      </c>
      <c r="N1352" s="2">
        <v>0</v>
      </c>
      <c r="O1352" s="2">
        <v>57.5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57.5</v>
      </c>
      <c r="V1352" t="s">
        <v>55</v>
      </c>
    </row>
    <row r="1353" spans="1:22" ht="15.75" hidden="1" thickBot="1" x14ac:dyDescent="0.3">
      <c r="A1353" t="s">
        <v>8327</v>
      </c>
      <c r="B1353" s="6">
        <v>45567</v>
      </c>
      <c r="C1353" t="s">
        <v>1</v>
      </c>
      <c r="D1353" t="s">
        <v>7706</v>
      </c>
      <c r="E1353" t="s">
        <v>10763</v>
      </c>
      <c r="F1353" t="s">
        <v>10764</v>
      </c>
      <c r="G1353">
        <v>1862</v>
      </c>
      <c r="H1353">
        <v>1862</v>
      </c>
      <c r="I1353">
        <v>1862</v>
      </c>
      <c r="J1353">
        <v>1862</v>
      </c>
      <c r="K1353">
        <v>0</v>
      </c>
      <c r="L1353" s="2">
        <v>0</v>
      </c>
      <c r="M1353" s="2">
        <v>0</v>
      </c>
      <c r="N1353" s="2">
        <v>0</v>
      </c>
      <c r="O1353" s="2">
        <v>112.2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112.2</v>
      </c>
      <c r="V1353" t="s">
        <v>55</v>
      </c>
    </row>
    <row r="1354" spans="1:22" ht="15.75" hidden="1" thickBot="1" x14ac:dyDescent="0.3">
      <c r="A1354" t="s">
        <v>8327</v>
      </c>
      <c r="B1354" s="6">
        <v>45567</v>
      </c>
      <c r="C1354" t="s">
        <v>1</v>
      </c>
      <c r="D1354" t="s">
        <v>7706</v>
      </c>
      <c r="E1354" t="s">
        <v>10763</v>
      </c>
      <c r="F1354" t="s">
        <v>10764</v>
      </c>
      <c r="G1354">
        <v>1861</v>
      </c>
      <c r="H1354">
        <v>1861</v>
      </c>
      <c r="I1354">
        <v>1861</v>
      </c>
      <c r="J1354">
        <v>1861</v>
      </c>
      <c r="K1354">
        <v>0</v>
      </c>
      <c r="L1354" s="2">
        <v>0</v>
      </c>
      <c r="M1354" s="2">
        <v>0</v>
      </c>
      <c r="N1354" s="2">
        <v>0</v>
      </c>
      <c r="O1354" s="2">
        <v>0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>
        <v>0</v>
      </c>
      <c r="V1354" t="s">
        <v>55</v>
      </c>
    </row>
    <row r="1355" spans="1:22" ht="15.75" hidden="1" thickBot="1" x14ac:dyDescent="0.3">
      <c r="A1355" t="s">
        <v>8327</v>
      </c>
      <c r="B1355" s="6">
        <v>45567</v>
      </c>
      <c r="C1355" t="s">
        <v>1</v>
      </c>
      <c r="D1355" t="s">
        <v>7706</v>
      </c>
      <c r="E1355" t="s">
        <v>10763</v>
      </c>
      <c r="F1355" t="s">
        <v>10764</v>
      </c>
      <c r="G1355">
        <v>1860</v>
      </c>
      <c r="H1355">
        <v>1860</v>
      </c>
      <c r="I1355">
        <v>1860</v>
      </c>
      <c r="J1355">
        <v>1860</v>
      </c>
      <c r="K1355">
        <v>0</v>
      </c>
      <c r="L1355" s="2">
        <v>0</v>
      </c>
      <c r="M1355" s="2">
        <v>0</v>
      </c>
      <c r="N1355" s="2">
        <v>0</v>
      </c>
      <c r="O1355" s="2">
        <v>6.55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>
        <v>6.55</v>
      </c>
      <c r="V1355" t="s">
        <v>55</v>
      </c>
    </row>
    <row r="1356" spans="1:22" ht="15.75" hidden="1" thickBot="1" x14ac:dyDescent="0.3">
      <c r="A1356" t="s">
        <v>8327</v>
      </c>
      <c r="B1356" s="6">
        <v>45567</v>
      </c>
      <c r="C1356" t="s">
        <v>1</v>
      </c>
      <c r="D1356" t="s">
        <v>7706</v>
      </c>
      <c r="E1356" t="s">
        <v>10763</v>
      </c>
      <c r="F1356" t="s">
        <v>10764</v>
      </c>
      <c r="G1356">
        <v>1859</v>
      </c>
      <c r="H1356">
        <v>1859</v>
      </c>
      <c r="I1356">
        <v>1859</v>
      </c>
      <c r="J1356">
        <v>1859</v>
      </c>
      <c r="K1356">
        <v>0</v>
      </c>
      <c r="L1356" s="2">
        <v>0</v>
      </c>
      <c r="M1356" s="2">
        <v>0</v>
      </c>
      <c r="N1356" s="2">
        <v>0</v>
      </c>
      <c r="O1356" s="2">
        <v>138</v>
      </c>
      <c r="P1356" s="2">
        <v>0</v>
      </c>
      <c r="Q1356" s="2">
        <v>0</v>
      </c>
      <c r="R1356" s="2">
        <v>0</v>
      </c>
      <c r="S1356" s="2">
        <v>0</v>
      </c>
      <c r="T1356" s="2">
        <v>0</v>
      </c>
      <c r="U1356" s="2">
        <v>138</v>
      </c>
      <c r="V1356" t="s">
        <v>55</v>
      </c>
    </row>
    <row r="1357" spans="1:22" ht="15.75" hidden="1" thickBot="1" x14ac:dyDescent="0.3">
      <c r="A1357" t="s">
        <v>8327</v>
      </c>
      <c r="B1357" s="6">
        <v>45567</v>
      </c>
      <c r="C1357" t="s">
        <v>1</v>
      </c>
      <c r="D1357" t="s">
        <v>7706</v>
      </c>
      <c r="E1357" t="s">
        <v>10763</v>
      </c>
      <c r="F1357" t="s">
        <v>10764</v>
      </c>
      <c r="G1357">
        <v>1858</v>
      </c>
      <c r="H1357">
        <v>1858</v>
      </c>
      <c r="I1357">
        <v>1858</v>
      </c>
      <c r="J1357">
        <v>1858</v>
      </c>
      <c r="K1357">
        <v>0</v>
      </c>
      <c r="L1357" s="2">
        <v>0</v>
      </c>
      <c r="M1357" s="2">
        <v>0</v>
      </c>
      <c r="N1357" s="2">
        <v>0</v>
      </c>
      <c r="O1357" s="2">
        <v>6.6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>
        <v>6.6</v>
      </c>
      <c r="V1357" t="s">
        <v>55</v>
      </c>
    </row>
    <row r="1358" spans="1:22" ht="15.75" hidden="1" thickBot="1" x14ac:dyDescent="0.3">
      <c r="A1358" t="s">
        <v>8327</v>
      </c>
      <c r="B1358" s="6">
        <v>45567</v>
      </c>
      <c r="C1358" t="s">
        <v>1</v>
      </c>
      <c r="D1358" t="s">
        <v>7706</v>
      </c>
      <c r="E1358" t="s">
        <v>10763</v>
      </c>
      <c r="F1358" t="s">
        <v>10764</v>
      </c>
      <c r="G1358">
        <v>1857</v>
      </c>
      <c r="H1358">
        <v>1857</v>
      </c>
      <c r="I1358">
        <v>1857</v>
      </c>
      <c r="J1358">
        <v>1857</v>
      </c>
      <c r="K1358">
        <v>0</v>
      </c>
      <c r="L1358" s="2">
        <v>0</v>
      </c>
      <c r="M1358" s="2">
        <v>0</v>
      </c>
      <c r="N1358" s="2">
        <v>0</v>
      </c>
      <c r="O1358" s="2">
        <v>91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>
        <v>91</v>
      </c>
      <c r="V1358" t="s">
        <v>55</v>
      </c>
    </row>
    <row r="1359" spans="1:22" ht="15.75" hidden="1" thickBot="1" x14ac:dyDescent="0.3">
      <c r="A1359" t="s">
        <v>8327</v>
      </c>
      <c r="B1359" s="6">
        <v>45567</v>
      </c>
      <c r="C1359" t="s">
        <v>1</v>
      </c>
      <c r="D1359" t="s">
        <v>7706</v>
      </c>
      <c r="E1359" t="s">
        <v>10763</v>
      </c>
      <c r="F1359" t="s">
        <v>10764</v>
      </c>
      <c r="G1359">
        <v>1856</v>
      </c>
      <c r="H1359">
        <v>1856</v>
      </c>
      <c r="I1359">
        <v>1856</v>
      </c>
      <c r="J1359">
        <v>1856</v>
      </c>
      <c r="K1359">
        <v>0</v>
      </c>
      <c r="L1359" s="2">
        <v>0</v>
      </c>
      <c r="M1359" s="2">
        <v>0</v>
      </c>
      <c r="N1359" s="2">
        <v>0</v>
      </c>
      <c r="O1359" s="2">
        <v>30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>
        <v>30</v>
      </c>
      <c r="V1359" t="s">
        <v>55</v>
      </c>
    </row>
    <row r="1360" spans="1:22" ht="15.75" hidden="1" thickBot="1" x14ac:dyDescent="0.3">
      <c r="A1360" t="s">
        <v>8327</v>
      </c>
      <c r="B1360" s="6">
        <v>45567</v>
      </c>
      <c r="C1360" t="s">
        <v>1</v>
      </c>
      <c r="D1360" t="s">
        <v>7706</v>
      </c>
      <c r="E1360" t="s">
        <v>10763</v>
      </c>
      <c r="F1360" t="s">
        <v>10764</v>
      </c>
      <c r="G1360">
        <v>1855</v>
      </c>
      <c r="H1360">
        <v>1855</v>
      </c>
      <c r="I1360">
        <v>1855</v>
      </c>
      <c r="J1360">
        <v>1855</v>
      </c>
      <c r="K1360">
        <v>0</v>
      </c>
      <c r="L1360" s="2">
        <v>0</v>
      </c>
      <c r="M1360" s="2">
        <v>0</v>
      </c>
      <c r="N1360" s="2">
        <v>0</v>
      </c>
      <c r="O1360" s="2">
        <v>770.5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>
        <v>770.5</v>
      </c>
      <c r="V1360" t="s">
        <v>55</v>
      </c>
    </row>
    <row r="1361" spans="1:22" ht="15.75" hidden="1" thickBot="1" x14ac:dyDescent="0.3">
      <c r="A1361" t="s">
        <v>8327</v>
      </c>
      <c r="B1361" s="6">
        <v>45567</v>
      </c>
      <c r="C1361" t="s">
        <v>1</v>
      </c>
      <c r="D1361" t="s">
        <v>7706</v>
      </c>
      <c r="E1361" t="s">
        <v>10763</v>
      </c>
      <c r="F1361" t="s">
        <v>10764</v>
      </c>
      <c r="G1361">
        <v>1854</v>
      </c>
      <c r="H1361">
        <v>1854</v>
      </c>
      <c r="I1361">
        <v>1854</v>
      </c>
      <c r="J1361">
        <v>1854</v>
      </c>
      <c r="K1361">
        <v>0</v>
      </c>
      <c r="L1361" s="2">
        <v>0</v>
      </c>
      <c r="M1361" s="2">
        <v>0</v>
      </c>
      <c r="N1361" s="2">
        <v>0</v>
      </c>
      <c r="O1361" s="2">
        <v>78.8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>
        <v>78.8</v>
      </c>
      <c r="V1361" t="s">
        <v>55</v>
      </c>
    </row>
    <row r="1362" spans="1:22" ht="15.75" hidden="1" thickBot="1" x14ac:dyDescent="0.3">
      <c r="A1362" t="s">
        <v>8327</v>
      </c>
      <c r="B1362" s="6">
        <v>45567</v>
      </c>
      <c r="C1362" t="s">
        <v>1</v>
      </c>
      <c r="D1362" t="s">
        <v>7706</v>
      </c>
      <c r="E1362" t="s">
        <v>10763</v>
      </c>
      <c r="F1362" t="s">
        <v>10764</v>
      </c>
      <c r="G1362">
        <v>1853</v>
      </c>
      <c r="H1362">
        <v>1853</v>
      </c>
      <c r="I1362">
        <v>1853</v>
      </c>
      <c r="J1362">
        <v>1853</v>
      </c>
      <c r="K1362">
        <v>0</v>
      </c>
      <c r="L1362" s="2">
        <v>0</v>
      </c>
      <c r="M1362" s="2">
        <v>0</v>
      </c>
      <c r="N1362" s="2">
        <v>0</v>
      </c>
      <c r="O1362" s="2">
        <v>105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>
        <v>105</v>
      </c>
      <c r="V1362" t="s">
        <v>55</v>
      </c>
    </row>
    <row r="1363" spans="1:22" ht="15.75" hidden="1" thickBot="1" x14ac:dyDescent="0.3">
      <c r="A1363" t="s">
        <v>8327</v>
      </c>
      <c r="B1363" s="6">
        <v>45567</v>
      </c>
      <c r="C1363" t="s">
        <v>1</v>
      </c>
      <c r="D1363" t="s">
        <v>7706</v>
      </c>
      <c r="E1363" t="s">
        <v>10763</v>
      </c>
      <c r="F1363" t="s">
        <v>10764</v>
      </c>
      <c r="G1363">
        <v>1852</v>
      </c>
      <c r="H1363">
        <v>1852</v>
      </c>
      <c r="I1363">
        <v>1852</v>
      </c>
      <c r="J1363">
        <v>1852</v>
      </c>
      <c r="K1363">
        <v>0</v>
      </c>
      <c r="L1363" s="2">
        <v>0</v>
      </c>
      <c r="M1363" s="2">
        <v>0</v>
      </c>
      <c r="N1363" s="2">
        <v>0</v>
      </c>
      <c r="O1363" s="2">
        <v>255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>
        <v>255</v>
      </c>
      <c r="V1363" t="s">
        <v>55</v>
      </c>
    </row>
    <row r="1364" spans="1:22" ht="15.75" hidden="1" thickBot="1" x14ac:dyDescent="0.3">
      <c r="A1364" t="s">
        <v>8327</v>
      </c>
      <c r="B1364" s="6">
        <v>45567</v>
      </c>
      <c r="C1364" t="s">
        <v>1</v>
      </c>
      <c r="D1364" t="s">
        <v>7706</v>
      </c>
      <c r="E1364" t="s">
        <v>10763</v>
      </c>
      <c r="F1364" t="s">
        <v>10764</v>
      </c>
      <c r="G1364">
        <v>1851</v>
      </c>
      <c r="H1364">
        <v>1851</v>
      </c>
      <c r="I1364">
        <v>1851</v>
      </c>
      <c r="J1364">
        <v>1851</v>
      </c>
      <c r="K1364">
        <v>0</v>
      </c>
      <c r="L1364" s="2">
        <v>0</v>
      </c>
      <c r="M1364" s="2">
        <v>0</v>
      </c>
      <c r="N1364" s="2">
        <v>0</v>
      </c>
      <c r="O1364" s="2">
        <v>89.3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>
        <v>89.3</v>
      </c>
      <c r="V1364" t="s">
        <v>55</v>
      </c>
    </row>
    <row r="1365" spans="1:22" ht="15.75" hidden="1" thickBot="1" x14ac:dyDescent="0.3">
      <c r="A1365" t="s">
        <v>8327</v>
      </c>
      <c r="B1365" s="6">
        <v>45567</v>
      </c>
      <c r="C1365" t="s">
        <v>1</v>
      </c>
      <c r="D1365" t="s">
        <v>7706</v>
      </c>
      <c r="E1365" t="s">
        <v>10763</v>
      </c>
      <c r="F1365" t="s">
        <v>10764</v>
      </c>
      <c r="G1365">
        <v>1850</v>
      </c>
      <c r="H1365">
        <v>1850</v>
      </c>
      <c r="I1365">
        <v>1850</v>
      </c>
      <c r="J1365">
        <v>1850</v>
      </c>
      <c r="K1365">
        <v>0</v>
      </c>
      <c r="L1365" s="2">
        <v>0</v>
      </c>
      <c r="M1365" s="2">
        <v>0</v>
      </c>
      <c r="N1365" s="2">
        <v>0</v>
      </c>
      <c r="O1365" s="2">
        <v>1.2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>
        <v>1.2</v>
      </c>
      <c r="V1365" t="s">
        <v>55</v>
      </c>
    </row>
    <row r="1366" spans="1:22" ht="15.75" hidden="1" thickBot="1" x14ac:dyDescent="0.3">
      <c r="A1366" t="s">
        <v>8327</v>
      </c>
      <c r="B1366" s="6">
        <v>45567</v>
      </c>
      <c r="C1366" t="s">
        <v>1</v>
      </c>
      <c r="D1366" t="s">
        <v>7706</v>
      </c>
      <c r="E1366" t="s">
        <v>10763</v>
      </c>
      <c r="F1366" t="s">
        <v>10764</v>
      </c>
      <c r="G1366">
        <v>1849</v>
      </c>
      <c r="H1366">
        <v>1849</v>
      </c>
      <c r="I1366">
        <v>1849</v>
      </c>
      <c r="J1366">
        <v>1849</v>
      </c>
      <c r="K1366">
        <v>0</v>
      </c>
      <c r="L1366" s="2">
        <v>0</v>
      </c>
      <c r="M1366" s="2">
        <v>0</v>
      </c>
      <c r="N1366" s="2">
        <v>0</v>
      </c>
      <c r="O1366" s="2">
        <v>456.89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>
        <v>456.89</v>
      </c>
      <c r="V1366" t="s">
        <v>55</v>
      </c>
    </row>
    <row r="1367" spans="1:22" ht="15.75" hidden="1" thickBot="1" x14ac:dyDescent="0.3">
      <c r="A1367" t="s">
        <v>8327</v>
      </c>
      <c r="B1367" s="6">
        <v>45567</v>
      </c>
      <c r="C1367" t="s">
        <v>1</v>
      </c>
      <c r="D1367" t="s">
        <v>7706</v>
      </c>
      <c r="E1367" t="s">
        <v>10763</v>
      </c>
      <c r="F1367" t="s">
        <v>10764</v>
      </c>
      <c r="G1367">
        <v>1848</v>
      </c>
      <c r="H1367">
        <v>1848</v>
      </c>
      <c r="I1367">
        <v>1848</v>
      </c>
      <c r="J1367">
        <v>1848</v>
      </c>
      <c r="K1367">
        <v>0</v>
      </c>
      <c r="L1367" s="2">
        <v>0</v>
      </c>
      <c r="M1367" s="2">
        <v>0</v>
      </c>
      <c r="N1367" s="2">
        <v>0</v>
      </c>
      <c r="O1367" s="2">
        <v>36.5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>
        <v>36.5</v>
      </c>
      <c r="V1367" t="s">
        <v>55</v>
      </c>
    </row>
    <row r="1368" spans="1:22" ht="15.75" hidden="1" thickBot="1" x14ac:dyDescent="0.3">
      <c r="A1368" t="s">
        <v>8327</v>
      </c>
      <c r="B1368" s="6">
        <v>45567</v>
      </c>
      <c r="C1368" t="s">
        <v>1</v>
      </c>
      <c r="D1368" t="s">
        <v>7706</v>
      </c>
      <c r="E1368" t="s">
        <v>10763</v>
      </c>
      <c r="F1368" t="s">
        <v>10764</v>
      </c>
      <c r="G1368">
        <v>1847</v>
      </c>
      <c r="H1368">
        <v>1847</v>
      </c>
      <c r="I1368">
        <v>1847</v>
      </c>
      <c r="J1368">
        <v>1847</v>
      </c>
      <c r="K1368">
        <v>0</v>
      </c>
      <c r="L1368" s="2">
        <v>0</v>
      </c>
      <c r="M1368" s="2">
        <v>0</v>
      </c>
      <c r="N1368" s="2">
        <v>0</v>
      </c>
      <c r="O1368" s="2">
        <v>603.75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>
        <v>603.75</v>
      </c>
      <c r="V1368" t="s">
        <v>55</v>
      </c>
    </row>
    <row r="1369" spans="1:22" ht="15.75" hidden="1" thickBot="1" x14ac:dyDescent="0.3">
      <c r="A1369" t="s">
        <v>8327</v>
      </c>
      <c r="B1369" s="6">
        <v>45567</v>
      </c>
      <c r="C1369" t="s">
        <v>1</v>
      </c>
      <c r="D1369" t="s">
        <v>7706</v>
      </c>
      <c r="E1369" t="s">
        <v>10763</v>
      </c>
      <c r="F1369" t="s">
        <v>10764</v>
      </c>
      <c r="G1369">
        <v>1846</v>
      </c>
      <c r="H1369">
        <v>1846</v>
      </c>
      <c r="I1369">
        <v>1846</v>
      </c>
      <c r="J1369">
        <v>1846</v>
      </c>
      <c r="K1369">
        <v>0</v>
      </c>
      <c r="L1369" s="2">
        <v>0</v>
      </c>
      <c r="M1369" s="2">
        <v>0</v>
      </c>
      <c r="N1369" s="2">
        <v>0</v>
      </c>
      <c r="O1369" s="2">
        <v>69.650000000000006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>
        <v>69.650000000000006</v>
      </c>
      <c r="V1369" t="s">
        <v>55</v>
      </c>
    </row>
    <row r="1370" spans="1:22" ht="15.75" hidden="1" thickBot="1" x14ac:dyDescent="0.3">
      <c r="A1370" t="s">
        <v>8327</v>
      </c>
      <c r="B1370" s="6">
        <v>45567</v>
      </c>
      <c r="C1370" t="s">
        <v>1</v>
      </c>
      <c r="D1370" t="s">
        <v>7706</v>
      </c>
      <c r="E1370" t="s">
        <v>10763</v>
      </c>
      <c r="F1370" t="s">
        <v>10764</v>
      </c>
      <c r="G1370">
        <v>1845</v>
      </c>
      <c r="H1370">
        <v>1845</v>
      </c>
      <c r="I1370">
        <v>1845</v>
      </c>
      <c r="J1370">
        <v>1845</v>
      </c>
      <c r="K1370">
        <v>0</v>
      </c>
      <c r="L1370" s="2">
        <v>0</v>
      </c>
      <c r="M1370" s="2">
        <v>0</v>
      </c>
      <c r="N1370" s="2">
        <v>0</v>
      </c>
      <c r="O1370" s="2">
        <v>482.95</v>
      </c>
      <c r="P1370" s="2">
        <v>0</v>
      </c>
      <c r="Q1370" s="2">
        <v>0</v>
      </c>
      <c r="R1370" s="2">
        <v>0</v>
      </c>
      <c r="S1370" s="2">
        <v>0</v>
      </c>
      <c r="T1370" s="2">
        <v>0</v>
      </c>
      <c r="U1370" s="2">
        <v>482.95</v>
      </c>
      <c r="V1370" t="s">
        <v>55</v>
      </c>
    </row>
    <row r="1371" spans="1:22" ht="15.75" hidden="1" thickBot="1" x14ac:dyDescent="0.3">
      <c r="A1371" t="s">
        <v>8327</v>
      </c>
      <c r="B1371" s="6">
        <v>45567</v>
      </c>
      <c r="C1371" t="s">
        <v>1</v>
      </c>
      <c r="D1371" t="s">
        <v>7706</v>
      </c>
      <c r="E1371" t="s">
        <v>10763</v>
      </c>
      <c r="F1371" t="s">
        <v>10764</v>
      </c>
      <c r="G1371">
        <v>1844</v>
      </c>
      <c r="H1371">
        <v>1844</v>
      </c>
      <c r="I1371">
        <v>1844</v>
      </c>
      <c r="J1371">
        <v>1844</v>
      </c>
      <c r="K1371">
        <v>0</v>
      </c>
      <c r="L1371" s="2">
        <v>0</v>
      </c>
      <c r="M1371" s="2">
        <v>0</v>
      </c>
      <c r="N1371" s="2">
        <v>0</v>
      </c>
      <c r="O1371" s="2">
        <v>528.75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>
        <v>528.75</v>
      </c>
      <c r="V1371" t="s">
        <v>55</v>
      </c>
    </row>
    <row r="1372" spans="1:22" ht="15.75" hidden="1" thickBot="1" x14ac:dyDescent="0.3">
      <c r="A1372" t="s">
        <v>8327</v>
      </c>
      <c r="B1372" s="6">
        <v>45567</v>
      </c>
      <c r="C1372" t="s">
        <v>1</v>
      </c>
      <c r="D1372" t="s">
        <v>7706</v>
      </c>
      <c r="E1372" t="s">
        <v>10763</v>
      </c>
      <c r="F1372" t="s">
        <v>10764</v>
      </c>
      <c r="G1372">
        <v>1843</v>
      </c>
      <c r="H1372">
        <v>1843</v>
      </c>
      <c r="I1372">
        <v>1843</v>
      </c>
      <c r="J1372">
        <v>1843</v>
      </c>
      <c r="K1372">
        <v>0</v>
      </c>
      <c r="L1372" s="2">
        <v>0</v>
      </c>
      <c r="M1372" s="2">
        <v>0</v>
      </c>
      <c r="N1372" s="2">
        <v>0</v>
      </c>
      <c r="O1372" s="2">
        <v>420.25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>
        <v>420.25</v>
      </c>
      <c r="V1372" t="s">
        <v>55</v>
      </c>
    </row>
    <row r="1373" spans="1:22" ht="15.75" hidden="1" thickBot="1" x14ac:dyDescent="0.3">
      <c r="A1373" t="s">
        <v>8327</v>
      </c>
      <c r="B1373" s="6">
        <v>45566</v>
      </c>
      <c r="C1373" t="s">
        <v>1</v>
      </c>
      <c r="D1373" t="s">
        <v>7706</v>
      </c>
      <c r="E1373" t="s">
        <v>10763</v>
      </c>
      <c r="F1373" t="s">
        <v>10764</v>
      </c>
      <c r="G1373">
        <v>1842</v>
      </c>
      <c r="H1373">
        <v>1842</v>
      </c>
      <c r="I1373">
        <v>1842</v>
      </c>
      <c r="J1373">
        <v>1842</v>
      </c>
      <c r="K1373">
        <v>0</v>
      </c>
      <c r="L1373" s="2">
        <v>0</v>
      </c>
      <c r="M1373" s="2">
        <v>0</v>
      </c>
      <c r="N1373" s="2">
        <v>0</v>
      </c>
      <c r="O1373" s="2">
        <v>12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>
        <v>12</v>
      </c>
      <c r="V1373" t="s">
        <v>55</v>
      </c>
    </row>
    <row r="1374" spans="1:22" ht="15.75" hidden="1" thickBot="1" x14ac:dyDescent="0.3">
      <c r="A1374" t="s">
        <v>8327</v>
      </c>
      <c r="B1374" s="6">
        <v>45566</v>
      </c>
      <c r="C1374" t="s">
        <v>1</v>
      </c>
      <c r="D1374" t="s">
        <v>7706</v>
      </c>
      <c r="E1374" t="s">
        <v>10763</v>
      </c>
      <c r="F1374" t="s">
        <v>10764</v>
      </c>
      <c r="G1374">
        <v>1841</v>
      </c>
      <c r="H1374">
        <v>1841</v>
      </c>
      <c r="I1374">
        <v>1841</v>
      </c>
      <c r="J1374">
        <v>1841</v>
      </c>
      <c r="K1374">
        <v>0</v>
      </c>
      <c r="L1374" s="2">
        <v>0</v>
      </c>
      <c r="M1374" s="2">
        <v>0</v>
      </c>
      <c r="N1374" s="2">
        <v>0</v>
      </c>
      <c r="O1374" s="2">
        <v>137.5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>
        <v>137.5</v>
      </c>
      <c r="V1374" t="s">
        <v>55</v>
      </c>
    </row>
    <row r="1375" spans="1:22" ht="15.75" hidden="1" thickBot="1" x14ac:dyDescent="0.3">
      <c r="A1375" t="s">
        <v>8327</v>
      </c>
      <c r="B1375" s="6">
        <v>45566</v>
      </c>
      <c r="C1375" t="s">
        <v>1</v>
      </c>
      <c r="D1375" t="s">
        <v>7706</v>
      </c>
      <c r="E1375" t="s">
        <v>10763</v>
      </c>
      <c r="F1375" t="s">
        <v>10764</v>
      </c>
      <c r="G1375">
        <v>1840</v>
      </c>
      <c r="H1375">
        <v>1840</v>
      </c>
      <c r="I1375">
        <v>1840</v>
      </c>
      <c r="J1375">
        <v>1840</v>
      </c>
      <c r="K1375">
        <v>0</v>
      </c>
      <c r="L1375" s="2">
        <v>0</v>
      </c>
      <c r="M1375" s="2">
        <v>0</v>
      </c>
      <c r="N1375" s="2">
        <v>0</v>
      </c>
      <c r="O1375" s="2">
        <v>99.9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>
        <v>99.9</v>
      </c>
      <c r="V1375" t="s">
        <v>55</v>
      </c>
    </row>
    <row r="1376" spans="1:22" ht="15.75" hidden="1" thickBot="1" x14ac:dyDescent="0.3">
      <c r="A1376" t="s">
        <v>8327</v>
      </c>
      <c r="B1376" s="6">
        <v>45566</v>
      </c>
      <c r="C1376" t="s">
        <v>1</v>
      </c>
      <c r="D1376" t="s">
        <v>7706</v>
      </c>
      <c r="E1376" t="s">
        <v>10763</v>
      </c>
      <c r="F1376" t="s">
        <v>10764</v>
      </c>
      <c r="G1376">
        <v>1839</v>
      </c>
      <c r="H1376">
        <v>1839</v>
      </c>
      <c r="I1376">
        <v>1839</v>
      </c>
      <c r="J1376">
        <v>1839</v>
      </c>
      <c r="K1376">
        <v>0</v>
      </c>
      <c r="L1376" s="2">
        <v>0</v>
      </c>
      <c r="M1376" s="2">
        <v>0</v>
      </c>
      <c r="N1376" s="2">
        <v>0</v>
      </c>
      <c r="O1376" s="2">
        <v>114.8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>
        <v>114.8</v>
      </c>
      <c r="V1376" t="s">
        <v>55</v>
      </c>
    </row>
    <row r="1377" spans="1:22" ht="15.75" hidden="1" thickBot="1" x14ac:dyDescent="0.3">
      <c r="A1377" t="s">
        <v>8327</v>
      </c>
      <c r="B1377" s="6">
        <v>45566</v>
      </c>
      <c r="C1377" t="s">
        <v>1</v>
      </c>
      <c r="D1377" t="s">
        <v>7706</v>
      </c>
      <c r="E1377" t="s">
        <v>10763</v>
      </c>
      <c r="F1377" t="s">
        <v>10764</v>
      </c>
      <c r="G1377">
        <v>1838</v>
      </c>
      <c r="H1377">
        <v>1838</v>
      </c>
      <c r="I1377">
        <v>1838</v>
      </c>
      <c r="J1377">
        <v>1838</v>
      </c>
      <c r="K1377">
        <v>0</v>
      </c>
      <c r="L1377" s="2">
        <v>0</v>
      </c>
      <c r="M1377" s="2">
        <v>0</v>
      </c>
      <c r="N1377" s="2">
        <v>0</v>
      </c>
      <c r="O1377" s="2">
        <v>49.2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>
        <v>49.2</v>
      </c>
      <c r="V1377" t="s">
        <v>55</v>
      </c>
    </row>
    <row r="1378" spans="1:22" ht="15.75" hidden="1" thickBot="1" x14ac:dyDescent="0.3">
      <c r="A1378" t="s">
        <v>8327</v>
      </c>
      <c r="B1378" s="6">
        <v>45566</v>
      </c>
      <c r="C1378" t="s">
        <v>1</v>
      </c>
      <c r="D1378" t="s">
        <v>7706</v>
      </c>
      <c r="E1378" t="s">
        <v>10763</v>
      </c>
      <c r="F1378" t="s">
        <v>10764</v>
      </c>
      <c r="G1378">
        <v>1837</v>
      </c>
      <c r="H1378">
        <v>1837</v>
      </c>
      <c r="I1378">
        <v>1837</v>
      </c>
      <c r="J1378">
        <v>1837</v>
      </c>
      <c r="K1378">
        <v>0</v>
      </c>
      <c r="L1378" s="2">
        <v>0</v>
      </c>
      <c r="M1378" s="2">
        <v>0</v>
      </c>
      <c r="N1378" s="2">
        <v>0</v>
      </c>
      <c r="O1378" s="2">
        <v>540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>
        <v>540</v>
      </c>
      <c r="V1378" t="s">
        <v>55</v>
      </c>
    </row>
    <row r="1379" spans="1:22" ht="15.75" hidden="1" thickBot="1" x14ac:dyDescent="0.3">
      <c r="A1379" t="s">
        <v>8327</v>
      </c>
      <c r="B1379" s="6">
        <v>45566</v>
      </c>
      <c r="C1379" t="s">
        <v>1</v>
      </c>
      <c r="D1379" t="s">
        <v>7706</v>
      </c>
      <c r="E1379" t="s">
        <v>10763</v>
      </c>
      <c r="F1379" t="s">
        <v>10764</v>
      </c>
      <c r="G1379">
        <v>1836</v>
      </c>
      <c r="H1379">
        <v>1836</v>
      </c>
      <c r="I1379">
        <v>1836</v>
      </c>
      <c r="J1379">
        <v>1836</v>
      </c>
      <c r="K1379">
        <v>0</v>
      </c>
      <c r="L1379" s="2">
        <v>0</v>
      </c>
      <c r="M1379" s="2">
        <v>0</v>
      </c>
      <c r="N1379" s="2">
        <v>0</v>
      </c>
      <c r="O1379" s="2">
        <v>70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>
        <v>70</v>
      </c>
      <c r="V1379" t="s">
        <v>55</v>
      </c>
    </row>
    <row r="1380" spans="1:22" ht="15.75" hidden="1" thickBot="1" x14ac:dyDescent="0.3">
      <c r="A1380" t="s">
        <v>8327</v>
      </c>
      <c r="B1380" s="6">
        <v>45566</v>
      </c>
      <c r="C1380" t="s">
        <v>1</v>
      </c>
      <c r="D1380" t="s">
        <v>7706</v>
      </c>
      <c r="E1380" t="s">
        <v>10763</v>
      </c>
      <c r="F1380" t="s">
        <v>10764</v>
      </c>
      <c r="G1380">
        <v>1835</v>
      </c>
      <c r="H1380">
        <v>1835</v>
      </c>
      <c r="I1380">
        <v>1835</v>
      </c>
      <c r="J1380">
        <v>1835</v>
      </c>
      <c r="K1380">
        <v>0</v>
      </c>
      <c r="L1380" s="2">
        <v>0</v>
      </c>
      <c r="M1380" s="2">
        <v>0</v>
      </c>
      <c r="N1380" s="2">
        <v>0</v>
      </c>
      <c r="O1380" s="2">
        <v>22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>
        <v>22</v>
      </c>
      <c r="V1380" t="s">
        <v>55</v>
      </c>
    </row>
    <row r="1381" spans="1:22" ht="15.75" hidden="1" thickBot="1" x14ac:dyDescent="0.3">
      <c r="A1381" t="s">
        <v>8327</v>
      </c>
      <c r="B1381" s="6">
        <v>45566</v>
      </c>
      <c r="C1381" t="s">
        <v>1</v>
      </c>
      <c r="D1381" t="s">
        <v>7706</v>
      </c>
      <c r="E1381" t="s">
        <v>10763</v>
      </c>
      <c r="F1381" t="s">
        <v>10764</v>
      </c>
      <c r="G1381">
        <v>1834</v>
      </c>
      <c r="H1381">
        <v>1834</v>
      </c>
      <c r="I1381">
        <v>1834</v>
      </c>
      <c r="J1381">
        <v>1834</v>
      </c>
      <c r="K1381">
        <v>0</v>
      </c>
      <c r="L1381" s="2">
        <v>0</v>
      </c>
      <c r="M1381" s="2">
        <v>0</v>
      </c>
      <c r="N1381" s="2">
        <v>0</v>
      </c>
      <c r="O1381" s="2">
        <v>101.25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>
        <v>101.25</v>
      </c>
      <c r="V1381" t="s">
        <v>55</v>
      </c>
    </row>
    <row r="1382" spans="1:22" ht="15.75" hidden="1" thickBot="1" x14ac:dyDescent="0.3">
      <c r="A1382" t="s">
        <v>8327</v>
      </c>
      <c r="B1382" s="6">
        <v>45566</v>
      </c>
      <c r="C1382" t="s">
        <v>1</v>
      </c>
      <c r="D1382" t="s">
        <v>7706</v>
      </c>
      <c r="E1382" t="s">
        <v>10763</v>
      </c>
      <c r="F1382" t="s">
        <v>10764</v>
      </c>
      <c r="G1382">
        <v>1833</v>
      </c>
      <c r="H1382">
        <v>1833</v>
      </c>
      <c r="I1382">
        <v>1833</v>
      </c>
      <c r="J1382">
        <v>1833</v>
      </c>
      <c r="K1382">
        <v>0</v>
      </c>
      <c r="L1382" s="2">
        <v>0</v>
      </c>
      <c r="M1382" s="2">
        <v>0</v>
      </c>
      <c r="N1382" s="2">
        <v>0</v>
      </c>
      <c r="O1382" s="2">
        <v>24</v>
      </c>
      <c r="P1382" s="2">
        <v>0</v>
      </c>
      <c r="Q1382" s="2">
        <v>0</v>
      </c>
      <c r="R1382" s="2">
        <v>0</v>
      </c>
      <c r="S1382" s="2">
        <v>0</v>
      </c>
      <c r="T1382" s="2">
        <v>0</v>
      </c>
      <c r="U1382" s="2">
        <v>24</v>
      </c>
      <c r="V1382" t="s">
        <v>55</v>
      </c>
    </row>
    <row r="1383" spans="1:22" ht="15.75" hidden="1" thickBot="1" x14ac:dyDescent="0.3">
      <c r="A1383" t="s">
        <v>8327</v>
      </c>
      <c r="B1383" s="6">
        <v>45566</v>
      </c>
      <c r="C1383" t="s">
        <v>1</v>
      </c>
      <c r="D1383" t="s">
        <v>7706</v>
      </c>
      <c r="E1383" t="s">
        <v>10763</v>
      </c>
      <c r="F1383" t="s">
        <v>10764</v>
      </c>
      <c r="G1383">
        <v>1832</v>
      </c>
      <c r="H1383">
        <v>1832</v>
      </c>
      <c r="I1383">
        <v>1832</v>
      </c>
      <c r="J1383">
        <v>1832</v>
      </c>
      <c r="K1383">
        <v>0</v>
      </c>
      <c r="L1383" s="2">
        <v>0</v>
      </c>
      <c r="M1383" s="2">
        <v>0</v>
      </c>
      <c r="N1383" s="2">
        <v>0</v>
      </c>
      <c r="O1383" s="2">
        <v>499.5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>
        <v>499.5</v>
      </c>
      <c r="V1383" t="s">
        <v>55</v>
      </c>
    </row>
    <row r="1384" spans="1:22" ht="15.75" hidden="1" thickBot="1" x14ac:dyDescent="0.3">
      <c r="A1384" t="s">
        <v>8327</v>
      </c>
      <c r="B1384" s="6">
        <v>45566</v>
      </c>
      <c r="C1384" t="s">
        <v>1</v>
      </c>
      <c r="D1384" t="s">
        <v>7706</v>
      </c>
      <c r="E1384" t="s">
        <v>10763</v>
      </c>
      <c r="F1384" t="s">
        <v>10764</v>
      </c>
      <c r="G1384">
        <v>1831</v>
      </c>
      <c r="H1384">
        <v>1831</v>
      </c>
      <c r="I1384">
        <v>1831</v>
      </c>
      <c r="J1384">
        <v>1831</v>
      </c>
      <c r="K1384">
        <v>0</v>
      </c>
      <c r="L1384" s="2">
        <v>0</v>
      </c>
      <c r="M1384" s="2">
        <v>0</v>
      </c>
      <c r="N1384" s="2">
        <v>0</v>
      </c>
      <c r="O1384" s="2">
        <v>22.3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>
        <v>22.3</v>
      </c>
      <c r="V1384" t="s">
        <v>55</v>
      </c>
    </row>
    <row r="1385" spans="1:22" ht="15.75" hidden="1" thickBot="1" x14ac:dyDescent="0.3">
      <c r="A1385" t="s">
        <v>8327</v>
      </c>
      <c r="B1385" s="6">
        <v>45566</v>
      </c>
      <c r="C1385" t="s">
        <v>1</v>
      </c>
      <c r="D1385" t="s">
        <v>7706</v>
      </c>
      <c r="E1385" t="s">
        <v>10763</v>
      </c>
      <c r="F1385" t="s">
        <v>10764</v>
      </c>
      <c r="G1385">
        <v>1830</v>
      </c>
      <c r="H1385">
        <v>1830</v>
      </c>
      <c r="I1385">
        <v>1830</v>
      </c>
      <c r="J1385">
        <v>1830</v>
      </c>
      <c r="K1385">
        <v>0</v>
      </c>
      <c r="L1385" s="2">
        <v>0</v>
      </c>
      <c r="M1385" s="2">
        <v>0</v>
      </c>
      <c r="N1385" s="2">
        <v>0</v>
      </c>
      <c r="O1385" s="2">
        <v>208.92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>
        <v>208.92</v>
      </c>
      <c r="V1385" t="s">
        <v>55</v>
      </c>
    </row>
    <row r="1386" spans="1:22" ht="15.75" hidden="1" thickBot="1" x14ac:dyDescent="0.3">
      <c r="A1386" t="s">
        <v>8327</v>
      </c>
      <c r="B1386" s="6">
        <v>45566</v>
      </c>
      <c r="C1386" t="s">
        <v>1</v>
      </c>
      <c r="D1386" t="s">
        <v>7706</v>
      </c>
      <c r="E1386" t="s">
        <v>10763</v>
      </c>
      <c r="F1386" t="s">
        <v>10764</v>
      </c>
      <c r="G1386">
        <v>1829</v>
      </c>
      <c r="H1386">
        <v>1829</v>
      </c>
      <c r="I1386">
        <v>1829</v>
      </c>
      <c r="J1386">
        <v>1829</v>
      </c>
      <c r="K1386">
        <v>0</v>
      </c>
      <c r="L1386" s="2">
        <v>0</v>
      </c>
      <c r="M1386" s="2">
        <v>0</v>
      </c>
      <c r="N1386" s="2">
        <v>0</v>
      </c>
      <c r="O1386" s="2">
        <v>104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104</v>
      </c>
      <c r="V1386" t="s">
        <v>55</v>
      </c>
    </row>
    <row r="1387" spans="1:22" ht="15.75" hidden="1" thickBot="1" x14ac:dyDescent="0.3">
      <c r="A1387" t="s">
        <v>8327</v>
      </c>
      <c r="B1387" s="6">
        <v>45566</v>
      </c>
      <c r="C1387" t="s">
        <v>1</v>
      </c>
      <c r="D1387" t="s">
        <v>7706</v>
      </c>
      <c r="E1387" t="s">
        <v>10763</v>
      </c>
      <c r="F1387" t="s">
        <v>10764</v>
      </c>
      <c r="G1387">
        <v>1828</v>
      </c>
      <c r="H1387">
        <v>1828</v>
      </c>
      <c r="I1387">
        <v>1828</v>
      </c>
      <c r="J1387">
        <v>1828</v>
      </c>
      <c r="K1387">
        <v>0</v>
      </c>
      <c r="L1387" s="2">
        <v>0</v>
      </c>
      <c r="M1387" s="2">
        <v>0</v>
      </c>
      <c r="N1387" s="2">
        <v>0</v>
      </c>
      <c r="O1387" s="2">
        <v>363.62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>
        <v>363.62</v>
      </c>
      <c r="V1387" t="s">
        <v>55</v>
      </c>
    </row>
    <row r="1388" spans="1:22" ht="15.75" hidden="1" thickBot="1" x14ac:dyDescent="0.3">
      <c r="A1388" t="s">
        <v>8327</v>
      </c>
      <c r="B1388" s="6">
        <v>45566</v>
      </c>
      <c r="C1388" t="s">
        <v>1</v>
      </c>
      <c r="D1388" t="s">
        <v>7706</v>
      </c>
      <c r="E1388" t="s">
        <v>10763</v>
      </c>
      <c r="F1388" t="s">
        <v>10764</v>
      </c>
      <c r="G1388">
        <v>1827</v>
      </c>
      <c r="H1388">
        <v>1827</v>
      </c>
      <c r="I1388">
        <v>1827</v>
      </c>
      <c r="J1388">
        <v>1827</v>
      </c>
      <c r="K1388">
        <v>0</v>
      </c>
      <c r="L1388" s="2">
        <v>0</v>
      </c>
      <c r="M1388" s="2">
        <v>0</v>
      </c>
      <c r="N1388" s="2">
        <v>0</v>
      </c>
      <c r="O1388" s="2">
        <v>1049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1049</v>
      </c>
      <c r="V1388" t="s">
        <v>55</v>
      </c>
    </row>
    <row r="1389" spans="1:22" ht="15.75" hidden="1" thickBot="1" x14ac:dyDescent="0.3">
      <c r="A1389" t="s">
        <v>8327</v>
      </c>
      <c r="B1389" s="6">
        <v>45566</v>
      </c>
      <c r="C1389" t="s">
        <v>1</v>
      </c>
      <c r="D1389" t="s">
        <v>7706</v>
      </c>
      <c r="E1389" t="s">
        <v>10763</v>
      </c>
      <c r="F1389" t="s">
        <v>10764</v>
      </c>
      <c r="G1389">
        <v>1826</v>
      </c>
      <c r="H1389">
        <v>1826</v>
      </c>
      <c r="I1389">
        <v>1826</v>
      </c>
      <c r="J1389">
        <v>1826</v>
      </c>
      <c r="K1389">
        <v>0</v>
      </c>
      <c r="L1389" s="2">
        <v>0</v>
      </c>
      <c r="M1389" s="2">
        <v>0</v>
      </c>
      <c r="N1389" s="2">
        <v>0</v>
      </c>
      <c r="O1389" s="2">
        <v>26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26</v>
      </c>
      <c r="V1389" t="s">
        <v>55</v>
      </c>
    </row>
    <row r="1390" spans="1:22" ht="15.75" hidden="1" thickBot="1" x14ac:dyDescent="0.3">
      <c r="A1390" t="s">
        <v>8327</v>
      </c>
      <c r="B1390" s="6">
        <v>45566</v>
      </c>
      <c r="C1390" t="s">
        <v>1</v>
      </c>
      <c r="D1390" t="s">
        <v>7706</v>
      </c>
      <c r="E1390" t="s">
        <v>10763</v>
      </c>
      <c r="F1390" t="s">
        <v>10764</v>
      </c>
      <c r="G1390">
        <v>1825</v>
      </c>
      <c r="H1390">
        <v>1825</v>
      </c>
      <c r="I1390">
        <v>1825</v>
      </c>
      <c r="J1390">
        <v>1825</v>
      </c>
      <c r="K1390">
        <v>0</v>
      </c>
      <c r="L1390" s="2">
        <v>0</v>
      </c>
      <c r="M1390" s="2">
        <v>0</v>
      </c>
      <c r="N1390" s="2">
        <v>0</v>
      </c>
      <c r="O1390" s="2">
        <v>180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180</v>
      </c>
      <c r="V1390" t="s">
        <v>55</v>
      </c>
    </row>
    <row r="1391" spans="1:22" ht="15.75" hidden="1" thickBot="1" x14ac:dyDescent="0.3">
      <c r="A1391" t="s">
        <v>8326</v>
      </c>
      <c r="B1391" s="6">
        <v>45565</v>
      </c>
      <c r="C1391" t="s">
        <v>1</v>
      </c>
      <c r="D1391" t="s">
        <v>7706</v>
      </c>
      <c r="E1391" t="s">
        <v>10763</v>
      </c>
      <c r="F1391" t="s">
        <v>10764</v>
      </c>
      <c r="G1391">
        <v>1824</v>
      </c>
      <c r="H1391">
        <v>1824</v>
      </c>
      <c r="I1391">
        <v>1824</v>
      </c>
      <c r="J1391">
        <v>1824</v>
      </c>
      <c r="K1391">
        <v>0</v>
      </c>
      <c r="L1391" s="2">
        <v>0</v>
      </c>
      <c r="M1391" s="2">
        <v>0</v>
      </c>
      <c r="N1391" s="2">
        <v>0</v>
      </c>
      <c r="O1391" s="2">
        <v>45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45</v>
      </c>
      <c r="V1391" t="s">
        <v>55</v>
      </c>
    </row>
    <row r="1392" spans="1:22" ht="15.75" hidden="1" thickBot="1" x14ac:dyDescent="0.3">
      <c r="A1392" t="s">
        <v>8326</v>
      </c>
      <c r="B1392" s="6">
        <v>45565</v>
      </c>
      <c r="C1392" t="s">
        <v>1</v>
      </c>
      <c r="D1392" t="s">
        <v>7706</v>
      </c>
      <c r="E1392" t="s">
        <v>10763</v>
      </c>
      <c r="F1392" t="s">
        <v>10764</v>
      </c>
      <c r="G1392">
        <v>1823</v>
      </c>
      <c r="H1392">
        <v>1823</v>
      </c>
      <c r="I1392">
        <v>1823</v>
      </c>
      <c r="J1392">
        <v>1823</v>
      </c>
      <c r="K1392">
        <v>0</v>
      </c>
      <c r="L1392" s="2">
        <v>0</v>
      </c>
      <c r="M1392" s="2">
        <v>0</v>
      </c>
      <c r="N1392" s="2">
        <v>0</v>
      </c>
      <c r="O1392" s="2">
        <v>64.25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64.25</v>
      </c>
      <c r="V1392" t="s">
        <v>55</v>
      </c>
    </row>
    <row r="1393" spans="1:22" ht="15.75" hidden="1" thickBot="1" x14ac:dyDescent="0.3">
      <c r="A1393" t="s">
        <v>8326</v>
      </c>
      <c r="B1393" s="6">
        <v>45565</v>
      </c>
      <c r="C1393" t="s">
        <v>1</v>
      </c>
      <c r="D1393" t="s">
        <v>7706</v>
      </c>
      <c r="E1393" t="s">
        <v>10763</v>
      </c>
      <c r="F1393" t="s">
        <v>10764</v>
      </c>
      <c r="G1393">
        <v>1822</v>
      </c>
      <c r="H1393">
        <v>1822</v>
      </c>
      <c r="I1393">
        <v>1822</v>
      </c>
      <c r="J1393">
        <v>1822</v>
      </c>
      <c r="K1393">
        <v>0</v>
      </c>
      <c r="L1393" s="2">
        <v>0</v>
      </c>
      <c r="M1393" s="2">
        <v>0</v>
      </c>
      <c r="N1393" s="2">
        <v>0</v>
      </c>
      <c r="O1393" s="2">
        <v>57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57</v>
      </c>
      <c r="V1393" t="s">
        <v>55</v>
      </c>
    </row>
    <row r="1394" spans="1:22" ht="15.75" hidden="1" thickBot="1" x14ac:dyDescent="0.3">
      <c r="A1394" t="s">
        <v>8326</v>
      </c>
      <c r="B1394" s="6">
        <v>45565</v>
      </c>
      <c r="C1394" t="s">
        <v>1</v>
      </c>
      <c r="D1394" t="s">
        <v>7706</v>
      </c>
      <c r="E1394" t="s">
        <v>10763</v>
      </c>
      <c r="F1394" t="s">
        <v>10764</v>
      </c>
      <c r="G1394">
        <v>1821</v>
      </c>
      <c r="H1394">
        <v>1821</v>
      </c>
      <c r="I1394">
        <v>1821</v>
      </c>
      <c r="J1394">
        <v>1821</v>
      </c>
      <c r="K1394">
        <v>0</v>
      </c>
      <c r="L1394" s="2">
        <v>0</v>
      </c>
      <c r="M1394" s="2">
        <v>0</v>
      </c>
      <c r="N1394" s="2">
        <v>0</v>
      </c>
      <c r="O1394" s="2">
        <v>824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>
        <v>824</v>
      </c>
      <c r="V1394" t="s">
        <v>55</v>
      </c>
    </row>
    <row r="1395" spans="1:22" ht="15.75" hidden="1" thickBot="1" x14ac:dyDescent="0.3">
      <c r="A1395" t="s">
        <v>8326</v>
      </c>
      <c r="B1395" s="6">
        <v>45565</v>
      </c>
      <c r="C1395" t="s">
        <v>1</v>
      </c>
      <c r="D1395" t="s">
        <v>7706</v>
      </c>
      <c r="E1395" t="s">
        <v>10763</v>
      </c>
      <c r="F1395" t="s">
        <v>10764</v>
      </c>
      <c r="G1395">
        <v>1820</v>
      </c>
      <c r="H1395">
        <v>1820</v>
      </c>
      <c r="I1395">
        <v>1820</v>
      </c>
      <c r="J1395">
        <v>1820</v>
      </c>
      <c r="K1395">
        <v>0</v>
      </c>
      <c r="L1395" s="2">
        <v>0</v>
      </c>
      <c r="M1395" s="2">
        <v>0</v>
      </c>
      <c r="N1395" s="2">
        <v>0</v>
      </c>
      <c r="O1395" s="2">
        <v>1.65</v>
      </c>
      <c r="P1395" s="2">
        <v>0</v>
      </c>
      <c r="Q1395" s="2">
        <v>0</v>
      </c>
      <c r="R1395" s="2">
        <v>0</v>
      </c>
      <c r="S1395" s="2">
        <v>0</v>
      </c>
      <c r="T1395" s="2">
        <v>0</v>
      </c>
      <c r="U1395" s="2">
        <v>1.65</v>
      </c>
      <c r="V1395" t="s">
        <v>55</v>
      </c>
    </row>
    <row r="1396" spans="1:22" ht="15.75" hidden="1" thickBot="1" x14ac:dyDescent="0.3">
      <c r="A1396" t="s">
        <v>8326</v>
      </c>
      <c r="B1396" s="6">
        <v>45565</v>
      </c>
      <c r="C1396" t="s">
        <v>1</v>
      </c>
      <c r="D1396" t="s">
        <v>7706</v>
      </c>
      <c r="E1396" t="s">
        <v>10763</v>
      </c>
      <c r="F1396" t="s">
        <v>10764</v>
      </c>
      <c r="G1396">
        <v>1819</v>
      </c>
      <c r="H1396">
        <v>1819</v>
      </c>
      <c r="I1396">
        <v>1819</v>
      </c>
      <c r="J1396">
        <v>1819</v>
      </c>
      <c r="K1396">
        <v>0</v>
      </c>
      <c r="L1396" s="2">
        <v>0</v>
      </c>
      <c r="M1396" s="2">
        <v>0</v>
      </c>
      <c r="N1396" s="2">
        <v>0</v>
      </c>
      <c r="O1396" s="2">
        <v>200.5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200.5</v>
      </c>
      <c r="V1396" t="s">
        <v>55</v>
      </c>
    </row>
    <row r="1397" spans="1:22" ht="15.75" hidden="1" thickBot="1" x14ac:dyDescent="0.3">
      <c r="A1397" t="s">
        <v>8326</v>
      </c>
      <c r="B1397" s="6">
        <v>45565</v>
      </c>
      <c r="C1397" t="s">
        <v>1</v>
      </c>
      <c r="D1397" t="s">
        <v>7706</v>
      </c>
      <c r="E1397" t="s">
        <v>10763</v>
      </c>
      <c r="F1397" t="s">
        <v>10764</v>
      </c>
      <c r="G1397">
        <v>1818</v>
      </c>
      <c r="H1397">
        <v>1818</v>
      </c>
      <c r="I1397">
        <v>1818</v>
      </c>
      <c r="J1397">
        <v>1818</v>
      </c>
      <c r="K1397">
        <v>0</v>
      </c>
      <c r="L1397" s="2">
        <v>0</v>
      </c>
      <c r="M1397" s="2">
        <v>0</v>
      </c>
      <c r="N1397" s="2">
        <v>0</v>
      </c>
      <c r="O1397" s="2">
        <v>197.4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>
        <v>197.4</v>
      </c>
      <c r="V1397" t="s">
        <v>55</v>
      </c>
    </row>
    <row r="1398" spans="1:22" ht="15.75" hidden="1" thickBot="1" x14ac:dyDescent="0.3">
      <c r="A1398" t="s">
        <v>8326</v>
      </c>
      <c r="B1398" s="6">
        <v>45565</v>
      </c>
      <c r="C1398" t="s">
        <v>1</v>
      </c>
      <c r="D1398" t="s">
        <v>7706</v>
      </c>
      <c r="E1398" t="s">
        <v>10763</v>
      </c>
      <c r="F1398" t="s">
        <v>10764</v>
      </c>
      <c r="G1398">
        <v>1817</v>
      </c>
      <c r="H1398">
        <v>1817</v>
      </c>
      <c r="I1398">
        <v>1817</v>
      </c>
      <c r="J1398">
        <v>1817</v>
      </c>
      <c r="K1398">
        <v>0</v>
      </c>
      <c r="L1398" s="2">
        <v>0</v>
      </c>
      <c r="M1398" s="2">
        <v>0</v>
      </c>
      <c r="N1398" s="2">
        <v>0</v>
      </c>
      <c r="O1398" s="2">
        <v>611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>
        <v>611</v>
      </c>
      <c r="V1398" t="s">
        <v>55</v>
      </c>
    </row>
    <row r="1399" spans="1:22" ht="15.75" hidden="1" thickBot="1" x14ac:dyDescent="0.3">
      <c r="A1399" t="s">
        <v>8326</v>
      </c>
      <c r="B1399" s="6">
        <v>45565</v>
      </c>
      <c r="C1399" t="s">
        <v>1</v>
      </c>
      <c r="D1399" t="s">
        <v>7706</v>
      </c>
      <c r="E1399" t="s">
        <v>10763</v>
      </c>
      <c r="F1399" t="s">
        <v>10764</v>
      </c>
      <c r="G1399">
        <v>1816</v>
      </c>
      <c r="H1399">
        <v>1816</v>
      </c>
      <c r="I1399">
        <v>1816</v>
      </c>
      <c r="J1399">
        <v>1816</v>
      </c>
      <c r="K1399">
        <v>0</v>
      </c>
      <c r="L1399" s="2">
        <v>0</v>
      </c>
      <c r="M1399" s="2">
        <v>0</v>
      </c>
      <c r="N1399" s="2">
        <v>0</v>
      </c>
      <c r="O1399" s="2">
        <v>138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>
        <v>138</v>
      </c>
      <c r="V1399" t="s">
        <v>55</v>
      </c>
    </row>
    <row r="1400" spans="1:22" ht="15.75" hidden="1" thickBot="1" x14ac:dyDescent="0.3">
      <c r="A1400" t="s">
        <v>8326</v>
      </c>
      <c r="B1400" s="6">
        <v>45565</v>
      </c>
      <c r="C1400" t="s">
        <v>1</v>
      </c>
      <c r="D1400" t="s">
        <v>7706</v>
      </c>
      <c r="E1400" t="s">
        <v>10763</v>
      </c>
      <c r="F1400" t="s">
        <v>10764</v>
      </c>
      <c r="G1400">
        <v>1815</v>
      </c>
      <c r="H1400">
        <v>1815</v>
      </c>
      <c r="I1400">
        <v>1815</v>
      </c>
      <c r="J1400">
        <v>1815</v>
      </c>
      <c r="K1400">
        <v>0</v>
      </c>
      <c r="L1400" s="2">
        <v>0</v>
      </c>
      <c r="M1400" s="2">
        <v>0</v>
      </c>
      <c r="N1400" s="2">
        <v>0</v>
      </c>
      <c r="O1400" s="2">
        <v>122.95</v>
      </c>
      <c r="P1400" s="2">
        <v>0</v>
      </c>
      <c r="Q1400" s="2">
        <v>0</v>
      </c>
      <c r="R1400" s="2">
        <v>0</v>
      </c>
      <c r="S1400" s="2">
        <v>0</v>
      </c>
      <c r="T1400" s="2">
        <v>0</v>
      </c>
      <c r="U1400" s="2">
        <v>122.95</v>
      </c>
      <c r="V1400" t="s">
        <v>55</v>
      </c>
    </row>
    <row r="1401" spans="1:22" ht="15.75" hidden="1" thickBot="1" x14ac:dyDescent="0.3">
      <c r="A1401" t="s">
        <v>8326</v>
      </c>
      <c r="B1401" s="6">
        <v>45565</v>
      </c>
      <c r="C1401" t="s">
        <v>1</v>
      </c>
      <c r="D1401" t="s">
        <v>7706</v>
      </c>
      <c r="E1401" t="s">
        <v>10763</v>
      </c>
      <c r="F1401" t="s">
        <v>10764</v>
      </c>
      <c r="G1401">
        <v>1814</v>
      </c>
      <c r="H1401">
        <v>1814</v>
      </c>
      <c r="I1401">
        <v>1814</v>
      </c>
      <c r="J1401">
        <v>1814</v>
      </c>
      <c r="K1401">
        <v>0</v>
      </c>
      <c r="L1401" s="2">
        <v>0</v>
      </c>
      <c r="M1401" s="2">
        <v>0</v>
      </c>
      <c r="N1401" s="2">
        <v>0</v>
      </c>
      <c r="O1401" s="2">
        <v>127.84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>
        <v>127.84</v>
      </c>
      <c r="V1401" t="s">
        <v>55</v>
      </c>
    </row>
    <row r="1402" spans="1:22" ht="15.75" hidden="1" thickBot="1" x14ac:dyDescent="0.3">
      <c r="A1402" t="s">
        <v>8326</v>
      </c>
      <c r="B1402" s="6">
        <v>45565</v>
      </c>
      <c r="C1402" t="s">
        <v>1</v>
      </c>
      <c r="D1402" t="s">
        <v>7706</v>
      </c>
      <c r="E1402" t="s">
        <v>10763</v>
      </c>
      <c r="F1402" t="s">
        <v>10764</v>
      </c>
      <c r="G1402">
        <v>1813</v>
      </c>
      <c r="H1402">
        <v>1813</v>
      </c>
      <c r="I1402">
        <v>1813</v>
      </c>
      <c r="J1402">
        <v>1813</v>
      </c>
      <c r="K1402">
        <v>0</v>
      </c>
      <c r="L1402" s="2">
        <v>0</v>
      </c>
      <c r="M1402" s="2">
        <v>0</v>
      </c>
      <c r="N1402" s="2">
        <v>0</v>
      </c>
      <c r="O1402" s="2">
        <v>27.5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>
        <v>27.5</v>
      </c>
      <c r="V1402" t="s">
        <v>55</v>
      </c>
    </row>
    <row r="1403" spans="1:22" ht="15.75" hidden="1" thickBot="1" x14ac:dyDescent="0.3">
      <c r="A1403" t="s">
        <v>8326</v>
      </c>
      <c r="B1403" s="6">
        <v>45565</v>
      </c>
      <c r="C1403" t="s">
        <v>1</v>
      </c>
      <c r="D1403" t="s">
        <v>7706</v>
      </c>
      <c r="E1403" t="s">
        <v>10763</v>
      </c>
      <c r="F1403" t="s">
        <v>10764</v>
      </c>
      <c r="G1403">
        <v>1812</v>
      </c>
      <c r="H1403">
        <v>1812</v>
      </c>
      <c r="I1403">
        <v>1812</v>
      </c>
      <c r="J1403">
        <v>1812</v>
      </c>
      <c r="K1403">
        <v>0</v>
      </c>
      <c r="L1403" s="2">
        <v>0</v>
      </c>
      <c r="M1403" s="2">
        <v>0</v>
      </c>
      <c r="N1403" s="2">
        <v>0</v>
      </c>
      <c r="O1403" s="2">
        <v>140.69999999999999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>
        <v>140.69999999999999</v>
      </c>
      <c r="V1403" t="s">
        <v>55</v>
      </c>
    </row>
    <row r="1404" spans="1:22" ht="15.75" hidden="1" thickBot="1" x14ac:dyDescent="0.3">
      <c r="A1404" t="s">
        <v>8326</v>
      </c>
      <c r="B1404" s="6">
        <v>45565</v>
      </c>
      <c r="C1404" t="s">
        <v>1</v>
      </c>
      <c r="D1404" t="s">
        <v>7706</v>
      </c>
      <c r="E1404" t="s">
        <v>10763</v>
      </c>
      <c r="F1404" t="s">
        <v>10764</v>
      </c>
      <c r="G1404">
        <v>1811</v>
      </c>
      <c r="H1404">
        <v>1811</v>
      </c>
      <c r="I1404">
        <v>1811</v>
      </c>
      <c r="J1404">
        <v>1811</v>
      </c>
      <c r="K1404">
        <v>0</v>
      </c>
      <c r="L1404" s="2">
        <v>0</v>
      </c>
      <c r="M1404" s="2">
        <v>0</v>
      </c>
      <c r="N1404" s="2">
        <v>0</v>
      </c>
      <c r="O1404" s="2">
        <v>18.55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>
        <v>18.55</v>
      </c>
      <c r="V1404" t="s">
        <v>55</v>
      </c>
    </row>
    <row r="1405" spans="1:22" ht="15.75" hidden="1" thickBot="1" x14ac:dyDescent="0.3">
      <c r="A1405" t="s">
        <v>8326</v>
      </c>
      <c r="B1405" s="6">
        <v>45565</v>
      </c>
      <c r="C1405" t="s">
        <v>1</v>
      </c>
      <c r="D1405" t="s">
        <v>7706</v>
      </c>
      <c r="E1405" t="s">
        <v>10763</v>
      </c>
      <c r="F1405" t="s">
        <v>10764</v>
      </c>
      <c r="G1405">
        <v>1810</v>
      </c>
      <c r="H1405">
        <v>1810</v>
      </c>
      <c r="I1405">
        <v>1810</v>
      </c>
      <c r="J1405">
        <v>1810</v>
      </c>
      <c r="K1405">
        <v>0</v>
      </c>
      <c r="L1405" s="2">
        <v>0</v>
      </c>
      <c r="M1405" s="2">
        <v>0</v>
      </c>
      <c r="N1405" s="2">
        <v>0</v>
      </c>
      <c r="O1405" s="2">
        <v>166.84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>
        <v>166.84</v>
      </c>
      <c r="V1405" t="s">
        <v>55</v>
      </c>
    </row>
    <row r="1406" spans="1:22" ht="15.75" hidden="1" thickBot="1" x14ac:dyDescent="0.3">
      <c r="A1406" t="s">
        <v>8326</v>
      </c>
      <c r="B1406" s="6">
        <v>45565</v>
      </c>
      <c r="C1406" t="s">
        <v>1</v>
      </c>
      <c r="D1406" t="s">
        <v>7706</v>
      </c>
      <c r="E1406" t="s">
        <v>10763</v>
      </c>
      <c r="F1406" t="s">
        <v>10764</v>
      </c>
      <c r="G1406">
        <v>1809</v>
      </c>
      <c r="H1406">
        <v>1809</v>
      </c>
      <c r="I1406">
        <v>1809</v>
      </c>
      <c r="J1406">
        <v>1809</v>
      </c>
      <c r="K1406">
        <v>0</v>
      </c>
      <c r="L1406" s="2">
        <v>0</v>
      </c>
      <c r="M1406" s="2">
        <v>0</v>
      </c>
      <c r="N1406" s="2">
        <v>0</v>
      </c>
      <c r="O1406" s="2">
        <v>39.4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>
        <v>39.4</v>
      </c>
      <c r="V1406" t="s">
        <v>55</v>
      </c>
    </row>
    <row r="1407" spans="1:22" ht="15.75" hidden="1" thickBot="1" x14ac:dyDescent="0.3">
      <c r="A1407" t="s">
        <v>8326</v>
      </c>
      <c r="B1407" s="6">
        <v>45565</v>
      </c>
      <c r="C1407" t="s">
        <v>1</v>
      </c>
      <c r="D1407" t="s">
        <v>7706</v>
      </c>
      <c r="E1407" t="s">
        <v>10763</v>
      </c>
      <c r="F1407" t="s">
        <v>10764</v>
      </c>
      <c r="G1407">
        <v>1808</v>
      </c>
      <c r="H1407">
        <v>1808</v>
      </c>
      <c r="I1407">
        <v>1808</v>
      </c>
      <c r="J1407">
        <v>1808</v>
      </c>
      <c r="K1407">
        <v>0</v>
      </c>
      <c r="L1407" s="2">
        <v>0</v>
      </c>
      <c r="M1407" s="2">
        <v>0</v>
      </c>
      <c r="N1407" s="2">
        <v>0</v>
      </c>
      <c r="O1407" s="2">
        <v>30.25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>
        <v>30.25</v>
      </c>
      <c r="V1407" t="s">
        <v>55</v>
      </c>
    </row>
    <row r="1408" spans="1:22" ht="15.75" hidden="1" thickBot="1" x14ac:dyDescent="0.3">
      <c r="A1408" t="s">
        <v>8326</v>
      </c>
      <c r="B1408" s="6">
        <v>45565</v>
      </c>
      <c r="C1408" t="s">
        <v>1</v>
      </c>
      <c r="D1408" t="s">
        <v>7706</v>
      </c>
      <c r="E1408" t="s">
        <v>10763</v>
      </c>
      <c r="F1408" t="s">
        <v>10764</v>
      </c>
      <c r="G1408">
        <v>1807</v>
      </c>
      <c r="H1408">
        <v>1807</v>
      </c>
      <c r="I1408">
        <v>1807</v>
      </c>
      <c r="J1408">
        <v>1807</v>
      </c>
      <c r="K1408">
        <v>0</v>
      </c>
      <c r="L1408" s="2">
        <v>0</v>
      </c>
      <c r="M1408" s="2">
        <v>0</v>
      </c>
      <c r="N1408" s="2">
        <v>0</v>
      </c>
      <c r="O1408" s="2">
        <v>364.2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>
        <v>364.2</v>
      </c>
      <c r="V1408" t="s">
        <v>55</v>
      </c>
    </row>
    <row r="1409" spans="1:22" ht="15.75" hidden="1" thickBot="1" x14ac:dyDescent="0.3">
      <c r="A1409" t="s">
        <v>8326</v>
      </c>
      <c r="B1409" s="6">
        <v>45565</v>
      </c>
      <c r="C1409" t="s">
        <v>1</v>
      </c>
      <c r="D1409" t="s">
        <v>7706</v>
      </c>
      <c r="E1409" t="s">
        <v>10763</v>
      </c>
      <c r="F1409" t="s">
        <v>10764</v>
      </c>
      <c r="G1409">
        <v>1806</v>
      </c>
      <c r="H1409">
        <v>1806</v>
      </c>
      <c r="I1409">
        <v>1806</v>
      </c>
      <c r="J1409">
        <v>1806</v>
      </c>
      <c r="K1409">
        <v>0</v>
      </c>
      <c r="L1409" s="2">
        <v>0</v>
      </c>
      <c r="M1409" s="2">
        <v>0</v>
      </c>
      <c r="N1409" s="2">
        <v>0</v>
      </c>
      <c r="O1409" s="2">
        <v>18.3</v>
      </c>
      <c r="P1409" s="2">
        <v>0</v>
      </c>
      <c r="Q1409" s="2">
        <v>0</v>
      </c>
      <c r="R1409" s="2">
        <v>0</v>
      </c>
      <c r="S1409" s="2">
        <v>0</v>
      </c>
      <c r="T1409" s="2">
        <v>0</v>
      </c>
      <c r="U1409" s="2">
        <v>18.3</v>
      </c>
      <c r="V1409" t="s">
        <v>55</v>
      </c>
    </row>
    <row r="1410" spans="1:22" ht="15.75" hidden="1" thickBot="1" x14ac:dyDescent="0.3">
      <c r="A1410" t="s">
        <v>8326</v>
      </c>
      <c r="B1410" s="6">
        <v>45563</v>
      </c>
      <c r="C1410" t="s">
        <v>1</v>
      </c>
      <c r="D1410" t="s">
        <v>7706</v>
      </c>
      <c r="E1410" t="s">
        <v>10763</v>
      </c>
      <c r="F1410" t="s">
        <v>10764</v>
      </c>
      <c r="G1410">
        <v>1805</v>
      </c>
      <c r="H1410">
        <v>1805</v>
      </c>
      <c r="I1410">
        <v>1805</v>
      </c>
      <c r="J1410">
        <v>1805</v>
      </c>
      <c r="K1410">
        <v>0</v>
      </c>
      <c r="L1410" s="2">
        <v>0</v>
      </c>
      <c r="M1410" s="2">
        <v>0</v>
      </c>
      <c r="N1410" s="2">
        <v>0</v>
      </c>
      <c r="O1410" s="2">
        <v>99.15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>
        <v>99.15</v>
      </c>
      <c r="V1410" t="s">
        <v>55</v>
      </c>
    </row>
    <row r="1411" spans="1:22" ht="15.75" hidden="1" thickBot="1" x14ac:dyDescent="0.3">
      <c r="A1411" t="s">
        <v>8326</v>
      </c>
      <c r="B1411" s="6">
        <v>45563</v>
      </c>
      <c r="C1411" t="s">
        <v>1</v>
      </c>
      <c r="D1411" t="s">
        <v>7706</v>
      </c>
      <c r="E1411" t="s">
        <v>10763</v>
      </c>
      <c r="F1411" t="s">
        <v>10764</v>
      </c>
      <c r="G1411">
        <v>1804</v>
      </c>
      <c r="H1411">
        <v>1804</v>
      </c>
      <c r="I1411">
        <v>1804</v>
      </c>
      <c r="J1411">
        <v>1804</v>
      </c>
      <c r="K1411">
        <v>0</v>
      </c>
      <c r="L1411" s="2">
        <v>0</v>
      </c>
      <c r="M1411" s="2">
        <v>0</v>
      </c>
      <c r="N1411" s="2">
        <v>0</v>
      </c>
      <c r="O1411" s="2">
        <v>67.25</v>
      </c>
      <c r="P1411" s="2">
        <v>0</v>
      </c>
      <c r="Q1411" s="2">
        <v>0</v>
      </c>
      <c r="R1411" s="2">
        <v>0</v>
      </c>
      <c r="S1411" s="2">
        <v>0</v>
      </c>
      <c r="T1411" s="2">
        <v>0</v>
      </c>
      <c r="U1411" s="2">
        <v>67.25</v>
      </c>
      <c r="V1411" t="s">
        <v>55</v>
      </c>
    </row>
    <row r="1412" spans="1:22" ht="15.75" hidden="1" thickBot="1" x14ac:dyDescent="0.3">
      <c r="A1412" t="s">
        <v>8326</v>
      </c>
      <c r="B1412" s="6">
        <v>45563</v>
      </c>
      <c r="C1412" t="s">
        <v>1</v>
      </c>
      <c r="D1412" t="s">
        <v>7706</v>
      </c>
      <c r="E1412" t="s">
        <v>10763</v>
      </c>
      <c r="F1412" t="s">
        <v>10764</v>
      </c>
      <c r="G1412">
        <v>1803</v>
      </c>
      <c r="H1412">
        <v>1803</v>
      </c>
      <c r="I1412">
        <v>1803</v>
      </c>
      <c r="J1412">
        <v>1803</v>
      </c>
      <c r="K1412">
        <v>0</v>
      </c>
      <c r="L1412" s="2">
        <v>0</v>
      </c>
      <c r="M1412" s="2">
        <v>0</v>
      </c>
      <c r="N1412" s="2">
        <v>0</v>
      </c>
      <c r="O1412" s="2">
        <v>28.05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28.05</v>
      </c>
      <c r="V1412" t="s">
        <v>55</v>
      </c>
    </row>
    <row r="1413" spans="1:22" ht="15.75" hidden="1" thickBot="1" x14ac:dyDescent="0.3">
      <c r="A1413" t="s">
        <v>8326</v>
      </c>
      <c r="B1413" s="6">
        <v>45563</v>
      </c>
      <c r="C1413" t="s">
        <v>1</v>
      </c>
      <c r="D1413" t="s">
        <v>7706</v>
      </c>
      <c r="E1413" t="s">
        <v>10763</v>
      </c>
      <c r="F1413" t="s">
        <v>10764</v>
      </c>
      <c r="G1413">
        <v>1802</v>
      </c>
      <c r="H1413">
        <v>1802</v>
      </c>
      <c r="I1413">
        <v>1802</v>
      </c>
      <c r="J1413">
        <v>1802</v>
      </c>
      <c r="K1413">
        <v>0</v>
      </c>
      <c r="L1413" s="2">
        <v>0</v>
      </c>
      <c r="M1413" s="2">
        <v>0</v>
      </c>
      <c r="N1413" s="2">
        <v>0</v>
      </c>
      <c r="O1413" s="2">
        <v>92</v>
      </c>
      <c r="P1413" s="2">
        <v>0</v>
      </c>
      <c r="Q1413" s="2">
        <v>0</v>
      </c>
      <c r="R1413" s="2">
        <v>0</v>
      </c>
      <c r="S1413" s="2">
        <v>0</v>
      </c>
      <c r="T1413" s="2">
        <v>0</v>
      </c>
      <c r="U1413" s="2">
        <v>92</v>
      </c>
      <c r="V1413" t="s">
        <v>55</v>
      </c>
    </row>
    <row r="1414" spans="1:22" ht="15.75" hidden="1" thickBot="1" x14ac:dyDescent="0.3">
      <c r="A1414" t="s">
        <v>8326</v>
      </c>
      <c r="B1414" s="6">
        <v>45563</v>
      </c>
      <c r="C1414" t="s">
        <v>1</v>
      </c>
      <c r="D1414" t="s">
        <v>7706</v>
      </c>
      <c r="E1414" t="s">
        <v>10763</v>
      </c>
      <c r="F1414" t="s">
        <v>10764</v>
      </c>
      <c r="G1414">
        <v>1801</v>
      </c>
      <c r="H1414">
        <v>1801</v>
      </c>
      <c r="I1414">
        <v>1801</v>
      </c>
      <c r="J1414">
        <v>1801</v>
      </c>
      <c r="K1414">
        <v>0</v>
      </c>
      <c r="L1414" s="2">
        <v>0</v>
      </c>
      <c r="M1414" s="2">
        <v>0</v>
      </c>
      <c r="N1414" s="2">
        <v>0</v>
      </c>
      <c r="O1414" s="2">
        <v>37.5</v>
      </c>
      <c r="P1414" s="2">
        <v>0</v>
      </c>
      <c r="Q1414" s="2">
        <v>0</v>
      </c>
      <c r="R1414" s="2">
        <v>0</v>
      </c>
      <c r="S1414" s="2">
        <v>0</v>
      </c>
      <c r="T1414" s="2">
        <v>0</v>
      </c>
      <c r="U1414" s="2">
        <v>37.5</v>
      </c>
      <c r="V1414" t="s">
        <v>55</v>
      </c>
    </row>
    <row r="1415" spans="1:22" ht="15.75" hidden="1" thickBot="1" x14ac:dyDescent="0.3">
      <c r="A1415" t="s">
        <v>8326</v>
      </c>
      <c r="B1415" s="6">
        <v>45563</v>
      </c>
      <c r="C1415" t="s">
        <v>1</v>
      </c>
      <c r="D1415" t="s">
        <v>7706</v>
      </c>
      <c r="E1415" t="s">
        <v>10763</v>
      </c>
      <c r="F1415" t="s">
        <v>10764</v>
      </c>
      <c r="G1415">
        <v>1800</v>
      </c>
      <c r="H1415">
        <v>1800</v>
      </c>
      <c r="I1415">
        <v>1800</v>
      </c>
      <c r="J1415">
        <v>1800</v>
      </c>
      <c r="K1415">
        <v>0</v>
      </c>
      <c r="L1415" s="2">
        <v>0</v>
      </c>
      <c r="M1415" s="2">
        <v>0</v>
      </c>
      <c r="N1415" s="2">
        <v>0</v>
      </c>
      <c r="O1415" s="2">
        <v>20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>
        <v>20</v>
      </c>
      <c r="V1415" t="s">
        <v>55</v>
      </c>
    </row>
    <row r="1416" spans="1:22" ht="15.75" hidden="1" thickBot="1" x14ac:dyDescent="0.3">
      <c r="A1416" t="s">
        <v>8326</v>
      </c>
      <c r="B1416" s="6">
        <v>45563</v>
      </c>
      <c r="C1416" t="s">
        <v>1</v>
      </c>
      <c r="D1416" t="s">
        <v>7706</v>
      </c>
      <c r="E1416" t="s">
        <v>10763</v>
      </c>
      <c r="F1416" t="s">
        <v>10764</v>
      </c>
      <c r="G1416">
        <v>1799</v>
      </c>
      <c r="H1416">
        <v>1799</v>
      </c>
      <c r="I1416">
        <v>1799</v>
      </c>
      <c r="J1416">
        <v>1799</v>
      </c>
      <c r="K1416">
        <v>0</v>
      </c>
      <c r="L1416" s="2">
        <v>0</v>
      </c>
      <c r="M1416" s="2">
        <v>0</v>
      </c>
      <c r="N1416" s="2">
        <v>0</v>
      </c>
      <c r="O1416" s="2">
        <v>3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>
        <v>3</v>
      </c>
      <c r="V1416" t="s">
        <v>55</v>
      </c>
    </row>
    <row r="1417" spans="1:22" ht="15.75" hidden="1" thickBot="1" x14ac:dyDescent="0.3">
      <c r="A1417" t="s">
        <v>8326</v>
      </c>
      <c r="B1417" s="6">
        <v>45563</v>
      </c>
      <c r="C1417" t="s">
        <v>1</v>
      </c>
      <c r="D1417" t="s">
        <v>7706</v>
      </c>
      <c r="E1417" t="s">
        <v>10763</v>
      </c>
      <c r="F1417" t="s">
        <v>10764</v>
      </c>
      <c r="G1417">
        <v>1798</v>
      </c>
      <c r="H1417">
        <v>1798</v>
      </c>
      <c r="I1417">
        <v>1798</v>
      </c>
      <c r="J1417">
        <v>1798</v>
      </c>
      <c r="K1417">
        <v>0</v>
      </c>
      <c r="L1417" s="2">
        <v>0</v>
      </c>
      <c r="M1417" s="2">
        <v>0</v>
      </c>
      <c r="N1417" s="2">
        <v>0</v>
      </c>
      <c r="O1417" s="2">
        <v>45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>
        <v>45</v>
      </c>
      <c r="V1417" t="s">
        <v>55</v>
      </c>
    </row>
    <row r="1418" spans="1:22" ht="15.75" hidden="1" thickBot="1" x14ac:dyDescent="0.3">
      <c r="A1418" t="s">
        <v>8326</v>
      </c>
      <c r="B1418" s="6">
        <v>45563</v>
      </c>
      <c r="C1418" t="s">
        <v>1</v>
      </c>
      <c r="D1418" t="s">
        <v>7706</v>
      </c>
      <c r="E1418" t="s">
        <v>10763</v>
      </c>
      <c r="F1418" t="s">
        <v>10764</v>
      </c>
      <c r="G1418">
        <v>1797</v>
      </c>
      <c r="H1418">
        <v>1797</v>
      </c>
      <c r="I1418">
        <v>1797</v>
      </c>
      <c r="J1418">
        <v>1797</v>
      </c>
      <c r="K1418">
        <v>0</v>
      </c>
      <c r="L1418" s="2">
        <v>0</v>
      </c>
      <c r="M1418" s="2">
        <v>0</v>
      </c>
      <c r="N1418" s="2">
        <v>0</v>
      </c>
      <c r="O1418" s="2">
        <v>18</v>
      </c>
      <c r="P1418" s="2">
        <v>0</v>
      </c>
      <c r="Q1418" s="2">
        <v>0</v>
      </c>
      <c r="R1418" s="2">
        <v>0</v>
      </c>
      <c r="S1418" s="2">
        <v>0</v>
      </c>
      <c r="T1418" s="2">
        <v>0</v>
      </c>
      <c r="U1418" s="2">
        <v>18</v>
      </c>
      <c r="V1418" t="s">
        <v>55</v>
      </c>
    </row>
    <row r="1419" spans="1:22" ht="15.75" hidden="1" thickBot="1" x14ac:dyDescent="0.3">
      <c r="A1419" t="s">
        <v>8326</v>
      </c>
      <c r="B1419" s="6">
        <v>45563</v>
      </c>
      <c r="C1419" t="s">
        <v>1</v>
      </c>
      <c r="D1419" t="s">
        <v>7706</v>
      </c>
      <c r="E1419" t="s">
        <v>10763</v>
      </c>
      <c r="F1419" t="s">
        <v>10764</v>
      </c>
      <c r="G1419">
        <v>1796</v>
      </c>
      <c r="H1419">
        <v>1796</v>
      </c>
      <c r="I1419">
        <v>1796</v>
      </c>
      <c r="J1419">
        <v>1796</v>
      </c>
      <c r="K1419">
        <v>0</v>
      </c>
      <c r="L1419" s="2">
        <v>0</v>
      </c>
      <c r="M1419" s="2">
        <v>0</v>
      </c>
      <c r="N1419" s="2">
        <v>0</v>
      </c>
      <c r="O1419" s="2">
        <v>242.5</v>
      </c>
      <c r="P1419" s="2">
        <v>0</v>
      </c>
      <c r="Q1419" s="2">
        <v>0</v>
      </c>
      <c r="R1419" s="2">
        <v>0</v>
      </c>
      <c r="S1419" s="2">
        <v>0</v>
      </c>
      <c r="T1419" s="2">
        <v>0</v>
      </c>
      <c r="U1419" s="2">
        <v>242.5</v>
      </c>
      <c r="V1419" t="s">
        <v>55</v>
      </c>
    </row>
    <row r="1420" spans="1:22" ht="15.75" hidden="1" thickBot="1" x14ac:dyDescent="0.3">
      <c r="A1420" t="s">
        <v>8326</v>
      </c>
      <c r="B1420" s="6">
        <v>45563</v>
      </c>
      <c r="C1420" t="s">
        <v>1</v>
      </c>
      <c r="D1420" t="s">
        <v>7706</v>
      </c>
      <c r="E1420" t="s">
        <v>10763</v>
      </c>
      <c r="F1420" t="s">
        <v>10764</v>
      </c>
      <c r="G1420">
        <v>1795</v>
      </c>
      <c r="H1420">
        <v>1795</v>
      </c>
      <c r="I1420">
        <v>1795</v>
      </c>
      <c r="J1420">
        <v>1795</v>
      </c>
      <c r="K1420">
        <v>0</v>
      </c>
      <c r="L1420" s="2">
        <v>0</v>
      </c>
      <c r="M1420" s="2">
        <v>0</v>
      </c>
      <c r="N1420" s="2">
        <v>0</v>
      </c>
      <c r="O1420" s="2">
        <v>98.4</v>
      </c>
      <c r="P1420" s="2">
        <v>0</v>
      </c>
      <c r="Q1420" s="2">
        <v>0</v>
      </c>
      <c r="R1420" s="2">
        <v>0</v>
      </c>
      <c r="S1420" s="2">
        <v>0</v>
      </c>
      <c r="T1420" s="2">
        <v>0</v>
      </c>
      <c r="U1420" s="2">
        <v>98.4</v>
      </c>
      <c r="V1420" t="s">
        <v>55</v>
      </c>
    </row>
    <row r="1421" spans="1:22" ht="15.75" hidden="1" thickBot="1" x14ac:dyDescent="0.3">
      <c r="A1421" t="s">
        <v>8326</v>
      </c>
      <c r="B1421" s="6">
        <v>45562</v>
      </c>
      <c r="C1421" t="s">
        <v>1</v>
      </c>
      <c r="D1421" t="s">
        <v>7706</v>
      </c>
      <c r="E1421" t="s">
        <v>10763</v>
      </c>
      <c r="F1421" t="s">
        <v>10764</v>
      </c>
      <c r="G1421">
        <v>1794</v>
      </c>
      <c r="H1421">
        <v>1794</v>
      </c>
      <c r="I1421">
        <v>1794</v>
      </c>
      <c r="J1421">
        <v>1794</v>
      </c>
      <c r="K1421">
        <v>0</v>
      </c>
      <c r="L1421" s="2">
        <v>0</v>
      </c>
      <c r="M1421" s="2">
        <v>0</v>
      </c>
      <c r="N1421" s="2">
        <v>0</v>
      </c>
      <c r="O1421" s="2">
        <v>193.5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193.5</v>
      </c>
      <c r="V1421" t="s">
        <v>55</v>
      </c>
    </row>
    <row r="1422" spans="1:22" ht="15.75" hidden="1" thickBot="1" x14ac:dyDescent="0.3">
      <c r="A1422" t="s">
        <v>8326</v>
      </c>
      <c r="B1422" s="6">
        <v>45562</v>
      </c>
      <c r="C1422" t="s">
        <v>1</v>
      </c>
      <c r="D1422" t="s">
        <v>7706</v>
      </c>
      <c r="E1422" t="s">
        <v>10763</v>
      </c>
      <c r="F1422" t="s">
        <v>10764</v>
      </c>
      <c r="G1422">
        <v>1793</v>
      </c>
      <c r="H1422">
        <v>1793</v>
      </c>
      <c r="I1422">
        <v>1793</v>
      </c>
      <c r="J1422">
        <v>1793</v>
      </c>
      <c r="K1422">
        <v>0</v>
      </c>
      <c r="L1422" s="2">
        <v>0</v>
      </c>
      <c r="M1422" s="2">
        <v>0</v>
      </c>
      <c r="N1422" s="2">
        <v>0</v>
      </c>
      <c r="O1422" s="2">
        <v>440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>
        <v>440</v>
      </c>
      <c r="V1422" t="s">
        <v>55</v>
      </c>
    </row>
    <row r="1423" spans="1:22" ht="15.75" hidden="1" thickBot="1" x14ac:dyDescent="0.3">
      <c r="A1423" t="s">
        <v>8326</v>
      </c>
      <c r="B1423" s="6">
        <v>45562</v>
      </c>
      <c r="C1423" t="s">
        <v>1</v>
      </c>
      <c r="D1423" t="s">
        <v>7706</v>
      </c>
      <c r="E1423" t="s">
        <v>10763</v>
      </c>
      <c r="F1423" t="s">
        <v>10764</v>
      </c>
      <c r="G1423">
        <v>1792</v>
      </c>
      <c r="H1423">
        <v>1792</v>
      </c>
      <c r="I1423">
        <v>1792</v>
      </c>
      <c r="J1423">
        <v>1792</v>
      </c>
      <c r="K1423">
        <v>0</v>
      </c>
      <c r="L1423" s="2">
        <v>0</v>
      </c>
      <c r="M1423" s="2">
        <v>0</v>
      </c>
      <c r="N1423" s="2">
        <v>0</v>
      </c>
      <c r="O1423" s="2">
        <v>81.400000000000006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>
        <v>81.400000000000006</v>
      </c>
      <c r="V1423" t="s">
        <v>55</v>
      </c>
    </row>
    <row r="1424" spans="1:22" ht="15.75" hidden="1" thickBot="1" x14ac:dyDescent="0.3">
      <c r="A1424" t="s">
        <v>8326</v>
      </c>
      <c r="B1424" s="6">
        <v>45562</v>
      </c>
      <c r="C1424" t="s">
        <v>1</v>
      </c>
      <c r="D1424" t="s">
        <v>7706</v>
      </c>
      <c r="E1424" t="s">
        <v>10763</v>
      </c>
      <c r="F1424" t="s">
        <v>10764</v>
      </c>
      <c r="G1424">
        <v>1791</v>
      </c>
      <c r="H1424">
        <v>1791</v>
      </c>
      <c r="I1424">
        <v>1791</v>
      </c>
      <c r="J1424">
        <v>1791</v>
      </c>
      <c r="K1424">
        <v>0</v>
      </c>
      <c r="L1424" s="2">
        <v>0</v>
      </c>
      <c r="M1424" s="2">
        <v>0</v>
      </c>
      <c r="N1424" s="2">
        <v>0</v>
      </c>
      <c r="O1424" s="2">
        <v>184.5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184.5</v>
      </c>
      <c r="V1424" t="s">
        <v>55</v>
      </c>
    </row>
    <row r="1425" spans="1:22" ht="15.75" hidden="1" thickBot="1" x14ac:dyDescent="0.3">
      <c r="A1425" t="s">
        <v>8326</v>
      </c>
      <c r="B1425" s="6">
        <v>45562</v>
      </c>
      <c r="C1425" t="s">
        <v>1</v>
      </c>
      <c r="D1425" t="s">
        <v>7706</v>
      </c>
      <c r="E1425" t="s">
        <v>10763</v>
      </c>
      <c r="F1425" t="s">
        <v>10764</v>
      </c>
      <c r="G1425">
        <v>1790</v>
      </c>
      <c r="H1425">
        <v>1790</v>
      </c>
      <c r="I1425">
        <v>1790</v>
      </c>
      <c r="J1425">
        <v>1790</v>
      </c>
      <c r="K1425">
        <v>0</v>
      </c>
      <c r="L1425" s="2">
        <v>0</v>
      </c>
      <c r="M1425" s="2">
        <v>0</v>
      </c>
      <c r="N1425" s="2">
        <v>0</v>
      </c>
      <c r="O1425" s="2">
        <v>180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>
        <v>180</v>
      </c>
      <c r="V1425" t="s">
        <v>55</v>
      </c>
    </row>
    <row r="1426" spans="1:22" ht="15.75" hidden="1" thickBot="1" x14ac:dyDescent="0.3">
      <c r="A1426" t="s">
        <v>8326</v>
      </c>
      <c r="B1426" s="6">
        <v>45562</v>
      </c>
      <c r="C1426" t="s">
        <v>1</v>
      </c>
      <c r="D1426" t="s">
        <v>7706</v>
      </c>
      <c r="E1426" t="s">
        <v>10763</v>
      </c>
      <c r="F1426" t="s">
        <v>10764</v>
      </c>
      <c r="G1426">
        <v>1789</v>
      </c>
      <c r="H1426">
        <v>1789</v>
      </c>
      <c r="I1426">
        <v>1789</v>
      </c>
      <c r="J1426">
        <v>1789</v>
      </c>
      <c r="K1426">
        <v>0</v>
      </c>
      <c r="L1426" s="2">
        <v>0</v>
      </c>
      <c r="M1426" s="2">
        <v>0</v>
      </c>
      <c r="N1426" s="2">
        <v>0</v>
      </c>
      <c r="O1426" s="2">
        <v>8.25</v>
      </c>
      <c r="P1426" s="2">
        <v>0</v>
      </c>
      <c r="Q1426" s="2">
        <v>0</v>
      </c>
      <c r="R1426" s="2">
        <v>0</v>
      </c>
      <c r="S1426" s="2">
        <v>0</v>
      </c>
      <c r="T1426" s="2">
        <v>0</v>
      </c>
      <c r="U1426" s="2">
        <v>8.25</v>
      </c>
      <c r="V1426" t="s">
        <v>55</v>
      </c>
    </row>
    <row r="1427" spans="1:22" ht="15.75" hidden="1" thickBot="1" x14ac:dyDescent="0.3">
      <c r="A1427" t="s">
        <v>8326</v>
      </c>
      <c r="B1427" s="6">
        <v>45562</v>
      </c>
      <c r="C1427" t="s">
        <v>1</v>
      </c>
      <c r="D1427" t="s">
        <v>7706</v>
      </c>
      <c r="E1427" t="s">
        <v>10763</v>
      </c>
      <c r="F1427" t="s">
        <v>10764</v>
      </c>
      <c r="G1427">
        <v>1788</v>
      </c>
      <c r="H1427">
        <v>1788</v>
      </c>
      <c r="I1427">
        <v>1788</v>
      </c>
      <c r="J1427">
        <v>1788</v>
      </c>
      <c r="K1427">
        <v>0</v>
      </c>
      <c r="L1427" s="2">
        <v>0</v>
      </c>
      <c r="M1427" s="2">
        <v>0</v>
      </c>
      <c r="N1427" s="2">
        <v>0</v>
      </c>
      <c r="O1427" s="2">
        <v>45</v>
      </c>
      <c r="P1427" s="2">
        <v>0</v>
      </c>
      <c r="Q1427" s="2">
        <v>0</v>
      </c>
      <c r="R1427" s="2">
        <v>0</v>
      </c>
      <c r="S1427" s="2">
        <v>0</v>
      </c>
      <c r="T1427" s="2">
        <v>0</v>
      </c>
      <c r="U1427" s="2">
        <v>45</v>
      </c>
      <c r="V1427" t="s">
        <v>55</v>
      </c>
    </row>
    <row r="1428" spans="1:22" ht="15.75" hidden="1" thickBot="1" x14ac:dyDescent="0.3">
      <c r="A1428" t="s">
        <v>8326</v>
      </c>
      <c r="B1428" s="6">
        <v>45562</v>
      </c>
      <c r="C1428" t="s">
        <v>1</v>
      </c>
      <c r="D1428" t="s">
        <v>7706</v>
      </c>
      <c r="E1428" t="s">
        <v>10763</v>
      </c>
      <c r="F1428" t="s">
        <v>10764</v>
      </c>
      <c r="G1428">
        <v>1787</v>
      </c>
      <c r="H1428">
        <v>1787</v>
      </c>
      <c r="I1428">
        <v>1787</v>
      </c>
      <c r="J1428">
        <v>1787</v>
      </c>
      <c r="K1428">
        <v>0</v>
      </c>
      <c r="L1428" s="2">
        <v>0</v>
      </c>
      <c r="M1428" s="2">
        <v>0</v>
      </c>
      <c r="N1428" s="2">
        <v>0</v>
      </c>
      <c r="O1428" s="2">
        <v>101.25</v>
      </c>
      <c r="P1428" s="2">
        <v>0</v>
      </c>
      <c r="Q1428" s="2">
        <v>0</v>
      </c>
      <c r="R1428" s="2">
        <v>0</v>
      </c>
      <c r="S1428" s="2">
        <v>0</v>
      </c>
      <c r="T1428" s="2">
        <v>0</v>
      </c>
      <c r="U1428" s="2">
        <v>101.25</v>
      </c>
      <c r="V1428" t="s">
        <v>55</v>
      </c>
    </row>
    <row r="1429" spans="1:22" ht="15.75" hidden="1" thickBot="1" x14ac:dyDescent="0.3">
      <c r="A1429" t="s">
        <v>8326</v>
      </c>
      <c r="B1429" s="6">
        <v>45562</v>
      </c>
      <c r="C1429" t="s">
        <v>1</v>
      </c>
      <c r="D1429" t="s">
        <v>7706</v>
      </c>
      <c r="E1429" t="s">
        <v>10763</v>
      </c>
      <c r="F1429" t="s">
        <v>10764</v>
      </c>
      <c r="G1429">
        <v>1786</v>
      </c>
      <c r="H1429">
        <v>1786</v>
      </c>
      <c r="I1429">
        <v>1786</v>
      </c>
      <c r="J1429">
        <v>1786</v>
      </c>
      <c r="K1429">
        <v>0</v>
      </c>
      <c r="L1429" s="2">
        <v>0</v>
      </c>
      <c r="M1429" s="2">
        <v>0</v>
      </c>
      <c r="N1429" s="2">
        <v>0</v>
      </c>
      <c r="O1429" s="2">
        <v>108.6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>
        <v>108.6</v>
      </c>
      <c r="V1429" t="s">
        <v>55</v>
      </c>
    </row>
    <row r="1430" spans="1:22" ht="15.75" hidden="1" thickBot="1" x14ac:dyDescent="0.3">
      <c r="A1430" t="s">
        <v>8326</v>
      </c>
      <c r="B1430" s="6">
        <v>45562</v>
      </c>
      <c r="C1430" t="s">
        <v>1</v>
      </c>
      <c r="D1430" t="s">
        <v>7706</v>
      </c>
      <c r="E1430" t="s">
        <v>10763</v>
      </c>
      <c r="F1430" t="s">
        <v>10764</v>
      </c>
      <c r="G1430">
        <v>1785</v>
      </c>
      <c r="H1430">
        <v>1785</v>
      </c>
      <c r="I1430">
        <v>1785</v>
      </c>
      <c r="J1430">
        <v>1785</v>
      </c>
      <c r="K1430">
        <v>0</v>
      </c>
      <c r="L1430" s="2">
        <v>0</v>
      </c>
      <c r="M1430" s="2">
        <v>0</v>
      </c>
      <c r="N1430" s="2">
        <v>0</v>
      </c>
      <c r="O1430" s="2">
        <v>91.25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>
        <v>91.25</v>
      </c>
      <c r="V1430" t="s">
        <v>55</v>
      </c>
    </row>
    <row r="1431" spans="1:22" ht="15.75" hidden="1" thickBot="1" x14ac:dyDescent="0.3">
      <c r="A1431" t="s">
        <v>8326</v>
      </c>
      <c r="B1431" s="6">
        <v>45561</v>
      </c>
      <c r="C1431" t="s">
        <v>1</v>
      </c>
      <c r="D1431" t="s">
        <v>7706</v>
      </c>
      <c r="E1431" t="s">
        <v>10763</v>
      </c>
      <c r="F1431" t="s">
        <v>10764</v>
      </c>
      <c r="G1431">
        <v>1784</v>
      </c>
      <c r="H1431">
        <v>1784</v>
      </c>
      <c r="I1431">
        <v>1784</v>
      </c>
      <c r="J1431">
        <v>1784</v>
      </c>
      <c r="K1431">
        <v>0</v>
      </c>
      <c r="L1431" s="2">
        <v>0</v>
      </c>
      <c r="M1431" s="2">
        <v>0</v>
      </c>
      <c r="N1431" s="2">
        <v>0</v>
      </c>
      <c r="O1431" s="2">
        <v>138.25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>
        <v>138.25</v>
      </c>
      <c r="V1431" t="s">
        <v>55</v>
      </c>
    </row>
    <row r="1432" spans="1:22" ht="15.75" hidden="1" thickBot="1" x14ac:dyDescent="0.3">
      <c r="A1432" t="s">
        <v>8326</v>
      </c>
      <c r="B1432" s="6">
        <v>45561</v>
      </c>
      <c r="C1432" t="s">
        <v>1</v>
      </c>
      <c r="D1432" t="s">
        <v>7706</v>
      </c>
      <c r="E1432" t="s">
        <v>10763</v>
      </c>
      <c r="F1432" t="s">
        <v>10764</v>
      </c>
      <c r="G1432">
        <v>1783</v>
      </c>
      <c r="H1432">
        <v>1783</v>
      </c>
      <c r="I1432">
        <v>1783</v>
      </c>
      <c r="J1432">
        <v>1783</v>
      </c>
      <c r="K1432">
        <v>0</v>
      </c>
      <c r="L1432" s="2">
        <v>0</v>
      </c>
      <c r="M1432" s="2">
        <v>0</v>
      </c>
      <c r="N1432" s="2">
        <v>0</v>
      </c>
      <c r="O1432" s="2">
        <v>40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>
        <v>40</v>
      </c>
      <c r="V1432" t="s">
        <v>55</v>
      </c>
    </row>
    <row r="1433" spans="1:22" ht="15.75" hidden="1" thickBot="1" x14ac:dyDescent="0.3">
      <c r="A1433" t="s">
        <v>8326</v>
      </c>
      <c r="B1433" s="6">
        <v>45561</v>
      </c>
      <c r="C1433" t="s">
        <v>1</v>
      </c>
      <c r="D1433" t="s">
        <v>7706</v>
      </c>
      <c r="E1433" t="s">
        <v>10763</v>
      </c>
      <c r="F1433" t="s">
        <v>10764</v>
      </c>
      <c r="G1433">
        <v>1782</v>
      </c>
      <c r="H1433">
        <v>1782</v>
      </c>
      <c r="I1433">
        <v>1782</v>
      </c>
      <c r="J1433">
        <v>1782</v>
      </c>
      <c r="K1433">
        <v>0</v>
      </c>
      <c r="L1433" s="2">
        <v>0</v>
      </c>
      <c r="M1433" s="2">
        <v>0</v>
      </c>
      <c r="N1433" s="2">
        <v>0</v>
      </c>
      <c r="O1433" s="2">
        <v>101.25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>
        <v>101.25</v>
      </c>
      <c r="V1433" t="s">
        <v>55</v>
      </c>
    </row>
    <row r="1434" spans="1:22" ht="15.75" hidden="1" thickBot="1" x14ac:dyDescent="0.3">
      <c r="A1434" t="s">
        <v>8326</v>
      </c>
      <c r="B1434" s="6">
        <v>45561</v>
      </c>
      <c r="C1434" t="s">
        <v>1</v>
      </c>
      <c r="D1434" t="s">
        <v>7706</v>
      </c>
      <c r="E1434" t="s">
        <v>10763</v>
      </c>
      <c r="F1434" t="s">
        <v>10764</v>
      </c>
      <c r="G1434">
        <v>1781</v>
      </c>
      <c r="H1434">
        <v>1781</v>
      </c>
      <c r="I1434">
        <v>1781</v>
      </c>
      <c r="J1434">
        <v>1781</v>
      </c>
      <c r="K1434">
        <v>0</v>
      </c>
      <c r="L1434" s="2">
        <v>0</v>
      </c>
      <c r="M1434" s="2">
        <v>0</v>
      </c>
      <c r="N1434" s="2">
        <v>0</v>
      </c>
      <c r="O1434" s="2">
        <v>3.6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3.6</v>
      </c>
      <c r="V1434" t="s">
        <v>55</v>
      </c>
    </row>
    <row r="1435" spans="1:22" ht="15.75" hidden="1" thickBot="1" x14ac:dyDescent="0.3">
      <c r="A1435" t="s">
        <v>8326</v>
      </c>
      <c r="B1435" s="6">
        <v>45561</v>
      </c>
      <c r="C1435" t="s">
        <v>1</v>
      </c>
      <c r="D1435" t="s">
        <v>7706</v>
      </c>
      <c r="E1435" t="s">
        <v>10763</v>
      </c>
      <c r="F1435" t="s">
        <v>10764</v>
      </c>
      <c r="G1435">
        <v>1780</v>
      </c>
      <c r="H1435">
        <v>1780</v>
      </c>
      <c r="I1435">
        <v>1780</v>
      </c>
      <c r="J1435">
        <v>1780</v>
      </c>
      <c r="K1435">
        <v>0</v>
      </c>
      <c r="L1435" s="2">
        <v>0</v>
      </c>
      <c r="M1435" s="2">
        <v>0</v>
      </c>
      <c r="N1435" s="2">
        <v>0</v>
      </c>
      <c r="O1435" s="2">
        <v>54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54</v>
      </c>
      <c r="V1435" t="s">
        <v>55</v>
      </c>
    </row>
    <row r="1436" spans="1:22" ht="15.75" hidden="1" thickBot="1" x14ac:dyDescent="0.3">
      <c r="A1436" t="s">
        <v>8326</v>
      </c>
      <c r="B1436" s="6">
        <v>45561</v>
      </c>
      <c r="C1436" t="s">
        <v>1</v>
      </c>
      <c r="D1436" t="s">
        <v>7706</v>
      </c>
      <c r="E1436" t="s">
        <v>10763</v>
      </c>
      <c r="F1436" t="s">
        <v>10764</v>
      </c>
      <c r="G1436">
        <v>1779</v>
      </c>
      <c r="H1436">
        <v>1779</v>
      </c>
      <c r="I1436">
        <v>1779</v>
      </c>
      <c r="J1436">
        <v>1779</v>
      </c>
      <c r="K1436">
        <v>0</v>
      </c>
      <c r="L1436" s="2">
        <v>0</v>
      </c>
      <c r="M1436" s="2">
        <v>0</v>
      </c>
      <c r="N1436" s="2">
        <v>0</v>
      </c>
      <c r="O1436" s="2">
        <v>17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>
        <v>17</v>
      </c>
      <c r="V1436" t="s">
        <v>55</v>
      </c>
    </row>
    <row r="1437" spans="1:22" ht="15.75" hidden="1" thickBot="1" x14ac:dyDescent="0.3">
      <c r="A1437" t="s">
        <v>8326</v>
      </c>
      <c r="B1437" s="6">
        <v>45561</v>
      </c>
      <c r="C1437" t="s">
        <v>1</v>
      </c>
      <c r="D1437" t="s">
        <v>7706</v>
      </c>
      <c r="E1437" t="s">
        <v>10763</v>
      </c>
      <c r="F1437" t="s">
        <v>10764</v>
      </c>
      <c r="G1437">
        <v>1778</v>
      </c>
      <c r="H1437">
        <v>1778</v>
      </c>
      <c r="I1437">
        <v>1778</v>
      </c>
      <c r="J1437">
        <v>1778</v>
      </c>
      <c r="K1437">
        <v>0</v>
      </c>
      <c r="L1437" s="2">
        <v>0</v>
      </c>
      <c r="M1437" s="2">
        <v>0</v>
      </c>
      <c r="N1437" s="2">
        <v>0</v>
      </c>
      <c r="O1437" s="2">
        <v>97.5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97.5</v>
      </c>
      <c r="V1437" t="s">
        <v>55</v>
      </c>
    </row>
    <row r="1438" spans="1:22" ht="15.75" hidden="1" thickBot="1" x14ac:dyDescent="0.3">
      <c r="A1438" t="s">
        <v>8326</v>
      </c>
      <c r="B1438" s="6">
        <v>45561</v>
      </c>
      <c r="C1438" t="s">
        <v>1</v>
      </c>
      <c r="D1438" t="s">
        <v>7706</v>
      </c>
      <c r="E1438" t="s">
        <v>10763</v>
      </c>
      <c r="F1438" t="s">
        <v>10764</v>
      </c>
      <c r="G1438">
        <v>1777</v>
      </c>
      <c r="H1438">
        <v>1777</v>
      </c>
      <c r="I1438">
        <v>1777</v>
      </c>
      <c r="J1438">
        <v>1777</v>
      </c>
      <c r="K1438">
        <v>0</v>
      </c>
      <c r="L1438" s="2">
        <v>0</v>
      </c>
      <c r="M1438" s="2">
        <v>0</v>
      </c>
      <c r="N1438" s="2">
        <v>0</v>
      </c>
      <c r="O1438" s="2">
        <v>30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>
        <v>30</v>
      </c>
      <c r="V1438" t="s">
        <v>55</v>
      </c>
    </row>
    <row r="1439" spans="1:22" ht="15.75" hidden="1" thickBot="1" x14ac:dyDescent="0.3">
      <c r="A1439" t="s">
        <v>8326</v>
      </c>
      <c r="B1439" s="6">
        <v>45561</v>
      </c>
      <c r="C1439" t="s">
        <v>1</v>
      </c>
      <c r="D1439" t="s">
        <v>7706</v>
      </c>
      <c r="E1439" t="s">
        <v>10763</v>
      </c>
      <c r="F1439" t="s">
        <v>10764</v>
      </c>
      <c r="G1439">
        <v>1776</v>
      </c>
      <c r="H1439">
        <v>1776</v>
      </c>
      <c r="I1439">
        <v>1776</v>
      </c>
      <c r="J1439">
        <v>1776</v>
      </c>
      <c r="K1439">
        <v>0</v>
      </c>
      <c r="L1439" s="2">
        <v>0</v>
      </c>
      <c r="M1439" s="2">
        <v>0</v>
      </c>
      <c r="N1439" s="2">
        <v>0</v>
      </c>
      <c r="O1439" s="2">
        <v>109.5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>
        <v>109.5</v>
      </c>
      <c r="V1439" t="s">
        <v>55</v>
      </c>
    </row>
    <row r="1440" spans="1:22" ht="15.75" hidden="1" thickBot="1" x14ac:dyDescent="0.3">
      <c r="A1440" t="s">
        <v>8326</v>
      </c>
      <c r="B1440" s="6">
        <v>45561</v>
      </c>
      <c r="C1440" t="s">
        <v>1</v>
      </c>
      <c r="D1440" t="s">
        <v>7706</v>
      </c>
      <c r="E1440" t="s">
        <v>10763</v>
      </c>
      <c r="F1440" t="s">
        <v>10764</v>
      </c>
      <c r="G1440">
        <v>1775</v>
      </c>
      <c r="H1440">
        <v>1775</v>
      </c>
      <c r="I1440">
        <v>1775</v>
      </c>
      <c r="J1440">
        <v>1775</v>
      </c>
      <c r="K1440">
        <v>0</v>
      </c>
      <c r="L1440" s="2">
        <v>0</v>
      </c>
      <c r="M1440" s="2">
        <v>0</v>
      </c>
      <c r="N1440" s="2">
        <v>0</v>
      </c>
      <c r="O1440" s="2">
        <v>101.25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>
        <v>101.25</v>
      </c>
      <c r="V1440" t="s">
        <v>55</v>
      </c>
    </row>
    <row r="1441" spans="1:22" ht="15.75" hidden="1" thickBot="1" x14ac:dyDescent="0.3">
      <c r="A1441" t="s">
        <v>8326</v>
      </c>
      <c r="B1441" s="6">
        <v>45561</v>
      </c>
      <c r="C1441" t="s">
        <v>1</v>
      </c>
      <c r="D1441" t="s">
        <v>7706</v>
      </c>
      <c r="E1441" t="s">
        <v>10763</v>
      </c>
      <c r="F1441" t="s">
        <v>10764</v>
      </c>
      <c r="G1441">
        <v>1774</v>
      </c>
      <c r="H1441">
        <v>1774</v>
      </c>
      <c r="I1441">
        <v>1774</v>
      </c>
      <c r="J1441">
        <v>1774</v>
      </c>
      <c r="K1441">
        <v>0</v>
      </c>
      <c r="L1441" s="2">
        <v>0</v>
      </c>
      <c r="M1441" s="2">
        <v>0</v>
      </c>
      <c r="N1441" s="2">
        <v>0</v>
      </c>
      <c r="O1441" s="2">
        <v>282.5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>
        <v>282.5</v>
      </c>
      <c r="V1441" t="s">
        <v>55</v>
      </c>
    </row>
    <row r="1442" spans="1:22" ht="15.75" hidden="1" thickBot="1" x14ac:dyDescent="0.3">
      <c r="A1442" t="s">
        <v>8326</v>
      </c>
      <c r="B1442" s="6">
        <v>45560</v>
      </c>
      <c r="C1442" t="s">
        <v>1</v>
      </c>
      <c r="D1442" t="s">
        <v>7706</v>
      </c>
      <c r="E1442" t="s">
        <v>10763</v>
      </c>
      <c r="F1442" t="s">
        <v>10764</v>
      </c>
      <c r="G1442">
        <v>1773</v>
      </c>
      <c r="H1442">
        <v>1773</v>
      </c>
      <c r="I1442">
        <v>1773</v>
      </c>
      <c r="J1442">
        <v>1773</v>
      </c>
      <c r="K1442">
        <v>0</v>
      </c>
      <c r="L1442" s="2">
        <v>0</v>
      </c>
      <c r="M1442" s="2">
        <v>0</v>
      </c>
      <c r="N1442" s="2">
        <v>0</v>
      </c>
      <c r="O1442" s="2">
        <v>3</v>
      </c>
      <c r="P1442" s="2">
        <v>0</v>
      </c>
      <c r="Q1442" s="2">
        <v>0</v>
      </c>
      <c r="R1442" s="2">
        <v>0</v>
      </c>
      <c r="S1442" s="2">
        <v>0</v>
      </c>
      <c r="T1442" s="2">
        <v>0</v>
      </c>
      <c r="U1442" s="2">
        <v>3</v>
      </c>
      <c r="V1442" t="s">
        <v>55</v>
      </c>
    </row>
    <row r="1443" spans="1:22" ht="15.75" hidden="1" thickBot="1" x14ac:dyDescent="0.3">
      <c r="A1443" t="s">
        <v>8326</v>
      </c>
      <c r="B1443" s="6">
        <v>45560</v>
      </c>
      <c r="C1443" t="s">
        <v>1</v>
      </c>
      <c r="D1443" t="s">
        <v>7706</v>
      </c>
      <c r="E1443" t="s">
        <v>10763</v>
      </c>
      <c r="F1443" t="s">
        <v>10764</v>
      </c>
      <c r="G1443">
        <v>1772</v>
      </c>
      <c r="H1443">
        <v>1772</v>
      </c>
      <c r="I1443">
        <v>1772</v>
      </c>
      <c r="J1443">
        <v>1772</v>
      </c>
      <c r="K1443">
        <v>0</v>
      </c>
      <c r="L1443" s="2">
        <v>0</v>
      </c>
      <c r="M1443" s="2">
        <v>0</v>
      </c>
      <c r="N1443" s="2">
        <v>0</v>
      </c>
      <c r="O1443" s="2">
        <v>468</v>
      </c>
      <c r="P1443" s="2">
        <v>0</v>
      </c>
      <c r="Q1443" s="2">
        <v>0</v>
      </c>
      <c r="R1443" s="2">
        <v>0</v>
      </c>
      <c r="S1443" s="2">
        <v>0</v>
      </c>
      <c r="T1443" s="2">
        <v>0</v>
      </c>
      <c r="U1443" s="2">
        <v>468</v>
      </c>
      <c r="V1443" t="s">
        <v>55</v>
      </c>
    </row>
    <row r="1444" spans="1:22" ht="15.75" hidden="1" thickBot="1" x14ac:dyDescent="0.3">
      <c r="A1444" t="s">
        <v>8326</v>
      </c>
      <c r="B1444" s="6">
        <v>45560</v>
      </c>
      <c r="C1444" t="s">
        <v>1</v>
      </c>
      <c r="D1444" t="s">
        <v>7706</v>
      </c>
      <c r="E1444" t="s">
        <v>10763</v>
      </c>
      <c r="F1444" t="s">
        <v>10764</v>
      </c>
      <c r="G1444">
        <v>1771</v>
      </c>
      <c r="H1444">
        <v>1771</v>
      </c>
      <c r="I1444">
        <v>1771</v>
      </c>
      <c r="J1444">
        <v>1771</v>
      </c>
      <c r="K1444">
        <v>0</v>
      </c>
      <c r="L1444" s="2">
        <v>0</v>
      </c>
      <c r="M1444" s="2">
        <v>0</v>
      </c>
      <c r="N1444" s="2">
        <v>0</v>
      </c>
      <c r="O1444" s="2">
        <v>10</v>
      </c>
      <c r="P1444" s="2">
        <v>0</v>
      </c>
      <c r="Q1444" s="2">
        <v>0</v>
      </c>
      <c r="R1444" s="2">
        <v>0</v>
      </c>
      <c r="S1444" s="2">
        <v>0</v>
      </c>
      <c r="T1444" s="2">
        <v>0</v>
      </c>
      <c r="U1444" s="2">
        <v>10</v>
      </c>
      <c r="V1444" t="s">
        <v>55</v>
      </c>
    </row>
    <row r="1445" spans="1:22" ht="15.75" hidden="1" thickBot="1" x14ac:dyDescent="0.3">
      <c r="A1445" t="s">
        <v>8326</v>
      </c>
      <c r="B1445" s="6">
        <v>45560</v>
      </c>
      <c r="C1445" t="s">
        <v>1</v>
      </c>
      <c r="D1445" t="s">
        <v>7706</v>
      </c>
      <c r="E1445" t="s">
        <v>10763</v>
      </c>
      <c r="F1445" t="s">
        <v>10764</v>
      </c>
      <c r="G1445">
        <v>1770</v>
      </c>
      <c r="H1445">
        <v>1770</v>
      </c>
      <c r="I1445">
        <v>1770</v>
      </c>
      <c r="J1445">
        <v>1770</v>
      </c>
      <c r="K1445">
        <v>0</v>
      </c>
      <c r="L1445" s="2">
        <v>0</v>
      </c>
      <c r="M1445" s="2">
        <v>0</v>
      </c>
      <c r="N1445" s="2">
        <v>0</v>
      </c>
      <c r="O1445" s="2">
        <v>113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>
        <v>113</v>
      </c>
      <c r="V1445" t="s">
        <v>55</v>
      </c>
    </row>
    <row r="1446" spans="1:22" ht="15.75" hidden="1" thickBot="1" x14ac:dyDescent="0.3">
      <c r="A1446" t="s">
        <v>8326</v>
      </c>
      <c r="B1446" s="6">
        <v>45560</v>
      </c>
      <c r="C1446" t="s">
        <v>1</v>
      </c>
      <c r="D1446" t="s">
        <v>7706</v>
      </c>
      <c r="E1446" t="s">
        <v>10763</v>
      </c>
      <c r="F1446" t="s">
        <v>10764</v>
      </c>
      <c r="G1446">
        <v>1769</v>
      </c>
      <c r="H1446">
        <v>1769</v>
      </c>
      <c r="I1446">
        <v>1769</v>
      </c>
      <c r="J1446">
        <v>1769</v>
      </c>
      <c r="K1446">
        <v>0</v>
      </c>
      <c r="L1446" s="2">
        <v>0</v>
      </c>
      <c r="M1446" s="2">
        <v>0</v>
      </c>
      <c r="N1446" s="2">
        <v>0</v>
      </c>
      <c r="O1446" s="2">
        <v>220.5</v>
      </c>
      <c r="P1446" s="2">
        <v>0</v>
      </c>
      <c r="Q1446" s="2">
        <v>0</v>
      </c>
      <c r="R1446" s="2">
        <v>0</v>
      </c>
      <c r="S1446" s="2">
        <v>0</v>
      </c>
      <c r="T1446" s="2">
        <v>0</v>
      </c>
      <c r="U1446" s="2">
        <v>220.5</v>
      </c>
      <c r="V1446" t="s">
        <v>55</v>
      </c>
    </row>
    <row r="1447" spans="1:22" ht="15.75" hidden="1" thickBot="1" x14ac:dyDescent="0.3">
      <c r="A1447" t="s">
        <v>8326</v>
      </c>
      <c r="B1447" s="6">
        <v>45560</v>
      </c>
      <c r="C1447" t="s">
        <v>1</v>
      </c>
      <c r="D1447" t="s">
        <v>7706</v>
      </c>
      <c r="E1447" t="s">
        <v>10763</v>
      </c>
      <c r="F1447" t="s">
        <v>10764</v>
      </c>
      <c r="G1447">
        <v>1768</v>
      </c>
      <c r="H1447">
        <v>1768</v>
      </c>
      <c r="I1447">
        <v>1768</v>
      </c>
      <c r="J1447">
        <v>1768</v>
      </c>
      <c r="K1447">
        <v>0</v>
      </c>
      <c r="L1447" s="2">
        <v>0</v>
      </c>
      <c r="M1447" s="2">
        <v>0</v>
      </c>
      <c r="N1447" s="2">
        <v>0</v>
      </c>
      <c r="O1447" s="2">
        <v>278.5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278.5</v>
      </c>
      <c r="V1447" t="s">
        <v>55</v>
      </c>
    </row>
    <row r="1448" spans="1:22" ht="15.75" hidden="1" thickBot="1" x14ac:dyDescent="0.3">
      <c r="A1448" t="s">
        <v>8326</v>
      </c>
      <c r="B1448" s="6">
        <v>45560</v>
      </c>
      <c r="C1448" t="s">
        <v>1</v>
      </c>
      <c r="D1448" t="s">
        <v>7706</v>
      </c>
      <c r="E1448" t="s">
        <v>10763</v>
      </c>
      <c r="F1448" t="s">
        <v>10764</v>
      </c>
      <c r="G1448">
        <v>1767</v>
      </c>
      <c r="H1448">
        <v>1767</v>
      </c>
      <c r="I1448">
        <v>1767</v>
      </c>
      <c r="J1448">
        <v>1767</v>
      </c>
      <c r="K1448">
        <v>0</v>
      </c>
      <c r="L1448" s="2">
        <v>0</v>
      </c>
      <c r="M1448" s="2">
        <v>0</v>
      </c>
      <c r="N1448" s="2">
        <v>0</v>
      </c>
      <c r="O1448" s="2">
        <v>357.48</v>
      </c>
      <c r="P1448" s="2">
        <v>0</v>
      </c>
      <c r="Q1448" s="2">
        <v>0</v>
      </c>
      <c r="R1448" s="2">
        <v>0</v>
      </c>
      <c r="S1448" s="2">
        <v>0</v>
      </c>
      <c r="T1448" s="2">
        <v>0</v>
      </c>
      <c r="U1448" s="2">
        <v>357.48</v>
      </c>
      <c r="V1448" t="s">
        <v>55</v>
      </c>
    </row>
    <row r="1449" spans="1:22" ht="15.75" hidden="1" thickBot="1" x14ac:dyDescent="0.3">
      <c r="A1449" t="s">
        <v>8326</v>
      </c>
      <c r="B1449" s="6">
        <v>45560</v>
      </c>
      <c r="C1449" t="s">
        <v>1</v>
      </c>
      <c r="D1449" t="s">
        <v>7706</v>
      </c>
      <c r="E1449" t="s">
        <v>10763</v>
      </c>
      <c r="F1449" t="s">
        <v>10764</v>
      </c>
      <c r="G1449">
        <v>1766</v>
      </c>
      <c r="H1449">
        <v>1766</v>
      </c>
      <c r="I1449">
        <v>1766</v>
      </c>
      <c r="J1449">
        <v>1766</v>
      </c>
      <c r="K1449">
        <v>0</v>
      </c>
      <c r="L1449" s="2">
        <v>0</v>
      </c>
      <c r="M1449" s="2">
        <v>0</v>
      </c>
      <c r="N1449" s="2">
        <v>0</v>
      </c>
      <c r="O1449" s="2">
        <v>32.6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>
        <v>32.6</v>
      </c>
      <c r="V1449" t="s">
        <v>55</v>
      </c>
    </row>
    <row r="1450" spans="1:22" ht="15.75" hidden="1" thickBot="1" x14ac:dyDescent="0.3">
      <c r="A1450" t="s">
        <v>8326</v>
      </c>
      <c r="B1450" s="6">
        <v>45560</v>
      </c>
      <c r="C1450" t="s">
        <v>1</v>
      </c>
      <c r="D1450" t="s">
        <v>7706</v>
      </c>
      <c r="E1450" t="s">
        <v>10763</v>
      </c>
      <c r="F1450" t="s">
        <v>10764</v>
      </c>
      <c r="G1450">
        <v>1765</v>
      </c>
      <c r="H1450">
        <v>1765</v>
      </c>
      <c r="I1450">
        <v>1765</v>
      </c>
      <c r="J1450">
        <v>1765</v>
      </c>
      <c r="K1450">
        <v>0</v>
      </c>
      <c r="L1450" s="2">
        <v>0</v>
      </c>
      <c r="M1450" s="2">
        <v>0</v>
      </c>
      <c r="N1450" s="2">
        <v>0</v>
      </c>
      <c r="O1450" s="2">
        <v>67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>
        <v>67</v>
      </c>
      <c r="V1450" t="s">
        <v>55</v>
      </c>
    </row>
    <row r="1451" spans="1:22" ht="15.75" hidden="1" thickBot="1" x14ac:dyDescent="0.3">
      <c r="A1451" t="s">
        <v>8326</v>
      </c>
      <c r="B1451" s="6">
        <v>45560</v>
      </c>
      <c r="C1451" t="s">
        <v>1</v>
      </c>
      <c r="D1451" t="s">
        <v>7706</v>
      </c>
      <c r="E1451" t="s">
        <v>10763</v>
      </c>
      <c r="F1451" t="s">
        <v>10764</v>
      </c>
      <c r="G1451">
        <v>1764</v>
      </c>
      <c r="H1451">
        <v>1764</v>
      </c>
      <c r="I1451">
        <v>1764</v>
      </c>
      <c r="J1451">
        <v>1764</v>
      </c>
      <c r="K1451">
        <v>0</v>
      </c>
      <c r="L1451" s="2">
        <v>0</v>
      </c>
      <c r="M1451" s="2">
        <v>0</v>
      </c>
      <c r="N1451" s="2">
        <v>0</v>
      </c>
      <c r="O1451" s="2">
        <v>140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>
        <v>140</v>
      </c>
      <c r="V1451" t="s">
        <v>55</v>
      </c>
    </row>
    <row r="1452" spans="1:22" ht="15.75" hidden="1" thickBot="1" x14ac:dyDescent="0.3">
      <c r="A1452" t="s">
        <v>8326</v>
      </c>
      <c r="B1452" s="6">
        <v>45560</v>
      </c>
      <c r="C1452" t="s">
        <v>1</v>
      </c>
      <c r="D1452" t="s">
        <v>7706</v>
      </c>
      <c r="E1452" t="s">
        <v>10763</v>
      </c>
      <c r="F1452" t="s">
        <v>10764</v>
      </c>
      <c r="G1452">
        <v>1763</v>
      </c>
      <c r="H1452">
        <v>1763</v>
      </c>
      <c r="I1452">
        <v>1763</v>
      </c>
      <c r="J1452">
        <v>1763</v>
      </c>
      <c r="K1452">
        <v>0</v>
      </c>
      <c r="L1452" s="2">
        <v>0</v>
      </c>
      <c r="M1452" s="2">
        <v>0</v>
      </c>
      <c r="N1452" s="2">
        <v>0</v>
      </c>
      <c r="O1452" s="2">
        <v>42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>
        <v>42</v>
      </c>
      <c r="V1452" t="s">
        <v>55</v>
      </c>
    </row>
    <row r="1453" spans="1:22" ht="15.75" hidden="1" thickBot="1" x14ac:dyDescent="0.3">
      <c r="A1453" t="s">
        <v>8326</v>
      </c>
      <c r="B1453" s="6">
        <v>45560</v>
      </c>
      <c r="C1453" t="s">
        <v>1</v>
      </c>
      <c r="D1453" t="s">
        <v>7706</v>
      </c>
      <c r="E1453" t="s">
        <v>10763</v>
      </c>
      <c r="F1453" t="s">
        <v>10764</v>
      </c>
      <c r="G1453">
        <v>1762</v>
      </c>
      <c r="H1453">
        <v>1762</v>
      </c>
      <c r="I1453">
        <v>1762</v>
      </c>
      <c r="J1453">
        <v>1762</v>
      </c>
      <c r="K1453">
        <v>0</v>
      </c>
      <c r="L1453" s="2">
        <v>0</v>
      </c>
      <c r="M1453" s="2">
        <v>0</v>
      </c>
      <c r="N1453" s="2">
        <v>0</v>
      </c>
      <c r="O1453" s="2">
        <v>74.7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>
        <v>74.7</v>
      </c>
      <c r="V1453" t="s">
        <v>55</v>
      </c>
    </row>
    <row r="1454" spans="1:22" ht="15.75" hidden="1" thickBot="1" x14ac:dyDescent="0.3">
      <c r="A1454" t="s">
        <v>8326</v>
      </c>
      <c r="B1454" s="6">
        <v>45559</v>
      </c>
      <c r="C1454" t="s">
        <v>1</v>
      </c>
      <c r="D1454" t="s">
        <v>7706</v>
      </c>
      <c r="E1454" t="s">
        <v>10763</v>
      </c>
      <c r="F1454" t="s">
        <v>10764</v>
      </c>
      <c r="G1454">
        <v>1761</v>
      </c>
      <c r="H1454">
        <v>1761</v>
      </c>
      <c r="I1454">
        <v>1761</v>
      </c>
      <c r="J1454">
        <v>1761</v>
      </c>
      <c r="K1454">
        <v>0</v>
      </c>
      <c r="L1454" s="2">
        <v>0</v>
      </c>
      <c r="M1454" s="2">
        <v>0</v>
      </c>
      <c r="N1454" s="2">
        <v>0</v>
      </c>
      <c r="O1454" s="2">
        <v>13.75</v>
      </c>
      <c r="P1454" s="2">
        <v>0</v>
      </c>
      <c r="Q1454" s="2">
        <v>0</v>
      </c>
      <c r="R1454" s="2">
        <v>0</v>
      </c>
      <c r="S1454" s="2">
        <v>0</v>
      </c>
      <c r="T1454" s="2">
        <v>0</v>
      </c>
      <c r="U1454" s="2">
        <v>13.75</v>
      </c>
      <c r="V1454" t="s">
        <v>55</v>
      </c>
    </row>
    <row r="1455" spans="1:22" ht="15.75" hidden="1" thickBot="1" x14ac:dyDescent="0.3">
      <c r="A1455" t="s">
        <v>8326</v>
      </c>
      <c r="B1455" s="6">
        <v>45559</v>
      </c>
      <c r="C1455" t="s">
        <v>1</v>
      </c>
      <c r="D1455" t="s">
        <v>7706</v>
      </c>
      <c r="E1455" t="s">
        <v>10763</v>
      </c>
      <c r="F1455" t="s">
        <v>10764</v>
      </c>
      <c r="G1455">
        <v>1760</v>
      </c>
      <c r="H1455">
        <v>1760</v>
      </c>
      <c r="I1455">
        <v>1760</v>
      </c>
      <c r="J1455">
        <v>1760</v>
      </c>
      <c r="K1455">
        <v>0</v>
      </c>
      <c r="L1455" s="2">
        <v>0</v>
      </c>
      <c r="M1455" s="2">
        <v>0</v>
      </c>
      <c r="N1455" s="2">
        <v>0</v>
      </c>
      <c r="O1455" s="2">
        <v>40.799999999999997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>
        <v>40.799999999999997</v>
      </c>
      <c r="V1455" t="s">
        <v>55</v>
      </c>
    </row>
    <row r="1456" spans="1:22" ht="15.75" hidden="1" thickBot="1" x14ac:dyDescent="0.3">
      <c r="A1456" t="s">
        <v>8326</v>
      </c>
      <c r="B1456" s="6">
        <v>45559</v>
      </c>
      <c r="C1456" t="s">
        <v>1</v>
      </c>
      <c r="D1456" t="s">
        <v>7706</v>
      </c>
      <c r="E1456" t="s">
        <v>10763</v>
      </c>
      <c r="F1456" t="s">
        <v>10764</v>
      </c>
      <c r="G1456">
        <v>1759</v>
      </c>
      <c r="H1456">
        <v>1759</v>
      </c>
      <c r="I1456">
        <v>1759</v>
      </c>
      <c r="J1456">
        <v>1759</v>
      </c>
      <c r="K1456">
        <v>0</v>
      </c>
      <c r="L1456" s="2">
        <v>0</v>
      </c>
      <c r="M1456" s="2">
        <v>0</v>
      </c>
      <c r="N1456" s="2">
        <v>0</v>
      </c>
      <c r="O1456" s="2">
        <v>253.7</v>
      </c>
      <c r="P1456" s="2">
        <v>0</v>
      </c>
      <c r="Q1456" s="2">
        <v>0</v>
      </c>
      <c r="R1456" s="2">
        <v>0</v>
      </c>
      <c r="S1456" s="2">
        <v>0</v>
      </c>
      <c r="T1456" s="2">
        <v>0</v>
      </c>
      <c r="U1456" s="2">
        <v>253.7</v>
      </c>
      <c r="V1456" t="s">
        <v>55</v>
      </c>
    </row>
    <row r="1457" spans="1:22" ht="15.75" hidden="1" thickBot="1" x14ac:dyDescent="0.3">
      <c r="A1457" t="s">
        <v>8326</v>
      </c>
      <c r="B1457" s="6">
        <v>45559</v>
      </c>
      <c r="C1457" t="s">
        <v>1</v>
      </c>
      <c r="D1457" t="s">
        <v>7706</v>
      </c>
      <c r="E1457" t="s">
        <v>10763</v>
      </c>
      <c r="F1457" t="s">
        <v>10764</v>
      </c>
      <c r="G1457">
        <v>1758</v>
      </c>
      <c r="H1457">
        <v>1758</v>
      </c>
      <c r="I1457">
        <v>1758</v>
      </c>
      <c r="J1457">
        <v>1758</v>
      </c>
      <c r="K1457">
        <v>0</v>
      </c>
      <c r="L1457" s="2">
        <v>0</v>
      </c>
      <c r="M1457" s="2">
        <v>0</v>
      </c>
      <c r="N1457" s="2">
        <v>0</v>
      </c>
      <c r="O1457" s="2">
        <v>3.3</v>
      </c>
      <c r="P1457" s="2">
        <v>0</v>
      </c>
      <c r="Q1457" s="2">
        <v>0</v>
      </c>
      <c r="R1457" s="2">
        <v>0</v>
      </c>
      <c r="S1457" s="2">
        <v>0</v>
      </c>
      <c r="T1457" s="2">
        <v>0</v>
      </c>
      <c r="U1457" s="2">
        <v>3.3</v>
      </c>
      <c r="V1457" t="s">
        <v>55</v>
      </c>
    </row>
    <row r="1458" spans="1:22" ht="15.75" hidden="1" thickBot="1" x14ac:dyDescent="0.3">
      <c r="A1458" t="s">
        <v>8326</v>
      </c>
      <c r="B1458" s="6">
        <v>45559</v>
      </c>
      <c r="C1458" t="s">
        <v>1</v>
      </c>
      <c r="D1458" t="s">
        <v>7706</v>
      </c>
      <c r="E1458" t="s">
        <v>10763</v>
      </c>
      <c r="F1458" t="s">
        <v>10764</v>
      </c>
      <c r="G1458">
        <v>1757</v>
      </c>
      <c r="H1458">
        <v>1757</v>
      </c>
      <c r="I1458">
        <v>1757</v>
      </c>
      <c r="J1458">
        <v>1757</v>
      </c>
      <c r="K1458">
        <v>0</v>
      </c>
      <c r="L1458" s="2">
        <v>0</v>
      </c>
      <c r="M1458" s="2">
        <v>0</v>
      </c>
      <c r="N1458" s="2">
        <v>0</v>
      </c>
      <c r="O1458" s="2">
        <v>101.25</v>
      </c>
      <c r="P1458" s="2">
        <v>0</v>
      </c>
      <c r="Q1458" s="2">
        <v>0</v>
      </c>
      <c r="R1458" s="2">
        <v>0</v>
      </c>
      <c r="S1458" s="2">
        <v>0</v>
      </c>
      <c r="T1458" s="2">
        <v>0</v>
      </c>
      <c r="U1458" s="2">
        <v>101.25</v>
      </c>
      <c r="V1458" t="s">
        <v>55</v>
      </c>
    </row>
    <row r="1459" spans="1:22" ht="15.75" hidden="1" thickBot="1" x14ac:dyDescent="0.3">
      <c r="A1459" t="s">
        <v>8326</v>
      </c>
      <c r="B1459" s="6">
        <v>45559</v>
      </c>
      <c r="C1459" t="s">
        <v>1</v>
      </c>
      <c r="D1459" t="s">
        <v>7706</v>
      </c>
      <c r="E1459" t="s">
        <v>10763</v>
      </c>
      <c r="F1459" t="s">
        <v>10764</v>
      </c>
      <c r="G1459">
        <v>1756</v>
      </c>
      <c r="H1459">
        <v>1756</v>
      </c>
      <c r="I1459">
        <v>1756</v>
      </c>
      <c r="J1459">
        <v>1756</v>
      </c>
      <c r="K1459">
        <v>0</v>
      </c>
      <c r="L1459" s="2">
        <v>0</v>
      </c>
      <c r="M1459" s="2">
        <v>0</v>
      </c>
      <c r="N1459" s="2">
        <v>0</v>
      </c>
      <c r="O1459" s="2">
        <v>26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>
        <v>26</v>
      </c>
      <c r="V1459" t="s">
        <v>55</v>
      </c>
    </row>
    <row r="1460" spans="1:22" ht="15.75" hidden="1" thickBot="1" x14ac:dyDescent="0.3">
      <c r="A1460" t="s">
        <v>8326</v>
      </c>
      <c r="B1460" s="6">
        <v>45559</v>
      </c>
      <c r="C1460" t="s">
        <v>1</v>
      </c>
      <c r="D1460" t="s">
        <v>7706</v>
      </c>
      <c r="E1460" t="s">
        <v>10763</v>
      </c>
      <c r="F1460" t="s">
        <v>10764</v>
      </c>
      <c r="G1460">
        <v>1755</v>
      </c>
      <c r="H1460">
        <v>1755</v>
      </c>
      <c r="I1460">
        <v>1755</v>
      </c>
      <c r="J1460">
        <v>1755</v>
      </c>
      <c r="K1460">
        <v>0</v>
      </c>
      <c r="L1460" s="2">
        <v>0</v>
      </c>
      <c r="M1460" s="2">
        <v>0</v>
      </c>
      <c r="N1460" s="2">
        <v>0</v>
      </c>
      <c r="O1460" s="2">
        <v>126</v>
      </c>
      <c r="P1460" s="2">
        <v>0</v>
      </c>
      <c r="Q1460" s="2">
        <v>0</v>
      </c>
      <c r="R1460" s="2">
        <v>0</v>
      </c>
      <c r="S1460" s="2">
        <v>0</v>
      </c>
      <c r="T1460" s="2">
        <v>0</v>
      </c>
      <c r="U1460" s="2">
        <v>126</v>
      </c>
      <c r="V1460" t="s">
        <v>55</v>
      </c>
    </row>
    <row r="1461" spans="1:22" ht="15.75" hidden="1" thickBot="1" x14ac:dyDescent="0.3">
      <c r="A1461" t="s">
        <v>8326</v>
      </c>
      <c r="B1461" s="6">
        <v>45559</v>
      </c>
      <c r="C1461" t="s">
        <v>1</v>
      </c>
      <c r="D1461" t="s">
        <v>7706</v>
      </c>
      <c r="E1461" t="s">
        <v>10763</v>
      </c>
      <c r="F1461" t="s">
        <v>10764</v>
      </c>
      <c r="G1461">
        <v>1754</v>
      </c>
      <c r="H1461">
        <v>1754</v>
      </c>
      <c r="I1461">
        <v>1754</v>
      </c>
      <c r="J1461">
        <v>1754</v>
      </c>
      <c r="K1461">
        <v>0</v>
      </c>
      <c r="L1461" s="2">
        <v>0</v>
      </c>
      <c r="M1461" s="2">
        <v>0</v>
      </c>
      <c r="N1461" s="2">
        <v>0</v>
      </c>
      <c r="O1461" s="2">
        <v>236.21</v>
      </c>
      <c r="P1461" s="2">
        <v>0</v>
      </c>
      <c r="Q1461" s="2">
        <v>0</v>
      </c>
      <c r="R1461" s="2">
        <v>0</v>
      </c>
      <c r="S1461" s="2">
        <v>0</v>
      </c>
      <c r="T1461" s="2">
        <v>0</v>
      </c>
      <c r="U1461" s="2">
        <v>236.21</v>
      </c>
      <c r="V1461" t="s">
        <v>55</v>
      </c>
    </row>
    <row r="1462" spans="1:22" ht="15.75" hidden="1" thickBot="1" x14ac:dyDescent="0.3">
      <c r="A1462" t="s">
        <v>8326</v>
      </c>
      <c r="B1462" s="6">
        <v>45559</v>
      </c>
      <c r="C1462" t="s">
        <v>1</v>
      </c>
      <c r="D1462" t="s">
        <v>7706</v>
      </c>
      <c r="E1462" t="s">
        <v>10763</v>
      </c>
      <c r="F1462" t="s">
        <v>10764</v>
      </c>
      <c r="G1462">
        <v>1753</v>
      </c>
      <c r="H1462">
        <v>1753</v>
      </c>
      <c r="I1462">
        <v>1753</v>
      </c>
      <c r="J1462">
        <v>1753</v>
      </c>
      <c r="K1462">
        <v>0</v>
      </c>
      <c r="L1462" s="2">
        <v>0</v>
      </c>
      <c r="M1462" s="2">
        <v>0</v>
      </c>
      <c r="N1462" s="2">
        <v>0</v>
      </c>
      <c r="O1462" s="2">
        <v>537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>
        <v>537</v>
      </c>
      <c r="V1462" t="s">
        <v>55</v>
      </c>
    </row>
    <row r="1463" spans="1:22" ht="15.75" hidden="1" thickBot="1" x14ac:dyDescent="0.3">
      <c r="A1463" t="s">
        <v>8326</v>
      </c>
      <c r="B1463" s="6">
        <v>45559</v>
      </c>
      <c r="C1463" t="s">
        <v>1</v>
      </c>
      <c r="D1463" t="s">
        <v>7706</v>
      </c>
      <c r="E1463" t="s">
        <v>10763</v>
      </c>
      <c r="F1463" t="s">
        <v>10764</v>
      </c>
      <c r="G1463">
        <v>1752</v>
      </c>
      <c r="H1463">
        <v>1752</v>
      </c>
      <c r="I1463">
        <v>1752</v>
      </c>
      <c r="J1463">
        <v>1752</v>
      </c>
      <c r="K1463">
        <v>0</v>
      </c>
      <c r="L1463" s="2">
        <v>0</v>
      </c>
      <c r="M1463" s="2">
        <v>0</v>
      </c>
      <c r="N1463" s="2">
        <v>0</v>
      </c>
      <c r="O1463" s="2">
        <v>0</v>
      </c>
      <c r="P1463" s="2">
        <v>0</v>
      </c>
      <c r="Q1463" s="2">
        <v>0</v>
      </c>
      <c r="R1463" s="2">
        <v>0</v>
      </c>
      <c r="S1463" s="2">
        <v>0</v>
      </c>
      <c r="T1463" s="2">
        <v>0</v>
      </c>
      <c r="U1463" s="2">
        <v>0</v>
      </c>
      <c r="V1463" t="s">
        <v>55</v>
      </c>
    </row>
    <row r="1464" spans="1:22" ht="15.75" hidden="1" thickBot="1" x14ac:dyDescent="0.3">
      <c r="A1464" t="s">
        <v>8326</v>
      </c>
      <c r="B1464" s="6">
        <v>45559</v>
      </c>
      <c r="C1464" t="s">
        <v>1</v>
      </c>
      <c r="D1464" t="s">
        <v>7706</v>
      </c>
      <c r="E1464" t="s">
        <v>10763</v>
      </c>
      <c r="F1464" t="s">
        <v>10764</v>
      </c>
      <c r="G1464">
        <v>1751</v>
      </c>
      <c r="H1464">
        <v>1751</v>
      </c>
      <c r="I1464">
        <v>1751</v>
      </c>
      <c r="J1464">
        <v>1751</v>
      </c>
      <c r="K1464">
        <v>0</v>
      </c>
      <c r="L1464" s="2">
        <v>0</v>
      </c>
      <c r="M1464" s="2">
        <v>0</v>
      </c>
      <c r="N1464" s="2">
        <v>0</v>
      </c>
      <c r="O1464" s="2">
        <v>30.15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>
        <v>30.15</v>
      </c>
      <c r="V1464" t="s">
        <v>55</v>
      </c>
    </row>
    <row r="1465" spans="1:22" ht="15.75" hidden="1" thickBot="1" x14ac:dyDescent="0.3">
      <c r="A1465" t="s">
        <v>8326</v>
      </c>
      <c r="B1465" s="6">
        <v>45559</v>
      </c>
      <c r="C1465" t="s">
        <v>1</v>
      </c>
      <c r="D1465" t="s">
        <v>7706</v>
      </c>
      <c r="E1465" t="s">
        <v>10763</v>
      </c>
      <c r="F1465" t="s">
        <v>10764</v>
      </c>
      <c r="G1465">
        <v>1750</v>
      </c>
      <c r="H1465">
        <v>1750</v>
      </c>
      <c r="I1465">
        <v>1750</v>
      </c>
      <c r="J1465">
        <v>1750</v>
      </c>
      <c r="K1465">
        <v>0</v>
      </c>
      <c r="L1465" s="2">
        <v>0</v>
      </c>
      <c r="M1465" s="2">
        <v>0</v>
      </c>
      <c r="N1465" s="2">
        <v>0</v>
      </c>
      <c r="O1465" s="2">
        <v>138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>
        <v>138</v>
      </c>
      <c r="V1465" t="s">
        <v>55</v>
      </c>
    </row>
    <row r="1466" spans="1:22" ht="15.75" hidden="1" thickBot="1" x14ac:dyDescent="0.3">
      <c r="A1466" t="s">
        <v>8326</v>
      </c>
      <c r="B1466" s="6">
        <v>45559</v>
      </c>
      <c r="C1466" t="s">
        <v>1</v>
      </c>
      <c r="D1466" t="s">
        <v>7706</v>
      </c>
      <c r="E1466" t="s">
        <v>10763</v>
      </c>
      <c r="F1466" t="s">
        <v>10764</v>
      </c>
      <c r="G1466">
        <v>1749</v>
      </c>
      <c r="H1466">
        <v>1749</v>
      </c>
      <c r="I1466">
        <v>1749</v>
      </c>
      <c r="J1466">
        <v>1749</v>
      </c>
      <c r="K1466">
        <v>0</v>
      </c>
      <c r="L1466" s="2">
        <v>0</v>
      </c>
      <c r="M1466" s="2">
        <v>0</v>
      </c>
      <c r="N1466" s="2">
        <v>0</v>
      </c>
      <c r="O1466" s="2">
        <v>450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>
        <v>450</v>
      </c>
      <c r="V1466" t="s">
        <v>55</v>
      </c>
    </row>
    <row r="1467" spans="1:22" ht="15.75" hidden="1" thickBot="1" x14ac:dyDescent="0.3">
      <c r="A1467" t="s">
        <v>8326</v>
      </c>
      <c r="B1467" s="6">
        <v>45559</v>
      </c>
      <c r="C1467" t="s">
        <v>1</v>
      </c>
      <c r="D1467" t="s">
        <v>7706</v>
      </c>
      <c r="E1467" t="s">
        <v>10763</v>
      </c>
      <c r="F1467" t="s">
        <v>10764</v>
      </c>
      <c r="G1467">
        <v>1748</v>
      </c>
      <c r="H1467">
        <v>1748</v>
      </c>
      <c r="I1467">
        <v>1748</v>
      </c>
      <c r="J1467">
        <v>1748</v>
      </c>
      <c r="K1467">
        <v>0</v>
      </c>
      <c r="L1467" s="2">
        <v>0</v>
      </c>
      <c r="M1467" s="2">
        <v>0</v>
      </c>
      <c r="N1467" s="2">
        <v>0</v>
      </c>
      <c r="O1467" s="2">
        <v>139.75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>
        <v>139.75</v>
      </c>
      <c r="V1467" t="s">
        <v>55</v>
      </c>
    </row>
    <row r="1468" spans="1:22" ht="15.75" hidden="1" thickBot="1" x14ac:dyDescent="0.3">
      <c r="A1468" t="s">
        <v>8326</v>
      </c>
      <c r="B1468" s="6">
        <v>45559</v>
      </c>
      <c r="C1468" t="s">
        <v>1</v>
      </c>
      <c r="D1468" t="s">
        <v>7706</v>
      </c>
      <c r="E1468" t="s">
        <v>10763</v>
      </c>
      <c r="F1468" t="s">
        <v>10764</v>
      </c>
      <c r="G1468">
        <v>1747</v>
      </c>
      <c r="H1468">
        <v>1747</v>
      </c>
      <c r="I1468">
        <v>1747</v>
      </c>
      <c r="J1468">
        <v>1747</v>
      </c>
      <c r="K1468">
        <v>0</v>
      </c>
      <c r="L1468" s="2">
        <v>0</v>
      </c>
      <c r="M1468" s="2">
        <v>0</v>
      </c>
      <c r="N1468" s="2">
        <v>0</v>
      </c>
      <c r="O1468" s="2">
        <v>376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>
        <v>376</v>
      </c>
      <c r="V1468" t="s">
        <v>55</v>
      </c>
    </row>
    <row r="1469" spans="1:22" ht="15.75" hidden="1" thickBot="1" x14ac:dyDescent="0.3">
      <c r="A1469" t="s">
        <v>8326</v>
      </c>
      <c r="B1469" s="6">
        <v>45559</v>
      </c>
      <c r="C1469" t="s">
        <v>1</v>
      </c>
      <c r="D1469" t="s">
        <v>7706</v>
      </c>
      <c r="E1469" t="s">
        <v>10763</v>
      </c>
      <c r="F1469" t="s">
        <v>10764</v>
      </c>
      <c r="G1469">
        <v>1746</v>
      </c>
      <c r="H1469">
        <v>1746</v>
      </c>
      <c r="I1469">
        <v>1746</v>
      </c>
      <c r="J1469">
        <v>1746</v>
      </c>
      <c r="K1469">
        <v>0</v>
      </c>
      <c r="L1469" s="2">
        <v>0</v>
      </c>
      <c r="M1469" s="2">
        <v>0</v>
      </c>
      <c r="N1469" s="2">
        <v>0</v>
      </c>
      <c r="O1469" s="2">
        <v>6.6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>
        <v>6.6</v>
      </c>
      <c r="V1469" t="s">
        <v>55</v>
      </c>
    </row>
    <row r="1470" spans="1:22" ht="15.75" hidden="1" thickBot="1" x14ac:dyDescent="0.3">
      <c r="A1470" t="s">
        <v>8326</v>
      </c>
      <c r="B1470" s="6">
        <v>45559</v>
      </c>
      <c r="C1470" t="s">
        <v>1</v>
      </c>
      <c r="D1470" t="s">
        <v>7706</v>
      </c>
      <c r="E1470" t="s">
        <v>10763</v>
      </c>
      <c r="F1470" t="s">
        <v>10764</v>
      </c>
      <c r="G1470">
        <v>1745</v>
      </c>
      <c r="H1470">
        <v>1745</v>
      </c>
      <c r="I1470">
        <v>1745</v>
      </c>
      <c r="J1470">
        <v>1745</v>
      </c>
      <c r="K1470">
        <v>0</v>
      </c>
      <c r="L1470" s="2">
        <v>0</v>
      </c>
      <c r="M1470" s="2">
        <v>0</v>
      </c>
      <c r="N1470" s="2">
        <v>0</v>
      </c>
      <c r="O1470" s="2">
        <v>101.25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>
        <v>101.25</v>
      </c>
      <c r="V1470" t="s">
        <v>55</v>
      </c>
    </row>
    <row r="1471" spans="1:22" ht="15.75" hidden="1" thickBot="1" x14ac:dyDescent="0.3">
      <c r="A1471" t="s">
        <v>8326</v>
      </c>
      <c r="B1471" s="6">
        <v>45559</v>
      </c>
      <c r="C1471" t="s">
        <v>1</v>
      </c>
      <c r="D1471" t="s">
        <v>7706</v>
      </c>
      <c r="E1471" t="s">
        <v>10763</v>
      </c>
      <c r="F1471" t="s">
        <v>10764</v>
      </c>
      <c r="G1471">
        <v>1744</v>
      </c>
      <c r="H1471">
        <v>1744</v>
      </c>
      <c r="I1471">
        <v>1744</v>
      </c>
      <c r="J1471">
        <v>1744</v>
      </c>
      <c r="K1471">
        <v>0</v>
      </c>
      <c r="L1471" s="2">
        <v>0</v>
      </c>
      <c r="M1471" s="2">
        <v>0</v>
      </c>
      <c r="N1471" s="2">
        <v>0</v>
      </c>
      <c r="O1471" s="2">
        <v>120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>
        <v>120</v>
      </c>
      <c r="V1471" t="s">
        <v>55</v>
      </c>
    </row>
    <row r="1472" spans="1:22" ht="15.75" hidden="1" thickBot="1" x14ac:dyDescent="0.3">
      <c r="A1472" t="s">
        <v>8326</v>
      </c>
      <c r="B1472" s="6">
        <v>45559</v>
      </c>
      <c r="C1472" t="s">
        <v>1</v>
      </c>
      <c r="D1472" t="s">
        <v>7706</v>
      </c>
      <c r="E1472" t="s">
        <v>10763</v>
      </c>
      <c r="F1472" t="s">
        <v>10764</v>
      </c>
      <c r="G1472">
        <v>1743</v>
      </c>
      <c r="H1472">
        <v>1743</v>
      </c>
      <c r="I1472">
        <v>1743</v>
      </c>
      <c r="J1472">
        <v>1743</v>
      </c>
      <c r="K1472">
        <v>0</v>
      </c>
      <c r="L1472" s="2">
        <v>0</v>
      </c>
      <c r="M1472" s="2">
        <v>0</v>
      </c>
      <c r="N1472" s="2">
        <v>0</v>
      </c>
      <c r="O1472" s="2">
        <v>116.5</v>
      </c>
      <c r="P1472" s="2">
        <v>0</v>
      </c>
      <c r="Q1472" s="2">
        <v>0</v>
      </c>
      <c r="R1472" s="2">
        <v>0</v>
      </c>
      <c r="S1472" s="2">
        <v>0</v>
      </c>
      <c r="T1472" s="2">
        <v>0</v>
      </c>
      <c r="U1472" s="2">
        <v>116.5</v>
      </c>
      <c r="V1472" t="s">
        <v>55</v>
      </c>
    </row>
    <row r="1473" spans="1:22" ht="15.75" hidden="1" thickBot="1" x14ac:dyDescent="0.3">
      <c r="A1473" t="s">
        <v>8326</v>
      </c>
      <c r="B1473" s="6">
        <v>45559</v>
      </c>
      <c r="C1473" t="s">
        <v>1</v>
      </c>
      <c r="D1473" t="s">
        <v>7706</v>
      </c>
      <c r="E1473" t="s">
        <v>10763</v>
      </c>
      <c r="F1473" t="s">
        <v>10764</v>
      </c>
      <c r="G1473">
        <v>1742</v>
      </c>
      <c r="H1473">
        <v>1742</v>
      </c>
      <c r="I1473">
        <v>1742</v>
      </c>
      <c r="J1473">
        <v>1742</v>
      </c>
      <c r="K1473">
        <v>0</v>
      </c>
      <c r="L1473" s="2">
        <v>0</v>
      </c>
      <c r="M1473" s="2">
        <v>0</v>
      </c>
      <c r="N1473" s="2">
        <v>0</v>
      </c>
      <c r="O1473" s="2">
        <v>2.4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>
        <v>2.4</v>
      </c>
      <c r="V1473" t="s">
        <v>55</v>
      </c>
    </row>
    <row r="1474" spans="1:22" ht="15.75" hidden="1" thickBot="1" x14ac:dyDescent="0.3">
      <c r="A1474" t="s">
        <v>8326</v>
      </c>
      <c r="B1474" s="6">
        <v>45559</v>
      </c>
      <c r="C1474" t="s">
        <v>1</v>
      </c>
      <c r="D1474" t="s">
        <v>7706</v>
      </c>
      <c r="E1474" t="s">
        <v>10763</v>
      </c>
      <c r="F1474" t="s">
        <v>10764</v>
      </c>
      <c r="G1474">
        <v>1741</v>
      </c>
      <c r="H1474">
        <v>1741</v>
      </c>
      <c r="I1474">
        <v>1741</v>
      </c>
      <c r="J1474">
        <v>1741</v>
      </c>
      <c r="K1474">
        <v>0</v>
      </c>
      <c r="L1474" s="2">
        <v>0</v>
      </c>
      <c r="M1474" s="2">
        <v>0</v>
      </c>
      <c r="N1474" s="2">
        <v>0</v>
      </c>
      <c r="O1474" s="2">
        <v>56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>
        <v>56</v>
      </c>
      <c r="V1474" t="s">
        <v>55</v>
      </c>
    </row>
    <row r="1475" spans="1:22" ht="15.75" hidden="1" thickBot="1" x14ac:dyDescent="0.3">
      <c r="A1475" t="s">
        <v>8326</v>
      </c>
      <c r="B1475" s="6">
        <v>45559</v>
      </c>
      <c r="C1475" t="s">
        <v>1</v>
      </c>
      <c r="D1475" t="s">
        <v>7706</v>
      </c>
      <c r="E1475" t="s">
        <v>10763</v>
      </c>
      <c r="F1475" t="s">
        <v>10764</v>
      </c>
      <c r="G1475">
        <v>1740</v>
      </c>
      <c r="H1475">
        <v>1740</v>
      </c>
      <c r="I1475">
        <v>1740</v>
      </c>
      <c r="J1475">
        <v>1740</v>
      </c>
      <c r="K1475">
        <v>0</v>
      </c>
      <c r="L1475" s="2">
        <v>0</v>
      </c>
      <c r="M1475" s="2">
        <v>0</v>
      </c>
      <c r="N1475" s="2">
        <v>0</v>
      </c>
      <c r="O1475" s="2">
        <v>583.5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>
        <v>583.5</v>
      </c>
      <c r="V1475" t="s">
        <v>55</v>
      </c>
    </row>
    <row r="1476" spans="1:22" ht="15.75" hidden="1" thickBot="1" x14ac:dyDescent="0.3">
      <c r="A1476" t="s">
        <v>8326</v>
      </c>
      <c r="B1476" s="6">
        <v>45559</v>
      </c>
      <c r="C1476" t="s">
        <v>1</v>
      </c>
      <c r="D1476" t="s">
        <v>7706</v>
      </c>
      <c r="E1476" t="s">
        <v>10763</v>
      </c>
      <c r="F1476" t="s">
        <v>10764</v>
      </c>
      <c r="G1476">
        <v>1739</v>
      </c>
      <c r="H1476">
        <v>1739</v>
      </c>
      <c r="I1476">
        <v>1739</v>
      </c>
      <c r="J1476">
        <v>1739</v>
      </c>
      <c r="K1476">
        <v>0</v>
      </c>
      <c r="L1476" s="2">
        <v>0</v>
      </c>
      <c r="M1476" s="2">
        <v>0</v>
      </c>
      <c r="N1476" s="2">
        <v>0</v>
      </c>
      <c r="O1476" s="2">
        <v>42</v>
      </c>
      <c r="P1476" s="2">
        <v>0</v>
      </c>
      <c r="Q1476" s="2">
        <v>0</v>
      </c>
      <c r="R1476" s="2">
        <v>0</v>
      </c>
      <c r="S1476" s="2">
        <v>0</v>
      </c>
      <c r="T1476" s="2">
        <v>0</v>
      </c>
      <c r="U1476" s="2">
        <v>42</v>
      </c>
      <c r="V1476" t="s">
        <v>55</v>
      </c>
    </row>
    <row r="1477" spans="1:22" ht="15.75" hidden="1" thickBot="1" x14ac:dyDescent="0.3">
      <c r="A1477" t="s">
        <v>8326</v>
      </c>
      <c r="B1477" s="6">
        <v>45558</v>
      </c>
      <c r="C1477" t="s">
        <v>1</v>
      </c>
      <c r="D1477" t="s">
        <v>7706</v>
      </c>
      <c r="E1477" t="s">
        <v>10763</v>
      </c>
      <c r="F1477" t="s">
        <v>10764</v>
      </c>
      <c r="G1477">
        <v>1738</v>
      </c>
      <c r="H1477">
        <v>1738</v>
      </c>
      <c r="I1477">
        <v>1738</v>
      </c>
      <c r="J1477">
        <v>1738</v>
      </c>
      <c r="K1477">
        <v>0</v>
      </c>
      <c r="L1477" s="2">
        <v>0</v>
      </c>
      <c r="M1477" s="2">
        <v>0</v>
      </c>
      <c r="N1477" s="2">
        <v>0</v>
      </c>
      <c r="O1477" s="2">
        <v>770.5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>
        <v>770.5</v>
      </c>
      <c r="V1477" t="s">
        <v>55</v>
      </c>
    </row>
    <row r="1478" spans="1:22" ht="15.75" hidden="1" thickBot="1" x14ac:dyDescent="0.3">
      <c r="A1478" t="s">
        <v>8326</v>
      </c>
      <c r="B1478" s="6">
        <v>45558</v>
      </c>
      <c r="C1478" t="s">
        <v>1</v>
      </c>
      <c r="D1478" t="s">
        <v>7706</v>
      </c>
      <c r="E1478" t="s">
        <v>10763</v>
      </c>
      <c r="F1478" t="s">
        <v>10764</v>
      </c>
      <c r="G1478">
        <v>1737</v>
      </c>
      <c r="H1478">
        <v>1737</v>
      </c>
      <c r="I1478">
        <v>1737</v>
      </c>
      <c r="J1478">
        <v>1737</v>
      </c>
      <c r="K1478">
        <v>0</v>
      </c>
      <c r="L1478" s="2">
        <v>0</v>
      </c>
      <c r="M1478" s="2">
        <v>0</v>
      </c>
      <c r="N1478" s="2">
        <v>0</v>
      </c>
      <c r="O1478" s="2">
        <v>61</v>
      </c>
      <c r="P1478" s="2">
        <v>0</v>
      </c>
      <c r="Q1478" s="2">
        <v>0</v>
      </c>
      <c r="R1478" s="2">
        <v>0</v>
      </c>
      <c r="S1478" s="2">
        <v>0</v>
      </c>
      <c r="T1478" s="2">
        <v>0</v>
      </c>
      <c r="U1478" s="2">
        <v>61</v>
      </c>
      <c r="V1478" t="s">
        <v>55</v>
      </c>
    </row>
    <row r="1479" spans="1:22" ht="15.75" hidden="1" thickBot="1" x14ac:dyDescent="0.3">
      <c r="A1479" t="s">
        <v>8326</v>
      </c>
      <c r="B1479" s="6">
        <v>45558</v>
      </c>
      <c r="C1479" t="s">
        <v>1</v>
      </c>
      <c r="D1479" t="s">
        <v>7706</v>
      </c>
      <c r="E1479" t="s">
        <v>10763</v>
      </c>
      <c r="F1479" t="s">
        <v>10764</v>
      </c>
      <c r="G1479">
        <v>1736</v>
      </c>
      <c r="H1479">
        <v>1736</v>
      </c>
      <c r="I1479">
        <v>1736</v>
      </c>
      <c r="J1479">
        <v>1736</v>
      </c>
      <c r="K1479">
        <v>0</v>
      </c>
      <c r="L1479" s="2">
        <v>0</v>
      </c>
      <c r="M1479" s="2">
        <v>0</v>
      </c>
      <c r="N1479" s="2">
        <v>0</v>
      </c>
      <c r="O1479" s="2">
        <v>110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>
        <v>110</v>
      </c>
      <c r="V1479" t="s">
        <v>55</v>
      </c>
    </row>
    <row r="1480" spans="1:22" ht="15.75" hidden="1" thickBot="1" x14ac:dyDescent="0.3">
      <c r="A1480" t="s">
        <v>8326</v>
      </c>
      <c r="B1480" s="6">
        <v>45558</v>
      </c>
      <c r="C1480" t="s">
        <v>1</v>
      </c>
      <c r="D1480" t="s">
        <v>7706</v>
      </c>
      <c r="E1480" t="s">
        <v>10763</v>
      </c>
      <c r="F1480" t="s">
        <v>10764</v>
      </c>
      <c r="G1480">
        <v>1735</v>
      </c>
      <c r="H1480">
        <v>1735</v>
      </c>
      <c r="I1480">
        <v>1735</v>
      </c>
      <c r="J1480">
        <v>1735</v>
      </c>
      <c r="K1480">
        <v>0</v>
      </c>
      <c r="L1480" s="2">
        <v>0</v>
      </c>
      <c r="M1480" s="2">
        <v>0</v>
      </c>
      <c r="N1480" s="2">
        <v>0</v>
      </c>
      <c r="O1480" s="2">
        <v>21.5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>
        <v>21.5</v>
      </c>
      <c r="V1480" t="s">
        <v>55</v>
      </c>
    </row>
    <row r="1481" spans="1:22" ht="15.75" hidden="1" thickBot="1" x14ac:dyDescent="0.3">
      <c r="A1481" t="s">
        <v>8326</v>
      </c>
      <c r="B1481" s="6">
        <v>45558</v>
      </c>
      <c r="C1481" t="s">
        <v>1</v>
      </c>
      <c r="D1481" t="s">
        <v>7706</v>
      </c>
      <c r="E1481" t="s">
        <v>10763</v>
      </c>
      <c r="F1481" t="s">
        <v>10764</v>
      </c>
      <c r="G1481">
        <v>1734</v>
      </c>
      <c r="H1481">
        <v>1734</v>
      </c>
      <c r="I1481">
        <v>1734</v>
      </c>
      <c r="J1481">
        <v>1734</v>
      </c>
      <c r="K1481">
        <v>0</v>
      </c>
      <c r="L1481" s="2">
        <v>0</v>
      </c>
      <c r="M1481" s="2">
        <v>0</v>
      </c>
      <c r="N1481" s="2">
        <v>0</v>
      </c>
      <c r="O1481" s="2">
        <v>422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>
        <v>422</v>
      </c>
      <c r="V1481" t="s">
        <v>55</v>
      </c>
    </row>
    <row r="1482" spans="1:22" ht="15.75" hidden="1" thickBot="1" x14ac:dyDescent="0.3">
      <c r="A1482" t="s">
        <v>8326</v>
      </c>
      <c r="B1482" s="6">
        <v>45558</v>
      </c>
      <c r="C1482" t="s">
        <v>1</v>
      </c>
      <c r="D1482" t="s">
        <v>7706</v>
      </c>
      <c r="E1482" t="s">
        <v>10763</v>
      </c>
      <c r="F1482" t="s">
        <v>10764</v>
      </c>
      <c r="G1482">
        <v>1733</v>
      </c>
      <c r="H1482">
        <v>1733</v>
      </c>
      <c r="I1482">
        <v>1733</v>
      </c>
      <c r="J1482">
        <v>1733</v>
      </c>
      <c r="K1482">
        <v>0</v>
      </c>
      <c r="L1482" s="2">
        <v>0</v>
      </c>
      <c r="M1482" s="2">
        <v>0</v>
      </c>
      <c r="N1482" s="2">
        <v>0</v>
      </c>
      <c r="O1482" s="2">
        <v>48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>
        <v>48</v>
      </c>
      <c r="V1482" t="s">
        <v>55</v>
      </c>
    </row>
    <row r="1483" spans="1:22" ht="15.75" hidden="1" thickBot="1" x14ac:dyDescent="0.3">
      <c r="A1483" t="s">
        <v>8326</v>
      </c>
      <c r="B1483" s="6">
        <v>45558</v>
      </c>
      <c r="C1483" t="s">
        <v>1</v>
      </c>
      <c r="D1483" t="s">
        <v>7706</v>
      </c>
      <c r="E1483" t="s">
        <v>10763</v>
      </c>
      <c r="F1483" t="s">
        <v>10764</v>
      </c>
      <c r="G1483">
        <v>1732</v>
      </c>
      <c r="H1483">
        <v>1732</v>
      </c>
      <c r="I1483">
        <v>1732</v>
      </c>
      <c r="J1483">
        <v>1732</v>
      </c>
      <c r="K1483">
        <v>0</v>
      </c>
      <c r="L1483" s="2">
        <v>0</v>
      </c>
      <c r="M1483" s="2">
        <v>0</v>
      </c>
      <c r="N1483" s="2">
        <v>0</v>
      </c>
      <c r="O1483" s="2">
        <v>61.6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>
        <v>61.6</v>
      </c>
      <c r="V1483" t="s">
        <v>55</v>
      </c>
    </row>
    <row r="1484" spans="1:22" ht="15.75" hidden="1" thickBot="1" x14ac:dyDescent="0.3">
      <c r="A1484" t="s">
        <v>8326</v>
      </c>
      <c r="B1484" s="6">
        <v>45558</v>
      </c>
      <c r="C1484" t="s">
        <v>1</v>
      </c>
      <c r="D1484" t="s">
        <v>7706</v>
      </c>
      <c r="E1484" t="s">
        <v>10763</v>
      </c>
      <c r="F1484" t="s">
        <v>10764</v>
      </c>
      <c r="G1484">
        <v>1731</v>
      </c>
      <c r="H1484">
        <v>1731</v>
      </c>
      <c r="I1484">
        <v>1731</v>
      </c>
      <c r="J1484">
        <v>1731</v>
      </c>
      <c r="K1484">
        <v>0</v>
      </c>
      <c r="L1484" s="2">
        <v>0</v>
      </c>
      <c r="M1484" s="2">
        <v>0</v>
      </c>
      <c r="N1484" s="2">
        <v>0</v>
      </c>
      <c r="O1484" s="2">
        <v>159.97999999999999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>
        <v>159.97999999999999</v>
      </c>
      <c r="V1484" t="s">
        <v>55</v>
      </c>
    </row>
    <row r="1485" spans="1:22" ht="15.75" hidden="1" thickBot="1" x14ac:dyDescent="0.3">
      <c r="A1485" t="s">
        <v>8326</v>
      </c>
      <c r="B1485" s="6">
        <v>45558</v>
      </c>
      <c r="C1485" t="s">
        <v>1</v>
      </c>
      <c r="D1485" t="s">
        <v>7706</v>
      </c>
      <c r="E1485" t="s">
        <v>10763</v>
      </c>
      <c r="F1485" t="s">
        <v>10764</v>
      </c>
      <c r="G1485">
        <v>1730</v>
      </c>
      <c r="H1485">
        <v>1730</v>
      </c>
      <c r="I1485">
        <v>1730</v>
      </c>
      <c r="J1485">
        <v>1730</v>
      </c>
      <c r="K1485">
        <v>0</v>
      </c>
      <c r="L1485" s="2">
        <v>0</v>
      </c>
      <c r="M1485" s="2">
        <v>0</v>
      </c>
      <c r="N1485" s="2">
        <v>0</v>
      </c>
      <c r="O1485" s="2">
        <v>72</v>
      </c>
      <c r="P1485" s="2">
        <v>0</v>
      </c>
      <c r="Q1485" s="2">
        <v>0</v>
      </c>
      <c r="R1485" s="2">
        <v>0</v>
      </c>
      <c r="S1485" s="2">
        <v>0</v>
      </c>
      <c r="T1485" s="2">
        <v>0</v>
      </c>
      <c r="U1485" s="2">
        <v>72</v>
      </c>
      <c r="V1485" t="s">
        <v>55</v>
      </c>
    </row>
    <row r="1486" spans="1:22" ht="15.75" hidden="1" thickBot="1" x14ac:dyDescent="0.3">
      <c r="A1486" t="s">
        <v>8326</v>
      </c>
      <c r="B1486" s="6">
        <v>45558</v>
      </c>
      <c r="C1486" t="s">
        <v>1</v>
      </c>
      <c r="D1486" t="s">
        <v>7706</v>
      </c>
      <c r="E1486" t="s">
        <v>10763</v>
      </c>
      <c r="F1486" t="s">
        <v>10764</v>
      </c>
      <c r="G1486">
        <v>1729</v>
      </c>
      <c r="H1486">
        <v>1729</v>
      </c>
      <c r="I1486">
        <v>1729</v>
      </c>
      <c r="J1486">
        <v>1729</v>
      </c>
      <c r="K1486">
        <v>0</v>
      </c>
      <c r="L1486" s="2">
        <v>0</v>
      </c>
      <c r="M1486" s="2">
        <v>0</v>
      </c>
      <c r="N1486" s="2">
        <v>0</v>
      </c>
      <c r="O1486" s="2">
        <v>92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>
        <v>92</v>
      </c>
      <c r="V1486" t="s">
        <v>55</v>
      </c>
    </row>
    <row r="1487" spans="1:22" ht="15.75" hidden="1" thickBot="1" x14ac:dyDescent="0.3">
      <c r="A1487" t="s">
        <v>8326</v>
      </c>
      <c r="B1487" s="6">
        <v>45558</v>
      </c>
      <c r="C1487" t="s">
        <v>1</v>
      </c>
      <c r="D1487" t="s">
        <v>7706</v>
      </c>
      <c r="E1487" t="s">
        <v>10763</v>
      </c>
      <c r="F1487" t="s">
        <v>10764</v>
      </c>
      <c r="G1487">
        <v>1728</v>
      </c>
      <c r="H1487">
        <v>1728</v>
      </c>
      <c r="I1487">
        <v>1728</v>
      </c>
      <c r="J1487">
        <v>1728</v>
      </c>
      <c r="K1487">
        <v>0</v>
      </c>
      <c r="L1487" s="2">
        <v>0</v>
      </c>
      <c r="M1487" s="2">
        <v>0</v>
      </c>
      <c r="N1487" s="2">
        <v>0</v>
      </c>
      <c r="O1487" s="2">
        <v>39</v>
      </c>
      <c r="P1487" s="2">
        <v>0</v>
      </c>
      <c r="Q1487" s="2">
        <v>0</v>
      </c>
      <c r="R1487" s="2">
        <v>0</v>
      </c>
      <c r="S1487" s="2">
        <v>0</v>
      </c>
      <c r="T1487" s="2">
        <v>0</v>
      </c>
      <c r="U1487" s="2">
        <v>39</v>
      </c>
      <c r="V1487" t="s">
        <v>55</v>
      </c>
    </row>
    <row r="1488" spans="1:22" ht="15.75" hidden="1" thickBot="1" x14ac:dyDescent="0.3">
      <c r="A1488" t="s">
        <v>8326</v>
      </c>
      <c r="B1488" s="6">
        <v>45558</v>
      </c>
      <c r="C1488" t="s">
        <v>1</v>
      </c>
      <c r="D1488" t="s">
        <v>7706</v>
      </c>
      <c r="E1488" t="s">
        <v>10763</v>
      </c>
      <c r="F1488" t="s">
        <v>10764</v>
      </c>
      <c r="G1488">
        <v>1727</v>
      </c>
      <c r="H1488">
        <v>1727</v>
      </c>
      <c r="I1488">
        <v>1727</v>
      </c>
      <c r="J1488">
        <v>1727</v>
      </c>
      <c r="K1488">
        <v>0</v>
      </c>
      <c r="L1488" s="2">
        <v>0</v>
      </c>
      <c r="M1488" s="2">
        <v>0</v>
      </c>
      <c r="N1488" s="2">
        <v>0</v>
      </c>
      <c r="O1488" s="2">
        <v>107.4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>
        <v>107.4</v>
      </c>
      <c r="V1488" t="s">
        <v>55</v>
      </c>
    </row>
    <row r="1489" spans="1:22" ht="15.75" hidden="1" thickBot="1" x14ac:dyDescent="0.3">
      <c r="A1489" t="s">
        <v>8326</v>
      </c>
      <c r="B1489" s="6">
        <v>45558</v>
      </c>
      <c r="C1489" t="s">
        <v>1</v>
      </c>
      <c r="D1489" t="s">
        <v>7706</v>
      </c>
      <c r="E1489" t="s">
        <v>10763</v>
      </c>
      <c r="F1489" t="s">
        <v>10764</v>
      </c>
      <c r="G1489">
        <v>1726</v>
      </c>
      <c r="H1489">
        <v>1726</v>
      </c>
      <c r="I1489">
        <v>1726</v>
      </c>
      <c r="J1489">
        <v>1726</v>
      </c>
      <c r="K1489">
        <v>0</v>
      </c>
      <c r="L1489" s="2">
        <v>0</v>
      </c>
      <c r="M1489" s="2">
        <v>0</v>
      </c>
      <c r="N1489" s="2">
        <v>0</v>
      </c>
      <c r="O1489" s="2">
        <v>126</v>
      </c>
      <c r="P1489" s="2">
        <v>0</v>
      </c>
      <c r="Q1489" s="2">
        <v>0</v>
      </c>
      <c r="R1489" s="2">
        <v>0</v>
      </c>
      <c r="S1489" s="2">
        <v>0</v>
      </c>
      <c r="T1489" s="2">
        <v>0</v>
      </c>
      <c r="U1489" s="2">
        <v>126</v>
      </c>
      <c r="V1489" t="s">
        <v>55</v>
      </c>
    </row>
    <row r="1490" spans="1:22" ht="15.75" hidden="1" thickBot="1" x14ac:dyDescent="0.3">
      <c r="A1490" t="s">
        <v>8326</v>
      </c>
      <c r="B1490" s="6">
        <v>45558</v>
      </c>
      <c r="C1490" t="s">
        <v>1</v>
      </c>
      <c r="D1490" t="s">
        <v>7706</v>
      </c>
      <c r="E1490" t="s">
        <v>10763</v>
      </c>
      <c r="F1490" t="s">
        <v>10764</v>
      </c>
      <c r="G1490">
        <v>1725</v>
      </c>
      <c r="H1490">
        <v>1725</v>
      </c>
      <c r="I1490">
        <v>1725</v>
      </c>
      <c r="J1490">
        <v>1725</v>
      </c>
      <c r="K1490">
        <v>0</v>
      </c>
      <c r="L1490" s="2">
        <v>0</v>
      </c>
      <c r="M1490" s="2">
        <v>0</v>
      </c>
      <c r="N1490" s="2">
        <v>0</v>
      </c>
      <c r="O1490" s="2">
        <v>115.5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>
        <v>115.5</v>
      </c>
      <c r="V1490" t="s">
        <v>55</v>
      </c>
    </row>
    <row r="1491" spans="1:22" ht="15.75" hidden="1" thickBot="1" x14ac:dyDescent="0.3">
      <c r="A1491" t="s">
        <v>8326</v>
      </c>
      <c r="B1491" s="6">
        <v>45558</v>
      </c>
      <c r="C1491" t="s">
        <v>1</v>
      </c>
      <c r="D1491" t="s">
        <v>7706</v>
      </c>
      <c r="E1491" t="s">
        <v>10763</v>
      </c>
      <c r="F1491" t="s">
        <v>10764</v>
      </c>
      <c r="G1491">
        <v>1724</v>
      </c>
      <c r="H1491">
        <v>1724</v>
      </c>
      <c r="I1491">
        <v>1724</v>
      </c>
      <c r="J1491">
        <v>1724</v>
      </c>
      <c r="K1491">
        <v>0</v>
      </c>
      <c r="L1491" s="2">
        <v>0</v>
      </c>
      <c r="M1491" s="2">
        <v>0</v>
      </c>
      <c r="N1491" s="2">
        <v>0</v>
      </c>
      <c r="O1491" s="2">
        <v>125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>
        <v>125</v>
      </c>
      <c r="V1491" t="s">
        <v>55</v>
      </c>
    </row>
    <row r="1492" spans="1:22" ht="15.75" hidden="1" thickBot="1" x14ac:dyDescent="0.3">
      <c r="A1492" t="s">
        <v>8326</v>
      </c>
      <c r="B1492" s="6">
        <v>45558</v>
      </c>
      <c r="C1492" t="s">
        <v>1</v>
      </c>
      <c r="D1492" t="s">
        <v>7706</v>
      </c>
      <c r="E1492" t="s">
        <v>10763</v>
      </c>
      <c r="F1492" t="s">
        <v>10764</v>
      </c>
      <c r="G1492">
        <v>1723</v>
      </c>
      <c r="H1492">
        <v>1723</v>
      </c>
      <c r="I1492">
        <v>1723</v>
      </c>
      <c r="J1492">
        <v>1723</v>
      </c>
      <c r="K1492">
        <v>0</v>
      </c>
      <c r="L1492" s="2">
        <v>0</v>
      </c>
      <c r="M1492" s="2">
        <v>0</v>
      </c>
      <c r="N1492" s="2">
        <v>0</v>
      </c>
      <c r="O1492" s="2">
        <v>95</v>
      </c>
      <c r="P1492" s="2">
        <v>0</v>
      </c>
      <c r="Q1492" s="2">
        <v>0</v>
      </c>
      <c r="R1492" s="2">
        <v>0</v>
      </c>
      <c r="S1492" s="2">
        <v>0</v>
      </c>
      <c r="T1492" s="2">
        <v>0</v>
      </c>
      <c r="U1492" s="2">
        <v>95</v>
      </c>
      <c r="V1492" t="s">
        <v>55</v>
      </c>
    </row>
    <row r="1493" spans="1:22" ht="15.75" hidden="1" thickBot="1" x14ac:dyDescent="0.3">
      <c r="A1493" t="s">
        <v>8326</v>
      </c>
      <c r="B1493" s="6">
        <v>45556</v>
      </c>
      <c r="C1493" t="s">
        <v>1</v>
      </c>
      <c r="D1493" t="s">
        <v>7706</v>
      </c>
      <c r="E1493" t="s">
        <v>10763</v>
      </c>
      <c r="F1493" t="s">
        <v>10764</v>
      </c>
      <c r="G1493">
        <v>1722</v>
      </c>
      <c r="H1493">
        <v>1722</v>
      </c>
      <c r="I1493">
        <v>1722</v>
      </c>
      <c r="J1493">
        <v>1722</v>
      </c>
      <c r="K1493">
        <v>0</v>
      </c>
      <c r="L1493" s="2">
        <v>0</v>
      </c>
      <c r="M1493" s="2">
        <v>0</v>
      </c>
      <c r="N1493" s="2">
        <v>0</v>
      </c>
      <c r="O1493" s="2">
        <v>25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>
        <v>25</v>
      </c>
      <c r="V1493" t="s">
        <v>55</v>
      </c>
    </row>
    <row r="1494" spans="1:22" ht="15.75" hidden="1" thickBot="1" x14ac:dyDescent="0.3">
      <c r="A1494" t="s">
        <v>8326</v>
      </c>
      <c r="B1494" s="6">
        <v>45556</v>
      </c>
      <c r="C1494" t="s">
        <v>1</v>
      </c>
      <c r="D1494" t="s">
        <v>7706</v>
      </c>
      <c r="E1494" t="s">
        <v>10763</v>
      </c>
      <c r="F1494" t="s">
        <v>10764</v>
      </c>
      <c r="G1494">
        <v>1721</v>
      </c>
      <c r="H1494">
        <v>1721</v>
      </c>
      <c r="I1494">
        <v>1721</v>
      </c>
      <c r="J1494">
        <v>1721</v>
      </c>
      <c r="K1494">
        <v>0</v>
      </c>
      <c r="L1494" s="2">
        <v>0</v>
      </c>
      <c r="M1494" s="2">
        <v>0</v>
      </c>
      <c r="N1494" s="2">
        <v>0</v>
      </c>
      <c r="O1494" s="2">
        <v>100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>
        <v>100</v>
      </c>
      <c r="V1494" t="s">
        <v>55</v>
      </c>
    </row>
    <row r="1495" spans="1:22" ht="15.75" hidden="1" thickBot="1" x14ac:dyDescent="0.3">
      <c r="A1495" t="s">
        <v>8326</v>
      </c>
      <c r="B1495" s="6">
        <v>45556</v>
      </c>
      <c r="C1495" t="s">
        <v>1</v>
      </c>
      <c r="D1495" t="s">
        <v>7706</v>
      </c>
      <c r="E1495" t="s">
        <v>10763</v>
      </c>
      <c r="F1495" t="s">
        <v>10764</v>
      </c>
      <c r="G1495">
        <v>1720</v>
      </c>
      <c r="H1495">
        <v>1720</v>
      </c>
      <c r="I1495">
        <v>1720</v>
      </c>
      <c r="J1495">
        <v>1720</v>
      </c>
      <c r="K1495">
        <v>0</v>
      </c>
      <c r="L1495" s="2">
        <v>0</v>
      </c>
      <c r="M1495" s="2">
        <v>0</v>
      </c>
      <c r="N1495" s="2">
        <v>0</v>
      </c>
      <c r="O1495" s="2">
        <v>22.5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22.5</v>
      </c>
      <c r="V1495" t="s">
        <v>55</v>
      </c>
    </row>
    <row r="1496" spans="1:22" ht="15.75" hidden="1" thickBot="1" x14ac:dyDescent="0.3">
      <c r="A1496" t="s">
        <v>8326</v>
      </c>
      <c r="B1496" s="6">
        <v>45556</v>
      </c>
      <c r="C1496" t="s">
        <v>1</v>
      </c>
      <c r="D1496" t="s">
        <v>7706</v>
      </c>
      <c r="E1496" t="s">
        <v>10763</v>
      </c>
      <c r="F1496" t="s">
        <v>10764</v>
      </c>
      <c r="G1496">
        <v>1719</v>
      </c>
      <c r="H1496">
        <v>1719</v>
      </c>
      <c r="I1496">
        <v>1719</v>
      </c>
      <c r="J1496">
        <v>1719</v>
      </c>
      <c r="K1496">
        <v>0</v>
      </c>
      <c r="L1496" s="2">
        <v>0</v>
      </c>
      <c r="M1496" s="2">
        <v>0</v>
      </c>
      <c r="N1496" s="2">
        <v>0</v>
      </c>
      <c r="O1496" s="2">
        <v>104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104</v>
      </c>
      <c r="V1496" t="s">
        <v>55</v>
      </c>
    </row>
    <row r="1497" spans="1:22" ht="15.75" hidden="1" thickBot="1" x14ac:dyDescent="0.3">
      <c r="A1497" t="s">
        <v>8326</v>
      </c>
      <c r="B1497" s="6">
        <v>45556</v>
      </c>
      <c r="C1497" t="s">
        <v>1</v>
      </c>
      <c r="D1497" t="s">
        <v>7706</v>
      </c>
      <c r="E1497" t="s">
        <v>10763</v>
      </c>
      <c r="F1497" t="s">
        <v>10764</v>
      </c>
      <c r="G1497">
        <v>1718</v>
      </c>
      <c r="H1497">
        <v>1718</v>
      </c>
      <c r="I1497">
        <v>1718</v>
      </c>
      <c r="J1497">
        <v>1718</v>
      </c>
      <c r="K1497">
        <v>0</v>
      </c>
      <c r="L1497" s="2">
        <v>0</v>
      </c>
      <c r="M1497" s="2">
        <v>0</v>
      </c>
      <c r="N1497" s="2">
        <v>0</v>
      </c>
      <c r="O1497" s="2">
        <v>92</v>
      </c>
      <c r="P1497" s="2">
        <v>0</v>
      </c>
      <c r="Q1497" s="2">
        <v>0</v>
      </c>
      <c r="R1497" s="2">
        <v>0</v>
      </c>
      <c r="S1497" s="2">
        <v>0</v>
      </c>
      <c r="T1497" s="2">
        <v>0</v>
      </c>
      <c r="U1497" s="2">
        <v>92</v>
      </c>
      <c r="V1497" t="s">
        <v>55</v>
      </c>
    </row>
    <row r="1498" spans="1:22" ht="15.75" hidden="1" thickBot="1" x14ac:dyDescent="0.3">
      <c r="A1498" t="s">
        <v>8326</v>
      </c>
      <c r="B1498" s="6">
        <v>45556</v>
      </c>
      <c r="C1498" t="s">
        <v>1</v>
      </c>
      <c r="D1498" t="s">
        <v>7706</v>
      </c>
      <c r="E1498" t="s">
        <v>10763</v>
      </c>
      <c r="F1498" t="s">
        <v>10764</v>
      </c>
      <c r="G1498">
        <v>1717</v>
      </c>
      <c r="H1498">
        <v>1717</v>
      </c>
      <c r="I1498">
        <v>1717</v>
      </c>
      <c r="J1498">
        <v>1717</v>
      </c>
      <c r="K1498">
        <v>0</v>
      </c>
      <c r="L1498" s="2">
        <v>0</v>
      </c>
      <c r="M1498" s="2">
        <v>0</v>
      </c>
      <c r="N1498" s="2">
        <v>0</v>
      </c>
      <c r="O1498" s="2">
        <v>40.85</v>
      </c>
      <c r="P1498" s="2">
        <v>0</v>
      </c>
      <c r="Q1498" s="2">
        <v>0</v>
      </c>
      <c r="R1498" s="2">
        <v>0</v>
      </c>
      <c r="S1498" s="2">
        <v>0</v>
      </c>
      <c r="T1498" s="2">
        <v>0</v>
      </c>
      <c r="U1498" s="2">
        <v>40.85</v>
      </c>
      <c r="V1498" t="s">
        <v>55</v>
      </c>
    </row>
    <row r="1499" spans="1:22" ht="15.75" hidden="1" thickBot="1" x14ac:dyDescent="0.3">
      <c r="A1499" t="s">
        <v>8326</v>
      </c>
      <c r="B1499" s="6">
        <v>45556</v>
      </c>
      <c r="C1499" t="s">
        <v>1</v>
      </c>
      <c r="D1499" t="s">
        <v>7706</v>
      </c>
      <c r="E1499" t="s">
        <v>10763</v>
      </c>
      <c r="F1499" t="s">
        <v>10764</v>
      </c>
      <c r="G1499">
        <v>1716</v>
      </c>
      <c r="H1499">
        <v>1716</v>
      </c>
      <c r="I1499">
        <v>1716</v>
      </c>
      <c r="J1499">
        <v>1716</v>
      </c>
      <c r="K1499">
        <v>0</v>
      </c>
      <c r="L1499" s="2">
        <v>0</v>
      </c>
      <c r="M1499" s="2">
        <v>0</v>
      </c>
      <c r="N1499" s="2">
        <v>0</v>
      </c>
      <c r="O1499" s="2">
        <v>452.15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>
        <v>452.15</v>
      </c>
      <c r="V1499" t="s">
        <v>55</v>
      </c>
    </row>
    <row r="1500" spans="1:22" ht="15.75" hidden="1" thickBot="1" x14ac:dyDescent="0.3">
      <c r="A1500" t="s">
        <v>8326</v>
      </c>
      <c r="B1500" s="6">
        <v>45556</v>
      </c>
      <c r="C1500" t="s">
        <v>1</v>
      </c>
      <c r="D1500" t="s">
        <v>7706</v>
      </c>
      <c r="E1500" t="s">
        <v>10763</v>
      </c>
      <c r="F1500" t="s">
        <v>10764</v>
      </c>
      <c r="G1500">
        <v>1715</v>
      </c>
      <c r="H1500">
        <v>1715</v>
      </c>
      <c r="I1500">
        <v>1715</v>
      </c>
      <c r="J1500">
        <v>1715</v>
      </c>
      <c r="K1500">
        <v>0</v>
      </c>
      <c r="L1500" s="2">
        <v>0</v>
      </c>
      <c r="M1500" s="2">
        <v>0</v>
      </c>
      <c r="N1500" s="2">
        <v>0</v>
      </c>
      <c r="O1500" s="2">
        <v>473.5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>
        <v>473.5</v>
      </c>
      <c r="V1500" t="s">
        <v>55</v>
      </c>
    </row>
    <row r="1501" spans="1:22" ht="15.75" hidden="1" thickBot="1" x14ac:dyDescent="0.3">
      <c r="A1501" t="s">
        <v>8326</v>
      </c>
      <c r="B1501" s="6">
        <v>45556</v>
      </c>
      <c r="C1501" t="s">
        <v>1</v>
      </c>
      <c r="D1501" t="s">
        <v>7706</v>
      </c>
      <c r="E1501" t="s">
        <v>10763</v>
      </c>
      <c r="F1501" t="s">
        <v>10764</v>
      </c>
      <c r="G1501">
        <v>1714</v>
      </c>
      <c r="H1501">
        <v>1714</v>
      </c>
      <c r="I1501">
        <v>1714</v>
      </c>
      <c r="J1501">
        <v>1714</v>
      </c>
      <c r="K1501">
        <v>0</v>
      </c>
      <c r="L1501" s="2">
        <v>0</v>
      </c>
      <c r="M1501" s="2">
        <v>0</v>
      </c>
      <c r="N1501" s="2">
        <v>0</v>
      </c>
      <c r="O1501" s="2">
        <v>80.7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80.7</v>
      </c>
      <c r="V1501" t="s">
        <v>55</v>
      </c>
    </row>
    <row r="1502" spans="1:22" ht="15.75" hidden="1" thickBot="1" x14ac:dyDescent="0.3">
      <c r="A1502" t="s">
        <v>8326</v>
      </c>
      <c r="B1502" s="6">
        <v>45555</v>
      </c>
      <c r="C1502" t="s">
        <v>1</v>
      </c>
      <c r="D1502" t="s">
        <v>7706</v>
      </c>
      <c r="E1502" t="s">
        <v>10763</v>
      </c>
      <c r="F1502" t="s">
        <v>10764</v>
      </c>
      <c r="G1502">
        <v>1713</v>
      </c>
      <c r="H1502">
        <v>1713</v>
      </c>
      <c r="I1502">
        <v>1713</v>
      </c>
      <c r="J1502">
        <v>1713</v>
      </c>
      <c r="K1502">
        <v>0</v>
      </c>
      <c r="L1502" s="2">
        <v>0</v>
      </c>
      <c r="M1502" s="2">
        <v>0</v>
      </c>
      <c r="N1502" s="2">
        <v>0</v>
      </c>
      <c r="O1502" s="2">
        <v>2.2000000000000002</v>
      </c>
      <c r="P1502" s="2">
        <v>0</v>
      </c>
      <c r="Q1502" s="2">
        <v>0</v>
      </c>
      <c r="R1502" s="2">
        <v>0</v>
      </c>
      <c r="S1502" s="2">
        <v>0</v>
      </c>
      <c r="T1502" s="2">
        <v>0</v>
      </c>
      <c r="U1502" s="2">
        <v>2.2000000000000002</v>
      </c>
      <c r="V1502" t="s">
        <v>55</v>
      </c>
    </row>
    <row r="1503" spans="1:22" ht="15.75" hidden="1" thickBot="1" x14ac:dyDescent="0.3">
      <c r="A1503" t="s">
        <v>8326</v>
      </c>
      <c r="B1503" s="6">
        <v>45555</v>
      </c>
      <c r="C1503" t="s">
        <v>1</v>
      </c>
      <c r="D1503" t="s">
        <v>7706</v>
      </c>
      <c r="E1503" t="s">
        <v>10763</v>
      </c>
      <c r="F1503" t="s">
        <v>10764</v>
      </c>
      <c r="G1503">
        <v>1712</v>
      </c>
      <c r="H1503">
        <v>1712</v>
      </c>
      <c r="I1503">
        <v>1712</v>
      </c>
      <c r="J1503">
        <v>1712</v>
      </c>
      <c r="K1503">
        <v>0</v>
      </c>
      <c r="L1503" s="2">
        <v>0</v>
      </c>
      <c r="M1503" s="2">
        <v>0</v>
      </c>
      <c r="N1503" s="2">
        <v>0</v>
      </c>
      <c r="O1503" s="2">
        <v>26.9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26.9</v>
      </c>
      <c r="V1503" t="s">
        <v>55</v>
      </c>
    </row>
    <row r="1504" spans="1:22" ht="15.75" hidden="1" thickBot="1" x14ac:dyDescent="0.3">
      <c r="A1504" t="s">
        <v>8326</v>
      </c>
      <c r="B1504" s="6">
        <v>45555</v>
      </c>
      <c r="C1504" t="s">
        <v>1</v>
      </c>
      <c r="D1504" t="s">
        <v>7706</v>
      </c>
      <c r="E1504" t="s">
        <v>10763</v>
      </c>
      <c r="F1504" t="s">
        <v>10764</v>
      </c>
      <c r="G1504">
        <v>1711</v>
      </c>
      <c r="H1504">
        <v>1711</v>
      </c>
      <c r="I1504">
        <v>1711</v>
      </c>
      <c r="J1504">
        <v>1711</v>
      </c>
      <c r="K1504">
        <v>0</v>
      </c>
      <c r="L1504" s="2">
        <v>0</v>
      </c>
      <c r="M1504" s="2">
        <v>0</v>
      </c>
      <c r="N1504" s="2">
        <v>0</v>
      </c>
      <c r="O1504" s="2">
        <v>28.5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>
        <v>28.5</v>
      </c>
      <c r="V1504" t="s">
        <v>55</v>
      </c>
    </row>
    <row r="1505" spans="1:22" ht="15.75" hidden="1" thickBot="1" x14ac:dyDescent="0.3">
      <c r="A1505" t="s">
        <v>8326</v>
      </c>
      <c r="B1505" s="6">
        <v>45555</v>
      </c>
      <c r="C1505" t="s">
        <v>1</v>
      </c>
      <c r="D1505" t="s">
        <v>7706</v>
      </c>
      <c r="E1505" t="s">
        <v>10763</v>
      </c>
      <c r="F1505" t="s">
        <v>10764</v>
      </c>
      <c r="G1505">
        <v>1710</v>
      </c>
      <c r="H1505">
        <v>1710</v>
      </c>
      <c r="I1505">
        <v>1710</v>
      </c>
      <c r="J1505">
        <v>1710</v>
      </c>
      <c r="K1505">
        <v>0</v>
      </c>
      <c r="L1505" s="2">
        <v>0</v>
      </c>
      <c r="M1505" s="2">
        <v>0</v>
      </c>
      <c r="N1505" s="2">
        <v>0</v>
      </c>
      <c r="O1505" s="2">
        <v>104</v>
      </c>
      <c r="P1505" s="2">
        <v>0</v>
      </c>
      <c r="Q1505" s="2">
        <v>0</v>
      </c>
      <c r="R1505" s="2">
        <v>0</v>
      </c>
      <c r="S1505" s="2">
        <v>0</v>
      </c>
      <c r="T1505" s="2">
        <v>0</v>
      </c>
      <c r="U1505" s="2">
        <v>104</v>
      </c>
      <c r="V1505" t="s">
        <v>55</v>
      </c>
    </row>
    <row r="1506" spans="1:22" ht="15.75" hidden="1" thickBot="1" x14ac:dyDescent="0.3">
      <c r="A1506" t="s">
        <v>8326</v>
      </c>
      <c r="B1506" s="6">
        <v>45555</v>
      </c>
      <c r="C1506" t="s">
        <v>1</v>
      </c>
      <c r="D1506" t="s">
        <v>7706</v>
      </c>
      <c r="E1506" t="s">
        <v>10763</v>
      </c>
      <c r="F1506" t="s">
        <v>10764</v>
      </c>
      <c r="G1506">
        <v>1709</v>
      </c>
      <c r="H1506">
        <v>1709</v>
      </c>
      <c r="I1506">
        <v>1709</v>
      </c>
      <c r="J1506">
        <v>1709</v>
      </c>
      <c r="K1506">
        <v>0</v>
      </c>
      <c r="L1506" s="2">
        <v>0</v>
      </c>
      <c r="M1506" s="2">
        <v>0</v>
      </c>
      <c r="N1506" s="2">
        <v>0</v>
      </c>
      <c r="O1506" s="2">
        <v>38.5</v>
      </c>
      <c r="P1506" s="2">
        <v>0</v>
      </c>
      <c r="Q1506" s="2">
        <v>0</v>
      </c>
      <c r="R1506" s="2">
        <v>0</v>
      </c>
      <c r="S1506" s="2">
        <v>0</v>
      </c>
      <c r="T1506" s="2">
        <v>0</v>
      </c>
      <c r="U1506" s="2">
        <v>38.5</v>
      </c>
      <c r="V1506" t="s">
        <v>55</v>
      </c>
    </row>
    <row r="1507" spans="1:22" ht="15.75" hidden="1" thickBot="1" x14ac:dyDescent="0.3">
      <c r="A1507" t="s">
        <v>8326</v>
      </c>
      <c r="B1507" s="6">
        <v>45555</v>
      </c>
      <c r="C1507" t="s">
        <v>1</v>
      </c>
      <c r="D1507" t="s">
        <v>7706</v>
      </c>
      <c r="E1507" t="s">
        <v>10763</v>
      </c>
      <c r="F1507" t="s">
        <v>10764</v>
      </c>
      <c r="G1507">
        <v>1708</v>
      </c>
      <c r="H1507">
        <v>1708</v>
      </c>
      <c r="I1507">
        <v>1708</v>
      </c>
      <c r="J1507">
        <v>1708</v>
      </c>
      <c r="K1507">
        <v>0</v>
      </c>
      <c r="L1507" s="2">
        <v>0</v>
      </c>
      <c r="M1507" s="2">
        <v>0</v>
      </c>
      <c r="N1507" s="2">
        <v>0</v>
      </c>
      <c r="O1507" s="2">
        <v>222.4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>
        <v>222.4</v>
      </c>
      <c r="V1507" t="s">
        <v>55</v>
      </c>
    </row>
    <row r="1508" spans="1:22" ht="15.75" hidden="1" thickBot="1" x14ac:dyDescent="0.3">
      <c r="A1508" t="s">
        <v>8326</v>
      </c>
      <c r="B1508" s="6">
        <v>45555</v>
      </c>
      <c r="C1508" t="s">
        <v>1</v>
      </c>
      <c r="D1508" t="s">
        <v>7706</v>
      </c>
      <c r="E1508" t="s">
        <v>10763</v>
      </c>
      <c r="F1508" t="s">
        <v>10764</v>
      </c>
      <c r="G1508">
        <v>1707</v>
      </c>
      <c r="H1508">
        <v>1707</v>
      </c>
      <c r="I1508">
        <v>1707</v>
      </c>
      <c r="J1508">
        <v>1707</v>
      </c>
      <c r="K1508">
        <v>0</v>
      </c>
      <c r="L1508" s="2">
        <v>0</v>
      </c>
      <c r="M1508" s="2">
        <v>0</v>
      </c>
      <c r="N1508" s="2">
        <v>0</v>
      </c>
      <c r="O1508" s="2">
        <v>26.77</v>
      </c>
      <c r="P1508" s="2">
        <v>0</v>
      </c>
      <c r="Q1508" s="2">
        <v>0</v>
      </c>
      <c r="R1508" s="2">
        <v>0</v>
      </c>
      <c r="S1508" s="2">
        <v>0</v>
      </c>
      <c r="T1508" s="2">
        <v>0</v>
      </c>
      <c r="U1508" s="2">
        <v>26.77</v>
      </c>
      <c r="V1508" t="s">
        <v>55</v>
      </c>
    </row>
    <row r="1509" spans="1:22" ht="15.75" hidden="1" thickBot="1" x14ac:dyDescent="0.3">
      <c r="A1509" t="s">
        <v>8326</v>
      </c>
      <c r="B1509" s="6">
        <v>45555</v>
      </c>
      <c r="C1509" t="s">
        <v>1</v>
      </c>
      <c r="D1509" t="s">
        <v>7706</v>
      </c>
      <c r="E1509" t="s">
        <v>10763</v>
      </c>
      <c r="F1509" t="s">
        <v>10764</v>
      </c>
      <c r="G1509">
        <v>1706</v>
      </c>
      <c r="H1509">
        <v>1706</v>
      </c>
      <c r="I1509">
        <v>1706</v>
      </c>
      <c r="J1509">
        <v>1706</v>
      </c>
      <c r="K1509">
        <v>0</v>
      </c>
      <c r="L1509" s="2">
        <v>0</v>
      </c>
      <c r="M1509" s="2">
        <v>0</v>
      </c>
      <c r="N1509" s="2">
        <v>0</v>
      </c>
      <c r="O1509" s="2">
        <v>37.5</v>
      </c>
      <c r="P1509" s="2">
        <v>0</v>
      </c>
      <c r="Q1509" s="2">
        <v>0</v>
      </c>
      <c r="R1509" s="2">
        <v>0</v>
      </c>
      <c r="S1509" s="2">
        <v>0</v>
      </c>
      <c r="T1509" s="2">
        <v>0</v>
      </c>
      <c r="U1509" s="2">
        <v>37.5</v>
      </c>
      <c r="V1509" t="s">
        <v>55</v>
      </c>
    </row>
    <row r="1510" spans="1:22" ht="15.75" hidden="1" thickBot="1" x14ac:dyDescent="0.3">
      <c r="A1510" t="s">
        <v>8326</v>
      </c>
      <c r="B1510" s="6">
        <v>45555</v>
      </c>
      <c r="C1510" t="s">
        <v>1</v>
      </c>
      <c r="D1510" t="s">
        <v>7706</v>
      </c>
      <c r="E1510" t="s">
        <v>10763</v>
      </c>
      <c r="F1510" t="s">
        <v>10764</v>
      </c>
      <c r="G1510">
        <v>1705</v>
      </c>
      <c r="H1510">
        <v>1705</v>
      </c>
      <c r="I1510">
        <v>1705</v>
      </c>
      <c r="J1510">
        <v>1705</v>
      </c>
      <c r="K1510">
        <v>0</v>
      </c>
      <c r="L1510" s="2">
        <v>0</v>
      </c>
      <c r="M1510" s="2">
        <v>0</v>
      </c>
      <c r="N1510" s="2">
        <v>0</v>
      </c>
      <c r="O1510" s="2">
        <v>79.95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>
        <v>79.95</v>
      </c>
      <c r="V1510" t="s">
        <v>55</v>
      </c>
    </row>
    <row r="1511" spans="1:22" ht="15.75" hidden="1" thickBot="1" x14ac:dyDescent="0.3">
      <c r="A1511" t="s">
        <v>8326</v>
      </c>
      <c r="B1511" s="6">
        <v>45555</v>
      </c>
      <c r="C1511" t="s">
        <v>1</v>
      </c>
      <c r="D1511" t="s">
        <v>7706</v>
      </c>
      <c r="E1511" t="s">
        <v>10763</v>
      </c>
      <c r="F1511" t="s">
        <v>10764</v>
      </c>
      <c r="G1511">
        <v>1704</v>
      </c>
      <c r="H1511">
        <v>1704</v>
      </c>
      <c r="I1511">
        <v>1704</v>
      </c>
      <c r="J1511">
        <v>1704</v>
      </c>
      <c r="K1511">
        <v>0</v>
      </c>
      <c r="L1511" s="2">
        <v>0</v>
      </c>
      <c r="M1511" s="2">
        <v>0</v>
      </c>
      <c r="N1511" s="2">
        <v>0</v>
      </c>
      <c r="O1511" s="2">
        <v>19.75</v>
      </c>
      <c r="P1511" s="2">
        <v>0</v>
      </c>
      <c r="Q1511" s="2">
        <v>0</v>
      </c>
      <c r="R1511" s="2">
        <v>0</v>
      </c>
      <c r="S1511" s="2">
        <v>0</v>
      </c>
      <c r="T1511" s="2">
        <v>0</v>
      </c>
      <c r="U1511" s="2">
        <v>19.75</v>
      </c>
      <c r="V1511" t="s">
        <v>55</v>
      </c>
    </row>
    <row r="1512" spans="1:22" ht="15.75" hidden="1" thickBot="1" x14ac:dyDescent="0.3">
      <c r="A1512" t="s">
        <v>8326</v>
      </c>
      <c r="B1512" s="6">
        <v>45555</v>
      </c>
      <c r="C1512" t="s">
        <v>1</v>
      </c>
      <c r="D1512" t="s">
        <v>7706</v>
      </c>
      <c r="E1512" t="s">
        <v>10763</v>
      </c>
      <c r="F1512" t="s">
        <v>10764</v>
      </c>
      <c r="G1512">
        <v>1703</v>
      </c>
      <c r="H1512">
        <v>1703</v>
      </c>
      <c r="I1512">
        <v>1703</v>
      </c>
      <c r="J1512">
        <v>1703</v>
      </c>
      <c r="K1512">
        <v>0</v>
      </c>
      <c r="L1512" s="2">
        <v>0</v>
      </c>
      <c r="M1512" s="2">
        <v>0</v>
      </c>
      <c r="N1512" s="2">
        <v>0</v>
      </c>
      <c r="O1512" s="2">
        <v>318.2</v>
      </c>
      <c r="P1512" s="2">
        <v>0</v>
      </c>
      <c r="Q1512" s="2">
        <v>0</v>
      </c>
      <c r="R1512" s="2">
        <v>0</v>
      </c>
      <c r="S1512" s="2">
        <v>0</v>
      </c>
      <c r="T1512" s="2">
        <v>0</v>
      </c>
      <c r="U1512" s="2">
        <v>318.2</v>
      </c>
      <c r="V1512" t="s">
        <v>55</v>
      </c>
    </row>
    <row r="1513" spans="1:22" ht="15.75" hidden="1" thickBot="1" x14ac:dyDescent="0.3">
      <c r="A1513" t="s">
        <v>8326</v>
      </c>
      <c r="B1513" s="6">
        <v>45555</v>
      </c>
      <c r="C1513" t="s">
        <v>1</v>
      </c>
      <c r="D1513" t="s">
        <v>7706</v>
      </c>
      <c r="E1513" t="s">
        <v>10763</v>
      </c>
      <c r="F1513" t="s">
        <v>10764</v>
      </c>
      <c r="G1513">
        <v>1702</v>
      </c>
      <c r="H1513">
        <v>1702</v>
      </c>
      <c r="I1513">
        <v>1702</v>
      </c>
      <c r="J1513">
        <v>1702</v>
      </c>
      <c r="K1513">
        <v>0</v>
      </c>
      <c r="L1513" s="2">
        <v>0</v>
      </c>
      <c r="M1513" s="2">
        <v>0</v>
      </c>
      <c r="N1513" s="2">
        <v>0</v>
      </c>
      <c r="O1513" s="2">
        <v>86.7</v>
      </c>
      <c r="P1513" s="2">
        <v>0</v>
      </c>
      <c r="Q1513" s="2">
        <v>0</v>
      </c>
      <c r="R1513" s="2">
        <v>0</v>
      </c>
      <c r="S1513" s="2">
        <v>0</v>
      </c>
      <c r="T1513" s="2">
        <v>0</v>
      </c>
      <c r="U1513" s="2">
        <v>86.7</v>
      </c>
      <c r="V1513" t="s">
        <v>55</v>
      </c>
    </row>
    <row r="1514" spans="1:22" ht="15.75" hidden="1" thickBot="1" x14ac:dyDescent="0.3">
      <c r="A1514" t="s">
        <v>8326</v>
      </c>
      <c r="B1514" s="6">
        <v>45554</v>
      </c>
      <c r="C1514" t="s">
        <v>1</v>
      </c>
      <c r="D1514" t="s">
        <v>7706</v>
      </c>
      <c r="E1514" t="s">
        <v>10763</v>
      </c>
      <c r="F1514" t="s">
        <v>10764</v>
      </c>
      <c r="G1514">
        <v>1701</v>
      </c>
      <c r="H1514">
        <v>1701</v>
      </c>
      <c r="I1514">
        <v>1701</v>
      </c>
      <c r="J1514">
        <v>1701</v>
      </c>
      <c r="K1514">
        <v>0</v>
      </c>
      <c r="L1514" s="2">
        <v>0</v>
      </c>
      <c r="M1514" s="2">
        <v>0</v>
      </c>
      <c r="N1514" s="2">
        <v>0</v>
      </c>
      <c r="O1514" s="2">
        <v>37.5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>
        <v>37.5</v>
      </c>
      <c r="V1514" t="s">
        <v>55</v>
      </c>
    </row>
    <row r="1515" spans="1:22" ht="15.75" hidden="1" thickBot="1" x14ac:dyDescent="0.3">
      <c r="A1515" t="s">
        <v>8326</v>
      </c>
      <c r="B1515" s="6">
        <v>45554</v>
      </c>
      <c r="C1515" t="s">
        <v>1</v>
      </c>
      <c r="D1515" t="s">
        <v>7706</v>
      </c>
      <c r="E1515" t="s">
        <v>10763</v>
      </c>
      <c r="F1515" t="s">
        <v>10764</v>
      </c>
      <c r="G1515">
        <v>1700</v>
      </c>
      <c r="H1515">
        <v>1700</v>
      </c>
      <c r="I1515">
        <v>1700</v>
      </c>
      <c r="J1515">
        <v>1700</v>
      </c>
      <c r="K1515">
        <v>0</v>
      </c>
      <c r="L1515" s="2">
        <v>0</v>
      </c>
      <c r="M1515" s="2">
        <v>0</v>
      </c>
      <c r="N1515" s="2">
        <v>0</v>
      </c>
      <c r="O1515" s="2">
        <v>8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>
        <v>8</v>
      </c>
      <c r="V1515" t="s">
        <v>55</v>
      </c>
    </row>
    <row r="1516" spans="1:22" ht="15.75" hidden="1" thickBot="1" x14ac:dyDescent="0.3">
      <c r="A1516" t="s">
        <v>8326</v>
      </c>
      <c r="B1516" s="6">
        <v>45554</v>
      </c>
      <c r="C1516" t="s">
        <v>1</v>
      </c>
      <c r="D1516" t="s">
        <v>7706</v>
      </c>
      <c r="E1516" t="s">
        <v>10763</v>
      </c>
      <c r="F1516" t="s">
        <v>10764</v>
      </c>
      <c r="G1516">
        <v>1699</v>
      </c>
      <c r="H1516">
        <v>1699</v>
      </c>
      <c r="I1516">
        <v>1699</v>
      </c>
      <c r="J1516">
        <v>1699</v>
      </c>
      <c r="K1516">
        <v>0</v>
      </c>
      <c r="L1516" s="2">
        <v>0</v>
      </c>
      <c r="M1516" s="2">
        <v>0</v>
      </c>
      <c r="N1516" s="2">
        <v>0</v>
      </c>
      <c r="O1516" s="2">
        <v>411.5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>
        <v>411.5</v>
      </c>
      <c r="V1516" t="s">
        <v>55</v>
      </c>
    </row>
    <row r="1517" spans="1:22" ht="15.75" hidden="1" thickBot="1" x14ac:dyDescent="0.3">
      <c r="A1517" t="s">
        <v>8326</v>
      </c>
      <c r="B1517" s="6">
        <v>45554</v>
      </c>
      <c r="C1517" t="s">
        <v>1</v>
      </c>
      <c r="D1517" t="s">
        <v>7706</v>
      </c>
      <c r="E1517" t="s">
        <v>10763</v>
      </c>
      <c r="F1517" t="s">
        <v>10764</v>
      </c>
      <c r="G1517">
        <v>1698</v>
      </c>
      <c r="H1517">
        <v>1698</v>
      </c>
      <c r="I1517">
        <v>1698</v>
      </c>
      <c r="J1517">
        <v>1698</v>
      </c>
      <c r="K1517">
        <v>0</v>
      </c>
      <c r="L1517" s="2">
        <v>0</v>
      </c>
      <c r="M1517" s="2">
        <v>0</v>
      </c>
      <c r="N1517" s="2">
        <v>0</v>
      </c>
      <c r="O1517" s="2">
        <v>183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>
        <v>183</v>
      </c>
      <c r="V1517" t="s">
        <v>55</v>
      </c>
    </row>
    <row r="1518" spans="1:22" ht="15.75" hidden="1" thickBot="1" x14ac:dyDescent="0.3">
      <c r="A1518" t="s">
        <v>8326</v>
      </c>
      <c r="B1518" s="6">
        <v>45554</v>
      </c>
      <c r="C1518" t="s">
        <v>1</v>
      </c>
      <c r="D1518" t="s">
        <v>7706</v>
      </c>
      <c r="E1518" t="s">
        <v>10763</v>
      </c>
      <c r="F1518" t="s">
        <v>10764</v>
      </c>
      <c r="G1518">
        <v>1697</v>
      </c>
      <c r="H1518">
        <v>1697</v>
      </c>
      <c r="I1518">
        <v>1697</v>
      </c>
      <c r="J1518">
        <v>1697</v>
      </c>
      <c r="K1518">
        <v>0</v>
      </c>
      <c r="L1518" s="2">
        <v>0</v>
      </c>
      <c r="M1518" s="2">
        <v>0</v>
      </c>
      <c r="N1518" s="2">
        <v>0</v>
      </c>
      <c r="O1518" s="2">
        <v>105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>
        <v>105</v>
      </c>
      <c r="V1518" t="s">
        <v>55</v>
      </c>
    </row>
    <row r="1519" spans="1:22" ht="15.75" hidden="1" thickBot="1" x14ac:dyDescent="0.3">
      <c r="A1519" t="s">
        <v>8326</v>
      </c>
      <c r="B1519" s="6">
        <v>45554</v>
      </c>
      <c r="C1519" t="s">
        <v>1</v>
      </c>
      <c r="D1519" t="s">
        <v>7706</v>
      </c>
      <c r="E1519" t="s">
        <v>10763</v>
      </c>
      <c r="F1519" t="s">
        <v>10764</v>
      </c>
      <c r="G1519">
        <v>1696</v>
      </c>
      <c r="H1519">
        <v>1696</v>
      </c>
      <c r="I1519">
        <v>1696</v>
      </c>
      <c r="J1519">
        <v>1696</v>
      </c>
      <c r="K1519">
        <v>0</v>
      </c>
      <c r="L1519" s="2">
        <v>0</v>
      </c>
      <c r="M1519" s="2">
        <v>0</v>
      </c>
      <c r="N1519" s="2">
        <v>0</v>
      </c>
      <c r="O1519" s="2">
        <v>36.5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>
        <v>36.5</v>
      </c>
      <c r="V1519" t="s">
        <v>55</v>
      </c>
    </row>
    <row r="1520" spans="1:22" ht="15.75" hidden="1" thickBot="1" x14ac:dyDescent="0.3">
      <c r="A1520" t="s">
        <v>8326</v>
      </c>
      <c r="B1520" s="6">
        <v>45554</v>
      </c>
      <c r="C1520" t="s">
        <v>1</v>
      </c>
      <c r="D1520" t="s">
        <v>7706</v>
      </c>
      <c r="E1520" t="s">
        <v>10763</v>
      </c>
      <c r="F1520" t="s">
        <v>10764</v>
      </c>
      <c r="G1520">
        <v>1695</v>
      </c>
      <c r="H1520">
        <v>1695</v>
      </c>
      <c r="I1520">
        <v>1695</v>
      </c>
      <c r="J1520">
        <v>1695</v>
      </c>
      <c r="K1520">
        <v>0</v>
      </c>
      <c r="L1520" s="2">
        <v>0</v>
      </c>
      <c r="M1520" s="2">
        <v>0</v>
      </c>
      <c r="N1520" s="2">
        <v>0</v>
      </c>
      <c r="O1520" s="2">
        <v>93.2</v>
      </c>
      <c r="P1520" s="2">
        <v>0</v>
      </c>
      <c r="Q1520" s="2">
        <v>0</v>
      </c>
      <c r="R1520" s="2">
        <v>0</v>
      </c>
      <c r="S1520" s="2">
        <v>0</v>
      </c>
      <c r="T1520" s="2">
        <v>0</v>
      </c>
      <c r="U1520" s="2">
        <v>93.2</v>
      </c>
      <c r="V1520" t="s">
        <v>55</v>
      </c>
    </row>
    <row r="1521" spans="1:22" ht="15.75" hidden="1" thickBot="1" x14ac:dyDescent="0.3">
      <c r="A1521" t="s">
        <v>8326</v>
      </c>
      <c r="B1521" s="6">
        <v>45554</v>
      </c>
      <c r="C1521" t="s">
        <v>1</v>
      </c>
      <c r="D1521" t="s">
        <v>7706</v>
      </c>
      <c r="E1521" t="s">
        <v>10763</v>
      </c>
      <c r="F1521" t="s">
        <v>10764</v>
      </c>
      <c r="G1521">
        <v>1694</v>
      </c>
      <c r="H1521">
        <v>1694</v>
      </c>
      <c r="I1521">
        <v>1694</v>
      </c>
      <c r="J1521">
        <v>1694</v>
      </c>
      <c r="K1521">
        <v>0</v>
      </c>
      <c r="L1521" s="2">
        <v>0</v>
      </c>
      <c r="M1521" s="2">
        <v>0</v>
      </c>
      <c r="N1521" s="2">
        <v>0</v>
      </c>
      <c r="O1521" s="2">
        <v>138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>
        <v>138</v>
      </c>
      <c r="V1521" t="s">
        <v>55</v>
      </c>
    </row>
    <row r="1522" spans="1:22" ht="15.75" hidden="1" thickBot="1" x14ac:dyDescent="0.3">
      <c r="A1522" t="s">
        <v>8326</v>
      </c>
      <c r="B1522" s="6">
        <v>45554</v>
      </c>
      <c r="C1522" t="s">
        <v>1</v>
      </c>
      <c r="D1522" t="s">
        <v>7706</v>
      </c>
      <c r="E1522" t="s">
        <v>10763</v>
      </c>
      <c r="F1522" t="s">
        <v>10764</v>
      </c>
      <c r="G1522">
        <v>1693</v>
      </c>
      <c r="H1522">
        <v>1693</v>
      </c>
      <c r="I1522">
        <v>1693</v>
      </c>
      <c r="J1522">
        <v>1693</v>
      </c>
      <c r="K1522">
        <v>0</v>
      </c>
      <c r="L1522" s="2">
        <v>0</v>
      </c>
      <c r="M1522" s="2">
        <v>0</v>
      </c>
      <c r="N1522" s="2">
        <v>0</v>
      </c>
      <c r="O1522" s="2">
        <v>42</v>
      </c>
      <c r="P1522" s="2">
        <v>0</v>
      </c>
      <c r="Q1522" s="2">
        <v>0</v>
      </c>
      <c r="R1522" s="2">
        <v>0</v>
      </c>
      <c r="S1522" s="2">
        <v>0</v>
      </c>
      <c r="T1522" s="2">
        <v>0</v>
      </c>
      <c r="U1522" s="2">
        <v>42</v>
      </c>
      <c r="V1522" t="s">
        <v>55</v>
      </c>
    </row>
    <row r="1523" spans="1:22" ht="15.75" hidden="1" thickBot="1" x14ac:dyDescent="0.3">
      <c r="A1523" t="s">
        <v>8326</v>
      </c>
      <c r="B1523" s="6">
        <v>45554</v>
      </c>
      <c r="C1523" t="s">
        <v>1</v>
      </c>
      <c r="D1523" t="s">
        <v>7706</v>
      </c>
      <c r="E1523" t="s">
        <v>10763</v>
      </c>
      <c r="F1523" t="s">
        <v>10764</v>
      </c>
      <c r="G1523">
        <v>1692</v>
      </c>
      <c r="H1523">
        <v>1692</v>
      </c>
      <c r="I1523">
        <v>1692</v>
      </c>
      <c r="J1523">
        <v>1692</v>
      </c>
      <c r="K1523">
        <v>0</v>
      </c>
      <c r="L1523" s="2">
        <v>0</v>
      </c>
      <c r="M1523" s="2">
        <v>0</v>
      </c>
      <c r="N1523" s="2">
        <v>0</v>
      </c>
      <c r="O1523" s="2">
        <v>105</v>
      </c>
      <c r="P1523" s="2">
        <v>0</v>
      </c>
      <c r="Q1523" s="2">
        <v>0</v>
      </c>
      <c r="R1523" s="2">
        <v>0</v>
      </c>
      <c r="S1523" s="2">
        <v>0</v>
      </c>
      <c r="T1523" s="2">
        <v>0</v>
      </c>
      <c r="U1523" s="2">
        <v>105</v>
      </c>
      <c r="V1523" t="s">
        <v>55</v>
      </c>
    </row>
    <row r="1524" spans="1:22" ht="15.75" hidden="1" thickBot="1" x14ac:dyDescent="0.3">
      <c r="A1524" t="s">
        <v>8326</v>
      </c>
      <c r="B1524" s="6">
        <v>45554</v>
      </c>
      <c r="C1524" t="s">
        <v>1</v>
      </c>
      <c r="D1524" t="s">
        <v>7706</v>
      </c>
      <c r="E1524" t="s">
        <v>10763</v>
      </c>
      <c r="F1524" t="s">
        <v>10764</v>
      </c>
      <c r="G1524">
        <v>1691</v>
      </c>
      <c r="H1524">
        <v>1691</v>
      </c>
      <c r="I1524">
        <v>1691</v>
      </c>
      <c r="J1524">
        <v>1691</v>
      </c>
      <c r="K1524">
        <v>0</v>
      </c>
      <c r="L1524" s="2">
        <v>0</v>
      </c>
      <c r="M1524" s="2">
        <v>0</v>
      </c>
      <c r="N1524" s="2">
        <v>0</v>
      </c>
      <c r="O1524" s="2">
        <v>9</v>
      </c>
      <c r="P1524" s="2">
        <v>0</v>
      </c>
      <c r="Q1524" s="2">
        <v>0</v>
      </c>
      <c r="R1524" s="2">
        <v>0</v>
      </c>
      <c r="S1524" s="2">
        <v>0</v>
      </c>
      <c r="T1524" s="2">
        <v>0</v>
      </c>
      <c r="U1524" s="2">
        <v>9</v>
      </c>
      <c r="V1524" t="s">
        <v>55</v>
      </c>
    </row>
    <row r="1525" spans="1:22" ht="15.75" hidden="1" thickBot="1" x14ac:dyDescent="0.3">
      <c r="A1525" t="s">
        <v>8326</v>
      </c>
      <c r="B1525" s="6">
        <v>45554</v>
      </c>
      <c r="C1525" t="s">
        <v>1</v>
      </c>
      <c r="D1525" t="s">
        <v>7706</v>
      </c>
      <c r="E1525" t="s">
        <v>10763</v>
      </c>
      <c r="F1525" t="s">
        <v>10764</v>
      </c>
      <c r="G1525">
        <v>1690</v>
      </c>
      <c r="H1525">
        <v>1690</v>
      </c>
      <c r="I1525">
        <v>1690</v>
      </c>
      <c r="J1525">
        <v>1690</v>
      </c>
      <c r="K1525">
        <v>0</v>
      </c>
      <c r="L1525" s="2">
        <v>0</v>
      </c>
      <c r="M1525" s="2">
        <v>0</v>
      </c>
      <c r="N1525" s="2">
        <v>0</v>
      </c>
      <c r="O1525" s="2">
        <v>67.599999999999994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>
        <v>67.599999999999994</v>
      </c>
      <c r="V1525" t="s">
        <v>55</v>
      </c>
    </row>
    <row r="1526" spans="1:22" ht="15.75" hidden="1" thickBot="1" x14ac:dyDescent="0.3">
      <c r="A1526" t="s">
        <v>8326</v>
      </c>
      <c r="B1526" s="6">
        <v>45554</v>
      </c>
      <c r="C1526" t="s">
        <v>1</v>
      </c>
      <c r="D1526" t="s">
        <v>7706</v>
      </c>
      <c r="E1526" t="s">
        <v>10763</v>
      </c>
      <c r="F1526" t="s">
        <v>10764</v>
      </c>
      <c r="G1526">
        <v>1689</v>
      </c>
      <c r="H1526">
        <v>1689</v>
      </c>
      <c r="I1526">
        <v>1689</v>
      </c>
      <c r="J1526">
        <v>1689</v>
      </c>
      <c r="K1526">
        <v>0</v>
      </c>
      <c r="L1526" s="2">
        <v>0</v>
      </c>
      <c r="M1526" s="2">
        <v>0</v>
      </c>
      <c r="N1526" s="2">
        <v>0</v>
      </c>
      <c r="O1526" s="2">
        <v>106</v>
      </c>
      <c r="P1526" s="2">
        <v>0</v>
      </c>
      <c r="Q1526" s="2">
        <v>0</v>
      </c>
      <c r="R1526" s="2">
        <v>0</v>
      </c>
      <c r="S1526" s="2">
        <v>0</v>
      </c>
      <c r="T1526" s="2">
        <v>0</v>
      </c>
      <c r="U1526" s="2">
        <v>106</v>
      </c>
      <c r="V1526" t="s">
        <v>55</v>
      </c>
    </row>
    <row r="1527" spans="1:22" ht="15.75" hidden="1" thickBot="1" x14ac:dyDescent="0.3">
      <c r="A1527" t="s">
        <v>8326</v>
      </c>
      <c r="B1527" s="6">
        <v>45554</v>
      </c>
      <c r="C1527" t="s">
        <v>1</v>
      </c>
      <c r="D1527" t="s">
        <v>7706</v>
      </c>
      <c r="E1527" t="s">
        <v>10763</v>
      </c>
      <c r="F1527" t="s">
        <v>10764</v>
      </c>
      <c r="G1527">
        <v>1688</v>
      </c>
      <c r="H1527">
        <v>1688</v>
      </c>
      <c r="I1527">
        <v>1688</v>
      </c>
      <c r="J1527">
        <v>1688</v>
      </c>
      <c r="K1527">
        <v>0</v>
      </c>
      <c r="L1527" s="2">
        <v>0</v>
      </c>
      <c r="M1527" s="2">
        <v>0</v>
      </c>
      <c r="N1527" s="2">
        <v>0</v>
      </c>
      <c r="O1527" s="2">
        <v>175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>
        <v>175</v>
      </c>
      <c r="V1527" t="s">
        <v>55</v>
      </c>
    </row>
    <row r="1528" spans="1:22" ht="15.75" hidden="1" thickBot="1" x14ac:dyDescent="0.3">
      <c r="A1528" t="s">
        <v>8326</v>
      </c>
      <c r="B1528" s="6">
        <v>45554</v>
      </c>
      <c r="C1528" t="s">
        <v>1</v>
      </c>
      <c r="D1528" t="s">
        <v>7706</v>
      </c>
      <c r="E1528" t="s">
        <v>10763</v>
      </c>
      <c r="F1528" t="s">
        <v>10764</v>
      </c>
      <c r="G1528">
        <v>1687</v>
      </c>
      <c r="H1528">
        <v>1687</v>
      </c>
      <c r="I1528">
        <v>1687</v>
      </c>
      <c r="J1528">
        <v>1687</v>
      </c>
      <c r="K1528">
        <v>0</v>
      </c>
      <c r="L1528" s="2">
        <v>0</v>
      </c>
      <c r="M1528" s="2">
        <v>0</v>
      </c>
      <c r="N1528" s="2">
        <v>0</v>
      </c>
      <c r="O1528" s="2">
        <v>101.25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>
        <v>101.25</v>
      </c>
      <c r="V1528" t="s">
        <v>55</v>
      </c>
    </row>
    <row r="1529" spans="1:22" ht="15.75" hidden="1" thickBot="1" x14ac:dyDescent="0.3">
      <c r="A1529" t="s">
        <v>8326</v>
      </c>
      <c r="B1529" s="6">
        <v>45554</v>
      </c>
      <c r="C1529" t="s">
        <v>1</v>
      </c>
      <c r="D1529" t="s">
        <v>7706</v>
      </c>
      <c r="E1529" t="s">
        <v>10763</v>
      </c>
      <c r="F1529" t="s">
        <v>10764</v>
      </c>
      <c r="G1529">
        <v>1686</v>
      </c>
      <c r="H1529">
        <v>1686</v>
      </c>
      <c r="I1529">
        <v>1686</v>
      </c>
      <c r="J1529">
        <v>1686</v>
      </c>
      <c r="K1529">
        <v>0</v>
      </c>
      <c r="L1529" s="2">
        <v>0</v>
      </c>
      <c r="M1529" s="2">
        <v>0</v>
      </c>
      <c r="N1529" s="2">
        <v>0</v>
      </c>
      <c r="O1529" s="2">
        <v>57.8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>
        <v>57.8</v>
      </c>
      <c r="V1529" t="s">
        <v>55</v>
      </c>
    </row>
    <row r="1530" spans="1:22" ht="15.75" hidden="1" thickBot="1" x14ac:dyDescent="0.3">
      <c r="A1530" t="s">
        <v>8326</v>
      </c>
      <c r="B1530" s="6">
        <v>45554</v>
      </c>
      <c r="C1530" t="s">
        <v>1</v>
      </c>
      <c r="D1530" t="s">
        <v>7706</v>
      </c>
      <c r="E1530" t="s">
        <v>10763</v>
      </c>
      <c r="F1530" t="s">
        <v>10764</v>
      </c>
      <c r="G1530">
        <v>1685</v>
      </c>
      <c r="H1530">
        <v>1685</v>
      </c>
      <c r="I1530">
        <v>1685</v>
      </c>
      <c r="J1530">
        <v>1685</v>
      </c>
      <c r="K1530">
        <v>0</v>
      </c>
      <c r="L1530" s="2">
        <v>0</v>
      </c>
      <c r="M1530" s="2">
        <v>0</v>
      </c>
      <c r="N1530" s="2">
        <v>0</v>
      </c>
      <c r="O1530" s="2">
        <v>296.2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>
        <v>296.2</v>
      </c>
      <c r="V1530" t="s">
        <v>55</v>
      </c>
    </row>
    <row r="1531" spans="1:22" ht="15.75" hidden="1" thickBot="1" x14ac:dyDescent="0.3">
      <c r="A1531" t="s">
        <v>8326</v>
      </c>
      <c r="B1531" s="6">
        <v>45554</v>
      </c>
      <c r="C1531" t="s">
        <v>1</v>
      </c>
      <c r="D1531" t="s">
        <v>7706</v>
      </c>
      <c r="E1531" t="s">
        <v>10763</v>
      </c>
      <c r="F1531" t="s">
        <v>10764</v>
      </c>
      <c r="G1531">
        <v>1684</v>
      </c>
      <c r="H1531">
        <v>1684</v>
      </c>
      <c r="I1531">
        <v>1684</v>
      </c>
      <c r="J1531">
        <v>1684</v>
      </c>
      <c r="K1531">
        <v>0</v>
      </c>
      <c r="L1531" s="2">
        <v>0</v>
      </c>
      <c r="M1531" s="2">
        <v>0</v>
      </c>
      <c r="N1531" s="2">
        <v>0</v>
      </c>
      <c r="O1531" s="2">
        <v>60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>
        <v>60</v>
      </c>
      <c r="V1531" t="s">
        <v>55</v>
      </c>
    </row>
    <row r="1532" spans="1:22" ht="15.75" hidden="1" thickBot="1" x14ac:dyDescent="0.3">
      <c r="A1532" t="s">
        <v>8326</v>
      </c>
      <c r="B1532" s="6">
        <v>45554</v>
      </c>
      <c r="C1532" t="s">
        <v>1</v>
      </c>
      <c r="D1532" t="s">
        <v>7706</v>
      </c>
      <c r="E1532" t="s">
        <v>10763</v>
      </c>
      <c r="F1532" t="s">
        <v>10764</v>
      </c>
      <c r="G1532">
        <v>1683</v>
      </c>
      <c r="H1532">
        <v>1683</v>
      </c>
      <c r="I1532">
        <v>1683</v>
      </c>
      <c r="J1532">
        <v>1683</v>
      </c>
      <c r="K1532">
        <v>0</v>
      </c>
      <c r="L1532" s="2">
        <v>0</v>
      </c>
      <c r="M1532" s="2">
        <v>0</v>
      </c>
      <c r="N1532" s="2">
        <v>0</v>
      </c>
      <c r="O1532" s="2">
        <v>191.75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>
        <v>191.75</v>
      </c>
      <c r="V1532" t="s">
        <v>55</v>
      </c>
    </row>
    <row r="1533" spans="1:22" ht="15.75" hidden="1" thickBot="1" x14ac:dyDescent="0.3">
      <c r="A1533" t="s">
        <v>8326</v>
      </c>
      <c r="B1533" s="6">
        <v>45554</v>
      </c>
      <c r="C1533" t="s">
        <v>1</v>
      </c>
      <c r="D1533" t="s">
        <v>7706</v>
      </c>
      <c r="E1533" t="s">
        <v>10763</v>
      </c>
      <c r="F1533" t="s">
        <v>10764</v>
      </c>
      <c r="G1533">
        <v>1682</v>
      </c>
      <c r="H1533">
        <v>1682</v>
      </c>
      <c r="I1533">
        <v>1682</v>
      </c>
      <c r="J1533">
        <v>1682</v>
      </c>
      <c r="K1533">
        <v>0</v>
      </c>
      <c r="L1533" s="2">
        <v>0</v>
      </c>
      <c r="M1533" s="2">
        <v>0</v>
      </c>
      <c r="N1533" s="2">
        <v>0</v>
      </c>
      <c r="O1533" s="2">
        <v>45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>
        <v>45</v>
      </c>
      <c r="V1533" t="s">
        <v>55</v>
      </c>
    </row>
    <row r="1534" spans="1:22" ht="15.75" hidden="1" thickBot="1" x14ac:dyDescent="0.3">
      <c r="A1534" t="s">
        <v>8326</v>
      </c>
      <c r="B1534" s="6">
        <v>45554</v>
      </c>
      <c r="C1534" t="s">
        <v>1</v>
      </c>
      <c r="D1534" t="s">
        <v>7706</v>
      </c>
      <c r="E1534" t="s">
        <v>10763</v>
      </c>
      <c r="F1534" t="s">
        <v>10764</v>
      </c>
      <c r="G1534">
        <v>1681</v>
      </c>
      <c r="H1534">
        <v>1681</v>
      </c>
      <c r="I1534">
        <v>1681</v>
      </c>
      <c r="J1534">
        <v>1681</v>
      </c>
      <c r="K1534">
        <v>0</v>
      </c>
      <c r="L1534" s="2">
        <v>0</v>
      </c>
      <c r="M1534" s="2">
        <v>0</v>
      </c>
      <c r="N1534" s="2">
        <v>0</v>
      </c>
      <c r="O1534" s="2">
        <v>115.5</v>
      </c>
      <c r="P1534" s="2">
        <v>0</v>
      </c>
      <c r="Q1534" s="2">
        <v>0</v>
      </c>
      <c r="R1534" s="2">
        <v>0</v>
      </c>
      <c r="S1534" s="2">
        <v>0</v>
      </c>
      <c r="T1534" s="2">
        <v>0</v>
      </c>
      <c r="U1534" s="2">
        <v>115.5</v>
      </c>
      <c r="V1534" t="s">
        <v>55</v>
      </c>
    </row>
    <row r="1535" spans="1:22" ht="15.75" hidden="1" thickBot="1" x14ac:dyDescent="0.3">
      <c r="A1535" t="s">
        <v>8326</v>
      </c>
      <c r="B1535" s="6">
        <v>45554</v>
      </c>
      <c r="C1535" t="s">
        <v>1</v>
      </c>
      <c r="D1535" t="s">
        <v>7706</v>
      </c>
      <c r="E1535" t="s">
        <v>10763</v>
      </c>
      <c r="F1535" t="s">
        <v>10764</v>
      </c>
      <c r="G1535">
        <v>1680</v>
      </c>
      <c r="H1535">
        <v>1680</v>
      </c>
      <c r="I1535">
        <v>1680</v>
      </c>
      <c r="J1535">
        <v>1680</v>
      </c>
      <c r="K1535">
        <v>0</v>
      </c>
      <c r="L1535" s="2">
        <v>0</v>
      </c>
      <c r="M1535" s="2">
        <v>0</v>
      </c>
      <c r="N1535" s="2">
        <v>0</v>
      </c>
      <c r="O1535" s="2">
        <v>99.25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>
        <v>99.25</v>
      </c>
      <c r="V1535" t="s">
        <v>55</v>
      </c>
    </row>
    <row r="1536" spans="1:22" ht="15.75" hidden="1" thickBot="1" x14ac:dyDescent="0.3">
      <c r="A1536" t="s">
        <v>8326</v>
      </c>
      <c r="B1536" s="6">
        <v>45553</v>
      </c>
      <c r="C1536" t="s">
        <v>1</v>
      </c>
      <c r="D1536" t="s">
        <v>7706</v>
      </c>
      <c r="E1536" t="s">
        <v>10763</v>
      </c>
      <c r="F1536" t="s">
        <v>10764</v>
      </c>
      <c r="G1536">
        <v>1679</v>
      </c>
      <c r="H1536">
        <v>1679</v>
      </c>
      <c r="I1536">
        <v>1679</v>
      </c>
      <c r="J1536">
        <v>1679</v>
      </c>
      <c r="K1536">
        <v>0</v>
      </c>
      <c r="L1536" s="2">
        <v>0</v>
      </c>
      <c r="M1536" s="2">
        <v>0</v>
      </c>
      <c r="N1536" s="2">
        <v>0</v>
      </c>
      <c r="O1536" s="2">
        <v>3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>
        <v>3</v>
      </c>
      <c r="V1536" t="s">
        <v>55</v>
      </c>
    </row>
    <row r="1537" spans="1:22" ht="15.75" hidden="1" thickBot="1" x14ac:dyDescent="0.3">
      <c r="A1537" t="s">
        <v>8326</v>
      </c>
      <c r="B1537" s="6">
        <v>45553</v>
      </c>
      <c r="C1537" t="s">
        <v>1</v>
      </c>
      <c r="D1537" t="s">
        <v>7706</v>
      </c>
      <c r="E1537" t="s">
        <v>10763</v>
      </c>
      <c r="F1537" t="s">
        <v>10764</v>
      </c>
      <c r="G1537">
        <v>1678</v>
      </c>
      <c r="H1537">
        <v>1678</v>
      </c>
      <c r="I1537">
        <v>1678</v>
      </c>
      <c r="J1537">
        <v>1678</v>
      </c>
      <c r="K1537">
        <v>0</v>
      </c>
      <c r="L1537" s="2">
        <v>0</v>
      </c>
      <c r="M1537" s="2">
        <v>0</v>
      </c>
      <c r="N1537" s="2">
        <v>0</v>
      </c>
      <c r="O1537" s="2">
        <v>249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>
        <v>249</v>
      </c>
      <c r="V1537" t="s">
        <v>55</v>
      </c>
    </row>
    <row r="1538" spans="1:22" ht="15.75" hidden="1" thickBot="1" x14ac:dyDescent="0.3">
      <c r="A1538" t="s">
        <v>8326</v>
      </c>
      <c r="B1538" s="6">
        <v>45553</v>
      </c>
      <c r="C1538" t="s">
        <v>1</v>
      </c>
      <c r="D1538" t="s">
        <v>7706</v>
      </c>
      <c r="E1538" t="s">
        <v>10763</v>
      </c>
      <c r="F1538" t="s">
        <v>10764</v>
      </c>
      <c r="G1538">
        <v>1677</v>
      </c>
      <c r="H1538">
        <v>1677</v>
      </c>
      <c r="I1538">
        <v>1677</v>
      </c>
      <c r="J1538">
        <v>1677</v>
      </c>
      <c r="K1538">
        <v>0</v>
      </c>
      <c r="L1538" s="2">
        <v>0</v>
      </c>
      <c r="M1538" s="2">
        <v>0</v>
      </c>
      <c r="N1538" s="2">
        <v>0</v>
      </c>
      <c r="O1538" s="2">
        <v>76.5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>
        <v>76.5</v>
      </c>
      <c r="V1538" t="s">
        <v>55</v>
      </c>
    </row>
    <row r="1539" spans="1:22" ht="15.75" hidden="1" thickBot="1" x14ac:dyDescent="0.3">
      <c r="A1539" t="s">
        <v>8326</v>
      </c>
      <c r="B1539" s="6">
        <v>45553</v>
      </c>
      <c r="C1539" t="s">
        <v>1</v>
      </c>
      <c r="D1539" t="s">
        <v>7706</v>
      </c>
      <c r="E1539" t="s">
        <v>10763</v>
      </c>
      <c r="F1539" t="s">
        <v>10764</v>
      </c>
      <c r="G1539">
        <v>1676</v>
      </c>
      <c r="H1539">
        <v>1676</v>
      </c>
      <c r="I1539">
        <v>1676</v>
      </c>
      <c r="J1539">
        <v>1676</v>
      </c>
      <c r="K1539">
        <v>0</v>
      </c>
      <c r="L1539" s="2">
        <v>0</v>
      </c>
      <c r="M1539" s="2">
        <v>0</v>
      </c>
      <c r="N1539" s="2">
        <v>0</v>
      </c>
      <c r="O1539" s="2">
        <v>133</v>
      </c>
      <c r="P1539" s="2">
        <v>0</v>
      </c>
      <c r="Q1539" s="2">
        <v>0</v>
      </c>
      <c r="R1539" s="2">
        <v>0</v>
      </c>
      <c r="S1539" s="2">
        <v>0</v>
      </c>
      <c r="T1539" s="2">
        <v>0</v>
      </c>
      <c r="U1539" s="2">
        <v>133</v>
      </c>
      <c r="V1539" t="s">
        <v>55</v>
      </c>
    </row>
    <row r="1540" spans="1:22" ht="15.75" hidden="1" thickBot="1" x14ac:dyDescent="0.3">
      <c r="A1540" t="s">
        <v>8326</v>
      </c>
      <c r="B1540" s="6">
        <v>45553</v>
      </c>
      <c r="C1540" t="s">
        <v>1</v>
      </c>
      <c r="D1540" t="s">
        <v>7706</v>
      </c>
      <c r="E1540" t="s">
        <v>10763</v>
      </c>
      <c r="F1540" t="s">
        <v>10764</v>
      </c>
      <c r="G1540">
        <v>1675</v>
      </c>
      <c r="H1540">
        <v>1675</v>
      </c>
      <c r="I1540">
        <v>1675</v>
      </c>
      <c r="J1540">
        <v>1675</v>
      </c>
      <c r="K1540">
        <v>0</v>
      </c>
      <c r="L1540" s="2">
        <v>0</v>
      </c>
      <c r="M1540" s="2">
        <v>0</v>
      </c>
      <c r="N1540" s="2">
        <v>0</v>
      </c>
      <c r="O1540" s="2">
        <v>55</v>
      </c>
      <c r="P1540" s="2">
        <v>0</v>
      </c>
      <c r="Q1540" s="2">
        <v>0</v>
      </c>
      <c r="R1540" s="2">
        <v>0</v>
      </c>
      <c r="S1540" s="2">
        <v>0</v>
      </c>
      <c r="T1540" s="2">
        <v>0</v>
      </c>
      <c r="U1540" s="2">
        <v>55</v>
      </c>
      <c r="V1540" t="s">
        <v>55</v>
      </c>
    </row>
    <row r="1541" spans="1:22" ht="15.75" hidden="1" thickBot="1" x14ac:dyDescent="0.3">
      <c r="A1541" t="s">
        <v>8326</v>
      </c>
      <c r="B1541" s="6">
        <v>45553</v>
      </c>
      <c r="C1541" t="s">
        <v>1</v>
      </c>
      <c r="D1541" t="s">
        <v>7706</v>
      </c>
      <c r="E1541" t="s">
        <v>10763</v>
      </c>
      <c r="F1541" t="s">
        <v>10764</v>
      </c>
      <c r="G1541">
        <v>1674</v>
      </c>
      <c r="H1541">
        <v>1674</v>
      </c>
      <c r="I1541">
        <v>1674</v>
      </c>
      <c r="J1541">
        <v>1674</v>
      </c>
      <c r="K1541">
        <v>0</v>
      </c>
      <c r="L1541" s="2">
        <v>0</v>
      </c>
      <c r="M1541" s="2">
        <v>0</v>
      </c>
      <c r="N1541" s="2">
        <v>0</v>
      </c>
      <c r="O1541" s="2">
        <v>73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>
        <v>73</v>
      </c>
      <c r="V1541" t="s">
        <v>55</v>
      </c>
    </row>
    <row r="1542" spans="1:22" ht="15.75" hidden="1" thickBot="1" x14ac:dyDescent="0.3">
      <c r="A1542" t="s">
        <v>8326</v>
      </c>
      <c r="B1542" s="6">
        <v>45553</v>
      </c>
      <c r="C1542" t="s">
        <v>1</v>
      </c>
      <c r="D1542" t="s">
        <v>7706</v>
      </c>
      <c r="E1542" t="s">
        <v>10763</v>
      </c>
      <c r="F1542" t="s">
        <v>10764</v>
      </c>
      <c r="G1542">
        <v>1673</v>
      </c>
      <c r="H1542">
        <v>1673</v>
      </c>
      <c r="I1542">
        <v>1673</v>
      </c>
      <c r="J1542">
        <v>1673</v>
      </c>
      <c r="K1542">
        <v>0</v>
      </c>
      <c r="L1542" s="2">
        <v>0</v>
      </c>
      <c r="M1542" s="2">
        <v>0</v>
      </c>
      <c r="N1542" s="2">
        <v>0</v>
      </c>
      <c r="O1542" s="2">
        <v>1.96</v>
      </c>
      <c r="P1542" s="2">
        <v>0</v>
      </c>
      <c r="Q1542" s="2">
        <v>0</v>
      </c>
      <c r="R1542" s="2">
        <v>0</v>
      </c>
      <c r="S1542" s="2">
        <v>0</v>
      </c>
      <c r="T1542" s="2">
        <v>0</v>
      </c>
      <c r="U1542" s="2">
        <v>1.96</v>
      </c>
      <c r="V1542" t="s">
        <v>55</v>
      </c>
    </row>
    <row r="1543" spans="1:22" ht="15.75" hidden="1" thickBot="1" x14ac:dyDescent="0.3">
      <c r="A1543" t="s">
        <v>8326</v>
      </c>
      <c r="B1543" s="6">
        <v>45553</v>
      </c>
      <c r="C1543" t="s">
        <v>1</v>
      </c>
      <c r="D1543" t="s">
        <v>7706</v>
      </c>
      <c r="E1543" t="s">
        <v>10763</v>
      </c>
      <c r="F1543" t="s">
        <v>10764</v>
      </c>
      <c r="G1543">
        <v>1672</v>
      </c>
      <c r="H1543">
        <v>1672</v>
      </c>
      <c r="I1543">
        <v>1672</v>
      </c>
      <c r="J1543">
        <v>1672</v>
      </c>
      <c r="K1543">
        <v>0</v>
      </c>
      <c r="L1543" s="2">
        <v>0</v>
      </c>
      <c r="M1543" s="2">
        <v>0</v>
      </c>
      <c r="N1543" s="2">
        <v>0</v>
      </c>
      <c r="O1543" s="2">
        <v>11.25</v>
      </c>
      <c r="P1543" s="2">
        <v>0</v>
      </c>
      <c r="Q1543" s="2">
        <v>0</v>
      </c>
      <c r="R1543" s="2">
        <v>0</v>
      </c>
      <c r="S1543" s="2">
        <v>0</v>
      </c>
      <c r="T1543" s="2">
        <v>0</v>
      </c>
      <c r="U1543" s="2">
        <v>11.25</v>
      </c>
      <c r="V1543" t="s">
        <v>55</v>
      </c>
    </row>
    <row r="1544" spans="1:22" ht="15.75" hidden="1" thickBot="1" x14ac:dyDescent="0.3">
      <c r="A1544" t="s">
        <v>8326</v>
      </c>
      <c r="B1544" s="6">
        <v>45553</v>
      </c>
      <c r="C1544" t="s">
        <v>1</v>
      </c>
      <c r="D1544" t="s">
        <v>7706</v>
      </c>
      <c r="E1544" t="s">
        <v>10763</v>
      </c>
      <c r="F1544" t="s">
        <v>10764</v>
      </c>
      <c r="G1544">
        <v>1671</v>
      </c>
      <c r="H1544">
        <v>1671</v>
      </c>
      <c r="I1544">
        <v>1671</v>
      </c>
      <c r="J1544">
        <v>1671</v>
      </c>
      <c r="K1544">
        <v>0</v>
      </c>
      <c r="L1544" s="2">
        <v>0</v>
      </c>
      <c r="M1544" s="2">
        <v>0</v>
      </c>
      <c r="N1544" s="2">
        <v>0</v>
      </c>
      <c r="O1544" s="2">
        <v>25.5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>
        <v>25.5</v>
      </c>
      <c r="V1544" t="s">
        <v>55</v>
      </c>
    </row>
    <row r="1545" spans="1:22" ht="15.75" hidden="1" thickBot="1" x14ac:dyDescent="0.3">
      <c r="A1545" t="s">
        <v>8326</v>
      </c>
      <c r="B1545" s="6">
        <v>45553</v>
      </c>
      <c r="C1545" t="s">
        <v>1</v>
      </c>
      <c r="D1545" t="s">
        <v>7706</v>
      </c>
      <c r="E1545" t="s">
        <v>10763</v>
      </c>
      <c r="F1545" t="s">
        <v>10764</v>
      </c>
      <c r="G1545">
        <v>1670</v>
      </c>
      <c r="H1545">
        <v>1670</v>
      </c>
      <c r="I1545">
        <v>1670</v>
      </c>
      <c r="J1545">
        <v>1670</v>
      </c>
      <c r="K1545">
        <v>0</v>
      </c>
      <c r="L1545" s="2">
        <v>0</v>
      </c>
      <c r="M1545" s="2">
        <v>0</v>
      </c>
      <c r="N1545" s="2">
        <v>0</v>
      </c>
      <c r="O1545" s="2">
        <v>10.5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>
        <v>10.5</v>
      </c>
      <c r="V1545" t="s">
        <v>55</v>
      </c>
    </row>
    <row r="1546" spans="1:22" ht="15.75" hidden="1" thickBot="1" x14ac:dyDescent="0.3">
      <c r="A1546" t="s">
        <v>8326</v>
      </c>
      <c r="B1546" s="6">
        <v>45553</v>
      </c>
      <c r="C1546" t="s">
        <v>1</v>
      </c>
      <c r="D1546" t="s">
        <v>7706</v>
      </c>
      <c r="E1546" t="s">
        <v>10763</v>
      </c>
      <c r="F1546" t="s">
        <v>10764</v>
      </c>
      <c r="G1546">
        <v>1669</v>
      </c>
      <c r="H1546">
        <v>1669</v>
      </c>
      <c r="I1546">
        <v>1669</v>
      </c>
      <c r="J1546">
        <v>1669</v>
      </c>
      <c r="K1546">
        <v>0</v>
      </c>
      <c r="L1546" s="2">
        <v>0</v>
      </c>
      <c r="M1546" s="2">
        <v>0</v>
      </c>
      <c r="N1546" s="2">
        <v>0</v>
      </c>
      <c r="O1546" s="2">
        <v>188.1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188.1</v>
      </c>
      <c r="V1546" t="s">
        <v>55</v>
      </c>
    </row>
    <row r="1547" spans="1:22" ht="15.75" hidden="1" thickBot="1" x14ac:dyDescent="0.3">
      <c r="A1547" t="s">
        <v>8326</v>
      </c>
      <c r="B1547" s="6">
        <v>45553</v>
      </c>
      <c r="C1547" t="s">
        <v>1</v>
      </c>
      <c r="D1547" t="s">
        <v>7706</v>
      </c>
      <c r="E1547" t="s">
        <v>10763</v>
      </c>
      <c r="F1547" t="s">
        <v>10764</v>
      </c>
      <c r="G1547">
        <v>1668</v>
      </c>
      <c r="H1547">
        <v>1668</v>
      </c>
      <c r="I1547">
        <v>1668</v>
      </c>
      <c r="J1547">
        <v>1668</v>
      </c>
      <c r="K1547">
        <v>0</v>
      </c>
      <c r="L1547" s="2">
        <v>0</v>
      </c>
      <c r="M1547" s="2">
        <v>0</v>
      </c>
      <c r="N1547" s="2">
        <v>0</v>
      </c>
      <c r="O1547" s="2">
        <v>105</v>
      </c>
      <c r="P1547" s="2">
        <v>0</v>
      </c>
      <c r="Q1547" s="2">
        <v>0</v>
      </c>
      <c r="R1547" s="2">
        <v>0</v>
      </c>
      <c r="S1547" s="2">
        <v>0</v>
      </c>
      <c r="T1547" s="2">
        <v>0</v>
      </c>
      <c r="U1547" s="2">
        <v>105</v>
      </c>
      <c r="V1547" t="s">
        <v>55</v>
      </c>
    </row>
    <row r="1548" spans="1:22" ht="15.75" hidden="1" thickBot="1" x14ac:dyDescent="0.3">
      <c r="A1548" t="s">
        <v>8326</v>
      </c>
      <c r="B1548" s="6">
        <v>45553</v>
      </c>
      <c r="C1548" t="s">
        <v>1</v>
      </c>
      <c r="D1548" t="s">
        <v>7706</v>
      </c>
      <c r="E1548" t="s">
        <v>10763</v>
      </c>
      <c r="F1548" t="s">
        <v>10764</v>
      </c>
      <c r="G1548">
        <v>1667</v>
      </c>
      <c r="H1548">
        <v>1667</v>
      </c>
      <c r="I1548">
        <v>1667</v>
      </c>
      <c r="J1548">
        <v>1667</v>
      </c>
      <c r="K1548">
        <v>0</v>
      </c>
      <c r="L1548" s="2">
        <v>0</v>
      </c>
      <c r="M1548" s="2">
        <v>0</v>
      </c>
      <c r="N1548" s="2">
        <v>0</v>
      </c>
      <c r="O1548" s="2">
        <v>9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>
        <v>9</v>
      </c>
      <c r="V1548" t="s">
        <v>55</v>
      </c>
    </row>
    <row r="1549" spans="1:22" ht="15.75" hidden="1" thickBot="1" x14ac:dyDescent="0.3">
      <c r="A1549" t="s">
        <v>8326</v>
      </c>
      <c r="B1549" s="6">
        <v>45553</v>
      </c>
      <c r="C1549" t="s">
        <v>1</v>
      </c>
      <c r="D1549" t="s">
        <v>7706</v>
      </c>
      <c r="E1549" t="s">
        <v>10763</v>
      </c>
      <c r="F1549" t="s">
        <v>10764</v>
      </c>
      <c r="G1549">
        <v>1666</v>
      </c>
      <c r="H1549">
        <v>1666</v>
      </c>
      <c r="I1549">
        <v>1666</v>
      </c>
      <c r="J1549">
        <v>1666</v>
      </c>
      <c r="K1549">
        <v>0</v>
      </c>
      <c r="L1549" s="2">
        <v>0</v>
      </c>
      <c r="M1549" s="2">
        <v>0</v>
      </c>
      <c r="N1549" s="2">
        <v>0</v>
      </c>
      <c r="O1549" s="2">
        <v>104.69</v>
      </c>
      <c r="P1549" s="2">
        <v>0</v>
      </c>
      <c r="Q1549" s="2">
        <v>0</v>
      </c>
      <c r="R1549" s="2">
        <v>0</v>
      </c>
      <c r="S1549" s="2">
        <v>0</v>
      </c>
      <c r="T1549" s="2">
        <v>0</v>
      </c>
      <c r="U1549" s="2">
        <v>104.69</v>
      </c>
      <c r="V1549" t="s">
        <v>55</v>
      </c>
    </row>
    <row r="1550" spans="1:22" ht="15.75" hidden="1" thickBot="1" x14ac:dyDescent="0.3">
      <c r="A1550" t="s">
        <v>8326</v>
      </c>
      <c r="B1550" s="6">
        <v>45553</v>
      </c>
      <c r="C1550" t="s">
        <v>1</v>
      </c>
      <c r="D1550" t="s">
        <v>7706</v>
      </c>
      <c r="E1550" t="s">
        <v>10763</v>
      </c>
      <c r="F1550" t="s">
        <v>10764</v>
      </c>
      <c r="G1550">
        <v>1665</v>
      </c>
      <c r="H1550">
        <v>1665</v>
      </c>
      <c r="I1550">
        <v>1665</v>
      </c>
      <c r="J1550">
        <v>1665</v>
      </c>
      <c r="K1550">
        <v>0</v>
      </c>
      <c r="L1550" s="2">
        <v>0</v>
      </c>
      <c r="M1550" s="2">
        <v>0</v>
      </c>
      <c r="N1550" s="2">
        <v>0</v>
      </c>
      <c r="O1550" s="2">
        <v>414</v>
      </c>
      <c r="P1550" s="2">
        <v>0</v>
      </c>
      <c r="Q1550" s="2">
        <v>0</v>
      </c>
      <c r="R1550" s="2">
        <v>0</v>
      </c>
      <c r="S1550" s="2">
        <v>0</v>
      </c>
      <c r="T1550" s="2">
        <v>0</v>
      </c>
      <c r="U1550" s="2">
        <v>414</v>
      </c>
      <c r="V1550" t="s">
        <v>55</v>
      </c>
    </row>
    <row r="1551" spans="1:22" ht="15.75" hidden="1" thickBot="1" x14ac:dyDescent="0.3">
      <c r="A1551" t="s">
        <v>8326</v>
      </c>
      <c r="B1551" s="6">
        <v>45553</v>
      </c>
      <c r="C1551" t="s">
        <v>1</v>
      </c>
      <c r="D1551" t="s">
        <v>7706</v>
      </c>
      <c r="E1551" t="s">
        <v>10763</v>
      </c>
      <c r="F1551" t="s">
        <v>10764</v>
      </c>
      <c r="G1551">
        <v>1664</v>
      </c>
      <c r="H1551">
        <v>1664</v>
      </c>
      <c r="I1551">
        <v>1664</v>
      </c>
      <c r="J1551">
        <v>1664</v>
      </c>
      <c r="K1551">
        <v>0</v>
      </c>
      <c r="L1551" s="2">
        <v>0</v>
      </c>
      <c r="M1551" s="2">
        <v>0</v>
      </c>
      <c r="N1551" s="2">
        <v>0</v>
      </c>
      <c r="O1551" s="2">
        <v>193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>
        <v>193</v>
      </c>
      <c r="V1551" t="s">
        <v>55</v>
      </c>
    </row>
    <row r="1552" spans="1:22" ht="15.75" hidden="1" thickBot="1" x14ac:dyDescent="0.3">
      <c r="A1552" t="s">
        <v>8326</v>
      </c>
      <c r="B1552" s="6">
        <v>45553</v>
      </c>
      <c r="C1552" t="s">
        <v>1</v>
      </c>
      <c r="D1552" t="s">
        <v>7706</v>
      </c>
      <c r="E1552" t="s">
        <v>10763</v>
      </c>
      <c r="F1552" t="s">
        <v>10764</v>
      </c>
      <c r="G1552">
        <v>1663</v>
      </c>
      <c r="H1552">
        <v>1663</v>
      </c>
      <c r="I1552">
        <v>1663</v>
      </c>
      <c r="J1552">
        <v>1663</v>
      </c>
      <c r="K1552">
        <v>0</v>
      </c>
      <c r="L1552" s="2">
        <v>0</v>
      </c>
      <c r="M1552" s="2">
        <v>0</v>
      </c>
      <c r="N1552" s="2">
        <v>0</v>
      </c>
      <c r="O1552" s="2">
        <v>120.25</v>
      </c>
      <c r="P1552" s="2">
        <v>0</v>
      </c>
      <c r="Q1552" s="2">
        <v>0</v>
      </c>
      <c r="R1552" s="2">
        <v>0</v>
      </c>
      <c r="S1552" s="2">
        <v>0</v>
      </c>
      <c r="T1552" s="2">
        <v>0</v>
      </c>
      <c r="U1552" s="2">
        <v>120.25</v>
      </c>
      <c r="V1552" t="s">
        <v>55</v>
      </c>
    </row>
    <row r="1553" spans="1:22" ht="15.75" hidden="1" thickBot="1" x14ac:dyDescent="0.3">
      <c r="A1553" t="s">
        <v>8326</v>
      </c>
      <c r="B1553" s="6">
        <v>45552</v>
      </c>
      <c r="C1553" t="s">
        <v>1</v>
      </c>
      <c r="D1553" t="s">
        <v>7706</v>
      </c>
      <c r="E1553" t="s">
        <v>10763</v>
      </c>
      <c r="F1553" t="s">
        <v>10764</v>
      </c>
      <c r="G1553">
        <v>1662</v>
      </c>
      <c r="H1553">
        <v>1662</v>
      </c>
      <c r="I1553">
        <v>1662</v>
      </c>
      <c r="J1553">
        <v>1662</v>
      </c>
      <c r="K1553">
        <v>0</v>
      </c>
      <c r="L1553" s="2">
        <v>0</v>
      </c>
      <c r="M1553" s="2">
        <v>0</v>
      </c>
      <c r="N1553" s="2">
        <v>0</v>
      </c>
      <c r="O1553" s="2">
        <v>135.25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>
        <v>135.25</v>
      </c>
      <c r="V1553" t="s">
        <v>55</v>
      </c>
    </row>
    <row r="1554" spans="1:22" ht="15.75" hidden="1" thickBot="1" x14ac:dyDescent="0.3">
      <c r="A1554" t="s">
        <v>8326</v>
      </c>
      <c r="B1554" s="6">
        <v>45552</v>
      </c>
      <c r="C1554" t="s">
        <v>1</v>
      </c>
      <c r="D1554" t="s">
        <v>7706</v>
      </c>
      <c r="E1554" t="s">
        <v>10763</v>
      </c>
      <c r="F1554" t="s">
        <v>10764</v>
      </c>
      <c r="G1554">
        <v>1661</v>
      </c>
      <c r="H1554">
        <v>1661</v>
      </c>
      <c r="I1554">
        <v>1661</v>
      </c>
      <c r="J1554">
        <v>1661</v>
      </c>
      <c r="K1554">
        <v>0</v>
      </c>
      <c r="L1554" s="2">
        <v>0</v>
      </c>
      <c r="M1554" s="2">
        <v>0</v>
      </c>
      <c r="N1554" s="2">
        <v>0</v>
      </c>
      <c r="O1554" s="2">
        <v>504.5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>
        <v>504.5</v>
      </c>
      <c r="V1554" t="s">
        <v>55</v>
      </c>
    </row>
    <row r="1555" spans="1:22" ht="15.75" hidden="1" thickBot="1" x14ac:dyDescent="0.3">
      <c r="A1555" t="s">
        <v>8326</v>
      </c>
      <c r="B1555" s="6">
        <v>45552</v>
      </c>
      <c r="C1555" t="s">
        <v>1</v>
      </c>
      <c r="D1555" t="s">
        <v>7706</v>
      </c>
      <c r="E1555" t="s">
        <v>10763</v>
      </c>
      <c r="F1555" t="s">
        <v>10764</v>
      </c>
      <c r="G1555">
        <v>1660</v>
      </c>
      <c r="H1555">
        <v>1660</v>
      </c>
      <c r="I1555">
        <v>1660</v>
      </c>
      <c r="J1555">
        <v>1660</v>
      </c>
      <c r="K1555">
        <v>0</v>
      </c>
      <c r="L1555" s="2">
        <v>0</v>
      </c>
      <c r="M1555" s="2">
        <v>0</v>
      </c>
      <c r="N1555" s="2">
        <v>0</v>
      </c>
      <c r="O1555" s="2">
        <v>93.22</v>
      </c>
      <c r="P1555" s="2">
        <v>0</v>
      </c>
      <c r="Q1555" s="2">
        <v>0</v>
      </c>
      <c r="R1555" s="2">
        <v>0</v>
      </c>
      <c r="S1555" s="2">
        <v>0</v>
      </c>
      <c r="T1555" s="2">
        <v>0</v>
      </c>
      <c r="U1555" s="2">
        <v>93.22</v>
      </c>
      <c r="V1555" t="s">
        <v>55</v>
      </c>
    </row>
    <row r="1556" spans="1:22" ht="15.75" hidden="1" thickBot="1" x14ac:dyDescent="0.3">
      <c r="A1556" t="s">
        <v>8326</v>
      </c>
      <c r="B1556" s="6">
        <v>45552</v>
      </c>
      <c r="C1556" t="s">
        <v>1</v>
      </c>
      <c r="D1556" t="s">
        <v>7706</v>
      </c>
      <c r="E1556" t="s">
        <v>10763</v>
      </c>
      <c r="F1556" t="s">
        <v>10764</v>
      </c>
      <c r="G1556">
        <v>1659</v>
      </c>
      <c r="H1556">
        <v>1659</v>
      </c>
      <c r="I1556">
        <v>1659</v>
      </c>
      <c r="J1556">
        <v>1659</v>
      </c>
      <c r="K1556">
        <v>0</v>
      </c>
      <c r="L1556" s="2">
        <v>0</v>
      </c>
      <c r="M1556" s="2">
        <v>0</v>
      </c>
      <c r="N1556" s="2">
        <v>0</v>
      </c>
      <c r="O1556" s="2">
        <v>110</v>
      </c>
      <c r="P1556" s="2">
        <v>0</v>
      </c>
      <c r="Q1556" s="2">
        <v>0</v>
      </c>
      <c r="R1556" s="2">
        <v>0</v>
      </c>
      <c r="S1556" s="2">
        <v>0</v>
      </c>
      <c r="T1556" s="2">
        <v>0</v>
      </c>
      <c r="U1556" s="2">
        <v>110</v>
      </c>
      <c r="V1556" t="s">
        <v>55</v>
      </c>
    </row>
    <row r="1557" spans="1:22" ht="15.75" hidden="1" thickBot="1" x14ac:dyDescent="0.3">
      <c r="A1557" t="s">
        <v>8326</v>
      </c>
      <c r="B1557" s="6">
        <v>45552</v>
      </c>
      <c r="C1557" t="s">
        <v>1</v>
      </c>
      <c r="D1557" t="s">
        <v>7706</v>
      </c>
      <c r="E1557" t="s">
        <v>10763</v>
      </c>
      <c r="F1557" t="s">
        <v>10764</v>
      </c>
      <c r="G1557">
        <v>1658</v>
      </c>
      <c r="H1557">
        <v>1658</v>
      </c>
      <c r="I1557">
        <v>1658</v>
      </c>
      <c r="J1557">
        <v>1658</v>
      </c>
      <c r="K1557">
        <v>0</v>
      </c>
      <c r="L1557" s="2">
        <v>0</v>
      </c>
      <c r="M1557" s="2">
        <v>0</v>
      </c>
      <c r="N1557" s="2">
        <v>0</v>
      </c>
      <c r="O1557" s="2">
        <v>248.18</v>
      </c>
      <c r="P1557" s="2">
        <v>0</v>
      </c>
      <c r="Q1557" s="2">
        <v>0</v>
      </c>
      <c r="R1557" s="2">
        <v>0</v>
      </c>
      <c r="S1557" s="2">
        <v>0</v>
      </c>
      <c r="T1557" s="2">
        <v>0</v>
      </c>
      <c r="U1557" s="2">
        <v>248.18</v>
      </c>
      <c r="V1557" t="s">
        <v>55</v>
      </c>
    </row>
    <row r="1558" spans="1:22" ht="15.75" hidden="1" thickBot="1" x14ac:dyDescent="0.3">
      <c r="A1558" t="s">
        <v>8326</v>
      </c>
      <c r="B1558" s="6">
        <v>45552</v>
      </c>
      <c r="C1558" t="s">
        <v>1</v>
      </c>
      <c r="D1558" t="s">
        <v>7706</v>
      </c>
      <c r="E1558" t="s">
        <v>10763</v>
      </c>
      <c r="F1558" t="s">
        <v>10764</v>
      </c>
      <c r="G1558">
        <v>1657</v>
      </c>
      <c r="H1558">
        <v>1657</v>
      </c>
      <c r="I1558">
        <v>1657</v>
      </c>
      <c r="J1558">
        <v>1657</v>
      </c>
      <c r="K1558">
        <v>0</v>
      </c>
      <c r="L1558" s="2">
        <v>0</v>
      </c>
      <c r="M1558" s="2">
        <v>0</v>
      </c>
      <c r="N1558" s="2">
        <v>0</v>
      </c>
      <c r="O1558" s="2">
        <v>144.69999999999999</v>
      </c>
      <c r="P1558" s="2">
        <v>0</v>
      </c>
      <c r="Q1558" s="2">
        <v>0</v>
      </c>
      <c r="R1558" s="2">
        <v>0</v>
      </c>
      <c r="S1558" s="2">
        <v>0</v>
      </c>
      <c r="T1558" s="2">
        <v>0</v>
      </c>
      <c r="U1558" s="2">
        <v>144.69999999999999</v>
      </c>
      <c r="V1558" t="s">
        <v>55</v>
      </c>
    </row>
    <row r="1559" spans="1:22" ht="15.75" hidden="1" thickBot="1" x14ac:dyDescent="0.3">
      <c r="A1559" t="s">
        <v>8326</v>
      </c>
      <c r="B1559" s="6">
        <v>45552</v>
      </c>
      <c r="C1559" t="s">
        <v>1</v>
      </c>
      <c r="D1559" t="s">
        <v>7706</v>
      </c>
      <c r="E1559" t="s">
        <v>10763</v>
      </c>
      <c r="F1559" t="s">
        <v>10764</v>
      </c>
      <c r="G1559">
        <v>1656</v>
      </c>
      <c r="H1559">
        <v>1656</v>
      </c>
      <c r="I1559">
        <v>1656</v>
      </c>
      <c r="J1559">
        <v>1656</v>
      </c>
      <c r="K1559">
        <v>0</v>
      </c>
      <c r="L1559" s="2">
        <v>0</v>
      </c>
      <c r="M1559" s="2">
        <v>0</v>
      </c>
      <c r="N1559" s="2">
        <v>0</v>
      </c>
      <c r="O1559" s="2">
        <v>215</v>
      </c>
      <c r="P1559" s="2">
        <v>0</v>
      </c>
      <c r="Q1559" s="2">
        <v>0</v>
      </c>
      <c r="R1559" s="2">
        <v>0</v>
      </c>
      <c r="S1559" s="2">
        <v>0</v>
      </c>
      <c r="T1559" s="2">
        <v>0</v>
      </c>
      <c r="U1559" s="2">
        <v>215</v>
      </c>
      <c r="V1559" t="s">
        <v>55</v>
      </c>
    </row>
    <row r="1560" spans="1:22" ht="15.75" hidden="1" thickBot="1" x14ac:dyDescent="0.3">
      <c r="A1560" t="s">
        <v>8326</v>
      </c>
      <c r="B1560" s="6">
        <v>45552</v>
      </c>
      <c r="C1560" t="s">
        <v>1</v>
      </c>
      <c r="D1560" t="s">
        <v>7706</v>
      </c>
      <c r="E1560" t="s">
        <v>10763</v>
      </c>
      <c r="F1560" t="s">
        <v>10764</v>
      </c>
      <c r="G1560">
        <v>1655</v>
      </c>
      <c r="H1560">
        <v>1655</v>
      </c>
      <c r="I1560">
        <v>1655</v>
      </c>
      <c r="J1560">
        <v>1655</v>
      </c>
      <c r="K1560">
        <v>0</v>
      </c>
      <c r="L1560" s="2">
        <v>0</v>
      </c>
      <c r="M1560" s="2">
        <v>0</v>
      </c>
      <c r="N1560" s="2">
        <v>0</v>
      </c>
      <c r="O1560" s="2">
        <v>43</v>
      </c>
      <c r="P1560" s="2">
        <v>0</v>
      </c>
      <c r="Q1560" s="2">
        <v>0</v>
      </c>
      <c r="R1560" s="2">
        <v>0</v>
      </c>
      <c r="S1560" s="2">
        <v>0</v>
      </c>
      <c r="T1560" s="2">
        <v>0</v>
      </c>
      <c r="U1560" s="2">
        <v>43</v>
      </c>
      <c r="V1560" t="s">
        <v>55</v>
      </c>
    </row>
    <row r="1561" spans="1:22" ht="15.75" hidden="1" thickBot="1" x14ac:dyDescent="0.3">
      <c r="A1561" t="s">
        <v>8326</v>
      </c>
      <c r="B1561" s="6">
        <v>45552</v>
      </c>
      <c r="C1561" t="s">
        <v>1</v>
      </c>
      <c r="D1561" t="s">
        <v>7706</v>
      </c>
      <c r="E1561" t="s">
        <v>10763</v>
      </c>
      <c r="F1561" t="s">
        <v>10764</v>
      </c>
      <c r="G1561">
        <v>1654</v>
      </c>
      <c r="H1561">
        <v>1654</v>
      </c>
      <c r="I1561">
        <v>1654</v>
      </c>
      <c r="J1561">
        <v>1654</v>
      </c>
      <c r="K1561">
        <v>0</v>
      </c>
      <c r="L1561" s="2">
        <v>0</v>
      </c>
      <c r="M1561" s="2">
        <v>0</v>
      </c>
      <c r="N1561" s="2">
        <v>0</v>
      </c>
      <c r="O1561" s="2">
        <v>55.6</v>
      </c>
      <c r="P1561" s="2">
        <v>0</v>
      </c>
      <c r="Q1561" s="2">
        <v>0</v>
      </c>
      <c r="R1561" s="2">
        <v>0</v>
      </c>
      <c r="S1561" s="2">
        <v>0</v>
      </c>
      <c r="T1561" s="2">
        <v>0</v>
      </c>
      <c r="U1561" s="2">
        <v>55.6</v>
      </c>
      <c r="V1561" t="s">
        <v>55</v>
      </c>
    </row>
    <row r="1562" spans="1:22" ht="15.75" hidden="1" thickBot="1" x14ac:dyDescent="0.3">
      <c r="A1562" t="s">
        <v>8326</v>
      </c>
      <c r="B1562" s="6">
        <v>45552</v>
      </c>
      <c r="C1562" t="s">
        <v>1</v>
      </c>
      <c r="D1562" t="s">
        <v>7706</v>
      </c>
      <c r="E1562" t="s">
        <v>10763</v>
      </c>
      <c r="F1562" t="s">
        <v>10764</v>
      </c>
      <c r="G1562">
        <v>1653</v>
      </c>
      <c r="H1562">
        <v>1653</v>
      </c>
      <c r="I1562">
        <v>1653</v>
      </c>
      <c r="J1562">
        <v>1653</v>
      </c>
      <c r="K1562">
        <v>0</v>
      </c>
      <c r="L1562" s="2">
        <v>0</v>
      </c>
      <c r="M1562" s="2">
        <v>0</v>
      </c>
      <c r="N1562" s="2">
        <v>0</v>
      </c>
      <c r="O1562" s="2">
        <v>13.75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>
        <v>13.75</v>
      </c>
      <c r="V1562" t="s">
        <v>55</v>
      </c>
    </row>
    <row r="1563" spans="1:22" ht="15.75" hidden="1" thickBot="1" x14ac:dyDescent="0.3">
      <c r="A1563" t="s">
        <v>8326</v>
      </c>
      <c r="B1563" s="6">
        <v>45552</v>
      </c>
      <c r="C1563" t="s">
        <v>1</v>
      </c>
      <c r="D1563" t="s">
        <v>7706</v>
      </c>
      <c r="E1563" t="s">
        <v>10763</v>
      </c>
      <c r="F1563" t="s">
        <v>10764</v>
      </c>
      <c r="G1563">
        <v>1652</v>
      </c>
      <c r="H1563">
        <v>1652</v>
      </c>
      <c r="I1563">
        <v>1652</v>
      </c>
      <c r="J1563">
        <v>1652</v>
      </c>
      <c r="K1563">
        <v>0</v>
      </c>
      <c r="L1563" s="2">
        <v>0</v>
      </c>
      <c r="M1563" s="2">
        <v>0</v>
      </c>
      <c r="N1563" s="2">
        <v>0</v>
      </c>
      <c r="O1563" s="2">
        <v>25</v>
      </c>
      <c r="P1563" s="2">
        <v>0</v>
      </c>
      <c r="Q1563" s="2">
        <v>0</v>
      </c>
      <c r="R1563" s="2">
        <v>0</v>
      </c>
      <c r="S1563" s="2">
        <v>0</v>
      </c>
      <c r="T1563" s="2">
        <v>0</v>
      </c>
      <c r="U1563" s="2">
        <v>25</v>
      </c>
      <c r="V1563" t="s">
        <v>55</v>
      </c>
    </row>
    <row r="1564" spans="1:22" ht="15.75" hidden="1" thickBot="1" x14ac:dyDescent="0.3">
      <c r="A1564" t="s">
        <v>8326</v>
      </c>
      <c r="B1564" s="6">
        <v>45552</v>
      </c>
      <c r="C1564" t="s">
        <v>1</v>
      </c>
      <c r="D1564" t="s">
        <v>7706</v>
      </c>
      <c r="E1564" t="s">
        <v>10763</v>
      </c>
      <c r="F1564" t="s">
        <v>10764</v>
      </c>
      <c r="G1564">
        <v>1651</v>
      </c>
      <c r="H1564">
        <v>1651</v>
      </c>
      <c r="I1564">
        <v>1651</v>
      </c>
      <c r="J1564">
        <v>1651</v>
      </c>
      <c r="K1564">
        <v>0</v>
      </c>
      <c r="L1564" s="2">
        <v>0</v>
      </c>
      <c r="M1564" s="2">
        <v>0</v>
      </c>
      <c r="N1564" s="2">
        <v>0</v>
      </c>
      <c r="O1564" s="2">
        <v>23</v>
      </c>
      <c r="P1564" s="2">
        <v>0</v>
      </c>
      <c r="Q1564" s="2">
        <v>0</v>
      </c>
      <c r="R1564" s="2">
        <v>0</v>
      </c>
      <c r="S1564" s="2">
        <v>0</v>
      </c>
      <c r="T1564" s="2">
        <v>0</v>
      </c>
      <c r="U1564" s="2">
        <v>23</v>
      </c>
      <c r="V1564" t="s">
        <v>55</v>
      </c>
    </row>
    <row r="1565" spans="1:22" ht="15.75" hidden="1" thickBot="1" x14ac:dyDescent="0.3">
      <c r="A1565" t="s">
        <v>8326</v>
      </c>
      <c r="B1565" s="6">
        <v>45552</v>
      </c>
      <c r="C1565" t="s">
        <v>1</v>
      </c>
      <c r="D1565" t="s">
        <v>7706</v>
      </c>
      <c r="E1565" t="s">
        <v>10763</v>
      </c>
      <c r="F1565" t="s">
        <v>10764</v>
      </c>
      <c r="G1565">
        <v>1650</v>
      </c>
      <c r="H1565">
        <v>1650</v>
      </c>
      <c r="I1565">
        <v>1650</v>
      </c>
      <c r="J1565">
        <v>1650</v>
      </c>
      <c r="K1565">
        <v>0</v>
      </c>
      <c r="L1565" s="2">
        <v>0</v>
      </c>
      <c r="M1565" s="2">
        <v>0</v>
      </c>
      <c r="N1565" s="2">
        <v>0</v>
      </c>
      <c r="O1565" s="2">
        <v>180</v>
      </c>
      <c r="P1565" s="2">
        <v>0</v>
      </c>
      <c r="Q1565" s="2">
        <v>0</v>
      </c>
      <c r="R1565" s="2">
        <v>0</v>
      </c>
      <c r="S1565" s="2">
        <v>0</v>
      </c>
      <c r="T1565" s="2">
        <v>0</v>
      </c>
      <c r="U1565" s="2">
        <v>180</v>
      </c>
      <c r="V1565" t="s">
        <v>55</v>
      </c>
    </row>
    <row r="1566" spans="1:22" ht="15.75" hidden="1" thickBot="1" x14ac:dyDescent="0.3">
      <c r="A1566" t="s">
        <v>8326</v>
      </c>
      <c r="B1566" s="6">
        <v>45552</v>
      </c>
      <c r="C1566" t="s">
        <v>1</v>
      </c>
      <c r="D1566" t="s">
        <v>7706</v>
      </c>
      <c r="E1566" t="s">
        <v>10763</v>
      </c>
      <c r="F1566" t="s">
        <v>10764</v>
      </c>
      <c r="G1566">
        <v>1649</v>
      </c>
      <c r="H1566">
        <v>1649</v>
      </c>
      <c r="I1566">
        <v>1649</v>
      </c>
      <c r="J1566">
        <v>1649</v>
      </c>
      <c r="K1566">
        <v>0</v>
      </c>
      <c r="L1566" s="2">
        <v>0</v>
      </c>
      <c r="M1566" s="2">
        <v>0</v>
      </c>
      <c r="N1566" s="2">
        <v>0</v>
      </c>
      <c r="O1566" s="2">
        <v>115</v>
      </c>
      <c r="P1566" s="2">
        <v>0</v>
      </c>
      <c r="Q1566" s="2">
        <v>0</v>
      </c>
      <c r="R1566" s="2">
        <v>0</v>
      </c>
      <c r="S1566" s="2">
        <v>0</v>
      </c>
      <c r="T1566" s="2">
        <v>0</v>
      </c>
      <c r="U1566" s="2">
        <v>115</v>
      </c>
      <c r="V1566" t="s">
        <v>55</v>
      </c>
    </row>
    <row r="1567" spans="1:22" ht="15.75" hidden="1" thickBot="1" x14ac:dyDescent="0.3">
      <c r="A1567" t="s">
        <v>8326</v>
      </c>
      <c r="B1567" s="6">
        <v>45551</v>
      </c>
      <c r="C1567" t="s">
        <v>1</v>
      </c>
      <c r="D1567" t="s">
        <v>7706</v>
      </c>
      <c r="E1567" t="s">
        <v>10763</v>
      </c>
      <c r="F1567" t="s">
        <v>10764</v>
      </c>
      <c r="G1567">
        <v>1648</v>
      </c>
      <c r="H1567">
        <v>1648</v>
      </c>
      <c r="I1567">
        <v>1648</v>
      </c>
      <c r="J1567">
        <v>1648</v>
      </c>
      <c r="K1567">
        <v>0</v>
      </c>
      <c r="L1567" s="2">
        <v>0</v>
      </c>
      <c r="M1567" s="2">
        <v>0</v>
      </c>
      <c r="N1567" s="2">
        <v>0</v>
      </c>
      <c r="O1567" s="2">
        <v>102.8</v>
      </c>
      <c r="P1567" s="2">
        <v>0</v>
      </c>
      <c r="Q1567" s="2">
        <v>0</v>
      </c>
      <c r="R1567" s="2">
        <v>0</v>
      </c>
      <c r="S1567" s="2">
        <v>0</v>
      </c>
      <c r="T1567" s="2">
        <v>0</v>
      </c>
      <c r="U1567" s="2">
        <v>102.8</v>
      </c>
      <c r="V1567" t="s">
        <v>55</v>
      </c>
    </row>
    <row r="1568" spans="1:22" ht="15.75" hidden="1" thickBot="1" x14ac:dyDescent="0.3">
      <c r="A1568" t="s">
        <v>8326</v>
      </c>
      <c r="B1568" s="6">
        <v>45551</v>
      </c>
      <c r="C1568" t="s">
        <v>1</v>
      </c>
      <c r="D1568" t="s">
        <v>7706</v>
      </c>
      <c r="E1568" t="s">
        <v>10763</v>
      </c>
      <c r="F1568" t="s">
        <v>10764</v>
      </c>
      <c r="G1568">
        <v>1647</v>
      </c>
      <c r="H1568">
        <v>1647</v>
      </c>
      <c r="I1568">
        <v>1647</v>
      </c>
      <c r="J1568">
        <v>1647</v>
      </c>
      <c r="K1568">
        <v>0</v>
      </c>
      <c r="L1568" s="2">
        <v>0</v>
      </c>
      <c r="M1568" s="2">
        <v>0</v>
      </c>
      <c r="N1568" s="2">
        <v>0</v>
      </c>
      <c r="O1568" s="2">
        <v>463</v>
      </c>
      <c r="P1568" s="2">
        <v>0</v>
      </c>
      <c r="Q1568" s="2">
        <v>0</v>
      </c>
      <c r="R1568" s="2">
        <v>0</v>
      </c>
      <c r="S1568" s="2">
        <v>0</v>
      </c>
      <c r="T1568" s="2">
        <v>0</v>
      </c>
      <c r="U1568" s="2">
        <v>463</v>
      </c>
      <c r="V1568" t="s">
        <v>55</v>
      </c>
    </row>
    <row r="1569" spans="1:22" ht="15.75" hidden="1" thickBot="1" x14ac:dyDescent="0.3">
      <c r="A1569" t="s">
        <v>8326</v>
      </c>
      <c r="B1569" s="6">
        <v>45551</v>
      </c>
      <c r="C1569" t="s">
        <v>1</v>
      </c>
      <c r="D1569" t="s">
        <v>7706</v>
      </c>
      <c r="E1569" t="s">
        <v>10763</v>
      </c>
      <c r="F1569" t="s">
        <v>10764</v>
      </c>
      <c r="G1569">
        <v>1646</v>
      </c>
      <c r="H1569">
        <v>1646</v>
      </c>
      <c r="I1569">
        <v>1646</v>
      </c>
      <c r="J1569">
        <v>1646</v>
      </c>
      <c r="K1569">
        <v>0</v>
      </c>
      <c r="L1569" s="2">
        <v>0</v>
      </c>
      <c r="M1569" s="2">
        <v>0</v>
      </c>
      <c r="N1569" s="2">
        <v>0</v>
      </c>
      <c r="O1569" s="2">
        <v>48</v>
      </c>
      <c r="P1569" s="2">
        <v>0</v>
      </c>
      <c r="Q1569" s="2">
        <v>0</v>
      </c>
      <c r="R1569" s="2">
        <v>0</v>
      </c>
      <c r="S1569" s="2">
        <v>0</v>
      </c>
      <c r="T1569" s="2">
        <v>0</v>
      </c>
      <c r="U1569" s="2">
        <v>48</v>
      </c>
      <c r="V1569" t="s">
        <v>55</v>
      </c>
    </row>
    <row r="1570" spans="1:22" ht="15.75" hidden="1" thickBot="1" x14ac:dyDescent="0.3">
      <c r="A1570" t="s">
        <v>8326</v>
      </c>
      <c r="B1570" s="6">
        <v>45551</v>
      </c>
      <c r="C1570" t="s">
        <v>1</v>
      </c>
      <c r="D1570" t="s">
        <v>7706</v>
      </c>
      <c r="E1570" t="s">
        <v>10763</v>
      </c>
      <c r="F1570" t="s">
        <v>10764</v>
      </c>
      <c r="G1570">
        <v>1645</v>
      </c>
      <c r="H1570">
        <v>1645</v>
      </c>
      <c r="I1570">
        <v>1645</v>
      </c>
      <c r="J1570">
        <v>1645</v>
      </c>
      <c r="K1570">
        <v>0</v>
      </c>
      <c r="L1570" s="2">
        <v>0</v>
      </c>
      <c r="M1570" s="2">
        <v>0</v>
      </c>
      <c r="N1570" s="2">
        <v>0</v>
      </c>
      <c r="O1570" s="2">
        <v>65.2</v>
      </c>
      <c r="P1570" s="2">
        <v>0</v>
      </c>
      <c r="Q1570" s="2">
        <v>0</v>
      </c>
      <c r="R1570" s="2">
        <v>0</v>
      </c>
      <c r="S1570" s="2">
        <v>0</v>
      </c>
      <c r="T1570" s="2">
        <v>0</v>
      </c>
      <c r="U1570" s="2">
        <v>65.2</v>
      </c>
      <c r="V1570" t="s">
        <v>55</v>
      </c>
    </row>
    <row r="1571" spans="1:22" ht="15.75" hidden="1" thickBot="1" x14ac:dyDescent="0.3">
      <c r="A1571" t="s">
        <v>8326</v>
      </c>
      <c r="B1571" s="6">
        <v>45551</v>
      </c>
      <c r="C1571" t="s">
        <v>1</v>
      </c>
      <c r="D1571" t="s">
        <v>7706</v>
      </c>
      <c r="E1571" t="s">
        <v>10763</v>
      </c>
      <c r="F1571" t="s">
        <v>10764</v>
      </c>
      <c r="G1571">
        <v>1644</v>
      </c>
      <c r="H1571">
        <v>1644</v>
      </c>
      <c r="I1571">
        <v>1644</v>
      </c>
      <c r="J1571">
        <v>1644</v>
      </c>
      <c r="K1571">
        <v>0</v>
      </c>
      <c r="L1571" s="2">
        <v>0</v>
      </c>
      <c r="M1571" s="2">
        <v>0</v>
      </c>
      <c r="N1571" s="2">
        <v>0</v>
      </c>
      <c r="O1571" s="2">
        <v>32.549999999999997</v>
      </c>
      <c r="P1571" s="2">
        <v>0</v>
      </c>
      <c r="Q1571" s="2">
        <v>0</v>
      </c>
      <c r="R1571" s="2">
        <v>0</v>
      </c>
      <c r="S1571" s="2">
        <v>0</v>
      </c>
      <c r="T1571" s="2">
        <v>0</v>
      </c>
      <c r="U1571" s="2">
        <v>32.549999999999997</v>
      </c>
      <c r="V1571" t="s">
        <v>55</v>
      </c>
    </row>
    <row r="1572" spans="1:22" ht="15.75" hidden="1" thickBot="1" x14ac:dyDescent="0.3">
      <c r="A1572" t="s">
        <v>8326</v>
      </c>
      <c r="B1572" s="6">
        <v>45551</v>
      </c>
      <c r="C1572" t="s">
        <v>1</v>
      </c>
      <c r="D1572" t="s">
        <v>7706</v>
      </c>
      <c r="E1572" t="s">
        <v>10763</v>
      </c>
      <c r="F1572" t="s">
        <v>10764</v>
      </c>
      <c r="G1572">
        <v>1643</v>
      </c>
      <c r="H1572">
        <v>1643</v>
      </c>
      <c r="I1572">
        <v>1643</v>
      </c>
      <c r="J1572">
        <v>1643</v>
      </c>
      <c r="K1572">
        <v>0</v>
      </c>
      <c r="L1572" s="2">
        <v>0</v>
      </c>
      <c r="M1572" s="2">
        <v>0</v>
      </c>
      <c r="N1572" s="2">
        <v>0</v>
      </c>
      <c r="O1572" s="2">
        <v>100</v>
      </c>
      <c r="P1572" s="2">
        <v>0</v>
      </c>
      <c r="Q1572" s="2">
        <v>0</v>
      </c>
      <c r="R1572" s="2">
        <v>0</v>
      </c>
      <c r="S1572" s="2">
        <v>0</v>
      </c>
      <c r="T1572" s="2">
        <v>0</v>
      </c>
      <c r="U1572" s="2">
        <v>100</v>
      </c>
      <c r="V1572" t="s">
        <v>55</v>
      </c>
    </row>
    <row r="1573" spans="1:22" ht="15.75" hidden="1" thickBot="1" x14ac:dyDescent="0.3">
      <c r="A1573" t="s">
        <v>8326</v>
      </c>
      <c r="B1573" s="6">
        <v>45551</v>
      </c>
      <c r="C1573" t="s">
        <v>1</v>
      </c>
      <c r="D1573" t="s">
        <v>7706</v>
      </c>
      <c r="E1573" t="s">
        <v>10763</v>
      </c>
      <c r="F1573" t="s">
        <v>10764</v>
      </c>
      <c r="G1573">
        <v>1642</v>
      </c>
      <c r="H1573">
        <v>1642</v>
      </c>
      <c r="I1573">
        <v>1642</v>
      </c>
      <c r="J1573">
        <v>1642</v>
      </c>
      <c r="K1573">
        <v>0</v>
      </c>
      <c r="L1573" s="2">
        <v>0</v>
      </c>
      <c r="M1573" s="2">
        <v>0</v>
      </c>
      <c r="N1573" s="2">
        <v>0</v>
      </c>
      <c r="O1573" s="2">
        <v>92</v>
      </c>
      <c r="P1573" s="2">
        <v>0</v>
      </c>
      <c r="Q1573" s="2">
        <v>0</v>
      </c>
      <c r="R1573" s="2">
        <v>0</v>
      </c>
      <c r="S1573" s="2">
        <v>0</v>
      </c>
      <c r="T1573" s="2">
        <v>0</v>
      </c>
      <c r="U1573" s="2">
        <v>92</v>
      </c>
      <c r="V1573" t="s">
        <v>55</v>
      </c>
    </row>
    <row r="1574" spans="1:22" ht="15.75" hidden="1" thickBot="1" x14ac:dyDescent="0.3">
      <c r="A1574" t="s">
        <v>8326</v>
      </c>
      <c r="B1574" s="6">
        <v>45551</v>
      </c>
      <c r="C1574" t="s">
        <v>1</v>
      </c>
      <c r="D1574" t="s">
        <v>7706</v>
      </c>
      <c r="E1574" t="s">
        <v>10763</v>
      </c>
      <c r="F1574" t="s">
        <v>10764</v>
      </c>
      <c r="G1574">
        <v>1641</v>
      </c>
      <c r="H1574">
        <v>1641</v>
      </c>
      <c r="I1574">
        <v>1641</v>
      </c>
      <c r="J1574">
        <v>1641</v>
      </c>
      <c r="K1574">
        <v>0</v>
      </c>
      <c r="L1574" s="2">
        <v>0</v>
      </c>
      <c r="M1574" s="2">
        <v>0</v>
      </c>
      <c r="N1574" s="2">
        <v>0</v>
      </c>
      <c r="O1574" s="2">
        <v>32</v>
      </c>
      <c r="P1574" s="2">
        <v>0</v>
      </c>
      <c r="Q1574" s="2">
        <v>0</v>
      </c>
      <c r="R1574" s="2">
        <v>0</v>
      </c>
      <c r="S1574" s="2">
        <v>0</v>
      </c>
      <c r="T1574" s="2">
        <v>0</v>
      </c>
      <c r="U1574" s="2">
        <v>32</v>
      </c>
      <c r="V1574" t="s">
        <v>55</v>
      </c>
    </row>
    <row r="1575" spans="1:22" ht="15.75" hidden="1" thickBot="1" x14ac:dyDescent="0.3">
      <c r="A1575" t="s">
        <v>8326</v>
      </c>
      <c r="B1575" s="6">
        <v>45551</v>
      </c>
      <c r="C1575" t="s">
        <v>1</v>
      </c>
      <c r="D1575" t="s">
        <v>7706</v>
      </c>
      <c r="E1575" t="s">
        <v>10763</v>
      </c>
      <c r="F1575" t="s">
        <v>10764</v>
      </c>
      <c r="G1575">
        <v>1640</v>
      </c>
      <c r="H1575">
        <v>1640</v>
      </c>
      <c r="I1575">
        <v>1640</v>
      </c>
      <c r="J1575">
        <v>1640</v>
      </c>
      <c r="K1575">
        <v>0</v>
      </c>
      <c r="L1575" s="2">
        <v>0</v>
      </c>
      <c r="M1575" s="2">
        <v>0</v>
      </c>
      <c r="N1575" s="2">
        <v>0</v>
      </c>
      <c r="O1575" s="2">
        <v>14.85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>
        <v>14.85</v>
      </c>
      <c r="V1575" t="s">
        <v>55</v>
      </c>
    </row>
    <row r="1576" spans="1:22" ht="15.75" hidden="1" thickBot="1" x14ac:dyDescent="0.3">
      <c r="A1576" t="s">
        <v>8326</v>
      </c>
      <c r="B1576" s="6">
        <v>45551</v>
      </c>
      <c r="C1576" t="s">
        <v>1</v>
      </c>
      <c r="D1576" t="s">
        <v>7706</v>
      </c>
      <c r="E1576" t="s">
        <v>10763</v>
      </c>
      <c r="F1576" t="s">
        <v>10764</v>
      </c>
      <c r="G1576">
        <v>1639</v>
      </c>
      <c r="H1576">
        <v>1639</v>
      </c>
      <c r="I1576">
        <v>1639</v>
      </c>
      <c r="J1576">
        <v>1639</v>
      </c>
      <c r="K1576">
        <v>0</v>
      </c>
      <c r="L1576" s="2">
        <v>0</v>
      </c>
      <c r="M1576" s="2">
        <v>0</v>
      </c>
      <c r="N1576" s="2">
        <v>0</v>
      </c>
      <c r="O1576" s="2">
        <v>91.25</v>
      </c>
      <c r="P1576" s="2">
        <v>0</v>
      </c>
      <c r="Q1576" s="2">
        <v>0</v>
      </c>
      <c r="R1576" s="2">
        <v>0</v>
      </c>
      <c r="S1576" s="2">
        <v>0</v>
      </c>
      <c r="T1576" s="2">
        <v>0</v>
      </c>
      <c r="U1576" s="2">
        <v>91.25</v>
      </c>
      <c r="V1576" t="s">
        <v>55</v>
      </c>
    </row>
    <row r="1577" spans="1:22" ht="15.75" hidden="1" thickBot="1" x14ac:dyDescent="0.3">
      <c r="A1577" t="s">
        <v>8326</v>
      </c>
      <c r="B1577" s="6">
        <v>45551</v>
      </c>
      <c r="C1577" t="s">
        <v>1</v>
      </c>
      <c r="D1577" t="s">
        <v>7706</v>
      </c>
      <c r="E1577" t="s">
        <v>10763</v>
      </c>
      <c r="F1577" t="s">
        <v>10764</v>
      </c>
      <c r="G1577">
        <v>1638</v>
      </c>
      <c r="H1577">
        <v>1638</v>
      </c>
      <c r="I1577">
        <v>1638</v>
      </c>
      <c r="J1577">
        <v>1638</v>
      </c>
      <c r="K1577">
        <v>0</v>
      </c>
      <c r="L1577" s="2">
        <v>0</v>
      </c>
      <c r="M1577" s="2">
        <v>0</v>
      </c>
      <c r="N1577" s="2">
        <v>0</v>
      </c>
      <c r="O1577" s="2">
        <v>100</v>
      </c>
      <c r="P1577" s="2">
        <v>0</v>
      </c>
      <c r="Q1577" s="2">
        <v>0</v>
      </c>
      <c r="R1577" s="2">
        <v>0</v>
      </c>
      <c r="S1577" s="2">
        <v>0</v>
      </c>
      <c r="T1577" s="2">
        <v>0</v>
      </c>
      <c r="U1577" s="2">
        <v>100</v>
      </c>
      <c r="V1577" t="s">
        <v>55</v>
      </c>
    </row>
    <row r="1578" spans="1:22" ht="15.75" hidden="1" thickBot="1" x14ac:dyDescent="0.3">
      <c r="A1578" t="s">
        <v>8326</v>
      </c>
      <c r="B1578" s="6">
        <v>45551</v>
      </c>
      <c r="C1578" t="s">
        <v>1</v>
      </c>
      <c r="D1578" t="s">
        <v>7706</v>
      </c>
      <c r="E1578" t="s">
        <v>10763</v>
      </c>
      <c r="F1578" t="s">
        <v>10764</v>
      </c>
      <c r="G1578">
        <v>1637</v>
      </c>
      <c r="H1578">
        <v>1637</v>
      </c>
      <c r="I1578">
        <v>1637</v>
      </c>
      <c r="J1578">
        <v>1637</v>
      </c>
      <c r="K1578">
        <v>0</v>
      </c>
      <c r="L1578" s="2">
        <v>0</v>
      </c>
      <c r="M1578" s="2">
        <v>0</v>
      </c>
      <c r="N1578" s="2">
        <v>0</v>
      </c>
      <c r="O1578" s="2">
        <v>120.9</v>
      </c>
      <c r="P1578" s="2">
        <v>0</v>
      </c>
      <c r="Q1578" s="2">
        <v>0</v>
      </c>
      <c r="R1578" s="2">
        <v>0</v>
      </c>
      <c r="S1578" s="2">
        <v>0</v>
      </c>
      <c r="T1578" s="2">
        <v>0</v>
      </c>
      <c r="U1578" s="2">
        <v>120.9</v>
      </c>
      <c r="V1578" t="s">
        <v>55</v>
      </c>
    </row>
    <row r="1579" spans="1:22" ht="15.75" hidden="1" thickBot="1" x14ac:dyDescent="0.3">
      <c r="A1579" t="s">
        <v>8326</v>
      </c>
      <c r="B1579" s="6">
        <v>45551</v>
      </c>
      <c r="C1579" t="s">
        <v>1</v>
      </c>
      <c r="D1579" t="s">
        <v>7706</v>
      </c>
      <c r="E1579" t="s">
        <v>10763</v>
      </c>
      <c r="F1579" t="s">
        <v>10764</v>
      </c>
      <c r="G1579">
        <v>1636</v>
      </c>
      <c r="H1579">
        <v>1636</v>
      </c>
      <c r="I1579">
        <v>1636</v>
      </c>
      <c r="J1579">
        <v>1636</v>
      </c>
      <c r="K1579">
        <v>0</v>
      </c>
      <c r="L1579" s="2">
        <v>0</v>
      </c>
      <c r="M1579" s="2">
        <v>0</v>
      </c>
      <c r="N1579" s="2">
        <v>0</v>
      </c>
      <c r="O1579" s="2">
        <v>76</v>
      </c>
      <c r="P1579" s="2">
        <v>0</v>
      </c>
      <c r="Q1579" s="2">
        <v>0</v>
      </c>
      <c r="R1579" s="2">
        <v>0</v>
      </c>
      <c r="S1579" s="2">
        <v>0</v>
      </c>
      <c r="T1579" s="2">
        <v>0</v>
      </c>
      <c r="U1579" s="2">
        <v>76</v>
      </c>
      <c r="V1579" t="s">
        <v>55</v>
      </c>
    </row>
    <row r="1580" spans="1:22" ht="15.75" hidden="1" thickBot="1" x14ac:dyDescent="0.3">
      <c r="A1580" t="s">
        <v>8326</v>
      </c>
      <c r="B1580" s="6">
        <v>45551</v>
      </c>
      <c r="C1580" t="s">
        <v>1</v>
      </c>
      <c r="D1580" t="s">
        <v>7706</v>
      </c>
      <c r="E1580" t="s">
        <v>10763</v>
      </c>
      <c r="F1580" t="s">
        <v>10764</v>
      </c>
      <c r="G1580">
        <v>1635</v>
      </c>
      <c r="H1580">
        <v>1635</v>
      </c>
      <c r="I1580">
        <v>1635</v>
      </c>
      <c r="J1580">
        <v>1635</v>
      </c>
      <c r="K1580">
        <v>0</v>
      </c>
      <c r="L1580" s="2">
        <v>0</v>
      </c>
      <c r="M1580" s="2">
        <v>0</v>
      </c>
      <c r="N1580" s="2">
        <v>0</v>
      </c>
      <c r="O1580" s="2">
        <v>448.25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>
        <v>448.25</v>
      </c>
      <c r="V1580" t="s">
        <v>55</v>
      </c>
    </row>
    <row r="1581" spans="1:22" ht="15.75" hidden="1" thickBot="1" x14ac:dyDescent="0.3">
      <c r="A1581" t="s">
        <v>8326</v>
      </c>
      <c r="B1581" s="6">
        <v>45549</v>
      </c>
      <c r="C1581" t="s">
        <v>1</v>
      </c>
      <c r="D1581" t="s">
        <v>7706</v>
      </c>
      <c r="E1581" t="s">
        <v>10763</v>
      </c>
      <c r="F1581" t="s">
        <v>10764</v>
      </c>
      <c r="G1581">
        <v>1634</v>
      </c>
      <c r="H1581">
        <v>1634</v>
      </c>
      <c r="I1581">
        <v>1634</v>
      </c>
      <c r="J1581">
        <v>1634</v>
      </c>
      <c r="K1581">
        <v>0</v>
      </c>
      <c r="L1581" s="2">
        <v>0</v>
      </c>
      <c r="M1581" s="2">
        <v>0</v>
      </c>
      <c r="N1581" s="2">
        <v>0</v>
      </c>
      <c r="O1581" s="2">
        <v>3.96</v>
      </c>
      <c r="P1581" s="2">
        <v>0</v>
      </c>
      <c r="Q1581" s="2">
        <v>0</v>
      </c>
      <c r="R1581" s="2">
        <v>0</v>
      </c>
      <c r="S1581" s="2">
        <v>0</v>
      </c>
      <c r="T1581" s="2">
        <v>0</v>
      </c>
      <c r="U1581" s="2">
        <v>3.96</v>
      </c>
      <c r="V1581" t="s">
        <v>55</v>
      </c>
    </row>
    <row r="1582" spans="1:22" ht="15.75" hidden="1" thickBot="1" x14ac:dyDescent="0.3">
      <c r="A1582" t="s">
        <v>8326</v>
      </c>
      <c r="B1582" s="6">
        <v>45549</v>
      </c>
      <c r="C1582" t="s">
        <v>1</v>
      </c>
      <c r="D1582" t="s">
        <v>7706</v>
      </c>
      <c r="E1582" t="s">
        <v>10763</v>
      </c>
      <c r="F1582" t="s">
        <v>10764</v>
      </c>
      <c r="G1582">
        <v>1633</v>
      </c>
      <c r="H1582">
        <v>1633</v>
      </c>
      <c r="I1582">
        <v>1633</v>
      </c>
      <c r="J1582">
        <v>1633</v>
      </c>
      <c r="K1582">
        <v>0</v>
      </c>
      <c r="L1582" s="2">
        <v>0</v>
      </c>
      <c r="M1582" s="2">
        <v>0</v>
      </c>
      <c r="N1582" s="2">
        <v>0</v>
      </c>
      <c r="O1582" s="2">
        <v>0</v>
      </c>
      <c r="P1582" s="2">
        <v>0</v>
      </c>
      <c r="Q1582" s="2">
        <v>0</v>
      </c>
      <c r="R1582" s="2">
        <v>0</v>
      </c>
      <c r="S1582" s="2">
        <v>0</v>
      </c>
      <c r="T1582" s="2">
        <v>0</v>
      </c>
      <c r="U1582" s="2">
        <v>0</v>
      </c>
      <c r="V1582" t="s">
        <v>55</v>
      </c>
    </row>
    <row r="1583" spans="1:22" ht="15.75" hidden="1" thickBot="1" x14ac:dyDescent="0.3">
      <c r="A1583" t="s">
        <v>8326</v>
      </c>
      <c r="B1583" s="6">
        <v>45549</v>
      </c>
      <c r="C1583" t="s">
        <v>1</v>
      </c>
      <c r="D1583" t="s">
        <v>7706</v>
      </c>
      <c r="E1583" t="s">
        <v>10763</v>
      </c>
      <c r="F1583" t="s">
        <v>10764</v>
      </c>
      <c r="G1583">
        <v>1632</v>
      </c>
      <c r="H1583">
        <v>1632</v>
      </c>
      <c r="I1583">
        <v>1632</v>
      </c>
      <c r="J1583">
        <v>1632</v>
      </c>
      <c r="K1583">
        <v>0</v>
      </c>
      <c r="L1583" s="2">
        <v>0</v>
      </c>
      <c r="M1583" s="2">
        <v>0</v>
      </c>
      <c r="N1583" s="2">
        <v>0</v>
      </c>
      <c r="O1583" s="2">
        <v>30</v>
      </c>
      <c r="P1583" s="2">
        <v>0</v>
      </c>
      <c r="Q1583" s="2">
        <v>0</v>
      </c>
      <c r="R1583" s="2">
        <v>0</v>
      </c>
      <c r="S1583" s="2">
        <v>0</v>
      </c>
      <c r="T1583" s="2">
        <v>0</v>
      </c>
      <c r="U1583" s="2">
        <v>30</v>
      </c>
      <c r="V1583" t="s">
        <v>55</v>
      </c>
    </row>
    <row r="1584" spans="1:22" ht="15.75" hidden="1" thickBot="1" x14ac:dyDescent="0.3">
      <c r="A1584" t="s">
        <v>8326</v>
      </c>
      <c r="B1584" s="6">
        <v>45549</v>
      </c>
      <c r="C1584" t="s">
        <v>1</v>
      </c>
      <c r="D1584" t="s">
        <v>7706</v>
      </c>
      <c r="E1584" t="s">
        <v>10763</v>
      </c>
      <c r="F1584" t="s">
        <v>10764</v>
      </c>
      <c r="G1584">
        <v>1631</v>
      </c>
      <c r="H1584">
        <v>1631</v>
      </c>
      <c r="I1584">
        <v>1631</v>
      </c>
      <c r="J1584">
        <v>1631</v>
      </c>
      <c r="K1584">
        <v>0</v>
      </c>
      <c r="L1584" s="2">
        <v>0</v>
      </c>
      <c r="M1584" s="2">
        <v>0</v>
      </c>
      <c r="N1584" s="2">
        <v>0</v>
      </c>
      <c r="O1584" s="2">
        <v>38.5</v>
      </c>
      <c r="P1584" s="2">
        <v>0</v>
      </c>
      <c r="Q1584" s="2">
        <v>0</v>
      </c>
      <c r="R1584" s="2">
        <v>0</v>
      </c>
      <c r="S1584" s="2">
        <v>0</v>
      </c>
      <c r="T1584" s="2">
        <v>0</v>
      </c>
      <c r="U1584" s="2">
        <v>38.5</v>
      </c>
      <c r="V1584" t="s">
        <v>55</v>
      </c>
    </row>
    <row r="1585" spans="1:22" ht="15.75" hidden="1" thickBot="1" x14ac:dyDescent="0.3">
      <c r="A1585" t="s">
        <v>8326</v>
      </c>
      <c r="B1585" s="6">
        <v>45549</v>
      </c>
      <c r="C1585" t="s">
        <v>1</v>
      </c>
      <c r="D1585" t="s">
        <v>7706</v>
      </c>
      <c r="E1585" t="s">
        <v>10763</v>
      </c>
      <c r="F1585" t="s">
        <v>10764</v>
      </c>
      <c r="G1585">
        <v>1630</v>
      </c>
      <c r="H1585">
        <v>1630</v>
      </c>
      <c r="I1585">
        <v>1630</v>
      </c>
      <c r="J1585">
        <v>1630</v>
      </c>
      <c r="K1585">
        <v>0</v>
      </c>
      <c r="L1585" s="2">
        <v>0</v>
      </c>
      <c r="M1585" s="2">
        <v>0</v>
      </c>
      <c r="N1585" s="2">
        <v>0</v>
      </c>
      <c r="O1585" s="2">
        <v>108</v>
      </c>
      <c r="P1585" s="2">
        <v>0</v>
      </c>
      <c r="Q1585" s="2">
        <v>0</v>
      </c>
      <c r="R1585" s="2">
        <v>0</v>
      </c>
      <c r="S1585" s="2">
        <v>0</v>
      </c>
      <c r="T1585" s="2">
        <v>0</v>
      </c>
      <c r="U1585" s="2">
        <v>108</v>
      </c>
      <c r="V1585" t="s">
        <v>55</v>
      </c>
    </row>
    <row r="1586" spans="1:22" ht="15.75" hidden="1" thickBot="1" x14ac:dyDescent="0.3">
      <c r="A1586" t="s">
        <v>8326</v>
      </c>
      <c r="B1586" s="6">
        <v>45549</v>
      </c>
      <c r="C1586" t="s">
        <v>1</v>
      </c>
      <c r="D1586" t="s">
        <v>7706</v>
      </c>
      <c r="E1586" t="s">
        <v>10763</v>
      </c>
      <c r="F1586" t="s">
        <v>10764</v>
      </c>
      <c r="G1586">
        <v>1629</v>
      </c>
      <c r="H1586">
        <v>1629</v>
      </c>
      <c r="I1586">
        <v>1629</v>
      </c>
      <c r="J1586">
        <v>1629</v>
      </c>
      <c r="K1586">
        <v>0</v>
      </c>
      <c r="L1586" s="2">
        <v>0</v>
      </c>
      <c r="M1586" s="2">
        <v>0</v>
      </c>
      <c r="N1586" s="2">
        <v>0</v>
      </c>
      <c r="O1586" s="2">
        <v>17.54</v>
      </c>
      <c r="P1586" s="2">
        <v>0</v>
      </c>
      <c r="Q1586" s="2">
        <v>0</v>
      </c>
      <c r="R1586" s="2">
        <v>0</v>
      </c>
      <c r="S1586" s="2">
        <v>0</v>
      </c>
      <c r="T1586" s="2">
        <v>0</v>
      </c>
      <c r="U1586" s="2">
        <v>17.54</v>
      </c>
      <c r="V1586" t="s">
        <v>55</v>
      </c>
    </row>
    <row r="1587" spans="1:22" ht="15.75" hidden="1" thickBot="1" x14ac:dyDescent="0.3">
      <c r="A1587" t="s">
        <v>8326</v>
      </c>
      <c r="B1587" s="6">
        <v>45549</v>
      </c>
      <c r="C1587" t="s">
        <v>1</v>
      </c>
      <c r="D1587" t="s">
        <v>7706</v>
      </c>
      <c r="E1587" t="s">
        <v>10763</v>
      </c>
      <c r="F1587" t="s">
        <v>10764</v>
      </c>
      <c r="G1587">
        <v>1628</v>
      </c>
      <c r="H1587">
        <v>1628</v>
      </c>
      <c r="I1587">
        <v>1628</v>
      </c>
      <c r="J1587">
        <v>1628</v>
      </c>
      <c r="K1587">
        <v>0</v>
      </c>
      <c r="L1587" s="2">
        <v>0</v>
      </c>
      <c r="M1587" s="2">
        <v>0</v>
      </c>
      <c r="N1587" s="2">
        <v>0</v>
      </c>
      <c r="O1587" s="2">
        <v>22.5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>
        <v>22.5</v>
      </c>
      <c r="V1587" t="s">
        <v>55</v>
      </c>
    </row>
    <row r="1588" spans="1:22" ht="15.75" hidden="1" thickBot="1" x14ac:dyDescent="0.3">
      <c r="A1588" t="s">
        <v>8326</v>
      </c>
      <c r="B1588" s="6">
        <v>45549</v>
      </c>
      <c r="C1588" t="s">
        <v>1</v>
      </c>
      <c r="D1588" t="s">
        <v>7706</v>
      </c>
      <c r="E1588" t="s">
        <v>10763</v>
      </c>
      <c r="F1588" t="s">
        <v>10764</v>
      </c>
      <c r="G1588">
        <v>1627</v>
      </c>
      <c r="H1588">
        <v>1627</v>
      </c>
      <c r="I1588">
        <v>1627</v>
      </c>
      <c r="J1588">
        <v>1627</v>
      </c>
      <c r="K1588">
        <v>0</v>
      </c>
      <c r="L1588" s="2">
        <v>0</v>
      </c>
      <c r="M1588" s="2">
        <v>0</v>
      </c>
      <c r="N1588" s="2">
        <v>0</v>
      </c>
      <c r="O1588" s="2">
        <v>23.85</v>
      </c>
      <c r="P1588" s="2">
        <v>0</v>
      </c>
      <c r="Q1588" s="2">
        <v>0</v>
      </c>
      <c r="R1588" s="2">
        <v>0</v>
      </c>
      <c r="S1588" s="2">
        <v>0</v>
      </c>
      <c r="T1588" s="2">
        <v>0</v>
      </c>
      <c r="U1588" s="2">
        <v>23.85</v>
      </c>
      <c r="V1588" t="s">
        <v>55</v>
      </c>
    </row>
    <row r="1589" spans="1:22" ht="15.75" hidden="1" thickBot="1" x14ac:dyDescent="0.3">
      <c r="A1589" t="s">
        <v>8326</v>
      </c>
      <c r="B1589" s="6">
        <v>45549</v>
      </c>
      <c r="C1589" t="s">
        <v>1</v>
      </c>
      <c r="D1589" t="s">
        <v>7706</v>
      </c>
      <c r="E1589" t="s">
        <v>10763</v>
      </c>
      <c r="F1589" t="s">
        <v>10764</v>
      </c>
      <c r="G1589">
        <v>1626</v>
      </c>
      <c r="H1589">
        <v>1626</v>
      </c>
      <c r="I1589">
        <v>1626</v>
      </c>
      <c r="J1589">
        <v>1626</v>
      </c>
      <c r="K1589">
        <v>0</v>
      </c>
      <c r="L1589" s="2">
        <v>0</v>
      </c>
      <c r="M1589" s="2">
        <v>0</v>
      </c>
      <c r="N1589" s="2">
        <v>0</v>
      </c>
      <c r="O1589" s="2">
        <v>41.2</v>
      </c>
      <c r="P1589" s="2">
        <v>0</v>
      </c>
      <c r="Q1589" s="2">
        <v>0</v>
      </c>
      <c r="R1589" s="2">
        <v>0</v>
      </c>
      <c r="S1589" s="2">
        <v>0</v>
      </c>
      <c r="T1589" s="2">
        <v>0</v>
      </c>
      <c r="U1589" s="2">
        <v>41.2</v>
      </c>
      <c r="V1589" t="s">
        <v>55</v>
      </c>
    </row>
    <row r="1590" spans="1:22" ht="15.75" hidden="1" thickBot="1" x14ac:dyDescent="0.3">
      <c r="A1590" t="s">
        <v>8326</v>
      </c>
      <c r="B1590" s="6">
        <v>45549</v>
      </c>
      <c r="C1590" t="s">
        <v>1</v>
      </c>
      <c r="D1590" t="s">
        <v>7706</v>
      </c>
      <c r="E1590" t="s">
        <v>10763</v>
      </c>
      <c r="F1590" t="s">
        <v>10764</v>
      </c>
      <c r="G1590">
        <v>1625</v>
      </c>
      <c r="H1590">
        <v>1625</v>
      </c>
      <c r="I1590">
        <v>1625</v>
      </c>
      <c r="J1590">
        <v>1625</v>
      </c>
      <c r="K1590">
        <v>0</v>
      </c>
      <c r="L1590" s="2">
        <v>0</v>
      </c>
      <c r="M1590" s="2">
        <v>0</v>
      </c>
      <c r="N1590" s="2">
        <v>0</v>
      </c>
      <c r="O1590" s="2">
        <v>101.75</v>
      </c>
      <c r="P1590" s="2">
        <v>0</v>
      </c>
      <c r="Q1590" s="2">
        <v>0</v>
      </c>
      <c r="R1590" s="2">
        <v>0</v>
      </c>
      <c r="S1590" s="2">
        <v>0</v>
      </c>
      <c r="T1590" s="2">
        <v>0</v>
      </c>
      <c r="U1590" s="2">
        <v>101.75</v>
      </c>
      <c r="V1590" t="s">
        <v>55</v>
      </c>
    </row>
    <row r="1591" spans="1:22" ht="15.75" hidden="1" thickBot="1" x14ac:dyDescent="0.3">
      <c r="A1591" t="s">
        <v>8326</v>
      </c>
      <c r="B1591" s="6">
        <v>45549</v>
      </c>
      <c r="C1591" t="s">
        <v>1</v>
      </c>
      <c r="D1591" t="s">
        <v>7706</v>
      </c>
      <c r="E1591" t="s">
        <v>10763</v>
      </c>
      <c r="F1591" t="s">
        <v>10764</v>
      </c>
      <c r="G1591">
        <v>1624</v>
      </c>
      <c r="H1591">
        <v>1624</v>
      </c>
      <c r="I1591">
        <v>1624</v>
      </c>
      <c r="J1591">
        <v>1624</v>
      </c>
      <c r="K1591">
        <v>0</v>
      </c>
      <c r="L1591" s="2">
        <v>0</v>
      </c>
      <c r="M1591" s="2">
        <v>0</v>
      </c>
      <c r="N1591" s="2">
        <v>0</v>
      </c>
      <c r="O1591" s="2">
        <v>135.5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>
        <v>135.5</v>
      </c>
      <c r="V1591" t="s">
        <v>55</v>
      </c>
    </row>
    <row r="1592" spans="1:22" ht="15.75" hidden="1" thickBot="1" x14ac:dyDescent="0.3">
      <c r="A1592" t="s">
        <v>8326</v>
      </c>
      <c r="B1592" s="6">
        <v>45549</v>
      </c>
      <c r="C1592" t="s">
        <v>1</v>
      </c>
      <c r="D1592" t="s">
        <v>7706</v>
      </c>
      <c r="E1592" t="s">
        <v>10763</v>
      </c>
      <c r="F1592" t="s">
        <v>10764</v>
      </c>
      <c r="G1592">
        <v>1623</v>
      </c>
      <c r="H1592">
        <v>1623</v>
      </c>
      <c r="I1592">
        <v>1623</v>
      </c>
      <c r="J1592">
        <v>1623</v>
      </c>
      <c r="K1592">
        <v>0</v>
      </c>
      <c r="L1592" s="2">
        <v>0</v>
      </c>
      <c r="M1592" s="2">
        <v>0</v>
      </c>
      <c r="N1592" s="2">
        <v>0</v>
      </c>
      <c r="O1592" s="2">
        <v>180</v>
      </c>
      <c r="P1592" s="2">
        <v>0</v>
      </c>
      <c r="Q1592" s="2">
        <v>0</v>
      </c>
      <c r="R1592" s="2">
        <v>0</v>
      </c>
      <c r="S1592" s="2">
        <v>0</v>
      </c>
      <c r="T1592" s="2">
        <v>0</v>
      </c>
      <c r="U1592" s="2">
        <v>180</v>
      </c>
      <c r="V1592" t="s">
        <v>55</v>
      </c>
    </row>
    <row r="1593" spans="1:22" ht="15.75" hidden="1" thickBot="1" x14ac:dyDescent="0.3">
      <c r="A1593" t="s">
        <v>8326</v>
      </c>
      <c r="B1593" s="6">
        <v>45549</v>
      </c>
      <c r="C1593" t="s">
        <v>1</v>
      </c>
      <c r="D1593" t="s">
        <v>7706</v>
      </c>
      <c r="E1593" t="s">
        <v>10763</v>
      </c>
      <c r="F1593" t="s">
        <v>10764</v>
      </c>
      <c r="G1593">
        <v>1622</v>
      </c>
      <c r="H1593">
        <v>1622</v>
      </c>
      <c r="I1593">
        <v>1622</v>
      </c>
      <c r="J1593">
        <v>1622</v>
      </c>
      <c r="K1593">
        <v>0</v>
      </c>
      <c r="L1593" s="2">
        <v>0</v>
      </c>
      <c r="M1593" s="2">
        <v>0</v>
      </c>
      <c r="N1593" s="2">
        <v>0</v>
      </c>
      <c r="O1593" s="2">
        <v>542.70000000000005</v>
      </c>
      <c r="P1593" s="2">
        <v>0</v>
      </c>
      <c r="Q1593" s="2">
        <v>0</v>
      </c>
      <c r="R1593" s="2">
        <v>0</v>
      </c>
      <c r="S1593" s="2">
        <v>0</v>
      </c>
      <c r="T1593" s="2">
        <v>0</v>
      </c>
      <c r="U1593" s="2">
        <v>542.70000000000005</v>
      </c>
      <c r="V1593" t="s">
        <v>55</v>
      </c>
    </row>
    <row r="1594" spans="1:22" ht="15.75" hidden="1" thickBot="1" x14ac:dyDescent="0.3">
      <c r="A1594" t="s">
        <v>8326</v>
      </c>
      <c r="B1594" s="6">
        <v>45549</v>
      </c>
      <c r="C1594" t="s">
        <v>1</v>
      </c>
      <c r="D1594" t="s">
        <v>7706</v>
      </c>
      <c r="E1594" t="s">
        <v>10763</v>
      </c>
      <c r="F1594" t="s">
        <v>10764</v>
      </c>
      <c r="G1594">
        <v>1621</v>
      </c>
      <c r="H1594">
        <v>1621</v>
      </c>
      <c r="I1594">
        <v>1621</v>
      </c>
      <c r="J1594">
        <v>1621</v>
      </c>
      <c r="K1594">
        <v>0</v>
      </c>
      <c r="L1594" s="2">
        <v>0</v>
      </c>
      <c r="M1594" s="2">
        <v>0</v>
      </c>
      <c r="N1594" s="2">
        <v>0</v>
      </c>
      <c r="O1594" s="2">
        <v>495</v>
      </c>
      <c r="P1594" s="2">
        <v>0</v>
      </c>
      <c r="Q1594" s="2">
        <v>0</v>
      </c>
      <c r="R1594" s="2">
        <v>0</v>
      </c>
      <c r="S1594" s="2">
        <v>0</v>
      </c>
      <c r="T1594" s="2">
        <v>0</v>
      </c>
      <c r="U1594" s="2">
        <v>495</v>
      </c>
      <c r="V1594" t="s">
        <v>55</v>
      </c>
    </row>
    <row r="1595" spans="1:22" ht="15.75" hidden="1" thickBot="1" x14ac:dyDescent="0.3">
      <c r="A1595" t="s">
        <v>8326</v>
      </c>
      <c r="B1595" s="6">
        <v>45548</v>
      </c>
      <c r="C1595" t="s">
        <v>1</v>
      </c>
      <c r="D1595" t="s">
        <v>7706</v>
      </c>
      <c r="E1595" t="s">
        <v>10763</v>
      </c>
      <c r="F1595" t="s">
        <v>10764</v>
      </c>
      <c r="G1595">
        <v>1620</v>
      </c>
      <c r="H1595">
        <v>1620</v>
      </c>
      <c r="I1595">
        <v>1620</v>
      </c>
      <c r="J1595">
        <v>1620</v>
      </c>
      <c r="K1595">
        <v>0</v>
      </c>
      <c r="L1595" s="2">
        <v>0</v>
      </c>
      <c r="M1595" s="2">
        <v>0</v>
      </c>
      <c r="N1595" s="2">
        <v>0</v>
      </c>
      <c r="O1595" s="2">
        <v>7.7</v>
      </c>
      <c r="P1595" s="2">
        <v>0</v>
      </c>
      <c r="Q1595" s="2">
        <v>0</v>
      </c>
      <c r="R1595" s="2">
        <v>0</v>
      </c>
      <c r="S1595" s="2">
        <v>0</v>
      </c>
      <c r="T1595" s="2">
        <v>0</v>
      </c>
      <c r="U1595" s="2">
        <v>7.7</v>
      </c>
      <c r="V1595" t="s">
        <v>55</v>
      </c>
    </row>
    <row r="1596" spans="1:22" ht="15.75" hidden="1" thickBot="1" x14ac:dyDescent="0.3">
      <c r="A1596" t="s">
        <v>8326</v>
      </c>
      <c r="B1596" s="6">
        <v>45548</v>
      </c>
      <c r="C1596" t="s">
        <v>1</v>
      </c>
      <c r="D1596" t="s">
        <v>7706</v>
      </c>
      <c r="E1596" t="s">
        <v>10763</v>
      </c>
      <c r="F1596" t="s">
        <v>10764</v>
      </c>
      <c r="G1596">
        <v>1619</v>
      </c>
      <c r="H1596">
        <v>1619</v>
      </c>
      <c r="I1596">
        <v>1619</v>
      </c>
      <c r="J1596">
        <v>1619</v>
      </c>
      <c r="K1596">
        <v>0</v>
      </c>
      <c r="L1596" s="2">
        <v>0</v>
      </c>
      <c r="M1596" s="2">
        <v>0</v>
      </c>
      <c r="N1596" s="2">
        <v>0</v>
      </c>
      <c r="O1596" s="2">
        <v>22.5</v>
      </c>
      <c r="P1596" s="2">
        <v>0</v>
      </c>
      <c r="Q1596" s="2">
        <v>0</v>
      </c>
      <c r="R1596" s="2">
        <v>0</v>
      </c>
      <c r="S1596" s="2">
        <v>0</v>
      </c>
      <c r="T1596" s="2">
        <v>0</v>
      </c>
      <c r="U1596" s="2">
        <v>22.5</v>
      </c>
      <c r="V1596" t="s">
        <v>55</v>
      </c>
    </row>
    <row r="1597" spans="1:22" ht="15.75" hidden="1" thickBot="1" x14ac:dyDescent="0.3">
      <c r="A1597" t="s">
        <v>8326</v>
      </c>
      <c r="B1597" s="6">
        <v>45548</v>
      </c>
      <c r="C1597" t="s">
        <v>1</v>
      </c>
      <c r="D1597" t="s">
        <v>7706</v>
      </c>
      <c r="E1597" t="s">
        <v>10763</v>
      </c>
      <c r="F1597" t="s">
        <v>10764</v>
      </c>
      <c r="G1597">
        <v>1618</v>
      </c>
      <c r="H1597">
        <v>1618</v>
      </c>
      <c r="I1597">
        <v>1618</v>
      </c>
      <c r="J1597">
        <v>1618</v>
      </c>
      <c r="K1597">
        <v>0</v>
      </c>
      <c r="L1597" s="2">
        <v>0</v>
      </c>
      <c r="M1597" s="2">
        <v>0</v>
      </c>
      <c r="N1597" s="2">
        <v>0</v>
      </c>
      <c r="O1597" s="2">
        <v>13.5</v>
      </c>
      <c r="P1597" s="2">
        <v>0</v>
      </c>
      <c r="Q1597" s="2">
        <v>0</v>
      </c>
      <c r="R1597" s="2">
        <v>0</v>
      </c>
      <c r="S1597" s="2">
        <v>0</v>
      </c>
      <c r="T1597" s="2">
        <v>0</v>
      </c>
      <c r="U1597" s="2">
        <v>13.5</v>
      </c>
      <c r="V1597" t="s">
        <v>55</v>
      </c>
    </row>
    <row r="1598" spans="1:22" ht="15.75" hidden="1" thickBot="1" x14ac:dyDescent="0.3">
      <c r="A1598" t="s">
        <v>8326</v>
      </c>
      <c r="B1598" s="6">
        <v>45548</v>
      </c>
      <c r="C1598" t="s">
        <v>1</v>
      </c>
      <c r="D1598" t="s">
        <v>7706</v>
      </c>
      <c r="E1598" t="s">
        <v>10763</v>
      </c>
      <c r="F1598" t="s">
        <v>10764</v>
      </c>
      <c r="G1598">
        <v>1617</v>
      </c>
      <c r="H1598">
        <v>1617</v>
      </c>
      <c r="I1598">
        <v>1617</v>
      </c>
      <c r="J1598">
        <v>1617</v>
      </c>
      <c r="K1598">
        <v>0</v>
      </c>
      <c r="L1598" s="2">
        <v>0</v>
      </c>
      <c r="M1598" s="2">
        <v>0</v>
      </c>
      <c r="N1598" s="2">
        <v>0</v>
      </c>
      <c r="O1598" s="2">
        <v>98.4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>
        <v>98.4</v>
      </c>
      <c r="V1598" t="s">
        <v>55</v>
      </c>
    </row>
    <row r="1599" spans="1:22" ht="15.75" hidden="1" thickBot="1" x14ac:dyDescent="0.3">
      <c r="A1599" t="s">
        <v>8326</v>
      </c>
      <c r="B1599" s="6">
        <v>45548</v>
      </c>
      <c r="C1599" t="s">
        <v>1</v>
      </c>
      <c r="D1599" t="s">
        <v>7706</v>
      </c>
      <c r="E1599" t="s">
        <v>10763</v>
      </c>
      <c r="F1599" t="s">
        <v>10764</v>
      </c>
      <c r="G1599">
        <v>1616</v>
      </c>
      <c r="H1599">
        <v>1616</v>
      </c>
      <c r="I1599">
        <v>1616</v>
      </c>
      <c r="J1599">
        <v>1616</v>
      </c>
      <c r="K1599">
        <v>0</v>
      </c>
      <c r="L1599" s="2">
        <v>0</v>
      </c>
      <c r="M1599" s="2">
        <v>0</v>
      </c>
      <c r="N1599" s="2">
        <v>0</v>
      </c>
      <c r="O1599" s="2">
        <v>113.3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>
        <v>113.3</v>
      </c>
      <c r="V1599" t="s">
        <v>55</v>
      </c>
    </row>
    <row r="1600" spans="1:22" ht="15.75" hidden="1" thickBot="1" x14ac:dyDescent="0.3">
      <c r="A1600" t="s">
        <v>8326</v>
      </c>
      <c r="B1600" s="6">
        <v>45548</v>
      </c>
      <c r="C1600" t="s">
        <v>1</v>
      </c>
      <c r="D1600" t="s">
        <v>7706</v>
      </c>
      <c r="E1600" t="s">
        <v>10763</v>
      </c>
      <c r="F1600" t="s">
        <v>10764</v>
      </c>
      <c r="G1600">
        <v>1615</v>
      </c>
      <c r="H1600">
        <v>1615</v>
      </c>
      <c r="I1600">
        <v>1615</v>
      </c>
      <c r="J1600">
        <v>1615</v>
      </c>
      <c r="K1600">
        <v>0</v>
      </c>
      <c r="L1600" s="2">
        <v>0</v>
      </c>
      <c r="M1600" s="2">
        <v>0</v>
      </c>
      <c r="N1600" s="2">
        <v>0</v>
      </c>
      <c r="O1600" s="2">
        <v>79.48</v>
      </c>
      <c r="P1600" s="2">
        <v>0</v>
      </c>
      <c r="Q1600" s="2">
        <v>0</v>
      </c>
      <c r="R1600" s="2">
        <v>0</v>
      </c>
      <c r="S1600" s="2">
        <v>0</v>
      </c>
      <c r="T1600" s="2">
        <v>0</v>
      </c>
      <c r="U1600" s="2">
        <v>79.48</v>
      </c>
      <c r="V1600" t="s">
        <v>55</v>
      </c>
    </row>
    <row r="1601" spans="1:22" ht="15.75" hidden="1" thickBot="1" x14ac:dyDescent="0.3">
      <c r="A1601" t="s">
        <v>8326</v>
      </c>
      <c r="B1601" s="6">
        <v>45547</v>
      </c>
      <c r="C1601" t="s">
        <v>1</v>
      </c>
      <c r="D1601" t="s">
        <v>7706</v>
      </c>
      <c r="E1601" t="s">
        <v>10763</v>
      </c>
      <c r="F1601" t="s">
        <v>10764</v>
      </c>
      <c r="G1601">
        <v>1614</v>
      </c>
      <c r="H1601">
        <v>1614</v>
      </c>
      <c r="I1601">
        <v>1614</v>
      </c>
      <c r="J1601">
        <v>1614</v>
      </c>
      <c r="K1601">
        <v>0</v>
      </c>
      <c r="L1601" s="2">
        <v>0</v>
      </c>
      <c r="M1601" s="2">
        <v>0</v>
      </c>
      <c r="N1601" s="2">
        <v>0</v>
      </c>
      <c r="O1601" s="2">
        <v>102.8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>
        <v>102.8</v>
      </c>
      <c r="V1601" t="s">
        <v>55</v>
      </c>
    </row>
    <row r="1602" spans="1:22" ht="15.75" hidden="1" thickBot="1" x14ac:dyDescent="0.3">
      <c r="A1602" t="s">
        <v>8326</v>
      </c>
      <c r="B1602" s="6">
        <v>45547</v>
      </c>
      <c r="C1602" t="s">
        <v>1</v>
      </c>
      <c r="D1602" t="s">
        <v>7706</v>
      </c>
      <c r="E1602" t="s">
        <v>10763</v>
      </c>
      <c r="F1602" t="s">
        <v>10764</v>
      </c>
      <c r="G1602">
        <v>1613</v>
      </c>
      <c r="H1602">
        <v>1613</v>
      </c>
      <c r="I1602">
        <v>1613</v>
      </c>
      <c r="J1602">
        <v>1613</v>
      </c>
      <c r="K1602">
        <v>0</v>
      </c>
      <c r="L1602" s="2">
        <v>0</v>
      </c>
      <c r="M1602" s="2">
        <v>0</v>
      </c>
      <c r="N1602" s="2">
        <v>0</v>
      </c>
      <c r="O1602" s="2">
        <v>126</v>
      </c>
      <c r="P1602" s="2">
        <v>0</v>
      </c>
      <c r="Q1602" s="2">
        <v>0</v>
      </c>
      <c r="R1602" s="2">
        <v>0</v>
      </c>
      <c r="S1602" s="2">
        <v>0</v>
      </c>
      <c r="T1602" s="2">
        <v>0</v>
      </c>
      <c r="U1602" s="2">
        <v>126</v>
      </c>
      <c r="V1602" t="s">
        <v>55</v>
      </c>
    </row>
    <row r="1603" spans="1:22" ht="15.75" hidden="1" thickBot="1" x14ac:dyDescent="0.3">
      <c r="A1603" t="s">
        <v>8326</v>
      </c>
      <c r="B1603" s="6">
        <v>45547</v>
      </c>
      <c r="C1603" t="s">
        <v>1</v>
      </c>
      <c r="D1603" t="s">
        <v>7706</v>
      </c>
      <c r="E1603" t="s">
        <v>10763</v>
      </c>
      <c r="F1603" t="s">
        <v>10764</v>
      </c>
      <c r="G1603">
        <v>1612</v>
      </c>
      <c r="H1603">
        <v>1612</v>
      </c>
      <c r="I1603">
        <v>1612</v>
      </c>
      <c r="J1603">
        <v>1612</v>
      </c>
      <c r="K1603">
        <v>0</v>
      </c>
      <c r="L1603" s="2">
        <v>0</v>
      </c>
      <c r="M1603" s="2">
        <v>0</v>
      </c>
      <c r="N1603" s="2">
        <v>0</v>
      </c>
      <c r="O1603" s="2">
        <v>16.309999999999999</v>
      </c>
      <c r="P1603" s="2">
        <v>0</v>
      </c>
      <c r="Q1603" s="2">
        <v>0</v>
      </c>
      <c r="R1603" s="2">
        <v>0</v>
      </c>
      <c r="S1603" s="2">
        <v>0</v>
      </c>
      <c r="T1603" s="2">
        <v>0</v>
      </c>
      <c r="U1603" s="2">
        <v>16.309999999999999</v>
      </c>
      <c r="V1603" t="s">
        <v>55</v>
      </c>
    </row>
    <row r="1604" spans="1:22" ht="15.75" hidden="1" thickBot="1" x14ac:dyDescent="0.3">
      <c r="A1604" t="s">
        <v>8326</v>
      </c>
      <c r="B1604" s="6">
        <v>45547</v>
      </c>
      <c r="C1604" t="s">
        <v>1</v>
      </c>
      <c r="D1604" t="s">
        <v>7706</v>
      </c>
      <c r="E1604" t="s">
        <v>10763</v>
      </c>
      <c r="F1604" t="s">
        <v>10764</v>
      </c>
      <c r="G1604">
        <v>1611</v>
      </c>
      <c r="H1604">
        <v>1611</v>
      </c>
      <c r="I1604">
        <v>1611</v>
      </c>
      <c r="J1604">
        <v>1611</v>
      </c>
      <c r="K1604">
        <v>0</v>
      </c>
      <c r="L1604" s="2">
        <v>0</v>
      </c>
      <c r="M1604" s="2">
        <v>0</v>
      </c>
      <c r="N1604" s="2">
        <v>0</v>
      </c>
      <c r="O1604" s="2">
        <v>36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>
        <v>36</v>
      </c>
      <c r="V1604" t="s">
        <v>55</v>
      </c>
    </row>
    <row r="1605" spans="1:22" ht="15.75" hidden="1" thickBot="1" x14ac:dyDescent="0.3">
      <c r="A1605" t="s">
        <v>8326</v>
      </c>
      <c r="B1605" s="6">
        <v>45547</v>
      </c>
      <c r="C1605" t="s">
        <v>1</v>
      </c>
      <c r="D1605" t="s">
        <v>7706</v>
      </c>
      <c r="E1605" t="s">
        <v>10763</v>
      </c>
      <c r="F1605" t="s">
        <v>10764</v>
      </c>
      <c r="G1605">
        <v>1610</v>
      </c>
      <c r="H1605">
        <v>1610</v>
      </c>
      <c r="I1605">
        <v>1610</v>
      </c>
      <c r="J1605">
        <v>1610</v>
      </c>
      <c r="K1605">
        <v>0</v>
      </c>
      <c r="L1605" s="2">
        <v>0</v>
      </c>
      <c r="M1605" s="2">
        <v>0</v>
      </c>
      <c r="N1605" s="2">
        <v>0</v>
      </c>
      <c r="O1605" s="2">
        <v>13.8</v>
      </c>
      <c r="P1605" s="2">
        <v>0</v>
      </c>
      <c r="Q1605" s="2">
        <v>0</v>
      </c>
      <c r="R1605" s="2">
        <v>0</v>
      </c>
      <c r="S1605" s="2">
        <v>0</v>
      </c>
      <c r="T1605" s="2">
        <v>0</v>
      </c>
      <c r="U1605" s="2">
        <v>13.8</v>
      </c>
      <c r="V1605" t="s">
        <v>55</v>
      </c>
    </row>
    <row r="1606" spans="1:22" ht="15.75" hidden="1" thickBot="1" x14ac:dyDescent="0.3">
      <c r="A1606" t="s">
        <v>8326</v>
      </c>
      <c r="B1606" s="6">
        <v>45547</v>
      </c>
      <c r="C1606" t="s">
        <v>1</v>
      </c>
      <c r="D1606" t="s">
        <v>7706</v>
      </c>
      <c r="E1606" t="s">
        <v>10763</v>
      </c>
      <c r="F1606" t="s">
        <v>10764</v>
      </c>
      <c r="G1606">
        <v>1609</v>
      </c>
      <c r="H1606">
        <v>1609</v>
      </c>
      <c r="I1606">
        <v>1609</v>
      </c>
      <c r="J1606">
        <v>1609</v>
      </c>
      <c r="K1606">
        <v>0</v>
      </c>
      <c r="L1606" s="2">
        <v>0</v>
      </c>
      <c r="M1606" s="2">
        <v>0</v>
      </c>
      <c r="N1606" s="2">
        <v>0</v>
      </c>
      <c r="O1606" s="2">
        <v>126</v>
      </c>
      <c r="P1606" s="2">
        <v>0</v>
      </c>
      <c r="Q1606" s="2">
        <v>0</v>
      </c>
      <c r="R1606" s="2">
        <v>0</v>
      </c>
      <c r="S1606" s="2">
        <v>0</v>
      </c>
      <c r="T1606" s="2">
        <v>0</v>
      </c>
      <c r="U1606" s="2">
        <v>126</v>
      </c>
      <c r="V1606" t="s">
        <v>55</v>
      </c>
    </row>
    <row r="1607" spans="1:22" ht="15.75" hidden="1" thickBot="1" x14ac:dyDescent="0.3">
      <c r="A1607" t="s">
        <v>8326</v>
      </c>
      <c r="B1607" s="6">
        <v>45547</v>
      </c>
      <c r="C1607" t="s">
        <v>1</v>
      </c>
      <c r="D1607" t="s">
        <v>7706</v>
      </c>
      <c r="E1607" t="s">
        <v>10763</v>
      </c>
      <c r="F1607" t="s">
        <v>10764</v>
      </c>
      <c r="G1607">
        <v>1608</v>
      </c>
      <c r="H1607">
        <v>1608</v>
      </c>
      <c r="I1607">
        <v>1608</v>
      </c>
      <c r="J1607">
        <v>1608</v>
      </c>
      <c r="K1607">
        <v>0</v>
      </c>
      <c r="L1607" s="2">
        <v>0</v>
      </c>
      <c r="M1607" s="2">
        <v>0</v>
      </c>
      <c r="N1607" s="2">
        <v>0</v>
      </c>
      <c r="O1607" s="2">
        <v>3086</v>
      </c>
      <c r="P1607" s="2">
        <v>0</v>
      </c>
      <c r="Q1607" s="2">
        <v>0</v>
      </c>
      <c r="R1607" s="2">
        <v>0</v>
      </c>
      <c r="S1607" s="2">
        <v>0</v>
      </c>
      <c r="T1607" s="2">
        <v>0</v>
      </c>
      <c r="U1607" s="2">
        <v>3086</v>
      </c>
      <c r="V1607" t="s">
        <v>55</v>
      </c>
    </row>
    <row r="1608" spans="1:22" ht="15.75" hidden="1" thickBot="1" x14ac:dyDescent="0.3">
      <c r="A1608" t="s">
        <v>8326</v>
      </c>
      <c r="B1608" s="6">
        <v>45547</v>
      </c>
      <c r="C1608" t="s">
        <v>1</v>
      </c>
      <c r="D1608" t="s">
        <v>7706</v>
      </c>
      <c r="E1608" t="s">
        <v>10763</v>
      </c>
      <c r="F1608" t="s">
        <v>10764</v>
      </c>
      <c r="G1608">
        <v>1607</v>
      </c>
      <c r="H1608">
        <v>1607</v>
      </c>
      <c r="I1608">
        <v>1607</v>
      </c>
      <c r="J1608">
        <v>1607</v>
      </c>
      <c r="K1608">
        <v>0</v>
      </c>
      <c r="L1608" s="2">
        <v>0</v>
      </c>
      <c r="M1608" s="2">
        <v>0</v>
      </c>
      <c r="N1608" s="2">
        <v>0</v>
      </c>
      <c r="O1608" s="2">
        <v>65</v>
      </c>
      <c r="P1608" s="2">
        <v>0</v>
      </c>
      <c r="Q1608" s="2">
        <v>0</v>
      </c>
      <c r="R1608" s="2">
        <v>0</v>
      </c>
      <c r="S1608" s="2">
        <v>0</v>
      </c>
      <c r="T1608" s="2">
        <v>0</v>
      </c>
      <c r="U1608" s="2">
        <v>65</v>
      </c>
      <c r="V1608" t="s">
        <v>55</v>
      </c>
    </row>
    <row r="1609" spans="1:22" ht="15.75" hidden="1" thickBot="1" x14ac:dyDescent="0.3">
      <c r="A1609" t="s">
        <v>8326</v>
      </c>
      <c r="B1609" s="6">
        <v>45547</v>
      </c>
      <c r="C1609" t="s">
        <v>1</v>
      </c>
      <c r="D1609" t="s">
        <v>7706</v>
      </c>
      <c r="E1609" t="s">
        <v>10763</v>
      </c>
      <c r="F1609" t="s">
        <v>10764</v>
      </c>
      <c r="G1609">
        <v>1606</v>
      </c>
      <c r="H1609">
        <v>1606</v>
      </c>
      <c r="I1609">
        <v>1606</v>
      </c>
      <c r="J1609">
        <v>1606</v>
      </c>
      <c r="K1609">
        <v>0</v>
      </c>
      <c r="L1609" s="2">
        <v>0</v>
      </c>
      <c r="M1609" s="2">
        <v>0</v>
      </c>
      <c r="N1609" s="2">
        <v>0</v>
      </c>
      <c r="O1609" s="2">
        <v>76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76</v>
      </c>
      <c r="V1609" t="s">
        <v>55</v>
      </c>
    </row>
    <row r="1610" spans="1:22" ht="15.75" hidden="1" thickBot="1" x14ac:dyDescent="0.3">
      <c r="A1610" t="s">
        <v>8326</v>
      </c>
      <c r="B1610" s="6">
        <v>45547</v>
      </c>
      <c r="C1610" t="s">
        <v>1</v>
      </c>
      <c r="D1610" t="s">
        <v>7706</v>
      </c>
      <c r="E1610" t="s">
        <v>10763</v>
      </c>
      <c r="F1610" t="s">
        <v>10764</v>
      </c>
      <c r="G1610">
        <v>1605</v>
      </c>
      <c r="H1610">
        <v>1605</v>
      </c>
      <c r="I1610">
        <v>1605</v>
      </c>
      <c r="J1610">
        <v>1605</v>
      </c>
      <c r="K1610">
        <v>0</v>
      </c>
      <c r="L1610" s="2">
        <v>0</v>
      </c>
      <c r="M1610" s="2">
        <v>0</v>
      </c>
      <c r="N1610" s="2">
        <v>0</v>
      </c>
      <c r="O1610" s="2">
        <v>49.8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>
        <v>49.8</v>
      </c>
      <c r="V1610" t="s">
        <v>55</v>
      </c>
    </row>
    <row r="1611" spans="1:22" ht="15.75" hidden="1" thickBot="1" x14ac:dyDescent="0.3">
      <c r="A1611" t="s">
        <v>8326</v>
      </c>
      <c r="B1611" s="6">
        <v>45547</v>
      </c>
      <c r="C1611" t="s">
        <v>1</v>
      </c>
      <c r="D1611" t="s">
        <v>7706</v>
      </c>
      <c r="E1611" t="s">
        <v>10763</v>
      </c>
      <c r="F1611" t="s">
        <v>10764</v>
      </c>
      <c r="G1611">
        <v>1604</v>
      </c>
      <c r="H1611">
        <v>1604</v>
      </c>
      <c r="I1611">
        <v>1604</v>
      </c>
      <c r="J1611">
        <v>1604</v>
      </c>
      <c r="K1611">
        <v>0</v>
      </c>
      <c r="L1611" s="2">
        <v>0</v>
      </c>
      <c r="M1611" s="2">
        <v>0</v>
      </c>
      <c r="N1611" s="2">
        <v>0</v>
      </c>
      <c r="O1611" s="2">
        <v>22</v>
      </c>
      <c r="P1611" s="2">
        <v>0</v>
      </c>
      <c r="Q1611" s="2">
        <v>0</v>
      </c>
      <c r="R1611" s="2">
        <v>0</v>
      </c>
      <c r="S1611" s="2">
        <v>0</v>
      </c>
      <c r="T1611" s="2">
        <v>0</v>
      </c>
      <c r="U1611" s="2">
        <v>22</v>
      </c>
      <c r="V1611" t="s">
        <v>55</v>
      </c>
    </row>
    <row r="1612" spans="1:22" ht="15.75" hidden="1" thickBot="1" x14ac:dyDescent="0.3">
      <c r="A1612" t="s">
        <v>8326</v>
      </c>
      <c r="B1612" s="6">
        <v>45547</v>
      </c>
      <c r="C1612" t="s">
        <v>1</v>
      </c>
      <c r="D1612" t="s">
        <v>7706</v>
      </c>
      <c r="E1612" t="s">
        <v>10763</v>
      </c>
      <c r="F1612" t="s">
        <v>10764</v>
      </c>
      <c r="G1612">
        <v>1603</v>
      </c>
      <c r="H1612">
        <v>1603</v>
      </c>
      <c r="I1612">
        <v>1603</v>
      </c>
      <c r="J1612">
        <v>1603</v>
      </c>
      <c r="K1612">
        <v>0</v>
      </c>
      <c r="L1612" s="2">
        <v>0</v>
      </c>
      <c r="M1612" s="2">
        <v>0</v>
      </c>
      <c r="N1612" s="2">
        <v>0</v>
      </c>
      <c r="O1612" s="2">
        <v>67.599999999999994</v>
      </c>
      <c r="P1612" s="2">
        <v>0</v>
      </c>
      <c r="Q1612" s="2">
        <v>0</v>
      </c>
      <c r="R1612" s="2">
        <v>0</v>
      </c>
      <c r="S1612" s="2">
        <v>0</v>
      </c>
      <c r="T1612" s="2">
        <v>0</v>
      </c>
      <c r="U1612" s="2">
        <v>67.599999999999994</v>
      </c>
      <c r="V1612" t="s">
        <v>55</v>
      </c>
    </row>
    <row r="1613" spans="1:22" ht="15.75" hidden="1" thickBot="1" x14ac:dyDescent="0.3">
      <c r="A1613" t="s">
        <v>8326</v>
      </c>
      <c r="B1613" s="6">
        <v>45547</v>
      </c>
      <c r="C1613" t="s">
        <v>1</v>
      </c>
      <c r="D1613" t="s">
        <v>7706</v>
      </c>
      <c r="E1613" t="s">
        <v>10763</v>
      </c>
      <c r="F1613" t="s">
        <v>10764</v>
      </c>
      <c r="G1613">
        <v>1602</v>
      </c>
      <c r="H1613">
        <v>1602</v>
      </c>
      <c r="I1613">
        <v>1602</v>
      </c>
      <c r="J1613">
        <v>1602</v>
      </c>
      <c r="K1613">
        <v>0</v>
      </c>
      <c r="L1613" s="2">
        <v>0</v>
      </c>
      <c r="M1613" s="2">
        <v>0</v>
      </c>
      <c r="N1613" s="2">
        <v>0</v>
      </c>
      <c r="O1613" s="2">
        <v>65.5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>
        <v>65.5</v>
      </c>
      <c r="V1613" t="s">
        <v>55</v>
      </c>
    </row>
    <row r="1614" spans="1:22" ht="15.75" hidden="1" thickBot="1" x14ac:dyDescent="0.3">
      <c r="A1614" t="s">
        <v>8326</v>
      </c>
      <c r="B1614" s="6">
        <v>45547</v>
      </c>
      <c r="C1614" t="s">
        <v>1</v>
      </c>
      <c r="D1614" t="s">
        <v>7706</v>
      </c>
      <c r="E1614" t="s">
        <v>10763</v>
      </c>
      <c r="F1614" t="s">
        <v>10764</v>
      </c>
      <c r="G1614">
        <v>1601</v>
      </c>
      <c r="H1614">
        <v>1601</v>
      </c>
      <c r="I1614">
        <v>1601</v>
      </c>
      <c r="J1614">
        <v>1601</v>
      </c>
      <c r="K1614">
        <v>0</v>
      </c>
      <c r="L1614" s="2">
        <v>0</v>
      </c>
      <c r="M1614" s="2">
        <v>0</v>
      </c>
      <c r="N1614" s="2">
        <v>0</v>
      </c>
      <c r="O1614" s="2">
        <v>219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>
        <v>219</v>
      </c>
      <c r="V1614" t="s">
        <v>55</v>
      </c>
    </row>
    <row r="1615" spans="1:22" ht="15.75" hidden="1" thickBot="1" x14ac:dyDescent="0.3">
      <c r="A1615" t="s">
        <v>8326</v>
      </c>
      <c r="B1615" s="6">
        <v>45547</v>
      </c>
      <c r="C1615" t="s">
        <v>1</v>
      </c>
      <c r="D1615" t="s">
        <v>7706</v>
      </c>
      <c r="E1615" t="s">
        <v>10763</v>
      </c>
      <c r="F1615" t="s">
        <v>10764</v>
      </c>
      <c r="G1615">
        <v>1600</v>
      </c>
      <c r="H1615">
        <v>1600</v>
      </c>
      <c r="I1615">
        <v>1600</v>
      </c>
      <c r="J1615">
        <v>1600</v>
      </c>
      <c r="K1615">
        <v>0</v>
      </c>
      <c r="L1615" s="2">
        <v>0</v>
      </c>
      <c r="M1615" s="2">
        <v>0</v>
      </c>
      <c r="N1615" s="2">
        <v>0</v>
      </c>
      <c r="O1615" s="2">
        <v>33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>
        <v>33</v>
      </c>
      <c r="V1615" t="s">
        <v>55</v>
      </c>
    </row>
    <row r="1616" spans="1:22" ht="15.75" hidden="1" thickBot="1" x14ac:dyDescent="0.3">
      <c r="A1616" t="s">
        <v>8326</v>
      </c>
      <c r="B1616" s="6">
        <v>45547</v>
      </c>
      <c r="C1616" t="s">
        <v>1</v>
      </c>
      <c r="D1616" t="s">
        <v>7706</v>
      </c>
      <c r="E1616" t="s">
        <v>10763</v>
      </c>
      <c r="F1616" t="s">
        <v>10764</v>
      </c>
      <c r="G1616">
        <v>1599</v>
      </c>
      <c r="H1616">
        <v>1599</v>
      </c>
      <c r="I1616">
        <v>1599</v>
      </c>
      <c r="J1616">
        <v>1599</v>
      </c>
      <c r="K1616">
        <v>0</v>
      </c>
      <c r="L1616" s="2">
        <v>0</v>
      </c>
      <c r="M1616" s="2">
        <v>0</v>
      </c>
      <c r="N1616" s="2">
        <v>0</v>
      </c>
      <c r="O1616" s="2">
        <v>22.5</v>
      </c>
      <c r="P1616" s="2">
        <v>0</v>
      </c>
      <c r="Q1616" s="2">
        <v>0</v>
      </c>
      <c r="R1616" s="2">
        <v>0</v>
      </c>
      <c r="S1616" s="2">
        <v>0</v>
      </c>
      <c r="T1616" s="2">
        <v>0</v>
      </c>
      <c r="U1616" s="2">
        <v>22.5</v>
      </c>
      <c r="V1616" t="s">
        <v>55</v>
      </c>
    </row>
    <row r="1617" spans="1:22" ht="15.75" hidden="1" thickBot="1" x14ac:dyDescent="0.3">
      <c r="A1617" t="s">
        <v>8326</v>
      </c>
      <c r="B1617" s="6">
        <v>45547</v>
      </c>
      <c r="C1617" t="s">
        <v>1</v>
      </c>
      <c r="D1617" t="s">
        <v>7706</v>
      </c>
      <c r="E1617" t="s">
        <v>10763</v>
      </c>
      <c r="F1617" t="s">
        <v>10764</v>
      </c>
      <c r="G1617">
        <v>1598</v>
      </c>
      <c r="H1617">
        <v>1598</v>
      </c>
      <c r="I1617">
        <v>1598</v>
      </c>
      <c r="J1617">
        <v>1598</v>
      </c>
      <c r="K1617">
        <v>0</v>
      </c>
      <c r="L1617" s="2">
        <v>0</v>
      </c>
      <c r="M1617" s="2">
        <v>0</v>
      </c>
      <c r="N1617" s="2">
        <v>0</v>
      </c>
      <c r="O1617" s="2">
        <v>264.5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>
        <v>264.5</v>
      </c>
      <c r="V1617" t="s">
        <v>55</v>
      </c>
    </row>
    <row r="1618" spans="1:22" ht="15.75" hidden="1" thickBot="1" x14ac:dyDescent="0.3">
      <c r="A1618" t="s">
        <v>8326</v>
      </c>
      <c r="B1618" s="6">
        <v>45547</v>
      </c>
      <c r="C1618" t="s">
        <v>1</v>
      </c>
      <c r="D1618" t="s">
        <v>7706</v>
      </c>
      <c r="E1618" t="s">
        <v>10763</v>
      </c>
      <c r="F1618" t="s">
        <v>10764</v>
      </c>
      <c r="G1618">
        <v>1597</v>
      </c>
      <c r="H1618">
        <v>1597</v>
      </c>
      <c r="I1618">
        <v>1597</v>
      </c>
      <c r="J1618">
        <v>1597</v>
      </c>
      <c r="K1618">
        <v>0</v>
      </c>
      <c r="L1618" s="2">
        <v>0</v>
      </c>
      <c r="M1618" s="2">
        <v>0</v>
      </c>
      <c r="N1618" s="2">
        <v>0</v>
      </c>
      <c r="O1618" s="2">
        <v>105.4</v>
      </c>
      <c r="P1618" s="2">
        <v>0</v>
      </c>
      <c r="Q1618" s="2">
        <v>0</v>
      </c>
      <c r="R1618" s="2">
        <v>0</v>
      </c>
      <c r="S1618" s="2">
        <v>0</v>
      </c>
      <c r="T1618" s="2">
        <v>0</v>
      </c>
      <c r="U1618" s="2">
        <v>105.4</v>
      </c>
      <c r="V1618" t="s">
        <v>55</v>
      </c>
    </row>
    <row r="1619" spans="1:22" ht="15.75" hidden="1" thickBot="1" x14ac:dyDescent="0.3">
      <c r="A1619" t="s">
        <v>8326</v>
      </c>
      <c r="B1619" s="6">
        <v>45547</v>
      </c>
      <c r="C1619" t="s">
        <v>1</v>
      </c>
      <c r="D1619" t="s">
        <v>7706</v>
      </c>
      <c r="E1619" t="s">
        <v>10763</v>
      </c>
      <c r="F1619" t="s">
        <v>10764</v>
      </c>
      <c r="G1619">
        <v>1596</v>
      </c>
      <c r="H1619">
        <v>1596</v>
      </c>
      <c r="I1619">
        <v>1596</v>
      </c>
      <c r="J1619">
        <v>1596</v>
      </c>
      <c r="K1619">
        <v>0</v>
      </c>
      <c r="L1619" s="2">
        <v>0</v>
      </c>
      <c r="M1619" s="2">
        <v>0</v>
      </c>
      <c r="N1619" s="2">
        <v>0</v>
      </c>
      <c r="O1619" s="2">
        <v>450</v>
      </c>
      <c r="P1619" s="2">
        <v>0</v>
      </c>
      <c r="Q1619" s="2">
        <v>0</v>
      </c>
      <c r="R1619" s="2">
        <v>0</v>
      </c>
      <c r="S1619" s="2">
        <v>0</v>
      </c>
      <c r="T1619" s="2">
        <v>0</v>
      </c>
      <c r="U1619" s="2">
        <v>450</v>
      </c>
      <c r="V1619" t="s">
        <v>55</v>
      </c>
    </row>
    <row r="1620" spans="1:22" ht="15.75" hidden="1" thickBot="1" x14ac:dyDescent="0.3">
      <c r="A1620" t="s">
        <v>8326</v>
      </c>
      <c r="B1620" s="6">
        <v>45547</v>
      </c>
      <c r="C1620" t="s">
        <v>1</v>
      </c>
      <c r="D1620" t="s">
        <v>7706</v>
      </c>
      <c r="E1620" t="s">
        <v>10763</v>
      </c>
      <c r="F1620" t="s">
        <v>10764</v>
      </c>
      <c r="G1620">
        <v>1595</v>
      </c>
      <c r="H1620">
        <v>1595</v>
      </c>
      <c r="I1620">
        <v>1595</v>
      </c>
      <c r="J1620">
        <v>1595</v>
      </c>
      <c r="K1620">
        <v>0</v>
      </c>
      <c r="L1620" s="2">
        <v>0</v>
      </c>
      <c r="M1620" s="2">
        <v>0</v>
      </c>
      <c r="N1620" s="2">
        <v>0</v>
      </c>
      <c r="O1620" s="2">
        <v>358.2</v>
      </c>
      <c r="P1620" s="2">
        <v>0</v>
      </c>
      <c r="Q1620" s="2">
        <v>0</v>
      </c>
      <c r="R1620" s="2">
        <v>0</v>
      </c>
      <c r="S1620" s="2">
        <v>0</v>
      </c>
      <c r="T1620" s="2">
        <v>0</v>
      </c>
      <c r="U1620" s="2">
        <v>358.2</v>
      </c>
      <c r="V1620" t="s">
        <v>55</v>
      </c>
    </row>
    <row r="1621" spans="1:22" ht="15.75" hidden="1" thickBot="1" x14ac:dyDescent="0.3">
      <c r="A1621" t="s">
        <v>8326</v>
      </c>
      <c r="B1621" s="6">
        <v>45546</v>
      </c>
      <c r="C1621" t="s">
        <v>1</v>
      </c>
      <c r="D1621" t="s">
        <v>7706</v>
      </c>
      <c r="E1621" t="s">
        <v>10763</v>
      </c>
      <c r="F1621" t="s">
        <v>10764</v>
      </c>
      <c r="G1621">
        <v>1594</v>
      </c>
      <c r="H1621">
        <v>1594</v>
      </c>
      <c r="I1621">
        <v>1594</v>
      </c>
      <c r="J1621">
        <v>1594</v>
      </c>
      <c r="K1621">
        <v>0</v>
      </c>
      <c r="L1621" s="2">
        <v>0</v>
      </c>
      <c r="M1621" s="2">
        <v>0</v>
      </c>
      <c r="N1621" s="2">
        <v>0</v>
      </c>
      <c r="O1621" s="2">
        <v>20</v>
      </c>
      <c r="P1621" s="2">
        <v>0</v>
      </c>
      <c r="Q1621" s="2">
        <v>0</v>
      </c>
      <c r="R1621" s="2">
        <v>0</v>
      </c>
      <c r="S1621" s="2">
        <v>0</v>
      </c>
      <c r="T1621" s="2">
        <v>0</v>
      </c>
      <c r="U1621" s="2">
        <v>20</v>
      </c>
      <c r="V1621" t="s">
        <v>55</v>
      </c>
    </row>
    <row r="1622" spans="1:22" ht="15.75" hidden="1" thickBot="1" x14ac:dyDescent="0.3">
      <c r="A1622" t="s">
        <v>8326</v>
      </c>
      <c r="B1622" s="6">
        <v>45546</v>
      </c>
      <c r="C1622" t="s">
        <v>1</v>
      </c>
      <c r="D1622" t="s">
        <v>7706</v>
      </c>
      <c r="E1622" t="s">
        <v>10763</v>
      </c>
      <c r="F1622" t="s">
        <v>10764</v>
      </c>
      <c r="G1622">
        <v>1593</v>
      </c>
      <c r="H1622">
        <v>1593</v>
      </c>
      <c r="I1622">
        <v>1593</v>
      </c>
      <c r="J1622">
        <v>1593</v>
      </c>
      <c r="K1622">
        <v>0</v>
      </c>
      <c r="L1622" s="2">
        <v>0</v>
      </c>
      <c r="M1622" s="2">
        <v>0</v>
      </c>
      <c r="N1622" s="2">
        <v>0</v>
      </c>
      <c r="O1622" s="2">
        <v>191.55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>
        <v>191.55</v>
      </c>
      <c r="V1622" t="s">
        <v>55</v>
      </c>
    </row>
    <row r="1623" spans="1:22" ht="15.75" hidden="1" thickBot="1" x14ac:dyDescent="0.3">
      <c r="A1623" t="s">
        <v>8326</v>
      </c>
      <c r="B1623" s="6">
        <v>45546</v>
      </c>
      <c r="C1623" t="s">
        <v>1</v>
      </c>
      <c r="D1623" t="s">
        <v>7706</v>
      </c>
      <c r="E1623" t="s">
        <v>10763</v>
      </c>
      <c r="F1623" t="s">
        <v>10764</v>
      </c>
      <c r="G1623">
        <v>1592</v>
      </c>
      <c r="H1623">
        <v>1592</v>
      </c>
      <c r="I1623">
        <v>1592</v>
      </c>
      <c r="J1623">
        <v>1592</v>
      </c>
      <c r="K1623">
        <v>0</v>
      </c>
      <c r="L1623" s="2">
        <v>0</v>
      </c>
      <c r="M1623" s="2">
        <v>0</v>
      </c>
      <c r="N1623" s="2">
        <v>0</v>
      </c>
      <c r="O1623" s="2">
        <v>471</v>
      </c>
      <c r="P1623" s="2">
        <v>0</v>
      </c>
      <c r="Q1623" s="2">
        <v>0</v>
      </c>
      <c r="R1623" s="2">
        <v>0</v>
      </c>
      <c r="S1623" s="2">
        <v>0</v>
      </c>
      <c r="T1623" s="2">
        <v>0</v>
      </c>
      <c r="U1623" s="2">
        <v>471</v>
      </c>
      <c r="V1623" t="s">
        <v>55</v>
      </c>
    </row>
    <row r="1624" spans="1:22" ht="15.75" hidden="1" thickBot="1" x14ac:dyDescent="0.3">
      <c r="A1624" t="s">
        <v>8326</v>
      </c>
      <c r="B1624" s="6">
        <v>45546</v>
      </c>
      <c r="C1624" t="s">
        <v>1</v>
      </c>
      <c r="D1624" t="s">
        <v>7706</v>
      </c>
      <c r="E1624" t="s">
        <v>10763</v>
      </c>
      <c r="F1624" t="s">
        <v>10764</v>
      </c>
      <c r="G1624">
        <v>1591</v>
      </c>
      <c r="H1624">
        <v>1591</v>
      </c>
      <c r="I1624">
        <v>1591</v>
      </c>
      <c r="J1624">
        <v>1591</v>
      </c>
      <c r="K1624">
        <v>0</v>
      </c>
      <c r="L1624" s="2">
        <v>0</v>
      </c>
      <c r="M1624" s="2">
        <v>0</v>
      </c>
      <c r="N1624" s="2">
        <v>0</v>
      </c>
      <c r="O1624" s="2">
        <v>216.25</v>
      </c>
      <c r="P1624" s="2">
        <v>0</v>
      </c>
      <c r="Q1624" s="2">
        <v>0</v>
      </c>
      <c r="R1624" s="2">
        <v>0</v>
      </c>
      <c r="S1624" s="2">
        <v>0</v>
      </c>
      <c r="T1624" s="2">
        <v>0</v>
      </c>
      <c r="U1624" s="2">
        <v>216.25</v>
      </c>
      <c r="V1624" t="s">
        <v>55</v>
      </c>
    </row>
    <row r="1625" spans="1:22" ht="15.75" hidden="1" thickBot="1" x14ac:dyDescent="0.3">
      <c r="A1625" t="s">
        <v>8326</v>
      </c>
      <c r="B1625" s="6">
        <v>45546</v>
      </c>
      <c r="C1625" t="s">
        <v>1</v>
      </c>
      <c r="D1625" t="s">
        <v>7706</v>
      </c>
      <c r="E1625" t="s">
        <v>10763</v>
      </c>
      <c r="F1625" t="s">
        <v>10764</v>
      </c>
      <c r="G1625">
        <v>1590</v>
      </c>
      <c r="H1625">
        <v>1590</v>
      </c>
      <c r="I1625">
        <v>1590</v>
      </c>
      <c r="J1625">
        <v>1590</v>
      </c>
      <c r="K1625">
        <v>0</v>
      </c>
      <c r="L1625" s="2">
        <v>0</v>
      </c>
      <c r="M1625" s="2">
        <v>0</v>
      </c>
      <c r="N1625" s="2">
        <v>0</v>
      </c>
      <c r="O1625" s="2">
        <v>467.9</v>
      </c>
      <c r="P1625" s="2">
        <v>0</v>
      </c>
      <c r="Q1625" s="2">
        <v>0</v>
      </c>
      <c r="R1625" s="2">
        <v>0</v>
      </c>
      <c r="S1625" s="2">
        <v>0</v>
      </c>
      <c r="T1625" s="2">
        <v>0</v>
      </c>
      <c r="U1625" s="2">
        <v>467.9</v>
      </c>
      <c r="V1625" t="s">
        <v>55</v>
      </c>
    </row>
    <row r="1626" spans="1:22" ht="15.75" hidden="1" thickBot="1" x14ac:dyDescent="0.3">
      <c r="A1626" t="s">
        <v>8326</v>
      </c>
      <c r="B1626" s="6">
        <v>45546</v>
      </c>
      <c r="C1626" t="s">
        <v>1</v>
      </c>
      <c r="D1626" t="s">
        <v>7706</v>
      </c>
      <c r="E1626" t="s">
        <v>10763</v>
      </c>
      <c r="F1626" t="s">
        <v>10764</v>
      </c>
      <c r="G1626">
        <v>1589</v>
      </c>
      <c r="H1626">
        <v>1589</v>
      </c>
      <c r="I1626">
        <v>1589</v>
      </c>
      <c r="J1626">
        <v>1589</v>
      </c>
      <c r="K1626">
        <v>0</v>
      </c>
      <c r="L1626" s="2">
        <v>0</v>
      </c>
      <c r="M1626" s="2">
        <v>0</v>
      </c>
      <c r="N1626" s="2">
        <v>0</v>
      </c>
      <c r="O1626" s="2">
        <v>55</v>
      </c>
      <c r="P1626" s="2">
        <v>0</v>
      </c>
      <c r="Q1626" s="2">
        <v>0</v>
      </c>
      <c r="R1626" s="2">
        <v>0</v>
      </c>
      <c r="S1626" s="2">
        <v>0</v>
      </c>
      <c r="T1626" s="2">
        <v>0</v>
      </c>
      <c r="U1626" s="2">
        <v>55</v>
      </c>
      <c r="V1626" t="s">
        <v>55</v>
      </c>
    </row>
    <row r="1627" spans="1:22" ht="15.75" hidden="1" thickBot="1" x14ac:dyDescent="0.3">
      <c r="A1627" t="s">
        <v>8326</v>
      </c>
      <c r="B1627" s="6">
        <v>45546</v>
      </c>
      <c r="C1627" t="s">
        <v>1</v>
      </c>
      <c r="D1627" t="s">
        <v>7706</v>
      </c>
      <c r="E1627" t="s">
        <v>10763</v>
      </c>
      <c r="F1627" t="s">
        <v>10764</v>
      </c>
      <c r="G1627">
        <v>1588</v>
      </c>
      <c r="H1627">
        <v>1588</v>
      </c>
      <c r="I1627">
        <v>1588</v>
      </c>
      <c r="J1627">
        <v>1588</v>
      </c>
      <c r="K1627">
        <v>0</v>
      </c>
      <c r="L1627" s="2">
        <v>0</v>
      </c>
      <c r="M1627" s="2">
        <v>0</v>
      </c>
      <c r="N1627" s="2">
        <v>0</v>
      </c>
      <c r="O1627" s="2">
        <v>64</v>
      </c>
      <c r="P1627" s="2">
        <v>0</v>
      </c>
      <c r="Q1627" s="2">
        <v>0</v>
      </c>
      <c r="R1627" s="2">
        <v>0</v>
      </c>
      <c r="S1627" s="2">
        <v>0</v>
      </c>
      <c r="T1627" s="2">
        <v>0</v>
      </c>
      <c r="U1627" s="2">
        <v>64</v>
      </c>
      <c r="V1627" t="s">
        <v>55</v>
      </c>
    </row>
    <row r="1628" spans="1:22" ht="15.75" hidden="1" thickBot="1" x14ac:dyDescent="0.3">
      <c r="A1628" t="s">
        <v>8326</v>
      </c>
      <c r="B1628" s="6">
        <v>45546</v>
      </c>
      <c r="C1628" t="s">
        <v>1</v>
      </c>
      <c r="D1628" t="s">
        <v>7706</v>
      </c>
      <c r="E1628" t="s">
        <v>10763</v>
      </c>
      <c r="F1628" t="s">
        <v>10764</v>
      </c>
      <c r="G1628">
        <v>1587</v>
      </c>
      <c r="H1628">
        <v>1587</v>
      </c>
      <c r="I1628">
        <v>1587</v>
      </c>
      <c r="J1628">
        <v>1587</v>
      </c>
      <c r="K1628">
        <v>0</v>
      </c>
      <c r="L1628" s="2">
        <v>0</v>
      </c>
      <c r="M1628" s="2">
        <v>0</v>
      </c>
      <c r="N1628" s="2">
        <v>0</v>
      </c>
      <c r="O1628" s="2">
        <v>144.75</v>
      </c>
      <c r="P1628" s="2">
        <v>0</v>
      </c>
      <c r="Q1628" s="2">
        <v>0</v>
      </c>
      <c r="R1628" s="2">
        <v>0</v>
      </c>
      <c r="S1628" s="2">
        <v>0</v>
      </c>
      <c r="T1628" s="2">
        <v>0</v>
      </c>
      <c r="U1628" s="2">
        <v>144.75</v>
      </c>
      <c r="V1628" t="s">
        <v>55</v>
      </c>
    </row>
    <row r="1629" spans="1:22" ht="15.75" hidden="1" thickBot="1" x14ac:dyDescent="0.3">
      <c r="A1629" t="s">
        <v>8326</v>
      </c>
      <c r="B1629" s="6">
        <v>45546</v>
      </c>
      <c r="C1629" t="s">
        <v>1</v>
      </c>
      <c r="D1629" t="s">
        <v>7706</v>
      </c>
      <c r="E1629" t="s">
        <v>10763</v>
      </c>
      <c r="F1629" t="s">
        <v>10764</v>
      </c>
      <c r="G1629">
        <v>1586</v>
      </c>
      <c r="H1629">
        <v>1586</v>
      </c>
      <c r="I1629">
        <v>1586</v>
      </c>
      <c r="J1629">
        <v>1586</v>
      </c>
      <c r="K1629">
        <v>0</v>
      </c>
      <c r="L1629" s="2">
        <v>0</v>
      </c>
      <c r="M1629" s="2">
        <v>0</v>
      </c>
      <c r="N1629" s="2">
        <v>0</v>
      </c>
      <c r="O1629" s="2">
        <v>50</v>
      </c>
      <c r="P1629" s="2">
        <v>0</v>
      </c>
      <c r="Q1629" s="2">
        <v>0</v>
      </c>
      <c r="R1629" s="2">
        <v>0</v>
      </c>
      <c r="S1629" s="2">
        <v>0</v>
      </c>
      <c r="T1629" s="2">
        <v>0</v>
      </c>
      <c r="U1629" s="2">
        <v>50</v>
      </c>
      <c r="V1629" t="s">
        <v>55</v>
      </c>
    </row>
    <row r="1630" spans="1:22" ht="15.75" hidden="1" thickBot="1" x14ac:dyDescent="0.3">
      <c r="A1630" t="s">
        <v>8326</v>
      </c>
      <c r="B1630" s="6">
        <v>45546</v>
      </c>
      <c r="C1630" t="s">
        <v>1</v>
      </c>
      <c r="D1630" t="s">
        <v>7706</v>
      </c>
      <c r="E1630" t="s">
        <v>10763</v>
      </c>
      <c r="F1630" t="s">
        <v>10764</v>
      </c>
      <c r="G1630">
        <v>1585</v>
      </c>
      <c r="H1630">
        <v>1585</v>
      </c>
      <c r="I1630">
        <v>1585</v>
      </c>
      <c r="J1630">
        <v>1585</v>
      </c>
      <c r="K1630">
        <v>0</v>
      </c>
      <c r="L1630" s="2">
        <v>0</v>
      </c>
      <c r="M1630" s="2">
        <v>0</v>
      </c>
      <c r="N1630" s="2">
        <v>0</v>
      </c>
      <c r="O1630" s="2">
        <v>57.5</v>
      </c>
      <c r="P1630" s="2">
        <v>0</v>
      </c>
      <c r="Q1630" s="2">
        <v>0</v>
      </c>
      <c r="R1630" s="2">
        <v>0</v>
      </c>
      <c r="S1630" s="2">
        <v>0</v>
      </c>
      <c r="T1630" s="2">
        <v>0</v>
      </c>
      <c r="U1630" s="2">
        <v>57.5</v>
      </c>
      <c r="V1630" t="s">
        <v>55</v>
      </c>
    </row>
    <row r="1631" spans="1:22" ht="15.75" hidden="1" thickBot="1" x14ac:dyDescent="0.3">
      <c r="A1631" t="s">
        <v>8326</v>
      </c>
      <c r="B1631" s="6">
        <v>45546</v>
      </c>
      <c r="C1631" t="s">
        <v>1</v>
      </c>
      <c r="D1631" t="s">
        <v>7706</v>
      </c>
      <c r="E1631" t="s">
        <v>10763</v>
      </c>
      <c r="F1631" t="s">
        <v>10764</v>
      </c>
      <c r="G1631">
        <v>1584</v>
      </c>
      <c r="H1631">
        <v>1584</v>
      </c>
      <c r="I1631">
        <v>1584</v>
      </c>
      <c r="J1631">
        <v>1584</v>
      </c>
      <c r="K1631">
        <v>0</v>
      </c>
      <c r="L1631" s="2">
        <v>0</v>
      </c>
      <c r="M1631" s="2">
        <v>0</v>
      </c>
      <c r="N1631" s="2">
        <v>0</v>
      </c>
      <c r="O1631" s="2">
        <v>461</v>
      </c>
      <c r="P1631" s="2">
        <v>0</v>
      </c>
      <c r="Q1631" s="2">
        <v>0</v>
      </c>
      <c r="R1631" s="2">
        <v>0</v>
      </c>
      <c r="S1631" s="2">
        <v>0</v>
      </c>
      <c r="T1631" s="2">
        <v>0</v>
      </c>
      <c r="U1631" s="2">
        <v>461</v>
      </c>
      <c r="V1631" t="s">
        <v>55</v>
      </c>
    </row>
    <row r="1632" spans="1:22" ht="15.75" hidden="1" thickBot="1" x14ac:dyDescent="0.3">
      <c r="A1632" t="s">
        <v>8326</v>
      </c>
      <c r="B1632" s="6">
        <v>45546</v>
      </c>
      <c r="C1632" t="s">
        <v>1</v>
      </c>
      <c r="D1632" t="s">
        <v>7706</v>
      </c>
      <c r="E1632" t="s">
        <v>10763</v>
      </c>
      <c r="F1632" t="s">
        <v>10764</v>
      </c>
      <c r="G1632">
        <v>1583</v>
      </c>
      <c r="H1632">
        <v>1583</v>
      </c>
      <c r="I1632">
        <v>1583</v>
      </c>
      <c r="J1632">
        <v>1583</v>
      </c>
      <c r="K1632">
        <v>0</v>
      </c>
      <c r="L1632" s="2">
        <v>0</v>
      </c>
      <c r="M1632" s="2">
        <v>0</v>
      </c>
      <c r="N1632" s="2">
        <v>0</v>
      </c>
      <c r="O1632" s="2">
        <v>0</v>
      </c>
      <c r="P1632" s="2">
        <v>0</v>
      </c>
      <c r="Q1632" s="2">
        <v>0</v>
      </c>
      <c r="R1632" s="2">
        <v>0</v>
      </c>
      <c r="S1632" s="2">
        <v>0</v>
      </c>
      <c r="T1632" s="2">
        <v>0</v>
      </c>
      <c r="U1632" s="2">
        <v>0</v>
      </c>
      <c r="V1632" t="s">
        <v>55</v>
      </c>
    </row>
    <row r="1633" spans="1:22" ht="15.75" hidden="1" thickBot="1" x14ac:dyDescent="0.3">
      <c r="A1633" t="s">
        <v>8326</v>
      </c>
      <c r="B1633" s="6">
        <v>45546</v>
      </c>
      <c r="C1633" t="s">
        <v>1</v>
      </c>
      <c r="D1633" t="s">
        <v>7706</v>
      </c>
      <c r="E1633" t="s">
        <v>10763</v>
      </c>
      <c r="F1633" t="s">
        <v>10764</v>
      </c>
      <c r="G1633">
        <v>1582</v>
      </c>
      <c r="H1633">
        <v>1582</v>
      </c>
      <c r="I1633">
        <v>1582</v>
      </c>
      <c r="J1633">
        <v>1582</v>
      </c>
      <c r="K1633">
        <v>0</v>
      </c>
      <c r="L1633" s="2">
        <v>0</v>
      </c>
      <c r="M1633" s="2">
        <v>0</v>
      </c>
      <c r="N1633" s="2">
        <v>0</v>
      </c>
      <c r="O1633" s="2">
        <v>1159</v>
      </c>
      <c r="P1633" s="2">
        <v>0</v>
      </c>
      <c r="Q1633" s="2">
        <v>0</v>
      </c>
      <c r="R1633" s="2">
        <v>0</v>
      </c>
      <c r="S1633" s="2">
        <v>0</v>
      </c>
      <c r="T1633" s="2">
        <v>0</v>
      </c>
      <c r="U1633" s="2">
        <v>1159</v>
      </c>
      <c r="V1633" t="s">
        <v>55</v>
      </c>
    </row>
    <row r="1634" spans="1:22" ht="15.75" hidden="1" thickBot="1" x14ac:dyDescent="0.3">
      <c r="A1634" t="s">
        <v>8326</v>
      </c>
      <c r="B1634" s="6">
        <v>45546</v>
      </c>
      <c r="C1634" t="s">
        <v>1</v>
      </c>
      <c r="D1634" t="s">
        <v>7706</v>
      </c>
      <c r="E1634" t="s">
        <v>10763</v>
      </c>
      <c r="F1634" t="s">
        <v>10764</v>
      </c>
      <c r="G1634">
        <v>1581</v>
      </c>
      <c r="H1634">
        <v>1581</v>
      </c>
      <c r="I1634">
        <v>1581</v>
      </c>
      <c r="J1634">
        <v>1581</v>
      </c>
      <c r="K1634">
        <v>0</v>
      </c>
      <c r="L1634" s="2">
        <v>0</v>
      </c>
      <c r="M1634" s="2">
        <v>0</v>
      </c>
      <c r="N1634" s="2">
        <v>0</v>
      </c>
      <c r="O1634" s="2">
        <v>87.7</v>
      </c>
      <c r="P1634" s="2">
        <v>0</v>
      </c>
      <c r="Q1634" s="2">
        <v>0</v>
      </c>
      <c r="R1634" s="2">
        <v>0</v>
      </c>
      <c r="S1634" s="2">
        <v>0</v>
      </c>
      <c r="T1634" s="2">
        <v>0</v>
      </c>
      <c r="U1634" s="2">
        <v>87.7</v>
      </c>
      <c r="V1634" t="s">
        <v>55</v>
      </c>
    </row>
    <row r="1635" spans="1:22" ht="15.75" hidden="1" thickBot="1" x14ac:dyDescent="0.3">
      <c r="A1635" t="s">
        <v>8326</v>
      </c>
      <c r="B1635" s="6">
        <v>45546</v>
      </c>
      <c r="C1635" t="s">
        <v>1</v>
      </c>
      <c r="D1635" t="s">
        <v>7706</v>
      </c>
      <c r="E1635" t="s">
        <v>10763</v>
      </c>
      <c r="F1635" t="s">
        <v>10764</v>
      </c>
      <c r="G1635">
        <v>1580</v>
      </c>
      <c r="H1635">
        <v>1580</v>
      </c>
      <c r="I1635">
        <v>1580</v>
      </c>
      <c r="J1635">
        <v>1580</v>
      </c>
      <c r="K1635">
        <v>0</v>
      </c>
      <c r="L1635" s="2">
        <v>0</v>
      </c>
      <c r="M1635" s="2">
        <v>0</v>
      </c>
      <c r="N1635" s="2">
        <v>0</v>
      </c>
      <c r="O1635" s="2">
        <v>15.5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>
        <v>15.5</v>
      </c>
      <c r="V1635" t="s">
        <v>55</v>
      </c>
    </row>
    <row r="1636" spans="1:22" ht="15.75" hidden="1" thickBot="1" x14ac:dyDescent="0.3">
      <c r="A1636" t="s">
        <v>8326</v>
      </c>
      <c r="B1636" s="6">
        <v>45545</v>
      </c>
      <c r="C1636" t="s">
        <v>1</v>
      </c>
      <c r="D1636" t="s">
        <v>7706</v>
      </c>
      <c r="E1636" t="s">
        <v>10763</v>
      </c>
      <c r="F1636" t="s">
        <v>10764</v>
      </c>
      <c r="G1636">
        <v>1579</v>
      </c>
      <c r="H1636">
        <v>1579</v>
      </c>
      <c r="I1636">
        <v>1579</v>
      </c>
      <c r="J1636">
        <v>1579</v>
      </c>
      <c r="K1636">
        <v>0</v>
      </c>
      <c r="L1636" s="2">
        <v>0</v>
      </c>
      <c r="M1636" s="2">
        <v>0</v>
      </c>
      <c r="N1636" s="2">
        <v>0</v>
      </c>
      <c r="O1636" s="2">
        <v>376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>
        <v>376</v>
      </c>
      <c r="V1636" t="s">
        <v>55</v>
      </c>
    </row>
    <row r="1637" spans="1:22" ht="15.75" hidden="1" thickBot="1" x14ac:dyDescent="0.3">
      <c r="A1637" t="s">
        <v>8326</v>
      </c>
      <c r="B1637" s="6">
        <v>45545</v>
      </c>
      <c r="C1637" t="s">
        <v>1</v>
      </c>
      <c r="D1637" t="s">
        <v>7706</v>
      </c>
      <c r="E1637" t="s">
        <v>10763</v>
      </c>
      <c r="F1637" t="s">
        <v>10764</v>
      </c>
      <c r="G1637">
        <v>1578</v>
      </c>
      <c r="H1637">
        <v>1578</v>
      </c>
      <c r="I1637">
        <v>1578</v>
      </c>
      <c r="J1637">
        <v>1578</v>
      </c>
      <c r="K1637">
        <v>0</v>
      </c>
      <c r="L1637" s="2">
        <v>0</v>
      </c>
      <c r="M1637" s="2">
        <v>0</v>
      </c>
      <c r="N1637" s="2">
        <v>0</v>
      </c>
      <c r="O1637" s="2">
        <v>111.88</v>
      </c>
      <c r="P1637" s="2">
        <v>0</v>
      </c>
      <c r="Q1637" s="2">
        <v>0</v>
      </c>
      <c r="R1637" s="2">
        <v>0</v>
      </c>
      <c r="S1637" s="2">
        <v>0</v>
      </c>
      <c r="T1637" s="2">
        <v>0</v>
      </c>
      <c r="U1637" s="2">
        <v>111.88</v>
      </c>
      <c r="V1637" t="s">
        <v>55</v>
      </c>
    </row>
    <row r="1638" spans="1:22" ht="15.75" hidden="1" thickBot="1" x14ac:dyDescent="0.3">
      <c r="A1638" t="s">
        <v>8326</v>
      </c>
      <c r="B1638" s="6">
        <v>45545</v>
      </c>
      <c r="C1638" t="s">
        <v>1</v>
      </c>
      <c r="D1638" t="s">
        <v>7706</v>
      </c>
      <c r="E1638" t="s">
        <v>10763</v>
      </c>
      <c r="F1638" t="s">
        <v>10764</v>
      </c>
      <c r="G1638">
        <v>1577</v>
      </c>
      <c r="H1638">
        <v>1577</v>
      </c>
      <c r="I1638">
        <v>1577</v>
      </c>
      <c r="J1638">
        <v>1577</v>
      </c>
      <c r="K1638">
        <v>0</v>
      </c>
      <c r="L1638" s="2">
        <v>0</v>
      </c>
      <c r="M1638" s="2">
        <v>0</v>
      </c>
      <c r="N1638" s="2">
        <v>0</v>
      </c>
      <c r="O1638" s="2">
        <v>80.3</v>
      </c>
      <c r="P1638" s="2">
        <v>0</v>
      </c>
      <c r="Q1638" s="2">
        <v>0</v>
      </c>
      <c r="R1638" s="2">
        <v>0</v>
      </c>
      <c r="S1638" s="2">
        <v>0</v>
      </c>
      <c r="T1638" s="2">
        <v>0</v>
      </c>
      <c r="U1638" s="2">
        <v>80.3</v>
      </c>
      <c r="V1638" t="s">
        <v>55</v>
      </c>
    </row>
    <row r="1639" spans="1:22" ht="15.75" hidden="1" thickBot="1" x14ac:dyDescent="0.3">
      <c r="A1639" t="s">
        <v>8326</v>
      </c>
      <c r="B1639" s="6">
        <v>45545</v>
      </c>
      <c r="C1639" t="s">
        <v>1</v>
      </c>
      <c r="D1639" t="s">
        <v>7706</v>
      </c>
      <c r="E1639" t="s">
        <v>10763</v>
      </c>
      <c r="F1639" t="s">
        <v>10764</v>
      </c>
      <c r="G1639">
        <v>1576</v>
      </c>
      <c r="H1639">
        <v>1576</v>
      </c>
      <c r="I1639">
        <v>1576</v>
      </c>
      <c r="J1639">
        <v>1576</v>
      </c>
      <c r="K1639">
        <v>0</v>
      </c>
      <c r="L1639" s="2">
        <v>0</v>
      </c>
      <c r="M1639" s="2">
        <v>0</v>
      </c>
      <c r="N1639" s="2">
        <v>0</v>
      </c>
      <c r="O1639" s="2">
        <v>46.65</v>
      </c>
      <c r="P1639" s="2">
        <v>0</v>
      </c>
      <c r="Q1639" s="2">
        <v>0</v>
      </c>
      <c r="R1639" s="2">
        <v>0</v>
      </c>
      <c r="S1639" s="2">
        <v>0</v>
      </c>
      <c r="T1639" s="2">
        <v>0</v>
      </c>
      <c r="U1639" s="2">
        <v>46.65</v>
      </c>
      <c r="V1639" t="s">
        <v>55</v>
      </c>
    </row>
    <row r="1640" spans="1:22" ht="15.75" hidden="1" thickBot="1" x14ac:dyDescent="0.3">
      <c r="A1640" t="s">
        <v>8326</v>
      </c>
      <c r="B1640" s="6">
        <v>45545</v>
      </c>
      <c r="C1640" t="s">
        <v>1</v>
      </c>
      <c r="D1640" t="s">
        <v>7706</v>
      </c>
      <c r="E1640" t="s">
        <v>10763</v>
      </c>
      <c r="F1640" t="s">
        <v>10764</v>
      </c>
      <c r="G1640">
        <v>1575</v>
      </c>
      <c r="H1640">
        <v>1575</v>
      </c>
      <c r="I1640">
        <v>1575</v>
      </c>
      <c r="J1640">
        <v>1575</v>
      </c>
      <c r="K1640">
        <v>0</v>
      </c>
      <c r="L1640" s="2">
        <v>0</v>
      </c>
      <c r="M1640" s="2">
        <v>0</v>
      </c>
      <c r="N1640" s="2">
        <v>0</v>
      </c>
      <c r="O1640" s="2">
        <v>210.5</v>
      </c>
      <c r="P1640" s="2">
        <v>0</v>
      </c>
      <c r="Q1640" s="2">
        <v>0</v>
      </c>
      <c r="R1640" s="2">
        <v>0</v>
      </c>
      <c r="S1640" s="2">
        <v>0</v>
      </c>
      <c r="T1640" s="2">
        <v>0</v>
      </c>
      <c r="U1640" s="2">
        <v>210.5</v>
      </c>
      <c r="V1640" t="s">
        <v>55</v>
      </c>
    </row>
    <row r="1641" spans="1:22" ht="15.75" hidden="1" thickBot="1" x14ac:dyDescent="0.3">
      <c r="A1641" t="s">
        <v>8326</v>
      </c>
      <c r="B1641" s="6">
        <v>45545</v>
      </c>
      <c r="C1641" t="s">
        <v>1</v>
      </c>
      <c r="D1641" t="s">
        <v>7706</v>
      </c>
      <c r="E1641" t="s">
        <v>10763</v>
      </c>
      <c r="F1641" t="s">
        <v>10764</v>
      </c>
      <c r="G1641">
        <v>1574</v>
      </c>
      <c r="H1641">
        <v>1574</v>
      </c>
      <c r="I1641">
        <v>1574</v>
      </c>
      <c r="J1641">
        <v>1574</v>
      </c>
      <c r="K1641">
        <v>0</v>
      </c>
      <c r="L1641" s="2">
        <v>0</v>
      </c>
      <c r="M1641" s="2">
        <v>0</v>
      </c>
      <c r="N1641" s="2">
        <v>0</v>
      </c>
      <c r="O1641" s="2">
        <v>146.4</v>
      </c>
      <c r="P1641" s="2">
        <v>0</v>
      </c>
      <c r="Q1641" s="2">
        <v>0</v>
      </c>
      <c r="R1641" s="2">
        <v>0</v>
      </c>
      <c r="S1641" s="2">
        <v>0</v>
      </c>
      <c r="T1641" s="2">
        <v>0</v>
      </c>
      <c r="U1641" s="2">
        <v>146.4</v>
      </c>
      <c r="V1641" t="s">
        <v>55</v>
      </c>
    </row>
    <row r="1642" spans="1:22" ht="15.75" hidden="1" thickBot="1" x14ac:dyDescent="0.3">
      <c r="A1642" t="s">
        <v>8326</v>
      </c>
      <c r="B1642" s="6">
        <v>45545</v>
      </c>
      <c r="C1642" t="s">
        <v>1</v>
      </c>
      <c r="D1642" t="s">
        <v>7706</v>
      </c>
      <c r="E1642" t="s">
        <v>10763</v>
      </c>
      <c r="F1642" t="s">
        <v>10764</v>
      </c>
      <c r="G1642">
        <v>1573</v>
      </c>
      <c r="H1642">
        <v>1573</v>
      </c>
      <c r="I1642">
        <v>1573</v>
      </c>
      <c r="J1642">
        <v>1573</v>
      </c>
      <c r="K1642">
        <v>0</v>
      </c>
      <c r="L1642" s="2">
        <v>0</v>
      </c>
      <c r="M1642" s="2">
        <v>0</v>
      </c>
      <c r="N1642" s="2">
        <v>0</v>
      </c>
      <c r="O1642" s="2">
        <v>91</v>
      </c>
      <c r="P1642" s="2">
        <v>0</v>
      </c>
      <c r="Q1642" s="2">
        <v>0</v>
      </c>
      <c r="R1642" s="2">
        <v>0</v>
      </c>
      <c r="S1642" s="2">
        <v>0</v>
      </c>
      <c r="T1642" s="2">
        <v>0</v>
      </c>
      <c r="U1642" s="2">
        <v>91</v>
      </c>
      <c r="V1642" t="s">
        <v>55</v>
      </c>
    </row>
    <row r="1643" spans="1:22" ht="15.75" hidden="1" thickBot="1" x14ac:dyDescent="0.3">
      <c r="A1643" t="s">
        <v>8326</v>
      </c>
      <c r="B1643" s="6">
        <v>45545</v>
      </c>
      <c r="C1643" t="s">
        <v>1</v>
      </c>
      <c r="D1643" t="s">
        <v>7706</v>
      </c>
      <c r="E1643" t="s">
        <v>10763</v>
      </c>
      <c r="F1643" t="s">
        <v>10764</v>
      </c>
      <c r="G1643">
        <v>1572</v>
      </c>
      <c r="H1643">
        <v>1572</v>
      </c>
      <c r="I1643">
        <v>1572</v>
      </c>
      <c r="J1643">
        <v>1572</v>
      </c>
      <c r="K1643">
        <v>0</v>
      </c>
      <c r="L1643" s="2">
        <v>0</v>
      </c>
      <c r="M1643" s="2">
        <v>0</v>
      </c>
      <c r="N1643" s="2">
        <v>0</v>
      </c>
      <c r="O1643" s="2">
        <v>127.6</v>
      </c>
      <c r="P1643" s="2">
        <v>0</v>
      </c>
      <c r="Q1643" s="2">
        <v>0</v>
      </c>
      <c r="R1643" s="2">
        <v>0</v>
      </c>
      <c r="S1643" s="2">
        <v>0</v>
      </c>
      <c r="T1643" s="2">
        <v>0</v>
      </c>
      <c r="U1643" s="2">
        <v>127.6</v>
      </c>
      <c r="V1643" t="s">
        <v>55</v>
      </c>
    </row>
    <row r="1644" spans="1:22" ht="15.75" hidden="1" thickBot="1" x14ac:dyDescent="0.3">
      <c r="A1644" t="s">
        <v>8326</v>
      </c>
      <c r="B1644" s="6">
        <v>45545</v>
      </c>
      <c r="C1644" t="s">
        <v>1</v>
      </c>
      <c r="D1644" t="s">
        <v>7706</v>
      </c>
      <c r="E1644" t="s">
        <v>10763</v>
      </c>
      <c r="F1644" t="s">
        <v>10764</v>
      </c>
      <c r="G1644">
        <v>1571</v>
      </c>
      <c r="H1644">
        <v>1571</v>
      </c>
      <c r="I1644">
        <v>1571</v>
      </c>
      <c r="J1644">
        <v>1571</v>
      </c>
      <c r="K1644">
        <v>0</v>
      </c>
      <c r="L1644" s="2">
        <v>0</v>
      </c>
      <c r="M1644" s="2">
        <v>0</v>
      </c>
      <c r="N1644" s="2">
        <v>0</v>
      </c>
      <c r="O1644" s="2">
        <v>213.4</v>
      </c>
      <c r="P1644" s="2">
        <v>0</v>
      </c>
      <c r="Q1644" s="2">
        <v>0</v>
      </c>
      <c r="R1644" s="2">
        <v>0</v>
      </c>
      <c r="S1644" s="2">
        <v>0</v>
      </c>
      <c r="T1644" s="2">
        <v>0</v>
      </c>
      <c r="U1644" s="2">
        <v>213.4</v>
      </c>
      <c r="V1644" t="s">
        <v>55</v>
      </c>
    </row>
    <row r="1645" spans="1:22" ht="15.75" hidden="1" thickBot="1" x14ac:dyDescent="0.3">
      <c r="A1645" t="s">
        <v>8326</v>
      </c>
      <c r="B1645" s="6">
        <v>45545</v>
      </c>
      <c r="C1645" t="s">
        <v>1</v>
      </c>
      <c r="D1645" t="s">
        <v>7706</v>
      </c>
      <c r="E1645" t="s">
        <v>10763</v>
      </c>
      <c r="F1645" t="s">
        <v>10764</v>
      </c>
      <c r="G1645">
        <v>1570</v>
      </c>
      <c r="H1645">
        <v>1570</v>
      </c>
      <c r="I1645">
        <v>1570</v>
      </c>
      <c r="J1645">
        <v>1570</v>
      </c>
      <c r="K1645">
        <v>0</v>
      </c>
      <c r="L1645" s="2">
        <v>0</v>
      </c>
      <c r="M1645" s="2">
        <v>0</v>
      </c>
      <c r="N1645" s="2">
        <v>0</v>
      </c>
      <c r="O1645" s="2">
        <v>39.1</v>
      </c>
      <c r="P1645" s="2">
        <v>0</v>
      </c>
      <c r="Q1645" s="2">
        <v>0</v>
      </c>
      <c r="R1645" s="2">
        <v>0</v>
      </c>
      <c r="S1645" s="2">
        <v>0</v>
      </c>
      <c r="T1645" s="2">
        <v>0</v>
      </c>
      <c r="U1645" s="2">
        <v>39.1</v>
      </c>
      <c r="V1645" t="s">
        <v>55</v>
      </c>
    </row>
    <row r="1646" spans="1:22" ht="15.75" hidden="1" thickBot="1" x14ac:dyDescent="0.3">
      <c r="A1646" t="s">
        <v>8326</v>
      </c>
      <c r="B1646" s="6">
        <v>45545</v>
      </c>
      <c r="C1646" t="s">
        <v>1</v>
      </c>
      <c r="D1646" t="s">
        <v>7706</v>
      </c>
      <c r="E1646" t="s">
        <v>10763</v>
      </c>
      <c r="F1646" t="s">
        <v>10764</v>
      </c>
      <c r="G1646">
        <v>1569</v>
      </c>
      <c r="H1646">
        <v>1569</v>
      </c>
      <c r="I1646">
        <v>1569</v>
      </c>
      <c r="J1646">
        <v>1569</v>
      </c>
      <c r="K1646">
        <v>0</v>
      </c>
      <c r="L1646" s="2">
        <v>0</v>
      </c>
      <c r="M1646" s="2">
        <v>0</v>
      </c>
      <c r="N1646" s="2">
        <v>0</v>
      </c>
      <c r="O1646" s="2">
        <v>94.5</v>
      </c>
      <c r="P1646" s="2">
        <v>0</v>
      </c>
      <c r="Q1646" s="2">
        <v>0</v>
      </c>
      <c r="R1646" s="2">
        <v>0</v>
      </c>
      <c r="S1646" s="2">
        <v>0</v>
      </c>
      <c r="T1646" s="2">
        <v>0</v>
      </c>
      <c r="U1646" s="2">
        <v>94.5</v>
      </c>
      <c r="V1646" t="s">
        <v>55</v>
      </c>
    </row>
    <row r="1647" spans="1:22" ht="15.75" hidden="1" thickBot="1" x14ac:dyDescent="0.3">
      <c r="A1647" t="s">
        <v>8326</v>
      </c>
      <c r="B1647" s="6">
        <v>45545</v>
      </c>
      <c r="C1647" t="s">
        <v>1</v>
      </c>
      <c r="D1647" t="s">
        <v>7706</v>
      </c>
      <c r="E1647" t="s">
        <v>10763</v>
      </c>
      <c r="F1647" t="s">
        <v>10764</v>
      </c>
      <c r="G1647">
        <v>1568</v>
      </c>
      <c r="H1647">
        <v>1568</v>
      </c>
      <c r="I1647">
        <v>1568</v>
      </c>
      <c r="J1647">
        <v>1568</v>
      </c>
      <c r="K1647">
        <v>0</v>
      </c>
      <c r="L1647" s="2">
        <v>0</v>
      </c>
      <c r="M1647" s="2">
        <v>0</v>
      </c>
      <c r="N1647" s="2">
        <v>0</v>
      </c>
      <c r="O1647" s="2">
        <v>40</v>
      </c>
      <c r="P1647" s="2">
        <v>0</v>
      </c>
      <c r="Q1647" s="2">
        <v>0</v>
      </c>
      <c r="R1647" s="2">
        <v>0</v>
      </c>
      <c r="S1647" s="2">
        <v>0</v>
      </c>
      <c r="T1647" s="2">
        <v>0</v>
      </c>
      <c r="U1647" s="2">
        <v>40</v>
      </c>
      <c r="V1647" t="s">
        <v>55</v>
      </c>
    </row>
    <row r="1648" spans="1:22" ht="15.75" hidden="1" thickBot="1" x14ac:dyDescent="0.3">
      <c r="A1648" t="s">
        <v>8326</v>
      </c>
      <c r="B1648" s="6">
        <v>45545</v>
      </c>
      <c r="C1648" t="s">
        <v>1</v>
      </c>
      <c r="D1648" t="s">
        <v>7706</v>
      </c>
      <c r="E1648" t="s">
        <v>10763</v>
      </c>
      <c r="F1648" t="s">
        <v>10764</v>
      </c>
      <c r="G1648">
        <v>1567</v>
      </c>
      <c r="H1648">
        <v>1567</v>
      </c>
      <c r="I1648">
        <v>1567</v>
      </c>
      <c r="J1648">
        <v>1567</v>
      </c>
      <c r="K1648">
        <v>0</v>
      </c>
      <c r="L1648" s="2">
        <v>0</v>
      </c>
      <c r="M1648" s="2">
        <v>0</v>
      </c>
      <c r="N1648" s="2">
        <v>0</v>
      </c>
      <c r="O1648" s="2">
        <v>70</v>
      </c>
      <c r="P1648" s="2">
        <v>0</v>
      </c>
      <c r="Q1648" s="2">
        <v>0</v>
      </c>
      <c r="R1648" s="2">
        <v>0</v>
      </c>
      <c r="S1648" s="2">
        <v>0</v>
      </c>
      <c r="T1648" s="2">
        <v>0</v>
      </c>
      <c r="U1648" s="2">
        <v>70</v>
      </c>
      <c r="V1648" t="s">
        <v>55</v>
      </c>
    </row>
    <row r="1649" spans="1:22" ht="15.75" hidden="1" thickBot="1" x14ac:dyDescent="0.3">
      <c r="A1649" t="s">
        <v>8326</v>
      </c>
      <c r="B1649" s="6">
        <v>45545</v>
      </c>
      <c r="C1649" t="s">
        <v>1</v>
      </c>
      <c r="D1649" t="s">
        <v>7706</v>
      </c>
      <c r="E1649" t="s">
        <v>10763</v>
      </c>
      <c r="F1649" t="s">
        <v>10764</v>
      </c>
      <c r="G1649">
        <v>1566</v>
      </c>
      <c r="H1649">
        <v>1566</v>
      </c>
      <c r="I1649">
        <v>1566</v>
      </c>
      <c r="J1649">
        <v>1566</v>
      </c>
      <c r="K1649">
        <v>0</v>
      </c>
      <c r="L1649" s="2">
        <v>0</v>
      </c>
      <c r="M1649" s="2">
        <v>0</v>
      </c>
      <c r="N1649" s="2">
        <v>0</v>
      </c>
      <c r="O1649" s="2">
        <v>19.25</v>
      </c>
      <c r="P1649" s="2">
        <v>0</v>
      </c>
      <c r="Q1649" s="2">
        <v>0</v>
      </c>
      <c r="R1649" s="2">
        <v>0</v>
      </c>
      <c r="S1649" s="2">
        <v>0</v>
      </c>
      <c r="T1649" s="2">
        <v>0</v>
      </c>
      <c r="U1649" s="2">
        <v>19.25</v>
      </c>
      <c r="V1649" t="s">
        <v>55</v>
      </c>
    </row>
    <row r="1650" spans="1:22" ht="15.75" hidden="1" thickBot="1" x14ac:dyDescent="0.3">
      <c r="A1650" t="s">
        <v>8326</v>
      </c>
      <c r="B1650" s="6">
        <v>45545</v>
      </c>
      <c r="C1650" t="s">
        <v>1</v>
      </c>
      <c r="D1650" t="s">
        <v>7706</v>
      </c>
      <c r="E1650" t="s">
        <v>10763</v>
      </c>
      <c r="F1650" t="s">
        <v>10764</v>
      </c>
      <c r="G1650">
        <v>1565</v>
      </c>
      <c r="H1650">
        <v>1565</v>
      </c>
      <c r="I1650">
        <v>1565</v>
      </c>
      <c r="J1650">
        <v>1565</v>
      </c>
      <c r="K1650">
        <v>0</v>
      </c>
      <c r="L1650" s="2">
        <v>0</v>
      </c>
      <c r="M1650" s="2">
        <v>0</v>
      </c>
      <c r="N1650" s="2">
        <v>0</v>
      </c>
      <c r="O1650" s="2">
        <v>568</v>
      </c>
      <c r="P1650" s="2">
        <v>0</v>
      </c>
      <c r="Q1650" s="2">
        <v>0</v>
      </c>
      <c r="R1650" s="2">
        <v>0</v>
      </c>
      <c r="S1650" s="2">
        <v>0</v>
      </c>
      <c r="T1650" s="2">
        <v>0</v>
      </c>
      <c r="U1650" s="2">
        <v>568</v>
      </c>
      <c r="V1650" t="s">
        <v>55</v>
      </c>
    </row>
    <row r="1651" spans="1:22" ht="15.75" hidden="1" thickBot="1" x14ac:dyDescent="0.3">
      <c r="A1651" t="s">
        <v>8326</v>
      </c>
      <c r="B1651" s="6">
        <v>45545</v>
      </c>
      <c r="C1651" t="s">
        <v>1</v>
      </c>
      <c r="D1651" t="s">
        <v>7706</v>
      </c>
      <c r="E1651" t="s">
        <v>10763</v>
      </c>
      <c r="F1651" t="s">
        <v>10764</v>
      </c>
      <c r="G1651">
        <v>1564</v>
      </c>
      <c r="H1651">
        <v>1564</v>
      </c>
      <c r="I1651">
        <v>1564</v>
      </c>
      <c r="J1651">
        <v>1564</v>
      </c>
      <c r="K1651">
        <v>0</v>
      </c>
      <c r="L1651" s="2">
        <v>0</v>
      </c>
      <c r="M1651" s="2">
        <v>0</v>
      </c>
      <c r="N1651" s="2">
        <v>0</v>
      </c>
      <c r="O1651" s="2">
        <v>341</v>
      </c>
      <c r="P1651" s="2">
        <v>0</v>
      </c>
      <c r="Q1651" s="2">
        <v>0</v>
      </c>
      <c r="R1651" s="2">
        <v>0</v>
      </c>
      <c r="S1651" s="2">
        <v>0</v>
      </c>
      <c r="T1651" s="2">
        <v>0</v>
      </c>
      <c r="U1651" s="2">
        <v>341</v>
      </c>
      <c r="V1651" t="s">
        <v>55</v>
      </c>
    </row>
    <row r="1652" spans="1:22" ht="15.75" hidden="1" thickBot="1" x14ac:dyDescent="0.3">
      <c r="A1652" t="s">
        <v>8326</v>
      </c>
      <c r="B1652" s="6">
        <v>45544</v>
      </c>
      <c r="C1652" t="s">
        <v>1</v>
      </c>
      <c r="D1652" t="s">
        <v>7706</v>
      </c>
      <c r="E1652" t="s">
        <v>10763</v>
      </c>
      <c r="F1652" t="s">
        <v>10764</v>
      </c>
      <c r="G1652">
        <v>1563</v>
      </c>
      <c r="H1652">
        <v>1563</v>
      </c>
      <c r="I1652">
        <v>1563</v>
      </c>
      <c r="J1652">
        <v>1563</v>
      </c>
      <c r="K1652">
        <v>0</v>
      </c>
      <c r="L1652" s="2">
        <v>0</v>
      </c>
      <c r="M1652" s="2">
        <v>0</v>
      </c>
      <c r="N1652" s="2">
        <v>0</v>
      </c>
      <c r="O1652" s="2">
        <v>10.96</v>
      </c>
      <c r="P1652" s="2">
        <v>0</v>
      </c>
      <c r="Q1652" s="2">
        <v>0</v>
      </c>
      <c r="R1652" s="2">
        <v>0</v>
      </c>
      <c r="S1652" s="2">
        <v>0</v>
      </c>
      <c r="T1652" s="2">
        <v>0</v>
      </c>
      <c r="U1652" s="2">
        <v>10.96</v>
      </c>
      <c r="V1652" t="s">
        <v>55</v>
      </c>
    </row>
    <row r="1653" spans="1:22" ht="15.75" hidden="1" thickBot="1" x14ac:dyDescent="0.3">
      <c r="A1653" t="s">
        <v>8326</v>
      </c>
      <c r="B1653" s="6">
        <v>45544</v>
      </c>
      <c r="C1653" t="s">
        <v>1</v>
      </c>
      <c r="D1653" t="s">
        <v>7706</v>
      </c>
      <c r="E1653" t="s">
        <v>10763</v>
      </c>
      <c r="F1653" t="s">
        <v>10764</v>
      </c>
      <c r="G1653">
        <v>1562</v>
      </c>
      <c r="H1653">
        <v>1562</v>
      </c>
      <c r="I1653">
        <v>1562</v>
      </c>
      <c r="J1653">
        <v>1562</v>
      </c>
      <c r="K1653">
        <v>0</v>
      </c>
      <c r="L1653" s="2">
        <v>0</v>
      </c>
      <c r="M1653" s="2">
        <v>0</v>
      </c>
      <c r="N1653" s="2">
        <v>0</v>
      </c>
      <c r="O1653" s="2">
        <v>51.4</v>
      </c>
      <c r="P1653" s="2">
        <v>0</v>
      </c>
      <c r="Q1653" s="2">
        <v>0</v>
      </c>
      <c r="R1653" s="2">
        <v>0</v>
      </c>
      <c r="S1653" s="2">
        <v>0</v>
      </c>
      <c r="T1653" s="2">
        <v>0</v>
      </c>
      <c r="U1653" s="2">
        <v>51.4</v>
      </c>
      <c r="V1653" t="s">
        <v>55</v>
      </c>
    </row>
    <row r="1654" spans="1:22" ht="15.75" hidden="1" thickBot="1" x14ac:dyDescent="0.3">
      <c r="A1654" t="s">
        <v>8326</v>
      </c>
      <c r="B1654" s="6">
        <v>45544</v>
      </c>
      <c r="C1654" t="s">
        <v>1</v>
      </c>
      <c r="D1654" t="s">
        <v>7706</v>
      </c>
      <c r="E1654" t="s">
        <v>10763</v>
      </c>
      <c r="F1654" t="s">
        <v>10764</v>
      </c>
      <c r="G1654">
        <v>1561</v>
      </c>
      <c r="H1654">
        <v>1561</v>
      </c>
      <c r="I1654">
        <v>1561</v>
      </c>
      <c r="J1654">
        <v>1561</v>
      </c>
      <c r="K1654">
        <v>0</v>
      </c>
      <c r="L1654" s="2">
        <v>0</v>
      </c>
      <c r="M1654" s="2">
        <v>0</v>
      </c>
      <c r="N1654" s="2">
        <v>0</v>
      </c>
      <c r="O1654" s="2">
        <v>42.74</v>
      </c>
      <c r="P1654" s="2">
        <v>0</v>
      </c>
      <c r="Q1654" s="2">
        <v>0</v>
      </c>
      <c r="R1654" s="2">
        <v>0</v>
      </c>
      <c r="S1654" s="2">
        <v>0</v>
      </c>
      <c r="T1654" s="2">
        <v>0</v>
      </c>
      <c r="U1654" s="2">
        <v>42.74</v>
      </c>
      <c r="V1654" t="s">
        <v>55</v>
      </c>
    </row>
    <row r="1655" spans="1:22" ht="15.75" hidden="1" thickBot="1" x14ac:dyDescent="0.3">
      <c r="A1655" t="s">
        <v>8326</v>
      </c>
      <c r="B1655" s="6">
        <v>45544</v>
      </c>
      <c r="C1655" t="s">
        <v>1</v>
      </c>
      <c r="D1655" t="s">
        <v>7706</v>
      </c>
      <c r="E1655" t="s">
        <v>10763</v>
      </c>
      <c r="F1655" t="s">
        <v>10764</v>
      </c>
      <c r="G1655">
        <v>1560</v>
      </c>
      <c r="H1655">
        <v>1560</v>
      </c>
      <c r="I1655">
        <v>1560</v>
      </c>
      <c r="J1655">
        <v>1560</v>
      </c>
      <c r="K1655">
        <v>0</v>
      </c>
      <c r="L1655" s="2">
        <v>0</v>
      </c>
      <c r="M1655" s="2">
        <v>0</v>
      </c>
      <c r="N1655" s="2">
        <v>0</v>
      </c>
      <c r="O1655" s="2">
        <v>22</v>
      </c>
      <c r="P1655" s="2">
        <v>0</v>
      </c>
      <c r="Q1655" s="2">
        <v>0</v>
      </c>
      <c r="R1655" s="2">
        <v>0</v>
      </c>
      <c r="S1655" s="2">
        <v>0</v>
      </c>
      <c r="T1655" s="2">
        <v>0</v>
      </c>
      <c r="U1655" s="2">
        <v>22</v>
      </c>
      <c r="V1655" t="s">
        <v>55</v>
      </c>
    </row>
    <row r="1656" spans="1:22" ht="15.75" hidden="1" thickBot="1" x14ac:dyDescent="0.3">
      <c r="A1656" t="s">
        <v>8326</v>
      </c>
      <c r="B1656" s="6">
        <v>45544</v>
      </c>
      <c r="C1656" t="s">
        <v>1</v>
      </c>
      <c r="D1656" t="s">
        <v>7706</v>
      </c>
      <c r="E1656" t="s">
        <v>10763</v>
      </c>
      <c r="F1656" t="s">
        <v>10764</v>
      </c>
      <c r="G1656">
        <v>1559</v>
      </c>
      <c r="H1656">
        <v>1559</v>
      </c>
      <c r="I1656">
        <v>1559</v>
      </c>
      <c r="J1656">
        <v>1559</v>
      </c>
      <c r="K1656">
        <v>0</v>
      </c>
      <c r="L1656" s="2">
        <v>0</v>
      </c>
      <c r="M1656" s="2">
        <v>0</v>
      </c>
      <c r="N1656" s="2">
        <v>0</v>
      </c>
      <c r="O1656" s="2">
        <v>20.100000000000001</v>
      </c>
      <c r="P1656" s="2">
        <v>0</v>
      </c>
      <c r="Q1656" s="2">
        <v>0</v>
      </c>
      <c r="R1656" s="2">
        <v>0</v>
      </c>
      <c r="S1656" s="2">
        <v>0</v>
      </c>
      <c r="T1656" s="2">
        <v>0</v>
      </c>
      <c r="U1656" s="2">
        <v>20.100000000000001</v>
      </c>
      <c r="V1656" t="s">
        <v>55</v>
      </c>
    </row>
    <row r="1657" spans="1:22" ht="15.75" hidden="1" thickBot="1" x14ac:dyDescent="0.3">
      <c r="A1657" t="s">
        <v>8326</v>
      </c>
      <c r="B1657" s="6">
        <v>45544</v>
      </c>
      <c r="C1657" t="s">
        <v>1</v>
      </c>
      <c r="D1657" t="s">
        <v>7706</v>
      </c>
      <c r="E1657" t="s">
        <v>10763</v>
      </c>
      <c r="F1657" t="s">
        <v>10764</v>
      </c>
      <c r="G1657">
        <v>1558</v>
      </c>
      <c r="H1657">
        <v>1558</v>
      </c>
      <c r="I1657">
        <v>1558</v>
      </c>
      <c r="J1657">
        <v>1558</v>
      </c>
      <c r="K1657">
        <v>0</v>
      </c>
      <c r="L1657" s="2">
        <v>0</v>
      </c>
      <c r="M1657" s="2">
        <v>0</v>
      </c>
      <c r="N1657" s="2">
        <v>0</v>
      </c>
      <c r="O1657" s="2">
        <v>72</v>
      </c>
      <c r="P1657" s="2">
        <v>0</v>
      </c>
      <c r="Q1657" s="2">
        <v>0</v>
      </c>
      <c r="R1657" s="2">
        <v>0</v>
      </c>
      <c r="S1657" s="2">
        <v>0</v>
      </c>
      <c r="T1657" s="2">
        <v>0</v>
      </c>
      <c r="U1657" s="2">
        <v>72</v>
      </c>
      <c r="V1657" t="s">
        <v>55</v>
      </c>
    </row>
    <row r="1658" spans="1:22" ht="15.75" hidden="1" thickBot="1" x14ac:dyDescent="0.3">
      <c r="A1658" t="s">
        <v>8326</v>
      </c>
      <c r="B1658" s="6">
        <v>45544</v>
      </c>
      <c r="C1658" t="s">
        <v>1</v>
      </c>
      <c r="D1658" t="s">
        <v>7706</v>
      </c>
      <c r="E1658" t="s">
        <v>10763</v>
      </c>
      <c r="F1658" t="s">
        <v>10764</v>
      </c>
      <c r="G1658">
        <v>1557</v>
      </c>
      <c r="H1658">
        <v>1557</v>
      </c>
      <c r="I1658">
        <v>1557</v>
      </c>
      <c r="J1658">
        <v>1557</v>
      </c>
      <c r="K1658">
        <v>0</v>
      </c>
      <c r="L1658" s="2">
        <v>0</v>
      </c>
      <c r="M1658" s="2">
        <v>0</v>
      </c>
      <c r="N1658" s="2">
        <v>0</v>
      </c>
      <c r="O1658" s="2">
        <v>35.200000000000003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>
        <v>35.200000000000003</v>
      </c>
      <c r="V1658" t="s">
        <v>55</v>
      </c>
    </row>
    <row r="1659" spans="1:22" ht="15.75" hidden="1" thickBot="1" x14ac:dyDescent="0.3">
      <c r="A1659" t="s">
        <v>8326</v>
      </c>
      <c r="B1659" s="6">
        <v>45544</v>
      </c>
      <c r="C1659" t="s">
        <v>1</v>
      </c>
      <c r="D1659" t="s">
        <v>7706</v>
      </c>
      <c r="E1659" t="s">
        <v>10763</v>
      </c>
      <c r="F1659" t="s">
        <v>10764</v>
      </c>
      <c r="G1659">
        <v>1556</v>
      </c>
      <c r="H1659">
        <v>1556</v>
      </c>
      <c r="I1659">
        <v>1556</v>
      </c>
      <c r="J1659">
        <v>1556</v>
      </c>
      <c r="K1659">
        <v>0</v>
      </c>
      <c r="L1659" s="2">
        <v>0</v>
      </c>
      <c r="M1659" s="2">
        <v>0</v>
      </c>
      <c r="N1659" s="2">
        <v>0</v>
      </c>
      <c r="O1659" s="2">
        <v>462.25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>
        <v>462.25</v>
      </c>
      <c r="V1659" t="s">
        <v>55</v>
      </c>
    </row>
    <row r="1660" spans="1:22" ht="15.75" hidden="1" thickBot="1" x14ac:dyDescent="0.3">
      <c r="A1660" t="s">
        <v>8326</v>
      </c>
      <c r="B1660" s="6">
        <v>45544</v>
      </c>
      <c r="C1660" t="s">
        <v>1</v>
      </c>
      <c r="D1660" t="s">
        <v>7706</v>
      </c>
      <c r="E1660" t="s">
        <v>10763</v>
      </c>
      <c r="F1660" t="s">
        <v>10764</v>
      </c>
      <c r="G1660">
        <v>1555</v>
      </c>
      <c r="H1660">
        <v>1555</v>
      </c>
      <c r="I1660">
        <v>1555</v>
      </c>
      <c r="J1660">
        <v>1555</v>
      </c>
      <c r="K1660">
        <v>0</v>
      </c>
      <c r="L1660" s="2">
        <v>0</v>
      </c>
      <c r="M1660" s="2">
        <v>0</v>
      </c>
      <c r="N1660" s="2">
        <v>0</v>
      </c>
      <c r="O1660" s="2">
        <v>847.44</v>
      </c>
      <c r="P1660" s="2">
        <v>0</v>
      </c>
      <c r="Q1660" s="2">
        <v>0</v>
      </c>
      <c r="R1660" s="2">
        <v>0</v>
      </c>
      <c r="S1660" s="2">
        <v>0</v>
      </c>
      <c r="T1660" s="2">
        <v>0</v>
      </c>
      <c r="U1660" s="2">
        <v>847.44</v>
      </c>
      <c r="V1660" t="s">
        <v>55</v>
      </c>
    </row>
    <row r="1661" spans="1:22" ht="15.75" hidden="1" thickBot="1" x14ac:dyDescent="0.3">
      <c r="A1661" t="s">
        <v>8326</v>
      </c>
      <c r="B1661" s="6">
        <v>45544</v>
      </c>
      <c r="C1661" t="s">
        <v>1</v>
      </c>
      <c r="D1661" t="s">
        <v>7706</v>
      </c>
      <c r="E1661" t="s">
        <v>10763</v>
      </c>
      <c r="F1661" t="s">
        <v>10764</v>
      </c>
      <c r="G1661">
        <v>1554</v>
      </c>
      <c r="H1661">
        <v>1554</v>
      </c>
      <c r="I1661">
        <v>1554</v>
      </c>
      <c r="J1661">
        <v>1554</v>
      </c>
      <c r="K1661">
        <v>0</v>
      </c>
      <c r="L1661" s="2">
        <v>0</v>
      </c>
      <c r="M1661" s="2">
        <v>0</v>
      </c>
      <c r="N1661" s="2">
        <v>0</v>
      </c>
      <c r="O1661" s="2">
        <v>6.3</v>
      </c>
      <c r="P1661" s="2">
        <v>0</v>
      </c>
      <c r="Q1661" s="2">
        <v>0</v>
      </c>
      <c r="R1661" s="2">
        <v>0</v>
      </c>
      <c r="S1661" s="2">
        <v>0</v>
      </c>
      <c r="T1661" s="2">
        <v>0</v>
      </c>
      <c r="U1661" s="2">
        <v>6.3</v>
      </c>
      <c r="V1661" t="s">
        <v>55</v>
      </c>
    </row>
    <row r="1662" spans="1:22" ht="15.75" hidden="1" thickBot="1" x14ac:dyDescent="0.3">
      <c r="A1662" t="s">
        <v>8326</v>
      </c>
      <c r="B1662" s="6">
        <v>45544</v>
      </c>
      <c r="C1662" t="s">
        <v>1</v>
      </c>
      <c r="D1662" t="s">
        <v>7706</v>
      </c>
      <c r="E1662" t="s">
        <v>10763</v>
      </c>
      <c r="F1662" t="s">
        <v>10764</v>
      </c>
      <c r="G1662">
        <v>1553</v>
      </c>
      <c r="H1662">
        <v>1553</v>
      </c>
      <c r="I1662">
        <v>1553</v>
      </c>
      <c r="J1662">
        <v>1553</v>
      </c>
      <c r="K1662">
        <v>0</v>
      </c>
      <c r="L1662" s="2">
        <v>0</v>
      </c>
      <c r="M1662" s="2">
        <v>0</v>
      </c>
      <c r="N1662" s="2">
        <v>0</v>
      </c>
      <c r="O1662" s="2">
        <v>24</v>
      </c>
      <c r="P1662" s="2">
        <v>0</v>
      </c>
      <c r="Q1662" s="2">
        <v>0</v>
      </c>
      <c r="R1662" s="2">
        <v>0</v>
      </c>
      <c r="S1662" s="2">
        <v>0</v>
      </c>
      <c r="T1662" s="2">
        <v>0</v>
      </c>
      <c r="U1662" s="2">
        <v>24</v>
      </c>
      <c r="V1662" t="s">
        <v>55</v>
      </c>
    </row>
    <row r="1663" spans="1:22" ht="15.75" hidden="1" thickBot="1" x14ac:dyDescent="0.3">
      <c r="A1663" t="s">
        <v>8326</v>
      </c>
      <c r="B1663" s="6">
        <v>45544</v>
      </c>
      <c r="C1663" t="s">
        <v>1</v>
      </c>
      <c r="D1663" t="s">
        <v>7706</v>
      </c>
      <c r="E1663" t="s">
        <v>10763</v>
      </c>
      <c r="F1663" t="s">
        <v>10764</v>
      </c>
      <c r="G1663">
        <v>1552</v>
      </c>
      <c r="H1663">
        <v>1552</v>
      </c>
      <c r="I1663">
        <v>1552</v>
      </c>
      <c r="J1663">
        <v>1552</v>
      </c>
      <c r="K1663">
        <v>0</v>
      </c>
      <c r="L1663" s="2">
        <v>0</v>
      </c>
      <c r="M1663" s="2">
        <v>0</v>
      </c>
      <c r="N1663" s="2">
        <v>0</v>
      </c>
      <c r="O1663" s="2">
        <v>30.8</v>
      </c>
      <c r="P1663" s="2">
        <v>0</v>
      </c>
      <c r="Q1663" s="2">
        <v>0</v>
      </c>
      <c r="R1663" s="2">
        <v>0</v>
      </c>
      <c r="S1663" s="2">
        <v>0</v>
      </c>
      <c r="T1663" s="2">
        <v>0</v>
      </c>
      <c r="U1663" s="2">
        <v>30.8</v>
      </c>
      <c r="V1663" t="s">
        <v>55</v>
      </c>
    </row>
    <row r="1664" spans="1:22" ht="15.75" hidden="1" thickBot="1" x14ac:dyDescent="0.3">
      <c r="A1664" t="s">
        <v>8326</v>
      </c>
      <c r="B1664" s="6">
        <v>45544</v>
      </c>
      <c r="C1664" t="s">
        <v>1</v>
      </c>
      <c r="D1664" t="s">
        <v>7706</v>
      </c>
      <c r="E1664" t="s">
        <v>10763</v>
      </c>
      <c r="F1664" t="s">
        <v>10764</v>
      </c>
      <c r="G1664">
        <v>1551</v>
      </c>
      <c r="H1664">
        <v>1551</v>
      </c>
      <c r="I1664">
        <v>1551</v>
      </c>
      <c r="J1664">
        <v>1551</v>
      </c>
      <c r="K1664">
        <v>0</v>
      </c>
      <c r="L1664" s="2">
        <v>0</v>
      </c>
      <c r="M1664" s="2">
        <v>0</v>
      </c>
      <c r="N1664" s="2">
        <v>0</v>
      </c>
      <c r="O1664" s="2">
        <v>76.5</v>
      </c>
      <c r="P1664" s="2">
        <v>0</v>
      </c>
      <c r="Q1664" s="2">
        <v>0</v>
      </c>
      <c r="R1664" s="2">
        <v>0</v>
      </c>
      <c r="S1664" s="2">
        <v>0</v>
      </c>
      <c r="T1664" s="2">
        <v>0</v>
      </c>
      <c r="U1664" s="2">
        <v>76.5</v>
      </c>
      <c r="V1664" t="s">
        <v>55</v>
      </c>
    </row>
    <row r="1665" spans="1:22" ht="15.75" hidden="1" thickBot="1" x14ac:dyDescent="0.3">
      <c r="A1665" t="s">
        <v>8326</v>
      </c>
      <c r="B1665" s="6">
        <v>45544</v>
      </c>
      <c r="C1665" t="s">
        <v>1</v>
      </c>
      <c r="D1665" t="s">
        <v>7706</v>
      </c>
      <c r="E1665" t="s">
        <v>10763</v>
      </c>
      <c r="F1665" t="s">
        <v>10764</v>
      </c>
      <c r="G1665">
        <v>1550</v>
      </c>
      <c r="H1665">
        <v>1550</v>
      </c>
      <c r="I1665">
        <v>1550</v>
      </c>
      <c r="J1665">
        <v>1550</v>
      </c>
      <c r="K1665">
        <v>0</v>
      </c>
      <c r="L1665" s="2">
        <v>0</v>
      </c>
      <c r="M1665" s="2">
        <v>0</v>
      </c>
      <c r="N1665" s="2">
        <v>0</v>
      </c>
      <c r="O1665" s="2">
        <v>125</v>
      </c>
      <c r="P1665" s="2">
        <v>0</v>
      </c>
      <c r="Q1665" s="2">
        <v>0</v>
      </c>
      <c r="R1665" s="2">
        <v>0</v>
      </c>
      <c r="S1665" s="2">
        <v>0</v>
      </c>
      <c r="T1665" s="2">
        <v>0</v>
      </c>
      <c r="U1665" s="2">
        <v>125</v>
      </c>
      <c r="V1665" t="s">
        <v>55</v>
      </c>
    </row>
    <row r="1666" spans="1:22" ht="15.75" hidden="1" thickBot="1" x14ac:dyDescent="0.3">
      <c r="A1666" t="s">
        <v>8326</v>
      </c>
      <c r="B1666" s="6">
        <v>45544</v>
      </c>
      <c r="C1666" t="s">
        <v>1</v>
      </c>
      <c r="D1666" t="s">
        <v>7706</v>
      </c>
      <c r="E1666" t="s">
        <v>10763</v>
      </c>
      <c r="F1666" t="s">
        <v>10764</v>
      </c>
      <c r="G1666">
        <v>1549</v>
      </c>
      <c r="H1666">
        <v>1549</v>
      </c>
      <c r="I1666">
        <v>1549</v>
      </c>
      <c r="J1666">
        <v>1549</v>
      </c>
      <c r="K1666">
        <v>0</v>
      </c>
      <c r="L1666" s="2">
        <v>0</v>
      </c>
      <c r="M1666" s="2">
        <v>0</v>
      </c>
      <c r="N1666" s="2">
        <v>0</v>
      </c>
      <c r="O1666" s="2">
        <v>90</v>
      </c>
      <c r="P1666" s="2">
        <v>0</v>
      </c>
      <c r="Q1666" s="2">
        <v>0</v>
      </c>
      <c r="R1666" s="2">
        <v>0</v>
      </c>
      <c r="S1666" s="2">
        <v>0</v>
      </c>
      <c r="T1666" s="2">
        <v>0</v>
      </c>
      <c r="U1666" s="2">
        <v>90</v>
      </c>
      <c r="V1666" t="s">
        <v>55</v>
      </c>
    </row>
    <row r="1667" spans="1:22" ht="15.75" hidden="1" thickBot="1" x14ac:dyDescent="0.3">
      <c r="A1667" t="s">
        <v>8326</v>
      </c>
      <c r="B1667" s="6">
        <v>45544</v>
      </c>
      <c r="C1667" t="s">
        <v>1</v>
      </c>
      <c r="D1667" t="s">
        <v>7706</v>
      </c>
      <c r="E1667" t="s">
        <v>10763</v>
      </c>
      <c r="F1667" t="s">
        <v>10764</v>
      </c>
      <c r="G1667">
        <v>1548</v>
      </c>
      <c r="H1667">
        <v>1548</v>
      </c>
      <c r="I1667">
        <v>1548</v>
      </c>
      <c r="J1667">
        <v>1548</v>
      </c>
      <c r="K1667">
        <v>0</v>
      </c>
      <c r="L1667" s="2">
        <v>0</v>
      </c>
      <c r="M1667" s="2">
        <v>0</v>
      </c>
      <c r="N1667" s="2">
        <v>0</v>
      </c>
      <c r="O1667" s="2">
        <v>219</v>
      </c>
      <c r="P1667" s="2">
        <v>0</v>
      </c>
      <c r="Q1667" s="2">
        <v>0</v>
      </c>
      <c r="R1667" s="2">
        <v>0</v>
      </c>
      <c r="S1667" s="2">
        <v>0</v>
      </c>
      <c r="T1667" s="2">
        <v>0</v>
      </c>
      <c r="U1667" s="2">
        <v>219</v>
      </c>
      <c r="V1667" t="s">
        <v>55</v>
      </c>
    </row>
    <row r="1668" spans="1:22" ht="15.75" hidden="1" thickBot="1" x14ac:dyDescent="0.3">
      <c r="A1668" t="s">
        <v>8326</v>
      </c>
      <c r="B1668" s="6">
        <v>45544</v>
      </c>
      <c r="C1668" t="s">
        <v>1</v>
      </c>
      <c r="D1668" t="s">
        <v>7706</v>
      </c>
      <c r="E1668" t="s">
        <v>10763</v>
      </c>
      <c r="F1668" t="s">
        <v>10764</v>
      </c>
      <c r="G1668">
        <v>1547</v>
      </c>
      <c r="H1668">
        <v>1547</v>
      </c>
      <c r="I1668">
        <v>1547</v>
      </c>
      <c r="J1668">
        <v>1547</v>
      </c>
      <c r="K1668">
        <v>0</v>
      </c>
      <c r="L1668" s="2">
        <v>0</v>
      </c>
      <c r="M1668" s="2">
        <v>0</v>
      </c>
      <c r="N1668" s="2">
        <v>0</v>
      </c>
      <c r="O1668" s="2">
        <v>541.29999999999995</v>
      </c>
      <c r="P1668" s="2">
        <v>0</v>
      </c>
      <c r="Q1668" s="2">
        <v>0</v>
      </c>
      <c r="R1668" s="2">
        <v>0</v>
      </c>
      <c r="S1668" s="2">
        <v>0</v>
      </c>
      <c r="T1668" s="2">
        <v>0</v>
      </c>
      <c r="U1668" s="2">
        <v>541.29999999999995</v>
      </c>
      <c r="V1668" t="s">
        <v>55</v>
      </c>
    </row>
    <row r="1669" spans="1:22" ht="15.75" hidden="1" thickBot="1" x14ac:dyDescent="0.3">
      <c r="A1669" t="s">
        <v>8326</v>
      </c>
      <c r="B1669" s="6">
        <v>45544</v>
      </c>
      <c r="C1669" t="s">
        <v>1</v>
      </c>
      <c r="D1669" t="s">
        <v>7706</v>
      </c>
      <c r="E1669" t="s">
        <v>10763</v>
      </c>
      <c r="F1669" t="s">
        <v>10764</v>
      </c>
      <c r="G1669">
        <v>1546</v>
      </c>
      <c r="H1669">
        <v>1546</v>
      </c>
      <c r="I1669">
        <v>1546</v>
      </c>
      <c r="J1669">
        <v>1546</v>
      </c>
      <c r="K1669">
        <v>0</v>
      </c>
      <c r="L1669" s="2">
        <v>0</v>
      </c>
      <c r="M1669" s="2">
        <v>0</v>
      </c>
      <c r="N1669" s="2">
        <v>0</v>
      </c>
      <c r="O1669" s="2">
        <v>49.95</v>
      </c>
      <c r="P1669" s="2">
        <v>0</v>
      </c>
      <c r="Q1669" s="2">
        <v>0</v>
      </c>
      <c r="R1669" s="2">
        <v>0</v>
      </c>
      <c r="S1669" s="2">
        <v>0</v>
      </c>
      <c r="T1669" s="2">
        <v>0</v>
      </c>
      <c r="U1669" s="2">
        <v>49.95</v>
      </c>
      <c r="V1669" t="s">
        <v>55</v>
      </c>
    </row>
    <row r="1670" spans="1:22" ht="15.75" hidden="1" thickBot="1" x14ac:dyDescent="0.3">
      <c r="A1670" t="s">
        <v>8326</v>
      </c>
      <c r="B1670" s="6">
        <v>45542</v>
      </c>
      <c r="C1670" t="s">
        <v>1</v>
      </c>
      <c r="D1670" t="s">
        <v>7706</v>
      </c>
      <c r="E1670" t="s">
        <v>10763</v>
      </c>
      <c r="F1670" t="s">
        <v>10764</v>
      </c>
      <c r="G1670">
        <v>1545</v>
      </c>
      <c r="H1670">
        <v>1545</v>
      </c>
      <c r="I1670">
        <v>1545</v>
      </c>
      <c r="J1670">
        <v>1545</v>
      </c>
      <c r="K1670">
        <v>0</v>
      </c>
      <c r="L1670" s="2">
        <v>0</v>
      </c>
      <c r="M1670" s="2">
        <v>0</v>
      </c>
      <c r="N1670" s="2">
        <v>0</v>
      </c>
      <c r="O1670" s="2">
        <v>288.14999999999998</v>
      </c>
      <c r="P1670" s="2">
        <v>0</v>
      </c>
      <c r="Q1670" s="2">
        <v>0</v>
      </c>
      <c r="R1670" s="2">
        <v>0</v>
      </c>
      <c r="S1670" s="2">
        <v>0</v>
      </c>
      <c r="T1670" s="2">
        <v>0</v>
      </c>
      <c r="U1670" s="2">
        <v>288.14999999999998</v>
      </c>
      <c r="V1670" t="s">
        <v>55</v>
      </c>
    </row>
    <row r="1671" spans="1:22" ht="15.75" hidden="1" thickBot="1" x14ac:dyDescent="0.3">
      <c r="A1671" t="s">
        <v>8326</v>
      </c>
      <c r="B1671" s="6">
        <v>45542</v>
      </c>
      <c r="C1671" t="s">
        <v>1</v>
      </c>
      <c r="D1671" t="s">
        <v>7706</v>
      </c>
      <c r="E1671" t="s">
        <v>10763</v>
      </c>
      <c r="F1671" t="s">
        <v>10764</v>
      </c>
      <c r="G1671">
        <v>1544</v>
      </c>
      <c r="H1671">
        <v>1544</v>
      </c>
      <c r="I1671">
        <v>1544</v>
      </c>
      <c r="J1671">
        <v>1544</v>
      </c>
      <c r="K1671">
        <v>0</v>
      </c>
      <c r="L1671" s="2">
        <v>0</v>
      </c>
      <c r="M1671" s="2">
        <v>0</v>
      </c>
      <c r="N1671" s="2">
        <v>0</v>
      </c>
      <c r="O1671" s="2">
        <v>45</v>
      </c>
      <c r="P1671" s="2">
        <v>0</v>
      </c>
      <c r="Q1671" s="2">
        <v>0</v>
      </c>
      <c r="R1671" s="2">
        <v>0</v>
      </c>
      <c r="S1671" s="2">
        <v>0</v>
      </c>
      <c r="T1671" s="2">
        <v>0</v>
      </c>
      <c r="U1671" s="2">
        <v>45</v>
      </c>
      <c r="V1671" t="s">
        <v>55</v>
      </c>
    </row>
    <row r="1672" spans="1:22" ht="15.75" hidden="1" thickBot="1" x14ac:dyDescent="0.3">
      <c r="A1672" t="s">
        <v>8326</v>
      </c>
      <c r="B1672" s="6">
        <v>45542</v>
      </c>
      <c r="C1672" t="s">
        <v>1</v>
      </c>
      <c r="D1672" t="s">
        <v>7706</v>
      </c>
      <c r="E1672" t="s">
        <v>10763</v>
      </c>
      <c r="F1672" t="s">
        <v>10764</v>
      </c>
      <c r="G1672">
        <v>1543</v>
      </c>
      <c r="H1672">
        <v>1543</v>
      </c>
      <c r="I1672">
        <v>1543</v>
      </c>
      <c r="J1672">
        <v>1543</v>
      </c>
      <c r="K1672">
        <v>0</v>
      </c>
      <c r="L1672" s="2">
        <v>0</v>
      </c>
      <c r="M1672" s="2">
        <v>0</v>
      </c>
      <c r="N1672" s="2">
        <v>0</v>
      </c>
      <c r="O1672" s="2">
        <v>158</v>
      </c>
      <c r="P1672" s="2">
        <v>0</v>
      </c>
      <c r="Q1672" s="2">
        <v>0</v>
      </c>
      <c r="R1672" s="2">
        <v>0</v>
      </c>
      <c r="S1672" s="2">
        <v>0</v>
      </c>
      <c r="T1672" s="2">
        <v>0</v>
      </c>
      <c r="U1672" s="2">
        <v>158</v>
      </c>
      <c r="V1672" t="s">
        <v>55</v>
      </c>
    </row>
    <row r="1673" spans="1:22" ht="15.75" hidden="1" thickBot="1" x14ac:dyDescent="0.3">
      <c r="A1673" t="s">
        <v>8326</v>
      </c>
      <c r="B1673" s="6">
        <v>45542</v>
      </c>
      <c r="C1673" t="s">
        <v>1</v>
      </c>
      <c r="D1673" t="s">
        <v>7706</v>
      </c>
      <c r="E1673" t="s">
        <v>10763</v>
      </c>
      <c r="F1673" t="s">
        <v>10764</v>
      </c>
      <c r="G1673">
        <v>1542</v>
      </c>
      <c r="H1673">
        <v>1542</v>
      </c>
      <c r="I1673">
        <v>1542</v>
      </c>
      <c r="J1673">
        <v>1542</v>
      </c>
      <c r="K1673">
        <v>0</v>
      </c>
      <c r="L1673" s="2">
        <v>0</v>
      </c>
      <c r="M1673" s="2">
        <v>0</v>
      </c>
      <c r="N1673" s="2">
        <v>0</v>
      </c>
      <c r="O1673" s="2">
        <v>38.799999999999997</v>
      </c>
      <c r="P1673" s="2">
        <v>0</v>
      </c>
      <c r="Q1673" s="2">
        <v>0</v>
      </c>
      <c r="R1673" s="2">
        <v>0</v>
      </c>
      <c r="S1673" s="2">
        <v>0</v>
      </c>
      <c r="T1673" s="2">
        <v>0</v>
      </c>
      <c r="U1673" s="2">
        <v>38.799999999999997</v>
      </c>
      <c r="V1673" t="s">
        <v>55</v>
      </c>
    </row>
    <row r="1674" spans="1:22" ht="15.75" hidden="1" thickBot="1" x14ac:dyDescent="0.3">
      <c r="A1674" t="s">
        <v>8326</v>
      </c>
      <c r="B1674" s="6">
        <v>45542</v>
      </c>
      <c r="C1674" t="s">
        <v>1</v>
      </c>
      <c r="D1674" t="s">
        <v>7706</v>
      </c>
      <c r="E1674" t="s">
        <v>10763</v>
      </c>
      <c r="F1674" t="s">
        <v>10764</v>
      </c>
      <c r="G1674">
        <v>1541</v>
      </c>
      <c r="H1674">
        <v>1541</v>
      </c>
      <c r="I1674">
        <v>1541</v>
      </c>
      <c r="J1674">
        <v>1541</v>
      </c>
      <c r="K1674">
        <v>0</v>
      </c>
      <c r="L1674" s="2">
        <v>0</v>
      </c>
      <c r="M1674" s="2">
        <v>0</v>
      </c>
      <c r="N1674" s="2">
        <v>0</v>
      </c>
      <c r="O1674" s="2">
        <v>146</v>
      </c>
      <c r="P1674" s="2">
        <v>0</v>
      </c>
      <c r="Q1674" s="2">
        <v>0</v>
      </c>
      <c r="R1674" s="2">
        <v>0</v>
      </c>
      <c r="S1674" s="2">
        <v>0</v>
      </c>
      <c r="T1674" s="2">
        <v>0</v>
      </c>
      <c r="U1674" s="2">
        <v>146</v>
      </c>
      <c r="V1674" t="s">
        <v>55</v>
      </c>
    </row>
    <row r="1675" spans="1:22" ht="15.75" hidden="1" thickBot="1" x14ac:dyDescent="0.3">
      <c r="A1675" t="s">
        <v>8326</v>
      </c>
      <c r="B1675" s="6">
        <v>45542</v>
      </c>
      <c r="C1675" t="s">
        <v>1</v>
      </c>
      <c r="D1675" t="s">
        <v>7706</v>
      </c>
      <c r="E1675" t="s">
        <v>10763</v>
      </c>
      <c r="F1675" t="s">
        <v>10764</v>
      </c>
      <c r="G1675">
        <v>1540</v>
      </c>
      <c r="H1675">
        <v>1540</v>
      </c>
      <c r="I1675">
        <v>1540</v>
      </c>
      <c r="J1675">
        <v>1540</v>
      </c>
      <c r="K1675">
        <v>0</v>
      </c>
      <c r="L1675" s="2">
        <v>0</v>
      </c>
      <c r="M1675" s="2">
        <v>0</v>
      </c>
      <c r="N1675" s="2">
        <v>0</v>
      </c>
      <c r="O1675" s="2">
        <v>110</v>
      </c>
      <c r="P1675" s="2">
        <v>0</v>
      </c>
      <c r="Q1675" s="2">
        <v>0</v>
      </c>
      <c r="R1675" s="2">
        <v>0</v>
      </c>
      <c r="S1675" s="2">
        <v>0</v>
      </c>
      <c r="T1675" s="2">
        <v>0</v>
      </c>
      <c r="U1675" s="2">
        <v>110</v>
      </c>
      <c r="V1675" t="s">
        <v>55</v>
      </c>
    </row>
    <row r="1676" spans="1:22" ht="15.75" hidden="1" thickBot="1" x14ac:dyDescent="0.3">
      <c r="A1676" t="s">
        <v>8326</v>
      </c>
      <c r="B1676" s="6">
        <v>45542</v>
      </c>
      <c r="C1676" t="s">
        <v>1</v>
      </c>
      <c r="D1676" t="s">
        <v>7706</v>
      </c>
      <c r="E1676" t="s">
        <v>10763</v>
      </c>
      <c r="F1676" t="s">
        <v>10764</v>
      </c>
      <c r="G1676">
        <v>1539</v>
      </c>
      <c r="H1676">
        <v>1539</v>
      </c>
      <c r="I1676">
        <v>1539</v>
      </c>
      <c r="J1676">
        <v>1539</v>
      </c>
      <c r="K1676">
        <v>0</v>
      </c>
      <c r="L1676" s="2">
        <v>0</v>
      </c>
      <c r="M1676" s="2">
        <v>0</v>
      </c>
      <c r="N1676" s="2">
        <v>0</v>
      </c>
      <c r="O1676" s="2">
        <v>162</v>
      </c>
      <c r="P1676" s="2">
        <v>0</v>
      </c>
      <c r="Q1676" s="2">
        <v>0</v>
      </c>
      <c r="R1676" s="2">
        <v>0</v>
      </c>
      <c r="S1676" s="2">
        <v>0</v>
      </c>
      <c r="T1676" s="2">
        <v>0</v>
      </c>
      <c r="U1676" s="2">
        <v>162</v>
      </c>
      <c r="V1676" t="s">
        <v>55</v>
      </c>
    </row>
    <row r="1677" spans="1:22" ht="15.75" hidden="1" thickBot="1" x14ac:dyDescent="0.3">
      <c r="A1677" t="s">
        <v>8326</v>
      </c>
      <c r="B1677" s="6">
        <v>45542</v>
      </c>
      <c r="C1677" t="s">
        <v>1</v>
      </c>
      <c r="D1677" t="s">
        <v>7706</v>
      </c>
      <c r="E1677" t="s">
        <v>10763</v>
      </c>
      <c r="F1677" t="s">
        <v>10764</v>
      </c>
      <c r="G1677">
        <v>1538</v>
      </c>
      <c r="H1677">
        <v>1538</v>
      </c>
      <c r="I1677">
        <v>1538</v>
      </c>
      <c r="J1677">
        <v>1538</v>
      </c>
      <c r="K1677">
        <v>0</v>
      </c>
      <c r="L1677" s="2">
        <v>0</v>
      </c>
      <c r="M1677" s="2">
        <v>0</v>
      </c>
      <c r="N1677" s="2">
        <v>0</v>
      </c>
      <c r="O1677" s="2">
        <v>432.25</v>
      </c>
      <c r="P1677" s="2">
        <v>0</v>
      </c>
      <c r="Q1677" s="2">
        <v>0</v>
      </c>
      <c r="R1677" s="2">
        <v>0</v>
      </c>
      <c r="S1677" s="2">
        <v>0</v>
      </c>
      <c r="T1677" s="2">
        <v>0</v>
      </c>
      <c r="U1677" s="2">
        <v>432.25</v>
      </c>
      <c r="V1677" t="s">
        <v>55</v>
      </c>
    </row>
    <row r="1678" spans="1:22" ht="15.75" hidden="1" thickBot="1" x14ac:dyDescent="0.3">
      <c r="A1678" t="s">
        <v>8326</v>
      </c>
      <c r="B1678" s="6">
        <v>45542</v>
      </c>
      <c r="C1678" t="s">
        <v>1</v>
      </c>
      <c r="D1678" t="s">
        <v>7706</v>
      </c>
      <c r="E1678" t="s">
        <v>10763</v>
      </c>
      <c r="F1678" t="s">
        <v>10764</v>
      </c>
      <c r="G1678">
        <v>1537</v>
      </c>
      <c r="H1678">
        <v>1537</v>
      </c>
      <c r="I1678">
        <v>1537</v>
      </c>
      <c r="J1678">
        <v>1537</v>
      </c>
      <c r="K1678">
        <v>0</v>
      </c>
      <c r="L1678" s="2">
        <v>0</v>
      </c>
      <c r="M1678" s="2">
        <v>0</v>
      </c>
      <c r="N1678" s="2">
        <v>0</v>
      </c>
      <c r="O1678" s="2">
        <v>9.35</v>
      </c>
      <c r="P1678" s="2">
        <v>0</v>
      </c>
      <c r="Q1678" s="2">
        <v>0</v>
      </c>
      <c r="R1678" s="2">
        <v>0</v>
      </c>
      <c r="S1678" s="2">
        <v>0</v>
      </c>
      <c r="T1678" s="2">
        <v>0</v>
      </c>
      <c r="U1678" s="2">
        <v>9.35</v>
      </c>
      <c r="V1678" t="s">
        <v>55</v>
      </c>
    </row>
    <row r="1679" spans="1:22" ht="15.75" hidden="1" thickBot="1" x14ac:dyDescent="0.3">
      <c r="A1679" t="s">
        <v>8326</v>
      </c>
      <c r="B1679" s="6">
        <v>45542</v>
      </c>
      <c r="C1679" t="s">
        <v>1</v>
      </c>
      <c r="D1679" t="s">
        <v>7706</v>
      </c>
      <c r="E1679" t="s">
        <v>10763</v>
      </c>
      <c r="F1679" t="s">
        <v>10764</v>
      </c>
      <c r="G1679">
        <v>1536</v>
      </c>
      <c r="H1679">
        <v>1536</v>
      </c>
      <c r="I1679">
        <v>1536</v>
      </c>
      <c r="J1679">
        <v>1536</v>
      </c>
      <c r="K1679">
        <v>0</v>
      </c>
      <c r="L1679" s="2">
        <v>0</v>
      </c>
      <c r="M1679" s="2">
        <v>0</v>
      </c>
      <c r="N1679" s="2">
        <v>0</v>
      </c>
      <c r="O1679" s="2">
        <v>55</v>
      </c>
      <c r="P1679" s="2">
        <v>0</v>
      </c>
      <c r="Q1679" s="2">
        <v>0</v>
      </c>
      <c r="R1679" s="2">
        <v>0</v>
      </c>
      <c r="S1679" s="2">
        <v>0</v>
      </c>
      <c r="T1679" s="2">
        <v>0</v>
      </c>
      <c r="U1679" s="2">
        <v>55</v>
      </c>
      <c r="V1679" t="s">
        <v>55</v>
      </c>
    </row>
    <row r="1680" spans="1:22" ht="15.75" hidden="1" thickBot="1" x14ac:dyDescent="0.3">
      <c r="A1680" t="s">
        <v>8326</v>
      </c>
      <c r="B1680" s="6">
        <v>45542</v>
      </c>
      <c r="C1680" t="s">
        <v>1</v>
      </c>
      <c r="D1680" t="s">
        <v>7706</v>
      </c>
      <c r="E1680" t="s">
        <v>10763</v>
      </c>
      <c r="F1680" t="s">
        <v>10764</v>
      </c>
      <c r="G1680">
        <v>1535</v>
      </c>
      <c r="H1680">
        <v>1535</v>
      </c>
      <c r="I1680">
        <v>1535</v>
      </c>
      <c r="J1680">
        <v>1535</v>
      </c>
      <c r="K1680">
        <v>0</v>
      </c>
      <c r="L1680" s="2">
        <v>0</v>
      </c>
      <c r="M1680" s="2">
        <v>0</v>
      </c>
      <c r="N1680" s="2">
        <v>0</v>
      </c>
      <c r="O1680" s="2">
        <v>146</v>
      </c>
      <c r="P1680" s="2">
        <v>0</v>
      </c>
      <c r="Q1680" s="2">
        <v>0</v>
      </c>
      <c r="R1680" s="2">
        <v>0</v>
      </c>
      <c r="S1680" s="2">
        <v>0</v>
      </c>
      <c r="T1680" s="2">
        <v>0</v>
      </c>
      <c r="U1680" s="2">
        <v>146</v>
      </c>
      <c r="V1680" t="s">
        <v>55</v>
      </c>
    </row>
    <row r="1681" spans="1:22" ht="15.75" hidden="1" thickBot="1" x14ac:dyDescent="0.3">
      <c r="A1681" t="s">
        <v>8326</v>
      </c>
      <c r="B1681" s="6">
        <v>45542</v>
      </c>
      <c r="C1681" t="s">
        <v>1</v>
      </c>
      <c r="D1681" t="s">
        <v>7706</v>
      </c>
      <c r="E1681" t="s">
        <v>10763</v>
      </c>
      <c r="F1681" t="s">
        <v>10764</v>
      </c>
      <c r="G1681">
        <v>1534</v>
      </c>
      <c r="H1681">
        <v>1534</v>
      </c>
      <c r="I1681">
        <v>1534</v>
      </c>
      <c r="J1681">
        <v>1534</v>
      </c>
      <c r="K1681">
        <v>0</v>
      </c>
      <c r="L1681" s="2">
        <v>0</v>
      </c>
      <c r="M1681" s="2">
        <v>0</v>
      </c>
      <c r="N1681" s="2">
        <v>0</v>
      </c>
      <c r="O1681" s="2">
        <v>63.5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>
        <v>63.5</v>
      </c>
      <c r="V1681" t="s">
        <v>55</v>
      </c>
    </row>
    <row r="1682" spans="1:22" ht="15.75" hidden="1" thickBot="1" x14ac:dyDescent="0.3">
      <c r="A1682" t="s">
        <v>8326</v>
      </c>
      <c r="B1682" s="6">
        <v>45542</v>
      </c>
      <c r="C1682" t="s">
        <v>1</v>
      </c>
      <c r="D1682" t="s">
        <v>7706</v>
      </c>
      <c r="E1682" t="s">
        <v>10763</v>
      </c>
      <c r="F1682" t="s">
        <v>10764</v>
      </c>
      <c r="G1682">
        <v>1533</v>
      </c>
      <c r="H1682">
        <v>1533</v>
      </c>
      <c r="I1682">
        <v>1533</v>
      </c>
      <c r="J1682">
        <v>1533</v>
      </c>
      <c r="K1682">
        <v>0</v>
      </c>
      <c r="L1682" s="2">
        <v>0</v>
      </c>
      <c r="M1682" s="2">
        <v>0</v>
      </c>
      <c r="N1682" s="2">
        <v>0</v>
      </c>
      <c r="O1682" s="2">
        <v>105.8</v>
      </c>
      <c r="P1682" s="2">
        <v>0</v>
      </c>
      <c r="Q1682" s="2">
        <v>0</v>
      </c>
      <c r="R1682" s="2">
        <v>0</v>
      </c>
      <c r="S1682" s="2">
        <v>0</v>
      </c>
      <c r="T1682" s="2">
        <v>0</v>
      </c>
      <c r="U1682" s="2">
        <v>105.8</v>
      </c>
      <c r="V1682" t="s">
        <v>55</v>
      </c>
    </row>
    <row r="1683" spans="1:22" ht="15.75" hidden="1" thickBot="1" x14ac:dyDescent="0.3">
      <c r="A1683" t="s">
        <v>8326</v>
      </c>
      <c r="B1683" s="6">
        <v>45541</v>
      </c>
      <c r="C1683" t="s">
        <v>1</v>
      </c>
      <c r="D1683" t="s">
        <v>7706</v>
      </c>
      <c r="E1683" t="s">
        <v>10763</v>
      </c>
      <c r="F1683" t="s">
        <v>10764</v>
      </c>
      <c r="G1683">
        <v>1532</v>
      </c>
      <c r="H1683">
        <v>1532</v>
      </c>
      <c r="I1683">
        <v>1532</v>
      </c>
      <c r="J1683">
        <v>1532</v>
      </c>
      <c r="K1683">
        <v>0</v>
      </c>
      <c r="L1683" s="2">
        <v>0</v>
      </c>
      <c r="M1683" s="2">
        <v>0</v>
      </c>
      <c r="N1683" s="2">
        <v>0</v>
      </c>
      <c r="O1683" s="2">
        <v>8.3000000000000007</v>
      </c>
      <c r="P1683" s="2">
        <v>0</v>
      </c>
      <c r="Q1683" s="2">
        <v>0</v>
      </c>
      <c r="R1683" s="2">
        <v>0</v>
      </c>
      <c r="S1683" s="2">
        <v>0</v>
      </c>
      <c r="T1683" s="2">
        <v>0</v>
      </c>
      <c r="U1683" s="2">
        <v>8.3000000000000007</v>
      </c>
      <c r="V1683" t="s">
        <v>55</v>
      </c>
    </row>
    <row r="1684" spans="1:22" ht="15.75" hidden="1" thickBot="1" x14ac:dyDescent="0.3">
      <c r="A1684" t="s">
        <v>8326</v>
      </c>
      <c r="B1684" s="6">
        <v>45541</v>
      </c>
      <c r="C1684" t="s">
        <v>1</v>
      </c>
      <c r="D1684" t="s">
        <v>7706</v>
      </c>
      <c r="E1684" t="s">
        <v>10763</v>
      </c>
      <c r="F1684" t="s">
        <v>10764</v>
      </c>
      <c r="G1684">
        <v>1531</v>
      </c>
      <c r="H1684">
        <v>1531</v>
      </c>
      <c r="I1684">
        <v>1531</v>
      </c>
      <c r="J1684">
        <v>1531</v>
      </c>
      <c r="K1684">
        <v>0</v>
      </c>
      <c r="L1684" s="2">
        <v>0</v>
      </c>
      <c r="M1684" s="2">
        <v>0</v>
      </c>
      <c r="N1684" s="2">
        <v>0</v>
      </c>
      <c r="O1684" s="2">
        <v>157.5</v>
      </c>
      <c r="P1684" s="2">
        <v>0</v>
      </c>
      <c r="Q1684" s="2">
        <v>0</v>
      </c>
      <c r="R1684" s="2">
        <v>0</v>
      </c>
      <c r="S1684" s="2">
        <v>0</v>
      </c>
      <c r="T1684" s="2">
        <v>0</v>
      </c>
      <c r="U1684" s="2">
        <v>157.5</v>
      </c>
      <c r="V1684" t="s">
        <v>55</v>
      </c>
    </row>
    <row r="1685" spans="1:22" ht="15.75" hidden="1" thickBot="1" x14ac:dyDescent="0.3">
      <c r="A1685" t="s">
        <v>8326</v>
      </c>
      <c r="B1685" s="6">
        <v>45541</v>
      </c>
      <c r="C1685" t="s">
        <v>1</v>
      </c>
      <c r="D1685" t="s">
        <v>7706</v>
      </c>
      <c r="E1685" t="s">
        <v>10763</v>
      </c>
      <c r="F1685" t="s">
        <v>10764</v>
      </c>
      <c r="G1685">
        <v>1530</v>
      </c>
      <c r="H1685">
        <v>1530</v>
      </c>
      <c r="I1685">
        <v>1530</v>
      </c>
      <c r="J1685">
        <v>1530</v>
      </c>
      <c r="K1685">
        <v>0</v>
      </c>
      <c r="L1685" s="2">
        <v>0</v>
      </c>
      <c r="M1685" s="2">
        <v>0</v>
      </c>
      <c r="N1685" s="2">
        <v>0</v>
      </c>
      <c r="O1685" s="2">
        <v>105</v>
      </c>
      <c r="P1685" s="2">
        <v>0</v>
      </c>
      <c r="Q1685" s="2">
        <v>0</v>
      </c>
      <c r="R1685" s="2">
        <v>0</v>
      </c>
      <c r="S1685" s="2">
        <v>0</v>
      </c>
      <c r="T1685" s="2">
        <v>0</v>
      </c>
      <c r="U1685" s="2">
        <v>105</v>
      </c>
      <c r="V1685" t="s">
        <v>55</v>
      </c>
    </row>
    <row r="1686" spans="1:22" ht="15.75" hidden="1" thickBot="1" x14ac:dyDescent="0.3">
      <c r="A1686" t="s">
        <v>8326</v>
      </c>
      <c r="B1686" s="6">
        <v>45541</v>
      </c>
      <c r="C1686" t="s">
        <v>1</v>
      </c>
      <c r="D1686" t="s">
        <v>7706</v>
      </c>
      <c r="E1686" t="s">
        <v>10763</v>
      </c>
      <c r="F1686" t="s">
        <v>10764</v>
      </c>
      <c r="G1686">
        <v>1529</v>
      </c>
      <c r="H1686">
        <v>1529</v>
      </c>
      <c r="I1686">
        <v>1529</v>
      </c>
      <c r="J1686">
        <v>1529</v>
      </c>
      <c r="K1686">
        <v>0</v>
      </c>
      <c r="L1686" s="2">
        <v>0</v>
      </c>
      <c r="M1686" s="2">
        <v>0</v>
      </c>
      <c r="N1686" s="2">
        <v>0</v>
      </c>
      <c r="O1686" s="2">
        <v>256</v>
      </c>
      <c r="P1686" s="2">
        <v>0</v>
      </c>
      <c r="Q1686" s="2">
        <v>0</v>
      </c>
      <c r="R1686" s="2">
        <v>0</v>
      </c>
      <c r="S1686" s="2">
        <v>0</v>
      </c>
      <c r="T1686" s="2">
        <v>0</v>
      </c>
      <c r="U1686" s="2">
        <v>256</v>
      </c>
      <c r="V1686" t="s">
        <v>55</v>
      </c>
    </row>
    <row r="1687" spans="1:22" ht="15.75" hidden="1" thickBot="1" x14ac:dyDescent="0.3">
      <c r="A1687" t="s">
        <v>8326</v>
      </c>
      <c r="B1687" s="6">
        <v>45541</v>
      </c>
      <c r="C1687" t="s">
        <v>1</v>
      </c>
      <c r="D1687" t="s">
        <v>7706</v>
      </c>
      <c r="E1687" t="s">
        <v>10763</v>
      </c>
      <c r="F1687" t="s">
        <v>10764</v>
      </c>
      <c r="G1687">
        <v>1528</v>
      </c>
      <c r="H1687">
        <v>1528</v>
      </c>
      <c r="I1687">
        <v>1528</v>
      </c>
      <c r="J1687">
        <v>1528</v>
      </c>
      <c r="K1687">
        <v>0</v>
      </c>
      <c r="L1687" s="2">
        <v>0</v>
      </c>
      <c r="M1687" s="2">
        <v>0</v>
      </c>
      <c r="N1687" s="2">
        <v>0</v>
      </c>
      <c r="O1687" s="2">
        <v>48.2</v>
      </c>
      <c r="P1687" s="2">
        <v>0</v>
      </c>
      <c r="Q1687" s="2">
        <v>0</v>
      </c>
      <c r="R1687" s="2">
        <v>0</v>
      </c>
      <c r="S1687" s="2">
        <v>0</v>
      </c>
      <c r="T1687" s="2">
        <v>0</v>
      </c>
      <c r="U1687" s="2">
        <v>48.2</v>
      </c>
      <c r="V1687" t="s">
        <v>55</v>
      </c>
    </row>
    <row r="1688" spans="1:22" ht="15.75" hidden="1" thickBot="1" x14ac:dyDescent="0.3">
      <c r="A1688" t="s">
        <v>8326</v>
      </c>
      <c r="B1688" s="6">
        <v>45541</v>
      </c>
      <c r="C1688" t="s">
        <v>1</v>
      </c>
      <c r="D1688" t="s">
        <v>7706</v>
      </c>
      <c r="E1688" t="s">
        <v>10763</v>
      </c>
      <c r="F1688" t="s">
        <v>10764</v>
      </c>
      <c r="G1688">
        <v>1527</v>
      </c>
      <c r="H1688">
        <v>1527</v>
      </c>
      <c r="I1688">
        <v>1527</v>
      </c>
      <c r="J1688">
        <v>1527</v>
      </c>
      <c r="K1688">
        <v>0</v>
      </c>
      <c r="L1688" s="2">
        <v>0</v>
      </c>
      <c r="M1688" s="2">
        <v>0</v>
      </c>
      <c r="N1688" s="2">
        <v>0</v>
      </c>
      <c r="O1688" s="2">
        <v>36.46</v>
      </c>
      <c r="P1688" s="2">
        <v>0</v>
      </c>
      <c r="Q1688" s="2">
        <v>0</v>
      </c>
      <c r="R1688" s="2">
        <v>0</v>
      </c>
      <c r="S1688" s="2">
        <v>0</v>
      </c>
      <c r="T1688" s="2">
        <v>0</v>
      </c>
      <c r="U1688" s="2">
        <v>36.46</v>
      </c>
      <c r="V1688" t="s">
        <v>55</v>
      </c>
    </row>
    <row r="1689" spans="1:22" ht="15.75" hidden="1" thickBot="1" x14ac:dyDescent="0.3">
      <c r="A1689" t="s">
        <v>8326</v>
      </c>
      <c r="B1689" s="6">
        <v>45541</v>
      </c>
      <c r="C1689" t="s">
        <v>1</v>
      </c>
      <c r="D1689" t="s">
        <v>7706</v>
      </c>
      <c r="E1689" t="s">
        <v>10763</v>
      </c>
      <c r="F1689" t="s">
        <v>10764</v>
      </c>
      <c r="G1689">
        <v>1526</v>
      </c>
      <c r="H1689">
        <v>1526</v>
      </c>
      <c r="I1689">
        <v>1526</v>
      </c>
      <c r="J1689">
        <v>1526</v>
      </c>
      <c r="K1689">
        <v>0</v>
      </c>
      <c r="L1689" s="2">
        <v>0</v>
      </c>
      <c r="M1689" s="2">
        <v>0</v>
      </c>
      <c r="N1689" s="2">
        <v>0</v>
      </c>
      <c r="O1689" s="2">
        <v>6</v>
      </c>
      <c r="P1689" s="2">
        <v>0</v>
      </c>
      <c r="Q1689" s="2">
        <v>0</v>
      </c>
      <c r="R1689" s="2">
        <v>0</v>
      </c>
      <c r="S1689" s="2">
        <v>0</v>
      </c>
      <c r="T1689" s="2">
        <v>0</v>
      </c>
      <c r="U1689" s="2">
        <v>6</v>
      </c>
      <c r="V1689" t="s">
        <v>55</v>
      </c>
    </row>
    <row r="1690" spans="1:22" ht="15.75" hidden="1" thickBot="1" x14ac:dyDescent="0.3">
      <c r="A1690" t="s">
        <v>8326</v>
      </c>
      <c r="B1690" s="6">
        <v>45541</v>
      </c>
      <c r="C1690" t="s">
        <v>1</v>
      </c>
      <c r="D1690" t="s">
        <v>7706</v>
      </c>
      <c r="E1690" t="s">
        <v>10763</v>
      </c>
      <c r="F1690" t="s">
        <v>10764</v>
      </c>
      <c r="G1690">
        <v>1525</v>
      </c>
      <c r="H1690">
        <v>1525</v>
      </c>
      <c r="I1690">
        <v>1525</v>
      </c>
      <c r="J1690">
        <v>1525</v>
      </c>
      <c r="K1690">
        <v>0</v>
      </c>
      <c r="L1690" s="2">
        <v>0</v>
      </c>
      <c r="M1690" s="2">
        <v>0</v>
      </c>
      <c r="N1690" s="2">
        <v>0</v>
      </c>
      <c r="O1690" s="2">
        <v>191.2</v>
      </c>
      <c r="P1690" s="2">
        <v>0</v>
      </c>
      <c r="Q1690" s="2">
        <v>0</v>
      </c>
      <c r="R1690" s="2">
        <v>0</v>
      </c>
      <c r="S1690" s="2">
        <v>0</v>
      </c>
      <c r="T1690" s="2">
        <v>0</v>
      </c>
      <c r="U1690" s="2">
        <v>191.2</v>
      </c>
      <c r="V1690" t="s">
        <v>55</v>
      </c>
    </row>
    <row r="1691" spans="1:22" ht="15.75" hidden="1" thickBot="1" x14ac:dyDescent="0.3">
      <c r="A1691" t="s">
        <v>8326</v>
      </c>
      <c r="B1691" s="6">
        <v>45541</v>
      </c>
      <c r="C1691" t="s">
        <v>1</v>
      </c>
      <c r="D1691" t="s">
        <v>7706</v>
      </c>
      <c r="E1691" t="s">
        <v>10763</v>
      </c>
      <c r="F1691" t="s">
        <v>10764</v>
      </c>
      <c r="G1691">
        <v>1524</v>
      </c>
      <c r="H1691">
        <v>1524</v>
      </c>
      <c r="I1691">
        <v>1524</v>
      </c>
      <c r="J1691">
        <v>1524</v>
      </c>
      <c r="K1691">
        <v>0</v>
      </c>
      <c r="L1691" s="2">
        <v>0</v>
      </c>
      <c r="M1691" s="2">
        <v>0</v>
      </c>
      <c r="N1691" s="2">
        <v>0</v>
      </c>
      <c r="O1691" s="2">
        <v>8.8000000000000007</v>
      </c>
      <c r="P1691" s="2">
        <v>0</v>
      </c>
      <c r="Q1691" s="2">
        <v>0</v>
      </c>
      <c r="R1691" s="2">
        <v>0</v>
      </c>
      <c r="S1691" s="2">
        <v>0</v>
      </c>
      <c r="T1691" s="2">
        <v>0</v>
      </c>
      <c r="U1691" s="2">
        <v>8.8000000000000007</v>
      </c>
      <c r="V1691" t="s">
        <v>55</v>
      </c>
    </row>
    <row r="1692" spans="1:22" ht="15.75" hidden="1" thickBot="1" x14ac:dyDescent="0.3">
      <c r="A1692" t="s">
        <v>8326</v>
      </c>
      <c r="B1692" s="6">
        <v>45541</v>
      </c>
      <c r="C1692" t="s">
        <v>1</v>
      </c>
      <c r="D1692" t="s">
        <v>7706</v>
      </c>
      <c r="E1692" t="s">
        <v>10763</v>
      </c>
      <c r="F1692" t="s">
        <v>10764</v>
      </c>
      <c r="G1692">
        <v>1523</v>
      </c>
      <c r="H1692">
        <v>1523</v>
      </c>
      <c r="I1692">
        <v>1523</v>
      </c>
      <c r="J1692">
        <v>1523</v>
      </c>
      <c r="K1692">
        <v>0</v>
      </c>
      <c r="L1692" s="2">
        <v>0</v>
      </c>
      <c r="M1692" s="2">
        <v>0</v>
      </c>
      <c r="N1692" s="2">
        <v>0</v>
      </c>
      <c r="O1692" s="2">
        <v>154.1</v>
      </c>
      <c r="P1692" s="2">
        <v>0</v>
      </c>
      <c r="Q1692" s="2">
        <v>0</v>
      </c>
      <c r="R1692" s="2">
        <v>0</v>
      </c>
      <c r="S1692" s="2">
        <v>0</v>
      </c>
      <c r="T1692" s="2">
        <v>0</v>
      </c>
      <c r="U1692" s="2">
        <v>154.1</v>
      </c>
      <c r="V1692" t="s">
        <v>55</v>
      </c>
    </row>
    <row r="1693" spans="1:22" ht="15.75" hidden="1" thickBot="1" x14ac:dyDescent="0.3">
      <c r="A1693" t="s">
        <v>8326</v>
      </c>
      <c r="B1693" s="6">
        <v>45541</v>
      </c>
      <c r="C1693" t="s">
        <v>1</v>
      </c>
      <c r="D1693" t="s">
        <v>7706</v>
      </c>
      <c r="E1693" t="s">
        <v>10763</v>
      </c>
      <c r="F1693" t="s">
        <v>10764</v>
      </c>
      <c r="G1693">
        <v>1522</v>
      </c>
      <c r="H1693">
        <v>1522</v>
      </c>
      <c r="I1693">
        <v>1522</v>
      </c>
      <c r="J1693">
        <v>1522</v>
      </c>
      <c r="K1693">
        <v>0</v>
      </c>
      <c r="L1693" s="2">
        <v>0</v>
      </c>
      <c r="M1693" s="2">
        <v>0</v>
      </c>
      <c r="N1693" s="2">
        <v>0</v>
      </c>
      <c r="O1693" s="2">
        <v>485</v>
      </c>
      <c r="P1693" s="2">
        <v>0</v>
      </c>
      <c r="Q1693" s="2">
        <v>0</v>
      </c>
      <c r="R1693" s="2">
        <v>0</v>
      </c>
      <c r="S1693" s="2">
        <v>0</v>
      </c>
      <c r="T1693" s="2">
        <v>0</v>
      </c>
      <c r="U1693" s="2">
        <v>485</v>
      </c>
      <c r="V1693" t="s">
        <v>55</v>
      </c>
    </row>
    <row r="1694" spans="1:22" ht="15.75" hidden="1" thickBot="1" x14ac:dyDescent="0.3">
      <c r="A1694" t="s">
        <v>8326</v>
      </c>
      <c r="B1694" s="6">
        <v>45541</v>
      </c>
      <c r="C1694" t="s">
        <v>1</v>
      </c>
      <c r="D1694" t="s">
        <v>7706</v>
      </c>
      <c r="E1694" t="s">
        <v>10763</v>
      </c>
      <c r="F1694" t="s">
        <v>10764</v>
      </c>
      <c r="G1694">
        <v>1521</v>
      </c>
      <c r="H1694">
        <v>1521</v>
      </c>
      <c r="I1694">
        <v>1521</v>
      </c>
      <c r="J1694">
        <v>1521</v>
      </c>
      <c r="K1694">
        <v>0</v>
      </c>
      <c r="L1694" s="2">
        <v>0</v>
      </c>
      <c r="M1694" s="2">
        <v>0</v>
      </c>
      <c r="N1694" s="2">
        <v>0</v>
      </c>
      <c r="O1694" s="2">
        <v>491</v>
      </c>
      <c r="P1694" s="2">
        <v>0</v>
      </c>
      <c r="Q1694" s="2">
        <v>0</v>
      </c>
      <c r="R1694" s="2">
        <v>0</v>
      </c>
      <c r="S1694" s="2">
        <v>0</v>
      </c>
      <c r="T1694" s="2">
        <v>0</v>
      </c>
      <c r="U1694" s="2">
        <v>491</v>
      </c>
      <c r="V1694" t="s">
        <v>55</v>
      </c>
    </row>
    <row r="1695" spans="1:22" ht="15.75" hidden="1" thickBot="1" x14ac:dyDescent="0.3">
      <c r="A1695" t="s">
        <v>8326</v>
      </c>
      <c r="B1695" s="6">
        <v>45540</v>
      </c>
      <c r="C1695" t="s">
        <v>1</v>
      </c>
      <c r="D1695" t="s">
        <v>7706</v>
      </c>
      <c r="E1695" t="s">
        <v>10763</v>
      </c>
      <c r="F1695" t="s">
        <v>10764</v>
      </c>
      <c r="G1695">
        <v>1520</v>
      </c>
      <c r="H1695">
        <v>1520</v>
      </c>
      <c r="I1695">
        <v>1520</v>
      </c>
      <c r="J1695">
        <v>1520</v>
      </c>
      <c r="K1695">
        <v>0</v>
      </c>
      <c r="L1695" s="2">
        <v>0</v>
      </c>
      <c r="M1695" s="2">
        <v>0</v>
      </c>
      <c r="N1695" s="2">
        <v>0</v>
      </c>
      <c r="O1695" s="2">
        <v>786.85</v>
      </c>
      <c r="P1695" s="2">
        <v>0</v>
      </c>
      <c r="Q1695" s="2">
        <v>0</v>
      </c>
      <c r="R1695" s="2">
        <v>0</v>
      </c>
      <c r="S1695" s="2">
        <v>0</v>
      </c>
      <c r="T1695" s="2">
        <v>0</v>
      </c>
      <c r="U1695" s="2">
        <v>786.85</v>
      </c>
      <c r="V1695" t="s">
        <v>55</v>
      </c>
    </row>
    <row r="1696" spans="1:22" ht="15.75" hidden="1" thickBot="1" x14ac:dyDescent="0.3">
      <c r="A1696" t="s">
        <v>8326</v>
      </c>
      <c r="B1696" s="6">
        <v>45540</v>
      </c>
      <c r="C1696" t="s">
        <v>1</v>
      </c>
      <c r="D1696" t="s">
        <v>7706</v>
      </c>
      <c r="E1696" t="s">
        <v>10763</v>
      </c>
      <c r="F1696" t="s">
        <v>10764</v>
      </c>
      <c r="G1696">
        <v>1519</v>
      </c>
      <c r="H1696">
        <v>1519</v>
      </c>
      <c r="I1696">
        <v>1519</v>
      </c>
      <c r="J1696">
        <v>1519</v>
      </c>
      <c r="K1696">
        <v>0</v>
      </c>
      <c r="L1696" s="2">
        <v>0</v>
      </c>
      <c r="M1696" s="2">
        <v>0</v>
      </c>
      <c r="N1696" s="2">
        <v>0</v>
      </c>
      <c r="O1696" s="2">
        <v>135</v>
      </c>
      <c r="P1696" s="2">
        <v>0</v>
      </c>
      <c r="Q1696" s="2">
        <v>0</v>
      </c>
      <c r="R1696" s="2">
        <v>0</v>
      </c>
      <c r="S1696" s="2">
        <v>0</v>
      </c>
      <c r="T1696" s="2">
        <v>0</v>
      </c>
      <c r="U1696" s="2">
        <v>135</v>
      </c>
      <c r="V1696" t="s">
        <v>55</v>
      </c>
    </row>
    <row r="1697" spans="1:22" ht="15.75" hidden="1" thickBot="1" x14ac:dyDescent="0.3">
      <c r="A1697" t="s">
        <v>8326</v>
      </c>
      <c r="B1697" s="6">
        <v>45540</v>
      </c>
      <c r="C1697" t="s">
        <v>1</v>
      </c>
      <c r="D1697" t="s">
        <v>7706</v>
      </c>
      <c r="E1697" t="s">
        <v>10763</v>
      </c>
      <c r="F1697" t="s">
        <v>10764</v>
      </c>
      <c r="G1697">
        <v>1518</v>
      </c>
      <c r="H1697">
        <v>1518</v>
      </c>
      <c r="I1697">
        <v>1518</v>
      </c>
      <c r="J1697">
        <v>1518</v>
      </c>
      <c r="K1697">
        <v>0</v>
      </c>
      <c r="L1697" s="2">
        <v>0</v>
      </c>
      <c r="M1697" s="2">
        <v>0</v>
      </c>
      <c r="N1697" s="2">
        <v>0</v>
      </c>
      <c r="O1697" s="2">
        <v>238.25</v>
      </c>
      <c r="P1697" s="2">
        <v>0</v>
      </c>
      <c r="Q1697" s="2">
        <v>0</v>
      </c>
      <c r="R1697" s="2">
        <v>0</v>
      </c>
      <c r="S1697" s="2">
        <v>0</v>
      </c>
      <c r="T1697" s="2">
        <v>0</v>
      </c>
      <c r="U1697" s="2">
        <v>238.25</v>
      </c>
      <c r="V1697" t="s">
        <v>55</v>
      </c>
    </row>
    <row r="1698" spans="1:22" ht="15.75" hidden="1" thickBot="1" x14ac:dyDescent="0.3">
      <c r="A1698" t="s">
        <v>8326</v>
      </c>
      <c r="B1698" s="6">
        <v>45540</v>
      </c>
      <c r="C1698" t="s">
        <v>1</v>
      </c>
      <c r="D1698" t="s">
        <v>7706</v>
      </c>
      <c r="E1698" t="s">
        <v>10763</v>
      </c>
      <c r="F1698" t="s">
        <v>10764</v>
      </c>
      <c r="G1698">
        <v>1517</v>
      </c>
      <c r="H1698">
        <v>1517</v>
      </c>
      <c r="I1698">
        <v>1517</v>
      </c>
      <c r="J1698">
        <v>1517</v>
      </c>
      <c r="K1698">
        <v>0</v>
      </c>
      <c r="L1698" s="2">
        <v>0</v>
      </c>
      <c r="M1698" s="2">
        <v>0</v>
      </c>
      <c r="N1698" s="2">
        <v>0</v>
      </c>
      <c r="O1698" s="2">
        <v>15</v>
      </c>
      <c r="P1698" s="2">
        <v>0</v>
      </c>
      <c r="Q1698" s="2">
        <v>0</v>
      </c>
      <c r="R1698" s="2">
        <v>0</v>
      </c>
      <c r="S1698" s="2">
        <v>0</v>
      </c>
      <c r="T1698" s="2">
        <v>0</v>
      </c>
      <c r="U1698" s="2">
        <v>15</v>
      </c>
      <c r="V1698" t="s">
        <v>55</v>
      </c>
    </row>
    <row r="1699" spans="1:22" ht="15.75" hidden="1" thickBot="1" x14ac:dyDescent="0.3">
      <c r="A1699" t="s">
        <v>8326</v>
      </c>
      <c r="B1699" s="6">
        <v>45540</v>
      </c>
      <c r="C1699" t="s">
        <v>1</v>
      </c>
      <c r="D1699" t="s">
        <v>7706</v>
      </c>
      <c r="E1699" t="s">
        <v>10763</v>
      </c>
      <c r="F1699" t="s">
        <v>10764</v>
      </c>
      <c r="G1699">
        <v>1516</v>
      </c>
      <c r="H1699">
        <v>1516</v>
      </c>
      <c r="I1699">
        <v>1516</v>
      </c>
      <c r="J1699">
        <v>1516</v>
      </c>
      <c r="K1699">
        <v>0</v>
      </c>
      <c r="L1699" s="2">
        <v>0</v>
      </c>
      <c r="M1699" s="2">
        <v>0</v>
      </c>
      <c r="N1699" s="2">
        <v>0</v>
      </c>
      <c r="O1699" s="2">
        <v>18</v>
      </c>
      <c r="P1699" s="2">
        <v>0</v>
      </c>
      <c r="Q1699" s="2">
        <v>0</v>
      </c>
      <c r="R1699" s="2">
        <v>0</v>
      </c>
      <c r="S1699" s="2">
        <v>0</v>
      </c>
      <c r="T1699" s="2">
        <v>0</v>
      </c>
      <c r="U1699" s="2">
        <v>18</v>
      </c>
      <c r="V1699" t="s">
        <v>55</v>
      </c>
    </row>
    <row r="1700" spans="1:22" ht="15.75" hidden="1" thickBot="1" x14ac:dyDescent="0.3">
      <c r="A1700" t="s">
        <v>8326</v>
      </c>
      <c r="B1700" s="6">
        <v>45540</v>
      </c>
      <c r="C1700" t="s">
        <v>1</v>
      </c>
      <c r="D1700" t="s">
        <v>7706</v>
      </c>
      <c r="E1700" t="s">
        <v>10763</v>
      </c>
      <c r="F1700" t="s">
        <v>10764</v>
      </c>
      <c r="G1700">
        <v>1515</v>
      </c>
      <c r="H1700">
        <v>1515</v>
      </c>
      <c r="I1700">
        <v>1515</v>
      </c>
      <c r="J1700">
        <v>1515</v>
      </c>
      <c r="K1700">
        <v>0</v>
      </c>
      <c r="L1700" s="2">
        <v>0</v>
      </c>
      <c r="M1700" s="2">
        <v>0</v>
      </c>
      <c r="N1700" s="2">
        <v>0</v>
      </c>
      <c r="O1700" s="2">
        <v>7.31</v>
      </c>
      <c r="P1700" s="2">
        <v>0</v>
      </c>
      <c r="Q1700" s="2">
        <v>0</v>
      </c>
      <c r="R1700" s="2">
        <v>0</v>
      </c>
      <c r="S1700" s="2">
        <v>0</v>
      </c>
      <c r="T1700" s="2">
        <v>0</v>
      </c>
      <c r="U1700" s="2">
        <v>7.31</v>
      </c>
      <c r="V1700" t="s">
        <v>55</v>
      </c>
    </row>
    <row r="1701" spans="1:22" ht="15.75" hidden="1" thickBot="1" x14ac:dyDescent="0.3">
      <c r="A1701" t="s">
        <v>8326</v>
      </c>
      <c r="B1701" s="6">
        <v>45540</v>
      </c>
      <c r="C1701" t="s">
        <v>1</v>
      </c>
      <c r="D1701" t="s">
        <v>7706</v>
      </c>
      <c r="E1701" t="s">
        <v>10763</v>
      </c>
      <c r="F1701" t="s">
        <v>10764</v>
      </c>
      <c r="G1701">
        <v>1514</v>
      </c>
      <c r="H1701">
        <v>1514</v>
      </c>
      <c r="I1701">
        <v>1514</v>
      </c>
      <c r="J1701">
        <v>1514</v>
      </c>
      <c r="K1701">
        <v>0</v>
      </c>
      <c r="L1701" s="2">
        <v>0</v>
      </c>
      <c r="M1701" s="2">
        <v>0</v>
      </c>
      <c r="N1701" s="2">
        <v>0</v>
      </c>
      <c r="O1701" s="2">
        <v>315</v>
      </c>
      <c r="P1701" s="2">
        <v>0</v>
      </c>
      <c r="Q1701" s="2">
        <v>0</v>
      </c>
      <c r="R1701" s="2">
        <v>0</v>
      </c>
      <c r="S1701" s="2">
        <v>0</v>
      </c>
      <c r="T1701" s="2">
        <v>0</v>
      </c>
      <c r="U1701" s="2">
        <v>315</v>
      </c>
      <c r="V1701" t="s">
        <v>55</v>
      </c>
    </row>
    <row r="1702" spans="1:22" ht="15.75" hidden="1" thickBot="1" x14ac:dyDescent="0.3">
      <c r="A1702" t="s">
        <v>8326</v>
      </c>
      <c r="B1702" s="6">
        <v>45540</v>
      </c>
      <c r="C1702" t="s">
        <v>1</v>
      </c>
      <c r="D1702" t="s">
        <v>7706</v>
      </c>
      <c r="E1702" t="s">
        <v>10763</v>
      </c>
      <c r="F1702" t="s">
        <v>10764</v>
      </c>
      <c r="G1702">
        <v>1513</v>
      </c>
      <c r="H1702">
        <v>1513</v>
      </c>
      <c r="I1702">
        <v>1513</v>
      </c>
      <c r="J1702">
        <v>1513</v>
      </c>
      <c r="K1702">
        <v>0</v>
      </c>
      <c r="L1702" s="2">
        <v>0</v>
      </c>
      <c r="M1702" s="2">
        <v>0</v>
      </c>
      <c r="N1702" s="2">
        <v>0</v>
      </c>
      <c r="O1702" s="2">
        <v>50</v>
      </c>
      <c r="P1702" s="2">
        <v>0</v>
      </c>
      <c r="Q1702" s="2">
        <v>0</v>
      </c>
      <c r="R1702" s="2">
        <v>0</v>
      </c>
      <c r="S1702" s="2">
        <v>0</v>
      </c>
      <c r="T1702" s="2">
        <v>0</v>
      </c>
      <c r="U1702" s="2">
        <v>50</v>
      </c>
      <c r="V1702" t="s">
        <v>55</v>
      </c>
    </row>
    <row r="1703" spans="1:22" ht="15.75" hidden="1" thickBot="1" x14ac:dyDescent="0.3">
      <c r="A1703" t="s">
        <v>8326</v>
      </c>
      <c r="B1703" s="6">
        <v>45540</v>
      </c>
      <c r="C1703" t="s">
        <v>1</v>
      </c>
      <c r="D1703" t="s">
        <v>7706</v>
      </c>
      <c r="E1703" t="s">
        <v>10763</v>
      </c>
      <c r="F1703" t="s">
        <v>10764</v>
      </c>
      <c r="G1703">
        <v>1512</v>
      </c>
      <c r="H1703">
        <v>1512</v>
      </c>
      <c r="I1703">
        <v>1512</v>
      </c>
      <c r="J1703">
        <v>1512</v>
      </c>
      <c r="K1703">
        <v>0</v>
      </c>
      <c r="L1703" s="2">
        <v>0</v>
      </c>
      <c r="M1703" s="2">
        <v>0</v>
      </c>
      <c r="N1703" s="2">
        <v>0</v>
      </c>
      <c r="O1703" s="2">
        <v>450</v>
      </c>
      <c r="P1703" s="2">
        <v>0</v>
      </c>
      <c r="Q1703" s="2">
        <v>0</v>
      </c>
      <c r="R1703" s="2">
        <v>0</v>
      </c>
      <c r="S1703" s="2">
        <v>0</v>
      </c>
      <c r="T1703" s="2">
        <v>0</v>
      </c>
      <c r="U1703" s="2">
        <v>450</v>
      </c>
      <c r="V1703" t="s">
        <v>55</v>
      </c>
    </row>
    <row r="1704" spans="1:22" ht="15.75" hidden="1" thickBot="1" x14ac:dyDescent="0.3">
      <c r="A1704" t="s">
        <v>8326</v>
      </c>
      <c r="B1704" s="6">
        <v>45540</v>
      </c>
      <c r="C1704" t="s">
        <v>1</v>
      </c>
      <c r="D1704" t="s">
        <v>7706</v>
      </c>
      <c r="E1704" t="s">
        <v>10763</v>
      </c>
      <c r="F1704" t="s">
        <v>10764</v>
      </c>
      <c r="G1704">
        <v>1511</v>
      </c>
      <c r="H1704">
        <v>1511</v>
      </c>
      <c r="I1704">
        <v>1511</v>
      </c>
      <c r="J1704">
        <v>1511</v>
      </c>
      <c r="K1704">
        <v>0</v>
      </c>
      <c r="L1704" s="2">
        <v>0</v>
      </c>
      <c r="M1704" s="2">
        <v>0</v>
      </c>
      <c r="N1704" s="2">
        <v>0</v>
      </c>
      <c r="O1704" s="2">
        <v>73.599999999999994</v>
      </c>
      <c r="P1704" s="2">
        <v>0</v>
      </c>
      <c r="Q1704" s="2">
        <v>0</v>
      </c>
      <c r="R1704" s="2">
        <v>0</v>
      </c>
      <c r="S1704" s="2">
        <v>0</v>
      </c>
      <c r="T1704" s="2">
        <v>0</v>
      </c>
      <c r="U1704" s="2">
        <v>73.599999999999994</v>
      </c>
      <c r="V1704" t="s">
        <v>55</v>
      </c>
    </row>
    <row r="1705" spans="1:22" ht="15.75" hidden="1" thickBot="1" x14ac:dyDescent="0.3">
      <c r="A1705" t="s">
        <v>8326</v>
      </c>
      <c r="B1705" s="6">
        <v>45540</v>
      </c>
      <c r="C1705" t="s">
        <v>1</v>
      </c>
      <c r="D1705" t="s">
        <v>7706</v>
      </c>
      <c r="E1705" t="s">
        <v>10763</v>
      </c>
      <c r="F1705" t="s">
        <v>10764</v>
      </c>
      <c r="G1705">
        <v>1510</v>
      </c>
      <c r="H1705">
        <v>1510</v>
      </c>
      <c r="I1705">
        <v>1510</v>
      </c>
      <c r="J1705">
        <v>1510</v>
      </c>
      <c r="K1705">
        <v>0</v>
      </c>
      <c r="L1705" s="2">
        <v>0</v>
      </c>
      <c r="M1705" s="2">
        <v>0</v>
      </c>
      <c r="N1705" s="2">
        <v>0</v>
      </c>
      <c r="O1705" s="2">
        <v>554</v>
      </c>
      <c r="P1705" s="2">
        <v>0</v>
      </c>
      <c r="Q1705" s="2">
        <v>0</v>
      </c>
      <c r="R1705" s="2">
        <v>0</v>
      </c>
      <c r="S1705" s="2">
        <v>0</v>
      </c>
      <c r="T1705" s="2">
        <v>0</v>
      </c>
      <c r="U1705" s="2">
        <v>554</v>
      </c>
      <c r="V1705" t="s">
        <v>55</v>
      </c>
    </row>
    <row r="1706" spans="1:22" ht="15.75" hidden="1" thickBot="1" x14ac:dyDescent="0.3">
      <c r="A1706" t="s">
        <v>8326</v>
      </c>
      <c r="B1706" s="6">
        <v>45540</v>
      </c>
      <c r="C1706" t="s">
        <v>1</v>
      </c>
      <c r="D1706" t="s">
        <v>7706</v>
      </c>
      <c r="E1706" t="s">
        <v>10763</v>
      </c>
      <c r="F1706" t="s">
        <v>10764</v>
      </c>
      <c r="G1706">
        <v>1509</v>
      </c>
      <c r="H1706">
        <v>1509</v>
      </c>
      <c r="I1706">
        <v>1509</v>
      </c>
      <c r="J1706">
        <v>1509</v>
      </c>
      <c r="K1706">
        <v>0</v>
      </c>
      <c r="L1706" s="2">
        <v>0</v>
      </c>
      <c r="M1706" s="2">
        <v>0</v>
      </c>
      <c r="N1706" s="2">
        <v>0</v>
      </c>
      <c r="O1706" s="2">
        <v>91.85</v>
      </c>
      <c r="P1706" s="2">
        <v>0</v>
      </c>
      <c r="Q1706" s="2">
        <v>0</v>
      </c>
      <c r="R1706" s="2">
        <v>0</v>
      </c>
      <c r="S1706" s="2">
        <v>0</v>
      </c>
      <c r="T1706" s="2">
        <v>0</v>
      </c>
      <c r="U1706" s="2">
        <v>91.85</v>
      </c>
      <c r="V1706" t="s">
        <v>55</v>
      </c>
    </row>
    <row r="1707" spans="1:22" ht="15.75" hidden="1" thickBot="1" x14ac:dyDescent="0.3">
      <c r="A1707" t="s">
        <v>8326</v>
      </c>
      <c r="B1707" s="6">
        <v>45540</v>
      </c>
      <c r="C1707" t="s">
        <v>1</v>
      </c>
      <c r="D1707" t="s">
        <v>7706</v>
      </c>
      <c r="E1707" t="s">
        <v>10763</v>
      </c>
      <c r="F1707" t="s">
        <v>10764</v>
      </c>
      <c r="G1707">
        <v>1508</v>
      </c>
      <c r="H1707">
        <v>1508</v>
      </c>
      <c r="I1707">
        <v>1508</v>
      </c>
      <c r="J1707">
        <v>1508</v>
      </c>
      <c r="K1707">
        <v>0</v>
      </c>
      <c r="L1707" s="2">
        <v>0</v>
      </c>
      <c r="M1707" s="2">
        <v>0</v>
      </c>
      <c r="N1707" s="2">
        <v>0</v>
      </c>
      <c r="O1707" s="2">
        <v>225.2</v>
      </c>
      <c r="P1707" s="2">
        <v>0</v>
      </c>
      <c r="Q1707" s="2">
        <v>0</v>
      </c>
      <c r="R1707" s="2">
        <v>0</v>
      </c>
      <c r="S1707" s="2">
        <v>0</v>
      </c>
      <c r="T1707" s="2">
        <v>0</v>
      </c>
      <c r="U1707" s="2">
        <v>225.2</v>
      </c>
      <c r="V1707" t="s">
        <v>55</v>
      </c>
    </row>
    <row r="1708" spans="1:22" ht="15.75" hidden="1" thickBot="1" x14ac:dyDescent="0.3">
      <c r="A1708" t="s">
        <v>8326</v>
      </c>
      <c r="B1708" s="6">
        <v>45540</v>
      </c>
      <c r="C1708" t="s">
        <v>1</v>
      </c>
      <c r="D1708" t="s">
        <v>7706</v>
      </c>
      <c r="E1708" t="s">
        <v>10763</v>
      </c>
      <c r="F1708" t="s">
        <v>10764</v>
      </c>
      <c r="G1708">
        <v>1507</v>
      </c>
      <c r="H1708">
        <v>1507</v>
      </c>
      <c r="I1708">
        <v>1507</v>
      </c>
      <c r="J1708">
        <v>1507</v>
      </c>
      <c r="K1708">
        <v>0</v>
      </c>
      <c r="L1708" s="2">
        <v>0</v>
      </c>
      <c r="M1708" s="2">
        <v>0</v>
      </c>
      <c r="N1708" s="2">
        <v>0</v>
      </c>
      <c r="O1708" s="2">
        <v>471.75</v>
      </c>
      <c r="P1708" s="2">
        <v>0</v>
      </c>
      <c r="Q1708" s="2">
        <v>0</v>
      </c>
      <c r="R1708" s="2">
        <v>0</v>
      </c>
      <c r="S1708" s="2">
        <v>0</v>
      </c>
      <c r="T1708" s="2">
        <v>0</v>
      </c>
      <c r="U1708" s="2">
        <v>471.75</v>
      </c>
      <c r="V1708" t="s">
        <v>55</v>
      </c>
    </row>
    <row r="1709" spans="1:22" ht="15.75" hidden="1" thickBot="1" x14ac:dyDescent="0.3">
      <c r="A1709" t="s">
        <v>8326</v>
      </c>
      <c r="B1709" s="6">
        <v>45540</v>
      </c>
      <c r="C1709" t="s">
        <v>1</v>
      </c>
      <c r="D1709" t="s">
        <v>7706</v>
      </c>
      <c r="E1709" t="s">
        <v>10763</v>
      </c>
      <c r="F1709" t="s">
        <v>10764</v>
      </c>
      <c r="G1709">
        <v>1506</v>
      </c>
      <c r="H1709">
        <v>1506</v>
      </c>
      <c r="I1709">
        <v>1506</v>
      </c>
      <c r="J1709">
        <v>1506</v>
      </c>
      <c r="K1709">
        <v>0</v>
      </c>
      <c r="L1709" s="2">
        <v>0</v>
      </c>
      <c r="M1709" s="2">
        <v>0</v>
      </c>
      <c r="N1709" s="2">
        <v>0</v>
      </c>
      <c r="O1709" s="2">
        <v>125</v>
      </c>
      <c r="P1709" s="2">
        <v>0</v>
      </c>
      <c r="Q1709" s="2">
        <v>0</v>
      </c>
      <c r="R1709" s="2">
        <v>0</v>
      </c>
      <c r="S1709" s="2">
        <v>0</v>
      </c>
      <c r="T1709" s="2">
        <v>0</v>
      </c>
      <c r="U1709" s="2">
        <v>125</v>
      </c>
      <c r="V1709" t="s">
        <v>55</v>
      </c>
    </row>
    <row r="1710" spans="1:22" ht="15.75" hidden="1" thickBot="1" x14ac:dyDescent="0.3">
      <c r="A1710" t="s">
        <v>8326</v>
      </c>
      <c r="B1710" s="6">
        <v>45540</v>
      </c>
      <c r="C1710" t="s">
        <v>1</v>
      </c>
      <c r="D1710" t="s">
        <v>7706</v>
      </c>
      <c r="E1710" t="s">
        <v>10763</v>
      </c>
      <c r="F1710" t="s">
        <v>10764</v>
      </c>
      <c r="G1710">
        <v>1505</v>
      </c>
      <c r="H1710">
        <v>1505</v>
      </c>
      <c r="I1710">
        <v>1505</v>
      </c>
      <c r="J1710">
        <v>1505</v>
      </c>
      <c r="K1710">
        <v>0</v>
      </c>
      <c r="L1710" s="2">
        <v>0</v>
      </c>
      <c r="M1710" s="2">
        <v>0</v>
      </c>
      <c r="N1710" s="2">
        <v>0</v>
      </c>
      <c r="O1710" s="2">
        <v>99.92</v>
      </c>
      <c r="P1710" s="2">
        <v>0</v>
      </c>
      <c r="Q1710" s="2">
        <v>0</v>
      </c>
      <c r="R1710" s="2">
        <v>0</v>
      </c>
      <c r="S1710" s="2">
        <v>0</v>
      </c>
      <c r="T1710" s="2">
        <v>0</v>
      </c>
      <c r="U1710" s="2">
        <v>99.92</v>
      </c>
      <c r="V1710" t="s">
        <v>55</v>
      </c>
    </row>
    <row r="1711" spans="1:22" ht="15.75" hidden="1" thickBot="1" x14ac:dyDescent="0.3">
      <c r="A1711" t="s">
        <v>8326</v>
      </c>
      <c r="B1711" s="6">
        <v>45540</v>
      </c>
      <c r="C1711" t="s">
        <v>1</v>
      </c>
      <c r="D1711" t="s">
        <v>7706</v>
      </c>
      <c r="E1711" t="s">
        <v>10763</v>
      </c>
      <c r="F1711" t="s">
        <v>10764</v>
      </c>
      <c r="G1711">
        <v>1504</v>
      </c>
      <c r="H1711">
        <v>1504</v>
      </c>
      <c r="I1711">
        <v>1504</v>
      </c>
      <c r="J1711">
        <v>1504</v>
      </c>
      <c r="K1711">
        <v>0</v>
      </c>
      <c r="L1711" s="2">
        <v>0</v>
      </c>
      <c r="M1711" s="2">
        <v>0</v>
      </c>
      <c r="N1711" s="2">
        <v>0</v>
      </c>
      <c r="O1711" s="2">
        <v>42.3</v>
      </c>
      <c r="P1711" s="2">
        <v>0</v>
      </c>
      <c r="Q1711" s="2">
        <v>0</v>
      </c>
      <c r="R1711" s="2">
        <v>0</v>
      </c>
      <c r="S1711" s="2">
        <v>0</v>
      </c>
      <c r="T1711" s="2">
        <v>0</v>
      </c>
      <c r="U1711" s="2">
        <v>42.3</v>
      </c>
      <c r="V1711" t="s">
        <v>55</v>
      </c>
    </row>
    <row r="1712" spans="1:22" ht="15.75" hidden="1" thickBot="1" x14ac:dyDescent="0.3">
      <c r="A1712" t="s">
        <v>8326</v>
      </c>
      <c r="B1712" s="6">
        <v>45540</v>
      </c>
      <c r="C1712" t="s">
        <v>1</v>
      </c>
      <c r="D1712" t="s">
        <v>7706</v>
      </c>
      <c r="E1712" t="s">
        <v>10763</v>
      </c>
      <c r="F1712" t="s">
        <v>10764</v>
      </c>
      <c r="G1712">
        <v>1503</v>
      </c>
      <c r="H1712">
        <v>1503</v>
      </c>
      <c r="I1712">
        <v>1503</v>
      </c>
      <c r="J1712">
        <v>1503</v>
      </c>
      <c r="K1712">
        <v>0</v>
      </c>
      <c r="L1712" s="2">
        <v>0</v>
      </c>
      <c r="M1712" s="2">
        <v>0</v>
      </c>
      <c r="N1712" s="2">
        <v>0</v>
      </c>
      <c r="O1712" s="2">
        <v>6.75</v>
      </c>
      <c r="P1712" s="2">
        <v>0</v>
      </c>
      <c r="Q1712" s="2">
        <v>0</v>
      </c>
      <c r="R1712" s="2">
        <v>0</v>
      </c>
      <c r="S1712" s="2">
        <v>0</v>
      </c>
      <c r="T1712" s="2">
        <v>0</v>
      </c>
      <c r="U1712" s="2">
        <v>6.75</v>
      </c>
      <c r="V1712" t="s">
        <v>55</v>
      </c>
    </row>
    <row r="1713" spans="1:22" ht="15.75" hidden="1" thickBot="1" x14ac:dyDescent="0.3">
      <c r="A1713" t="s">
        <v>8326</v>
      </c>
      <c r="B1713" s="6">
        <v>45540</v>
      </c>
      <c r="C1713" t="s">
        <v>1</v>
      </c>
      <c r="D1713" t="s">
        <v>7706</v>
      </c>
      <c r="E1713" t="s">
        <v>10763</v>
      </c>
      <c r="F1713" t="s">
        <v>10764</v>
      </c>
      <c r="G1713">
        <v>1502</v>
      </c>
      <c r="H1713">
        <v>1502</v>
      </c>
      <c r="I1713">
        <v>1502</v>
      </c>
      <c r="J1713">
        <v>1502</v>
      </c>
      <c r="K1713">
        <v>0</v>
      </c>
      <c r="L1713" s="2">
        <v>0</v>
      </c>
      <c r="M1713" s="2">
        <v>0</v>
      </c>
      <c r="N1713" s="2">
        <v>0</v>
      </c>
      <c r="O1713" s="2">
        <v>68.75</v>
      </c>
      <c r="P1713" s="2">
        <v>0</v>
      </c>
      <c r="Q1713" s="2">
        <v>0</v>
      </c>
      <c r="R1713" s="2">
        <v>0</v>
      </c>
      <c r="S1713" s="2">
        <v>0</v>
      </c>
      <c r="T1713" s="2">
        <v>0</v>
      </c>
      <c r="U1713" s="2">
        <v>68.75</v>
      </c>
      <c r="V1713" t="s">
        <v>55</v>
      </c>
    </row>
    <row r="1714" spans="1:22" ht="15.75" hidden="1" thickBot="1" x14ac:dyDescent="0.3">
      <c r="A1714" t="s">
        <v>8326</v>
      </c>
      <c r="B1714" s="6">
        <v>45540</v>
      </c>
      <c r="C1714" t="s">
        <v>1</v>
      </c>
      <c r="D1714" t="s">
        <v>7706</v>
      </c>
      <c r="E1714" t="s">
        <v>10763</v>
      </c>
      <c r="F1714" t="s">
        <v>10764</v>
      </c>
      <c r="G1714">
        <v>1501</v>
      </c>
      <c r="H1714">
        <v>1501</v>
      </c>
      <c r="I1714">
        <v>1501</v>
      </c>
      <c r="J1714">
        <v>1501</v>
      </c>
      <c r="K1714">
        <v>0</v>
      </c>
      <c r="L1714" s="2">
        <v>0</v>
      </c>
      <c r="M1714" s="2">
        <v>0</v>
      </c>
      <c r="N1714" s="2">
        <v>0</v>
      </c>
      <c r="O1714" s="2">
        <v>21.25</v>
      </c>
      <c r="P1714" s="2">
        <v>0</v>
      </c>
      <c r="Q1714" s="2">
        <v>0</v>
      </c>
      <c r="R1714" s="2">
        <v>0</v>
      </c>
      <c r="S1714" s="2">
        <v>0</v>
      </c>
      <c r="T1714" s="2">
        <v>0</v>
      </c>
      <c r="U1714" s="2">
        <v>21.25</v>
      </c>
      <c r="V1714" t="s">
        <v>55</v>
      </c>
    </row>
    <row r="1715" spans="1:22" ht="15.75" hidden="1" thickBot="1" x14ac:dyDescent="0.3">
      <c r="A1715" t="s">
        <v>8326</v>
      </c>
      <c r="B1715" s="6">
        <v>45540</v>
      </c>
      <c r="C1715" t="s">
        <v>1</v>
      </c>
      <c r="D1715" t="s">
        <v>7706</v>
      </c>
      <c r="E1715" t="s">
        <v>10763</v>
      </c>
      <c r="F1715" t="s">
        <v>10764</v>
      </c>
      <c r="G1715">
        <v>1500</v>
      </c>
      <c r="H1715">
        <v>1500</v>
      </c>
      <c r="I1715">
        <v>1500</v>
      </c>
      <c r="J1715">
        <v>1500</v>
      </c>
      <c r="K1715">
        <v>0</v>
      </c>
      <c r="L1715" s="2">
        <v>0</v>
      </c>
      <c r="M1715" s="2">
        <v>0</v>
      </c>
      <c r="N1715" s="2">
        <v>0</v>
      </c>
      <c r="O1715" s="2">
        <v>414</v>
      </c>
      <c r="P1715" s="2">
        <v>0</v>
      </c>
      <c r="Q1715" s="2">
        <v>0</v>
      </c>
      <c r="R1715" s="2">
        <v>0</v>
      </c>
      <c r="S1715" s="2">
        <v>0</v>
      </c>
      <c r="T1715" s="2">
        <v>0</v>
      </c>
      <c r="U1715" s="2">
        <v>414</v>
      </c>
      <c r="V1715" t="s">
        <v>55</v>
      </c>
    </row>
    <row r="1716" spans="1:22" ht="15.75" hidden="1" thickBot="1" x14ac:dyDescent="0.3">
      <c r="A1716" t="s">
        <v>8326</v>
      </c>
      <c r="B1716" s="6">
        <v>45540</v>
      </c>
      <c r="C1716" t="s">
        <v>1</v>
      </c>
      <c r="D1716" t="s">
        <v>7706</v>
      </c>
      <c r="E1716" t="s">
        <v>10763</v>
      </c>
      <c r="F1716" t="s">
        <v>10764</v>
      </c>
      <c r="G1716">
        <v>1499</v>
      </c>
      <c r="H1716">
        <v>1499</v>
      </c>
      <c r="I1716">
        <v>1499</v>
      </c>
      <c r="J1716">
        <v>1499</v>
      </c>
      <c r="K1716">
        <v>0</v>
      </c>
      <c r="L1716" s="2">
        <v>0</v>
      </c>
      <c r="M1716" s="2">
        <v>0</v>
      </c>
      <c r="N1716" s="2">
        <v>0</v>
      </c>
      <c r="O1716" s="2">
        <v>397.75</v>
      </c>
      <c r="P1716" s="2">
        <v>0</v>
      </c>
      <c r="Q1716" s="2">
        <v>0</v>
      </c>
      <c r="R1716" s="2">
        <v>0</v>
      </c>
      <c r="S1716" s="2">
        <v>0</v>
      </c>
      <c r="T1716" s="2">
        <v>0</v>
      </c>
      <c r="U1716" s="2">
        <v>397.75</v>
      </c>
      <c r="V1716" t="s">
        <v>55</v>
      </c>
    </row>
    <row r="1717" spans="1:22" ht="15.75" hidden="1" thickBot="1" x14ac:dyDescent="0.3">
      <c r="A1717" t="s">
        <v>8326</v>
      </c>
      <c r="B1717" s="6">
        <v>45540</v>
      </c>
      <c r="C1717" t="s">
        <v>1</v>
      </c>
      <c r="D1717" t="s">
        <v>7706</v>
      </c>
      <c r="E1717" t="s">
        <v>10763</v>
      </c>
      <c r="F1717" t="s">
        <v>10764</v>
      </c>
      <c r="G1717">
        <v>1498</v>
      </c>
      <c r="H1717">
        <v>1498</v>
      </c>
      <c r="I1717">
        <v>1498</v>
      </c>
      <c r="J1717">
        <v>1498</v>
      </c>
      <c r="K1717">
        <v>0</v>
      </c>
      <c r="L1717" s="2">
        <v>0</v>
      </c>
      <c r="M1717" s="2">
        <v>0</v>
      </c>
      <c r="N1717" s="2">
        <v>0</v>
      </c>
      <c r="O1717" s="2">
        <v>92.75</v>
      </c>
      <c r="P1717" s="2">
        <v>0</v>
      </c>
      <c r="Q1717" s="2">
        <v>0</v>
      </c>
      <c r="R1717" s="2">
        <v>0</v>
      </c>
      <c r="S1717" s="2">
        <v>0</v>
      </c>
      <c r="T1717" s="2">
        <v>0</v>
      </c>
      <c r="U1717" s="2">
        <v>92.75</v>
      </c>
      <c r="V1717" t="s">
        <v>55</v>
      </c>
    </row>
    <row r="1718" spans="1:22" ht="15.75" hidden="1" thickBot="1" x14ac:dyDescent="0.3">
      <c r="A1718" t="s">
        <v>8326</v>
      </c>
      <c r="B1718" s="6">
        <v>45539</v>
      </c>
      <c r="C1718" t="s">
        <v>1</v>
      </c>
      <c r="D1718" t="s">
        <v>7706</v>
      </c>
      <c r="E1718" t="s">
        <v>10763</v>
      </c>
      <c r="F1718" t="s">
        <v>10764</v>
      </c>
      <c r="G1718">
        <v>1497</v>
      </c>
      <c r="H1718">
        <v>1497</v>
      </c>
      <c r="I1718">
        <v>1497</v>
      </c>
      <c r="J1718">
        <v>1497</v>
      </c>
      <c r="K1718">
        <v>0</v>
      </c>
      <c r="L1718" s="2">
        <v>0</v>
      </c>
      <c r="M1718" s="2">
        <v>0</v>
      </c>
      <c r="N1718" s="2">
        <v>0</v>
      </c>
      <c r="O1718" s="2">
        <v>133.19999999999999</v>
      </c>
      <c r="P1718" s="2">
        <v>0</v>
      </c>
      <c r="Q1718" s="2">
        <v>0</v>
      </c>
      <c r="R1718" s="2">
        <v>0</v>
      </c>
      <c r="S1718" s="2">
        <v>0</v>
      </c>
      <c r="T1718" s="2">
        <v>0</v>
      </c>
      <c r="U1718" s="2">
        <v>133.19999999999999</v>
      </c>
      <c r="V1718" t="s">
        <v>55</v>
      </c>
    </row>
    <row r="1719" spans="1:22" ht="15.75" hidden="1" thickBot="1" x14ac:dyDescent="0.3">
      <c r="A1719" t="s">
        <v>8326</v>
      </c>
      <c r="B1719" s="6">
        <v>45539</v>
      </c>
      <c r="C1719" t="s">
        <v>1</v>
      </c>
      <c r="D1719" t="s">
        <v>7706</v>
      </c>
      <c r="E1719" t="s">
        <v>10763</v>
      </c>
      <c r="F1719" t="s">
        <v>10764</v>
      </c>
      <c r="G1719">
        <v>1496</v>
      </c>
      <c r="H1719">
        <v>1496</v>
      </c>
      <c r="I1719">
        <v>1496</v>
      </c>
      <c r="J1719">
        <v>1496</v>
      </c>
      <c r="K1719">
        <v>0</v>
      </c>
      <c r="L1719" s="2">
        <v>0</v>
      </c>
      <c r="M1719" s="2">
        <v>0</v>
      </c>
      <c r="N1719" s="2">
        <v>0</v>
      </c>
      <c r="O1719" s="2">
        <v>29.8</v>
      </c>
      <c r="P1719" s="2">
        <v>0</v>
      </c>
      <c r="Q1719" s="2">
        <v>0</v>
      </c>
      <c r="R1719" s="2">
        <v>0</v>
      </c>
      <c r="S1719" s="2">
        <v>0</v>
      </c>
      <c r="T1719" s="2">
        <v>0</v>
      </c>
      <c r="U1719" s="2">
        <v>29.8</v>
      </c>
      <c r="V1719" t="s">
        <v>55</v>
      </c>
    </row>
    <row r="1720" spans="1:22" ht="15.75" hidden="1" thickBot="1" x14ac:dyDescent="0.3">
      <c r="A1720" t="s">
        <v>8326</v>
      </c>
      <c r="B1720" s="6">
        <v>45539</v>
      </c>
      <c r="C1720" t="s">
        <v>1</v>
      </c>
      <c r="D1720" t="s">
        <v>7706</v>
      </c>
      <c r="E1720" t="s">
        <v>10763</v>
      </c>
      <c r="F1720" t="s">
        <v>10764</v>
      </c>
      <c r="G1720">
        <v>1495</v>
      </c>
      <c r="H1720">
        <v>1495</v>
      </c>
      <c r="I1720">
        <v>1495</v>
      </c>
      <c r="J1720">
        <v>1495</v>
      </c>
      <c r="K1720">
        <v>0</v>
      </c>
      <c r="L1720" s="2">
        <v>0</v>
      </c>
      <c r="M1720" s="2">
        <v>0</v>
      </c>
      <c r="N1720" s="2">
        <v>0</v>
      </c>
      <c r="O1720" s="2">
        <v>110</v>
      </c>
      <c r="P1720" s="2">
        <v>0</v>
      </c>
      <c r="Q1720" s="2">
        <v>0</v>
      </c>
      <c r="R1720" s="2">
        <v>0</v>
      </c>
      <c r="S1720" s="2">
        <v>0</v>
      </c>
      <c r="T1720" s="2">
        <v>0</v>
      </c>
      <c r="U1720" s="2">
        <v>110</v>
      </c>
      <c r="V1720" t="s">
        <v>55</v>
      </c>
    </row>
    <row r="1721" spans="1:22" ht="15.75" hidden="1" thickBot="1" x14ac:dyDescent="0.3">
      <c r="A1721" t="s">
        <v>8326</v>
      </c>
      <c r="B1721" s="6">
        <v>45539</v>
      </c>
      <c r="C1721" t="s">
        <v>1</v>
      </c>
      <c r="D1721" t="s">
        <v>7706</v>
      </c>
      <c r="E1721" t="s">
        <v>10763</v>
      </c>
      <c r="F1721" t="s">
        <v>10764</v>
      </c>
      <c r="G1721">
        <v>1494</v>
      </c>
      <c r="H1721">
        <v>1494</v>
      </c>
      <c r="I1721">
        <v>1494</v>
      </c>
      <c r="J1721">
        <v>1494</v>
      </c>
      <c r="K1721">
        <v>0</v>
      </c>
      <c r="L1721" s="2">
        <v>0</v>
      </c>
      <c r="M1721" s="2">
        <v>0</v>
      </c>
      <c r="N1721" s="2">
        <v>0</v>
      </c>
      <c r="O1721" s="2">
        <v>112.5</v>
      </c>
      <c r="P1721" s="2">
        <v>0</v>
      </c>
      <c r="Q1721" s="2">
        <v>0</v>
      </c>
      <c r="R1721" s="2">
        <v>0</v>
      </c>
      <c r="S1721" s="2">
        <v>0</v>
      </c>
      <c r="T1721" s="2">
        <v>0</v>
      </c>
      <c r="U1721" s="2">
        <v>112.5</v>
      </c>
      <c r="V1721" t="s">
        <v>55</v>
      </c>
    </row>
    <row r="1722" spans="1:22" ht="15.75" hidden="1" thickBot="1" x14ac:dyDescent="0.3">
      <c r="A1722" t="s">
        <v>8326</v>
      </c>
      <c r="B1722" s="6">
        <v>45539</v>
      </c>
      <c r="C1722" t="s">
        <v>1</v>
      </c>
      <c r="D1722" t="s">
        <v>7706</v>
      </c>
      <c r="E1722" t="s">
        <v>10763</v>
      </c>
      <c r="F1722" t="s">
        <v>10764</v>
      </c>
      <c r="G1722">
        <v>1493</v>
      </c>
      <c r="H1722">
        <v>1493</v>
      </c>
      <c r="I1722">
        <v>1493</v>
      </c>
      <c r="J1722">
        <v>1493</v>
      </c>
      <c r="K1722">
        <v>0</v>
      </c>
      <c r="L1722" s="2">
        <v>0</v>
      </c>
      <c r="M1722" s="2">
        <v>0</v>
      </c>
      <c r="N1722" s="2">
        <v>0</v>
      </c>
      <c r="O1722" s="2">
        <v>132</v>
      </c>
      <c r="P1722" s="2">
        <v>0</v>
      </c>
      <c r="Q1722" s="2">
        <v>0</v>
      </c>
      <c r="R1722" s="2">
        <v>0</v>
      </c>
      <c r="S1722" s="2">
        <v>0</v>
      </c>
      <c r="T1722" s="2">
        <v>0</v>
      </c>
      <c r="U1722" s="2">
        <v>132</v>
      </c>
      <c r="V1722" t="s">
        <v>55</v>
      </c>
    </row>
    <row r="1723" spans="1:22" ht="15.75" hidden="1" thickBot="1" x14ac:dyDescent="0.3">
      <c r="A1723" t="s">
        <v>8326</v>
      </c>
      <c r="B1723" s="6">
        <v>45539</v>
      </c>
      <c r="C1723" t="s">
        <v>1</v>
      </c>
      <c r="D1723" t="s">
        <v>7706</v>
      </c>
      <c r="E1723" t="s">
        <v>10763</v>
      </c>
      <c r="F1723" t="s">
        <v>10764</v>
      </c>
      <c r="G1723">
        <v>1492</v>
      </c>
      <c r="H1723">
        <v>1492</v>
      </c>
      <c r="I1723">
        <v>1492</v>
      </c>
      <c r="J1723">
        <v>1492</v>
      </c>
      <c r="K1723">
        <v>0</v>
      </c>
      <c r="L1723" s="2">
        <v>0</v>
      </c>
      <c r="M1723" s="2">
        <v>0</v>
      </c>
      <c r="N1723" s="2">
        <v>0</v>
      </c>
      <c r="O1723" s="2">
        <v>206</v>
      </c>
      <c r="P1723" s="2">
        <v>0</v>
      </c>
      <c r="Q1723" s="2">
        <v>0</v>
      </c>
      <c r="R1723" s="2">
        <v>0</v>
      </c>
      <c r="S1723" s="2">
        <v>0</v>
      </c>
      <c r="T1723" s="2">
        <v>0</v>
      </c>
      <c r="U1723" s="2">
        <v>206</v>
      </c>
      <c r="V1723" t="s">
        <v>55</v>
      </c>
    </row>
    <row r="1724" spans="1:22" ht="15.75" hidden="1" thickBot="1" x14ac:dyDescent="0.3">
      <c r="A1724" t="s">
        <v>8326</v>
      </c>
      <c r="B1724" s="6">
        <v>45539</v>
      </c>
      <c r="C1724" t="s">
        <v>1</v>
      </c>
      <c r="D1724" t="s">
        <v>7706</v>
      </c>
      <c r="E1724" t="s">
        <v>10763</v>
      </c>
      <c r="F1724" t="s">
        <v>10764</v>
      </c>
      <c r="G1724">
        <v>1491</v>
      </c>
      <c r="H1724">
        <v>1491</v>
      </c>
      <c r="I1724">
        <v>1491</v>
      </c>
      <c r="J1724">
        <v>1491</v>
      </c>
      <c r="K1724">
        <v>0</v>
      </c>
      <c r="L1724" s="2">
        <v>0</v>
      </c>
      <c r="M1724" s="2">
        <v>0</v>
      </c>
      <c r="N1724" s="2">
        <v>0</v>
      </c>
      <c r="O1724" s="2">
        <v>183.8</v>
      </c>
      <c r="P1724" s="2">
        <v>0</v>
      </c>
      <c r="Q1724" s="2">
        <v>0</v>
      </c>
      <c r="R1724" s="2">
        <v>0</v>
      </c>
      <c r="S1724" s="2">
        <v>0</v>
      </c>
      <c r="T1724" s="2">
        <v>0</v>
      </c>
      <c r="U1724" s="2">
        <v>183.8</v>
      </c>
      <c r="V1724" t="s">
        <v>55</v>
      </c>
    </row>
    <row r="1725" spans="1:22" ht="15.75" hidden="1" thickBot="1" x14ac:dyDescent="0.3">
      <c r="A1725" t="s">
        <v>8326</v>
      </c>
      <c r="B1725" s="6">
        <v>45539</v>
      </c>
      <c r="C1725" t="s">
        <v>1</v>
      </c>
      <c r="D1725" t="s">
        <v>7706</v>
      </c>
      <c r="E1725" t="s">
        <v>10763</v>
      </c>
      <c r="F1725" t="s">
        <v>10764</v>
      </c>
      <c r="G1725">
        <v>1490</v>
      </c>
      <c r="H1725">
        <v>1490</v>
      </c>
      <c r="I1725">
        <v>1490</v>
      </c>
      <c r="J1725">
        <v>1490</v>
      </c>
      <c r="K1725">
        <v>0</v>
      </c>
      <c r="L1725" s="2">
        <v>0</v>
      </c>
      <c r="M1725" s="2">
        <v>0</v>
      </c>
      <c r="N1725" s="2">
        <v>0</v>
      </c>
      <c r="O1725" s="2">
        <v>41.6</v>
      </c>
      <c r="P1725" s="2">
        <v>0</v>
      </c>
      <c r="Q1725" s="2">
        <v>0</v>
      </c>
      <c r="R1725" s="2">
        <v>0</v>
      </c>
      <c r="S1725" s="2">
        <v>0</v>
      </c>
      <c r="T1725" s="2">
        <v>0</v>
      </c>
      <c r="U1725" s="2">
        <v>41.6</v>
      </c>
      <c r="V1725" t="s">
        <v>55</v>
      </c>
    </row>
    <row r="1726" spans="1:22" ht="15.75" hidden="1" thickBot="1" x14ac:dyDescent="0.3">
      <c r="A1726" t="s">
        <v>8326</v>
      </c>
      <c r="B1726" s="6">
        <v>45539</v>
      </c>
      <c r="C1726" t="s">
        <v>1</v>
      </c>
      <c r="D1726" t="s">
        <v>7706</v>
      </c>
      <c r="E1726" t="s">
        <v>10763</v>
      </c>
      <c r="F1726" t="s">
        <v>10764</v>
      </c>
      <c r="G1726">
        <v>1489</v>
      </c>
      <c r="H1726">
        <v>1489</v>
      </c>
      <c r="I1726">
        <v>1489</v>
      </c>
      <c r="J1726">
        <v>1489</v>
      </c>
      <c r="K1726">
        <v>0</v>
      </c>
      <c r="L1726" s="2">
        <v>0</v>
      </c>
      <c r="M1726" s="2">
        <v>0</v>
      </c>
      <c r="N1726" s="2">
        <v>0</v>
      </c>
      <c r="O1726" s="2">
        <v>440</v>
      </c>
      <c r="P1726" s="2">
        <v>0</v>
      </c>
      <c r="Q1726" s="2">
        <v>0</v>
      </c>
      <c r="R1726" s="2">
        <v>0</v>
      </c>
      <c r="S1726" s="2">
        <v>0</v>
      </c>
      <c r="T1726" s="2">
        <v>0</v>
      </c>
      <c r="U1726" s="2">
        <v>440</v>
      </c>
      <c r="V1726" t="s">
        <v>55</v>
      </c>
    </row>
    <row r="1727" spans="1:22" ht="15.75" hidden="1" thickBot="1" x14ac:dyDescent="0.3">
      <c r="A1727" t="s">
        <v>8326</v>
      </c>
      <c r="B1727" s="6">
        <v>45539</v>
      </c>
      <c r="C1727" t="s">
        <v>1</v>
      </c>
      <c r="D1727" t="s">
        <v>7706</v>
      </c>
      <c r="E1727" t="s">
        <v>10763</v>
      </c>
      <c r="F1727" t="s">
        <v>10764</v>
      </c>
      <c r="G1727">
        <v>1488</v>
      </c>
      <c r="H1727">
        <v>1488</v>
      </c>
      <c r="I1727">
        <v>1488</v>
      </c>
      <c r="J1727">
        <v>1488</v>
      </c>
      <c r="K1727">
        <v>0</v>
      </c>
      <c r="L1727" s="2">
        <v>0</v>
      </c>
      <c r="M1727" s="2">
        <v>0</v>
      </c>
      <c r="N1727" s="2">
        <v>0</v>
      </c>
      <c r="O1727" s="2">
        <v>674.5</v>
      </c>
      <c r="P1727" s="2">
        <v>0</v>
      </c>
      <c r="Q1727" s="2">
        <v>0</v>
      </c>
      <c r="R1727" s="2">
        <v>0</v>
      </c>
      <c r="S1727" s="2">
        <v>0</v>
      </c>
      <c r="T1727" s="2">
        <v>0</v>
      </c>
      <c r="U1727" s="2">
        <v>674.5</v>
      </c>
      <c r="V1727" t="s">
        <v>55</v>
      </c>
    </row>
    <row r="1728" spans="1:22" ht="15.75" hidden="1" thickBot="1" x14ac:dyDescent="0.3">
      <c r="A1728" t="s">
        <v>8326</v>
      </c>
      <c r="B1728" s="6">
        <v>45539</v>
      </c>
      <c r="C1728" t="s">
        <v>1</v>
      </c>
      <c r="D1728" t="s">
        <v>7706</v>
      </c>
      <c r="E1728" t="s">
        <v>10763</v>
      </c>
      <c r="F1728" t="s">
        <v>10764</v>
      </c>
      <c r="G1728">
        <v>1487</v>
      </c>
      <c r="H1728">
        <v>1487</v>
      </c>
      <c r="I1728">
        <v>1487</v>
      </c>
      <c r="J1728">
        <v>1487</v>
      </c>
      <c r="K1728">
        <v>0</v>
      </c>
      <c r="L1728" s="2">
        <v>0</v>
      </c>
      <c r="M1728" s="2">
        <v>0</v>
      </c>
      <c r="N1728" s="2">
        <v>0</v>
      </c>
      <c r="O1728" s="2">
        <v>526</v>
      </c>
      <c r="P1728" s="2">
        <v>0</v>
      </c>
      <c r="Q1728" s="2">
        <v>0</v>
      </c>
      <c r="R1728" s="2">
        <v>0</v>
      </c>
      <c r="S1728" s="2">
        <v>0</v>
      </c>
      <c r="T1728" s="2">
        <v>0</v>
      </c>
      <c r="U1728" s="2">
        <v>526</v>
      </c>
      <c r="V1728" t="s">
        <v>55</v>
      </c>
    </row>
    <row r="1729" spans="1:22" ht="15.75" hidden="1" thickBot="1" x14ac:dyDescent="0.3">
      <c r="A1729" t="s">
        <v>8326</v>
      </c>
      <c r="B1729" s="6">
        <v>45539</v>
      </c>
      <c r="C1729" t="s">
        <v>1</v>
      </c>
      <c r="D1729" t="s">
        <v>7706</v>
      </c>
      <c r="E1729" t="s">
        <v>10763</v>
      </c>
      <c r="F1729" t="s">
        <v>10764</v>
      </c>
      <c r="G1729">
        <v>1486</v>
      </c>
      <c r="H1729">
        <v>1486</v>
      </c>
      <c r="I1729">
        <v>1486</v>
      </c>
      <c r="J1729">
        <v>1486</v>
      </c>
      <c r="K1729">
        <v>0</v>
      </c>
      <c r="L1729" s="2">
        <v>0</v>
      </c>
      <c r="M1729" s="2">
        <v>0</v>
      </c>
      <c r="N1729" s="2">
        <v>0</v>
      </c>
      <c r="O1729" s="2">
        <v>50</v>
      </c>
      <c r="P1729" s="2">
        <v>0</v>
      </c>
      <c r="Q1729" s="2">
        <v>0</v>
      </c>
      <c r="R1729" s="2">
        <v>0</v>
      </c>
      <c r="S1729" s="2">
        <v>0</v>
      </c>
      <c r="T1729" s="2">
        <v>0</v>
      </c>
      <c r="U1729" s="2">
        <v>50</v>
      </c>
      <c r="V1729" t="s">
        <v>55</v>
      </c>
    </row>
    <row r="1730" spans="1:22" ht="15.75" hidden="1" thickBot="1" x14ac:dyDescent="0.3">
      <c r="A1730" t="s">
        <v>8326</v>
      </c>
      <c r="B1730" s="6">
        <v>45539</v>
      </c>
      <c r="C1730" t="s">
        <v>1</v>
      </c>
      <c r="D1730" t="s">
        <v>7706</v>
      </c>
      <c r="E1730" t="s">
        <v>10763</v>
      </c>
      <c r="F1730" t="s">
        <v>10764</v>
      </c>
      <c r="G1730">
        <v>1485</v>
      </c>
      <c r="H1730">
        <v>1485</v>
      </c>
      <c r="I1730">
        <v>1485</v>
      </c>
      <c r="J1730">
        <v>1485</v>
      </c>
      <c r="K1730">
        <v>0</v>
      </c>
      <c r="L1730" s="2">
        <v>0</v>
      </c>
      <c r="M1730" s="2">
        <v>0</v>
      </c>
      <c r="N1730" s="2">
        <v>0</v>
      </c>
      <c r="O1730" s="2">
        <v>67</v>
      </c>
      <c r="P1730" s="2">
        <v>0</v>
      </c>
      <c r="Q1730" s="2">
        <v>0</v>
      </c>
      <c r="R1730" s="2">
        <v>0</v>
      </c>
      <c r="S1730" s="2">
        <v>0</v>
      </c>
      <c r="T1730" s="2">
        <v>0</v>
      </c>
      <c r="U1730" s="2">
        <v>67</v>
      </c>
      <c r="V1730" t="s">
        <v>55</v>
      </c>
    </row>
    <row r="1731" spans="1:22" ht="15.75" hidden="1" thickBot="1" x14ac:dyDescent="0.3">
      <c r="A1731" t="s">
        <v>8326</v>
      </c>
      <c r="B1731" s="6">
        <v>45539</v>
      </c>
      <c r="C1731" t="s">
        <v>1</v>
      </c>
      <c r="D1731" t="s">
        <v>7706</v>
      </c>
      <c r="E1731" t="s">
        <v>10763</v>
      </c>
      <c r="F1731" t="s">
        <v>10764</v>
      </c>
      <c r="G1731">
        <v>1484</v>
      </c>
      <c r="H1731">
        <v>1484</v>
      </c>
      <c r="I1731">
        <v>1484</v>
      </c>
      <c r="J1731">
        <v>1484</v>
      </c>
      <c r="K1731">
        <v>0</v>
      </c>
      <c r="L1731" s="2">
        <v>0</v>
      </c>
      <c r="M1731" s="2">
        <v>0</v>
      </c>
      <c r="N1731" s="2">
        <v>0</v>
      </c>
      <c r="O1731" s="2">
        <v>421</v>
      </c>
      <c r="P1731" s="2">
        <v>0</v>
      </c>
      <c r="Q1731" s="2">
        <v>0</v>
      </c>
      <c r="R1731" s="2">
        <v>0</v>
      </c>
      <c r="S1731" s="2">
        <v>0</v>
      </c>
      <c r="T1731" s="2">
        <v>0</v>
      </c>
      <c r="U1731" s="2">
        <v>421</v>
      </c>
      <c r="V1731" t="s">
        <v>55</v>
      </c>
    </row>
    <row r="1732" spans="1:22" ht="15.75" hidden="1" thickBot="1" x14ac:dyDescent="0.3">
      <c r="A1732" t="s">
        <v>8326</v>
      </c>
      <c r="B1732" s="6">
        <v>45539</v>
      </c>
      <c r="C1732" t="s">
        <v>1</v>
      </c>
      <c r="D1732" t="s">
        <v>7706</v>
      </c>
      <c r="E1732" t="s">
        <v>10763</v>
      </c>
      <c r="F1732" t="s">
        <v>10764</v>
      </c>
      <c r="G1732">
        <v>1483</v>
      </c>
      <c r="H1732">
        <v>1483</v>
      </c>
      <c r="I1732">
        <v>1483</v>
      </c>
      <c r="J1732">
        <v>1483</v>
      </c>
      <c r="K1732">
        <v>0</v>
      </c>
      <c r="L1732" s="2">
        <v>0</v>
      </c>
      <c r="M1732" s="2">
        <v>0</v>
      </c>
      <c r="N1732" s="2">
        <v>0</v>
      </c>
      <c r="O1732" s="2">
        <v>473</v>
      </c>
      <c r="P1732" s="2">
        <v>0</v>
      </c>
      <c r="Q1732" s="2">
        <v>0</v>
      </c>
      <c r="R1732" s="2">
        <v>0</v>
      </c>
      <c r="S1732" s="2">
        <v>0</v>
      </c>
      <c r="T1732" s="2">
        <v>0</v>
      </c>
      <c r="U1732" s="2">
        <v>473</v>
      </c>
      <c r="V1732" t="s">
        <v>55</v>
      </c>
    </row>
    <row r="1733" spans="1:22" ht="15.75" hidden="1" thickBot="1" x14ac:dyDescent="0.3">
      <c r="A1733" t="s">
        <v>8326</v>
      </c>
      <c r="B1733" s="6">
        <v>45539</v>
      </c>
      <c r="C1733" t="s">
        <v>1</v>
      </c>
      <c r="D1733" t="s">
        <v>7706</v>
      </c>
      <c r="E1733" t="s">
        <v>10763</v>
      </c>
      <c r="F1733" t="s">
        <v>10764</v>
      </c>
      <c r="G1733">
        <v>1482</v>
      </c>
      <c r="H1733">
        <v>1482</v>
      </c>
      <c r="I1733">
        <v>1482</v>
      </c>
      <c r="J1733">
        <v>1482</v>
      </c>
      <c r="K1733">
        <v>0</v>
      </c>
      <c r="L1733" s="2">
        <v>0</v>
      </c>
      <c r="M1733" s="2">
        <v>0</v>
      </c>
      <c r="N1733" s="2">
        <v>0</v>
      </c>
      <c r="O1733" s="2">
        <v>20.7</v>
      </c>
      <c r="P1733" s="2">
        <v>0</v>
      </c>
      <c r="Q1733" s="2">
        <v>0</v>
      </c>
      <c r="R1733" s="2">
        <v>0</v>
      </c>
      <c r="S1733" s="2">
        <v>0</v>
      </c>
      <c r="T1733" s="2">
        <v>0</v>
      </c>
      <c r="U1733" s="2">
        <v>20.7</v>
      </c>
      <c r="V1733" t="s">
        <v>55</v>
      </c>
    </row>
    <row r="1734" spans="1:22" ht="15.75" hidden="1" thickBot="1" x14ac:dyDescent="0.3">
      <c r="A1734" t="s">
        <v>8326</v>
      </c>
      <c r="B1734" s="6">
        <v>45538</v>
      </c>
      <c r="C1734" t="s">
        <v>1</v>
      </c>
      <c r="D1734" t="s">
        <v>7706</v>
      </c>
      <c r="E1734" t="s">
        <v>10763</v>
      </c>
      <c r="F1734" t="s">
        <v>10764</v>
      </c>
      <c r="G1734">
        <v>1481</v>
      </c>
      <c r="H1734">
        <v>1481</v>
      </c>
      <c r="I1734">
        <v>1481</v>
      </c>
      <c r="J1734">
        <v>1481</v>
      </c>
      <c r="K1734">
        <v>0</v>
      </c>
      <c r="L1734" s="2">
        <v>0</v>
      </c>
      <c r="M1734" s="2">
        <v>0</v>
      </c>
      <c r="N1734" s="2">
        <v>0</v>
      </c>
      <c r="O1734" s="2">
        <v>12</v>
      </c>
      <c r="P1734" s="2">
        <v>0</v>
      </c>
      <c r="Q1734" s="2">
        <v>0</v>
      </c>
      <c r="R1734" s="2">
        <v>0</v>
      </c>
      <c r="S1734" s="2">
        <v>0</v>
      </c>
      <c r="T1734" s="2">
        <v>0</v>
      </c>
      <c r="U1734" s="2">
        <v>12</v>
      </c>
      <c r="V1734" t="s">
        <v>55</v>
      </c>
    </row>
    <row r="1735" spans="1:22" ht="15.75" hidden="1" thickBot="1" x14ac:dyDescent="0.3">
      <c r="A1735" t="s">
        <v>8326</v>
      </c>
      <c r="B1735" s="6">
        <v>45538</v>
      </c>
      <c r="C1735" t="s">
        <v>1</v>
      </c>
      <c r="D1735" t="s">
        <v>7706</v>
      </c>
      <c r="E1735" t="s">
        <v>10763</v>
      </c>
      <c r="F1735" t="s">
        <v>10764</v>
      </c>
      <c r="G1735">
        <v>1480</v>
      </c>
      <c r="H1735">
        <v>1480</v>
      </c>
      <c r="I1735">
        <v>1480</v>
      </c>
      <c r="J1735">
        <v>1480</v>
      </c>
      <c r="K1735">
        <v>0</v>
      </c>
      <c r="L1735" s="2">
        <v>0</v>
      </c>
      <c r="M1735" s="2">
        <v>0</v>
      </c>
      <c r="N1735" s="2">
        <v>0</v>
      </c>
      <c r="O1735" s="2">
        <v>8.8000000000000007</v>
      </c>
      <c r="P1735" s="2">
        <v>0</v>
      </c>
      <c r="Q1735" s="2">
        <v>0</v>
      </c>
      <c r="R1735" s="2">
        <v>0</v>
      </c>
      <c r="S1735" s="2">
        <v>0</v>
      </c>
      <c r="T1735" s="2">
        <v>0</v>
      </c>
      <c r="U1735" s="2">
        <v>8.8000000000000007</v>
      </c>
      <c r="V1735" t="s">
        <v>55</v>
      </c>
    </row>
    <row r="1736" spans="1:22" ht="15.75" hidden="1" thickBot="1" x14ac:dyDescent="0.3">
      <c r="A1736" t="s">
        <v>8326</v>
      </c>
      <c r="B1736" s="6">
        <v>45538</v>
      </c>
      <c r="C1736" t="s">
        <v>1</v>
      </c>
      <c r="D1736" t="s">
        <v>7706</v>
      </c>
      <c r="E1736" t="s">
        <v>10763</v>
      </c>
      <c r="F1736" t="s">
        <v>10764</v>
      </c>
      <c r="G1736">
        <v>1479</v>
      </c>
      <c r="H1736">
        <v>1479</v>
      </c>
      <c r="I1736">
        <v>1479</v>
      </c>
      <c r="J1736">
        <v>1479</v>
      </c>
      <c r="K1736">
        <v>0</v>
      </c>
      <c r="L1736" s="2">
        <v>0</v>
      </c>
      <c r="M1736" s="2">
        <v>0</v>
      </c>
      <c r="N1736" s="2">
        <v>0</v>
      </c>
      <c r="O1736" s="2">
        <v>180.4</v>
      </c>
      <c r="P1736" s="2">
        <v>0</v>
      </c>
      <c r="Q1736" s="2">
        <v>0</v>
      </c>
      <c r="R1736" s="2">
        <v>0</v>
      </c>
      <c r="S1736" s="2">
        <v>0</v>
      </c>
      <c r="T1736" s="2">
        <v>0</v>
      </c>
      <c r="U1736" s="2">
        <v>180.4</v>
      </c>
      <c r="V1736" t="s">
        <v>55</v>
      </c>
    </row>
    <row r="1737" spans="1:22" ht="15.75" hidden="1" thickBot="1" x14ac:dyDescent="0.3">
      <c r="A1737" t="s">
        <v>8326</v>
      </c>
      <c r="B1737" s="6">
        <v>45538</v>
      </c>
      <c r="C1737" t="s">
        <v>1</v>
      </c>
      <c r="D1737" t="s">
        <v>7706</v>
      </c>
      <c r="E1737" t="s">
        <v>10763</v>
      </c>
      <c r="F1737" t="s">
        <v>10764</v>
      </c>
      <c r="G1737">
        <v>1478</v>
      </c>
      <c r="H1737">
        <v>1478</v>
      </c>
      <c r="I1737">
        <v>1478</v>
      </c>
      <c r="J1737">
        <v>1478</v>
      </c>
      <c r="K1737">
        <v>0</v>
      </c>
      <c r="L1737" s="2">
        <v>0</v>
      </c>
      <c r="M1737" s="2">
        <v>0</v>
      </c>
      <c r="N1737" s="2">
        <v>0</v>
      </c>
      <c r="O1737" s="2">
        <v>87.5</v>
      </c>
      <c r="P1737" s="2">
        <v>0</v>
      </c>
      <c r="Q1737" s="2">
        <v>0</v>
      </c>
      <c r="R1737" s="2">
        <v>0</v>
      </c>
      <c r="S1737" s="2">
        <v>0</v>
      </c>
      <c r="T1737" s="2">
        <v>0</v>
      </c>
      <c r="U1737" s="2">
        <v>87.5</v>
      </c>
      <c r="V1737" t="s">
        <v>55</v>
      </c>
    </row>
    <row r="1738" spans="1:22" ht="15.75" hidden="1" thickBot="1" x14ac:dyDescent="0.3">
      <c r="A1738" t="s">
        <v>8326</v>
      </c>
      <c r="B1738" s="6">
        <v>45538</v>
      </c>
      <c r="C1738" t="s">
        <v>1</v>
      </c>
      <c r="D1738" t="s">
        <v>7706</v>
      </c>
      <c r="E1738" t="s">
        <v>10763</v>
      </c>
      <c r="F1738" t="s">
        <v>10764</v>
      </c>
      <c r="G1738">
        <v>1477</v>
      </c>
      <c r="H1738">
        <v>1477</v>
      </c>
      <c r="I1738">
        <v>1477</v>
      </c>
      <c r="J1738">
        <v>1477</v>
      </c>
      <c r="K1738">
        <v>0</v>
      </c>
      <c r="L1738" s="2">
        <v>0</v>
      </c>
      <c r="M1738" s="2">
        <v>0</v>
      </c>
      <c r="N1738" s="2">
        <v>0</v>
      </c>
      <c r="O1738" s="2">
        <v>29.78</v>
      </c>
      <c r="P1738" s="2">
        <v>0</v>
      </c>
      <c r="Q1738" s="2">
        <v>0</v>
      </c>
      <c r="R1738" s="2">
        <v>0</v>
      </c>
      <c r="S1738" s="2">
        <v>0</v>
      </c>
      <c r="T1738" s="2">
        <v>0</v>
      </c>
      <c r="U1738" s="2">
        <v>29.78</v>
      </c>
      <c r="V1738" t="s">
        <v>55</v>
      </c>
    </row>
    <row r="1739" spans="1:22" ht="15.75" hidden="1" thickBot="1" x14ac:dyDescent="0.3">
      <c r="A1739" t="s">
        <v>8326</v>
      </c>
      <c r="B1739" s="6">
        <v>45538</v>
      </c>
      <c r="C1739" t="s">
        <v>1</v>
      </c>
      <c r="D1739" t="s">
        <v>7706</v>
      </c>
      <c r="E1739" t="s">
        <v>10763</v>
      </c>
      <c r="F1739" t="s">
        <v>10764</v>
      </c>
      <c r="G1739">
        <v>1476</v>
      </c>
      <c r="H1739">
        <v>1476</v>
      </c>
      <c r="I1739">
        <v>1476</v>
      </c>
      <c r="J1739">
        <v>1476</v>
      </c>
      <c r="K1739">
        <v>0</v>
      </c>
      <c r="L1739" s="2">
        <v>0</v>
      </c>
      <c r="M1739" s="2">
        <v>0</v>
      </c>
      <c r="N1739" s="2">
        <v>0</v>
      </c>
      <c r="O1739" s="2">
        <v>3</v>
      </c>
      <c r="P1739" s="2">
        <v>0</v>
      </c>
      <c r="Q1739" s="2">
        <v>0</v>
      </c>
      <c r="R1739" s="2">
        <v>0</v>
      </c>
      <c r="S1739" s="2">
        <v>0</v>
      </c>
      <c r="T1739" s="2">
        <v>0</v>
      </c>
      <c r="U1739" s="2">
        <v>3</v>
      </c>
      <c r="V1739" t="s">
        <v>55</v>
      </c>
    </row>
    <row r="1740" spans="1:22" ht="15.75" hidden="1" thickBot="1" x14ac:dyDescent="0.3">
      <c r="A1740" t="s">
        <v>8326</v>
      </c>
      <c r="B1740" s="6">
        <v>45538</v>
      </c>
      <c r="C1740" t="s">
        <v>1</v>
      </c>
      <c r="D1740" t="s">
        <v>7706</v>
      </c>
      <c r="E1740" t="s">
        <v>10763</v>
      </c>
      <c r="F1740" t="s">
        <v>10764</v>
      </c>
      <c r="G1740">
        <v>1475</v>
      </c>
      <c r="H1740">
        <v>1475</v>
      </c>
      <c r="I1740">
        <v>1475</v>
      </c>
      <c r="J1740">
        <v>1475</v>
      </c>
      <c r="K1740">
        <v>0</v>
      </c>
      <c r="L1740" s="2">
        <v>0</v>
      </c>
      <c r="M1740" s="2">
        <v>0</v>
      </c>
      <c r="N1740" s="2">
        <v>0</v>
      </c>
      <c r="O1740" s="2">
        <v>92</v>
      </c>
      <c r="P1740" s="2">
        <v>0</v>
      </c>
      <c r="Q1740" s="2">
        <v>0</v>
      </c>
      <c r="R1740" s="2">
        <v>0</v>
      </c>
      <c r="S1740" s="2">
        <v>0</v>
      </c>
      <c r="T1740" s="2">
        <v>0</v>
      </c>
      <c r="U1740" s="2">
        <v>92</v>
      </c>
      <c r="V1740" t="s">
        <v>55</v>
      </c>
    </row>
    <row r="1741" spans="1:22" ht="15.75" hidden="1" thickBot="1" x14ac:dyDescent="0.3">
      <c r="A1741" t="s">
        <v>8326</v>
      </c>
      <c r="B1741" s="6">
        <v>45538</v>
      </c>
      <c r="C1741" t="s">
        <v>1</v>
      </c>
      <c r="D1741" t="s">
        <v>7706</v>
      </c>
      <c r="E1741" t="s">
        <v>10763</v>
      </c>
      <c r="F1741" t="s">
        <v>10764</v>
      </c>
      <c r="G1741">
        <v>1474</v>
      </c>
      <c r="H1741">
        <v>1474</v>
      </c>
      <c r="I1741">
        <v>1474</v>
      </c>
      <c r="J1741">
        <v>1474</v>
      </c>
      <c r="K1741">
        <v>0</v>
      </c>
      <c r="L1741" s="2">
        <v>0</v>
      </c>
      <c r="M1741" s="2">
        <v>0</v>
      </c>
      <c r="N1741" s="2">
        <v>0</v>
      </c>
      <c r="O1741" s="2">
        <v>40</v>
      </c>
      <c r="P1741" s="2">
        <v>0</v>
      </c>
      <c r="Q1741" s="2">
        <v>0</v>
      </c>
      <c r="R1741" s="2">
        <v>0</v>
      </c>
      <c r="S1741" s="2">
        <v>0</v>
      </c>
      <c r="T1741" s="2">
        <v>0</v>
      </c>
      <c r="U1741" s="2">
        <v>40</v>
      </c>
      <c r="V1741" t="s">
        <v>55</v>
      </c>
    </row>
    <row r="1742" spans="1:22" ht="15.75" hidden="1" thickBot="1" x14ac:dyDescent="0.3">
      <c r="A1742" t="s">
        <v>8326</v>
      </c>
      <c r="B1742" s="6">
        <v>45538</v>
      </c>
      <c r="C1742" t="s">
        <v>1</v>
      </c>
      <c r="D1742" t="s">
        <v>7706</v>
      </c>
      <c r="E1742" t="s">
        <v>10763</v>
      </c>
      <c r="F1742" t="s">
        <v>10764</v>
      </c>
      <c r="G1742">
        <v>1473</v>
      </c>
      <c r="H1742">
        <v>1473</v>
      </c>
      <c r="I1742">
        <v>1473</v>
      </c>
      <c r="J1742">
        <v>1473</v>
      </c>
      <c r="K1742">
        <v>0</v>
      </c>
      <c r="L1742" s="2">
        <v>0</v>
      </c>
      <c r="M1742" s="2">
        <v>0</v>
      </c>
      <c r="N1742" s="2">
        <v>0</v>
      </c>
      <c r="O1742" s="2">
        <v>1.65</v>
      </c>
      <c r="P1742" s="2">
        <v>0</v>
      </c>
      <c r="Q1742" s="2">
        <v>0</v>
      </c>
      <c r="R1742" s="2">
        <v>0</v>
      </c>
      <c r="S1742" s="2">
        <v>0</v>
      </c>
      <c r="T1742" s="2">
        <v>0</v>
      </c>
      <c r="U1742" s="2">
        <v>1.65</v>
      </c>
      <c r="V1742" t="s">
        <v>55</v>
      </c>
    </row>
    <row r="1743" spans="1:22" ht="15.75" hidden="1" thickBot="1" x14ac:dyDescent="0.3">
      <c r="A1743" t="s">
        <v>8326</v>
      </c>
      <c r="B1743" s="6">
        <v>45538</v>
      </c>
      <c r="C1743" t="s">
        <v>1</v>
      </c>
      <c r="D1743" t="s">
        <v>7706</v>
      </c>
      <c r="E1743" t="s">
        <v>10763</v>
      </c>
      <c r="F1743" t="s">
        <v>10764</v>
      </c>
      <c r="G1743">
        <v>1472</v>
      </c>
      <c r="H1743">
        <v>1472</v>
      </c>
      <c r="I1743">
        <v>1472</v>
      </c>
      <c r="J1743">
        <v>1472</v>
      </c>
      <c r="K1743">
        <v>0</v>
      </c>
      <c r="L1743" s="2">
        <v>0</v>
      </c>
      <c r="M1743" s="2">
        <v>0</v>
      </c>
      <c r="N1743" s="2">
        <v>0</v>
      </c>
      <c r="O1743" s="2">
        <v>0.96</v>
      </c>
      <c r="P1743" s="2">
        <v>0</v>
      </c>
      <c r="Q1743" s="2">
        <v>0</v>
      </c>
      <c r="R1743" s="2">
        <v>0</v>
      </c>
      <c r="S1743" s="2">
        <v>0</v>
      </c>
      <c r="T1743" s="2">
        <v>0</v>
      </c>
      <c r="U1743" s="2">
        <v>0.96</v>
      </c>
      <c r="V1743" t="s">
        <v>55</v>
      </c>
    </row>
    <row r="1744" spans="1:22" ht="15.75" hidden="1" thickBot="1" x14ac:dyDescent="0.3">
      <c r="A1744" t="s">
        <v>8326</v>
      </c>
      <c r="B1744" s="6">
        <v>45538</v>
      </c>
      <c r="C1744" t="s">
        <v>1</v>
      </c>
      <c r="D1744" t="s">
        <v>7706</v>
      </c>
      <c r="E1744" t="s">
        <v>10763</v>
      </c>
      <c r="F1744" t="s">
        <v>10764</v>
      </c>
      <c r="G1744">
        <v>1471</v>
      </c>
      <c r="H1744">
        <v>1471</v>
      </c>
      <c r="I1744">
        <v>1471</v>
      </c>
      <c r="J1744">
        <v>1471</v>
      </c>
      <c r="K1744">
        <v>0</v>
      </c>
      <c r="L1744" s="2">
        <v>0</v>
      </c>
      <c r="M1744" s="2">
        <v>0</v>
      </c>
      <c r="N1744" s="2">
        <v>0</v>
      </c>
      <c r="O1744" s="2">
        <v>3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>
        <v>3</v>
      </c>
      <c r="V1744" t="s">
        <v>55</v>
      </c>
    </row>
    <row r="1745" spans="1:22" ht="15.75" hidden="1" thickBot="1" x14ac:dyDescent="0.3">
      <c r="A1745" t="s">
        <v>8326</v>
      </c>
      <c r="B1745" s="6">
        <v>45538</v>
      </c>
      <c r="C1745" t="s">
        <v>1</v>
      </c>
      <c r="D1745" t="s">
        <v>7706</v>
      </c>
      <c r="E1745" t="s">
        <v>10763</v>
      </c>
      <c r="F1745" t="s">
        <v>10764</v>
      </c>
      <c r="G1745">
        <v>1470</v>
      </c>
      <c r="H1745">
        <v>1470</v>
      </c>
      <c r="I1745">
        <v>1470</v>
      </c>
      <c r="J1745">
        <v>1470</v>
      </c>
      <c r="K1745">
        <v>0</v>
      </c>
      <c r="L1745" s="2">
        <v>0</v>
      </c>
      <c r="M1745" s="2">
        <v>0</v>
      </c>
      <c r="N1745" s="2">
        <v>0</v>
      </c>
      <c r="O1745" s="2">
        <v>51.3</v>
      </c>
      <c r="P1745" s="2">
        <v>0</v>
      </c>
      <c r="Q1745" s="2">
        <v>0</v>
      </c>
      <c r="R1745" s="2">
        <v>0</v>
      </c>
      <c r="S1745" s="2">
        <v>0</v>
      </c>
      <c r="T1745" s="2">
        <v>0</v>
      </c>
      <c r="U1745" s="2">
        <v>51.3</v>
      </c>
      <c r="V1745" t="s">
        <v>55</v>
      </c>
    </row>
    <row r="1746" spans="1:22" ht="15.75" hidden="1" thickBot="1" x14ac:dyDescent="0.3">
      <c r="A1746" t="s">
        <v>8326</v>
      </c>
      <c r="B1746" s="6">
        <v>45538</v>
      </c>
      <c r="C1746" t="s">
        <v>1</v>
      </c>
      <c r="D1746" t="s">
        <v>7706</v>
      </c>
      <c r="E1746" t="s">
        <v>10763</v>
      </c>
      <c r="F1746" t="s">
        <v>10764</v>
      </c>
      <c r="G1746">
        <v>1469</v>
      </c>
      <c r="H1746">
        <v>1469</v>
      </c>
      <c r="I1746">
        <v>1469</v>
      </c>
      <c r="J1746">
        <v>1469</v>
      </c>
      <c r="K1746">
        <v>0</v>
      </c>
      <c r="L1746" s="2">
        <v>0</v>
      </c>
      <c r="M1746" s="2">
        <v>0</v>
      </c>
      <c r="N1746" s="2">
        <v>0</v>
      </c>
      <c r="O1746" s="2">
        <v>129.35</v>
      </c>
      <c r="P1746" s="2">
        <v>0</v>
      </c>
      <c r="Q1746" s="2">
        <v>0</v>
      </c>
      <c r="R1746" s="2">
        <v>0</v>
      </c>
      <c r="S1746" s="2">
        <v>0</v>
      </c>
      <c r="T1746" s="2">
        <v>0</v>
      </c>
      <c r="U1746" s="2">
        <v>129.35</v>
      </c>
      <c r="V1746" t="s">
        <v>55</v>
      </c>
    </row>
    <row r="1747" spans="1:22" ht="15.75" hidden="1" thickBot="1" x14ac:dyDescent="0.3">
      <c r="A1747" t="s">
        <v>8326</v>
      </c>
      <c r="B1747" s="6">
        <v>45538</v>
      </c>
      <c r="C1747" t="s">
        <v>1</v>
      </c>
      <c r="D1747" t="s">
        <v>7706</v>
      </c>
      <c r="E1747" t="s">
        <v>10763</v>
      </c>
      <c r="F1747" t="s">
        <v>10764</v>
      </c>
      <c r="G1747">
        <v>1468</v>
      </c>
      <c r="H1747">
        <v>1468</v>
      </c>
      <c r="I1747">
        <v>1468</v>
      </c>
      <c r="J1747">
        <v>1468</v>
      </c>
      <c r="K1747">
        <v>0</v>
      </c>
      <c r="L1747" s="2">
        <v>0</v>
      </c>
      <c r="M1747" s="2">
        <v>0</v>
      </c>
      <c r="N1747" s="2">
        <v>0</v>
      </c>
      <c r="O1747" s="2">
        <v>256.2</v>
      </c>
      <c r="P1747" s="2">
        <v>0</v>
      </c>
      <c r="Q1747" s="2">
        <v>0</v>
      </c>
      <c r="R1747" s="2">
        <v>0</v>
      </c>
      <c r="S1747" s="2">
        <v>0</v>
      </c>
      <c r="T1747" s="2">
        <v>0</v>
      </c>
      <c r="U1747" s="2">
        <v>256.2</v>
      </c>
      <c r="V1747" t="s">
        <v>55</v>
      </c>
    </row>
    <row r="1748" spans="1:22" ht="15.75" hidden="1" thickBot="1" x14ac:dyDescent="0.3">
      <c r="A1748" t="s">
        <v>8326</v>
      </c>
      <c r="B1748" s="6">
        <v>45538</v>
      </c>
      <c r="C1748" t="s">
        <v>1</v>
      </c>
      <c r="D1748" t="s">
        <v>7706</v>
      </c>
      <c r="E1748" t="s">
        <v>10763</v>
      </c>
      <c r="F1748" t="s">
        <v>10764</v>
      </c>
      <c r="G1748">
        <v>1467</v>
      </c>
      <c r="H1748">
        <v>1467</v>
      </c>
      <c r="I1748">
        <v>1467</v>
      </c>
      <c r="J1748">
        <v>1467</v>
      </c>
      <c r="K1748">
        <v>0</v>
      </c>
      <c r="L1748" s="2">
        <v>0</v>
      </c>
      <c r="M1748" s="2">
        <v>0</v>
      </c>
      <c r="N1748" s="2">
        <v>0</v>
      </c>
      <c r="O1748" s="2">
        <v>44</v>
      </c>
      <c r="P1748" s="2">
        <v>0</v>
      </c>
      <c r="Q1748" s="2">
        <v>0</v>
      </c>
      <c r="R1748" s="2">
        <v>0</v>
      </c>
      <c r="S1748" s="2">
        <v>0</v>
      </c>
      <c r="T1748" s="2">
        <v>0</v>
      </c>
      <c r="U1748" s="2">
        <v>44</v>
      </c>
      <c r="V1748" t="s">
        <v>55</v>
      </c>
    </row>
    <row r="1749" spans="1:22" ht="15.75" hidden="1" thickBot="1" x14ac:dyDescent="0.3">
      <c r="A1749" t="s">
        <v>8326</v>
      </c>
      <c r="B1749" s="6">
        <v>45538</v>
      </c>
      <c r="C1749" t="s">
        <v>1</v>
      </c>
      <c r="D1749" t="s">
        <v>7706</v>
      </c>
      <c r="E1749" t="s">
        <v>10763</v>
      </c>
      <c r="F1749" t="s">
        <v>10764</v>
      </c>
      <c r="G1749">
        <v>1466</v>
      </c>
      <c r="H1749">
        <v>1466</v>
      </c>
      <c r="I1749">
        <v>1466</v>
      </c>
      <c r="J1749">
        <v>1466</v>
      </c>
      <c r="K1749">
        <v>0</v>
      </c>
      <c r="L1749" s="2">
        <v>0</v>
      </c>
      <c r="M1749" s="2">
        <v>0</v>
      </c>
      <c r="N1749" s="2">
        <v>0</v>
      </c>
      <c r="O1749" s="2">
        <v>514.20000000000005</v>
      </c>
      <c r="P1749" s="2">
        <v>0</v>
      </c>
      <c r="Q1749" s="2">
        <v>0</v>
      </c>
      <c r="R1749" s="2">
        <v>0</v>
      </c>
      <c r="S1749" s="2">
        <v>0</v>
      </c>
      <c r="T1749" s="2">
        <v>0</v>
      </c>
      <c r="U1749" s="2">
        <v>514.20000000000005</v>
      </c>
      <c r="V1749" t="s">
        <v>55</v>
      </c>
    </row>
    <row r="1750" spans="1:22" ht="15.75" hidden="1" thickBot="1" x14ac:dyDescent="0.3">
      <c r="A1750" t="s">
        <v>8326</v>
      </c>
      <c r="B1750" s="6">
        <v>45538</v>
      </c>
      <c r="C1750" t="s">
        <v>1</v>
      </c>
      <c r="D1750" t="s">
        <v>7706</v>
      </c>
      <c r="E1750" t="s">
        <v>10763</v>
      </c>
      <c r="F1750" t="s">
        <v>10764</v>
      </c>
      <c r="G1750">
        <v>1465</v>
      </c>
      <c r="H1750">
        <v>1465</v>
      </c>
      <c r="I1750">
        <v>1465</v>
      </c>
      <c r="J1750">
        <v>1465</v>
      </c>
      <c r="K1750">
        <v>0</v>
      </c>
      <c r="L1750" s="2">
        <v>0</v>
      </c>
      <c r="M1750" s="2">
        <v>0</v>
      </c>
      <c r="N1750" s="2">
        <v>0</v>
      </c>
      <c r="O1750" s="2">
        <v>256.75</v>
      </c>
      <c r="P1750" s="2">
        <v>0</v>
      </c>
      <c r="Q1750" s="2">
        <v>0</v>
      </c>
      <c r="R1750" s="2">
        <v>0</v>
      </c>
      <c r="S1750" s="2">
        <v>0</v>
      </c>
      <c r="T1750" s="2">
        <v>0</v>
      </c>
      <c r="U1750" s="2">
        <v>256.75</v>
      </c>
      <c r="V1750" t="s">
        <v>55</v>
      </c>
    </row>
    <row r="1751" spans="1:22" ht="15.75" hidden="1" thickBot="1" x14ac:dyDescent="0.3">
      <c r="A1751" t="s">
        <v>8326</v>
      </c>
      <c r="B1751" s="6">
        <v>45537</v>
      </c>
      <c r="C1751" t="s">
        <v>1</v>
      </c>
      <c r="D1751" t="s">
        <v>7706</v>
      </c>
      <c r="E1751" t="s">
        <v>10763</v>
      </c>
      <c r="F1751" t="s">
        <v>10764</v>
      </c>
      <c r="G1751">
        <v>1464</v>
      </c>
      <c r="H1751">
        <v>1464</v>
      </c>
      <c r="I1751">
        <v>1464</v>
      </c>
      <c r="J1751">
        <v>1464</v>
      </c>
      <c r="K1751">
        <v>0</v>
      </c>
      <c r="L1751" s="2">
        <v>0</v>
      </c>
      <c r="M1751" s="2">
        <v>0</v>
      </c>
      <c r="N1751" s="2">
        <v>0</v>
      </c>
      <c r="O1751" s="2">
        <v>510.15</v>
      </c>
      <c r="P1751" s="2">
        <v>0</v>
      </c>
      <c r="Q1751" s="2">
        <v>0</v>
      </c>
      <c r="R1751" s="2">
        <v>0</v>
      </c>
      <c r="S1751" s="2">
        <v>0</v>
      </c>
      <c r="T1751" s="2">
        <v>0</v>
      </c>
      <c r="U1751" s="2">
        <v>510.15</v>
      </c>
      <c r="V1751" t="s">
        <v>55</v>
      </c>
    </row>
    <row r="1752" spans="1:22" ht="15.75" hidden="1" thickBot="1" x14ac:dyDescent="0.3">
      <c r="A1752" t="s">
        <v>8326</v>
      </c>
      <c r="B1752" s="6">
        <v>45537</v>
      </c>
      <c r="C1752" t="s">
        <v>1</v>
      </c>
      <c r="D1752" t="s">
        <v>7706</v>
      </c>
      <c r="E1752" t="s">
        <v>10763</v>
      </c>
      <c r="F1752" t="s">
        <v>10764</v>
      </c>
      <c r="G1752">
        <v>1463</v>
      </c>
      <c r="H1752">
        <v>1463</v>
      </c>
      <c r="I1752">
        <v>1463</v>
      </c>
      <c r="J1752">
        <v>1463</v>
      </c>
      <c r="K1752">
        <v>0</v>
      </c>
      <c r="L1752" s="2">
        <v>0</v>
      </c>
      <c r="M1752" s="2">
        <v>0</v>
      </c>
      <c r="N1752" s="2">
        <v>0</v>
      </c>
      <c r="O1752" s="2">
        <v>31.5</v>
      </c>
      <c r="P1752" s="2">
        <v>0</v>
      </c>
      <c r="Q1752" s="2">
        <v>0</v>
      </c>
      <c r="R1752" s="2">
        <v>0</v>
      </c>
      <c r="S1752" s="2">
        <v>0</v>
      </c>
      <c r="T1752" s="2">
        <v>0</v>
      </c>
      <c r="U1752" s="2">
        <v>31.5</v>
      </c>
      <c r="V1752" t="s">
        <v>55</v>
      </c>
    </row>
    <row r="1753" spans="1:22" ht="15.75" hidden="1" thickBot="1" x14ac:dyDescent="0.3">
      <c r="A1753" t="s">
        <v>8326</v>
      </c>
      <c r="B1753" s="6">
        <v>45537</v>
      </c>
      <c r="C1753" t="s">
        <v>1</v>
      </c>
      <c r="D1753" t="s">
        <v>7706</v>
      </c>
      <c r="E1753" t="s">
        <v>10763</v>
      </c>
      <c r="F1753" t="s">
        <v>10764</v>
      </c>
      <c r="G1753">
        <v>1462</v>
      </c>
      <c r="H1753">
        <v>1462</v>
      </c>
      <c r="I1753">
        <v>1462</v>
      </c>
      <c r="J1753">
        <v>1462</v>
      </c>
      <c r="K1753">
        <v>0</v>
      </c>
      <c r="L1753" s="2">
        <v>0</v>
      </c>
      <c r="M1753" s="2">
        <v>0</v>
      </c>
      <c r="N1753" s="2">
        <v>0</v>
      </c>
      <c r="O1753" s="2">
        <v>3</v>
      </c>
      <c r="P1753" s="2">
        <v>0</v>
      </c>
      <c r="Q1753" s="2">
        <v>0</v>
      </c>
      <c r="R1753" s="2">
        <v>0</v>
      </c>
      <c r="S1753" s="2">
        <v>0</v>
      </c>
      <c r="T1753" s="2">
        <v>0</v>
      </c>
      <c r="U1753" s="2">
        <v>3</v>
      </c>
      <c r="V1753" t="s">
        <v>55</v>
      </c>
    </row>
    <row r="1754" spans="1:22" ht="15.75" hidden="1" thickBot="1" x14ac:dyDescent="0.3">
      <c r="A1754" t="s">
        <v>8326</v>
      </c>
      <c r="B1754" s="6">
        <v>45537</v>
      </c>
      <c r="C1754" t="s">
        <v>1</v>
      </c>
      <c r="D1754" t="s">
        <v>7706</v>
      </c>
      <c r="E1754" t="s">
        <v>10763</v>
      </c>
      <c r="F1754" t="s">
        <v>10764</v>
      </c>
      <c r="G1754">
        <v>1461</v>
      </c>
      <c r="H1754">
        <v>1461</v>
      </c>
      <c r="I1754">
        <v>1461</v>
      </c>
      <c r="J1754">
        <v>1461</v>
      </c>
      <c r="K1754">
        <v>0</v>
      </c>
      <c r="L1754" s="2">
        <v>0</v>
      </c>
      <c r="M1754" s="2">
        <v>0</v>
      </c>
      <c r="N1754" s="2">
        <v>0</v>
      </c>
      <c r="O1754" s="2">
        <v>82.5</v>
      </c>
      <c r="P1754" s="2">
        <v>0</v>
      </c>
      <c r="Q1754" s="2">
        <v>0</v>
      </c>
      <c r="R1754" s="2">
        <v>0</v>
      </c>
      <c r="S1754" s="2">
        <v>0</v>
      </c>
      <c r="T1754" s="2">
        <v>0</v>
      </c>
      <c r="U1754" s="2">
        <v>82.5</v>
      </c>
      <c r="V1754" t="s">
        <v>55</v>
      </c>
    </row>
    <row r="1755" spans="1:22" ht="15.75" hidden="1" thickBot="1" x14ac:dyDescent="0.3">
      <c r="A1755" t="s">
        <v>8326</v>
      </c>
      <c r="B1755" s="6">
        <v>45537</v>
      </c>
      <c r="C1755" t="s">
        <v>1</v>
      </c>
      <c r="D1755" t="s">
        <v>7706</v>
      </c>
      <c r="E1755" t="s">
        <v>10763</v>
      </c>
      <c r="F1755" t="s">
        <v>10764</v>
      </c>
      <c r="G1755">
        <v>1460</v>
      </c>
      <c r="H1755">
        <v>1460</v>
      </c>
      <c r="I1755">
        <v>1460</v>
      </c>
      <c r="J1755">
        <v>1460</v>
      </c>
      <c r="K1755">
        <v>0</v>
      </c>
      <c r="L1755" s="2">
        <v>0</v>
      </c>
      <c r="M1755" s="2">
        <v>0</v>
      </c>
      <c r="N1755" s="2">
        <v>0</v>
      </c>
      <c r="O1755" s="2">
        <v>176.02</v>
      </c>
      <c r="P1755" s="2">
        <v>0</v>
      </c>
      <c r="Q1755" s="2">
        <v>0</v>
      </c>
      <c r="R1755" s="2">
        <v>0</v>
      </c>
      <c r="S1755" s="2">
        <v>0</v>
      </c>
      <c r="T1755" s="2">
        <v>0</v>
      </c>
      <c r="U1755" s="2">
        <v>176.02</v>
      </c>
      <c r="V1755" t="s">
        <v>55</v>
      </c>
    </row>
    <row r="1756" spans="1:22" ht="15.75" hidden="1" thickBot="1" x14ac:dyDescent="0.3">
      <c r="A1756" t="s">
        <v>8326</v>
      </c>
      <c r="B1756" s="6">
        <v>45537</v>
      </c>
      <c r="C1756" t="s">
        <v>1</v>
      </c>
      <c r="D1756" t="s">
        <v>7706</v>
      </c>
      <c r="E1756" t="s">
        <v>10763</v>
      </c>
      <c r="F1756" t="s">
        <v>10764</v>
      </c>
      <c r="G1756">
        <v>1459</v>
      </c>
      <c r="H1756">
        <v>1459</v>
      </c>
      <c r="I1756">
        <v>1459</v>
      </c>
      <c r="J1756">
        <v>1459</v>
      </c>
      <c r="K1756">
        <v>0</v>
      </c>
      <c r="L1756" s="2">
        <v>0</v>
      </c>
      <c r="M1756" s="2">
        <v>0</v>
      </c>
      <c r="N1756" s="2">
        <v>0</v>
      </c>
      <c r="O1756" s="2">
        <v>582</v>
      </c>
      <c r="P1756" s="2">
        <v>0</v>
      </c>
      <c r="Q1756" s="2">
        <v>0</v>
      </c>
      <c r="R1756" s="2">
        <v>0</v>
      </c>
      <c r="S1756" s="2">
        <v>0</v>
      </c>
      <c r="T1756" s="2">
        <v>0</v>
      </c>
      <c r="U1756" s="2">
        <v>582</v>
      </c>
      <c r="V1756" t="s">
        <v>55</v>
      </c>
    </row>
    <row r="1757" spans="1:22" ht="15.75" hidden="1" thickBot="1" x14ac:dyDescent="0.3">
      <c r="A1757" t="s">
        <v>8326</v>
      </c>
      <c r="B1757" s="6">
        <v>45537</v>
      </c>
      <c r="C1757" t="s">
        <v>1</v>
      </c>
      <c r="D1757" t="s">
        <v>7706</v>
      </c>
      <c r="E1757" t="s">
        <v>10763</v>
      </c>
      <c r="F1757" t="s">
        <v>10764</v>
      </c>
      <c r="G1757">
        <v>1458</v>
      </c>
      <c r="H1757">
        <v>1458</v>
      </c>
      <c r="I1757">
        <v>1458</v>
      </c>
      <c r="J1757">
        <v>1458</v>
      </c>
      <c r="K1757">
        <v>0</v>
      </c>
      <c r="L1757" s="2">
        <v>0</v>
      </c>
      <c r="M1757" s="2">
        <v>0</v>
      </c>
      <c r="N1757" s="2">
        <v>0</v>
      </c>
      <c r="O1757" s="2">
        <v>85.2</v>
      </c>
      <c r="P1757" s="2">
        <v>0</v>
      </c>
      <c r="Q1757" s="2">
        <v>0</v>
      </c>
      <c r="R1757" s="2">
        <v>0</v>
      </c>
      <c r="S1757" s="2">
        <v>0</v>
      </c>
      <c r="T1757" s="2">
        <v>0</v>
      </c>
      <c r="U1757" s="2">
        <v>85.2</v>
      </c>
      <c r="V1757" t="s">
        <v>55</v>
      </c>
    </row>
    <row r="1758" spans="1:22" ht="15.75" hidden="1" thickBot="1" x14ac:dyDescent="0.3">
      <c r="A1758" t="s">
        <v>8326</v>
      </c>
      <c r="B1758" s="6">
        <v>45537</v>
      </c>
      <c r="C1758" t="s">
        <v>1</v>
      </c>
      <c r="D1758" t="s">
        <v>7706</v>
      </c>
      <c r="E1758" t="s">
        <v>10763</v>
      </c>
      <c r="F1758" t="s">
        <v>10764</v>
      </c>
      <c r="G1758">
        <v>1457</v>
      </c>
      <c r="H1758">
        <v>1457</v>
      </c>
      <c r="I1758">
        <v>1457</v>
      </c>
      <c r="J1758">
        <v>1457</v>
      </c>
      <c r="K1758">
        <v>0</v>
      </c>
      <c r="L1758" s="2">
        <v>0</v>
      </c>
      <c r="M1758" s="2">
        <v>0</v>
      </c>
      <c r="N1758" s="2">
        <v>0</v>
      </c>
      <c r="O1758" s="2">
        <v>270</v>
      </c>
      <c r="P1758" s="2">
        <v>0</v>
      </c>
      <c r="Q1758" s="2">
        <v>0</v>
      </c>
      <c r="R1758" s="2">
        <v>0</v>
      </c>
      <c r="S1758" s="2">
        <v>0</v>
      </c>
      <c r="T1758" s="2">
        <v>0</v>
      </c>
      <c r="U1758" s="2">
        <v>270</v>
      </c>
      <c r="V1758" t="s">
        <v>55</v>
      </c>
    </row>
    <row r="1759" spans="1:22" ht="15.75" hidden="1" thickBot="1" x14ac:dyDescent="0.3">
      <c r="A1759" t="s">
        <v>8326</v>
      </c>
      <c r="B1759" s="6">
        <v>45537</v>
      </c>
      <c r="C1759" t="s">
        <v>1</v>
      </c>
      <c r="D1759" t="s">
        <v>7706</v>
      </c>
      <c r="E1759" t="s">
        <v>10763</v>
      </c>
      <c r="F1759" t="s">
        <v>10764</v>
      </c>
      <c r="G1759">
        <v>1456</v>
      </c>
      <c r="H1759">
        <v>1456</v>
      </c>
      <c r="I1759">
        <v>1456</v>
      </c>
      <c r="J1759">
        <v>1456</v>
      </c>
      <c r="K1759">
        <v>0</v>
      </c>
      <c r="L1759" s="2">
        <v>0</v>
      </c>
      <c r="M1759" s="2">
        <v>0</v>
      </c>
      <c r="N1759" s="2">
        <v>0</v>
      </c>
      <c r="O1759" s="2">
        <v>100</v>
      </c>
      <c r="P1759" s="2">
        <v>0</v>
      </c>
      <c r="Q1759" s="2">
        <v>0</v>
      </c>
      <c r="R1759" s="2">
        <v>0</v>
      </c>
      <c r="S1759" s="2">
        <v>0</v>
      </c>
      <c r="T1759" s="2">
        <v>0</v>
      </c>
      <c r="U1759" s="2">
        <v>100</v>
      </c>
      <c r="V1759" t="s">
        <v>55</v>
      </c>
    </row>
    <row r="1760" spans="1:22" ht="15.75" hidden="1" thickBot="1" x14ac:dyDescent="0.3">
      <c r="A1760" t="s">
        <v>8326</v>
      </c>
      <c r="B1760" s="6">
        <v>45537</v>
      </c>
      <c r="C1760" t="s">
        <v>1</v>
      </c>
      <c r="D1760" t="s">
        <v>7706</v>
      </c>
      <c r="E1760" t="s">
        <v>10763</v>
      </c>
      <c r="F1760" t="s">
        <v>10764</v>
      </c>
      <c r="G1760">
        <v>1455</v>
      </c>
      <c r="H1760">
        <v>1455</v>
      </c>
      <c r="I1760">
        <v>1455</v>
      </c>
      <c r="J1760">
        <v>1455</v>
      </c>
      <c r="K1760">
        <v>0</v>
      </c>
      <c r="L1760" s="2">
        <v>0</v>
      </c>
      <c r="M1760" s="2">
        <v>0</v>
      </c>
      <c r="N1760" s="2">
        <v>0</v>
      </c>
      <c r="O1760" s="2">
        <v>429.85</v>
      </c>
      <c r="P1760" s="2">
        <v>0</v>
      </c>
      <c r="Q1760" s="2">
        <v>0</v>
      </c>
      <c r="R1760" s="2">
        <v>0</v>
      </c>
      <c r="S1760" s="2">
        <v>0</v>
      </c>
      <c r="T1760" s="2">
        <v>0</v>
      </c>
      <c r="U1760" s="2">
        <v>429.85</v>
      </c>
      <c r="V1760" t="s">
        <v>55</v>
      </c>
    </row>
    <row r="1761" spans="1:22" ht="15.75" hidden="1" thickBot="1" x14ac:dyDescent="0.3">
      <c r="A1761" t="s">
        <v>8326</v>
      </c>
      <c r="B1761" s="6">
        <v>45537</v>
      </c>
      <c r="C1761" t="s">
        <v>1</v>
      </c>
      <c r="D1761" t="s">
        <v>7706</v>
      </c>
      <c r="E1761" t="s">
        <v>10763</v>
      </c>
      <c r="F1761" t="s">
        <v>10764</v>
      </c>
      <c r="G1761">
        <v>1454</v>
      </c>
      <c r="H1761">
        <v>1454</v>
      </c>
      <c r="I1761">
        <v>1454</v>
      </c>
      <c r="J1761">
        <v>1454</v>
      </c>
      <c r="K1761">
        <v>0</v>
      </c>
      <c r="L1761" s="2">
        <v>0</v>
      </c>
      <c r="M1761" s="2">
        <v>0</v>
      </c>
      <c r="N1761" s="2">
        <v>0</v>
      </c>
      <c r="O1761" s="2">
        <v>158</v>
      </c>
      <c r="P1761" s="2">
        <v>0</v>
      </c>
      <c r="Q1761" s="2">
        <v>0</v>
      </c>
      <c r="R1761" s="2">
        <v>0</v>
      </c>
      <c r="S1761" s="2">
        <v>0</v>
      </c>
      <c r="T1761" s="2">
        <v>0</v>
      </c>
      <c r="U1761" s="2">
        <v>158</v>
      </c>
      <c r="V1761" t="s">
        <v>55</v>
      </c>
    </row>
    <row r="1762" spans="1:22" ht="15.75" hidden="1" thickBot="1" x14ac:dyDescent="0.3">
      <c r="A1762" t="s">
        <v>8326</v>
      </c>
      <c r="B1762" s="6">
        <v>45537</v>
      </c>
      <c r="C1762" t="s">
        <v>1</v>
      </c>
      <c r="D1762" t="s">
        <v>7706</v>
      </c>
      <c r="E1762" t="s">
        <v>10763</v>
      </c>
      <c r="F1762" t="s">
        <v>10764</v>
      </c>
      <c r="G1762">
        <v>1453</v>
      </c>
      <c r="H1762">
        <v>1453</v>
      </c>
      <c r="I1762">
        <v>1453</v>
      </c>
      <c r="J1762">
        <v>1453</v>
      </c>
      <c r="K1762">
        <v>0</v>
      </c>
      <c r="L1762" s="2">
        <v>0</v>
      </c>
      <c r="M1762" s="2">
        <v>0</v>
      </c>
      <c r="N1762" s="2">
        <v>0</v>
      </c>
      <c r="O1762" s="2">
        <v>46.12</v>
      </c>
      <c r="P1762" s="2">
        <v>0</v>
      </c>
      <c r="Q1762" s="2">
        <v>0</v>
      </c>
      <c r="R1762" s="2">
        <v>0</v>
      </c>
      <c r="S1762" s="2">
        <v>0</v>
      </c>
      <c r="T1762" s="2">
        <v>0</v>
      </c>
      <c r="U1762" s="2">
        <v>46.12</v>
      </c>
      <c r="V1762" t="s">
        <v>55</v>
      </c>
    </row>
    <row r="1763" spans="1:22" ht="15.75" hidden="1" thickBot="1" x14ac:dyDescent="0.3">
      <c r="A1763" t="s">
        <v>8326</v>
      </c>
      <c r="B1763" s="6">
        <v>45537</v>
      </c>
      <c r="C1763" t="s">
        <v>1</v>
      </c>
      <c r="D1763" t="s">
        <v>7706</v>
      </c>
      <c r="E1763" t="s">
        <v>10763</v>
      </c>
      <c r="F1763" t="s">
        <v>10764</v>
      </c>
      <c r="G1763">
        <v>1452</v>
      </c>
      <c r="H1763">
        <v>1452</v>
      </c>
      <c r="I1763">
        <v>1452</v>
      </c>
      <c r="J1763">
        <v>1452</v>
      </c>
      <c r="K1763">
        <v>0</v>
      </c>
      <c r="L1763" s="2">
        <v>0</v>
      </c>
      <c r="M1763" s="2">
        <v>0</v>
      </c>
      <c r="N1763" s="2">
        <v>0</v>
      </c>
      <c r="O1763" s="2">
        <v>87.5</v>
      </c>
      <c r="P1763" s="2">
        <v>0</v>
      </c>
      <c r="Q1763" s="2">
        <v>0</v>
      </c>
      <c r="R1763" s="2">
        <v>0</v>
      </c>
      <c r="S1763" s="2">
        <v>0</v>
      </c>
      <c r="T1763" s="2">
        <v>0</v>
      </c>
      <c r="U1763" s="2">
        <v>87.5</v>
      </c>
      <c r="V1763" t="s">
        <v>55</v>
      </c>
    </row>
    <row r="1764" spans="1:22" ht="15.75" hidden="1" thickBot="1" x14ac:dyDescent="0.3">
      <c r="A1764" t="s">
        <v>8326</v>
      </c>
      <c r="B1764" s="6">
        <v>45537</v>
      </c>
      <c r="C1764" t="s">
        <v>1</v>
      </c>
      <c r="D1764" t="s">
        <v>7706</v>
      </c>
      <c r="E1764" t="s">
        <v>10763</v>
      </c>
      <c r="F1764" t="s">
        <v>10764</v>
      </c>
      <c r="G1764">
        <v>1451</v>
      </c>
      <c r="H1764">
        <v>1451</v>
      </c>
      <c r="I1764">
        <v>1451</v>
      </c>
      <c r="J1764">
        <v>1451</v>
      </c>
      <c r="K1764">
        <v>0</v>
      </c>
      <c r="L1764" s="2">
        <v>0</v>
      </c>
      <c r="M1764" s="2">
        <v>0</v>
      </c>
      <c r="N1764" s="2">
        <v>0</v>
      </c>
      <c r="O1764" s="2">
        <v>72</v>
      </c>
      <c r="P1764" s="2">
        <v>0</v>
      </c>
      <c r="Q1764" s="2">
        <v>0</v>
      </c>
      <c r="R1764" s="2">
        <v>0</v>
      </c>
      <c r="S1764" s="2">
        <v>0</v>
      </c>
      <c r="T1764" s="2">
        <v>0</v>
      </c>
      <c r="U1764" s="2">
        <v>72</v>
      </c>
      <c r="V1764" t="s">
        <v>55</v>
      </c>
    </row>
    <row r="1765" spans="1:22" ht="15.75" hidden="1" thickBot="1" x14ac:dyDescent="0.3">
      <c r="A1765" t="s">
        <v>8326</v>
      </c>
      <c r="B1765" s="6">
        <v>45537</v>
      </c>
      <c r="C1765" t="s">
        <v>1</v>
      </c>
      <c r="D1765" t="s">
        <v>7706</v>
      </c>
      <c r="E1765" t="s">
        <v>10763</v>
      </c>
      <c r="F1765" t="s">
        <v>10764</v>
      </c>
      <c r="G1765">
        <v>1450</v>
      </c>
      <c r="H1765">
        <v>1450</v>
      </c>
      <c r="I1765">
        <v>1450</v>
      </c>
      <c r="J1765">
        <v>1450</v>
      </c>
      <c r="K1765">
        <v>0</v>
      </c>
      <c r="L1765" s="2">
        <v>0</v>
      </c>
      <c r="M1765" s="2">
        <v>0</v>
      </c>
      <c r="N1765" s="2">
        <v>0</v>
      </c>
      <c r="O1765" s="2">
        <v>36.15</v>
      </c>
      <c r="P1765" s="2">
        <v>0</v>
      </c>
      <c r="Q1765" s="2">
        <v>0</v>
      </c>
      <c r="R1765" s="2">
        <v>0</v>
      </c>
      <c r="S1765" s="2">
        <v>0</v>
      </c>
      <c r="T1765" s="2">
        <v>0</v>
      </c>
      <c r="U1765" s="2">
        <v>36.15</v>
      </c>
      <c r="V1765" t="s">
        <v>55</v>
      </c>
    </row>
    <row r="1766" spans="1:22" ht="15.75" hidden="1" thickBot="1" x14ac:dyDescent="0.3">
      <c r="A1766" t="s">
        <v>8326</v>
      </c>
      <c r="B1766" s="6">
        <v>45537</v>
      </c>
      <c r="C1766" t="s">
        <v>1</v>
      </c>
      <c r="D1766" t="s">
        <v>7706</v>
      </c>
      <c r="E1766" t="s">
        <v>10763</v>
      </c>
      <c r="F1766" t="s">
        <v>10764</v>
      </c>
      <c r="G1766">
        <v>1449</v>
      </c>
      <c r="H1766">
        <v>1449</v>
      </c>
      <c r="I1766">
        <v>1449</v>
      </c>
      <c r="J1766">
        <v>1449</v>
      </c>
      <c r="K1766">
        <v>0</v>
      </c>
      <c r="L1766" s="2">
        <v>0</v>
      </c>
      <c r="M1766" s="2">
        <v>0</v>
      </c>
      <c r="N1766" s="2">
        <v>0</v>
      </c>
      <c r="O1766" s="2">
        <v>40</v>
      </c>
      <c r="P1766" s="2">
        <v>0</v>
      </c>
      <c r="Q1766" s="2">
        <v>0</v>
      </c>
      <c r="R1766" s="2">
        <v>0</v>
      </c>
      <c r="S1766" s="2">
        <v>0</v>
      </c>
      <c r="T1766" s="2">
        <v>0</v>
      </c>
      <c r="U1766" s="2">
        <v>40</v>
      </c>
      <c r="V1766" t="s">
        <v>55</v>
      </c>
    </row>
    <row r="1767" spans="1:22" ht="15.75" hidden="1" thickBot="1" x14ac:dyDescent="0.3">
      <c r="A1767" t="s">
        <v>8326</v>
      </c>
      <c r="B1767" s="6">
        <v>45537</v>
      </c>
      <c r="C1767" t="s">
        <v>1</v>
      </c>
      <c r="D1767" t="s">
        <v>7706</v>
      </c>
      <c r="E1767" t="s">
        <v>10763</v>
      </c>
      <c r="F1767" t="s">
        <v>10764</v>
      </c>
      <c r="G1767">
        <v>1448</v>
      </c>
      <c r="H1767">
        <v>1448</v>
      </c>
      <c r="I1767">
        <v>1448</v>
      </c>
      <c r="J1767">
        <v>1448</v>
      </c>
      <c r="K1767">
        <v>0</v>
      </c>
      <c r="L1767" s="2">
        <v>0</v>
      </c>
      <c r="M1767" s="2">
        <v>0</v>
      </c>
      <c r="N1767" s="2">
        <v>0</v>
      </c>
      <c r="O1767" s="2">
        <v>103</v>
      </c>
      <c r="P1767" s="2">
        <v>0</v>
      </c>
      <c r="Q1767" s="2">
        <v>0</v>
      </c>
      <c r="R1767" s="2">
        <v>0</v>
      </c>
      <c r="S1767" s="2">
        <v>0</v>
      </c>
      <c r="T1767" s="2">
        <v>0</v>
      </c>
      <c r="U1767" s="2">
        <v>103</v>
      </c>
      <c r="V1767" t="s">
        <v>55</v>
      </c>
    </row>
    <row r="1768" spans="1:22" ht="15.75" hidden="1" thickBot="1" x14ac:dyDescent="0.3">
      <c r="A1768" t="s">
        <v>8326</v>
      </c>
      <c r="B1768" s="6">
        <v>45537</v>
      </c>
      <c r="C1768" t="s">
        <v>1</v>
      </c>
      <c r="D1768" t="s">
        <v>7706</v>
      </c>
      <c r="E1768" t="s">
        <v>10763</v>
      </c>
      <c r="F1768" t="s">
        <v>10764</v>
      </c>
      <c r="G1768">
        <v>1447</v>
      </c>
      <c r="H1768">
        <v>1447</v>
      </c>
      <c r="I1768">
        <v>1447</v>
      </c>
      <c r="J1768">
        <v>1447</v>
      </c>
      <c r="K1768">
        <v>0</v>
      </c>
      <c r="L1768" s="2">
        <v>0</v>
      </c>
      <c r="M1768" s="2">
        <v>0</v>
      </c>
      <c r="N1768" s="2">
        <v>0</v>
      </c>
      <c r="O1768" s="2">
        <v>3</v>
      </c>
      <c r="P1768" s="2">
        <v>0</v>
      </c>
      <c r="Q1768" s="2">
        <v>0</v>
      </c>
      <c r="R1768" s="2">
        <v>0</v>
      </c>
      <c r="S1768" s="2">
        <v>0</v>
      </c>
      <c r="T1768" s="2">
        <v>0</v>
      </c>
      <c r="U1768" s="2">
        <v>3</v>
      </c>
      <c r="V1768" t="s">
        <v>55</v>
      </c>
    </row>
    <row r="1769" spans="1:22" ht="15.75" hidden="1" thickBot="1" x14ac:dyDescent="0.3">
      <c r="A1769" t="s">
        <v>8326</v>
      </c>
      <c r="B1769" s="6">
        <v>45537</v>
      </c>
      <c r="C1769" t="s">
        <v>1</v>
      </c>
      <c r="D1769" t="s">
        <v>7706</v>
      </c>
      <c r="E1769" t="s">
        <v>10763</v>
      </c>
      <c r="F1769" t="s">
        <v>10764</v>
      </c>
      <c r="G1769">
        <v>1446</v>
      </c>
      <c r="H1769">
        <v>1446</v>
      </c>
      <c r="I1769">
        <v>1446</v>
      </c>
      <c r="J1769">
        <v>1446</v>
      </c>
      <c r="K1769">
        <v>0</v>
      </c>
      <c r="L1769" s="2">
        <v>0</v>
      </c>
      <c r="M1769" s="2">
        <v>0</v>
      </c>
      <c r="N1769" s="2">
        <v>0</v>
      </c>
      <c r="O1769" s="2">
        <v>62.1</v>
      </c>
      <c r="P1769" s="2">
        <v>0</v>
      </c>
      <c r="Q1769" s="2">
        <v>0</v>
      </c>
      <c r="R1769" s="2">
        <v>0</v>
      </c>
      <c r="S1769" s="2">
        <v>0</v>
      </c>
      <c r="T1769" s="2">
        <v>0</v>
      </c>
      <c r="U1769" s="2">
        <v>62.1</v>
      </c>
      <c r="V1769" t="s">
        <v>55</v>
      </c>
    </row>
    <row r="1770" spans="1:22" ht="15.75" hidden="1" thickBot="1" x14ac:dyDescent="0.3">
      <c r="A1770" t="s">
        <v>8326</v>
      </c>
      <c r="B1770" s="6">
        <v>45537</v>
      </c>
      <c r="C1770" t="s">
        <v>1</v>
      </c>
      <c r="D1770" t="s">
        <v>7706</v>
      </c>
      <c r="E1770" t="s">
        <v>10763</v>
      </c>
      <c r="F1770" t="s">
        <v>10764</v>
      </c>
      <c r="G1770">
        <v>1445</v>
      </c>
      <c r="H1770">
        <v>1445</v>
      </c>
      <c r="I1770">
        <v>1445</v>
      </c>
      <c r="J1770">
        <v>1445</v>
      </c>
      <c r="K1770">
        <v>0</v>
      </c>
      <c r="L1770" s="2">
        <v>0</v>
      </c>
      <c r="M1770" s="2">
        <v>0</v>
      </c>
      <c r="N1770" s="2">
        <v>0</v>
      </c>
      <c r="O1770" s="2">
        <v>130</v>
      </c>
      <c r="P1770" s="2">
        <v>0</v>
      </c>
      <c r="Q1770" s="2">
        <v>0</v>
      </c>
      <c r="R1770" s="2">
        <v>0</v>
      </c>
      <c r="S1770" s="2">
        <v>0</v>
      </c>
      <c r="T1770" s="2">
        <v>0</v>
      </c>
      <c r="U1770" s="2">
        <v>130</v>
      </c>
      <c r="V1770" t="s">
        <v>55</v>
      </c>
    </row>
    <row r="1771" spans="1:22" ht="15.75" hidden="1" thickBot="1" x14ac:dyDescent="0.3">
      <c r="A1771" t="s">
        <v>8326</v>
      </c>
      <c r="B1771" s="6">
        <v>45537</v>
      </c>
      <c r="C1771" t="s">
        <v>1</v>
      </c>
      <c r="D1771" t="s">
        <v>7706</v>
      </c>
      <c r="E1771" t="s">
        <v>10763</v>
      </c>
      <c r="F1771" t="s">
        <v>10764</v>
      </c>
      <c r="G1771">
        <v>1444</v>
      </c>
      <c r="H1771">
        <v>1444</v>
      </c>
      <c r="I1771">
        <v>1444</v>
      </c>
      <c r="J1771">
        <v>1444</v>
      </c>
      <c r="K1771">
        <v>0</v>
      </c>
      <c r="L1771" s="2">
        <v>0</v>
      </c>
      <c r="M1771" s="2">
        <v>0</v>
      </c>
      <c r="N1771" s="2">
        <v>0</v>
      </c>
      <c r="O1771" s="2">
        <v>42</v>
      </c>
      <c r="P1771" s="2">
        <v>0</v>
      </c>
      <c r="Q1771" s="2">
        <v>0</v>
      </c>
      <c r="R1771" s="2">
        <v>0</v>
      </c>
      <c r="S1771" s="2">
        <v>0</v>
      </c>
      <c r="T1771" s="2">
        <v>0</v>
      </c>
      <c r="U1771" s="2">
        <v>42</v>
      </c>
      <c r="V1771" t="s">
        <v>55</v>
      </c>
    </row>
    <row r="1772" spans="1:22" ht="15.75" hidden="1" thickBot="1" x14ac:dyDescent="0.3">
      <c r="A1772" t="s">
        <v>8326</v>
      </c>
      <c r="B1772" s="6">
        <v>45537</v>
      </c>
      <c r="C1772" t="s">
        <v>1</v>
      </c>
      <c r="D1772" t="s">
        <v>7706</v>
      </c>
      <c r="E1772" t="s">
        <v>10763</v>
      </c>
      <c r="F1772" t="s">
        <v>10764</v>
      </c>
      <c r="G1772">
        <v>1443</v>
      </c>
      <c r="H1772">
        <v>1443</v>
      </c>
      <c r="I1772">
        <v>1443</v>
      </c>
      <c r="J1772">
        <v>1443</v>
      </c>
      <c r="K1772">
        <v>0</v>
      </c>
      <c r="L1772" s="2">
        <v>0</v>
      </c>
      <c r="M1772" s="2">
        <v>0</v>
      </c>
      <c r="N1772" s="2">
        <v>0</v>
      </c>
      <c r="O1772" s="2">
        <v>55</v>
      </c>
      <c r="P1772" s="2">
        <v>0</v>
      </c>
      <c r="Q1772" s="2">
        <v>0</v>
      </c>
      <c r="R1772" s="2">
        <v>0</v>
      </c>
      <c r="S1772" s="2">
        <v>0</v>
      </c>
      <c r="T1772" s="2">
        <v>0</v>
      </c>
      <c r="U1772" s="2">
        <v>55</v>
      </c>
      <c r="V1772" t="s">
        <v>55</v>
      </c>
    </row>
    <row r="1773" spans="1:22" ht="15.75" hidden="1" thickBot="1" x14ac:dyDescent="0.3">
      <c r="A1773" t="s">
        <v>8326</v>
      </c>
      <c r="B1773" s="6">
        <v>45537</v>
      </c>
      <c r="C1773" t="s">
        <v>1</v>
      </c>
      <c r="D1773" t="s">
        <v>7706</v>
      </c>
      <c r="E1773" t="s">
        <v>10763</v>
      </c>
      <c r="F1773" t="s">
        <v>10764</v>
      </c>
      <c r="G1773">
        <v>1442</v>
      </c>
      <c r="H1773">
        <v>1442</v>
      </c>
      <c r="I1773">
        <v>1442</v>
      </c>
      <c r="J1773">
        <v>1442</v>
      </c>
      <c r="K1773">
        <v>0</v>
      </c>
      <c r="L1773" s="2">
        <v>0</v>
      </c>
      <c r="M1773" s="2">
        <v>0</v>
      </c>
      <c r="N1773" s="2">
        <v>0</v>
      </c>
      <c r="O1773" s="2">
        <v>41.25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41.25</v>
      </c>
      <c r="V1773" t="s">
        <v>55</v>
      </c>
    </row>
    <row r="1774" spans="1:22" ht="15.75" hidden="1" thickBot="1" x14ac:dyDescent="0.3">
      <c r="A1774" t="s">
        <v>8326</v>
      </c>
      <c r="B1774" s="6">
        <v>45537</v>
      </c>
      <c r="C1774" t="s">
        <v>1</v>
      </c>
      <c r="D1774" t="s">
        <v>7706</v>
      </c>
      <c r="E1774" t="s">
        <v>10763</v>
      </c>
      <c r="F1774" t="s">
        <v>10764</v>
      </c>
      <c r="G1774">
        <v>1441</v>
      </c>
      <c r="H1774">
        <v>1441</v>
      </c>
      <c r="I1774">
        <v>1441</v>
      </c>
      <c r="J1774">
        <v>1441</v>
      </c>
      <c r="K1774">
        <v>0</v>
      </c>
      <c r="L1774" s="2">
        <v>0</v>
      </c>
      <c r="M1774" s="2">
        <v>0</v>
      </c>
      <c r="N1774" s="2">
        <v>0</v>
      </c>
      <c r="O1774" s="2">
        <v>35.31</v>
      </c>
      <c r="P1774" s="2">
        <v>0</v>
      </c>
      <c r="Q1774" s="2">
        <v>0</v>
      </c>
      <c r="R1774" s="2">
        <v>0</v>
      </c>
      <c r="S1774" s="2">
        <v>0</v>
      </c>
      <c r="T1774" s="2">
        <v>0</v>
      </c>
      <c r="U1774" s="2">
        <v>35.31</v>
      </c>
      <c r="V1774" t="s">
        <v>55</v>
      </c>
    </row>
    <row r="1775" spans="1:22" ht="15.75" hidden="1" thickBot="1" x14ac:dyDescent="0.3">
      <c r="A1775" t="s">
        <v>8326</v>
      </c>
      <c r="B1775" s="6">
        <v>45537</v>
      </c>
      <c r="C1775" t="s">
        <v>1</v>
      </c>
      <c r="D1775" t="s">
        <v>7706</v>
      </c>
      <c r="E1775" t="s">
        <v>10763</v>
      </c>
      <c r="F1775" t="s">
        <v>10764</v>
      </c>
      <c r="G1775">
        <v>1440</v>
      </c>
      <c r="H1775">
        <v>1440</v>
      </c>
      <c r="I1775">
        <v>1440</v>
      </c>
      <c r="J1775">
        <v>1440</v>
      </c>
      <c r="K1775">
        <v>0</v>
      </c>
      <c r="L1775" s="2">
        <v>0</v>
      </c>
      <c r="M1775" s="2">
        <v>0</v>
      </c>
      <c r="N1775" s="2">
        <v>0</v>
      </c>
      <c r="O1775" s="2">
        <v>68.2</v>
      </c>
      <c r="P1775" s="2">
        <v>0</v>
      </c>
      <c r="Q1775" s="2">
        <v>0</v>
      </c>
      <c r="R1775" s="2">
        <v>0</v>
      </c>
      <c r="S1775" s="2">
        <v>0</v>
      </c>
      <c r="T1775" s="2">
        <v>0</v>
      </c>
      <c r="U1775" s="2">
        <v>68.2</v>
      </c>
      <c r="V1775" t="s">
        <v>55</v>
      </c>
    </row>
    <row r="1776" spans="1:22" ht="15.75" hidden="1" thickBot="1" x14ac:dyDescent="0.3">
      <c r="A1776" t="s">
        <v>8326</v>
      </c>
      <c r="B1776" s="6">
        <v>45537</v>
      </c>
      <c r="C1776" t="s">
        <v>1</v>
      </c>
      <c r="D1776" t="s">
        <v>7706</v>
      </c>
      <c r="E1776" t="s">
        <v>10763</v>
      </c>
      <c r="F1776" t="s">
        <v>10764</v>
      </c>
      <c r="G1776">
        <v>1439</v>
      </c>
      <c r="H1776">
        <v>1439</v>
      </c>
      <c r="I1776">
        <v>1439</v>
      </c>
      <c r="J1776">
        <v>1439</v>
      </c>
      <c r="K1776">
        <v>0</v>
      </c>
      <c r="L1776" s="2">
        <v>0</v>
      </c>
      <c r="M1776" s="2">
        <v>0</v>
      </c>
      <c r="N1776" s="2">
        <v>0</v>
      </c>
      <c r="O1776" s="2">
        <v>20</v>
      </c>
      <c r="P1776" s="2">
        <v>0</v>
      </c>
      <c r="Q1776" s="2">
        <v>0</v>
      </c>
      <c r="R1776" s="2">
        <v>0</v>
      </c>
      <c r="S1776" s="2">
        <v>0</v>
      </c>
      <c r="T1776" s="2">
        <v>0</v>
      </c>
      <c r="U1776" s="2">
        <v>20</v>
      </c>
      <c r="V1776" t="s">
        <v>55</v>
      </c>
    </row>
    <row r="1777" spans="1:22" ht="15.75" hidden="1" thickBot="1" x14ac:dyDescent="0.3">
      <c r="A1777" t="s">
        <v>8326</v>
      </c>
      <c r="B1777" s="6">
        <v>45537</v>
      </c>
      <c r="C1777" t="s">
        <v>1</v>
      </c>
      <c r="D1777" t="s">
        <v>7706</v>
      </c>
      <c r="E1777" t="s">
        <v>10763</v>
      </c>
      <c r="F1777" t="s">
        <v>10764</v>
      </c>
      <c r="G1777">
        <v>1438</v>
      </c>
      <c r="H1777">
        <v>1438</v>
      </c>
      <c r="I1777">
        <v>1438</v>
      </c>
      <c r="J1777">
        <v>1438</v>
      </c>
      <c r="K1777">
        <v>0</v>
      </c>
      <c r="L1777" s="2">
        <v>0</v>
      </c>
      <c r="M1777" s="2">
        <v>0</v>
      </c>
      <c r="N1777" s="2">
        <v>0</v>
      </c>
      <c r="O1777" s="2">
        <v>62.5</v>
      </c>
      <c r="P1777" s="2">
        <v>0</v>
      </c>
      <c r="Q1777" s="2">
        <v>0</v>
      </c>
      <c r="R1777" s="2">
        <v>0</v>
      </c>
      <c r="S1777" s="2">
        <v>0</v>
      </c>
      <c r="T1777" s="2">
        <v>0</v>
      </c>
      <c r="U1777" s="2">
        <v>62.5</v>
      </c>
      <c r="V1777" t="s">
        <v>55</v>
      </c>
    </row>
    <row r="1778" spans="1:22" ht="15.75" hidden="1" thickBot="1" x14ac:dyDescent="0.3">
      <c r="A1778" t="s">
        <v>8326</v>
      </c>
      <c r="B1778" s="6">
        <v>45537</v>
      </c>
      <c r="C1778" t="s">
        <v>1</v>
      </c>
      <c r="D1778" t="s">
        <v>7706</v>
      </c>
      <c r="E1778" t="s">
        <v>10763</v>
      </c>
      <c r="F1778" t="s">
        <v>10764</v>
      </c>
      <c r="G1778">
        <v>1437</v>
      </c>
      <c r="H1778">
        <v>1437</v>
      </c>
      <c r="I1778">
        <v>1437</v>
      </c>
      <c r="J1778">
        <v>1437</v>
      </c>
      <c r="K1778">
        <v>0</v>
      </c>
      <c r="L1778" s="2">
        <v>0</v>
      </c>
      <c r="M1778" s="2">
        <v>0</v>
      </c>
      <c r="N1778" s="2">
        <v>0</v>
      </c>
      <c r="O1778" s="2">
        <v>85.9</v>
      </c>
      <c r="P1778" s="2">
        <v>0</v>
      </c>
      <c r="Q1778" s="2">
        <v>0</v>
      </c>
      <c r="R1778" s="2">
        <v>0</v>
      </c>
      <c r="S1778" s="2">
        <v>0</v>
      </c>
      <c r="T1778" s="2">
        <v>0</v>
      </c>
      <c r="U1778" s="2">
        <v>85.9</v>
      </c>
      <c r="V1778" t="s">
        <v>55</v>
      </c>
    </row>
    <row r="1779" spans="1:22" ht="15.75" hidden="1" thickBot="1" x14ac:dyDescent="0.3">
      <c r="A1779" t="s">
        <v>8325</v>
      </c>
      <c r="B1779" s="6" t="s">
        <v>10996</v>
      </c>
      <c r="C1779" t="s">
        <v>1</v>
      </c>
      <c r="D1779" t="s">
        <v>7706</v>
      </c>
      <c r="E1779" t="s">
        <v>10763</v>
      </c>
      <c r="F1779" t="s">
        <v>10764</v>
      </c>
      <c r="G1779">
        <v>1436</v>
      </c>
      <c r="H1779">
        <v>1436</v>
      </c>
      <c r="I1779">
        <v>1436</v>
      </c>
      <c r="J1779">
        <v>1436</v>
      </c>
      <c r="K1779">
        <v>0</v>
      </c>
      <c r="L1779" s="2">
        <v>0</v>
      </c>
      <c r="M1779" s="2">
        <v>0</v>
      </c>
      <c r="N1779" s="2">
        <v>0</v>
      </c>
      <c r="O1779" s="2">
        <v>46.6</v>
      </c>
      <c r="P1779" s="2">
        <v>0</v>
      </c>
      <c r="Q1779" s="2">
        <v>0</v>
      </c>
      <c r="R1779" s="2">
        <v>0</v>
      </c>
      <c r="S1779" s="2">
        <v>0</v>
      </c>
      <c r="T1779" s="2">
        <v>0</v>
      </c>
      <c r="U1779" s="2">
        <v>46.6</v>
      </c>
      <c r="V1779" t="s">
        <v>55</v>
      </c>
    </row>
    <row r="1780" spans="1:22" ht="15.75" hidden="1" thickBot="1" x14ac:dyDescent="0.3">
      <c r="A1780" t="s">
        <v>8325</v>
      </c>
      <c r="B1780" s="6" t="s">
        <v>10996</v>
      </c>
      <c r="C1780" t="s">
        <v>1</v>
      </c>
      <c r="D1780" t="s">
        <v>7706</v>
      </c>
      <c r="E1780" t="s">
        <v>10763</v>
      </c>
      <c r="F1780" t="s">
        <v>10764</v>
      </c>
      <c r="G1780">
        <v>1435</v>
      </c>
      <c r="H1780">
        <v>1435</v>
      </c>
      <c r="I1780">
        <v>1435</v>
      </c>
      <c r="J1780">
        <v>1435</v>
      </c>
      <c r="K1780">
        <v>0</v>
      </c>
      <c r="L1780" s="2">
        <v>0</v>
      </c>
      <c r="M1780" s="2">
        <v>0</v>
      </c>
      <c r="N1780" s="2">
        <v>0</v>
      </c>
      <c r="O1780" s="2">
        <v>7.3</v>
      </c>
      <c r="P1780" s="2">
        <v>0</v>
      </c>
      <c r="Q1780" s="2">
        <v>0</v>
      </c>
      <c r="R1780" s="2">
        <v>0</v>
      </c>
      <c r="S1780" s="2">
        <v>0</v>
      </c>
      <c r="T1780" s="2">
        <v>0</v>
      </c>
      <c r="U1780" s="2">
        <v>7.3</v>
      </c>
      <c r="V1780" t="s">
        <v>55</v>
      </c>
    </row>
    <row r="1781" spans="1:22" ht="15.75" hidden="1" thickBot="1" x14ac:dyDescent="0.3">
      <c r="A1781" t="s">
        <v>8325</v>
      </c>
      <c r="B1781" s="6" t="s">
        <v>10996</v>
      </c>
      <c r="C1781" t="s">
        <v>1</v>
      </c>
      <c r="D1781" t="s">
        <v>7706</v>
      </c>
      <c r="E1781" t="s">
        <v>10763</v>
      </c>
      <c r="F1781" t="s">
        <v>10764</v>
      </c>
      <c r="G1781">
        <v>1434</v>
      </c>
      <c r="H1781">
        <v>1434</v>
      </c>
      <c r="I1781">
        <v>1434</v>
      </c>
      <c r="J1781">
        <v>1434</v>
      </c>
      <c r="K1781">
        <v>0</v>
      </c>
      <c r="L1781" s="2">
        <v>0</v>
      </c>
      <c r="M1781" s="2">
        <v>0</v>
      </c>
      <c r="N1781" s="2">
        <v>0</v>
      </c>
      <c r="O1781" s="2">
        <v>112.8</v>
      </c>
      <c r="P1781" s="2">
        <v>0</v>
      </c>
      <c r="Q1781" s="2">
        <v>0</v>
      </c>
      <c r="R1781" s="2">
        <v>0</v>
      </c>
      <c r="S1781" s="2">
        <v>0</v>
      </c>
      <c r="T1781" s="2">
        <v>0</v>
      </c>
      <c r="U1781" s="2">
        <v>112.8</v>
      </c>
      <c r="V1781" t="s">
        <v>55</v>
      </c>
    </row>
    <row r="1782" spans="1:22" ht="15.75" hidden="1" thickBot="1" x14ac:dyDescent="0.3">
      <c r="A1782" t="s">
        <v>8325</v>
      </c>
      <c r="B1782" s="6" t="s">
        <v>10996</v>
      </c>
      <c r="C1782" t="s">
        <v>1</v>
      </c>
      <c r="D1782" t="s">
        <v>7706</v>
      </c>
      <c r="E1782" t="s">
        <v>10763</v>
      </c>
      <c r="F1782" t="s">
        <v>10764</v>
      </c>
      <c r="G1782">
        <v>1433</v>
      </c>
      <c r="H1782">
        <v>1433</v>
      </c>
      <c r="I1782">
        <v>1433</v>
      </c>
      <c r="J1782">
        <v>1433</v>
      </c>
      <c r="K1782">
        <v>0</v>
      </c>
      <c r="L1782" s="2">
        <v>0</v>
      </c>
      <c r="M1782" s="2">
        <v>0</v>
      </c>
      <c r="N1782" s="2">
        <v>0</v>
      </c>
      <c r="O1782" s="2">
        <v>44.85</v>
      </c>
      <c r="P1782" s="2">
        <v>0</v>
      </c>
      <c r="Q1782" s="2">
        <v>0</v>
      </c>
      <c r="R1782" s="2">
        <v>0</v>
      </c>
      <c r="S1782" s="2">
        <v>0</v>
      </c>
      <c r="T1782" s="2">
        <v>0</v>
      </c>
      <c r="U1782" s="2">
        <v>44.85</v>
      </c>
      <c r="V1782" t="s">
        <v>55</v>
      </c>
    </row>
    <row r="1783" spans="1:22" ht="15.75" hidden="1" thickBot="1" x14ac:dyDescent="0.3">
      <c r="A1783" t="s">
        <v>8325</v>
      </c>
      <c r="B1783" s="6" t="s">
        <v>10996</v>
      </c>
      <c r="C1783" t="s">
        <v>1</v>
      </c>
      <c r="D1783" t="s">
        <v>7706</v>
      </c>
      <c r="E1783" t="s">
        <v>10763</v>
      </c>
      <c r="F1783" t="s">
        <v>10764</v>
      </c>
      <c r="G1783">
        <v>1432</v>
      </c>
      <c r="H1783">
        <v>1432</v>
      </c>
      <c r="I1783">
        <v>1432</v>
      </c>
      <c r="J1783">
        <v>1432</v>
      </c>
      <c r="K1783">
        <v>0</v>
      </c>
      <c r="L1783" s="2">
        <v>0</v>
      </c>
      <c r="M1783" s="2">
        <v>0</v>
      </c>
      <c r="N1783" s="2">
        <v>0</v>
      </c>
      <c r="O1783" s="2">
        <v>75.900000000000006</v>
      </c>
      <c r="P1783" s="2">
        <v>0</v>
      </c>
      <c r="Q1783" s="2">
        <v>0</v>
      </c>
      <c r="R1783" s="2">
        <v>0</v>
      </c>
      <c r="S1783" s="2">
        <v>0</v>
      </c>
      <c r="T1783" s="2">
        <v>0</v>
      </c>
      <c r="U1783" s="2">
        <v>75.900000000000006</v>
      </c>
      <c r="V1783" t="s">
        <v>55</v>
      </c>
    </row>
    <row r="1784" spans="1:22" ht="15.75" hidden="1" thickBot="1" x14ac:dyDescent="0.3">
      <c r="A1784" t="s">
        <v>8325</v>
      </c>
      <c r="B1784" s="6" t="s">
        <v>10996</v>
      </c>
      <c r="C1784" t="s">
        <v>1</v>
      </c>
      <c r="D1784" t="s">
        <v>7706</v>
      </c>
      <c r="E1784" t="s">
        <v>10763</v>
      </c>
      <c r="F1784" t="s">
        <v>10764</v>
      </c>
      <c r="G1784">
        <v>1431</v>
      </c>
      <c r="H1784">
        <v>1431</v>
      </c>
      <c r="I1784">
        <v>1431</v>
      </c>
      <c r="J1784">
        <v>1431</v>
      </c>
      <c r="K1784">
        <v>0</v>
      </c>
      <c r="L1784" s="2">
        <v>0</v>
      </c>
      <c r="M1784" s="2">
        <v>0</v>
      </c>
      <c r="N1784" s="2">
        <v>0</v>
      </c>
      <c r="O1784" s="2">
        <v>36</v>
      </c>
      <c r="P1784" s="2">
        <v>0</v>
      </c>
      <c r="Q1784" s="2">
        <v>0</v>
      </c>
      <c r="R1784" s="2">
        <v>0</v>
      </c>
      <c r="S1784" s="2">
        <v>0</v>
      </c>
      <c r="T1784" s="2">
        <v>0</v>
      </c>
      <c r="U1784" s="2">
        <v>36</v>
      </c>
      <c r="V1784" t="s">
        <v>55</v>
      </c>
    </row>
    <row r="1785" spans="1:22" ht="15.75" hidden="1" thickBot="1" x14ac:dyDescent="0.3">
      <c r="A1785" t="s">
        <v>8325</v>
      </c>
      <c r="B1785" s="6" t="s">
        <v>10996</v>
      </c>
      <c r="C1785" t="s">
        <v>1</v>
      </c>
      <c r="D1785" t="s">
        <v>7706</v>
      </c>
      <c r="E1785" t="s">
        <v>10763</v>
      </c>
      <c r="F1785" t="s">
        <v>10764</v>
      </c>
      <c r="G1785">
        <v>1430</v>
      </c>
      <c r="H1785">
        <v>1430</v>
      </c>
      <c r="I1785">
        <v>1430</v>
      </c>
      <c r="J1785">
        <v>1430</v>
      </c>
      <c r="K1785">
        <v>0</v>
      </c>
      <c r="L1785" s="2">
        <v>0</v>
      </c>
      <c r="M1785" s="2">
        <v>0</v>
      </c>
      <c r="N1785" s="2">
        <v>0</v>
      </c>
      <c r="O1785" s="2">
        <v>11.25</v>
      </c>
      <c r="P1785" s="2">
        <v>0</v>
      </c>
      <c r="Q1785" s="2">
        <v>0</v>
      </c>
      <c r="R1785" s="2">
        <v>0</v>
      </c>
      <c r="S1785" s="2">
        <v>0</v>
      </c>
      <c r="T1785" s="2">
        <v>0</v>
      </c>
      <c r="U1785" s="2">
        <v>11.25</v>
      </c>
      <c r="V1785" t="s">
        <v>55</v>
      </c>
    </row>
    <row r="1786" spans="1:22" ht="15.75" hidden="1" thickBot="1" x14ac:dyDescent="0.3">
      <c r="A1786" t="s">
        <v>8325</v>
      </c>
      <c r="B1786" s="6" t="s">
        <v>10996</v>
      </c>
      <c r="C1786" t="s">
        <v>1</v>
      </c>
      <c r="D1786" t="s">
        <v>7706</v>
      </c>
      <c r="E1786" t="s">
        <v>10763</v>
      </c>
      <c r="F1786" t="s">
        <v>10764</v>
      </c>
      <c r="G1786">
        <v>1429</v>
      </c>
      <c r="H1786">
        <v>1429</v>
      </c>
      <c r="I1786">
        <v>1429</v>
      </c>
      <c r="J1786">
        <v>1429</v>
      </c>
      <c r="K1786">
        <v>0</v>
      </c>
      <c r="L1786" s="2">
        <v>0</v>
      </c>
      <c r="M1786" s="2">
        <v>0</v>
      </c>
      <c r="N1786" s="2">
        <v>0</v>
      </c>
      <c r="O1786" s="2">
        <v>125</v>
      </c>
      <c r="P1786" s="2">
        <v>0</v>
      </c>
      <c r="Q1786" s="2">
        <v>0</v>
      </c>
      <c r="R1786" s="2">
        <v>0</v>
      </c>
      <c r="S1786" s="2">
        <v>0</v>
      </c>
      <c r="T1786" s="2">
        <v>0</v>
      </c>
      <c r="U1786" s="2">
        <v>125</v>
      </c>
      <c r="V1786" t="s">
        <v>55</v>
      </c>
    </row>
    <row r="1787" spans="1:22" ht="15.75" hidden="1" thickBot="1" x14ac:dyDescent="0.3">
      <c r="A1787" t="s">
        <v>8325</v>
      </c>
      <c r="B1787" s="6" t="s">
        <v>10996</v>
      </c>
      <c r="C1787" t="s">
        <v>1</v>
      </c>
      <c r="D1787" t="s">
        <v>7706</v>
      </c>
      <c r="E1787" t="s">
        <v>10763</v>
      </c>
      <c r="F1787" t="s">
        <v>10764</v>
      </c>
      <c r="G1787">
        <v>1428</v>
      </c>
      <c r="H1787">
        <v>1428</v>
      </c>
      <c r="I1787">
        <v>1428</v>
      </c>
      <c r="J1787">
        <v>1428</v>
      </c>
      <c r="K1787">
        <v>0</v>
      </c>
      <c r="L1787" s="2">
        <v>0</v>
      </c>
      <c r="M1787" s="2">
        <v>0</v>
      </c>
      <c r="N1787" s="2">
        <v>0</v>
      </c>
      <c r="O1787" s="2">
        <v>135.22</v>
      </c>
      <c r="P1787" s="2">
        <v>0</v>
      </c>
      <c r="Q1787" s="2">
        <v>0</v>
      </c>
      <c r="R1787" s="2">
        <v>0</v>
      </c>
      <c r="S1787" s="2">
        <v>0</v>
      </c>
      <c r="T1787" s="2">
        <v>0</v>
      </c>
      <c r="U1787" s="2">
        <v>135.22</v>
      </c>
      <c r="V1787" t="s">
        <v>55</v>
      </c>
    </row>
    <row r="1788" spans="1:22" ht="15.75" hidden="1" thickBot="1" x14ac:dyDescent="0.3">
      <c r="A1788" t="s">
        <v>8325</v>
      </c>
      <c r="B1788" s="6" t="s">
        <v>10996</v>
      </c>
      <c r="C1788" t="s">
        <v>1</v>
      </c>
      <c r="D1788" t="s">
        <v>7706</v>
      </c>
      <c r="E1788" t="s">
        <v>10763</v>
      </c>
      <c r="F1788" t="s">
        <v>10764</v>
      </c>
      <c r="G1788">
        <v>1427</v>
      </c>
      <c r="H1788">
        <v>1427</v>
      </c>
      <c r="I1788">
        <v>1427</v>
      </c>
      <c r="J1788">
        <v>1427</v>
      </c>
      <c r="K1788">
        <v>0</v>
      </c>
      <c r="L1788" s="2">
        <v>0</v>
      </c>
      <c r="M1788" s="2">
        <v>0</v>
      </c>
      <c r="N1788" s="2">
        <v>0</v>
      </c>
      <c r="O1788" s="2">
        <v>22.5</v>
      </c>
      <c r="P1788" s="2">
        <v>0</v>
      </c>
      <c r="Q1788" s="2">
        <v>0</v>
      </c>
      <c r="R1788" s="2">
        <v>0</v>
      </c>
      <c r="S1788" s="2">
        <v>0</v>
      </c>
      <c r="T1788" s="2">
        <v>0</v>
      </c>
      <c r="U1788" s="2">
        <v>22.5</v>
      </c>
      <c r="V1788" t="s">
        <v>55</v>
      </c>
    </row>
    <row r="1789" spans="1:22" ht="15.75" hidden="1" thickBot="1" x14ac:dyDescent="0.3">
      <c r="A1789" t="s">
        <v>8325</v>
      </c>
      <c r="B1789" s="6" t="s">
        <v>10996</v>
      </c>
      <c r="C1789" t="s">
        <v>1</v>
      </c>
      <c r="D1789" t="s">
        <v>7706</v>
      </c>
      <c r="E1789" t="s">
        <v>10763</v>
      </c>
      <c r="F1789" t="s">
        <v>10764</v>
      </c>
      <c r="G1789">
        <v>1426</v>
      </c>
      <c r="H1789">
        <v>1426</v>
      </c>
      <c r="I1789">
        <v>1426</v>
      </c>
      <c r="J1789">
        <v>1426</v>
      </c>
      <c r="K1789">
        <v>0</v>
      </c>
      <c r="L1789" s="2">
        <v>0</v>
      </c>
      <c r="M1789" s="2">
        <v>0</v>
      </c>
      <c r="N1789" s="2">
        <v>0</v>
      </c>
      <c r="O1789" s="2">
        <v>39.6</v>
      </c>
      <c r="P1789" s="2">
        <v>0</v>
      </c>
      <c r="Q1789" s="2">
        <v>0</v>
      </c>
      <c r="R1789" s="2">
        <v>0</v>
      </c>
      <c r="S1789" s="2">
        <v>0</v>
      </c>
      <c r="T1789" s="2">
        <v>0</v>
      </c>
      <c r="U1789" s="2">
        <v>39.6</v>
      </c>
      <c r="V1789" t="s">
        <v>55</v>
      </c>
    </row>
    <row r="1790" spans="1:22" ht="15.75" hidden="1" thickBot="1" x14ac:dyDescent="0.3">
      <c r="A1790" t="s">
        <v>8325</v>
      </c>
      <c r="B1790" s="6" t="s">
        <v>10996</v>
      </c>
      <c r="C1790" t="s">
        <v>1</v>
      </c>
      <c r="D1790" t="s">
        <v>7706</v>
      </c>
      <c r="E1790" t="s">
        <v>10763</v>
      </c>
      <c r="F1790" t="s">
        <v>10764</v>
      </c>
      <c r="G1790">
        <v>1425</v>
      </c>
      <c r="H1790">
        <v>1425</v>
      </c>
      <c r="I1790">
        <v>1425</v>
      </c>
      <c r="J1790">
        <v>1425</v>
      </c>
      <c r="K1790">
        <v>0</v>
      </c>
      <c r="L1790" s="2">
        <v>0</v>
      </c>
      <c r="M1790" s="2">
        <v>0</v>
      </c>
      <c r="N1790" s="2">
        <v>0</v>
      </c>
      <c r="O1790" s="2">
        <v>397</v>
      </c>
      <c r="P1790" s="2">
        <v>0</v>
      </c>
      <c r="Q1790" s="2">
        <v>0</v>
      </c>
      <c r="R1790" s="2">
        <v>0</v>
      </c>
      <c r="S1790" s="2">
        <v>0</v>
      </c>
      <c r="T1790" s="2">
        <v>0</v>
      </c>
      <c r="U1790" s="2">
        <v>397</v>
      </c>
      <c r="V1790" t="s">
        <v>55</v>
      </c>
    </row>
    <row r="1791" spans="1:22" ht="15.75" hidden="1" thickBot="1" x14ac:dyDescent="0.3">
      <c r="A1791" t="s">
        <v>8325</v>
      </c>
      <c r="B1791" s="6" t="s">
        <v>10996</v>
      </c>
      <c r="C1791" t="s">
        <v>1</v>
      </c>
      <c r="D1791" t="s">
        <v>7706</v>
      </c>
      <c r="E1791" t="s">
        <v>10763</v>
      </c>
      <c r="F1791" t="s">
        <v>10764</v>
      </c>
      <c r="G1791">
        <v>1424</v>
      </c>
      <c r="H1791">
        <v>1424</v>
      </c>
      <c r="I1791">
        <v>1424</v>
      </c>
      <c r="J1791">
        <v>1424</v>
      </c>
      <c r="K1791">
        <v>0</v>
      </c>
      <c r="L1791" s="2">
        <v>0</v>
      </c>
      <c r="M1791" s="2">
        <v>0</v>
      </c>
      <c r="N1791" s="2">
        <v>0</v>
      </c>
      <c r="O1791" s="2">
        <v>8.6999999999999993</v>
      </c>
      <c r="P1791" s="2">
        <v>0</v>
      </c>
      <c r="Q1791" s="2">
        <v>0</v>
      </c>
      <c r="R1791" s="2">
        <v>0</v>
      </c>
      <c r="S1791" s="2">
        <v>0</v>
      </c>
      <c r="T1791" s="2">
        <v>0</v>
      </c>
      <c r="U1791" s="2">
        <v>8.6999999999999993</v>
      </c>
      <c r="V1791" t="s">
        <v>55</v>
      </c>
    </row>
    <row r="1792" spans="1:22" ht="15.75" hidden="1" thickBot="1" x14ac:dyDescent="0.3">
      <c r="A1792" t="s">
        <v>8325</v>
      </c>
      <c r="B1792" s="6" t="s">
        <v>10996</v>
      </c>
      <c r="C1792" t="s">
        <v>1</v>
      </c>
      <c r="D1792" t="s">
        <v>7706</v>
      </c>
      <c r="E1792" t="s">
        <v>10763</v>
      </c>
      <c r="F1792" t="s">
        <v>10764</v>
      </c>
      <c r="G1792">
        <v>1423</v>
      </c>
      <c r="H1792">
        <v>1423</v>
      </c>
      <c r="I1792">
        <v>1423</v>
      </c>
      <c r="J1792">
        <v>1423</v>
      </c>
      <c r="K1792">
        <v>0</v>
      </c>
      <c r="L1792" s="2">
        <v>0</v>
      </c>
      <c r="M1792" s="2">
        <v>0</v>
      </c>
      <c r="N1792" s="2">
        <v>0</v>
      </c>
      <c r="O1792" s="2">
        <v>59.3</v>
      </c>
      <c r="P1792" s="2">
        <v>0</v>
      </c>
      <c r="Q1792" s="2">
        <v>0</v>
      </c>
      <c r="R1792" s="2">
        <v>0</v>
      </c>
      <c r="S1792" s="2">
        <v>0</v>
      </c>
      <c r="T1792" s="2">
        <v>0</v>
      </c>
      <c r="U1792" s="2">
        <v>59.3</v>
      </c>
      <c r="V1792" t="s">
        <v>55</v>
      </c>
    </row>
    <row r="1793" spans="1:22" ht="15.75" hidden="1" thickBot="1" x14ac:dyDescent="0.3">
      <c r="A1793" t="s">
        <v>8325</v>
      </c>
      <c r="B1793" s="6" t="s">
        <v>10996</v>
      </c>
      <c r="C1793" t="s">
        <v>1</v>
      </c>
      <c r="D1793" t="s">
        <v>7706</v>
      </c>
      <c r="E1793" t="s">
        <v>10763</v>
      </c>
      <c r="F1793" t="s">
        <v>10764</v>
      </c>
      <c r="G1793">
        <v>1422</v>
      </c>
      <c r="H1793">
        <v>1422</v>
      </c>
      <c r="I1793">
        <v>1422</v>
      </c>
      <c r="J1793">
        <v>1422</v>
      </c>
      <c r="K1793">
        <v>0</v>
      </c>
      <c r="L1793" s="2">
        <v>0</v>
      </c>
      <c r="M1793" s="2">
        <v>0</v>
      </c>
      <c r="N1793" s="2">
        <v>0</v>
      </c>
      <c r="O1793" s="2">
        <v>99</v>
      </c>
      <c r="P1793" s="2">
        <v>0</v>
      </c>
      <c r="Q1793" s="2">
        <v>0</v>
      </c>
      <c r="R1793" s="2">
        <v>0</v>
      </c>
      <c r="S1793" s="2">
        <v>0</v>
      </c>
      <c r="T1793" s="2">
        <v>0</v>
      </c>
      <c r="U1793" s="2">
        <v>99</v>
      </c>
      <c r="V1793" t="s">
        <v>55</v>
      </c>
    </row>
    <row r="1794" spans="1:22" ht="15.75" hidden="1" thickBot="1" x14ac:dyDescent="0.3">
      <c r="A1794" t="s">
        <v>8325</v>
      </c>
      <c r="B1794" s="6" t="s">
        <v>10996</v>
      </c>
      <c r="C1794" t="s">
        <v>1</v>
      </c>
      <c r="D1794" t="s">
        <v>7706</v>
      </c>
      <c r="E1794" t="s">
        <v>10763</v>
      </c>
      <c r="F1794" t="s">
        <v>10764</v>
      </c>
      <c r="G1794">
        <v>1421</v>
      </c>
      <c r="H1794">
        <v>1421</v>
      </c>
      <c r="I1794">
        <v>1421</v>
      </c>
      <c r="J1794">
        <v>1421</v>
      </c>
      <c r="K1794">
        <v>0</v>
      </c>
      <c r="L1794" s="2">
        <v>0</v>
      </c>
      <c r="M1794" s="2">
        <v>0</v>
      </c>
      <c r="N1794" s="2">
        <v>0</v>
      </c>
      <c r="O1794" s="2">
        <v>374.9</v>
      </c>
      <c r="P1794" s="2">
        <v>0</v>
      </c>
      <c r="Q1794" s="2">
        <v>0</v>
      </c>
      <c r="R1794" s="2">
        <v>0</v>
      </c>
      <c r="S1794" s="2">
        <v>0</v>
      </c>
      <c r="T1794" s="2">
        <v>0</v>
      </c>
      <c r="U1794" s="2">
        <v>374.9</v>
      </c>
      <c r="V1794" t="s">
        <v>55</v>
      </c>
    </row>
    <row r="1795" spans="1:22" ht="15.75" hidden="1" thickBot="1" x14ac:dyDescent="0.3">
      <c r="A1795" t="s">
        <v>8325</v>
      </c>
      <c r="B1795" s="6" t="s">
        <v>10996</v>
      </c>
      <c r="C1795" t="s">
        <v>1</v>
      </c>
      <c r="D1795" t="s">
        <v>7706</v>
      </c>
      <c r="E1795" t="s">
        <v>10763</v>
      </c>
      <c r="F1795" t="s">
        <v>10764</v>
      </c>
      <c r="G1795">
        <v>1420</v>
      </c>
      <c r="H1795">
        <v>1420</v>
      </c>
      <c r="I1795">
        <v>1420</v>
      </c>
      <c r="J1795">
        <v>1420</v>
      </c>
      <c r="K1795">
        <v>0</v>
      </c>
      <c r="L1795" s="2">
        <v>0</v>
      </c>
      <c r="M1795" s="2">
        <v>0</v>
      </c>
      <c r="N1795" s="2">
        <v>0</v>
      </c>
      <c r="O1795" s="2">
        <v>226</v>
      </c>
      <c r="P1795" s="2">
        <v>0</v>
      </c>
      <c r="Q1795" s="2">
        <v>0</v>
      </c>
      <c r="R1795" s="2">
        <v>0</v>
      </c>
      <c r="S1795" s="2">
        <v>0</v>
      </c>
      <c r="T1795" s="2">
        <v>0</v>
      </c>
      <c r="U1795" s="2">
        <v>226</v>
      </c>
      <c r="V1795" t="s">
        <v>55</v>
      </c>
    </row>
    <row r="1796" spans="1:22" ht="15.75" hidden="1" thickBot="1" x14ac:dyDescent="0.3">
      <c r="A1796" t="s">
        <v>8325</v>
      </c>
      <c r="B1796" s="6" t="s">
        <v>10996</v>
      </c>
      <c r="C1796" t="s">
        <v>1</v>
      </c>
      <c r="D1796" t="s">
        <v>7706</v>
      </c>
      <c r="E1796" t="s">
        <v>10763</v>
      </c>
      <c r="F1796" t="s">
        <v>10764</v>
      </c>
      <c r="G1796">
        <v>1419</v>
      </c>
      <c r="H1796">
        <v>1419</v>
      </c>
      <c r="I1796">
        <v>1419</v>
      </c>
      <c r="J1796">
        <v>1419</v>
      </c>
      <c r="K1796">
        <v>0</v>
      </c>
      <c r="L1796" s="2">
        <v>0</v>
      </c>
      <c r="M1796" s="2">
        <v>0</v>
      </c>
      <c r="N1796" s="2">
        <v>0</v>
      </c>
      <c r="O1796" s="2">
        <v>225</v>
      </c>
      <c r="P1796" s="2">
        <v>0</v>
      </c>
      <c r="Q1796" s="2">
        <v>0</v>
      </c>
      <c r="R1796" s="2">
        <v>0</v>
      </c>
      <c r="S1796" s="2">
        <v>0</v>
      </c>
      <c r="T1796" s="2">
        <v>0</v>
      </c>
      <c r="U1796" s="2">
        <v>225</v>
      </c>
      <c r="V1796" t="s">
        <v>55</v>
      </c>
    </row>
    <row r="1797" spans="1:22" ht="15.75" hidden="1" thickBot="1" x14ac:dyDescent="0.3">
      <c r="A1797" t="s">
        <v>8325</v>
      </c>
      <c r="B1797" s="6" t="s">
        <v>10995</v>
      </c>
      <c r="C1797" t="s">
        <v>1</v>
      </c>
      <c r="D1797" t="s">
        <v>7706</v>
      </c>
      <c r="E1797" t="s">
        <v>10763</v>
      </c>
      <c r="F1797" t="s">
        <v>10764</v>
      </c>
      <c r="G1797">
        <v>1418</v>
      </c>
      <c r="H1797">
        <v>1418</v>
      </c>
      <c r="I1797">
        <v>1418</v>
      </c>
      <c r="J1797">
        <v>1418</v>
      </c>
      <c r="K1797">
        <v>0</v>
      </c>
      <c r="L1797" s="2">
        <v>0</v>
      </c>
      <c r="M1797" s="2">
        <v>0</v>
      </c>
      <c r="N1797" s="2">
        <v>0</v>
      </c>
      <c r="O1797" s="2">
        <v>156.25</v>
      </c>
      <c r="P1797" s="2">
        <v>0</v>
      </c>
      <c r="Q1797" s="2">
        <v>0</v>
      </c>
      <c r="R1797" s="2">
        <v>0</v>
      </c>
      <c r="S1797" s="2">
        <v>0</v>
      </c>
      <c r="T1797" s="2">
        <v>0</v>
      </c>
      <c r="U1797" s="2">
        <v>156.25</v>
      </c>
      <c r="V1797" t="s">
        <v>55</v>
      </c>
    </row>
    <row r="1798" spans="1:22" ht="15.75" hidden="1" thickBot="1" x14ac:dyDescent="0.3">
      <c r="A1798" t="s">
        <v>8325</v>
      </c>
      <c r="B1798" s="6" t="s">
        <v>10995</v>
      </c>
      <c r="C1798" t="s">
        <v>1</v>
      </c>
      <c r="D1798" t="s">
        <v>7706</v>
      </c>
      <c r="E1798" t="s">
        <v>10763</v>
      </c>
      <c r="F1798" t="s">
        <v>10764</v>
      </c>
      <c r="G1798">
        <v>1417</v>
      </c>
      <c r="H1798">
        <v>1417</v>
      </c>
      <c r="I1798">
        <v>1417</v>
      </c>
      <c r="J1798">
        <v>1417</v>
      </c>
      <c r="K1798">
        <v>0</v>
      </c>
      <c r="L1798" s="2">
        <v>0</v>
      </c>
      <c r="M1798" s="2">
        <v>0</v>
      </c>
      <c r="N1798" s="2">
        <v>0</v>
      </c>
      <c r="O1798" s="2">
        <v>72</v>
      </c>
      <c r="P1798" s="2">
        <v>0</v>
      </c>
      <c r="Q1798" s="2">
        <v>0</v>
      </c>
      <c r="R1798" s="2">
        <v>0</v>
      </c>
      <c r="S1798" s="2">
        <v>0</v>
      </c>
      <c r="T1798" s="2">
        <v>0</v>
      </c>
      <c r="U1798" s="2">
        <v>72</v>
      </c>
      <c r="V1798" t="s">
        <v>55</v>
      </c>
    </row>
    <row r="1799" spans="1:22" ht="15.75" hidden="1" thickBot="1" x14ac:dyDescent="0.3">
      <c r="A1799" t="s">
        <v>8325</v>
      </c>
      <c r="B1799" s="6" t="s">
        <v>10995</v>
      </c>
      <c r="C1799" t="s">
        <v>1</v>
      </c>
      <c r="D1799" t="s">
        <v>7706</v>
      </c>
      <c r="E1799" t="s">
        <v>10763</v>
      </c>
      <c r="F1799" t="s">
        <v>10764</v>
      </c>
      <c r="G1799">
        <v>1416</v>
      </c>
      <c r="H1799">
        <v>1416</v>
      </c>
      <c r="I1799">
        <v>1416</v>
      </c>
      <c r="J1799">
        <v>1416</v>
      </c>
      <c r="K1799">
        <v>0</v>
      </c>
      <c r="L1799" s="2">
        <v>0</v>
      </c>
      <c r="M1799" s="2">
        <v>0</v>
      </c>
      <c r="N1799" s="2">
        <v>0</v>
      </c>
      <c r="O1799" s="2">
        <v>470</v>
      </c>
      <c r="P1799" s="2">
        <v>0</v>
      </c>
      <c r="Q1799" s="2">
        <v>0</v>
      </c>
      <c r="R1799" s="2">
        <v>0</v>
      </c>
      <c r="S1799" s="2">
        <v>0</v>
      </c>
      <c r="T1799" s="2">
        <v>0</v>
      </c>
      <c r="U1799" s="2">
        <v>470</v>
      </c>
      <c r="V1799" t="s">
        <v>55</v>
      </c>
    </row>
    <row r="1800" spans="1:22" ht="15.75" hidden="1" thickBot="1" x14ac:dyDescent="0.3">
      <c r="A1800" t="s">
        <v>8325</v>
      </c>
      <c r="B1800" s="6" t="s">
        <v>10995</v>
      </c>
      <c r="C1800" t="s">
        <v>1</v>
      </c>
      <c r="D1800" t="s">
        <v>7706</v>
      </c>
      <c r="E1800" t="s">
        <v>10763</v>
      </c>
      <c r="F1800" t="s">
        <v>10764</v>
      </c>
      <c r="G1800">
        <v>1415</v>
      </c>
      <c r="H1800">
        <v>1415</v>
      </c>
      <c r="I1800">
        <v>1415</v>
      </c>
      <c r="J1800">
        <v>1415</v>
      </c>
      <c r="K1800">
        <v>0</v>
      </c>
      <c r="L1800" s="2">
        <v>0</v>
      </c>
      <c r="M1800" s="2">
        <v>0</v>
      </c>
      <c r="N1800" s="2">
        <v>0</v>
      </c>
      <c r="O1800" s="2">
        <v>104.5</v>
      </c>
      <c r="P1800" s="2">
        <v>0</v>
      </c>
      <c r="Q1800" s="2">
        <v>0</v>
      </c>
      <c r="R1800" s="2">
        <v>0</v>
      </c>
      <c r="S1800" s="2">
        <v>0</v>
      </c>
      <c r="T1800" s="2">
        <v>0</v>
      </c>
      <c r="U1800" s="2">
        <v>104.5</v>
      </c>
      <c r="V1800" t="s">
        <v>55</v>
      </c>
    </row>
    <row r="1801" spans="1:22" ht="15.75" hidden="1" thickBot="1" x14ac:dyDescent="0.3">
      <c r="A1801" t="s">
        <v>8325</v>
      </c>
      <c r="B1801" s="6" t="s">
        <v>10995</v>
      </c>
      <c r="C1801" t="s">
        <v>1</v>
      </c>
      <c r="D1801" t="s">
        <v>7706</v>
      </c>
      <c r="E1801" t="s">
        <v>10763</v>
      </c>
      <c r="F1801" t="s">
        <v>10764</v>
      </c>
      <c r="G1801">
        <v>1414</v>
      </c>
      <c r="H1801">
        <v>1414</v>
      </c>
      <c r="I1801">
        <v>1414</v>
      </c>
      <c r="J1801">
        <v>1414</v>
      </c>
      <c r="K1801">
        <v>0</v>
      </c>
      <c r="L1801" s="2">
        <v>0</v>
      </c>
      <c r="M1801" s="2">
        <v>0</v>
      </c>
      <c r="N1801" s="2">
        <v>0</v>
      </c>
      <c r="O1801" s="2">
        <v>124.4</v>
      </c>
      <c r="P1801" s="2">
        <v>0</v>
      </c>
      <c r="Q1801" s="2">
        <v>0</v>
      </c>
      <c r="R1801" s="2">
        <v>0</v>
      </c>
      <c r="S1801" s="2">
        <v>0</v>
      </c>
      <c r="T1801" s="2">
        <v>0</v>
      </c>
      <c r="U1801" s="2">
        <v>124.4</v>
      </c>
      <c r="V1801" t="s">
        <v>55</v>
      </c>
    </row>
    <row r="1802" spans="1:22" ht="15.75" hidden="1" thickBot="1" x14ac:dyDescent="0.3">
      <c r="A1802" t="s">
        <v>8325</v>
      </c>
      <c r="B1802" s="6" t="s">
        <v>10995</v>
      </c>
      <c r="C1802" t="s">
        <v>1</v>
      </c>
      <c r="D1802" t="s">
        <v>7706</v>
      </c>
      <c r="E1802" t="s">
        <v>10763</v>
      </c>
      <c r="F1802" t="s">
        <v>10764</v>
      </c>
      <c r="G1802">
        <v>1413</v>
      </c>
      <c r="H1802">
        <v>1413</v>
      </c>
      <c r="I1802">
        <v>1413</v>
      </c>
      <c r="J1802">
        <v>1413</v>
      </c>
      <c r="K1802">
        <v>0</v>
      </c>
      <c r="L1802" s="2">
        <v>0</v>
      </c>
      <c r="M1802" s="2">
        <v>0</v>
      </c>
      <c r="N1802" s="2">
        <v>0</v>
      </c>
      <c r="O1802" s="2">
        <v>112.7</v>
      </c>
      <c r="P1802" s="2">
        <v>0</v>
      </c>
      <c r="Q1802" s="2">
        <v>0</v>
      </c>
      <c r="R1802" s="2">
        <v>0</v>
      </c>
      <c r="S1802" s="2">
        <v>0</v>
      </c>
      <c r="T1802" s="2">
        <v>0</v>
      </c>
      <c r="U1802" s="2">
        <v>112.7</v>
      </c>
      <c r="V1802" t="s">
        <v>55</v>
      </c>
    </row>
    <row r="1803" spans="1:22" ht="15.75" hidden="1" thickBot="1" x14ac:dyDescent="0.3">
      <c r="A1803" t="s">
        <v>8325</v>
      </c>
      <c r="B1803" s="6" t="s">
        <v>10995</v>
      </c>
      <c r="C1803" t="s">
        <v>1</v>
      </c>
      <c r="D1803" t="s">
        <v>7706</v>
      </c>
      <c r="E1803" t="s">
        <v>10763</v>
      </c>
      <c r="F1803" t="s">
        <v>10764</v>
      </c>
      <c r="G1803">
        <v>1412</v>
      </c>
      <c r="H1803">
        <v>1412</v>
      </c>
      <c r="I1803">
        <v>1412</v>
      </c>
      <c r="J1803">
        <v>1412</v>
      </c>
      <c r="K1803">
        <v>0</v>
      </c>
      <c r="L1803" s="2">
        <v>0</v>
      </c>
      <c r="M1803" s="2">
        <v>0</v>
      </c>
      <c r="N1803" s="2">
        <v>0</v>
      </c>
      <c r="O1803" s="2">
        <v>169.55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169.55</v>
      </c>
      <c r="V1803" t="s">
        <v>55</v>
      </c>
    </row>
    <row r="1804" spans="1:22" ht="15.75" hidden="1" thickBot="1" x14ac:dyDescent="0.3">
      <c r="A1804" t="s">
        <v>8325</v>
      </c>
      <c r="B1804" s="6" t="s">
        <v>10995</v>
      </c>
      <c r="C1804" t="s">
        <v>1</v>
      </c>
      <c r="D1804" t="s">
        <v>7706</v>
      </c>
      <c r="E1804" t="s">
        <v>10763</v>
      </c>
      <c r="F1804" t="s">
        <v>10764</v>
      </c>
      <c r="G1804">
        <v>1411</v>
      </c>
      <c r="H1804">
        <v>1411</v>
      </c>
      <c r="I1804">
        <v>1411</v>
      </c>
      <c r="J1804">
        <v>1411</v>
      </c>
      <c r="K1804">
        <v>0</v>
      </c>
      <c r="L1804" s="2">
        <v>0</v>
      </c>
      <c r="M1804" s="2">
        <v>0</v>
      </c>
      <c r="N1804" s="2">
        <v>0</v>
      </c>
      <c r="O1804" s="2">
        <v>13.5</v>
      </c>
      <c r="P1804" s="2">
        <v>0</v>
      </c>
      <c r="Q1804" s="2">
        <v>0</v>
      </c>
      <c r="R1804" s="2">
        <v>0</v>
      </c>
      <c r="S1804" s="2">
        <v>0</v>
      </c>
      <c r="T1804" s="2">
        <v>0</v>
      </c>
      <c r="U1804" s="2">
        <v>13.5</v>
      </c>
      <c r="V1804" t="s">
        <v>55</v>
      </c>
    </row>
    <row r="1805" spans="1:22" ht="15.75" hidden="1" thickBot="1" x14ac:dyDescent="0.3">
      <c r="A1805" t="s">
        <v>8325</v>
      </c>
      <c r="B1805" s="6" t="s">
        <v>10995</v>
      </c>
      <c r="C1805" t="s">
        <v>1</v>
      </c>
      <c r="D1805" t="s">
        <v>7706</v>
      </c>
      <c r="E1805" t="s">
        <v>10763</v>
      </c>
      <c r="F1805" t="s">
        <v>10764</v>
      </c>
      <c r="G1805">
        <v>1410</v>
      </c>
      <c r="H1805">
        <v>1410</v>
      </c>
      <c r="I1805">
        <v>1410</v>
      </c>
      <c r="J1805">
        <v>1410</v>
      </c>
      <c r="K1805">
        <v>0</v>
      </c>
      <c r="L1805" s="2">
        <v>0</v>
      </c>
      <c r="M1805" s="2">
        <v>0</v>
      </c>
      <c r="N1805" s="2">
        <v>0</v>
      </c>
      <c r="O1805" s="2">
        <v>13.75</v>
      </c>
      <c r="P1805" s="2">
        <v>0</v>
      </c>
      <c r="Q1805" s="2">
        <v>0</v>
      </c>
      <c r="R1805" s="2">
        <v>0</v>
      </c>
      <c r="S1805" s="2">
        <v>0</v>
      </c>
      <c r="T1805" s="2">
        <v>0</v>
      </c>
      <c r="U1805" s="2">
        <v>13.75</v>
      </c>
      <c r="V1805" t="s">
        <v>55</v>
      </c>
    </row>
    <row r="1806" spans="1:22" ht="15.75" hidden="1" thickBot="1" x14ac:dyDescent="0.3">
      <c r="A1806" t="s">
        <v>8325</v>
      </c>
      <c r="B1806" s="6" t="s">
        <v>10995</v>
      </c>
      <c r="C1806" t="s">
        <v>1</v>
      </c>
      <c r="D1806" t="s">
        <v>7706</v>
      </c>
      <c r="E1806" t="s">
        <v>10763</v>
      </c>
      <c r="F1806" t="s">
        <v>10764</v>
      </c>
      <c r="G1806">
        <v>1409</v>
      </c>
      <c r="H1806">
        <v>1409</v>
      </c>
      <c r="I1806">
        <v>1409</v>
      </c>
      <c r="J1806">
        <v>1409</v>
      </c>
      <c r="K1806">
        <v>0</v>
      </c>
      <c r="L1806" s="2">
        <v>0</v>
      </c>
      <c r="M1806" s="2">
        <v>0</v>
      </c>
      <c r="N1806" s="2">
        <v>0</v>
      </c>
      <c r="O1806" s="2">
        <v>7</v>
      </c>
      <c r="P1806" s="2">
        <v>0</v>
      </c>
      <c r="Q1806" s="2">
        <v>0</v>
      </c>
      <c r="R1806" s="2">
        <v>0</v>
      </c>
      <c r="S1806" s="2">
        <v>0</v>
      </c>
      <c r="T1806" s="2">
        <v>0</v>
      </c>
      <c r="U1806" s="2">
        <v>7</v>
      </c>
      <c r="V1806" t="s">
        <v>55</v>
      </c>
    </row>
    <row r="1807" spans="1:22" ht="15.75" hidden="1" thickBot="1" x14ac:dyDescent="0.3">
      <c r="A1807" t="s">
        <v>8325</v>
      </c>
      <c r="B1807" s="6" t="s">
        <v>10995</v>
      </c>
      <c r="C1807" t="s">
        <v>1</v>
      </c>
      <c r="D1807" t="s">
        <v>7706</v>
      </c>
      <c r="E1807" t="s">
        <v>10763</v>
      </c>
      <c r="F1807" t="s">
        <v>10764</v>
      </c>
      <c r="G1807">
        <v>1408</v>
      </c>
      <c r="H1807">
        <v>1408</v>
      </c>
      <c r="I1807">
        <v>1408</v>
      </c>
      <c r="J1807">
        <v>1408</v>
      </c>
      <c r="K1807">
        <v>0</v>
      </c>
      <c r="L1807" s="2">
        <v>0</v>
      </c>
      <c r="M1807" s="2">
        <v>0</v>
      </c>
      <c r="N1807" s="2">
        <v>0</v>
      </c>
      <c r="O1807" s="2">
        <v>1.5</v>
      </c>
      <c r="P1807" s="2">
        <v>0</v>
      </c>
      <c r="Q1807" s="2">
        <v>0</v>
      </c>
      <c r="R1807" s="2">
        <v>0</v>
      </c>
      <c r="S1807" s="2">
        <v>0</v>
      </c>
      <c r="T1807" s="2">
        <v>0</v>
      </c>
      <c r="U1807" s="2">
        <v>1.5</v>
      </c>
      <c r="V1807" t="s">
        <v>55</v>
      </c>
    </row>
    <row r="1808" spans="1:22" ht="15.75" hidden="1" thickBot="1" x14ac:dyDescent="0.3">
      <c r="A1808" t="s">
        <v>8325</v>
      </c>
      <c r="B1808" s="6" t="s">
        <v>10995</v>
      </c>
      <c r="C1808" t="s">
        <v>1</v>
      </c>
      <c r="D1808" t="s">
        <v>7706</v>
      </c>
      <c r="E1808" t="s">
        <v>10763</v>
      </c>
      <c r="F1808" t="s">
        <v>10764</v>
      </c>
      <c r="G1808">
        <v>1407</v>
      </c>
      <c r="H1808">
        <v>1407</v>
      </c>
      <c r="I1808">
        <v>1407</v>
      </c>
      <c r="J1808">
        <v>1407</v>
      </c>
      <c r="K1808">
        <v>0</v>
      </c>
      <c r="L1808" s="2">
        <v>0</v>
      </c>
      <c r="M1808" s="2">
        <v>0</v>
      </c>
      <c r="N1808" s="2">
        <v>0</v>
      </c>
      <c r="O1808" s="2">
        <v>61.6</v>
      </c>
      <c r="P1808" s="2">
        <v>0</v>
      </c>
      <c r="Q1808" s="2">
        <v>0</v>
      </c>
      <c r="R1808" s="2">
        <v>0</v>
      </c>
      <c r="S1808" s="2">
        <v>0</v>
      </c>
      <c r="T1808" s="2">
        <v>0</v>
      </c>
      <c r="U1808" s="2">
        <v>61.6</v>
      </c>
      <c r="V1808" t="s">
        <v>55</v>
      </c>
    </row>
    <row r="1809" spans="1:22" ht="15.75" hidden="1" thickBot="1" x14ac:dyDescent="0.3">
      <c r="A1809" t="s">
        <v>8325</v>
      </c>
      <c r="B1809" s="6" t="s">
        <v>10995</v>
      </c>
      <c r="C1809" t="s">
        <v>1</v>
      </c>
      <c r="D1809" t="s">
        <v>7706</v>
      </c>
      <c r="E1809" t="s">
        <v>10763</v>
      </c>
      <c r="F1809" t="s">
        <v>10764</v>
      </c>
      <c r="G1809">
        <v>1406</v>
      </c>
      <c r="H1809">
        <v>1406</v>
      </c>
      <c r="I1809">
        <v>1406</v>
      </c>
      <c r="J1809">
        <v>1406</v>
      </c>
      <c r="K1809">
        <v>0</v>
      </c>
      <c r="L1809" s="2">
        <v>0</v>
      </c>
      <c r="M1809" s="2">
        <v>0</v>
      </c>
      <c r="N1809" s="2">
        <v>0</v>
      </c>
      <c r="O1809" s="2">
        <v>100</v>
      </c>
      <c r="P1809" s="2">
        <v>0</v>
      </c>
      <c r="Q1809" s="2">
        <v>0</v>
      </c>
      <c r="R1809" s="2">
        <v>0</v>
      </c>
      <c r="S1809" s="2">
        <v>0</v>
      </c>
      <c r="T1809" s="2">
        <v>0</v>
      </c>
      <c r="U1809" s="2">
        <v>100</v>
      </c>
      <c r="V1809" t="s">
        <v>55</v>
      </c>
    </row>
    <row r="1810" spans="1:22" ht="15.75" hidden="1" thickBot="1" x14ac:dyDescent="0.3">
      <c r="A1810" t="s">
        <v>8325</v>
      </c>
      <c r="B1810" s="6" t="s">
        <v>10995</v>
      </c>
      <c r="C1810" t="s">
        <v>1</v>
      </c>
      <c r="D1810" t="s">
        <v>7706</v>
      </c>
      <c r="E1810" t="s">
        <v>10763</v>
      </c>
      <c r="F1810" t="s">
        <v>10764</v>
      </c>
      <c r="G1810">
        <v>1405</v>
      </c>
      <c r="H1810">
        <v>1405</v>
      </c>
      <c r="I1810">
        <v>1405</v>
      </c>
      <c r="J1810">
        <v>1405</v>
      </c>
      <c r="K1810">
        <v>0</v>
      </c>
      <c r="L1810" s="2">
        <v>0</v>
      </c>
      <c r="M1810" s="2">
        <v>0</v>
      </c>
      <c r="N1810" s="2">
        <v>0</v>
      </c>
      <c r="O1810" s="2">
        <v>152</v>
      </c>
      <c r="P1810" s="2">
        <v>0</v>
      </c>
      <c r="Q1810" s="2">
        <v>0</v>
      </c>
      <c r="R1810" s="2">
        <v>0</v>
      </c>
      <c r="S1810" s="2">
        <v>0</v>
      </c>
      <c r="T1810" s="2">
        <v>0</v>
      </c>
      <c r="U1810" s="2">
        <v>152</v>
      </c>
      <c r="V1810" t="s">
        <v>55</v>
      </c>
    </row>
    <row r="1811" spans="1:22" ht="15.75" hidden="1" thickBot="1" x14ac:dyDescent="0.3">
      <c r="A1811" t="s">
        <v>8325</v>
      </c>
      <c r="B1811" s="6" t="s">
        <v>10995</v>
      </c>
      <c r="C1811" t="s">
        <v>1</v>
      </c>
      <c r="D1811" t="s">
        <v>7706</v>
      </c>
      <c r="E1811" t="s">
        <v>10763</v>
      </c>
      <c r="F1811" t="s">
        <v>10764</v>
      </c>
      <c r="G1811">
        <v>1404</v>
      </c>
      <c r="H1811">
        <v>1404</v>
      </c>
      <c r="I1811">
        <v>1404</v>
      </c>
      <c r="J1811">
        <v>1404</v>
      </c>
      <c r="K1811">
        <v>0</v>
      </c>
      <c r="L1811" s="2">
        <v>0</v>
      </c>
      <c r="M1811" s="2">
        <v>0</v>
      </c>
      <c r="N1811" s="2">
        <v>0</v>
      </c>
      <c r="O1811" s="2">
        <v>22.5</v>
      </c>
      <c r="P1811" s="2">
        <v>0</v>
      </c>
      <c r="Q1811" s="2">
        <v>0</v>
      </c>
      <c r="R1811" s="2">
        <v>0</v>
      </c>
      <c r="S1811" s="2">
        <v>0</v>
      </c>
      <c r="T1811" s="2">
        <v>0</v>
      </c>
      <c r="U1811" s="2">
        <v>22.5</v>
      </c>
      <c r="V1811" t="s">
        <v>55</v>
      </c>
    </row>
    <row r="1812" spans="1:22" ht="15.75" hidden="1" thickBot="1" x14ac:dyDescent="0.3">
      <c r="A1812" t="s">
        <v>8325</v>
      </c>
      <c r="B1812" s="6" t="s">
        <v>10995</v>
      </c>
      <c r="C1812" t="s">
        <v>1</v>
      </c>
      <c r="D1812" t="s">
        <v>7706</v>
      </c>
      <c r="E1812" t="s">
        <v>10763</v>
      </c>
      <c r="F1812" t="s">
        <v>10764</v>
      </c>
      <c r="G1812">
        <v>1403</v>
      </c>
      <c r="H1812">
        <v>1403</v>
      </c>
      <c r="I1812">
        <v>1403</v>
      </c>
      <c r="J1812">
        <v>1403</v>
      </c>
      <c r="K1812">
        <v>0</v>
      </c>
      <c r="L1812" s="2">
        <v>0</v>
      </c>
      <c r="M1812" s="2">
        <v>0</v>
      </c>
      <c r="N1812" s="2">
        <v>0</v>
      </c>
      <c r="O1812" s="2">
        <v>163.80000000000001</v>
      </c>
      <c r="P1812" s="2">
        <v>0</v>
      </c>
      <c r="Q1812" s="2">
        <v>0</v>
      </c>
      <c r="R1812" s="2">
        <v>0</v>
      </c>
      <c r="S1812" s="2">
        <v>0</v>
      </c>
      <c r="T1812" s="2">
        <v>0</v>
      </c>
      <c r="U1812" s="2">
        <v>163.80000000000001</v>
      </c>
      <c r="V1812" t="s">
        <v>55</v>
      </c>
    </row>
    <row r="1813" spans="1:22" ht="15.75" hidden="1" thickBot="1" x14ac:dyDescent="0.3">
      <c r="A1813" t="s">
        <v>8325</v>
      </c>
      <c r="B1813" s="6" t="s">
        <v>10995</v>
      </c>
      <c r="C1813" t="s">
        <v>1</v>
      </c>
      <c r="D1813" t="s">
        <v>7706</v>
      </c>
      <c r="E1813" t="s">
        <v>10763</v>
      </c>
      <c r="F1813" t="s">
        <v>10764</v>
      </c>
      <c r="G1813">
        <v>1402</v>
      </c>
      <c r="H1813">
        <v>1402</v>
      </c>
      <c r="I1813">
        <v>1402</v>
      </c>
      <c r="J1813">
        <v>1402</v>
      </c>
      <c r="K1813">
        <v>0</v>
      </c>
      <c r="L1813" s="2">
        <v>0</v>
      </c>
      <c r="M1813" s="2">
        <v>0</v>
      </c>
      <c r="N1813" s="2">
        <v>0</v>
      </c>
      <c r="O1813" s="2">
        <v>249.75</v>
      </c>
      <c r="P1813" s="2">
        <v>0</v>
      </c>
      <c r="Q1813" s="2">
        <v>0</v>
      </c>
      <c r="R1813" s="2">
        <v>0</v>
      </c>
      <c r="S1813" s="2">
        <v>0</v>
      </c>
      <c r="T1813" s="2">
        <v>0</v>
      </c>
      <c r="U1813" s="2">
        <v>249.75</v>
      </c>
      <c r="V1813" t="s">
        <v>55</v>
      </c>
    </row>
    <row r="1814" spans="1:22" ht="15.75" hidden="1" thickBot="1" x14ac:dyDescent="0.3">
      <c r="A1814" t="s">
        <v>8325</v>
      </c>
      <c r="B1814" s="6" t="s">
        <v>10994</v>
      </c>
      <c r="C1814" t="s">
        <v>1</v>
      </c>
      <c r="D1814" t="s">
        <v>7706</v>
      </c>
      <c r="E1814" t="s">
        <v>10763</v>
      </c>
      <c r="F1814" t="s">
        <v>10764</v>
      </c>
      <c r="G1814">
        <v>1401</v>
      </c>
      <c r="H1814">
        <v>1401</v>
      </c>
      <c r="I1814">
        <v>1401</v>
      </c>
      <c r="J1814">
        <v>1401</v>
      </c>
      <c r="K1814">
        <v>0</v>
      </c>
      <c r="L1814" s="2">
        <v>0</v>
      </c>
      <c r="M1814" s="2">
        <v>0</v>
      </c>
      <c r="N1814" s="2">
        <v>0</v>
      </c>
      <c r="O1814" s="2">
        <v>896.95</v>
      </c>
      <c r="P1814" s="2">
        <v>0</v>
      </c>
      <c r="Q1814" s="2">
        <v>0</v>
      </c>
      <c r="R1814" s="2">
        <v>0</v>
      </c>
      <c r="S1814" s="2">
        <v>0</v>
      </c>
      <c r="T1814" s="2">
        <v>0</v>
      </c>
      <c r="U1814" s="2">
        <v>896.95</v>
      </c>
      <c r="V1814" t="s">
        <v>55</v>
      </c>
    </row>
    <row r="1815" spans="1:22" ht="15.75" hidden="1" thickBot="1" x14ac:dyDescent="0.3">
      <c r="A1815" t="s">
        <v>8325</v>
      </c>
      <c r="B1815" s="6" t="s">
        <v>10994</v>
      </c>
      <c r="C1815" t="s">
        <v>1</v>
      </c>
      <c r="D1815" t="s">
        <v>7706</v>
      </c>
      <c r="E1815" t="s">
        <v>10763</v>
      </c>
      <c r="F1815" t="s">
        <v>10764</v>
      </c>
      <c r="G1815">
        <v>1400</v>
      </c>
      <c r="H1815">
        <v>1400</v>
      </c>
      <c r="I1815">
        <v>1400</v>
      </c>
      <c r="J1815">
        <v>1400</v>
      </c>
      <c r="K1815">
        <v>0</v>
      </c>
      <c r="L1815" s="2">
        <v>0</v>
      </c>
      <c r="M1815" s="2">
        <v>0</v>
      </c>
      <c r="N1815" s="2">
        <v>0</v>
      </c>
      <c r="O1815" s="2">
        <v>136.25</v>
      </c>
      <c r="P1815" s="2">
        <v>0</v>
      </c>
      <c r="Q1815" s="2">
        <v>0</v>
      </c>
      <c r="R1815" s="2">
        <v>0</v>
      </c>
      <c r="S1815" s="2">
        <v>0</v>
      </c>
      <c r="T1815" s="2">
        <v>0</v>
      </c>
      <c r="U1815" s="2">
        <v>136.25</v>
      </c>
      <c r="V1815" t="s">
        <v>55</v>
      </c>
    </row>
    <row r="1816" spans="1:22" ht="15.75" hidden="1" thickBot="1" x14ac:dyDescent="0.3">
      <c r="A1816" t="s">
        <v>8325</v>
      </c>
      <c r="B1816" s="6" t="s">
        <v>10994</v>
      </c>
      <c r="C1816" t="s">
        <v>1</v>
      </c>
      <c r="D1816" t="s">
        <v>7706</v>
      </c>
      <c r="E1816" t="s">
        <v>10763</v>
      </c>
      <c r="F1816" t="s">
        <v>10764</v>
      </c>
      <c r="G1816">
        <v>1399</v>
      </c>
      <c r="H1816">
        <v>1399</v>
      </c>
      <c r="I1816">
        <v>1399</v>
      </c>
      <c r="J1816">
        <v>1399</v>
      </c>
      <c r="K1816">
        <v>0</v>
      </c>
      <c r="L1816" s="2">
        <v>0</v>
      </c>
      <c r="M1816" s="2">
        <v>0</v>
      </c>
      <c r="N1816" s="2">
        <v>0</v>
      </c>
      <c r="O1816" s="2">
        <v>536.5</v>
      </c>
      <c r="P1816" s="2">
        <v>0</v>
      </c>
      <c r="Q1816" s="2">
        <v>0</v>
      </c>
      <c r="R1816" s="2">
        <v>0</v>
      </c>
      <c r="S1816" s="2">
        <v>0</v>
      </c>
      <c r="T1816" s="2">
        <v>0</v>
      </c>
      <c r="U1816" s="2">
        <v>536.5</v>
      </c>
      <c r="V1816" t="s">
        <v>55</v>
      </c>
    </row>
    <row r="1817" spans="1:22" ht="15.75" hidden="1" thickBot="1" x14ac:dyDescent="0.3">
      <c r="A1817" t="s">
        <v>8325</v>
      </c>
      <c r="B1817" s="6" t="s">
        <v>10994</v>
      </c>
      <c r="C1817" t="s">
        <v>1</v>
      </c>
      <c r="D1817" t="s">
        <v>7706</v>
      </c>
      <c r="E1817" t="s">
        <v>10763</v>
      </c>
      <c r="F1817" t="s">
        <v>10764</v>
      </c>
      <c r="G1817">
        <v>1398</v>
      </c>
      <c r="H1817">
        <v>1398</v>
      </c>
      <c r="I1817">
        <v>1398</v>
      </c>
      <c r="J1817">
        <v>1398</v>
      </c>
      <c r="K1817">
        <v>0</v>
      </c>
      <c r="L1817" s="2">
        <v>0</v>
      </c>
      <c r="M1817" s="2">
        <v>0</v>
      </c>
      <c r="N1817" s="2">
        <v>0</v>
      </c>
      <c r="O1817" s="2">
        <v>355</v>
      </c>
      <c r="P1817" s="2">
        <v>0</v>
      </c>
      <c r="Q1817" s="2">
        <v>0</v>
      </c>
      <c r="R1817" s="2">
        <v>0</v>
      </c>
      <c r="S1817" s="2">
        <v>0</v>
      </c>
      <c r="T1817" s="2">
        <v>0</v>
      </c>
      <c r="U1817" s="2">
        <v>355</v>
      </c>
      <c r="V1817" t="s">
        <v>55</v>
      </c>
    </row>
    <row r="1818" spans="1:22" ht="15.75" hidden="1" thickBot="1" x14ac:dyDescent="0.3">
      <c r="A1818" t="s">
        <v>8325</v>
      </c>
      <c r="B1818" s="6" t="s">
        <v>10994</v>
      </c>
      <c r="C1818" t="s">
        <v>1</v>
      </c>
      <c r="D1818" t="s">
        <v>7706</v>
      </c>
      <c r="E1818" t="s">
        <v>10763</v>
      </c>
      <c r="F1818" t="s">
        <v>10764</v>
      </c>
      <c r="G1818">
        <v>1397</v>
      </c>
      <c r="H1818">
        <v>1397</v>
      </c>
      <c r="I1818">
        <v>1397</v>
      </c>
      <c r="J1818">
        <v>1397</v>
      </c>
      <c r="K1818">
        <v>0</v>
      </c>
      <c r="L1818" s="2">
        <v>0</v>
      </c>
      <c r="M1818" s="2">
        <v>0</v>
      </c>
      <c r="N1818" s="2">
        <v>0</v>
      </c>
      <c r="O1818" s="2">
        <v>119</v>
      </c>
      <c r="P1818" s="2">
        <v>0</v>
      </c>
      <c r="Q1818" s="2">
        <v>0</v>
      </c>
      <c r="R1818" s="2">
        <v>0</v>
      </c>
      <c r="S1818" s="2">
        <v>0</v>
      </c>
      <c r="T1818" s="2">
        <v>0</v>
      </c>
      <c r="U1818" s="2">
        <v>119</v>
      </c>
      <c r="V1818" t="s">
        <v>55</v>
      </c>
    </row>
    <row r="1819" spans="1:22" ht="15.75" hidden="1" thickBot="1" x14ac:dyDescent="0.3">
      <c r="A1819" t="s">
        <v>8325</v>
      </c>
      <c r="B1819" s="6" t="s">
        <v>10994</v>
      </c>
      <c r="C1819" t="s">
        <v>1</v>
      </c>
      <c r="D1819" t="s">
        <v>7706</v>
      </c>
      <c r="E1819" t="s">
        <v>10763</v>
      </c>
      <c r="F1819" t="s">
        <v>10764</v>
      </c>
      <c r="G1819">
        <v>1396</v>
      </c>
      <c r="H1819">
        <v>1396</v>
      </c>
      <c r="I1819">
        <v>1396</v>
      </c>
      <c r="J1819">
        <v>1396</v>
      </c>
      <c r="K1819">
        <v>0</v>
      </c>
      <c r="L1819" s="2">
        <v>0</v>
      </c>
      <c r="M1819" s="2">
        <v>0</v>
      </c>
      <c r="N1819" s="2">
        <v>0</v>
      </c>
      <c r="O1819" s="2">
        <v>96.53</v>
      </c>
      <c r="P1819" s="2">
        <v>0</v>
      </c>
      <c r="Q1819" s="2">
        <v>0</v>
      </c>
      <c r="R1819" s="2">
        <v>0</v>
      </c>
      <c r="S1819" s="2">
        <v>0</v>
      </c>
      <c r="T1819" s="2">
        <v>0</v>
      </c>
      <c r="U1819" s="2">
        <v>96.53</v>
      </c>
      <c r="V1819" t="s">
        <v>55</v>
      </c>
    </row>
    <row r="1820" spans="1:22" ht="15.75" hidden="1" thickBot="1" x14ac:dyDescent="0.3">
      <c r="A1820" t="s">
        <v>8325</v>
      </c>
      <c r="B1820" s="6" t="s">
        <v>10994</v>
      </c>
      <c r="C1820" t="s">
        <v>1</v>
      </c>
      <c r="D1820" t="s">
        <v>7706</v>
      </c>
      <c r="E1820" t="s">
        <v>10763</v>
      </c>
      <c r="F1820" t="s">
        <v>10764</v>
      </c>
      <c r="G1820">
        <v>1395</v>
      </c>
      <c r="H1820">
        <v>1395</v>
      </c>
      <c r="I1820">
        <v>1395</v>
      </c>
      <c r="J1820">
        <v>1395</v>
      </c>
      <c r="K1820">
        <v>0</v>
      </c>
      <c r="L1820" s="2">
        <v>0</v>
      </c>
      <c r="M1820" s="2">
        <v>0</v>
      </c>
      <c r="N1820" s="2">
        <v>0</v>
      </c>
      <c r="O1820" s="2">
        <v>474.25</v>
      </c>
      <c r="P1820" s="2">
        <v>0</v>
      </c>
      <c r="Q1820" s="2">
        <v>0</v>
      </c>
      <c r="R1820" s="2">
        <v>0</v>
      </c>
      <c r="S1820" s="2">
        <v>0</v>
      </c>
      <c r="T1820" s="2">
        <v>0</v>
      </c>
      <c r="U1820" s="2">
        <v>474.25</v>
      </c>
      <c r="V1820" t="s">
        <v>55</v>
      </c>
    </row>
    <row r="1821" spans="1:22" ht="15.75" hidden="1" thickBot="1" x14ac:dyDescent="0.3">
      <c r="A1821" t="s">
        <v>8325</v>
      </c>
      <c r="B1821" s="6" t="s">
        <v>10994</v>
      </c>
      <c r="C1821" t="s">
        <v>1</v>
      </c>
      <c r="D1821" t="s">
        <v>7706</v>
      </c>
      <c r="E1821" t="s">
        <v>10763</v>
      </c>
      <c r="F1821" t="s">
        <v>10764</v>
      </c>
      <c r="G1821">
        <v>1394</v>
      </c>
      <c r="H1821">
        <v>1394</v>
      </c>
      <c r="I1821">
        <v>1394</v>
      </c>
      <c r="J1821">
        <v>1394</v>
      </c>
      <c r="K1821">
        <v>0</v>
      </c>
      <c r="L1821" s="2">
        <v>0</v>
      </c>
      <c r="M1821" s="2">
        <v>0</v>
      </c>
      <c r="N1821" s="2">
        <v>0</v>
      </c>
      <c r="O1821" s="2">
        <v>115</v>
      </c>
      <c r="P1821" s="2">
        <v>0</v>
      </c>
      <c r="Q1821" s="2">
        <v>0</v>
      </c>
      <c r="R1821" s="2">
        <v>0</v>
      </c>
      <c r="S1821" s="2">
        <v>0</v>
      </c>
      <c r="T1821" s="2">
        <v>0</v>
      </c>
      <c r="U1821" s="2">
        <v>115</v>
      </c>
      <c r="V1821" t="s">
        <v>55</v>
      </c>
    </row>
    <row r="1822" spans="1:22" ht="15.75" hidden="1" thickBot="1" x14ac:dyDescent="0.3">
      <c r="A1822" t="s">
        <v>8325</v>
      </c>
      <c r="B1822" s="6" t="s">
        <v>10994</v>
      </c>
      <c r="C1822" t="s">
        <v>1</v>
      </c>
      <c r="D1822" t="s">
        <v>7706</v>
      </c>
      <c r="E1822" t="s">
        <v>10763</v>
      </c>
      <c r="F1822" t="s">
        <v>10764</v>
      </c>
      <c r="G1822">
        <v>1393</v>
      </c>
      <c r="H1822">
        <v>1393</v>
      </c>
      <c r="I1822">
        <v>1393</v>
      </c>
      <c r="J1822">
        <v>1393</v>
      </c>
      <c r="K1822">
        <v>0</v>
      </c>
      <c r="L1822" s="2">
        <v>0</v>
      </c>
      <c r="M1822" s="2">
        <v>0</v>
      </c>
      <c r="N1822" s="2">
        <v>0</v>
      </c>
      <c r="O1822" s="2">
        <v>74</v>
      </c>
      <c r="P1822" s="2">
        <v>0</v>
      </c>
      <c r="Q1822" s="2">
        <v>0</v>
      </c>
      <c r="R1822" s="2">
        <v>0</v>
      </c>
      <c r="S1822" s="2">
        <v>0</v>
      </c>
      <c r="T1822" s="2">
        <v>0</v>
      </c>
      <c r="U1822" s="2">
        <v>74</v>
      </c>
      <c r="V1822" t="s">
        <v>55</v>
      </c>
    </row>
    <row r="1823" spans="1:22" ht="15.75" hidden="1" thickBot="1" x14ac:dyDescent="0.3">
      <c r="A1823" t="s">
        <v>8325</v>
      </c>
      <c r="B1823" s="6" t="s">
        <v>10994</v>
      </c>
      <c r="C1823" t="s">
        <v>1</v>
      </c>
      <c r="D1823" t="s">
        <v>7706</v>
      </c>
      <c r="E1823" t="s">
        <v>10763</v>
      </c>
      <c r="F1823" t="s">
        <v>10764</v>
      </c>
      <c r="G1823">
        <v>1392</v>
      </c>
      <c r="H1823">
        <v>1392</v>
      </c>
      <c r="I1823">
        <v>1392</v>
      </c>
      <c r="J1823">
        <v>1392</v>
      </c>
      <c r="K1823">
        <v>0</v>
      </c>
      <c r="L1823" s="2">
        <v>0</v>
      </c>
      <c r="M1823" s="2">
        <v>0</v>
      </c>
      <c r="N1823" s="2">
        <v>0</v>
      </c>
      <c r="O1823" s="2">
        <v>28.5</v>
      </c>
      <c r="P1823" s="2">
        <v>0</v>
      </c>
      <c r="Q1823" s="2">
        <v>0</v>
      </c>
      <c r="R1823" s="2">
        <v>0</v>
      </c>
      <c r="S1823" s="2">
        <v>0</v>
      </c>
      <c r="T1823" s="2">
        <v>0</v>
      </c>
      <c r="U1823" s="2">
        <v>28.5</v>
      </c>
      <c r="V1823" t="s">
        <v>55</v>
      </c>
    </row>
    <row r="1824" spans="1:22" ht="15.75" hidden="1" thickBot="1" x14ac:dyDescent="0.3">
      <c r="A1824" t="s">
        <v>8325</v>
      </c>
      <c r="B1824" s="6" t="s">
        <v>10994</v>
      </c>
      <c r="C1824" t="s">
        <v>1</v>
      </c>
      <c r="D1824" t="s">
        <v>7706</v>
      </c>
      <c r="E1824" t="s">
        <v>10763</v>
      </c>
      <c r="F1824" t="s">
        <v>10764</v>
      </c>
      <c r="G1824">
        <v>1391</v>
      </c>
      <c r="H1824">
        <v>1391</v>
      </c>
      <c r="I1824">
        <v>1391</v>
      </c>
      <c r="J1824">
        <v>1391</v>
      </c>
      <c r="K1824">
        <v>0</v>
      </c>
      <c r="L1824" s="2">
        <v>0</v>
      </c>
      <c r="M1824" s="2">
        <v>0</v>
      </c>
      <c r="N1824" s="2">
        <v>0</v>
      </c>
      <c r="O1824" s="2">
        <v>278.3</v>
      </c>
      <c r="P1824" s="2">
        <v>0</v>
      </c>
      <c r="Q1824" s="2">
        <v>0</v>
      </c>
      <c r="R1824" s="2">
        <v>0</v>
      </c>
      <c r="S1824" s="2">
        <v>0</v>
      </c>
      <c r="T1824" s="2">
        <v>0</v>
      </c>
      <c r="U1824" s="2">
        <v>278.3</v>
      </c>
      <c r="V1824" t="s">
        <v>55</v>
      </c>
    </row>
    <row r="1825" spans="1:22" ht="15.75" hidden="1" thickBot="1" x14ac:dyDescent="0.3">
      <c r="A1825" t="s">
        <v>8325</v>
      </c>
      <c r="B1825" s="6" t="s">
        <v>10994</v>
      </c>
      <c r="C1825" t="s">
        <v>1</v>
      </c>
      <c r="D1825" t="s">
        <v>7706</v>
      </c>
      <c r="E1825" t="s">
        <v>10763</v>
      </c>
      <c r="F1825" t="s">
        <v>10764</v>
      </c>
      <c r="G1825">
        <v>1390</v>
      </c>
      <c r="H1825">
        <v>1390</v>
      </c>
      <c r="I1825">
        <v>1390</v>
      </c>
      <c r="J1825">
        <v>1390</v>
      </c>
      <c r="K1825">
        <v>0</v>
      </c>
      <c r="L1825" s="2">
        <v>0</v>
      </c>
      <c r="M1825" s="2">
        <v>0</v>
      </c>
      <c r="N1825" s="2">
        <v>0</v>
      </c>
      <c r="O1825" s="2">
        <v>656.5</v>
      </c>
      <c r="P1825" s="2">
        <v>0</v>
      </c>
      <c r="Q1825" s="2">
        <v>0</v>
      </c>
      <c r="R1825" s="2">
        <v>0</v>
      </c>
      <c r="S1825" s="2">
        <v>0</v>
      </c>
      <c r="T1825" s="2">
        <v>0</v>
      </c>
      <c r="U1825" s="2">
        <v>656.5</v>
      </c>
      <c r="V1825" t="s">
        <v>55</v>
      </c>
    </row>
    <row r="1826" spans="1:22" ht="15.75" hidden="1" thickBot="1" x14ac:dyDescent="0.3">
      <c r="A1826" t="s">
        <v>8325</v>
      </c>
      <c r="B1826" s="6" t="s">
        <v>10994</v>
      </c>
      <c r="C1826" t="s">
        <v>1</v>
      </c>
      <c r="D1826" t="s">
        <v>7706</v>
      </c>
      <c r="E1826" t="s">
        <v>10763</v>
      </c>
      <c r="F1826" t="s">
        <v>10764</v>
      </c>
      <c r="G1826">
        <v>1389</v>
      </c>
      <c r="H1826">
        <v>1389</v>
      </c>
      <c r="I1826">
        <v>1389</v>
      </c>
      <c r="J1826">
        <v>1389</v>
      </c>
      <c r="K1826">
        <v>0</v>
      </c>
      <c r="L1826" s="2">
        <v>0</v>
      </c>
      <c r="M1826" s="2">
        <v>0</v>
      </c>
      <c r="N1826" s="2">
        <v>0</v>
      </c>
      <c r="O1826" s="2">
        <v>223.12</v>
      </c>
      <c r="P1826" s="2">
        <v>0</v>
      </c>
      <c r="Q1826" s="2">
        <v>0</v>
      </c>
      <c r="R1826" s="2">
        <v>0</v>
      </c>
      <c r="S1826" s="2">
        <v>0</v>
      </c>
      <c r="T1826" s="2">
        <v>0</v>
      </c>
      <c r="U1826" s="2">
        <v>223.12</v>
      </c>
      <c r="V1826" t="s">
        <v>55</v>
      </c>
    </row>
    <row r="1827" spans="1:22" ht="15.75" hidden="1" thickBot="1" x14ac:dyDescent="0.3">
      <c r="A1827" t="s">
        <v>8325</v>
      </c>
      <c r="B1827" s="6" t="s">
        <v>10994</v>
      </c>
      <c r="C1827" t="s">
        <v>1</v>
      </c>
      <c r="D1827" t="s">
        <v>7706</v>
      </c>
      <c r="E1827" t="s">
        <v>10763</v>
      </c>
      <c r="F1827" t="s">
        <v>10764</v>
      </c>
      <c r="G1827">
        <v>1388</v>
      </c>
      <c r="H1827">
        <v>1388</v>
      </c>
      <c r="I1827">
        <v>1388</v>
      </c>
      <c r="J1827">
        <v>1388</v>
      </c>
      <c r="K1827">
        <v>0</v>
      </c>
      <c r="L1827" s="2">
        <v>0</v>
      </c>
      <c r="M1827" s="2">
        <v>0</v>
      </c>
      <c r="N1827" s="2">
        <v>0</v>
      </c>
      <c r="O1827" s="2">
        <v>3.15</v>
      </c>
      <c r="P1827" s="2">
        <v>0</v>
      </c>
      <c r="Q1827" s="2">
        <v>0</v>
      </c>
      <c r="R1827" s="2">
        <v>0</v>
      </c>
      <c r="S1827" s="2">
        <v>0</v>
      </c>
      <c r="T1827" s="2">
        <v>0</v>
      </c>
      <c r="U1827" s="2">
        <v>3.15</v>
      </c>
      <c r="V1827" t="s">
        <v>55</v>
      </c>
    </row>
    <row r="1828" spans="1:22" ht="15.75" hidden="1" thickBot="1" x14ac:dyDescent="0.3">
      <c r="A1828" t="s">
        <v>8325</v>
      </c>
      <c r="B1828" s="6" t="s">
        <v>10994</v>
      </c>
      <c r="C1828" t="s">
        <v>1</v>
      </c>
      <c r="D1828" t="s">
        <v>7706</v>
      </c>
      <c r="E1828" t="s">
        <v>10763</v>
      </c>
      <c r="F1828" t="s">
        <v>10764</v>
      </c>
      <c r="G1828">
        <v>1387</v>
      </c>
      <c r="H1828">
        <v>1387</v>
      </c>
      <c r="I1828">
        <v>1387</v>
      </c>
      <c r="J1828">
        <v>1387</v>
      </c>
      <c r="K1828">
        <v>0</v>
      </c>
      <c r="L1828" s="2">
        <v>0</v>
      </c>
      <c r="M1828" s="2">
        <v>0</v>
      </c>
      <c r="N1828" s="2">
        <v>0</v>
      </c>
      <c r="O1828" s="2">
        <v>51.3</v>
      </c>
      <c r="P1828" s="2">
        <v>0</v>
      </c>
      <c r="Q1828" s="2">
        <v>0</v>
      </c>
      <c r="R1828" s="2">
        <v>0</v>
      </c>
      <c r="S1828" s="2">
        <v>0</v>
      </c>
      <c r="T1828" s="2">
        <v>0</v>
      </c>
      <c r="U1828" s="2">
        <v>51.3</v>
      </c>
      <c r="V1828" t="s">
        <v>55</v>
      </c>
    </row>
    <row r="1829" spans="1:22" ht="15.75" hidden="1" thickBot="1" x14ac:dyDescent="0.3">
      <c r="A1829" t="s">
        <v>8325</v>
      </c>
      <c r="B1829" s="6" t="s">
        <v>10994</v>
      </c>
      <c r="C1829" t="s">
        <v>1</v>
      </c>
      <c r="D1829" t="s">
        <v>7706</v>
      </c>
      <c r="E1829" t="s">
        <v>10763</v>
      </c>
      <c r="F1829" t="s">
        <v>10764</v>
      </c>
      <c r="G1829">
        <v>1386</v>
      </c>
      <c r="H1829">
        <v>1386</v>
      </c>
      <c r="I1829">
        <v>1386</v>
      </c>
      <c r="J1829">
        <v>1386</v>
      </c>
      <c r="K1829">
        <v>0</v>
      </c>
      <c r="L1829" s="2">
        <v>0</v>
      </c>
      <c r="M1829" s="2">
        <v>0</v>
      </c>
      <c r="N1829" s="2">
        <v>0</v>
      </c>
      <c r="O1829" s="2">
        <v>156.69999999999999</v>
      </c>
      <c r="P1829" s="2">
        <v>0</v>
      </c>
      <c r="Q1829" s="2">
        <v>0</v>
      </c>
      <c r="R1829" s="2">
        <v>0</v>
      </c>
      <c r="S1829" s="2">
        <v>0</v>
      </c>
      <c r="T1829" s="2">
        <v>0</v>
      </c>
      <c r="U1829" s="2">
        <v>156.69999999999999</v>
      </c>
      <c r="V1829" t="s">
        <v>55</v>
      </c>
    </row>
    <row r="1830" spans="1:22" ht="15.75" hidden="1" thickBot="1" x14ac:dyDescent="0.3">
      <c r="A1830" t="s">
        <v>8325</v>
      </c>
      <c r="B1830" s="6" t="s">
        <v>10994</v>
      </c>
      <c r="C1830" t="s">
        <v>1</v>
      </c>
      <c r="D1830" t="s">
        <v>7706</v>
      </c>
      <c r="E1830" t="s">
        <v>10763</v>
      </c>
      <c r="F1830" t="s">
        <v>10764</v>
      </c>
      <c r="G1830">
        <v>1385</v>
      </c>
      <c r="H1830">
        <v>1385</v>
      </c>
      <c r="I1830">
        <v>1385</v>
      </c>
      <c r="J1830">
        <v>1385</v>
      </c>
      <c r="K1830">
        <v>0</v>
      </c>
      <c r="L1830" s="2">
        <v>0</v>
      </c>
      <c r="M1830" s="2">
        <v>0</v>
      </c>
      <c r="N1830" s="2">
        <v>0</v>
      </c>
      <c r="O1830" s="2">
        <v>208.9</v>
      </c>
      <c r="P1830" s="2">
        <v>0</v>
      </c>
      <c r="Q1830" s="2">
        <v>0</v>
      </c>
      <c r="R1830" s="2">
        <v>0</v>
      </c>
      <c r="S1830" s="2">
        <v>0</v>
      </c>
      <c r="T1830" s="2">
        <v>0</v>
      </c>
      <c r="U1830" s="2">
        <v>208.9</v>
      </c>
      <c r="V1830" t="s">
        <v>55</v>
      </c>
    </row>
    <row r="1831" spans="1:22" ht="15.75" hidden="1" thickBot="1" x14ac:dyDescent="0.3">
      <c r="A1831" t="s">
        <v>8325</v>
      </c>
      <c r="B1831" s="6" t="s">
        <v>10994</v>
      </c>
      <c r="C1831" t="s">
        <v>1</v>
      </c>
      <c r="D1831" t="s">
        <v>7706</v>
      </c>
      <c r="E1831" t="s">
        <v>10763</v>
      </c>
      <c r="F1831" t="s">
        <v>10764</v>
      </c>
      <c r="G1831">
        <v>1384</v>
      </c>
      <c r="H1831">
        <v>1384</v>
      </c>
      <c r="I1831">
        <v>1384</v>
      </c>
      <c r="J1831">
        <v>1384</v>
      </c>
      <c r="K1831">
        <v>0</v>
      </c>
      <c r="L1831" s="2">
        <v>0</v>
      </c>
      <c r="M1831" s="2">
        <v>0</v>
      </c>
      <c r="N1831" s="2">
        <v>0</v>
      </c>
      <c r="O1831" s="2">
        <v>377.4</v>
      </c>
      <c r="P1831" s="2">
        <v>0</v>
      </c>
      <c r="Q1831" s="2">
        <v>0</v>
      </c>
      <c r="R1831" s="2">
        <v>0</v>
      </c>
      <c r="S1831" s="2">
        <v>0</v>
      </c>
      <c r="T1831" s="2">
        <v>0</v>
      </c>
      <c r="U1831" s="2">
        <v>377.4</v>
      </c>
      <c r="V1831" t="s">
        <v>55</v>
      </c>
    </row>
    <row r="1832" spans="1:22" ht="15.75" hidden="1" thickBot="1" x14ac:dyDescent="0.3">
      <c r="A1832" t="s">
        <v>8325</v>
      </c>
      <c r="B1832" s="6" t="s">
        <v>10993</v>
      </c>
      <c r="C1832" t="s">
        <v>1</v>
      </c>
      <c r="D1832" t="s">
        <v>7706</v>
      </c>
      <c r="E1832" t="s">
        <v>10763</v>
      </c>
      <c r="F1832" t="s">
        <v>10764</v>
      </c>
      <c r="G1832">
        <v>1383</v>
      </c>
      <c r="H1832">
        <v>1383</v>
      </c>
      <c r="I1832">
        <v>1383</v>
      </c>
      <c r="J1832">
        <v>1383</v>
      </c>
      <c r="K1832">
        <v>0</v>
      </c>
      <c r="L1832" s="2">
        <v>0</v>
      </c>
      <c r="M1832" s="2">
        <v>0</v>
      </c>
      <c r="N1832" s="2">
        <v>0</v>
      </c>
      <c r="O1832" s="2">
        <v>87.5</v>
      </c>
      <c r="P1832" s="2">
        <v>0</v>
      </c>
      <c r="Q1832" s="2">
        <v>0</v>
      </c>
      <c r="R1832" s="2">
        <v>0</v>
      </c>
      <c r="S1832" s="2">
        <v>0</v>
      </c>
      <c r="T1832" s="2">
        <v>0</v>
      </c>
      <c r="U1832" s="2">
        <v>87.5</v>
      </c>
      <c r="V1832" t="s">
        <v>55</v>
      </c>
    </row>
    <row r="1833" spans="1:22" ht="15.75" hidden="1" thickBot="1" x14ac:dyDescent="0.3">
      <c r="A1833" t="s">
        <v>8325</v>
      </c>
      <c r="B1833" s="6" t="s">
        <v>10993</v>
      </c>
      <c r="C1833" t="s">
        <v>1</v>
      </c>
      <c r="D1833" t="s">
        <v>7706</v>
      </c>
      <c r="E1833" t="s">
        <v>10763</v>
      </c>
      <c r="F1833" t="s">
        <v>10764</v>
      </c>
      <c r="G1833">
        <v>1382</v>
      </c>
      <c r="H1833">
        <v>1382</v>
      </c>
      <c r="I1833">
        <v>1382</v>
      </c>
      <c r="J1833">
        <v>1382</v>
      </c>
      <c r="K1833">
        <v>0</v>
      </c>
      <c r="L1833" s="2">
        <v>0</v>
      </c>
      <c r="M1833" s="2">
        <v>0</v>
      </c>
      <c r="N1833" s="2">
        <v>0</v>
      </c>
      <c r="O1833" s="2">
        <v>225.5</v>
      </c>
      <c r="P1833" s="2">
        <v>0</v>
      </c>
      <c r="Q1833" s="2">
        <v>0</v>
      </c>
      <c r="R1833" s="2">
        <v>0</v>
      </c>
      <c r="S1833" s="2">
        <v>0</v>
      </c>
      <c r="T1833" s="2">
        <v>0</v>
      </c>
      <c r="U1833" s="2">
        <v>225.5</v>
      </c>
      <c r="V1833" t="s">
        <v>55</v>
      </c>
    </row>
    <row r="1834" spans="1:22" ht="15.75" hidden="1" thickBot="1" x14ac:dyDescent="0.3">
      <c r="A1834" t="s">
        <v>8325</v>
      </c>
      <c r="B1834" s="6" t="s">
        <v>10993</v>
      </c>
      <c r="C1834" t="s">
        <v>1</v>
      </c>
      <c r="D1834" t="s">
        <v>7706</v>
      </c>
      <c r="E1834" t="s">
        <v>10763</v>
      </c>
      <c r="F1834" t="s">
        <v>10764</v>
      </c>
      <c r="G1834">
        <v>1381</v>
      </c>
      <c r="H1834">
        <v>1381</v>
      </c>
      <c r="I1834">
        <v>1381</v>
      </c>
      <c r="J1834">
        <v>1381</v>
      </c>
      <c r="K1834">
        <v>0</v>
      </c>
      <c r="L1834" s="2">
        <v>0</v>
      </c>
      <c r="M1834" s="2">
        <v>0</v>
      </c>
      <c r="N1834" s="2">
        <v>0</v>
      </c>
      <c r="O1834" s="2">
        <v>67</v>
      </c>
      <c r="P1834" s="2">
        <v>0</v>
      </c>
      <c r="Q1834" s="2">
        <v>0</v>
      </c>
      <c r="R1834" s="2">
        <v>0</v>
      </c>
      <c r="S1834" s="2">
        <v>0</v>
      </c>
      <c r="T1834" s="2">
        <v>0</v>
      </c>
      <c r="U1834" s="2">
        <v>67</v>
      </c>
      <c r="V1834" t="s">
        <v>55</v>
      </c>
    </row>
    <row r="1835" spans="1:22" ht="15.75" hidden="1" thickBot="1" x14ac:dyDescent="0.3">
      <c r="A1835" t="s">
        <v>8325</v>
      </c>
      <c r="B1835" s="6" t="s">
        <v>10993</v>
      </c>
      <c r="C1835" t="s">
        <v>1</v>
      </c>
      <c r="D1835" t="s">
        <v>7706</v>
      </c>
      <c r="E1835" t="s">
        <v>10763</v>
      </c>
      <c r="F1835" t="s">
        <v>10764</v>
      </c>
      <c r="G1835">
        <v>1380</v>
      </c>
      <c r="H1835">
        <v>1380</v>
      </c>
      <c r="I1835">
        <v>1380</v>
      </c>
      <c r="J1835">
        <v>1380</v>
      </c>
      <c r="K1835">
        <v>0</v>
      </c>
      <c r="L1835" s="2">
        <v>0</v>
      </c>
      <c r="M1835" s="2">
        <v>0</v>
      </c>
      <c r="N1835" s="2">
        <v>0</v>
      </c>
      <c r="O1835" s="2">
        <v>21.93</v>
      </c>
      <c r="P1835" s="2">
        <v>0</v>
      </c>
      <c r="Q1835" s="2">
        <v>0</v>
      </c>
      <c r="R1835" s="2">
        <v>0</v>
      </c>
      <c r="S1835" s="2">
        <v>0</v>
      </c>
      <c r="T1835" s="2">
        <v>0</v>
      </c>
      <c r="U1835" s="2">
        <v>21.93</v>
      </c>
      <c r="V1835" t="s">
        <v>55</v>
      </c>
    </row>
    <row r="1836" spans="1:22" ht="15.75" hidden="1" thickBot="1" x14ac:dyDescent="0.3">
      <c r="A1836" t="s">
        <v>8325</v>
      </c>
      <c r="B1836" s="6" t="s">
        <v>10993</v>
      </c>
      <c r="C1836" t="s">
        <v>1</v>
      </c>
      <c r="D1836" t="s">
        <v>7706</v>
      </c>
      <c r="E1836" t="s">
        <v>10763</v>
      </c>
      <c r="F1836" t="s">
        <v>10764</v>
      </c>
      <c r="G1836">
        <v>1379</v>
      </c>
      <c r="H1836">
        <v>1379</v>
      </c>
      <c r="I1836">
        <v>1379</v>
      </c>
      <c r="J1836">
        <v>1379</v>
      </c>
      <c r="K1836">
        <v>0</v>
      </c>
      <c r="L1836" s="2">
        <v>0</v>
      </c>
      <c r="M1836" s="2">
        <v>0</v>
      </c>
      <c r="N1836" s="2">
        <v>0</v>
      </c>
      <c r="O1836" s="2">
        <v>190.5</v>
      </c>
      <c r="P1836" s="2">
        <v>0</v>
      </c>
      <c r="Q1836" s="2">
        <v>0</v>
      </c>
      <c r="R1836" s="2">
        <v>0</v>
      </c>
      <c r="S1836" s="2">
        <v>0</v>
      </c>
      <c r="T1836" s="2">
        <v>0</v>
      </c>
      <c r="U1836" s="2">
        <v>190.5</v>
      </c>
      <c r="V1836" t="s">
        <v>55</v>
      </c>
    </row>
    <row r="1837" spans="1:22" ht="15.75" hidden="1" thickBot="1" x14ac:dyDescent="0.3">
      <c r="A1837" t="s">
        <v>8325</v>
      </c>
      <c r="B1837" s="6" t="s">
        <v>10993</v>
      </c>
      <c r="C1837" t="s">
        <v>1</v>
      </c>
      <c r="D1837" t="s">
        <v>7706</v>
      </c>
      <c r="E1837" t="s">
        <v>10763</v>
      </c>
      <c r="F1837" t="s">
        <v>10764</v>
      </c>
      <c r="G1837">
        <v>1378</v>
      </c>
      <c r="H1837">
        <v>1378</v>
      </c>
      <c r="I1837">
        <v>1378</v>
      </c>
      <c r="J1837">
        <v>1378</v>
      </c>
      <c r="K1837">
        <v>0</v>
      </c>
      <c r="L1837" s="2">
        <v>0</v>
      </c>
      <c r="M1837" s="2">
        <v>0</v>
      </c>
      <c r="N1837" s="2">
        <v>0</v>
      </c>
      <c r="O1837" s="2">
        <v>389.75</v>
      </c>
      <c r="P1837" s="2">
        <v>0</v>
      </c>
      <c r="Q1837" s="2">
        <v>0</v>
      </c>
      <c r="R1837" s="2">
        <v>0</v>
      </c>
      <c r="S1837" s="2">
        <v>0</v>
      </c>
      <c r="T1837" s="2">
        <v>0</v>
      </c>
      <c r="U1837" s="2">
        <v>389.75</v>
      </c>
      <c r="V1837" t="s">
        <v>55</v>
      </c>
    </row>
    <row r="1838" spans="1:22" ht="15.75" hidden="1" thickBot="1" x14ac:dyDescent="0.3">
      <c r="A1838" t="s">
        <v>8325</v>
      </c>
      <c r="B1838" s="6" t="s">
        <v>10993</v>
      </c>
      <c r="C1838" t="s">
        <v>1</v>
      </c>
      <c r="D1838" t="s">
        <v>7706</v>
      </c>
      <c r="E1838" t="s">
        <v>10763</v>
      </c>
      <c r="F1838" t="s">
        <v>10764</v>
      </c>
      <c r="G1838">
        <v>1377</v>
      </c>
      <c r="H1838">
        <v>1377</v>
      </c>
      <c r="I1838">
        <v>1377</v>
      </c>
      <c r="J1838">
        <v>1377</v>
      </c>
      <c r="K1838">
        <v>0</v>
      </c>
      <c r="L1838" s="2">
        <v>0</v>
      </c>
      <c r="M1838" s="2">
        <v>0</v>
      </c>
      <c r="N1838" s="2">
        <v>0</v>
      </c>
      <c r="O1838" s="2">
        <v>60</v>
      </c>
      <c r="P1838" s="2">
        <v>0</v>
      </c>
      <c r="Q1838" s="2">
        <v>0</v>
      </c>
      <c r="R1838" s="2">
        <v>0</v>
      </c>
      <c r="S1838" s="2">
        <v>0</v>
      </c>
      <c r="T1838" s="2">
        <v>0</v>
      </c>
      <c r="U1838" s="2">
        <v>60</v>
      </c>
      <c r="V1838" t="s">
        <v>55</v>
      </c>
    </row>
    <row r="1839" spans="1:22" ht="15.75" hidden="1" thickBot="1" x14ac:dyDescent="0.3">
      <c r="A1839" t="s">
        <v>8325</v>
      </c>
      <c r="B1839" s="6" t="s">
        <v>10993</v>
      </c>
      <c r="C1839" t="s">
        <v>1</v>
      </c>
      <c r="D1839" t="s">
        <v>7706</v>
      </c>
      <c r="E1839" t="s">
        <v>10763</v>
      </c>
      <c r="F1839" t="s">
        <v>10764</v>
      </c>
      <c r="G1839">
        <v>1376</v>
      </c>
      <c r="H1839">
        <v>1376</v>
      </c>
      <c r="I1839">
        <v>1376</v>
      </c>
      <c r="J1839">
        <v>1376</v>
      </c>
      <c r="K1839">
        <v>0</v>
      </c>
      <c r="L1839" s="2">
        <v>0</v>
      </c>
      <c r="M1839" s="2">
        <v>0</v>
      </c>
      <c r="N1839" s="2">
        <v>0</v>
      </c>
      <c r="O1839" s="2">
        <v>73.8</v>
      </c>
      <c r="P1839" s="2">
        <v>0</v>
      </c>
      <c r="Q1839" s="2">
        <v>0</v>
      </c>
      <c r="R1839" s="2">
        <v>0</v>
      </c>
      <c r="S1839" s="2">
        <v>0</v>
      </c>
      <c r="T1839" s="2">
        <v>0</v>
      </c>
      <c r="U1839" s="2">
        <v>73.8</v>
      </c>
      <c r="V1839" t="s">
        <v>55</v>
      </c>
    </row>
    <row r="1840" spans="1:22" ht="15.75" hidden="1" thickBot="1" x14ac:dyDescent="0.3">
      <c r="A1840" t="s">
        <v>8325</v>
      </c>
      <c r="B1840" s="6" t="s">
        <v>10993</v>
      </c>
      <c r="C1840" t="s">
        <v>1</v>
      </c>
      <c r="D1840" t="s">
        <v>7706</v>
      </c>
      <c r="E1840" t="s">
        <v>10763</v>
      </c>
      <c r="F1840" t="s">
        <v>10764</v>
      </c>
      <c r="G1840">
        <v>1375</v>
      </c>
      <c r="H1840">
        <v>1375</v>
      </c>
      <c r="I1840">
        <v>1375</v>
      </c>
      <c r="J1840">
        <v>1375</v>
      </c>
      <c r="K1840">
        <v>0</v>
      </c>
      <c r="L1840" s="2">
        <v>0</v>
      </c>
      <c r="M1840" s="2">
        <v>0</v>
      </c>
      <c r="N1840" s="2">
        <v>0</v>
      </c>
      <c r="O1840" s="2">
        <v>478.5</v>
      </c>
      <c r="P1840" s="2">
        <v>0</v>
      </c>
      <c r="Q1840" s="2">
        <v>0</v>
      </c>
      <c r="R1840" s="2">
        <v>0</v>
      </c>
      <c r="S1840" s="2">
        <v>0</v>
      </c>
      <c r="T1840" s="2">
        <v>0</v>
      </c>
      <c r="U1840" s="2">
        <v>478.5</v>
      </c>
      <c r="V1840" t="s">
        <v>55</v>
      </c>
    </row>
    <row r="1841" spans="1:22" ht="15.75" hidden="1" thickBot="1" x14ac:dyDescent="0.3">
      <c r="A1841" t="s">
        <v>8325</v>
      </c>
      <c r="B1841" s="6" t="s">
        <v>10993</v>
      </c>
      <c r="C1841" t="s">
        <v>1</v>
      </c>
      <c r="D1841" t="s">
        <v>7706</v>
      </c>
      <c r="E1841" t="s">
        <v>10763</v>
      </c>
      <c r="F1841" t="s">
        <v>10764</v>
      </c>
      <c r="G1841">
        <v>1374</v>
      </c>
      <c r="H1841">
        <v>1374</v>
      </c>
      <c r="I1841">
        <v>1374</v>
      </c>
      <c r="J1841">
        <v>1374</v>
      </c>
      <c r="K1841">
        <v>0</v>
      </c>
      <c r="L1841" s="2">
        <v>0</v>
      </c>
      <c r="M1841" s="2">
        <v>0</v>
      </c>
      <c r="N1841" s="2">
        <v>0</v>
      </c>
      <c r="O1841" s="2">
        <v>135</v>
      </c>
      <c r="P1841" s="2">
        <v>0</v>
      </c>
      <c r="Q1841" s="2">
        <v>0</v>
      </c>
      <c r="R1841" s="2">
        <v>0</v>
      </c>
      <c r="S1841" s="2">
        <v>0</v>
      </c>
      <c r="T1841" s="2">
        <v>0</v>
      </c>
      <c r="U1841" s="2">
        <v>135</v>
      </c>
      <c r="V1841" t="s">
        <v>55</v>
      </c>
    </row>
    <row r="1842" spans="1:22" ht="15.75" hidden="1" thickBot="1" x14ac:dyDescent="0.3">
      <c r="A1842" t="s">
        <v>8325</v>
      </c>
      <c r="B1842" s="6" t="s">
        <v>10993</v>
      </c>
      <c r="C1842" t="s">
        <v>1</v>
      </c>
      <c r="D1842" t="s">
        <v>7706</v>
      </c>
      <c r="E1842" t="s">
        <v>10763</v>
      </c>
      <c r="F1842" t="s">
        <v>10764</v>
      </c>
      <c r="G1842">
        <v>1373</v>
      </c>
      <c r="H1842">
        <v>1373</v>
      </c>
      <c r="I1842">
        <v>1373</v>
      </c>
      <c r="J1842">
        <v>1373</v>
      </c>
      <c r="K1842">
        <v>0</v>
      </c>
      <c r="L1842" s="2">
        <v>0</v>
      </c>
      <c r="M1842" s="2">
        <v>0</v>
      </c>
      <c r="N1842" s="2">
        <v>0</v>
      </c>
      <c r="O1842" s="2">
        <v>158.69999999999999</v>
      </c>
      <c r="P1842" s="2">
        <v>0</v>
      </c>
      <c r="Q1842" s="2">
        <v>0</v>
      </c>
      <c r="R1842" s="2">
        <v>0</v>
      </c>
      <c r="S1842" s="2">
        <v>0</v>
      </c>
      <c r="T1842" s="2">
        <v>0</v>
      </c>
      <c r="U1842" s="2">
        <v>158.69999999999999</v>
      </c>
      <c r="V1842" t="s">
        <v>55</v>
      </c>
    </row>
    <row r="1843" spans="1:22" ht="15.75" hidden="1" thickBot="1" x14ac:dyDescent="0.3">
      <c r="A1843" t="s">
        <v>8325</v>
      </c>
      <c r="B1843" s="6" t="s">
        <v>10993</v>
      </c>
      <c r="C1843" t="s">
        <v>1</v>
      </c>
      <c r="D1843" t="s">
        <v>7706</v>
      </c>
      <c r="E1843" t="s">
        <v>10763</v>
      </c>
      <c r="F1843" t="s">
        <v>10764</v>
      </c>
      <c r="G1843">
        <v>1372</v>
      </c>
      <c r="H1843">
        <v>1372</v>
      </c>
      <c r="I1843">
        <v>1372</v>
      </c>
      <c r="J1843">
        <v>1372</v>
      </c>
      <c r="K1843">
        <v>0</v>
      </c>
      <c r="L1843" s="2">
        <v>0</v>
      </c>
      <c r="M1843" s="2">
        <v>0</v>
      </c>
      <c r="N1843" s="2">
        <v>0</v>
      </c>
      <c r="O1843" s="2">
        <v>488</v>
      </c>
      <c r="P1843" s="2">
        <v>0</v>
      </c>
      <c r="Q1843" s="2">
        <v>0</v>
      </c>
      <c r="R1843" s="2">
        <v>0</v>
      </c>
      <c r="S1843" s="2">
        <v>0</v>
      </c>
      <c r="T1843" s="2">
        <v>0</v>
      </c>
      <c r="U1843" s="2">
        <v>488</v>
      </c>
      <c r="V1843" t="s">
        <v>55</v>
      </c>
    </row>
    <row r="1844" spans="1:22" ht="15.75" hidden="1" thickBot="1" x14ac:dyDescent="0.3">
      <c r="A1844" t="s">
        <v>8325</v>
      </c>
      <c r="B1844" s="6" t="s">
        <v>10993</v>
      </c>
      <c r="C1844" t="s">
        <v>1</v>
      </c>
      <c r="D1844" t="s">
        <v>7706</v>
      </c>
      <c r="E1844" t="s">
        <v>10763</v>
      </c>
      <c r="F1844" t="s">
        <v>10764</v>
      </c>
      <c r="G1844">
        <v>1371</v>
      </c>
      <c r="H1844">
        <v>1371</v>
      </c>
      <c r="I1844">
        <v>1371</v>
      </c>
      <c r="J1844">
        <v>1371</v>
      </c>
      <c r="K1844">
        <v>0</v>
      </c>
      <c r="L1844" s="2">
        <v>0</v>
      </c>
      <c r="M1844" s="2">
        <v>0</v>
      </c>
      <c r="N1844" s="2">
        <v>0</v>
      </c>
      <c r="O1844" s="2">
        <v>25</v>
      </c>
      <c r="P1844" s="2">
        <v>0</v>
      </c>
      <c r="Q1844" s="2">
        <v>0</v>
      </c>
      <c r="R1844" s="2">
        <v>0</v>
      </c>
      <c r="S1844" s="2">
        <v>0</v>
      </c>
      <c r="T1844" s="2">
        <v>0</v>
      </c>
      <c r="U1844" s="2">
        <v>25</v>
      </c>
      <c r="V1844" t="s">
        <v>55</v>
      </c>
    </row>
    <row r="1845" spans="1:22" ht="15.75" hidden="1" thickBot="1" x14ac:dyDescent="0.3">
      <c r="A1845" t="s">
        <v>8325</v>
      </c>
      <c r="B1845" s="6" t="s">
        <v>10993</v>
      </c>
      <c r="C1845" t="s">
        <v>1</v>
      </c>
      <c r="D1845" t="s">
        <v>7706</v>
      </c>
      <c r="E1845" t="s">
        <v>10763</v>
      </c>
      <c r="F1845" t="s">
        <v>10764</v>
      </c>
      <c r="G1845">
        <v>1370</v>
      </c>
      <c r="H1845">
        <v>1370</v>
      </c>
      <c r="I1845">
        <v>1370</v>
      </c>
      <c r="J1845">
        <v>1370</v>
      </c>
      <c r="K1845">
        <v>0</v>
      </c>
      <c r="L1845" s="2">
        <v>0</v>
      </c>
      <c r="M1845" s="2">
        <v>0</v>
      </c>
      <c r="N1845" s="2">
        <v>0</v>
      </c>
      <c r="O1845" s="2">
        <v>74</v>
      </c>
      <c r="P1845" s="2">
        <v>0</v>
      </c>
      <c r="Q1845" s="2">
        <v>0</v>
      </c>
      <c r="R1845" s="2">
        <v>0</v>
      </c>
      <c r="S1845" s="2">
        <v>0</v>
      </c>
      <c r="T1845" s="2">
        <v>0</v>
      </c>
      <c r="U1845" s="2">
        <v>74</v>
      </c>
      <c r="V1845" t="s">
        <v>55</v>
      </c>
    </row>
    <row r="1846" spans="1:22" ht="15.75" hidden="1" thickBot="1" x14ac:dyDescent="0.3">
      <c r="A1846" t="s">
        <v>8325</v>
      </c>
      <c r="B1846" s="6" t="s">
        <v>10993</v>
      </c>
      <c r="C1846" t="s">
        <v>1</v>
      </c>
      <c r="D1846" t="s">
        <v>7706</v>
      </c>
      <c r="E1846" t="s">
        <v>10763</v>
      </c>
      <c r="F1846" t="s">
        <v>10764</v>
      </c>
      <c r="G1846">
        <v>1369</v>
      </c>
      <c r="H1846">
        <v>1369</v>
      </c>
      <c r="I1846">
        <v>1369</v>
      </c>
      <c r="J1846">
        <v>1369</v>
      </c>
      <c r="K1846">
        <v>0</v>
      </c>
      <c r="L1846" s="2">
        <v>0</v>
      </c>
      <c r="M1846" s="2">
        <v>0</v>
      </c>
      <c r="N1846" s="2">
        <v>0</v>
      </c>
      <c r="O1846" s="2">
        <v>562</v>
      </c>
      <c r="P1846" s="2">
        <v>0</v>
      </c>
      <c r="Q1846" s="2">
        <v>0</v>
      </c>
      <c r="R1846" s="2">
        <v>0</v>
      </c>
      <c r="S1846" s="2">
        <v>0</v>
      </c>
      <c r="T1846" s="2">
        <v>0</v>
      </c>
      <c r="U1846" s="2">
        <v>562</v>
      </c>
      <c r="V1846" t="s">
        <v>55</v>
      </c>
    </row>
    <row r="1847" spans="1:22" ht="15.75" hidden="1" thickBot="1" x14ac:dyDescent="0.3">
      <c r="A1847" t="s">
        <v>8325</v>
      </c>
      <c r="B1847" s="6" t="s">
        <v>10993</v>
      </c>
      <c r="C1847" t="s">
        <v>1</v>
      </c>
      <c r="D1847" t="s">
        <v>7706</v>
      </c>
      <c r="E1847" t="s">
        <v>10763</v>
      </c>
      <c r="F1847" t="s">
        <v>10764</v>
      </c>
      <c r="G1847">
        <v>1368</v>
      </c>
      <c r="H1847">
        <v>1368</v>
      </c>
      <c r="I1847">
        <v>1368</v>
      </c>
      <c r="J1847">
        <v>1368</v>
      </c>
      <c r="K1847">
        <v>0</v>
      </c>
      <c r="L1847" s="2">
        <v>0</v>
      </c>
      <c r="M1847" s="2">
        <v>0</v>
      </c>
      <c r="N1847" s="2">
        <v>0</v>
      </c>
      <c r="O1847" s="2">
        <v>12</v>
      </c>
      <c r="P1847" s="2">
        <v>0</v>
      </c>
      <c r="Q1847" s="2">
        <v>0</v>
      </c>
      <c r="R1847" s="2">
        <v>0</v>
      </c>
      <c r="S1847" s="2">
        <v>0</v>
      </c>
      <c r="T1847" s="2">
        <v>0</v>
      </c>
      <c r="U1847" s="2">
        <v>12</v>
      </c>
      <c r="V1847" t="s">
        <v>55</v>
      </c>
    </row>
    <row r="1848" spans="1:22" ht="15.75" hidden="1" thickBot="1" x14ac:dyDescent="0.3">
      <c r="A1848" t="s">
        <v>8325</v>
      </c>
      <c r="B1848" s="6" t="s">
        <v>10993</v>
      </c>
      <c r="C1848" t="s">
        <v>1</v>
      </c>
      <c r="D1848" t="s">
        <v>7706</v>
      </c>
      <c r="E1848" t="s">
        <v>10763</v>
      </c>
      <c r="F1848" t="s">
        <v>10764</v>
      </c>
      <c r="G1848">
        <v>1367</v>
      </c>
      <c r="H1848">
        <v>1367</v>
      </c>
      <c r="I1848">
        <v>1367</v>
      </c>
      <c r="J1848">
        <v>1367</v>
      </c>
      <c r="K1848">
        <v>0</v>
      </c>
      <c r="L1848" s="2">
        <v>0</v>
      </c>
      <c r="M1848" s="2">
        <v>0</v>
      </c>
      <c r="N1848" s="2">
        <v>0</v>
      </c>
      <c r="O1848" s="2">
        <v>225</v>
      </c>
      <c r="P1848" s="2">
        <v>0</v>
      </c>
      <c r="Q1848" s="2">
        <v>0</v>
      </c>
      <c r="R1848" s="2">
        <v>0</v>
      </c>
      <c r="S1848" s="2">
        <v>0</v>
      </c>
      <c r="T1848" s="2">
        <v>0</v>
      </c>
      <c r="U1848" s="2">
        <v>225</v>
      </c>
      <c r="V1848" t="s">
        <v>55</v>
      </c>
    </row>
    <row r="1849" spans="1:22" ht="15.75" hidden="1" thickBot="1" x14ac:dyDescent="0.3">
      <c r="A1849" t="s">
        <v>8325</v>
      </c>
      <c r="B1849" s="6" t="s">
        <v>10992</v>
      </c>
      <c r="C1849" t="s">
        <v>1</v>
      </c>
      <c r="D1849" t="s">
        <v>7706</v>
      </c>
      <c r="E1849" t="s">
        <v>10763</v>
      </c>
      <c r="F1849" t="s">
        <v>10764</v>
      </c>
      <c r="G1849">
        <v>1366</v>
      </c>
      <c r="H1849">
        <v>1366</v>
      </c>
      <c r="I1849">
        <v>1366</v>
      </c>
      <c r="J1849">
        <v>1366</v>
      </c>
      <c r="K1849">
        <v>0</v>
      </c>
      <c r="L1849" s="2">
        <v>0</v>
      </c>
      <c r="M1849" s="2">
        <v>0</v>
      </c>
      <c r="N1849" s="2">
        <v>0</v>
      </c>
      <c r="O1849" s="2">
        <v>41.45</v>
      </c>
      <c r="P1849" s="2">
        <v>0</v>
      </c>
      <c r="Q1849" s="2">
        <v>0</v>
      </c>
      <c r="R1849" s="2">
        <v>0</v>
      </c>
      <c r="S1849" s="2">
        <v>0</v>
      </c>
      <c r="T1849" s="2">
        <v>0</v>
      </c>
      <c r="U1849" s="2">
        <v>41.45</v>
      </c>
      <c r="V1849" t="s">
        <v>55</v>
      </c>
    </row>
    <row r="1850" spans="1:22" ht="15.75" hidden="1" thickBot="1" x14ac:dyDescent="0.3">
      <c r="A1850" t="s">
        <v>8325</v>
      </c>
      <c r="B1850" s="6" t="s">
        <v>10992</v>
      </c>
      <c r="C1850" t="s">
        <v>1</v>
      </c>
      <c r="D1850" t="s">
        <v>7706</v>
      </c>
      <c r="E1850" t="s">
        <v>10763</v>
      </c>
      <c r="F1850" t="s">
        <v>10764</v>
      </c>
      <c r="G1850">
        <v>1365</v>
      </c>
      <c r="H1850">
        <v>1365</v>
      </c>
      <c r="I1850">
        <v>1365</v>
      </c>
      <c r="J1850">
        <v>1365</v>
      </c>
      <c r="K1850">
        <v>0</v>
      </c>
      <c r="L1850" s="2">
        <v>0</v>
      </c>
      <c r="M1850" s="2">
        <v>0</v>
      </c>
      <c r="N1850" s="2">
        <v>0</v>
      </c>
      <c r="O1850" s="2">
        <v>22.26</v>
      </c>
      <c r="P1850" s="2">
        <v>0</v>
      </c>
      <c r="Q1850" s="2">
        <v>0</v>
      </c>
      <c r="R1850" s="2">
        <v>0</v>
      </c>
      <c r="S1850" s="2">
        <v>0</v>
      </c>
      <c r="T1850" s="2">
        <v>0</v>
      </c>
      <c r="U1850" s="2">
        <v>22.26</v>
      </c>
      <c r="V1850" t="s">
        <v>55</v>
      </c>
    </row>
    <row r="1851" spans="1:22" ht="15.75" hidden="1" thickBot="1" x14ac:dyDescent="0.3">
      <c r="A1851" t="s">
        <v>8325</v>
      </c>
      <c r="B1851" s="6" t="s">
        <v>10992</v>
      </c>
      <c r="C1851" t="s">
        <v>1</v>
      </c>
      <c r="D1851" t="s">
        <v>7706</v>
      </c>
      <c r="E1851" t="s">
        <v>10763</v>
      </c>
      <c r="F1851" t="s">
        <v>10764</v>
      </c>
      <c r="G1851">
        <v>1364</v>
      </c>
      <c r="H1851">
        <v>1364</v>
      </c>
      <c r="I1851">
        <v>1364</v>
      </c>
      <c r="J1851">
        <v>1364</v>
      </c>
      <c r="K1851">
        <v>0</v>
      </c>
      <c r="L1851" s="2">
        <v>0</v>
      </c>
      <c r="M1851" s="2">
        <v>0</v>
      </c>
      <c r="N1851" s="2">
        <v>0</v>
      </c>
      <c r="O1851" s="2">
        <v>48</v>
      </c>
      <c r="P1851" s="2">
        <v>0</v>
      </c>
      <c r="Q1851" s="2">
        <v>0</v>
      </c>
      <c r="R1851" s="2">
        <v>0</v>
      </c>
      <c r="S1851" s="2">
        <v>0</v>
      </c>
      <c r="T1851" s="2">
        <v>0</v>
      </c>
      <c r="U1851" s="2">
        <v>48</v>
      </c>
      <c r="V1851" t="s">
        <v>55</v>
      </c>
    </row>
    <row r="1852" spans="1:22" ht="15.75" hidden="1" thickBot="1" x14ac:dyDescent="0.3">
      <c r="A1852" t="s">
        <v>8325</v>
      </c>
      <c r="B1852" s="6" t="s">
        <v>10992</v>
      </c>
      <c r="C1852" t="s">
        <v>1</v>
      </c>
      <c r="D1852" t="s">
        <v>7706</v>
      </c>
      <c r="E1852" t="s">
        <v>10763</v>
      </c>
      <c r="F1852" t="s">
        <v>10764</v>
      </c>
      <c r="G1852">
        <v>1363</v>
      </c>
      <c r="H1852">
        <v>1363</v>
      </c>
      <c r="I1852">
        <v>1363</v>
      </c>
      <c r="J1852">
        <v>1363</v>
      </c>
      <c r="K1852">
        <v>0</v>
      </c>
      <c r="L1852" s="2">
        <v>0</v>
      </c>
      <c r="M1852" s="2">
        <v>0</v>
      </c>
      <c r="N1852" s="2">
        <v>0</v>
      </c>
      <c r="O1852" s="2">
        <v>184</v>
      </c>
      <c r="P1852" s="2">
        <v>0</v>
      </c>
      <c r="Q1852" s="2">
        <v>0</v>
      </c>
      <c r="R1852" s="2">
        <v>0</v>
      </c>
      <c r="S1852" s="2">
        <v>0</v>
      </c>
      <c r="T1852" s="2">
        <v>0</v>
      </c>
      <c r="U1852" s="2">
        <v>184</v>
      </c>
      <c r="V1852" t="s">
        <v>55</v>
      </c>
    </row>
    <row r="1853" spans="1:22" ht="15.75" hidden="1" thickBot="1" x14ac:dyDescent="0.3">
      <c r="A1853" t="s">
        <v>8325</v>
      </c>
      <c r="B1853" s="6" t="s">
        <v>10992</v>
      </c>
      <c r="C1853" t="s">
        <v>1</v>
      </c>
      <c r="D1853" t="s">
        <v>7706</v>
      </c>
      <c r="E1853" t="s">
        <v>10763</v>
      </c>
      <c r="F1853" t="s">
        <v>10764</v>
      </c>
      <c r="G1853">
        <v>1362</v>
      </c>
      <c r="H1853">
        <v>1362</v>
      </c>
      <c r="I1853">
        <v>1362</v>
      </c>
      <c r="J1853">
        <v>1362</v>
      </c>
      <c r="K1853">
        <v>0</v>
      </c>
      <c r="L1853" s="2">
        <v>0</v>
      </c>
      <c r="M1853" s="2">
        <v>0</v>
      </c>
      <c r="N1853" s="2">
        <v>0</v>
      </c>
      <c r="O1853" s="2">
        <v>51</v>
      </c>
      <c r="P1853" s="2">
        <v>0</v>
      </c>
      <c r="Q1853" s="2">
        <v>0</v>
      </c>
      <c r="R1853" s="2">
        <v>0</v>
      </c>
      <c r="S1853" s="2">
        <v>0</v>
      </c>
      <c r="T1853" s="2">
        <v>0</v>
      </c>
      <c r="U1853" s="2">
        <v>51</v>
      </c>
      <c r="V1853" t="s">
        <v>55</v>
      </c>
    </row>
    <row r="1854" spans="1:22" ht="15.75" hidden="1" thickBot="1" x14ac:dyDescent="0.3">
      <c r="A1854" t="s">
        <v>8325</v>
      </c>
      <c r="B1854" s="6" t="s">
        <v>10992</v>
      </c>
      <c r="C1854" t="s">
        <v>1</v>
      </c>
      <c r="D1854" t="s">
        <v>7706</v>
      </c>
      <c r="E1854" t="s">
        <v>10763</v>
      </c>
      <c r="F1854" t="s">
        <v>10764</v>
      </c>
      <c r="G1854">
        <v>1361</v>
      </c>
      <c r="H1854">
        <v>1361</v>
      </c>
      <c r="I1854">
        <v>1361</v>
      </c>
      <c r="J1854">
        <v>1361</v>
      </c>
      <c r="K1854">
        <v>0</v>
      </c>
      <c r="L1854" s="2">
        <v>0</v>
      </c>
      <c r="M1854" s="2">
        <v>0</v>
      </c>
      <c r="N1854" s="2">
        <v>0</v>
      </c>
      <c r="O1854" s="2">
        <v>135</v>
      </c>
      <c r="P1854" s="2">
        <v>0</v>
      </c>
      <c r="Q1854" s="2">
        <v>0</v>
      </c>
      <c r="R1854" s="2">
        <v>0</v>
      </c>
      <c r="S1854" s="2">
        <v>0</v>
      </c>
      <c r="T1854" s="2">
        <v>0</v>
      </c>
      <c r="U1854" s="2">
        <v>135</v>
      </c>
      <c r="V1854" t="s">
        <v>55</v>
      </c>
    </row>
    <row r="1855" spans="1:22" ht="15.75" hidden="1" thickBot="1" x14ac:dyDescent="0.3">
      <c r="A1855" t="s">
        <v>8325</v>
      </c>
      <c r="B1855" s="6" t="s">
        <v>10992</v>
      </c>
      <c r="C1855" t="s">
        <v>1</v>
      </c>
      <c r="D1855" t="s">
        <v>7706</v>
      </c>
      <c r="E1855" t="s">
        <v>10763</v>
      </c>
      <c r="F1855" t="s">
        <v>10764</v>
      </c>
      <c r="G1855">
        <v>1360</v>
      </c>
      <c r="H1855">
        <v>1360</v>
      </c>
      <c r="I1855">
        <v>1360</v>
      </c>
      <c r="J1855">
        <v>1360</v>
      </c>
      <c r="K1855">
        <v>0</v>
      </c>
      <c r="L1855" s="2">
        <v>0</v>
      </c>
      <c r="M1855" s="2">
        <v>0</v>
      </c>
      <c r="N1855" s="2">
        <v>0</v>
      </c>
      <c r="O1855" s="2">
        <v>62.45</v>
      </c>
      <c r="P1855" s="2">
        <v>0</v>
      </c>
      <c r="Q1855" s="2">
        <v>0</v>
      </c>
      <c r="R1855" s="2">
        <v>0</v>
      </c>
      <c r="S1855" s="2">
        <v>0</v>
      </c>
      <c r="T1855" s="2">
        <v>0</v>
      </c>
      <c r="U1855" s="2">
        <v>62.45</v>
      </c>
      <c r="V1855" t="s">
        <v>55</v>
      </c>
    </row>
    <row r="1856" spans="1:22" ht="15.75" hidden="1" thickBot="1" x14ac:dyDescent="0.3">
      <c r="A1856" t="s">
        <v>8325</v>
      </c>
      <c r="B1856" s="6" t="s">
        <v>10992</v>
      </c>
      <c r="C1856" t="s">
        <v>1</v>
      </c>
      <c r="D1856" t="s">
        <v>7706</v>
      </c>
      <c r="E1856" t="s">
        <v>10763</v>
      </c>
      <c r="F1856" t="s">
        <v>10764</v>
      </c>
      <c r="G1856">
        <v>1359</v>
      </c>
      <c r="H1856">
        <v>1359</v>
      </c>
      <c r="I1856">
        <v>1359</v>
      </c>
      <c r="J1856">
        <v>1359</v>
      </c>
      <c r="K1856">
        <v>0</v>
      </c>
      <c r="L1856" s="2">
        <v>0</v>
      </c>
      <c r="M1856" s="2">
        <v>0</v>
      </c>
      <c r="N1856" s="2">
        <v>0</v>
      </c>
      <c r="O1856" s="2">
        <v>320.26</v>
      </c>
      <c r="P1856" s="2">
        <v>0</v>
      </c>
      <c r="Q1856" s="2">
        <v>0</v>
      </c>
      <c r="R1856" s="2">
        <v>0</v>
      </c>
      <c r="S1856" s="2">
        <v>0</v>
      </c>
      <c r="T1856" s="2">
        <v>0</v>
      </c>
      <c r="U1856" s="2">
        <v>320.26</v>
      </c>
      <c r="V1856" t="s">
        <v>55</v>
      </c>
    </row>
    <row r="1857" spans="1:22" ht="15.75" hidden="1" thickBot="1" x14ac:dyDescent="0.3">
      <c r="A1857" t="s">
        <v>8325</v>
      </c>
      <c r="B1857" s="6" t="s">
        <v>10992</v>
      </c>
      <c r="C1857" t="s">
        <v>1</v>
      </c>
      <c r="D1857" t="s">
        <v>7706</v>
      </c>
      <c r="E1857" t="s">
        <v>10763</v>
      </c>
      <c r="F1857" t="s">
        <v>10764</v>
      </c>
      <c r="G1857">
        <v>1358</v>
      </c>
      <c r="H1857">
        <v>1358</v>
      </c>
      <c r="I1857">
        <v>1358</v>
      </c>
      <c r="J1857">
        <v>1358</v>
      </c>
      <c r="K1857">
        <v>0</v>
      </c>
      <c r="L1857" s="2">
        <v>0</v>
      </c>
      <c r="M1857" s="2">
        <v>0</v>
      </c>
      <c r="N1857" s="2">
        <v>0</v>
      </c>
      <c r="O1857" s="2">
        <v>230.5</v>
      </c>
      <c r="P1857" s="2">
        <v>0</v>
      </c>
      <c r="Q1857" s="2">
        <v>0</v>
      </c>
      <c r="R1857" s="2">
        <v>0</v>
      </c>
      <c r="S1857" s="2">
        <v>0</v>
      </c>
      <c r="T1857" s="2">
        <v>0</v>
      </c>
      <c r="U1857" s="2">
        <v>230.5</v>
      </c>
      <c r="V1857" t="s">
        <v>55</v>
      </c>
    </row>
    <row r="1858" spans="1:22" ht="15.75" hidden="1" thickBot="1" x14ac:dyDescent="0.3">
      <c r="A1858" t="s">
        <v>8325</v>
      </c>
      <c r="B1858" s="6" t="s">
        <v>10992</v>
      </c>
      <c r="C1858" t="s">
        <v>1</v>
      </c>
      <c r="D1858" t="s">
        <v>7706</v>
      </c>
      <c r="E1858" t="s">
        <v>10763</v>
      </c>
      <c r="F1858" t="s">
        <v>10764</v>
      </c>
      <c r="G1858">
        <v>1357</v>
      </c>
      <c r="H1858">
        <v>1357</v>
      </c>
      <c r="I1858">
        <v>1357</v>
      </c>
      <c r="J1858">
        <v>1357</v>
      </c>
      <c r="K1858">
        <v>0</v>
      </c>
      <c r="L1858" s="2">
        <v>0</v>
      </c>
      <c r="M1858" s="2">
        <v>0</v>
      </c>
      <c r="N1858" s="2">
        <v>0</v>
      </c>
      <c r="O1858" s="2">
        <v>90</v>
      </c>
      <c r="P1858" s="2">
        <v>0</v>
      </c>
      <c r="Q1858" s="2">
        <v>0</v>
      </c>
      <c r="R1858" s="2">
        <v>0</v>
      </c>
      <c r="S1858" s="2">
        <v>0</v>
      </c>
      <c r="T1858" s="2">
        <v>0</v>
      </c>
      <c r="U1858" s="2">
        <v>90</v>
      </c>
      <c r="V1858" t="s">
        <v>55</v>
      </c>
    </row>
    <row r="1859" spans="1:22" ht="15.75" hidden="1" thickBot="1" x14ac:dyDescent="0.3">
      <c r="A1859" t="s">
        <v>8325</v>
      </c>
      <c r="B1859" s="6" t="s">
        <v>10992</v>
      </c>
      <c r="C1859" t="s">
        <v>1</v>
      </c>
      <c r="D1859" t="s">
        <v>7706</v>
      </c>
      <c r="E1859" t="s">
        <v>10763</v>
      </c>
      <c r="F1859" t="s">
        <v>10764</v>
      </c>
      <c r="G1859">
        <v>1356</v>
      </c>
      <c r="H1859">
        <v>1356</v>
      </c>
      <c r="I1859">
        <v>1356</v>
      </c>
      <c r="J1859">
        <v>1356</v>
      </c>
      <c r="K1859">
        <v>0</v>
      </c>
      <c r="L1859" s="2">
        <v>0</v>
      </c>
      <c r="M1859" s="2">
        <v>0</v>
      </c>
      <c r="N1859" s="2">
        <v>0</v>
      </c>
      <c r="O1859" s="2">
        <v>159.75</v>
      </c>
      <c r="P1859" s="2">
        <v>0</v>
      </c>
      <c r="Q1859" s="2">
        <v>0</v>
      </c>
      <c r="R1859" s="2">
        <v>0</v>
      </c>
      <c r="S1859" s="2">
        <v>0</v>
      </c>
      <c r="T1859" s="2">
        <v>0</v>
      </c>
      <c r="U1859" s="2">
        <v>159.75</v>
      </c>
      <c r="V1859" t="s">
        <v>55</v>
      </c>
    </row>
    <row r="1860" spans="1:22" ht="15.75" hidden="1" thickBot="1" x14ac:dyDescent="0.3">
      <c r="A1860" t="s">
        <v>8325</v>
      </c>
      <c r="B1860" s="6" t="s">
        <v>10992</v>
      </c>
      <c r="C1860" t="s">
        <v>1</v>
      </c>
      <c r="D1860" t="s">
        <v>7706</v>
      </c>
      <c r="E1860" t="s">
        <v>10763</v>
      </c>
      <c r="F1860" t="s">
        <v>10764</v>
      </c>
      <c r="G1860">
        <v>1355</v>
      </c>
      <c r="H1860">
        <v>1355</v>
      </c>
      <c r="I1860">
        <v>1355</v>
      </c>
      <c r="J1860">
        <v>1355</v>
      </c>
      <c r="K1860">
        <v>0</v>
      </c>
      <c r="L1860" s="2">
        <v>0</v>
      </c>
      <c r="M1860" s="2">
        <v>0</v>
      </c>
      <c r="N1860" s="2">
        <v>0</v>
      </c>
      <c r="O1860" s="2">
        <v>42</v>
      </c>
      <c r="P1860" s="2">
        <v>0</v>
      </c>
      <c r="Q1860" s="2">
        <v>0</v>
      </c>
      <c r="R1860" s="2">
        <v>0</v>
      </c>
      <c r="S1860" s="2">
        <v>0</v>
      </c>
      <c r="T1860" s="2">
        <v>0</v>
      </c>
      <c r="U1860" s="2">
        <v>42</v>
      </c>
      <c r="V1860" t="s">
        <v>55</v>
      </c>
    </row>
    <row r="1861" spans="1:22" ht="15.75" hidden="1" thickBot="1" x14ac:dyDescent="0.3">
      <c r="A1861" t="s">
        <v>8325</v>
      </c>
      <c r="B1861" s="6" t="s">
        <v>10992</v>
      </c>
      <c r="C1861" t="s">
        <v>1</v>
      </c>
      <c r="D1861" t="s">
        <v>7706</v>
      </c>
      <c r="E1861" t="s">
        <v>10763</v>
      </c>
      <c r="F1861" t="s">
        <v>10764</v>
      </c>
      <c r="G1861">
        <v>1354</v>
      </c>
      <c r="H1861">
        <v>1354</v>
      </c>
      <c r="I1861">
        <v>1354</v>
      </c>
      <c r="J1861">
        <v>1354</v>
      </c>
      <c r="K1861">
        <v>0</v>
      </c>
      <c r="L1861" s="2">
        <v>0</v>
      </c>
      <c r="M1861" s="2">
        <v>0</v>
      </c>
      <c r="N1861" s="2">
        <v>0</v>
      </c>
      <c r="O1861" s="2">
        <v>131.30000000000001</v>
      </c>
      <c r="P1861" s="2">
        <v>0</v>
      </c>
      <c r="Q1861" s="2">
        <v>0</v>
      </c>
      <c r="R1861" s="2">
        <v>0</v>
      </c>
      <c r="S1861" s="2">
        <v>0</v>
      </c>
      <c r="T1861" s="2">
        <v>0</v>
      </c>
      <c r="U1861" s="2">
        <v>131.30000000000001</v>
      </c>
      <c r="V1861" t="s">
        <v>55</v>
      </c>
    </row>
    <row r="1862" spans="1:22" ht="15.75" hidden="1" thickBot="1" x14ac:dyDescent="0.3">
      <c r="A1862" t="s">
        <v>8325</v>
      </c>
      <c r="B1862" s="6" t="s">
        <v>10992</v>
      </c>
      <c r="C1862" t="s">
        <v>1</v>
      </c>
      <c r="D1862" t="s">
        <v>7706</v>
      </c>
      <c r="E1862" t="s">
        <v>10763</v>
      </c>
      <c r="F1862" t="s">
        <v>10764</v>
      </c>
      <c r="G1862">
        <v>1353</v>
      </c>
      <c r="H1862">
        <v>1353</v>
      </c>
      <c r="I1862">
        <v>1353</v>
      </c>
      <c r="J1862">
        <v>1353</v>
      </c>
      <c r="K1862">
        <v>0</v>
      </c>
      <c r="L1862" s="2">
        <v>0</v>
      </c>
      <c r="M1862" s="2">
        <v>0</v>
      </c>
      <c r="N1862" s="2">
        <v>0</v>
      </c>
      <c r="O1862" s="2">
        <v>27.5</v>
      </c>
      <c r="P1862" s="2">
        <v>0</v>
      </c>
      <c r="Q1862" s="2">
        <v>0</v>
      </c>
      <c r="R1862" s="2">
        <v>0</v>
      </c>
      <c r="S1862" s="2">
        <v>0</v>
      </c>
      <c r="T1862" s="2">
        <v>0</v>
      </c>
      <c r="U1862" s="2">
        <v>27.5</v>
      </c>
      <c r="V1862" t="s">
        <v>55</v>
      </c>
    </row>
    <row r="1863" spans="1:22" ht="15.75" hidden="1" thickBot="1" x14ac:dyDescent="0.3">
      <c r="A1863" t="s">
        <v>8325</v>
      </c>
      <c r="B1863" s="6" t="s">
        <v>10992</v>
      </c>
      <c r="C1863" t="s">
        <v>1</v>
      </c>
      <c r="D1863" t="s">
        <v>7706</v>
      </c>
      <c r="E1863" t="s">
        <v>10763</v>
      </c>
      <c r="F1863" t="s">
        <v>10764</v>
      </c>
      <c r="G1863">
        <v>1352</v>
      </c>
      <c r="H1863">
        <v>1352</v>
      </c>
      <c r="I1863">
        <v>1352</v>
      </c>
      <c r="J1863">
        <v>1352</v>
      </c>
      <c r="K1863">
        <v>0</v>
      </c>
      <c r="L1863" s="2">
        <v>0</v>
      </c>
      <c r="M1863" s="2">
        <v>0</v>
      </c>
      <c r="N1863" s="2">
        <v>0</v>
      </c>
      <c r="O1863" s="2">
        <v>471</v>
      </c>
      <c r="P1863" s="2">
        <v>0</v>
      </c>
      <c r="Q1863" s="2">
        <v>0</v>
      </c>
      <c r="R1863" s="2">
        <v>0</v>
      </c>
      <c r="S1863" s="2">
        <v>0</v>
      </c>
      <c r="T1863" s="2">
        <v>0</v>
      </c>
      <c r="U1863" s="2">
        <v>471</v>
      </c>
      <c r="V1863" t="s">
        <v>55</v>
      </c>
    </row>
    <row r="1864" spans="1:22" ht="15.75" hidden="1" thickBot="1" x14ac:dyDescent="0.3">
      <c r="A1864" t="s">
        <v>8325</v>
      </c>
      <c r="B1864" s="6" t="s">
        <v>10992</v>
      </c>
      <c r="C1864" t="s">
        <v>1</v>
      </c>
      <c r="D1864" t="s">
        <v>7706</v>
      </c>
      <c r="E1864" t="s">
        <v>10763</v>
      </c>
      <c r="F1864" t="s">
        <v>10764</v>
      </c>
      <c r="G1864">
        <v>1351</v>
      </c>
      <c r="H1864">
        <v>1351</v>
      </c>
      <c r="I1864">
        <v>1351</v>
      </c>
      <c r="J1864">
        <v>1351</v>
      </c>
      <c r="K1864">
        <v>0</v>
      </c>
      <c r="L1864" s="2">
        <v>0</v>
      </c>
      <c r="M1864" s="2">
        <v>0</v>
      </c>
      <c r="N1864" s="2">
        <v>0</v>
      </c>
      <c r="O1864" s="2">
        <v>184.8</v>
      </c>
      <c r="P1864" s="2">
        <v>0</v>
      </c>
      <c r="Q1864" s="2">
        <v>0</v>
      </c>
      <c r="R1864" s="2">
        <v>0</v>
      </c>
      <c r="S1864" s="2">
        <v>0</v>
      </c>
      <c r="T1864" s="2">
        <v>0</v>
      </c>
      <c r="U1864" s="2">
        <v>184.8</v>
      </c>
      <c r="V1864" t="s">
        <v>55</v>
      </c>
    </row>
    <row r="1865" spans="1:22" ht="15.75" hidden="1" thickBot="1" x14ac:dyDescent="0.3">
      <c r="A1865" t="s">
        <v>8325</v>
      </c>
      <c r="B1865" s="6" t="s">
        <v>10992</v>
      </c>
      <c r="C1865" t="s">
        <v>1</v>
      </c>
      <c r="D1865" t="s">
        <v>7706</v>
      </c>
      <c r="E1865" t="s">
        <v>10763</v>
      </c>
      <c r="F1865" t="s">
        <v>10764</v>
      </c>
      <c r="G1865">
        <v>1350</v>
      </c>
      <c r="H1865">
        <v>1350</v>
      </c>
      <c r="I1865">
        <v>1350</v>
      </c>
      <c r="J1865">
        <v>1350</v>
      </c>
      <c r="K1865">
        <v>0</v>
      </c>
      <c r="L1865" s="2">
        <v>0</v>
      </c>
      <c r="M1865" s="2">
        <v>0</v>
      </c>
      <c r="N1865" s="2">
        <v>0</v>
      </c>
      <c r="O1865" s="2">
        <v>450</v>
      </c>
      <c r="P1865" s="2">
        <v>0</v>
      </c>
      <c r="Q1865" s="2">
        <v>0</v>
      </c>
      <c r="R1865" s="2">
        <v>0</v>
      </c>
      <c r="S1865" s="2">
        <v>0</v>
      </c>
      <c r="T1865" s="2">
        <v>0</v>
      </c>
      <c r="U1865" s="2">
        <v>450</v>
      </c>
      <c r="V1865" t="s">
        <v>55</v>
      </c>
    </row>
    <row r="1866" spans="1:22" ht="15.75" hidden="1" thickBot="1" x14ac:dyDescent="0.3">
      <c r="A1866" t="s">
        <v>8325</v>
      </c>
      <c r="B1866" s="6" t="s">
        <v>10991</v>
      </c>
      <c r="C1866" t="s">
        <v>1</v>
      </c>
      <c r="D1866" t="s">
        <v>7706</v>
      </c>
      <c r="E1866" t="s">
        <v>10763</v>
      </c>
      <c r="F1866" t="s">
        <v>10764</v>
      </c>
      <c r="G1866">
        <v>1349</v>
      </c>
      <c r="H1866">
        <v>1349</v>
      </c>
      <c r="I1866">
        <v>1349</v>
      </c>
      <c r="J1866">
        <v>1349</v>
      </c>
      <c r="K1866">
        <v>0</v>
      </c>
      <c r="L1866" s="2">
        <v>0</v>
      </c>
      <c r="M1866" s="2">
        <v>0</v>
      </c>
      <c r="N1866" s="2">
        <v>0</v>
      </c>
      <c r="O1866" s="2">
        <v>159.75</v>
      </c>
      <c r="P1866" s="2">
        <v>0</v>
      </c>
      <c r="Q1866" s="2">
        <v>0</v>
      </c>
      <c r="R1866" s="2">
        <v>0</v>
      </c>
      <c r="S1866" s="2">
        <v>0</v>
      </c>
      <c r="T1866" s="2">
        <v>0</v>
      </c>
      <c r="U1866" s="2">
        <v>159.75</v>
      </c>
      <c r="V1866" t="s">
        <v>55</v>
      </c>
    </row>
    <row r="1867" spans="1:22" ht="15.75" hidden="1" thickBot="1" x14ac:dyDescent="0.3">
      <c r="A1867" t="s">
        <v>8325</v>
      </c>
      <c r="B1867" s="6" t="s">
        <v>10991</v>
      </c>
      <c r="C1867" t="s">
        <v>1</v>
      </c>
      <c r="D1867" t="s">
        <v>7706</v>
      </c>
      <c r="E1867" t="s">
        <v>10763</v>
      </c>
      <c r="F1867" t="s">
        <v>10764</v>
      </c>
      <c r="G1867">
        <v>1348</v>
      </c>
      <c r="H1867">
        <v>1348</v>
      </c>
      <c r="I1867">
        <v>1348</v>
      </c>
      <c r="J1867">
        <v>1348</v>
      </c>
      <c r="K1867">
        <v>0</v>
      </c>
      <c r="L1867" s="2">
        <v>0</v>
      </c>
      <c r="M1867" s="2">
        <v>0</v>
      </c>
      <c r="N1867" s="2">
        <v>0</v>
      </c>
      <c r="O1867" s="2">
        <v>37.5</v>
      </c>
      <c r="P1867" s="2">
        <v>0</v>
      </c>
      <c r="Q1867" s="2">
        <v>0</v>
      </c>
      <c r="R1867" s="2">
        <v>0</v>
      </c>
      <c r="S1867" s="2">
        <v>0</v>
      </c>
      <c r="T1867" s="2">
        <v>0</v>
      </c>
      <c r="U1867" s="2">
        <v>37.5</v>
      </c>
      <c r="V1867" t="s">
        <v>55</v>
      </c>
    </row>
    <row r="1868" spans="1:22" ht="15.75" hidden="1" thickBot="1" x14ac:dyDescent="0.3">
      <c r="A1868" t="s">
        <v>8325</v>
      </c>
      <c r="B1868" s="6" t="s">
        <v>10991</v>
      </c>
      <c r="C1868" t="s">
        <v>1</v>
      </c>
      <c r="D1868" t="s">
        <v>7706</v>
      </c>
      <c r="E1868" t="s">
        <v>10763</v>
      </c>
      <c r="F1868" t="s">
        <v>10764</v>
      </c>
      <c r="G1868">
        <v>1347</v>
      </c>
      <c r="H1868">
        <v>1347</v>
      </c>
      <c r="I1868">
        <v>1347</v>
      </c>
      <c r="J1868">
        <v>1347</v>
      </c>
      <c r="K1868">
        <v>0</v>
      </c>
      <c r="L1868" s="2">
        <v>0</v>
      </c>
      <c r="M1868" s="2">
        <v>0</v>
      </c>
      <c r="N1868" s="2">
        <v>0</v>
      </c>
      <c r="O1868" s="2">
        <v>53.25</v>
      </c>
      <c r="P1868" s="2">
        <v>0</v>
      </c>
      <c r="Q1868" s="2">
        <v>0</v>
      </c>
      <c r="R1868" s="2">
        <v>0</v>
      </c>
      <c r="S1868" s="2">
        <v>0</v>
      </c>
      <c r="T1868" s="2">
        <v>0</v>
      </c>
      <c r="U1868" s="2">
        <v>53.25</v>
      </c>
      <c r="V1868" t="s">
        <v>55</v>
      </c>
    </row>
    <row r="1869" spans="1:22" ht="15.75" hidden="1" thickBot="1" x14ac:dyDescent="0.3">
      <c r="A1869" t="s">
        <v>8325</v>
      </c>
      <c r="B1869" s="6" t="s">
        <v>10991</v>
      </c>
      <c r="C1869" t="s">
        <v>1</v>
      </c>
      <c r="D1869" t="s">
        <v>7706</v>
      </c>
      <c r="E1869" t="s">
        <v>10763</v>
      </c>
      <c r="F1869" t="s">
        <v>10764</v>
      </c>
      <c r="G1869">
        <v>1346</v>
      </c>
      <c r="H1869">
        <v>1346</v>
      </c>
      <c r="I1869">
        <v>1346</v>
      </c>
      <c r="J1869">
        <v>1346</v>
      </c>
      <c r="K1869">
        <v>0</v>
      </c>
      <c r="L1869" s="2">
        <v>0</v>
      </c>
      <c r="M1869" s="2">
        <v>0</v>
      </c>
      <c r="N1869" s="2">
        <v>0</v>
      </c>
      <c r="O1869" s="2">
        <v>1</v>
      </c>
      <c r="P1869" s="2">
        <v>0</v>
      </c>
      <c r="Q1869" s="2">
        <v>0</v>
      </c>
      <c r="R1869" s="2">
        <v>0</v>
      </c>
      <c r="S1869" s="2">
        <v>0</v>
      </c>
      <c r="T1869" s="2">
        <v>0</v>
      </c>
      <c r="U1869" s="2">
        <v>1</v>
      </c>
      <c r="V1869" t="s">
        <v>55</v>
      </c>
    </row>
    <row r="1870" spans="1:22" ht="15.75" hidden="1" thickBot="1" x14ac:dyDescent="0.3">
      <c r="A1870" t="s">
        <v>8325</v>
      </c>
      <c r="B1870" s="6" t="s">
        <v>10991</v>
      </c>
      <c r="C1870" t="s">
        <v>1</v>
      </c>
      <c r="D1870" t="s">
        <v>7706</v>
      </c>
      <c r="E1870" t="s">
        <v>10763</v>
      </c>
      <c r="F1870" t="s">
        <v>10764</v>
      </c>
      <c r="G1870">
        <v>1345</v>
      </c>
      <c r="H1870">
        <v>1345</v>
      </c>
      <c r="I1870">
        <v>1345</v>
      </c>
      <c r="J1870">
        <v>1345</v>
      </c>
      <c r="K1870">
        <v>0</v>
      </c>
      <c r="L1870" s="2">
        <v>0</v>
      </c>
      <c r="M1870" s="2">
        <v>0</v>
      </c>
      <c r="N1870" s="2">
        <v>0</v>
      </c>
      <c r="O1870" s="2">
        <v>138</v>
      </c>
      <c r="P1870" s="2">
        <v>0</v>
      </c>
      <c r="Q1870" s="2">
        <v>0</v>
      </c>
      <c r="R1870" s="2">
        <v>0</v>
      </c>
      <c r="S1870" s="2">
        <v>0</v>
      </c>
      <c r="T1870" s="2">
        <v>0</v>
      </c>
      <c r="U1870" s="2">
        <v>138</v>
      </c>
      <c r="V1870" t="s">
        <v>55</v>
      </c>
    </row>
    <row r="1871" spans="1:22" ht="15.75" hidden="1" thickBot="1" x14ac:dyDescent="0.3">
      <c r="A1871" t="s">
        <v>8325</v>
      </c>
      <c r="B1871" s="6" t="s">
        <v>10991</v>
      </c>
      <c r="C1871" t="s">
        <v>1</v>
      </c>
      <c r="D1871" t="s">
        <v>7706</v>
      </c>
      <c r="E1871" t="s">
        <v>10763</v>
      </c>
      <c r="F1871" t="s">
        <v>10764</v>
      </c>
      <c r="G1871">
        <v>1344</v>
      </c>
      <c r="H1871">
        <v>1344</v>
      </c>
      <c r="I1871">
        <v>1344</v>
      </c>
      <c r="J1871">
        <v>1344</v>
      </c>
      <c r="K1871">
        <v>0</v>
      </c>
      <c r="L1871" s="2">
        <v>0</v>
      </c>
      <c r="M1871" s="2">
        <v>0</v>
      </c>
      <c r="N1871" s="2">
        <v>0</v>
      </c>
      <c r="O1871" s="2">
        <v>22</v>
      </c>
      <c r="P1871" s="2">
        <v>0</v>
      </c>
      <c r="Q1871" s="2">
        <v>0</v>
      </c>
      <c r="R1871" s="2">
        <v>0</v>
      </c>
      <c r="S1871" s="2">
        <v>0</v>
      </c>
      <c r="T1871" s="2">
        <v>0</v>
      </c>
      <c r="U1871" s="2">
        <v>22</v>
      </c>
      <c r="V1871" t="s">
        <v>55</v>
      </c>
    </row>
    <row r="1872" spans="1:22" ht="15.75" hidden="1" thickBot="1" x14ac:dyDescent="0.3">
      <c r="A1872" t="s">
        <v>8325</v>
      </c>
      <c r="B1872" s="6" t="s">
        <v>10991</v>
      </c>
      <c r="C1872" t="s">
        <v>1</v>
      </c>
      <c r="D1872" t="s">
        <v>7706</v>
      </c>
      <c r="E1872" t="s">
        <v>10763</v>
      </c>
      <c r="F1872" t="s">
        <v>10764</v>
      </c>
      <c r="G1872">
        <v>1343</v>
      </c>
      <c r="H1872">
        <v>1343</v>
      </c>
      <c r="I1872">
        <v>1343</v>
      </c>
      <c r="J1872">
        <v>1343</v>
      </c>
      <c r="K1872">
        <v>0</v>
      </c>
      <c r="L1872" s="2">
        <v>0</v>
      </c>
      <c r="M1872" s="2">
        <v>0</v>
      </c>
      <c r="N1872" s="2">
        <v>0</v>
      </c>
      <c r="O1872" s="2">
        <v>50</v>
      </c>
      <c r="P1872" s="2">
        <v>0</v>
      </c>
      <c r="Q1872" s="2">
        <v>0</v>
      </c>
      <c r="R1872" s="2">
        <v>0</v>
      </c>
      <c r="S1872" s="2">
        <v>0</v>
      </c>
      <c r="T1872" s="2">
        <v>0</v>
      </c>
      <c r="U1872" s="2">
        <v>50</v>
      </c>
      <c r="V1872" t="s">
        <v>55</v>
      </c>
    </row>
    <row r="1873" spans="1:22" ht="15.75" hidden="1" thickBot="1" x14ac:dyDescent="0.3">
      <c r="A1873" t="s">
        <v>8325</v>
      </c>
      <c r="B1873" s="6" t="s">
        <v>10991</v>
      </c>
      <c r="C1873" t="s">
        <v>1</v>
      </c>
      <c r="D1873" t="s">
        <v>7706</v>
      </c>
      <c r="E1873" t="s">
        <v>10763</v>
      </c>
      <c r="F1873" t="s">
        <v>10764</v>
      </c>
      <c r="G1873">
        <v>1342</v>
      </c>
      <c r="H1873">
        <v>1342</v>
      </c>
      <c r="I1873">
        <v>1342</v>
      </c>
      <c r="J1873">
        <v>1342</v>
      </c>
      <c r="K1873">
        <v>0</v>
      </c>
      <c r="L1873" s="2">
        <v>0</v>
      </c>
      <c r="M1873" s="2">
        <v>0</v>
      </c>
      <c r="N1873" s="2">
        <v>0</v>
      </c>
      <c r="O1873" s="2">
        <v>57.75</v>
      </c>
      <c r="P1873" s="2">
        <v>0</v>
      </c>
      <c r="Q1873" s="2">
        <v>0</v>
      </c>
      <c r="R1873" s="2">
        <v>0</v>
      </c>
      <c r="S1873" s="2">
        <v>0</v>
      </c>
      <c r="T1873" s="2">
        <v>0</v>
      </c>
      <c r="U1873" s="2">
        <v>57.75</v>
      </c>
      <c r="V1873" t="s">
        <v>55</v>
      </c>
    </row>
    <row r="1874" spans="1:22" ht="15.75" hidden="1" thickBot="1" x14ac:dyDescent="0.3">
      <c r="A1874" t="s">
        <v>8325</v>
      </c>
      <c r="B1874" s="6" t="s">
        <v>10991</v>
      </c>
      <c r="C1874" t="s">
        <v>1</v>
      </c>
      <c r="D1874" t="s">
        <v>7706</v>
      </c>
      <c r="E1874" t="s">
        <v>10763</v>
      </c>
      <c r="F1874" t="s">
        <v>10764</v>
      </c>
      <c r="G1874">
        <v>1341</v>
      </c>
      <c r="H1874">
        <v>1341</v>
      </c>
      <c r="I1874">
        <v>1341</v>
      </c>
      <c r="J1874">
        <v>1341</v>
      </c>
      <c r="K1874">
        <v>0</v>
      </c>
      <c r="L1874" s="2">
        <v>0</v>
      </c>
      <c r="M1874" s="2">
        <v>0</v>
      </c>
      <c r="N1874" s="2">
        <v>0</v>
      </c>
      <c r="O1874" s="2">
        <v>33</v>
      </c>
      <c r="P1874" s="2">
        <v>0</v>
      </c>
      <c r="Q1874" s="2">
        <v>0</v>
      </c>
      <c r="R1874" s="2">
        <v>0</v>
      </c>
      <c r="S1874" s="2">
        <v>0</v>
      </c>
      <c r="T1874" s="2">
        <v>0</v>
      </c>
      <c r="U1874" s="2">
        <v>33</v>
      </c>
      <c r="V1874" t="s">
        <v>55</v>
      </c>
    </row>
    <row r="1875" spans="1:22" ht="15.75" hidden="1" thickBot="1" x14ac:dyDescent="0.3">
      <c r="A1875" t="s">
        <v>8325</v>
      </c>
      <c r="B1875" s="6" t="s">
        <v>10991</v>
      </c>
      <c r="C1875" t="s">
        <v>1</v>
      </c>
      <c r="D1875" t="s">
        <v>7706</v>
      </c>
      <c r="E1875" t="s">
        <v>10763</v>
      </c>
      <c r="F1875" t="s">
        <v>10764</v>
      </c>
      <c r="G1875">
        <v>1340</v>
      </c>
      <c r="H1875">
        <v>1340</v>
      </c>
      <c r="I1875">
        <v>1340</v>
      </c>
      <c r="J1875">
        <v>1340</v>
      </c>
      <c r="K1875">
        <v>0</v>
      </c>
      <c r="L1875" s="2">
        <v>0</v>
      </c>
      <c r="M1875" s="2">
        <v>0</v>
      </c>
      <c r="N1875" s="2">
        <v>0</v>
      </c>
      <c r="O1875" s="2">
        <v>251.4</v>
      </c>
      <c r="P1875" s="2">
        <v>0</v>
      </c>
      <c r="Q1875" s="2">
        <v>0</v>
      </c>
      <c r="R1875" s="2">
        <v>0</v>
      </c>
      <c r="S1875" s="2">
        <v>0</v>
      </c>
      <c r="T1875" s="2">
        <v>0</v>
      </c>
      <c r="U1875" s="2">
        <v>251.4</v>
      </c>
      <c r="V1875" t="s">
        <v>55</v>
      </c>
    </row>
    <row r="1876" spans="1:22" ht="15.75" hidden="1" thickBot="1" x14ac:dyDescent="0.3">
      <c r="A1876" t="s">
        <v>8325</v>
      </c>
      <c r="B1876" s="6" t="s">
        <v>10991</v>
      </c>
      <c r="C1876" t="s">
        <v>1</v>
      </c>
      <c r="D1876" t="s">
        <v>7706</v>
      </c>
      <c r="E1876" t="s">
        <v>10763</v>
      </c>
      <c r="F1876" t="s">
        <v>10764</v>
      </c>
      <c r="G1876">
        <v>1339</v>
      </c>
      <c r="H1876">
        <v>1339</v>
      </c>
      <c r="I1876">
        <v>1339</v>
      </c>
      <c r="J1876">
        <v>1339</v>
      </c>
      <c r="K1876">
        <v>0</v>
      </c>
      <c r="L1876" s="2">
        <v>0</v>
      </c>
      <c r="M1876" s="2">
        <v>0</v>
      </c>
      <c r="N1876" s="2">
        <v>0</v>
      </c>
      <c r="O1876" s="2">
        <v>80</v>
      </c>
      <c r="P1876" s="2">
        <v>0</v>
      </c>
      <c r="Q1876" s="2">
        <v>0</v>
      </c>
      <c r="R1876" s="2">
        <v>0</v>
      </c>
      <c r="S1876" s="2">
        <v>0</v>
      </c>
      <c r="T1876" s="2">
        <v>0</v>
      </c>
      <c r="U1876" s="2">
        <v>80</v>
      </c>
      <c r="V1876" t="s">
        <v>55</v>
      </c>
    </row>
    <row r="1877" spans="1:22" ht="15.75" hidden="1" thickBot="1" x14ac:dyDescent="0.3">
      <c r="A1877" t="s">
        <v>8325</v>
      </c>
      <c r="B1877" s="6" t="s">
        <v>10991</v>
      </c>
      <c r="C1877" t="s">
        <v>1</v>
      </c>
      <c r="D1877" t="s">
        <v>7706</v>
      </c>
      <c r="E1877" t="s">
        <v>10763</v>
      </c>
      <c r="F1877" t="s">
        <v>10764</v>
      </c>
      <c r="G1877">
        <v>1338</v>
      </c>
      <c r="H1877">
        <v>1338</v>
      </c>
      <c r="I1877">
        <v>1338</v>
      </c>
      <c r="J1877">
        <v>1338</v>
      </c>
      <c r="K1877">
        <v>0</v>
      </c>
      <c r="L1877" s="2">
        <v>0</v>
      </c>
      <c r="M1877" s="2">
        <v>0</v>
      </c>
      <c r="N1877" s="2">
        <v>0</v>
      </c>
      <c r="O1877" s="2">
        <v>39.75</v>
      </c>
      <c r="P1877" s="2">
        <v>0</v>
      </c>
      <c r="Q1877" s="2">
        <v>0</v>
      </c>
      <c r="R1877" s="2">
        <v>0</v>
      </c>
      <c r="S1877" s="2">
        <v>0</v>
      </c>
      <c r="T1877" s="2">
        <v>0</v>
      </c>
      <c r="U1877" s="2">
        <v>39.75</v>
      </c>
      <c r="V1877" t="s">
        <v>55</v>
      </c>
    </row>
    <row r="1878" spans="1:22" ht="15.75" hidden="1" thickBot="1" x14ac:dyDescent="0.3">
      <c r="A1878" t="s">
        <v>8325</v>
      </c>
      <c r="B1878" s="6" t="s">
        <v>10991</v>
      </c>
      <c r="C1878" t="s">
        <v>1</v>
      </c>
      <c r="D1878" t="s">
        <v>7706</v>
      </c>
      <c r="E1878" t="s">
        <v>10763</v>
      </c>
      <c r="F1878" t="s">
        <v>10764</v>
      </c>
      <c r="G1878">
        <v>1337</v>
      </c>
      <c r="H1878">
        <v>1337</v>
      </c>
      <c r="I1878">
        <v>1337</v>
      </c>
      <c r="J1878">
        <v>1337</v>
      </c>
      <c r="K1878">
        <v>0</v>
      </c>
      <c r="L1878" s="2">
        <v>0</v>
      </c>
      <c r="M1878" s="2">
        <v>0</v>
      </c>
      <c r="N1878" s="2">
        <v>0</v>
      </c>
      <c r="O1878" s="2">
        <v>165.07</v>
      </c>
      <c r="P1878" s="2">
        <v>0</v>
      </c>
      <c r="Q1878" s="2">
        <v>0</v>
      </c>
      <c r="R1878" s="2">
        <v>0</v>
      </c>
      <c r="S1878" s="2">
        <v>0</v>
      </c>
      <c r="T1878" s="2">
        <v>0</v>
      </c>
      <c r="U1878" s="2">
        <v>165.07</v>
      </c>
      <c r="V1878" t="s">
        <v>55</v>
      </c>
    </row>
    <row r="1879" spans="1:22" ht="15.75" hidden="1" thickBot="1" x14ac:dyDescent="0.3">
      <c r="A1879" t="s">
        <v>8325</v>
      </c>
      <c r="B1879" s="6" t="s">
        <v>10991</v>
      </c>
      <c r="C1879" t="s">
        <v>1</v>
      </c>
      <c r="D1879" t="s">
        <v>7706</v>
      </c>
      <c r="E1879" t="s">
        <v>10763</v>
      </c>
      <c r="F1879" t="s">
        <v>10764</v>
      </c>
      <c r="G1879">
        <v>1336</v>
      </c>
      <c r="H1879">
        <v>1336</v>
      </c>
      <c r="I1879">
        <v>1336</v>
      </c>
      <c r="J1879">
        <v>1336</v>
      </c>
      <c r="K1879">
        <v>0</v>
      </c>
      <c r="L1879" s="2">
        <v>0</v>
      </c>
      <c r="M1879" s="2">
        <v>0</v>
      </c>
      <c r="N1879" s="2">
        <v>0</v>
      </c>
      <c r="O1879" s="2">
        <v>12.5</v>
      </c>
      <c r="P1879" s="2">
        <v>0</v>
      </c>
      <c r="Q1879" s="2">
        <v>0</v>
      </c>
      <c r="R1879" s="2">
        <v>0</v>
      </c>
      <c r="S1879" s="2">
        <v>0</v>
      </c>
      <c r="T1879" s="2">
        <v>0</v>
      </c>
      <c r="U1879" s="2">
        <v>12.5</v>
      </c>
      <c r="V1879" t="s">
        <v>55</v>
      </c>
    </row>
    <row r="1880" spans="1:22" ht="15.75" hidden="1" thickBot="1" x14ac:dyDescent="0.3">
      <c r="A1880" t="s">
        <v>8325</v>
      </c>
      <c r="B1880" s="6" t="s">
        <v>10991</v>
      </c>
      <c r="C1880" t="s">
        <v>1</v>
      </c>
      <c r="D1880" t="s">
        <v>7706</v>
      </c>
      <c r="E1880" t="s">
        <v>10763</v>
      </c>
      <c r="F1880" t="s">
        <v>10764</v>
      </c>
      <c r="G1880">
        <v>1335</v>
      </c>
      <c r="H1880">
        <v>1335</v>
      </c>
      <c r="I1880">
        <v>1335</v>
      </c>
      <c r="J1880">
        <v>1335</v>
      </c>
      <c r="K1880">
        <v>0</v>
      </c>
      <c r="L1880" s="2">
        <v>0</v>
      </c>
      <c r="M1880" s="2">
        <v>0</v>
      </c>
      <c r="N1880" s="2">
        <v>0</v>
      </c>
      <c r="O1880" s="2">
        <v>35</v>
      </c>
      <c r="P1880" s="2">
        <v>0</v>
      </c>
      <c r="Q1880" s="2">
        <v>0</v>
      </c>
      <c r="R1880" s="2">
        <v>0</v>
      </c>
      <c r="S1880" s="2">
        <v>0</v>
      </c>
      <c r="T1880" s="2">
        <v>0</v>
      </c>
      <c r="U1880" s="2">
        <v>35</v>
      </c>
      <c r="V1880" t="s">
        <v>55</v>
      </c>
    </row>
    <row r="1881" spans="1:22" ht="15.75" hidden="1" thickBot="1" x14ac:dyDescent="0.3">
      <c r="A1881" t="s">
        <v>8325</v>
      </c>
      <c r="B1881" s="6" t="s">
        <v>10991</v>
      </c>
      <c r="C1881" t="s">
        <v>1</v>
      </c>
      <c r="D1881" t="s">
        <v>7706</v>
      </c>
      <c r="E1881" t="s">
        <v>10763</v>
      </c>
      <c r="F1881" t="s">
        <v>10764</v>
      </c>
      <c r="G1881">
        <v>1334</v>
      </c>
      <c r="H1881">
        <v>1334</v>
      </c>
      <c r="I1881">
        <v>1334</v>
      </c>
      <c r="J1881">
        <v>1334</v>
      </c>
      <c r="K1881">
        <v>0</v>
      </c>
      <c r="L1881" s="2">
        <v>0</v>
      </c>
      <c r="M1881" s="2">
        <v>0</v>
      </c>
      <c r="N1881" s="2">
        <v>0</v>
      </c>
      <c r="O1881" s="2">
        <v>34.65</v>
      </c>
      <c r="P1881" s="2">
        <v>0</v>
      </c>
      <c r="Q1881" s="2">
        <v>0</v>
      </c>
      <c r="R1881" s="2">
        <v>0</v>
      </c>
      <c r="S1881" s="2">
        <v>0</v>
      </c>
      <c r="T1881" s="2">
        <v>0</v>
      </c>
      <c r="U1881" s="2">
        <v>34.65</v>
      </c>
      <c r="V1881" t="s">
        <v>55</v>
      </c>
    </row>
    <row r="1882" spans="1:22" ht="15.75" hidden="1" thickBot="1" x14ac:dyDescent="0.3">
      <c r="A1882" t="s">
        <v>8325</v>
      </c>
      <c r="B1882" s="6" t="s">
        <v>10991</v>
      </c>
      <c r="C1882" t="s">
        <v>1</v>
      </c>
      <c r="D1882" t="s">
        <v>7706</v>
      </c>
      <c r="E1882" t="s">
        <v>10763</v>
      </c>
      <c r="F1882" t="s">
        <v>10764</v>
      </c>
      <c r="G1882">
        <v>1333</v>
      </c>
      <c r="H1882">
        <v>1333</v>
      </c>
      <c r="I1882">
        <v>1333</v>
      </c>
      <c r="J1882">
        <v>1333</v>
      </c>
      <c r="K1882">
        <v>0</v>
      </c>
      <c r="L1882" s="2">
        <v>0</v>
      </c>
      <c r="M1882" s="2">
        <v>0</v>
      </c>
      <c r="N1882" s="2">
        <v>0</v>
      </c>
      <c r="O1882" s="2">
        <v>113.95</v>
      </c>
      <c r="P1882" s="2">
        <v>0</v>
      </c>
      <c r="Q1882" s="2">
        <v>0</v>
      </c>
      <c r="R1882" s="2">
        <v>0</v>
      </c>
      <c r="S1882" s="2">
        <v>0</v>
      </c>
      <c r="T1882" s="2">
        <v>0</v>
      </c>
      <c r="U1882" s="2">
        <v>113.95</v>
      </c>
      <c r="V1882" t="s">
        <v>55</v>
      </c>
    </row>
    <row r="1883" spans="1:22" ht="15.75" hidden="1" thickBot="1" x14ac:dyDescent="0.3">
      <c r="A1883" t="s">
        <v>8325</v>
      </c>
      <c r="B1883" s="6" t="s">
        <v>10991</v>
      </c>
      <c r="C1883" t="s">
        <v>1</v>
      </c>
      <c r="D1883" t="s">
        <v>7706</v>
      </c>
      <c r="E1883" t="s">
        <v>10763</v>
      </c>
      <c r="F1883" t="s">
        <v>10764</v>
      </c>
      <c r="G1883">
        <v>1332</v>
      </c>
      <c r="H1883">
        <v>1332</v>
      </c>
      <c r="I1883">
        <v>1332</v>
      </c>
      <c r="J1883">
        <v>1332</v>
      </c>
      <c r="K1883">
        <v>0</v>
      </c>
      <c r="L1883" s="2">
        <v>0</v>
      </c>
      <c r="M1883" s="2">
        <v>0</v>
      </c>
      <c r="N1883" s="2">
        <v>0</v>
      </c>
      <c r="O1883" s="2">
        <v>194</v>
      </c>
      <c r="P1883" s="2">
        <v>0</v>
      </c>
      <c r="Q1883" s="2">
        <v>0</v>
      </c>
      <c r="R1883" s="2">
        <v>0</v>
      </c>
      <c r="S1883" s="2">
        <v>0</v>
      </c>
      <c r="T1883" s="2">
        <v>0</v>
      </c>
      <c r="U1883" s="2">
        <v>194</v>
      </c>
      <c r="V1883" t="s">
        <v>55</v>
      </c>
    </row>
    <row r="1884" spans="1:22" ht="15.75" hidden="1" thickBot="1" x14ac:dyDescent="0.3">
      <c r="A1884" t="s">
        <v>8325</v>
      </c>
      <c r="B1884" s="6" t="s">
        <v>10991</v>
      </c>
      <c r="C1884" t="s">
        <v>1</v>
      </c>
      <c r="D1884" t="s">
        <v>7706</v>
      </c>
      <c r="E1884" t="s">
        <v>10763</v>
      </c>
      <c r="F1884" t="s">
        <v>10764</v>
      </c>
      <c r="G1884">
        <v>1331</v>
      </c>
      <c r="H1884">
        <v>1331</v>
      </c>
      <c r="I1884">
        <v>1331</v>
      </c>
      <c r="J1884">
        <v>1331</v>
      </c>
      <c r="K1884">
        <v>0</v>
      </c>
      <c r="L1884" s="2">
        <v>0</v>
      </c>
      <c r="M1884" s="2">
        <v>0</v>
      </c>
      <c r="N1884" s="2">
        <v>0</v>
      </c>
      <c r="O1884" s="2">
        <v>168</v>
      </c>
      <c r="P1884" s="2">
        <v>0</v>
      </c>
      <c r="Q1884" s="2">
        <v>0</v>
      </c>
      <c r="R1884" s="2">
        <v>0</v>
      </c>
      <c r="S1884" s="2">
        <v>0</v>
      </c>
      <c r="T1884" s="2">
        <v>0</v>
      </c>
      <c r="U1884" s="2">
        <v>168</v>
      </c>
      <c r="V1884" t="s">
        <v>55</v>
      </c>
    </row>
    <row r="1885" spans="1:22" ht="15.75" hidden="1" thickBot="1" x14ac:dyDescent="0.3">
      <c r="A1885" t="s">
        <v>8325</v>
      </c>
      <c r="B1885" s="6" t="s">
        <v>10991</v>
      </c>
      <c r="C1885" t="s">
        <v>1</v>
      </c>
      <c r="D1885" t="s">
        <v>7706</v>
      </c>
      <c r="E1885" t="s">
        <v>10763</v>
      </c>
      <c r="F1885" t="s">
        <v>10764</v>
      </c>
      <c r="G1885">
        <v>1330</v>
      </c>
      <c r="H1885">
        <v>1330</v>
      </c>
      <c r="I1885">
        <v>1330</v>
      </c>
      <c r="J1885">
        <v>1330</v>
      </c>
      <c r="K1885">
        <v>0</v>
      </c>
      <c r="L1885" s="2">
        <v>0</v>
      </c>
      <c r="M1885" s="2">
        <v>0</v>
      </c>
      <c r="N1885" s="2">
        <v>0</v>
      </c>
      <c r="O1885" s="2">
        <v>496.5</v>
      </c>
      <c r="P1885" s="2">
        <v>0</v>
      </c>
      <c r="Q1885" s="2">
        <v>0</v>
      </c>
      <c r="R1885" s="2">
        <v>0</v>
      </c>
      <c r="S1885" s="2">
        <v>0</v>
      </c>
      <c r="T1885" s="2">
        <v>0</v>
      </c>
      <c r="U1885" s="2">
        <v>496.5</v>
      </c>
      <c r="V1885" t="s">
        <v>55</v>
      </c>
    </row>
    <row r="1886" spans="1:22" ht="15.75" hidden="1" thickBot="1" x14ac:dyDescent="0.3">
      <c r="A1886" t="s">
        <v>8325</v>
      </c>
      <c r="B1886" s="6" t="s">
        <v>10990</v>
      </c>
      <c r="C1886" t="s">
        <v>1</v>
      </c>
      <c r="D1886" t="s">
        <v>7706</v>
      </c>
      <c r="E1886" t="s">
        <v>10763</v>
      </c>
      <c r="F1886" t="s">
        <v>10764</v>
      </c>
      <c r="G1886">
        <v>1329</v>
      </c>
      <c r="H1886">
        <v>1329</v>
      </c>
      <c r="I1886">
        <v>1329</v>
      </c>
      <c r="J1886">
        <v>1329</v>
      </c>
      <c r="K1886">
        <v>0</v>
      </c>
      <c r="L1886" s="2">
        <v>0</v>
      </c>
      <c r="M1886" s="2">
        <v>0</v>
      </c>
      <c r="N1886" s="2">
        <v>0</v>
      </c>
      <c r="O1886" s="2">
        <v>40</v>
      </c>
      <c r="P1886" s="2">
        <v>0</v>
      </c>
      <c r="Q1886" s="2">
        <v>0</v>
      </c>
      <c r="R1886" s="2">
        <v>0</v>
      </c>
      <c r="S1886" s="2">
        <v>0</v>
      </c>
      <c r="T1886" s="2">
        <v>0</v>
      </c>
      <c r="U1886" s="2">
        <v>40</v>
      </c>
      <c r="V1886" t="s">
        <v>55</v>
      </c>
    </row>
    <row r="1887" spans="1:22" ht="15.75" hidden="1" thickBot="1" x14ac:dyDescent="0.3">
      <c r="A1887" t="s">
        <v>8325</v>
      </c>
      <c r="B1887" s="6" t="s">
        <v>10990</v>
      </c>
      <c r="C1887" t="s">
        <v>1</v>
      </c>
      <c r="D1887" t="s">
        <v>7706</v>
      </c>
      <c r="E1887" t="s">
        <v>10763</v>
      </c>
      <c r="F1887" t="s">
        <v>10764</v>
      </c>
      <c r="G1887">
        <v>1328</v>
      </c>
      <c r="H1887">
        <v>1328</v>
      </c>
      <c r="I1887">
        <v>1328</v>
      </c>
      <c r="J1887">
        <v>1328</v>
      </c>
      <c r="K1887">
        <v>0</v>
      </c>
      <c r="L1887" s="2">
        <v>0</v>
      </c>
      <c r="M1887" s="2">
        <v>0</v>
      </c>
      <c r="N1887" s="2">
        <v>0</v>
      </c>
      <c r="O1887" s="2">
        <v>6</v>
      </c>
      <c r="P1887" s="2">
        <v>0</v>
      </c>
      <c r="Q1887" s="2">
        <v>0</v>
      </c>
      <c r="R1887" s="2">
        <v>0</v>
      </c>
      <c r="S1887" s="2">
        <v>0</v>
      </c>
      <c r="T1887" s="2">
        <v>0</v>
      </c>
      <c r="U1887" s="2">
        <v>6</v>
      </c>
      <c r="V1887" t="s">
        <v>55</v>
      </c>
    </row>
    <row r="1888" spans="1:22" ht="15.75" hidden="1" thickBot="1" x14ac:dyDescent="0.3">
      <c r="A1888" t="s">
        <v>8325</v>
      </c>
      <c r="B1888" s="6" t="s">
        <v>10990</v>
      </c>
      <c r="C1888" t="s">
        <v>1</v>
      </c>
      <c r="D1888" t="s">
        <v>7706</v>
      </c>
      <c r="E1888" t="s">
        <v>10763</v>
      </c>
      <c r="F1888" t="s">
        <v>10764</v>
      </c>
      <c r="G1888">
        <v>1327</v>
      </c>
      <c r="H1888">
        <v>1327</v>
      </c>
      <c r="I1888">
        <v>1327</v>
      </c>
      <c r="J1888">
        <v>1327</v>
      </c>
      <c r="K1888">
        <v>0</v>
      </c>
      <c r="L1888" s="2">
        <v>0</v>
      </c>
      <c r="M1888" s="2">
        <v>0</v>
      </c>
      <c r="N1888" s="2">
        <v>0</v>
      </c>
      <c r="O1888" s="2">
        <v>1.5</v>
      </c>
      <c r="P1888" s="2">
        <v>0</v>
      </c>
      <c r="Q1888" s="2">
        <v>0</v>
      </c>
      <c r="R1888" s="2">
        <v>0</v>
      </c>
      <c r="S1888" s="2">
        <v>0</v>
      </c>
      <c r="T1888" s="2">
        <v>0</v>
      </c>
      <c r="U1888" s="2">
        <v>1.5</v>
      </c>
      <c r="V1888" t="s">
        <v>55</v>
      </c>
    </row>
    <row r="1889" spans="1:22" ht="15.75" hidden="1" thickBot="1" x14ac:dyDescent="0.3">
      <c r="A1889" t="s">
        <v>8325</v>
      </c>
      <c r="B1889" s="6" t="s">
        <v>10990</v>
      </c>
      <c r="C1889" t="s">
        <v>1</v>
      </c>
      <c r="D1889" t="s">
        <v>7706</v>
      </c>
      <c r="E1889" t="s">
        <v>10763</v>
      </c>
      <c r="F1889" t="s">
        <v>10764</v>
      </c>
      <c r="G1889">
        <v>1326</v>
      </c>
      <c r="H1889">
        <v>1326</v>
      </c>
      <c r="I1889">
        <v>1326</v>
      </c>
      <c r="J1889">
        <v>1326</v>
      </c>
      <c r="K1889">
        <v>0</v>
      </c>
      <c r="L1889" s="2">
        <v>0</v>
      </c>
      <c r="M1889" s="2">
        <v>0</v>
      </c>
      <c r="N1889" s="2">
        <v>0</v>
      </c>
      <c r="O1889" s="2">
        <v>27.5</v>
      </c>
      <c r="P1889" s="2">
        <v>0</v>
      </c>
      <c r="Q1889" s="2">
        <v>0</v>
      </c>
      <c r="R1889" s="2">
        <v>0</v>
      </c>
      <c r="S1889" s="2">
        <v>0</v>
      </c>
      <c r="T1889" s="2">
        <v>0</v>
      </c>
      <c r="U1889" s="2">
        <v>27.5</v>
      </c>
      <c r="V1889" t="s">
        <v>55</v>
      </c>
    </row>
    <row r="1890" spans="1:22" ht="15.75" hidden="1" thickBot="1" x14ac:dyDescent="0.3">
      <c r="A1890" t="s">
        <v>8325</v>
      </c>
      <c r="B1890" s="6" t="s">
        <v>10990</v>
      </c>
      <c r="C1890" t="s">
        <v>1</v>
      </c>
      <c r="D1890" t="s">
        <v>7706</v>
      </c>
      <c r="E1890" t="s">
        <v>10763</v>
      </c>
      <c r="F1890" t="s">
        <v>10764</v>
      </c>
      <c r="G1890">
        <v>1325</v>
      </c>
      <c r="H1890">
        <v>1325</v>
      </c>
      <c r="I1890">
        <v>1325</v>
      </c>
      <c r="J1890">
        <v>1325</v>
      </c>
      <c r="K1890">
        <v>0</v>
      </c>
      <c r="L1890" s="2">
        <v>0</v>
      </c>
      <c r="M1890" s="2">
        <v>0</v>
      </c>
      <c r="N1890" s="2">
        <v>0</v>
      </c>
      <c r="O1890" s="2">
        <v>3</v>
      </c>
      <c r="P1890" s="2">
        <v>0</v>
      </c>
      <c r="Q1890" s="2">
        <v>0</v>
      </c>
      <c r="R1890" s="2">
        <v>0</v>
      </c>
      <c r="S1890" s="2">
        <v>0</v>
      </c>
      <c r="T1890" s="2">
        <v>0</v>
      </c>
      <c r="U1890" s="2">
        <v>3</v>
      </c>
      <c r="V1890" t="s">
        <v>55</v>
      </c>
    </row>
    <row r="1891" spans="1:22" ht="15.75" hidden="1" thickBot="1" x14ac:dyDescent="0.3">
      <c r="A1891" t="s">
        <v>8325</v>
      </c>
      <c r="B1891" s="6" t="s">
        <v>10990</v>
      </c>
      <c r="C1891" t="s">
        <v>1</v>
      </c>
      <c r="D1891" t="s">
        <v>7706</v>
      </c>
      <c r="E1891" t="s">
        <v>10763</v>
      </c>
      <c r="F1891" t="s">
        <v>10764</v>
      </c>
      <c r="G1891">
        <v>1324</v>
      </c>
      <c r="H1891">
        <v>1324</v>
      </c>
      <c r="I1891">
        <v>1324</v>
      </c>
      <c r="J1891">
        <v>1324</v>
      </c>
      <c r="K1891">
        <v>0</v>
      </c>
      <c r="L1891" s="2">
        <v>0</v>
      </c>
      <c r="M1891" s="2">
        <v>0</v>
      </c>
      <c r="N1891" s="2">
        <v>0</v>
      </c>
      <c r="O1891" s="2">
        <v>560</v>
      </c>
      <c r="P1891" s="2">
        <v>0</v>
      </c>
      <c r="Q1891" s="2">
        <v>0</v>
      </c>
      <c r="R1891" s="2">
        <v>0</v>
      </c>
      <c r="S1891" s="2">
        <v>0</v>
      </c>
      <c r="T1891" s="2">
        <v>0</v>
      </c>
      <c r="U1891" s="2">
        <v>560</v>
      </c>
      <c r="V1891" t="s">
        <v>55</v>
      </c>
    </row>
    <row r="1892" spans="1:22" ht="15.75" hidden="1" thickBot="1" x14ac:dyDescent="0.3">
      <c r="A1892" t="s">
        <v>8325</v>
      </c>
      <c r="B1892" s="6" t="s">
        <v>10990</v>
      </c>
      <c r="C1892" t="s">
        <v>1</v>
      </c>
      <c r="D1892" t="s">
        <v>7706</v>
      </c>
      <c r="E1892" t="s">
        <v>10763</v>
      </c>
      <c r="F1892" t="s">
        <v>10764</v>
      </c>
      <c r="G1892">
        <v>1323</v>
      </c>
      <c r="H1892">
        <v>1323</v>
      </c>
      <c r="I1892">
        <v>1323</v>
      </c>
      <c r="J1892">
        <v>1323</v>
      </c>
      <c r="K1892">
        <v>0</v>
      </c>
      <c r="L1892" s="2">
        <v>0</v>
      </c>
      <c r="M1892" s="2">
        <v>0</v>
      </c>
      <c r="N1892" s="2">
        <v>0</v>
      </c>
      <c r="O1892" s="2">
        <v>456.3</v>
      </c>
      <c r="P1892" s="2">
        <v>0</v>
      </c>
      <c r="Q1892" s="2">
        <v>0</v>
      </c>
      <c r="R1892" s="2">
        <v>0</v>
      </c>
      <c r="S1892" s="2">
        <v>0</v>
      </c>
      <c r="T1892" s="2">
        <v>0</v>
      </c>
      <c r="U1892" s="2">
        <v>456.3</v>
      </c>
      <c r="V1892" t="s">
        <v>55</v>
      </c>
    </row>
    <row r="1893" spans="1:22" ht="15.75" hidden="1" thickBot="1" x14ac:dyDescent="0.3">
      <c r="A1893" t="s">
        <v>8325</v>
      </c>
      <c r="B1893" s="6" t="s">
        <v>10990</v>
      </c>
      <c r="C1893" t="s">
        <v>1</v>
      </c>
      <c r="D1893" t="s">
        <v>7706</v>
      </c>
      <c r="E1893" t="s">
        <v>10763</v>
      </c>
      <c r="F1893" t="s">
        <v>10764</v>
      </c>
      <c r="G1893">
        <v>1322</v>
      </c>
      <c r="H1893">
        <v>1322</v>
      </c>
      <c r="I1893">
        <v>1322</v>
      </c>
      <c r="J1893">
        <v>1322</v>
      </c>
      <c r="K1893">
        <v>0</v>
      </c>
      <c r="L1893" s="2">
        <v>0</v>
      </c>
      <c r="M1893" s="2">
        <v>0</v>
      </c>
      <c r="N1893" s="2">
        <v>0</v>
      </c>
      <c r="O1893" s="2">
        <v>223</v>
      </c>
      <c r="P1893" s="2">
        <v>0</v>
      </c>
      <c r="Q1893" s="2">
        <v>0</v>
      </c>
      <c r="R1893" s="2">
        <v>0</v>
      </c>
      <c r="S1893" s="2">
        <v>0</v>
      </c>
      <c r="T1893" s="2">
        <v>0</v>
      </c>
      <c r="U1893" s="2">
        <v>223</v>
      </c>
      <c r="V1893" t="s">
        <v>55</v>
      </c>
    </row>
    <row r="1894" spans="1:22" ht="15.75" hidden="1" thickBot="1" x14ac:dyDescent="0.3">
      <c r="A1894" t="s">
        <v>8325</v>
      </c>
      <c r="B1894" s="6" t="s">
        <v>10990</v>
      </c>
      <c r="C1894" t="s">
        <v>1</v>
      </c>
      <c r="D1894" t="s">
        <v>7706</v>
      </c>
      <c r="E1894" t="s">
        <v>10763</v>
      </c>
      <c r="F1894" t="s">
        <v>10764</v>
      </c>
      <c r="G1894">
        <v>1321</v>
      </c>
      <c r="H1894">
        <v>1321</v>
      </c>
      <c r="I1894">
        <v>1321</v>
      </c>
      <c r="J1894">
        <v>1321</v>
      </c>
      <c r="K1894">
        <v>0</v>
      </c>
      <c r="L1894" s="2">
        <v>0</v>
      </c>
      <c r="M1894" s="2">
        <v>0</v>
      </c>
      <c r="N1894" s="2">
        <v>0</v>
      </c>
      <c r="O1894" s="2">
        <v>471.5</v>
      </c>
      <c r="P1894" s="2">
        <v>0</v>
      </c>
      <c r="Q1894" s="2">
        <v>0</v>
      </c>
      <c r="R1894" s="2">
        <v>0</v>
      </c>
      <c r="S1894" s="2">
        <v>0</v>
      </c>
      <c r="T1894" s="2">
        <v>0</v>
      </c>
      <c r="U1894" s="2">
        <v>471.5</v>
      </c>
      <c r="V1894" t="s">
        <v>55</v>
      </c>
    </row>
    <row r="1895" spans="1:22" ht="15.75" hidden="1" thickBot="1" x14ac:dyDescent="0.3">
      <c r="A1895" t="s">
        <v>8325</v>
      </c>
      <c r="B1895" s="6" t="s">
        <v>10989</v>
      </c>
      <c r="C1895" t="s">
        <v>1</v>
      </c>
      <c r="D1895" t="s">
        <v>7706</v>
      </c>
      <c r="E1895" t="s">
        <v>10763</v>
      </c>
      <c r="F1895" t="s">
        <v>10764</v>
      </c>
      <c r="G1895">
        <v>1320</v>
      </c>
      <c r="H1895">
        <v>1320</v>
      </c>
      <c r="I1895">
        <v>1320</v>
      </c>
      <c r="J1895">
        <v>1320</v>
      </c>
      <c r="K1895">
        <v>0</v>
      </c>
      <c r="L1895" s="2">
        <v>0</v>
      </c>
      <c r="M1895" s="2">
        <v>0</v>
      </c>
      <c r="N1895" s="2">
        <v>0</v>
      </c>
      <c r="O1895" s="2">
        <v>22</v>
      </c>
      <c r="P1895" s="2">
        <v>0</v>
      </c>
      <c r="Q1895" s="2">
        <v>0</v>
      </c>
      <c r="R1895" s="2">
        <v>0</v>
      </c>
      <c r="S1895" s="2">
        <v>0</v>
      </c>
      <c r="T1895" s="2">
        <v>0</v>
      </c>
      <c r="U1895" s="2">
        <v>22</v>
      </c>
      <c r="V1895" t="s">
        <v>55</v>
      </c>
    </row>
    <row r="1896" spans="1:22" ht="15.75" hidden="1" thickBot="1" x14ac:dyDescent="0.3">
      <c r="A1896" t="s">
        <v>8325</v>
      </c>
      <c r="B1896" s="6" t="s">
        <v>10989</v>
      </c>
      <c r="C1896" t="s">
        <v>1</v>
      </c>
      <c r="D1896" t="s">
        <v>7706</v>
      </c>
      <c r="E1896" t="s">
        <v>10763</v>
      </c>
      <c r="F1896" t="s">
        <v>10764</v>
      </c>
      <c r="G1896">
        <v>1319</v>
      </c>
      <c r="H1896">
        <v>1319</v>
      </c>
      <c r="I1896">
        <v>1319</v>
      </c>
      <c r="J1896">
        <v>1319</v>
      </c>
      <c r="K1896">
        <v>0</v>
      </c>
      <c r="L1896" s="2">
        <v>0</v>
      </c>
      <c r="M1896" s="2">
        <v>0</v>
      </c>
      <c r="N1896" s="2">
        <v>0</v>
      </c>
      <c r="O1896" s="2">
        <v>70.05</v>
      </c>
      <c r="P1896" s="2">
        <v>0</v>
      </c>
      <c r="Q1896" s="2">
        <v>0</v>
      </c>
      <c r="R1896" s="2">
        <v>0</v>
      </c>
      <c r="S1896" s="2">
        <v>0</v>
      </c>
      <c r="T1896" s="2">
        <v>0</v>
      </c>
      <c r="U1896" s="2">
        <v>70.05</v>
      </c>
      <c r="V1896" t="s">
        <v>55</v>
      </c>
    </row>
    <row r="1897" spans="1:22" ht="15.75" hidden="1" thickBot="1" x14ac:dyDescent="0.3">
      <c r="A1897" t="s">
        <v>8325</v>
      </c>
      <c r="B1897" s="6" t="s">
        <v>10989</v>
      </c>
      <c r="C1897" t="s">
        <v>1</v>
      </c>
      <c r="D1897" t="s">
        <v>7706</v>
      </c>
      <c r="E1897" t="s">
        <v>10763</v>
      </c>
      <c r="F1897" t="s">
        <v>10764</v>
      </c>
      <c r="G1897">
        <v>1318</v>
      </c>
      <c r="H1897">
        <v>1318</v>
      </c>
      <c r="I1897">
        <v>1318</v>
      </c>
      <c r="J1897">
        <v>1318</v>
      </c>
      <c r="K1897">
        <v>0</v>
      </c>
      <c r="L1897" s="2">
        <v>0</v>
      </c>
      <c r="M1897" s="2">
        <v>0</v>
      </c>
      <c r="N1897" s="2">
        <v>0</v>
      </c>
      <c r="O1897" s="2">
        <v>52.85</v>
      </c>
      <c r="P1897" s="2">
        <v>0</v>
      </c>
      <c r="Q1897" s="2">
        <v>0</v>
      </c>
      <c r="R1897" s="2">
        <v>0</v>
      </c>
      <c r="S1897" s="2">
        <v>0</v>
      </c>
      <c r="T1897" s="2">
        <v>0</v>
      </c>
      <c r="U1897" s="2">
        <v>52.85</v>
      </c>
      <c r="V1897" t="s">
        <v>55</v>
      </c>
    </row>
    <row r="1898" spans="1:22" ht="15.75" hidden="1" thickBot="1" x14ac:dyDescent="0.3">
      <c r="A1898" t="s">
        <v>8325</v>
      </c>
      <c r="B1898" s="6" t="s">
        <v>10989</v>
      </c>
      <c r="C1898" t="s">
        <v>1</v>
      </c>
      <c r="D1898" t="s">
        <v>7706</v>
      </c>
      <c r="E1898" t="s">
        <v>10763</v>
      </c>
      <c r="F1898" t="s">
        <v>10764</v>
      </c>
      <c r="G1898">
        <v>1317</v>
      </c>
      <c r="H1898">
        <v>1317</v>
      </c>
      <c r="I1898">
        <v>1317</v>
      </c>
      <c r="J1898">
        <v>1317</v>
      </c>
      <c r="K1898">
        <v>0</v>
      </c>
      <c r="L1898" s="2">
        <v>0</v>
      </c>
      <c r="M1898" s="2">
        <v>0</v>
      </c>
      <c r="N1898" s="2">
        <v>0</v>
      </c>
      <c r="O1898" s="2">
        <v>72</v>
      </c>
      <c r="P1898" s="2">
        <v>0</v>
      </c>
      <c r="Q1898" s="2">
        <v>0</v>
      </c>
      <c r="R1898" s="2">
        <v>0</v>
      </c>
      <c r="S1898" s="2">
        <v>0</v>
      </c>
      <c r="T1898" s="2">
        <v>0</v>
      </c>
      <c r="U1898" s="2">
        <v>72</v>
      </c>
      <c r="V1898" t="s">
        <v>55</v>
      </c>
    </row>
    <row r="1899" spans="1:22" ht="15.75" hidden="1" thickBot="1" x14ac:dyDescent="0.3">
      <c r="A1899" t="s">
        <v>8325</v>
      </c>
      <c r="B1899" s="6" t="s">
        <v>10989</v>
      </c>
      <c r="C1899" t="s">
        <v>1</v>
      </c>
      <c r="D1899" t="s">
        <v>7706</v>
      </c>
      <c r="E1899" t="s">
        <v>10763</v>
      </c>
      <c r="F1899" t="s">
        <v>10764</v>
      </c>
      <c r="G1899">
        <v>1316</v>
      </c>
      <c r="H1899">
        <v>1316</v>
      </c>
      <c r="I1899">
        <v>1316</v>
      </c>
      <c r="J1899">
        <v>1316</v>
      </c>
      <c r="K1899">
        <v>0</v>
      </c>
      <c r="L1899" s="2">
        <v>0</v>
      </c>
      <c r="M1899" s="2">
        <v>0</v>
      </c>
      <c r="N1899" s="2">
        <v>0</v>
      </c>
      <c r="O1899" s="2">
        <v>6</v>
      </c>
      <c r="P1899" s="2">
        <v>0</v>
      </c>
      <c r="Q1899" s="2">
        <v>0</v>
      </c>
      <c r="R1899" s="2">
        <v>0</v>
      </c>
      <c r="S1899" s="2">
        <v>0</v>
      </c>
      <c r="T1899" s="2">
        <v>0</v>
      </c>
      <c r="U1899" s="2">
        <v>6</v>
      </c>
      <c r="V1899" t="s">
        <v>55</v>
      </c>
    </row>
    <row r="1900" spans="1:22" ht="15.75" hidden="1" thickBot="1" x14ac:dyDescent="0.3">
      <c r="A1900" t="s">
        <v>8325</v>
      </c>
      <c r="B1900" s="6" t="s">
        <v>10989</v>
      </c>
      <c r="C1900" t="s">
        <v>1</v>
      </c>
      <c r="D1900" t="s">
        <v>7706</v>
      </c>
      <c r="E1900" t="s">
        <v>10763</v>
      </c>
      <c r="F1900" t="s">
        <v>10764</v>
      </c>
      <c r="G1900">
        <v>1315</v>
      </c>
      <c r="H1900">
        <v>1315</v>
      </c>
      <c r="I1900">
        <v>1315</v>
      </c>
      <c r="J1900">
        <v>1315</v>
      </c>
      <c r="K1900">
        <v>0</v>
      </c>
      <c r="L1900" s="2">
        <v>0</v>
      </c>
      <c r="M1900" s="2">
        <v>0</v>
      </c>
      <c r="N1900" s="2">
        <v>0</v>
      </c>
      <c r="O1900" s="2">
        <v>19.5</v>
      </c>
      <c r="P1900" s="2">
        <v>0</v>
      </c>
      <c r="Q1900" s="2">
        <v>0</v>
      </c>
      <c r="R1900" s="2">
        <v>0</v>
      </c>
      <c r="S1900" s="2">
        <v>0</v>
      </c>
      <c r="T1900" s="2">
        <v>0</v>
      </c>
      <c r="U1900" s="2">
        <v>19.5</v>
      </c>
      <c r="V1900" t="s">
        <v>55</v>
      </c>
    </row>
    <row r="1901" spans="1:22" ht="15.75" hidden="1" thickBot="1" x14ac:dyDescent="0.3">
      <c r="A1901" t="s">
        <v>8325</v>
      </c>
      <c r="B1901" s="6" t="s">
        <v>10989</v>
      </c>
      <c r="C1901" t="s">
        <v>1</v>
      </c>
      <c r="D1901" t="s">
        <v>7706</v>
      </c>
      <c r="E1901" t="s">
        <v>10763</v>
      </c>
      <c r="F1901" t="s">
        <v>10764</v>
      </c>
      <c r="G1901">
        <v>1314</v>
      </c>
      <c r="H1901">
        <v>1314</v>
      </c>
      <c r="I1901">
        <v>1314</v>
      </c>
      <c r="J1901">
        <v>1314</v>
      </c>
      <c r="K1901">
        <v>0</v>
      </c>
      <c r="L1901" s="2">
        <v>0</v>
      </c>
      <c r="M1901" s="2">
        <v>0</v>
      </c>
      <c r="N1901" s="2">
        <v>0</v>
      </c>
      <c r="O1901" s="2">
        <v>298.60000000000002</v>
      </c>
      <c r="P1901" s="2">
        <v>0</v>
      </c>
      <c r="Q1901" s="2">
        <v>0</v>
      </c>
      <c r="R1901" s="2">
        <v>0</v>
      </c>
      <c r="S1901" s="2">
        <v>0</v>
      </c>
      <c r="T1901" s="2">
        <v>0</v>
      </c>
      <c r="U1901" s="2">
        <v>298.60000000000002</v>
      </c>
      <c r="V1901" t="s">
        <v>55</v>
      </c>
    </row>
    <row r="1902" spans="1:22" ht="15.75" hidden="1" thickBot="1" x14ac:dyDescent="0.3">
      <c r="A1902" t="s">
        <v>8325</v>
      </c>
      <c r="B1902" s="6" t="s">
        <v>10989</v>
      </c>
      <c r="C1902" t="s">
        <v>1</v>
      </c>
      <c r="D1902" t="s">
        <v>7706</v>
      </c>
      <c r="E1902" t="s">
        <v>10763</v>
      </c>
      <c r="F1902" t="s">
        <v>10764</v>
      </c>
      <c r="G1902">
        <v>1313</v>
      </c>
      <c r="H1902">
        <v>1313</v>
      </c>
      <c r="I1902">
        <v>1313</v>
      </c>
      <c r="J1902">
        <v>1313</v>
      </c>
      <c r="K1902">
        <v>0</v>
      </c>
      <c r="L1902" s="2">
        <v>0</v>
      </c>
      <c r="M1902" s="2">
        <v>0</v>
      </c>
      <c r="N1902" s="2">
        <v>0</v>
      </c>
      <c r="O1902" s="2">
        <v>17</v>
      </c>
      <c r="P1902" s="2">
        <v>0</v>
      </c>
      <c r="Q1902" s="2">
        <v>0</v>
      </c>
      <c r="R1902" s="2">
        <v>0</v>
      </c>
      <c r="S1902" s="2">
        <v>0</v>
      </c>
      <c r="T1902" s="2">
        <v>0</v>
      </c>
      <c r="U1902" s="2">
        <v>17</v>
      </c>
      <c r="V1902" t="s">
        <v>55</v>
      </c>
    </row>
    <row r="1903" spans="1:22" ht="15.75" hidden="1" thickBot="1" x14ac:dyDescent="0.3">
      <c r="A1903" t="s">
        <v>8325</v>
      </c>
      <c r="B1903" s="6" t="s">
        <v>10989</v>
      </c>
      <c r="C1903" t="s">
        <v>1</v>
      </c>
      <c r="D1903" t="s">
        <v>7706</v>
      </c>
      <c r="E1903" t="s">
        <v>10763</v>
      </c>
      <c r="F1903" t="s">
        <v>10764</v>
      </c>
      <c r="G1903">
        <v>1312</v>
      </c>
      <c r="H1903">
        <v>1312</v>
      </c>
      <c r="I1903">
        <v>1312</v>
      </c>
      <c r="J1903">
        <v>1312</v>
      </c>
      <c r="K1903">
        <v>0</v>
      </c>
      <c r="L1903" s="2">
        <v>0</v>
      </c>
      <c r="M1903" s="2">
        <v>0</v>
      </c>
      <c r="N1903" s="2">
        <v>0</v>
      </c>
      <c r="O1903" s="2">
        <v>111.54</v>
      </c>
      <c r="P1903" s="2">
        <v>0</v>
      </c>
      <c r="Q1903" s="2">
        <v>0</v>
      </c>
      <c r="R1903" s="2">
        <v>0</v>
      </c>
      <c r="S1903" s="2">
        <v>0</v>
      </c>
      <c r="T1903" s="2">
        <v>0</v>
      </c>
      <c r="U1903" s="2">
        <v>111.54</v>
      </c>
      <c r="V1903" t="s">
        <v>55</v>
      </c>
    </row>
    <row r="1904" spans="1:22" ht="15.75" hidden="1" thickBot="1" x14ac:dyDescent="0.3">
      <c r="A1904" t="s">
        <v>8325</v>
      </c>
      <c r="B1904" s="6" t="s">
        <v>10989</v>
      </c>
      <c r="C1904" t="s">
        <v>1</v>
      </c>
      <c r="D1904" t="s">
        <v>7706</v>
      </c>
      <c r="E1904" t="s">
        <v>10763</v>
      </c>
      <c r="F1904" t="s">
        <v>10764</v>
      </c>
      <c r="G1904">
        <v>1311</v>
      </c>
      <c r="H1904">
        <v>1311</v>
      </c>
      <c r="I1904">
        <v>1311</v>
      </c>
      <c r="J1904">
        <v>1311</v>
      </c>
      <c r="K1904">
        <v>0</v>
      </c>
      <c r="L1904" s="2">
        <v>0</v>
      </c>
      <c r="M1904" s="2">
        <v>0</v>
      </c>
      <c r="N1904" s="2">
        <v>0</v>
      </c>
      <c r="O1904" s="2">
        <v>9.6</v>
      </c>
      <c r="P1904" s="2">
        <v>0</v>
      </c>
      <c r="Q1904" s="2">
        <v>0</v>
      </c>
      <c r="R1904" s="2">
        <v>0</v>
      </c>
      <c r="S1904" s="2">
        <v>0</v>
      </c>
      <c r="T1904" s="2">
        <v>0</v>
      </c>
      <c r="U1904" s="2">
        <v>9.6</v>
      </c>
      <c r="V1904" t="s">
        <v>55</v>
      </c>
    </row>
    <row r="1905" spans="1:22" ht="15.75" hidden="1" thickBot="1" x14ac:dyDescent="0.3">
      <c r="A1905" t="s">
        <v>8325</v>
      </c>
      <c r="B1905" s="6" t="s">
        <v>10989</v>
      </c>
      <c r="C1905" t="s">
        <v>1</v>
      </c>
      <c r="D1905" t="s">
        <v>7706</v>
      </c>
      <c r="E1905" t="s">
        <v>10763</v>
      </c>
      <c r="F1905" t="s">
        <v>10764</v>
      </c>
      <c r="G1905">
        <v>1310</v>
      </c>
      <c r="H1905">
        <v>1310</v>
      </c>
      <c r="I1905">
        <v>1310</v>
      </c>
      <c r="J1905">
        <v>1310</v>
      </c>
      <c r="K1905">
        <v>0</v>
      </c>
      <c r="L1905" s="2">
        <v>0</v>
      </c>
      <c r="M1905" s="2">
        <v>0</v>
      </c>
      <c r="N1905" s="2">
        <v>0</v>
      </c>
      <c r="O1905" s="2">
        <v>4.5999999999999996</v>
      </c>
      <c r="P1905" s="2">
        <v>0</v>
      </c>
      <c r="Q1905" s="2">
        <v>0</v>
      </c>
      <c r="R1905" s="2">
        <v>0</v>
      </c>
      <c r="S1905" s="2">
        <v>0</v>
      </c>
      <c r="T1905" s="2">
        <v>0</v>
      </c>
      <c r="U1905" s="2">
        <v>4.5999999999999996</v>
      </c>
      <c r="V1905" t="s">
        <v>55</v>
      </c>
    </row>
    <row r="1906" spans="1:22" ht="15.75" hidden="1" thickBot="1" x14ac:dyDescent="0.3">
      <c r="A1906" t="s">
        <v>8325</v>
      </c>
      <c r="B1906" s="6" t="s">
        <v>10989</v>
      </c>
      <c r="C1906" t="s">
        <v>1</v>
      </c>
      <c r="D1906" t="s">
        <v>7706</v>
      </c>
      <c r="E1906" t="s">
        <v>10763</v>
      </c>
      <c r="F1906" t="s">
        <v>10764</v>
      </c>
      <c r="G1906">
        <v>1309</v>
      </c>
      <c r="H1906">
        <v>1309</v>
      </c>
      <c r="I1906">
        <v>1309</v>
      </c>
      <c r="J1906">
        <v>1309</v>
      </c>
      <c r="K1906">
        <v>0</v>
      </c>
      <c r="L1906" s="2">
        <v>0</v>
      </c>
      <c r="M1906" s="2">
        <v>0</v>
      </c>
      <c r="N1906" s="2">
        <v>0</v>
      </c>
      <c r="O1906" s="2">
        <v>60</v>
      </c>
      <c r="P1906" s="2">
        <v>0</v>
      </c>
      <c r="Q1906" s="2">
        <v>0</v>
      </c>
      <c r="R1906" s="2">
        <v>0</v>
      </c>
      <c r="S1906" s="2">
        <v>0</v>
      </c>
      <c r="T1906" s="2">
        <v>0</v>
      </c>
      <c r="U1906" s="2">
        <v>60</v>
      </c>
      <c r="V1906" t="s">
        <v>55</v>
      </c>
    </row>
    <row r="1907" spans="1:22" ht="15.75" hidden="1" thickBot="1" x14ac:dyDescent="0.3">
      <c r="A1907" t="s">
        <v>8325</v>
      </c>
      <c r="B1907" s="6" t="s">
        <v>10989</v>
      </c>
      <c r="C1907" t="s">
        <v>1</v>
      </c>
      <c r="D1907" t="s">
        <v>7706</v>
      </c>
      <c r="E1907" t="s">
        <v>10763</v>
      </c>
      <c r="F1907" t="s">
        <v>10764</v>
      </c>
      <c r="G1907">
        <v>1308</v>
      </c>
      <c r="H1907">
        <v>1308</v>
      </c>
      <c r="I1907">
        <v>1308</v>
      </c>
      <c r="J1907">
        <v>1308</v>
      </c>
      <c r="K1907">
        <v>0</v>
      </c>
      <c r="L1907" s="2">
        <v>0</v>
      </c>
      <c r="M1907" s="2">
        <v>0</v>
      </c>
      <c r="N1907" s="2">
        <v>0</v>
      </c>
      <c r="O1907" s="2">
        <v>179.57</v>
      </c>
      <c r="P1907" s="2">
        <v>0</v>
      </c>
      <c r="Q1907" s="2">
        <v>0</v>
      </c>
      <c r="R1907" s="2">
        <v>0</v>
      </c>
      <c r="S1907" s="2">
        <v>0</v>
      </c>
      <c r="T1907" s="2">
        <v>0</v>
      </c>
      <c r="U1907" s="2">
        <v>179.57</v>
      </c>
      <c r="V1907" t="s">
        <v>55</v>
      </c>
    </row>
    <row r="1908" spans="1:22" ht="15.75" hidden="1" thickBot="1" x14ac:dyDescent="0.3">
      <c r="A1908" t="s">
        <v>8325</v>
      </c>
      <c r="B1908" s="6" t="s">
        <v>10989</v>
      </c>
      <c r="C1908" t="s">
        <v>1</v>
      </c>
      <c r="D1908" t="s">
        <v>7706</v>
      </c>
      <c r="E1908" t="s">
        <v>10763</v>
      </c>
      <c r="F1908" t="s">
        <v>10764</v>
      </c>
      <c r="G1908">
        <v>1307</v>
      </c>
      <c r="H1908">
        <v>1307</v>
      </c>
      <c r="I1908">
        <v>1307</v>
      </c>
      <c r="J1908">
        <v>1307</v>
      </c>
      <c r="K1908">
        <v>0</v>
      </c>
      <c r="L1908" s="2">
        <v>0</v>
      </c>
      <c r="M1908" s="2">
        <v>0</v>
      </c>
      <c r="N1908" s="2">
        <v>0</v>
      </c>
      <c r="O1908" s="2">
        <v>414</v>
      </c>
      <c r="P1908" s="2">
        <v>0</v>
      </c>
      <c r="Q1908" s="2">
        <v>0</v>
      </c>
      <c r="R1908" s="2">
        <v>0</v>
      </c>
      <c r="S1908" s="2">
        <v>0</v>
      </c>
      <c r="T1908" s="2">
        <v>0</v>
      </c>
      <c r="U1908" s="2">
        <v>414</v>
      </c>
      <c r="V1908" t="s">
        <v>55</v>
      </c>
    </row>
    <row r="1909" spans="1:22" ht="15.75" hidden="1" thickBot="1" x14ac:dyDescent="0.3">
      <c r="A1909" t="s">
        <v>8325</v>
      </c>
      <c r="B1909" s="6" t="s">
        <v>10989</v>
      </c>
      <c r="C1909" t="s">
        <v>1</v>
      </c>
      <c r="D1909" t="s">
        <v>7706</v>
      </c>
      <c r="E1909" t="s">
        <v>10763</v>
      </c>
      <c r="F1909" t="s">
        <v>10764</v>
      </c>
      <c r="G1909">
        <v>1306</v>
      </c>
      <c r="H1909">
        <v>1306</v>
      </c>
      <c r="I1909">
        <v>1306</v>
      </c>
      <c r="J1909">
        <v>1306</v>
      </c>
      <c r="K1909">
        <v>0</v>
      </c>
      <c r="L1909" s="2">
        <v>0</v>
      </c>
      <c r="M1909" s="2">
        <v>0</v>
      </c>
      <c r="N1909" s="2">
        <v>0</v>
      </c>
      <c r="O1909" s="2">
        <v>195.5</v>
      </c>
      <c r="P1909" s="2">
        <v>0</v>
      </c>
      <c r="Q1909" s="2">
        <v>0</v>
      </c>
      <c r="R1909" s="2">
        <v>0</v>
      </c>
      <c r="S1909" s="2">
        <v>0</v>
      </c>
      <c r="T1909" s="2">
        <v>0</v>
      </c>
      <c r="U1909" s="2">
        <v>195.5</v>
      </c>
      <c r="V1909" t="s">
        <v>55</v>
      </c>
    </row>
    <row r="1910" spans="1:22" ht="15.75" hidden="1" thickBot="1" x14ac:dyDescent="0.3">
      <c r="A1910" t="s">
        <v>8325</v>
      </c>
      <c r="B1910" s="6" t="s">
        <v>10989</v>
      </c>
      <c r="C1910" t="s">
        <v>1</v>
      </c>
      <c r="D1910" t="s">
        <v>7706</v>
      </c>
      <c r="E1910" t="s">
        <v>10763</v>
      </c>
      <c r="F1910" t="s">
        <v>10764</v>
      </c>
      <c r="G1910">
        <v>1305</v>
      </c>
      <c r="H1910">
        <v>1305</v>
      </c>
      <c r="I1910">
        <v>1305</v>
      </c>
      <c r="J1910">
        <v>1305</v>
      </c>
      <c r="K1910">
        <v>0</v>
      </c>
      <c r="L1910" s="2">
        <v>0</v>
      </c>
      <c r="M1910" s="2">
        <v>0</v>
      </c>
      <c r="N1910" s="2">
        <v>0</v>
      </c>
      <c r="O1910" s="2">
        <v>236.45</v>
      </c>
      <c r="P1910" s="2">
        <v>0</v>
      </c>
      <c r="Q1910" s="2">
        <v>0</v>
      </c>
      <c r="R1910" s="2">
        <v>0</v>
      </c>
      <c r="S1910" s="2">
        <v>0</v>
      </c>
      <c r="T1910" s="2">
        <v>0</v>
      </c>
      <c r="U1910" s="2">
        <v>236.45</v>
      </c>
      <c r="V1910" t="s">
        <v>55</v>
      </c>
    </row>
    <row r="1911" spans="1:22" ht="15.75" hidden="1" thickBot="1" x14ac:dyDescent="0.3">
      <c r="A1911" t="s">
        <v>8325</v>
      </c>
      <c r="B1911" s="6" t="s">
        <v>10989</v>
      </c>
      <c r="C1911" t="s">
        <v>1</v>
      </c>
      <c r="D1911" t="s">
        <v>7706</v>
      </c>
      <c r="E1911" t="s">
        <v>10763</v>
      </c>
      <c r="F1911" t="s">
        <v>10764</v>
      </c>
      <c r="G1911">
        <v>1304</v>
      </c>
      <c r="H1911">
        <v>1304</v>
      </c>
      <c r="I1911">
        <v>1304</v>
      </c>
      <c r="J1911">
        <v>1304</v>
      </c>
      <c r="K1911">
        <v>0</v>
      </c>
      <c r="L1911" s="2">
        <v>0</v>
      </c>
      <c r="M1911" s="2">
        <v>0</v>
      </c>
      <c r="N1911" s="2">
        <v>0</v>
      </c>
      <c r="O1911" s="2">
        <v>878.25</v>
      </c>
      <c r="P1911" s="2">
        <v>0</v>
      </c>
      <c r="Q1911" s="2">
        <v>0</v>
      </c>
      <c r="R1911" s="2">
        <v>0</v>
      </c>
      <c r="S1911" s="2">
        <v>0</v>
      </c>
      <c r="T1911" s="2">
        <v>0</v>
      </c>
      <c r="U1911" s="2">
        <v>878.25</v>
      </c>
      <c r="V1911" t="s">
        <v>55</v>
      </c>
    </row>
    <row r="1912" spans="1:22" ht="15.75" hidden="1" thickBot="1" x14ac:dyDescent="0.3">
      <c r="A1912" t="s">
        <v>8325</v>
      </c>
      <c r="B1912" s="6" t="s">
        <v>10988</v>
      </c>
      <c r="C1912" t="s">
        <v>1</v>
      </c>
      <c r="D1912" t="s">
        <v>7706</v>
      </c>
      <c r="E1912" t="s">
        <v>10763</v>
      </c>
      <c r="F1912" t="s">
        <v>10764</v>
      </c>
      <c r="G1912">
        <v>1303</v>
      </c>
      <c r="H1912">
        <v>1303</v>
      </c>
      <c r="I1912">
        <v>1303</v>
      </c>
      <c r="J1912">
        <v>1303</v>
      </c>
      <c r="K1912">
        <v>0</v>
      </c>
      <c r="L1912" s="2">
        <v>0</v>
      </c>
      <c r="M1912" s="2">
        <v>0</v>
      </c>
      <c r="N1912" s="2">
        <v>0</v>
      </c>
      <c r="O1912" s="2">
        <v>168</v>
      </c>
      <c r="P1912" s="2">
        <v>0</v>
      </c>
      <c r="Q1912" s="2">
        <v>0</v>
      </c>
      <c r="R1912" s="2">
        <v>0</v>
      </c>
      <c r="S1912" s="2">
        <v>0</v>
      </c>
      <c r="T1912" s="2">
        <v>0</v>
      </c>
      <c r="U1912" s="2">
        <v>168</v>
      </c>
      <c r="V1912" t="s">
        <v>55</v>
      </c>
    </row>
    <row r="1913" spans="1:22" ht="15.75" hidden="1" thickBot="1" x14ac:dyDescent="0.3">
      <c r="A1913" t="s">
        <v>8325</v>
      </c>
      <c r="B1913" s="6" t="s">
        <v>10988</v>
      </c>
      <c r="C1913" t="s">
        <v>1</v>
      </c>
      <c r="D1913" t="s">
        <v>7706</v>
      </c>
      <c r="E1913" t="s">
        <v>10763</v>
      </c>
      <c r="F1913" t="s">
        <v>10764</v>
      </c>
      <c r="G1913">
        <v>1302</v>
      </c>
      <c r="H1913">
        <v>1302</v>
      </c>
      <c r="I1913">
        <v>1302</v>
      </c>
      <c r="J1913">
        <v>1302</v>
      </c>
      <c r="K1913">
        <v>0</v>
      </c>
      <c r="L1913" s="2">
        <v>0</v>
      </c>
      <c r="M1913" s="2">
        <v>0</v>
      </c>
      <c r="N1913" s="2">
        <v>0</v>
      </c>
      <c r="O1913" s="2">
        <v>103.5</v>
      </c>
      <c r="P1913" s="2">
        <v>0</v>
      </c>
      <c r="Q1913" s="2">
        <v>0</v>
      </c>
      <c r="R1913" s="2">
        <v>0</v>
      </c>
      <c r="S1913" s="2">
        <v>0</v>
      </c>
      <c r="T1913" s="2">
        <v>0</v>
      </c>
      <c r="U1913" s="2">
        <v>103.5</v>
      </c>
      <c r="V1913" t="s">
        <v>55</v>
      </c>
    </row>
    <row r="1914" spans="1:22" ht="15.75" hidden="1" thickBot="1" x14ac:dyDescent="0.3">
      <c r="A1914" t="s">
        <v>8325</v>
      </c>
      <c r="B1914" s="6" t="s">
        <v>10988</v>
      </c>
      <c r="C1914" t="s">
        <v>1</v>
      </c>
      <c r="D1914" t="s">
        <v>7706</v>
      </c>
      <c r="E1914" t="s">
        <v>10763</v>
      </c>
      <c r="F1914" t="s">
        <v>10764</v>
      </c>
      <c r="G1914">
        <v>1301</v>
      </c>
      <c r="H1914">
        <v>1301</v>
      </c>
      <c r="I1914">
        <v>1301</v>
      </c>
      <c r="J1914">
        <v>1301</v>
      </c>
      <c r="K1914">
        <v>0</v>
      </c>
      <c r="L1914" s="2">
        <v>0</v>
      </c>
      <c r="M1914" s="2">
        <v>0</v>
      </c>
      <c r="N1914" s="2">
        <v>0</v>
      </c>
      <c r="O1914" s="2">
        <v>16.5</v>
      </c>
      <c r="P1914" s="2">
        <v>0</v>
      </c>
      <c r="Q1914" s="2">
        <v>0</v>
      </c>
      <c r="R1914" s="2">
        <v>0</v>
      </c>
      <c r="S1914" s="2">
        <v>0</v>
      </c>
      <c r="T1914" s="2">
        <v>0</v>
      </c>
      <c r="U1914" s="2">
        <v>16.5</v>
      </c>
      <c r="V1914" t="s">
        <v>55</v>
      </c>
    </row>
    <row r="1915" spans="1:22" ht="15.75" hidden="1" thickBot="1" x14ac:dyDescent="0.3">
      <c r="A1915" t="s">
        <v>8325</v>
      </c>
      <c r="B1915" s="6" t="s">
        <v>10988</v>
      </c>
      <c r="C1915" t="s">
        <v>1</v>
      </c>
      <c r="D1915" t="s">
        <v>7706</v>
      </c>
      <c r="E1915" t="s">
        <v>10763</v>
      </c>
      <c r="F1915" t="s">
        <v>10764</v>
      </c>
      <c r="G1915">
        <v>1300</v>
      </c>
      <c r="H1915">
        <v>1300</v>
      </c>
      <c r="I1915">
        <v>1300</v>
      </c>
      <c r="J1915">
        <v>1300</v>
      </c>
      <c r="K1915">
        <v>0</v>
      </c>
      <c r="L1915" s="2">
        <v>0</v>
      </c>
      <c r="M1915" s="2">
        <v>0</v>
      </c>
      <c r="N1915" s="2">
        <v>0</v>
      </c>
      <c r="O1915" s="2">
        <v>252.2</v>
      </c>
      <c r="P1915" s="2">
        <v>0</v>
      </c>
      <c r="Q1915" s="2">
        <v>0</v>
      </c>
      <c r="R1915" s="2">
        <v>0</v>
      </c>
      <c r="S1915" s="2">
        <v>0</v>
      </c>
      <c r="T1915" s="2">
        <v>0</v>
      </c>
      <c r="U1915" s="2">
        <v>252.2</v>
      </c>
      <c r="V1915" t="s">
        <v>55</v>
      </c>
    </row>
    <row r="1916" spans="1:22" ht="15.75" hidden="1" thickBot="1" x14ac:dyDescent="0.3">
      <c r="A1916" t="s">
        <v>8325</v>
      </c>
      <c r="B1916" s="6" t="s">
        <v>10988</v>
      </c>
      <c r="C1916" t="s">
        <v>1</v>
      </c>
      <c r="D1916" t="s">
        <v>7706</v>
      </c>
      <c r="E1916" t="s">
        <v>10763</v>
      </c>
      <c r="F1916" t="s">
        <v>10764</v>
      </c>
      <c r="G1916">
        <v>1299</v>
      </c>
      <c r="H1916">
        <v>1299</v>
      </c>
      <c r="I1916">
        <v>1299</v>
      </c>
      <c r="J1916">
        <v>1299</v>
      </c>
      <c r="K1916">
        <v>0</v>
      </c>
      <c r="L1916" s="2">
        <v>0</v>
      </c>
      <c r="M1916" s="2">
        <v>0</v>
      </c>
      <c r="N1916" s="2">
        <v>0</v>
      </c>
      <c r="O1916" s="2">
        <v>21.3</v>
      </c>
      <c r="P1916" s="2">
        <v>0</v>
      </c>
      <c r="Q1916" s="2">
        <v>0</v>
      </c>
      <c r="R1916" s="2">
        <v>0</v>
      </c>
      <c r="S1916" s="2">
        <v>0</v>
      </c>
      <c r="T1916" s="2">
        <v>0</v>
      </c>
      <c r="U1916" s="2">
        <v>21.3</v>
      </c>
      <c r="V1916" t="s">
        <v>55</v>
      </c>
    </row>
    <row r="1917" spans="1:22" ht="15.75" hidden="1" thickBot="1" x14ac:dyDescent="0.3">
      <c r="A1917" t="s">
        <v>8325</v>
      </c>
      <c r="B1917" s="6" t="s">
        <v>10988</v>
      </c>
      <c r="C1917" t="s">
        <v>1</v>
      </c>
      <c r="D1917" t="s">
        <v>7706</v>
      </c>
      <c r="E1917" t="s">
        <v>10763</v>
      </c>
      <c r="F1917" t="s">
        <v>10764</v>
      </c>
      <c r="G1917">
        <v>1298</v>
      </c>
      <c r="H1917">
        <v>1298</v>
      </c>
      <c r="I1917">
        <v>1298</v>
      </c>
      <c r="J1917">
        <v>1298</v>
      </c>
      <c r="K1917">
        <v>0</v>
      </c>
      <c r="L1917" s="2">
        <v>0</v>
      </c>
      <c r="M1917" s="2">
        <v>0</v>
      </c>
      <c r="N1917" s="2">
        <v>0</v>
      </c>
      <c r="O1917" s="2">
        <v>100</v>
      </c>
      <c r="P1917" s="2">
        <v>0</v>
      </c>
      <c r="Q1917" s="2">
        <v>0</v>
      </c>
      <c r="R1917" s="2">
        <v>0</v>
      </c>
      <c r="S1917" s="2">
        <v>0</v>
      </c>
      <c r="T1917" s="2">
        <v>0</v>
      </c>
      <c r="U1917" s="2">
        <v>100</v>
      </c>
      <c r="V1917" t="s">
        <v>55</v>
      </c>
    </row>
    <row r="1918" spans="1:22" ht="15.75" hidden="1" thickBot="1" x14ac:dyDescent="0.3">
      <c r="A1918" t="s">
        <v>8325</v>
      </c>
      <c r="B1918" s="6" t="s">
        <v>10988</v>
      </c>
      <c r="C1918" t="s">
        <v>1</v>
      </c>
      <c r="D1918" t="s">
        <v>7706</v>
      </c>
      <c r="E1918" t="s">
        <v>10763</v>
      </c>
      <c r="F1918" t="s">
        <v>10764</v>
      </c>
      <c r="G1918">
        <v>1297</v>
      </c>
      <c r="H1918">
        <v>1297</v>
      </c>
      <c r="I1918">
        <v>1297</v>
      </c>
      <c r="J1918">
        <v>1297</v>
      </c>
      <c r="K1918">
        <v>0</v>
      </c>
      <c r="L1918" s="2">
        <v>0</v>
      </c>
      <c r="M1918" s="2">
        <v>0</v>
      </c>
      <c r="N1918" s="2">
        <v>0</v>
      </c>
      <c r="O1918" s="2">
        <v>122</v>
      </c>
      <c r="P1918" s="2">
        <v>0</v>
      </c>
      <c r="Q1918" s="2">
        <v>0</v>
      </c>
      <c r="R1918" s="2">
        <v>0</v>
      </c>
      <c r="S1918" s="2">
        <v>0</v>
      </c>
      <c r="T1918" s="2">
        <v>0</v>
      </c>
      <c r="U1918" s="2">
        <v>122</v>
      </c>
      <c r="V1918" t="s">
        <v>55</v>
      </c>
    </row>
    <row r="1919" spans="1:22" ht="15.75" hidden="1" thickBot="1" x14ac:dyDescent="0.3">
      <c r="A1919" t="s">
        <v>8325</v>
      </c>
      <c r="B1919" s="6" t="s">
        <v>10988</v>
      </c>
      <c r="C1919" t="s">
        <v>1</v>
      </c>
      <c r="D1919" t="s">
        <v>7706</v>
      </c>
      <c r="E1919" t="s">
        <v>10763</v>
      </c>
      <c r="F1919" t="s">
        <v>10764</v>
      </c>
      <c r="G1919">
        <v>1296</v>
      </c>
      <c r="H1919">
        <v>1296</v>
      </c>
      <c r="I1919">
        <v>1296</v>
      </c>
      <c r="J1919">
        <v>1296</v>
      </c>
      <c r="K1919">
        <v>0</v>
      </c>
      <c r="L1919" s="2">
        <v>0</v>
      </c>
      <c r="M1919" s="2">
        <v>0</v>
      </c>
      <c r="N1919" s="2">
        <v>0</v>
      </c>
      <c r="O1919" s="2">
        <v>148.9</v>
      </c>
      <c r="P1919" s="2">
        <v>0</v>
      </c>
      <c r="Q1919" s="2">
        <v>0</v>
      </c>
      <c r="R1919" s="2">
        <v>0</v>
      </c>
      <c r="S1919" s="2">
        <v>0</v>
      </c>
      <c r="T1919" s="2">
        <v>0</v>
      </c>
      <c r="U1919" s="2">
        <v>148.9</v>
      </c>
      <c r="V1919" t="s">
        <v>55</v>
      </c>
    </row>
    <row r="1920" spans="1:22" ht="15.75" hidden="1" thickBot="1" x14ac:dyDescent="0.3">
      <c r="A1920" t="s">
        <v>8325</v>
      </c>
      <c r="B1920" s="6" t="s">
        <v>10988</v>
      </c>
      <c r="C1920" t="s">
        <v>1</v>
      </c>
      <c r="D1920" t="s">
        <v>7706</v>
      </c>
      <c r="E1920" t="s">
        <v>10763</v>
      </c>
      <c r="F1920" t="s">
        <v>10764</v>
      </c>
      <c r="G1920">
        <v>1295</v>
      </c>
      <c r="H1920">
        <v>1295</v>
      </c>
      <c r="I1920">
        <v>1295</v>
      </c>
      <c r="J1920">
        <v>1295</v>
      </c>
      <c r="K1920">
        <v>0</v>
      </c>
      <c r="L1920" s="2">
        <v>0</v>
      </c>
      <c r="M1920" s="2">
        <v>0</v>
      </c>
      <c r="N1920" s="2">
        <v>0</v>
      </c>
      <c r="O1920" s="2">
        <v>345.6</v>
      </c>
      <c r="P1920" s="2">
        <v>0</v>
      </c>
      <c r="Q1920" s="2">
        <v>0</v>
      </c>
      <c r="R1920" s="2">
        <v>0</v>
      </c>
      <c r="S1920" s="2">
        <v>0</v>
      </c>
      <c r="T1920" s="2">
        <v>0</v>
      </c>
      <c r="U1920" s="2">
        <v>345.6</v>
      </c>
      <c r="V1920" t="s">
        <v>55</v>
      </c>
    </row>
    <row r="1921" spans="1:22" ht="15.75" hidden="1" thickBot="1" x14ac:dyDescent="0.3">
      <c r="A1921" t="s">
        <v>8325</v>
      </c>
      <c r="B1921" s="6" t="s">
        <v>10988</v>
      </c>
      <c r="C1921" t="s">
        <v>1</v>
      </c>
      <c r="D1921" t="s">
        <v>7706</v>
      </c>
      <c r="E1921" t="s">
        <v>10763</v>
      </c>
      <c r="F1921" t="s">
        <v>10764</v>
      </c>
      <c r="G1921">
        <v>1294</v>
      </c>
      <c r="H1921">
        <v>1294</v>
      </c>
      <c r="I1921">
        <v>1294</v>
      </c>
      <c r="J1921">
        <v>1294</v>
      </c>
      <c r="K1921">
        <v>0</v>
      </c>
      <c r="L1921" s="2">
        <v>0</v>
      </c>
      <c r="M1921" s="2">
        <v>0</v>
      </c>
      <c r="N1921" s="2">
        <v>0</v>
      </c>
      <c r="O1921" s="2">
        <v>90</v>
      </c>
      <c r="P1921" s="2">
        <v>0</v>
      </c>
      <c r="Q1921" s="2">
        <v>0</v>
      </c>
      <c r="R1921" s="2">
        <v>0</v>
      </c>
      <c r="S1921" s="2">
        <v>0</v>
      </c>
      <c r="T1921" s="2">
        <v>0</v>
      </c>
      <c r="U1921" s="2">
        <v>90</v>
      </c>
      <c r="V1921" t="s">
        <v>55</v>
      </c>
    </row>
    <row r="1922" spans="1:22" ht="15.75" hidden="1" thickBot="1" x14ac:dyDescent="0.3">
      <c r="A1922" t="s">
        <v>8325</v>
      </c>
      <c r="B1922" s="6" t="s">
        <v>10988</v>
      </c>
      <c r="C1922" t="s">
        <v>1</v>
      </c>
      <c r="D1922" t="s">
        <v>7706</v>
      </c>
      <c r="E1922" t="s">
        <v>10763</v>
      </c>
      <c r="F1922" t="s">
        <v>10764</v>
      </c>
      <c r="G1922">
        <v>1293</v>
      </c>
      <c r="H1922">
        <v>1293</v>
      </c>
      <c r="I1922">
        <v>1293</v>
      </c>
      <c r="J1922">
        <v>1293</v>
      </c>
      <c r="K1922">
        <v>0</v>
      </c>
      <c r="L1922" s="2">
        <v>0</v>
      </c>
      <c r="M1922" s="2">
        <v>0</v>
      </c>
      <c r="N1922" s="2">
        <v>0</v>
      </c>
      <c r="O1922" s="2">
        <v>254.9</v>
      </c>
      <c r="P1922" s="2">
        <v>0</v>
      </c>
      <c r="Q1922" s="2">
        <v>0</v>
      </c>
      <c r="R1922" s="2">
        <v>0</v>
      </c>
      <c r="S1922" s="2">
        <v>0</v>
      </c>
      <c r="T1922" s="2">
        <v>0</v>
      </c>
      <c r="U1922" s="2">
        <v>254.9</v>
      </c>
      <c r="V1922" t="s">
        <v>55</v>
      </c>
    </row>
    <row r="1923" spans="1:22" ht="15.75" hidden="1" thickBot="1" x14ac:dyDescent="0.3">
      <c r="A1923" t="s">
        <v>8325</v>
      </c>
      <c r="B1923" s="6" t="s">
        <v>10988</v>
      </c>
      <c r="C1923" t="s">
        <v>1</v>
      </c>
      <c r="D1923" t="s">
        <v>7706</v>
      </c>
      <c r="E1923" t="s">
        <v>10763</v>
      </c>
      <c r="F1923" t="s">
        <v>10764</v>
      </c>
      <c r="G1923">
        <v>1292</v>
      </c>
      <c r="H1923">
        <v>1292</v>
      </c>
      <c r="I1923">
        <v>1292</v>
      </c>
      <c r="J1923">
        <v>1292</v>
      </c>
      <c r="K1923">
        <v>0</v>
      </c>
      <c r="L1923" s="2">
        <v>0</v>
      </c>
      <c r="M1923" s="2">
        <v>0</v>
      </c>
      <c r="N1923" s="2">
        <v>0</v>
      </c>
      <c r="O1923" s="2">
        <v>428</v>
      </c>
      <c r="P1923" s="2">
        <v>0</v>
      </c>
      <c r="Q1923" s="2">
        <v>0</v>
      </c>
      <c r="R1923" s="2">
        <v>0</v>
      </c>
      <c r="S1923" s="2">
        <v>0</v>
      </c>
      <c r="T1923" s="2">
        <v>0</v>
      </c>
      <c r="U1923" s="2">
        <v>428</v>
      </c>
      <c r="V1923" t="s">
        <v>55</v>
      </c>
    </row>
    <row r="1924" spans="1:22" ht="15.75" hidden="1" thickBot="1" x14ac:dyDescent="0.3">
      <c r="A1924" t="s">
        <v>8325</v>
      </c>
      <c r="B1924" s="6" t="s">
        <v>10988</v>
      </c>
      <c r="C1924" t="s">
        <v>1</v>
      </c>
      <c r="D1924" t="s">
        <v>7706</v>
      </c>
      <c r="E1924" t="s">
        <v>10763</v>
      </c>
      <c r="F1924" t="s">
        <v>10764</v>
      </c>
      <c r="G1924">
        <v>1291</v>
      </c>
      <c r="H1924">
        <v>1291</v>
      </c>
      <c r="I1924">
        <v>1291</v>
      </c>
      <c r="J1924">
        <v>1291</v>
      </c>
      <c r="K1924">
        <v>0</v>
      </c>
      <c r="L1924" s="2">
        <v>0</v>
      </c>
      <c r="M1924" s="2">
        <v>0</v>
      </c>
      <c r="N1924" s="2">
        <v>0</v>
      </c>
      <c r="O1924" s="2">
        <v>258</v>
      </c>
      <c r="P1924" s="2">
        <v>0</v>
      </c>
      <c r="Q1924" s="2">
        <v>0</v>
      </c>
      <c r="R1924" s="2">
        <v>0</v>
      </c>
      <c r="S1924" s="2">
        <v>0</v>
      </c>
      <c r="T1924" s="2">
        <v>0</v>
      </c>
      <c r="U1924" s="2">
        <v>258</v>
      </c>
      <c r="V1924" t="s">
        <v>55</v>
      </c>
    </row>
    <row r="1925" spans="1:22" ht="15.75" hidden="1" thickBot="1" x14ac:dyDescent="0.3">
      <c r="A1925" t="s">
        <v>8325</v>
      </c>
      <c r="B1925" s="6" t="s">
        <v>10988</v>
      </c>
      <c r="C1925" t="s">
        <v>1</v>
      </c>
      <c r="D1925" t="s">
        <v>7706</v>
      </c>
      <c r="E1925" t="s">
        <v>10763</v>
      </c>
      <c r="F1925" t="s">
        <v>10764</v>
      </c>
      <c r="G1925">
        <v>1290</v>
      </c>
      <c r="H1925">
        <v>1290</v>
      </c>
      <c r="I1925">
        <v>1290</v>
      </c>
      <c r="J1925">
        <v>1290</v>
      </c>
      <c r="K1925">
        <v>0</v>
      </c>
      <c r="L1925" s="2">
        <v>0</v>
      </c>
      <c r="M1925" s="2">
        <v>0</v>
      </c>
      <c r="N1925" s="2">
        <v>0</v>
      </c>
      <c r="O1925" s="2">
        <v>46.4</v>
      </c>
      <c r="P1925" s="2">
        <v>0</v>
      </c>
      <c r="Q1925" s="2">
        <v>0</v>
      </c>
      <c r="R1925" s="2">
        <v>0</v>
      </c>
      <c r="S1925" s="2">
        <v>0</v>
      </c>
      <c r="T1925" s="2">
        <v>0</v>
      </c>
      <c r="U1925" s="2">
        <v>46.4</v>
      </c>
      <c r="V1925" t="s">
        <v>55</v>
      </c>
    </row>
    <row r="1926" spans="1:22" ht="15.75" hidden="1" thickBot="1" x14ac:dyDescent="0.3">
      <c r="A1926" t="s">
        <v>8325</v>
      </c>
      <c r="B1926" s="6" t="s">
        <v>10988</v>
      </c>
      <c r="C1926" t="s">
        <v>1</v>
      </c>
      <c r="D1926" t="s">
        <v>7706</v>
      </c>
      <c r="E1926" t="s">
        <v>10763</v>
      </c>
      <c r="F1926" t="s">
        <v>10764</v>
      </c>
      <c r="G1926">
        <v>1289</v>
      </c>
      <c r="H1926">
        <v>1289</v>
      </c>
      <c r="I1926">
        <v>1289</v>
      </c>
      <c r="J1926">
        <v>1289</v>
      </c>
      <c r="K1926">
        <v>0</v>
      </c>
      <c r="L1926" s="2">
        <v>0</v>
      </c>
      <c r="M1926" s="2">
        <v>0</v>
      </c>
      <c r="N1926" s="2">
        <v>0</v>
      </c>
      <c r="O1926" s="2">
        <v>220</v>
      </c>
      <c r="P1926" s="2">
        <v>0</v>
      </c>
      <c r="Q1926" s="2">
        <v>0</v>
      </c>
      <c r="R1926" s="2">
        <v>0</v>
      </c>
      <c r="S1926" s="2">
        <v>0</v>
      </c>
      <c r="T1926" s="2">
        <v>0</v>
      </c>
      <c r="U1926" s="2">
        <v>220</v>
      </c>
      <c r="V1926" t="s">
        <v>55</v>
      </c>
    </row>
    <row r="1927" spans="1:22" ht="15.75" hidden="1" thickBot="1" x14ac:dyDescent="0.3">
      <c r="A1927" t="s">
        <v>8325</v>
      </c>
      <c r="B1927" s="6" t="s">
        <v>10988</v>
      </c>
      <c r="C1927" t="s">
        <v>1</v>
      </c>
      <c r="D1927" t="s">
        <v>7706</v>
      </c>
      <c r="E1927" t="s">
        <v>10763</v>
      </c>
      <c r="F1927" t="s">
        <v>10764</v>
      </c>
      <c r="G1927">
        <v>1288</v>
      </c>
      <c r="H1927">
        <v>1288</v>
      </c>
      <c r="I1927">
        <v>1288</v>
      </c>
      <c r="J1927">
        <v>1288</v>
      </c>
      <c r="K1927">
        <v>0</v>
      </c>
      <c r="L1927" s="2">
        <v>0</v>
      </c>
      <c r="M1927" s="2">
        <v>0</v>
      </c>
      <c r="N1927" s="2">
        <v>0</v>
      </c>
      <c r="O1927" s="2">
        <v>550</v>
      </c>
      <c r="P1927" s="2">
        <v>0</v>
      </c>
      <c r="Q1927" s="2">
        <v>0</v>
      </c>
      <c r="R1927" s="2">
        <v>0</v>
      </c>
      <c r="S1927" s="2">
        <v>0</v>
      </c>
      <c r="T1927" s="2">
        <v>0</v>
      </c>
      <c r="U1927" s="2">
        <v>550</v>
      </c>
      <c r="V1927" t="s">
        <v>55</v>
      </c>
    </row>
    <row r="1928" spans="1:22" ht="15.75" hidden="1" thickBot="1" x14ac:dyDescent="0.3">
      <c r="A1928" t="s">
        <v>8325</v>
      </c>
      <c r="B1928" s="6" t="s">
        <v>10987</v>
      </c>
      <c r="C1928" t="s">
        <v>1</v>
      </c>
      <c r="D1928" t="s">
        <v>7706</v>
      </c>
      <c r="E1928" t="s">
        <v>10763</v>
      </c>
      <c r="F1928" t="s">
        <v>10764</v>
      </c>
      <c r="G1928">
        <v>1287</v>
      </c>
      <c r="H1928">
        <v>1287</v>
      </c>
      <c r="I1928">
        <v>1287</v>
      </c>
      <c r="J1928">
        <v>1287</v>
      </c>
      <c r="K1928">
        <v>0</v>
      </c>
      <c r="L1928" s="2">
        <v>0</v>
      </c>
      <c r="M1928" s="2">
        <v>0</v>
      </c>
      <c r="N1928" s="2">
        <v>0</v>
      </c>
      <c r="O1928" s="2">
        <v>839</v>
      </c>
      <c r="P1928" s="2">
        <v>0</v>
      </c>
      <c r="Q1928" s="2">
        <v>0</v>
      </c>
      <c r="R1928" s="2">
        <v>0</v>
      </c>
      <c r="S1928" s="2">
        <v>0</v>
      </c>
      <c r="T1928" s="2">
        <v>0</v>
      </c>
      <c r="U1928" s="2">
        <v>839</v>
      </c>
      <c r="V1928" t="s">
        <v>55</v>
      </c>
    </row>
    <row r="1929" spans="1:22" ht="15.75" hidden="1" thickBot="1" x14ac:dyDescent="0.3">
      <c r="A1929" t="s">
        <v>8325</v>
      </c>
      <c r="B1929" s="6" t="s">
        <v>10987</v>
      </c>
      <c r="C1929" t="s">
        <v>1</v>
      </c>
      <c r="D1929" t="s">
        <v>7706</v>
      </c>
      <c r="E1929" t="s">
        <v>10763</v>
      </c>
      <c r="F1929" t="s">
        <v>10764</v>
      </c>
      <c r="G1929">
        <v>1286</v>
      </c>
      <c r="H1929">
        <v>1286</v>
      </c>
      <c r="I1929">
        <v>1286</v>
      </c>
      <c r="J1929">
        <v>1286</v>
      </c>
      <c r="K1929">
        <v>0</v>
      </c>
      <c r="L1929" s="2">
        <v>0</v>
      </c>
      <c r="M1929" s="2">
        <v>0</v>
      </c>
      <c r="N1929" s="2">
        <v>0</v>
      </c>
      <c r="O1929" s="2">
        <v>113.35</v>
      </c>
      <c r="P1929" s="2">
        <v>0</v>
      </c>
      <c r="Q1929" s="2">
        <v>0</v>
      </c>
      <c r="R1929" s="2">
        <v>0</v>
      </c>
      <c r="S1929" s="2">
        <v>0</v>
      </c>
      <c r="T1929" s="2">
        <v>0</v>
      </c>
      <c r="U1929" s="2">
        <v>113.35</v>
      </c>
      <c r="V1929" t="s">
        <v>55</v>
      </c>
    </row>
    <row r="1930" spans="1:22" ht="15.75" hidden="1" thickBot="1" x14ac:dyDescent="0.3">
      <c r="A1930" t="s">
        <v>8325</v>
      </c>
      <c r="B1930" s="6" t="s">
        <v>10987</v>
      </c>
      <c r="C1930" t="s">
        <v>1</v>
      </c>
      <c r="D1930" t="s">
        <v>7706</v>
      </c>
      <c r="E1930" t="s">
        <v>10763</v>
      </c>
      <c r="F1930" t="s">
        <v>10764</v>
      </c>
      <c r="G1930">
        <v>1285</v>
      </c>
      <c r="H1930">
        <v>1285</v>
      </c>
      <c r="I1930">
        <v>1285</v>
      </c>
      <c r="J1930">
        <v>1285</v>
      </c>
      <c r="K1930">
        <v>0</v>
      </c>
      <c r="L1930" s="2">
        <v>0</v>
      </c>
      <c r="M1930" s="2">
        <v>0</v>
      </c>
      <c r="N1930" s="2">
        <v>0</v>
      </c>
      <c r="O1930" s="2">
        <v>34.049999999999997</v>
      </c>
      <c r="P1930" s="2">
        <v>0</v>
      </c>
      <c r="Q1930" s="2">
        <v>0</v>
      </c>
      <c r="R1930" s="2">
        <v>0</v>
      </c>
      <c r="S1930" s="2">
        <v>0</v>
      </c>
      <c r="T1930" s="2">
        <v>0</v>
      </c>
      <c r="U1930" s="2">
        <v>34.049999999999997</v>
      </c>
      <c r="V1930" t="s">
        <v>55</v>
      </c>
    </row>
    <row r="1931" spans="1:22" ht="15.75" hidden="1" thickBot="1" x14ac:dyDescent="0.3">
      <c r="A1931" t="s">
        <v>8325</v>
      </c>
      <c r="B1931" s="6" t="s">
        <v>10987</v>
      </c>
      <c r="C1931" t="s">
        <v>1</v>
      </c>
      <c r="D1931" t="s">
        <v>7706</v>
      </c>
      <c r="E1931" t="s">
        <v>10763</v>
      </c>
      <c r="F1931" t="s">
        <v>10764</v>
      </c>
      <c r="G1931">
        <v>1284</v>
      </c>
      <c r="H1931">
        <v>1284</v>
      </c>
      <c r="I1931">
        <v>1284</v>
      </c>
      <c r="J1931">
        <v>1284</v>
      </c>
      <c r="K1931">
        <v>0</v>
      </c>
      <c r="L1931" s="2">
        <v>0</v>
      </c>
      <c r="M1931" s="2">
        <v>0</v>
      </c>
      <c r="N1931" s="2">
        <v>0</v>
      </c>
      <c r="O1931" s="2">
        <v>263.5</v>
      </c>
      <c r="P1931" s="2">
        <v>0</v>
      </c>
      <c r="Q1931" s="2">
        <v>0</v>
      </c>
      <c r="R1931" s="2">
        <v>0</v>
      </c>
      <c r="S1931" s="2">
        <v>0</v>
      </c>
      <c r="T1931" s="2">
        <v>0</v>
      </c>
      <c r="U1931" s="2">
        <v>263.5</v>
      </c>
      <c r="V1931" t="s">
        <v>55</v>
      </c>
    </row>
    <row r="1932" spans="1:22" ht="15.75" hidden="1" thickBot="1" x14ac:dyDescent="0.3">
      <c r="A1932" t="s">
        <v>8325</v>
      </c>
      <c r="B1932" s="6" t="s">
        <v>10987</v>
      </c>
      <c r="C1932" t="s">
        <v>1</v>
      </c>
      <c r="D1932" t="s">
        <v>7706</v>
      </c>
      <c r="E1932" t="s">
        <v>10763</v>
      </c>
      <c r="F1932" t="s">
        <v>10764</v>
      </c>
      <c r="G1932">
        <v>1283</v>
      </c>
      <c r="H1932">
        <v>1283</v>
      </c>
      <c r="I1932">
        <v>1283</v>
      </c>
      <c r="J1932">
        <v>1283</v>
      </c>
      <c r="K1932">
        <v>0</v>
      </c>
      <c r="L1932" s="2">
        <v>0</v>
      </c>
      <c r="M1932" s="2">
        <v>0</v>
      </c>
      <c r="N1932" s="2">
        <v>0</v>
      </c>
      <c r="O1932" s="2">
        <v>34</v>
      </c>
      <c r="P1932" s="2">
        <v>0</v>
      </c>
      <c r="Q1932" s="2">
        <v>0</v>
      </c>
      <c r="R1932" s="2">
        <v>0</v>
      </c>
      <c r="S1932" s="2">
        <v>0</v>
      </c>
      <c r="T1932" s="2">
        <v>0</v>
      </c>
      <c r="U1932" s="2">
        <v>34</v>
      </c>
      <c r="V1932" t="s">
        <v>55</v>
      </c>
    </row>
    <row r="1933" spans="1:22" ht="15.75" hidden="1" thickBot="1" x14ac:dyDescent="0.3">
      <c r="A1933" t="s">
        <v>8325</v>
      </c>
      <c r="B1933" s="6" t="s">
        <v>10987</v>
      </c>
      <c r="C1933" t="s">
        <v>1</v>
      </c>
      <c r="D1933" t="s">
        <v>7706</v>
      </c>
      <c r="E1933" t="s">
        <v>10763</v>
      </c>
      <c r="F1933" t="s">
        <v>10764</v>
      </c>
      <c r="G1933">
        <v>1282</v>
      </c>
      <c r="H1933">
        <v>1282</v>
      </c>
      <c r="I1933">
        <v>1282</v>
      </c>
      <c r="J1933">
        <v>1282</v>
      </c>
      <c r="K1933">
        <v>0</v>
      </c>
      <c r="L1933" s="2">
        <v>0</v>
      </c>
      <c r="M1933" s="2">
        <v>0</v>
      </c>
      <c r="N1933" s="2">
        <v>0</v>
      </c>
      <c r="O1933" s="2">
        <v>36</v>
      </c>
      <c r="P1933" s="2">
        <v>0</v>
      </c>
      <c r="Q1933" s="2">
        <v>0</v>
      </c>
      <c r="R1933" s="2">
        <v>0</v>
      </c>
      <c r="S1933" s="2">
        <v>0</v>
      </c>
      <c r="T1933" s="2">
        <v>0</v>
      </c>
      <c r="U1933" s="2">
        <v>36</v>
      </c>
      <c r="V1933" t="s">
        <v>55</v>
      </c>
    </row>
    <row r="1934" spans="1:22" ht="15.75" hidden="1" thickBot="1" x14ac:dyDescent="0.3">
      <c r="A1934" t="s">
        <v>8325</v>
      </c>
      <c r="B1934" s="6" t="s">
        <v>10987</v>
      </c>
      <c r="C1934" t="s">
        <v>1</v>
      </c>
      <c r="D1934" t="s">
        <v>7706</v>
      </c>
      <c r="E1934" t="s">
        <v>10763</v>
      </c>
      <c r="F1934" t="s">
        <v>10764</v>
      </c>
      <c r="G1934">
        <v>1281</v>
      </c>
      <c r="H1934">
        <v>1281</v>
      </c>
      <c r="I1934">
        <v>1281</v>
      </c>
      <c r="J1934">
        <v>1281</v>
      </c>
      <c r="K1934">
        <v>0</v>
      </c>
      <c r="L1934" s="2">
        <v>0</v>
      </c>
      <c r="M1934" s="2">
        <v>0</v>
      </c>
      <c r="N1934" s="2">
        <v>0</v>
      </c>
      <c r="O1934" s="2">
        <v>164.5</v>
      </c>
      <c r="P1934" s="2">
        <v>0</v>
      </c>
      <c r="Q1934" s="2">
        <v>0</v>
      </c>
      <c r="R1934" s="2">
        <v>0</v>
      </c>
      <c r="S1934" s="2">
        <v>0</v>
      </c>
      <c r="T1934" s="2">
        <v>0</v>
      </c>
      <c r="U1934" s="2">
        <v>164.5</v>
      </c>
      <c r="V1934" t="s">
        <v>55</v>
      </c>
    </row>
    <row r="1935" spans="1:22" ht="15.75" hidden="1" thickBot="1" x14ac:dyDescent="0.3">
      <c r="A1935" t="s">
        <v>8325</v>
      </c>
      <c r="B1935" s="6" t="s">
        <v>10987</v>
      </c>
      <c r="C1935" t="s">
        <v>1</v>
      </c>
      <c r="D1935" t="s">
        <v>7706</v>
      </c>
      <c r="E1935" t="s">
        <v>10763</v>
      </c>
      <c r="F1935" t="s">
        <v>10764</v>
      </c>
      <c r="G1935">
        <v>1280</v>
      </c>
      <c r="H1935">
        <v>1280</v>
      </c>
      <c r="I1935">
        <v>1280</v>
      </c>
      <c r="J1935">
        <v>1280</v>
      </c>
      <c r="K1935">
        <v>0</v>
      </c>
      <c r="L1935" s="2">
        <v>0</v>
      </c>
      <c r="M1935" s="2">
        <v>0</v>
      </c>
      <c r="N1935" s="2">
        <v>0</v>
      </c>
      <c r="O1935" s="2">
        <v>99</v>
      </c>
      <c r="P1935" s="2">
        <v>0</v>
      </c>
      <c r="Q1935" s="2">
        <v>0</v>
      </c>
      <c r="R1935" s="2">
        <v>0</v>
      </c>
      <c r="S1935" s="2">
        <v>0</v>
      </c>
      <c r="T1935" s="2">
        <v>0</v>
      </c>
      <c r="U1935" s="2">
        <v>99</v>
      </c>
      <c r="V1935" t="s">
        <v>55</v>
      </c>
    </row>
    <row r="1936" spans="1:22" ht="15.75" hidden="1" thickBot="1" x14ac:dyDescent="0.3">
      <c r="A1936" t="s">
        <v>8325</v>
      </c>
      <c r="B1936" s="6" t="s">
        <v>10987</v>
      </c>
      <c r="C1936" t="s">
        <v>1</v>
      </c>
      <c r="D1936" t="s">
        <v>7706</v>
      </c>
      <c r="E1936" t="s">
        <v>10763</v>
      </c>
      <c r="F1936" t="s">
        <v>10764</v>
      </c>
      <c r="G1936">
        <v>1279</v>
      </c>
      <c r="H1936">
        <v>1279</v>
      </c>
      <c r="I1936">
        <v>1279</v>
      </c>
      <c r="J1936">
        <v>1279</v>
      </c>
      <c r="K1936">
        <v>0</v>
      </c>
      <c r="L1936" s="2">
        <v>0</v>
      </c>
      <c r="M1936" s="2">
        <v>0</v>
      </c>
      <c r="N1936" s="2">
        <v>0</v>
      </c>
      <c r="O1936" s="2">
        <v>3</v>
      </c>
      <c r="P1936" s="2">
        <v>0</v>
      </c>
      <c r="Q1936" s="2">
        <v>0</v>
      </c>
      <c r="R1936" s="2">
        <v>0</v>
      </c>
      <c r="S1936" s="2">
        <v>0</v>
      </c>
      <c r="T1936" s="2">
        <v>0</v>
      </c>
      <c r="U1936" s="2">
        <v>3</v>
      </c>
      <c r="V1936" t="s">
        <v>55</v>
      </c>
    </row>
    <row r="1937" spans="1:22" ht="15.75" hidden="1" thickBot="1" x14ac:dyDescent="0.3">
      <c r="A1937" t="s">
        <v>8325</v>
      </c>
      <c r="B1937" s="6" t="s">
        <v>10987</v>
      </c>
      <c r="C1937" t="s">
        <v>1</v>
      </c>
      <c r="D1937" t="s">
        <v>7706</v>
      </c>
      <c r="E1937" t="s">
        <v>10763</v>
      </c>
      <c r="F1937" t="s">
        <v>10764</v>
      </c>
      <c r="G1937">
        <v>1278</v>
      </c>
      <c r="H1937">
        <v>1278</v>
      </c>
      <c r="I1937">
        <v>1278</v>
      </c>
      <c r="J1937">
        <v>1278</v>
      </c>
      <c r="K1937">
        <v>0</v>
      </c>
      <c r="L1937" s="2">
        <v>0</v>
      </c>
      <c r="M1937" s="2">
        <v>0</v>
      </c>
      <c r="N1937" s="2">
        <v>0</v>
      </c>
      <c r="O1937" s="2">
        <v>92.14</v>
      </c>
      <c r="P1937" s="2">
        <v>0</v>
      </c>
      <c r="Q1937" s="2">
        <v>0</v>
      </c>
      <c r="R1937" s="2">
        <v>0</v>
      </c>
      <c r="S1937" s="2">
        <v>0</v>
      </c>
      <c r="T1937" s="2">
        <v>0</v>
      </c>
      <c r="U1937" s="2">
        <v>92.14</v>
      </c>
      <c r="V1937" t="s">
        <v>55</v>
      </c>
    </row>
    <row r="1938" spans="1:22" ht="15.75" hidden="1" thickBot="1" x14ac:dyDescent="0.3">
      <c r="A1938" t="s">
        <v>8325</v>
      </c>
      <c r="B1938" s="6" t="s">
        <v>10987</v>
      </c>
      <c r="C1938" t="s">
        <v>1</v>
      </c>
      <c r="D1938" t="s">
        <v>7706</v>
      </c>
      <c r="E1938" t="s">
        <v>10763</v>
      </c>
      <c r="F1938" t="s">
        <v>10764</v>
      </c>
      <c r="G1938">
        <v>1277</v>
      </c>
      <c r="H1938">
        <v>1277</v>
      </c>
      <c r="I1938">
        <v>1277</v>
      </c>
      <c r="J1938">
        <v>1277</v>
      </c>
      <c r="K1938">
        <v>0</v>
      </c>
      <c r="L1938" s="2">
        <v>0</v>
      </c>
      <c r="M1938" s="2">
        <v>0</v>
      </c>
      <c r="N1938" s="2">
        <v>0</v>
      </c>
      <c r="O1938" s="2">
        <v>57</v>
      </c>
      <c r="P1938" s="2">
        <v>0</v>
      </c>
      <c r="Q1938" s="2">
        <v>0</v>
      </c>
      <c r="R1938" s="2">
        <v>0</v>
      </c>
      <c r="S1938" s="2">
        <v>0</v>
      </c>
      <c r="T1938" s="2">
        <v>0</v>
      </c>
      <c r="U1938" s="2">
        <v>57</v>
      </c>
      <c r="V1938" t="s">
        <v>55</v>
      </c>
    </row>
    <row r="1939" spans="1:22" ht="15.75" hidden="1" thickBot="1" x14ac:dyDescent="0.3">
      <c r="A1939" t="s">
        <v>8325</v>
      </c>
      <c r="B1939" s="6" t="s">
        <v>10987</v>
      </c>
      <c r="C1939" t="s">
        <v>1</v>
      </c>
      <c r="D1939" t="s">
        <v>7706</v>
      </c>
      <c r="E1939" t="s">
        <v>10763</v>
      </c>
      <c r="F1939" t="s">
        <v>10764</v>
      </c>
      <c r="G1939">
        <v>1276</v>
      </c>
      <c r="H1939">
        <v>1276</v>
      </c>
      <c r="I1939">
        <v>1276</v>
      </c>
      <c r="J1939">
        <v>1276</v>
      </c>
      <c r="K1939">
        <v>0</v>
      </c>
      <c r="L1939" s="2">
        <v>0</v>
      </c>
      <c r="M1939" s="2">
        <v>0</v>
      </c>
      <c r="N1939" s="2">
        <v>0</v>
      </c>
      <c r="O1939" s="2">
        <v>90</v>
      </c>
      <c r="P1939" s="2">
        <v>0</v>
      </c>
      <c r="Q1939" s="2">
        <v>0</v>
      </c>
      <c r="R1939" s="2">
        <v>0</v>
      </c>
      <c r="S1939" s="2">
        <v>0</v>
      </c>
      <c r="T1939" s="2">
        <v>0</v>
      </c>
      <c r="U1939" s="2">
        <v>90</v>
      </c>
      <c r="V1939" t="s">
        <v>55</v>
      </c>
    </row>
    <row r="1940" spans="1:22" ht="15.75" hidden="1" thickBot="1" x14ac:dyDescent="0.3">
      <c r="A1940" t="s">
        <v>8325</v>
      </c>
      <c r="B1940" s="6" t="s">
        <v>10987</v>
      </c>
      <c r="C1940" t="s">
        <v>1</v>
      </c>
      <c r="D1940" t="s">
        <v>7706</v>
      </c>
      <c r="E1940" t="s">
        <v>10763</v>
      </c>
      <c r="F1940" t="s">
        <v>10764</v>
      </c>
      <c r="G1940">
        <v>1275</v>
      </c>
      <c r="H1940">
        <v>1275</v>
      </c>
      <c r="I1940">
        <v>1275</v>
      </c>
      <c r="J1940">
        <v>1275</v>
      </c>
      <c r="K1940">
        <v>0</v>
      </c>
      <c r="L1940" s="2">
        <v>0</v>
      </c>
      <c r="M1940" s="2">
        <v>0</v>
      </c>
      <c r="N1940" s="2">
        <v>0</v>
      </c>
      <c r="O1940" s="2">
        <v>143.5</v>
      </c>
      <c r="P1940" s="2">
        <v>0</v>
      </c>
      <c r="Q1940" s="2">
        <v>0</v>
      </c>
      <c r="R1940" s="2">
        <v>0</v>
      </c>
      <c r="S1940" s="2">
        <v>0</v>
      </c>
      <c r="T1940" s="2">
        <v>0</v>
      </c>
      <c r="U1940" s="2">
        <v>143.5</v>
      </c>
      <c r="V1940" t="s">
        <v>55</v>
      </c>
    </row>
    <row r="1941" spans="1:22" ht="15.75" hidden="1" thickBot="1" x14ac:dyDescent="0.3">
      <c r="A1941" t="s">
        <v>8325</v>
      </c>
      <c r="B1941" s="6" t="s">
        <v>10987</v>
      </c>
      <c r="C1941" t="s">
        <v>1</v>
      </c>
      <c r="D1941" t="s">
        <v>7706</v>
      </c>
      <c r="E1941" t="s">
        <v>10763</v>
      </c>
      <c r="F1941" t="s">
        <v>10764</v>
      </c>
      <c r="G1941">
        <v>1274</v>
      </c>
      <c r="H1941">
        <v>1274</v>
      </c>
      <c r="I1941">
        <v>1274</v>
      </c>
      <c r="J1941">
        <v>1274</v>
      </c>
      <c r="K1941">
        <v>0</v>
      </c>
      <c r="L1941" s="2">
        <v>0</v>
      </c>
      <c r="M1941" s="2">
        <v>0</v>
      </c>
      <c r="N1941" s="2">
        <v>0</v>
      </c>
      <c r="O1941" s="2">
        <v>30</v>
      </c>
      <c r="P1941" s="2">
        <v>0</v>
      </c>
      <c r="Q1941" s="2">
        <v>0</v>
      </c>
      <c r="R1941" s="2">
        <v>0</v>
      </c>
      <c r="S1941" s="2">
        <v>0</v>
      </c>
      <c r="T1941" s="2">
        <v>0</v>
      </c>
      <c r="U1941" s="2">
        <v>30</v>
      </c>
      <c r="V1941" t="s">
        <v>55</v>
      </c>
    </row>
    <row r="1942" spans="1:22" ht="15.75" hidden="1" thickBot="1" x14ac:dyDescent="0.3">
      <c r="A1942" t="s">
        <v>8325</v>
      </c>
      <c r="B1942" s="6" t="s">
        <v>10987</v>
      </c>
      <c r="C1942" t="s">
        <v>1</v>
      </c>
      <c r="D1942" t="s">
        <v>7706</v>
      </c>
      <c r="E1942" t="s">
        <v>10763</v>
      </c>
      <c r="F1942" t="s">
        <v>10764</v>
      </c>
      <c r="G1942">
        <v>1273</v>
      </c>
      <c r="H1942">
        <v>1273</v>
      </c>
      <c r="I1942">
        <v>1273</v>
      </c>
      <c r="J1942">
        <v>1273</v>
      </c>
      <c r="K1942">
        <v>0</v>
      </c>
      <c r="L1942" s="2">
        <v>0</v>
      </c>
      <c r="M1942" s="2">
        <v>0</v>
      </c>
      <c r="N1942" s="2">
        <v>0</v>
      </c>
      <c r="O1942" s="2">
        <v>552</v>
      </c>
      <c r="P1942" s="2">
        <v>0</v>
      </c>
      <c r="Q1942" s="2">
        <v>0</v>
      </c>
      <c r="R1942" s="2">
        <v>0</v>
      </c>
      <c r="S1942" s="2">
        <v>0</v>
      </c>
      <c r="T1942" s="2">
        <v>0</v>
      </c>
      <c r="U1942" s="2">
        <v>552</v>
      </c>
      <c r="V1942" t="s">
        <v>55</v>
      </c>
    </row>
    <row r="1943" spans="1:22" ht="15.75" hidden="1" thickBot="1" x14ac:dyDescent="0.3">
      <c r="A1943" t="s">
        <v>8325</v>
      </c>
      <c r="B1943" s="6" t="s">
        <v>10987</v>
      </c>
      <c r="C1943" t="s">
        <v>1</v>
      </c>
      <c r="D1943" t="s">
        <v>7706</v>
      </c>
      <c r="E1943" t="s">
        <v>10763</v>
      </c>
      <c r="F1943" t="s">
        <v>10764</v>
      </c>
      <c r="G1943">
        <v>1272</v>
      </c>
      <c r="H1943">
        <v>1272</v>
      </c>
      <c r="I1943">
        <v>1272</v>
      </c>
      <c r="J1943">
        <v>1272</v>
      </c>
      <c r="K1943">
        <v>0</v>
      </c>
      <c r="L1943" s="2">
        <v>0</v>
      </c>
      <c r="M1943" s="2">
        <v>0</v>
      </c>
      <c r="N1943" s="2">
        <v>0</v>
      </c>
      <c r="O1943" s="2">
        <v>72</v>
      </c>
      <c r="P1943" s="2">
        <v>0</v>
      </c>
      <c r="Q1943" s="2">
        <v>0</v>
      </c>
      <c r="R1943" s="2">
        <v>0</v>
      </c>
      <c r="S1943" s="2">
        <v>0</v>
      </c>
      <c r="T1943" s="2">
        <v>0</v>
      </c>
      <c r="U1943" s="2">
        <v>72</v>
      </c>
      <c r="V1943" t="s">
        <v>55</v>
      </c>
    </row>
    <row r="1944" spans="1:22" ht="15.75" hidden="1" thickBot="1" x14ac:dyDescent="0.3">
      <c r="A1944" t="s">
        <v>8325</v>
      </c>
      <c r="B1944" s="6" t="s">
        <v>10987</v>
      </c>
      <c r="C1944" t="s">
        <v>1</v>
      </c>
      <c r="D1944" t="s">
        <v>7706</v>
      </c>
      <c r="E1944" t="s">
        <v>10763</v>
      </c>
      <c r="F1944" t="s">
        <v>10764</v>
      </c>
      <c r="G1944">
        <v>1271</v>
      </c>
      <c r="H1944">
        <v>1271</v>
      </c>
      <c r="I1944">
        <v>1271</v>
      </c>
      <c r="J1944">
        <v>1271</v>
      </c>
      <c r="K1944">
        <v>0</v>
      </c>
      <c r="L1944" s="2">
        <v>0</v>
      </c>
      <c r="M1944" s="2">
        <v>0</v>
      </c>
      <c r="N1944" s="2">
        <v>0</v>
      </c>
      <c r="O1944" s="2">
        <v>86</v>
      </c>
      <c r="P1944" s="2">
        <v>0</v>
      </c>
      <c r="Q1944" s="2">
        <v>0</v>
      </c>
      <c r="R1944" s="2">
        <v>0</v>
      </c>
      <c r="S1944" s="2">
        <v>0</v>
      </c>
      <c r="T1944" s="2">
        <v>0</v>
      </c>
      <c r="U1944" s="2">
        <v>86</v>
      </c>
      <c r="V1944" t="s">
        <v>55</v>
      </c>
    </row>
    <row r="1945" spans="1:22" ht="15.75" hidden="1" thickBot="1" x14ac:dyDescent="0.3">
      <c r="A1945" t="s">
        <v>8325</v>
      </c>
      <c r="B1945" s="6" t="s">
        <v>10986</v>
      </c>
      <c r="C1945" t="s">
        <v>1</v>
      </c>
      <c r="D1945" t="s">
        <v>7706</v>
      </c>
      <c r="E1945" t="s">
        <v>10763</v>
      </c>
      <c r="F1945" t="s">
        <v>10764</v>
      </c>
      <c r="G1945">
        <v>1270</v>
      </c>
      <c r="H1945">
        <v>1270</v>
      </c>
      <c r="I1945">
        <v>1270</v>
      </c>
      <c r="J1945">
        <v>1270</v>
      </c>
      <c r="K1945">
        <v>0</v>
      </c>
      <c r="L1945" s="2">
        <v>0</v>
      </c>
      <c r="M1945" s="2">
        <v>0</v>
      </c>
      <c r="N1945" s="2">
        <v>0</v>
      </c>
      <c r="O1945" s="2">
        <v>125</v>
      </c>
      <c r="P1945" s="2">
        <v>0</v>
      </c>
      <c r="Q1945" s="2">
        <v>0</v>
      </c>
      <c r="R1945" s="2">
        <v>0</v>
      </c>
      <c r="S1945" s="2">
        <v>0</v>
      </c>
      <c r="T1945" s="2">
        <v>0</v>
      </c>
      <c r="U1945" s="2">
        <v>125</v>
      </c>
      <c r="V1945" t="s">
        <v>55</v>
      </c>
    </row>
    <row r="1946" spans="1:22" ht="15.75" hidden="1" thickBot="1" x14ac:dyDescent="0.3">
      <c r="A1946" t="s">
        <v>8325</v>
      </c>
      <c r="B1946" s="6" t="s">
        <v>10986</v>
      </c>
      <c r="C1946" t="s">
        <v>1</v>
      </c>
      <c r="D1946" t="s">
        <v>7706</v>
      </c>
      <c r="E1946" t="s">
        <v>10763</v>
      </c>
      <c r="F1946" t="s">
        <v>10764</v>
      </c>
      <c r="G1946">
        <v>1269</v>
      </c>
      <c r="H1946">
        <v>1269</v>
      </c>
      <c r="I1946">
        <v>1269</v>
      </c>
      <c r="J1946">
        <v>1269</v>
      </c>
      <c r="K1946">
        <v>0</v>
      </c>
      <c r="L1946" s="2">
        <v>0</v>
      </c>
      <c r="M1946" s="2">
        <v>0</v>
      </c>
      <c r="N1946" s="2">
        <v>0</v>
      </c>
      <c r="O1946" s="2">
        <v>108</v>
      </c>
      <c r="P1946" s="2">
        <v>0</v>
      </c>
      <c r="Q1946" s="2">
        <v>0</v>
      </c>
      <c r="R1946" s="2">
        <v>0</v>
      </c>
      <c r="S1946" s="2">
        <v>0</v>
      </c>
      <c r="T1946" s="2">
        <v>0</v>
      </c>
      <c r="U1946" s="2">
        <v>108</v>
      </c>
      <c r="V1946" t="s">
        <v>55</v>
      </c>
    </row>
    <row r="1947" spans="1:22" ht="15.75" hidden="1" thickBot="1" x14ac:dyDescent="0.3">
      <c r="A1947" t="s">
        <v>8325</v>
      </c>
      <c r="B1947" s="6" t="s">
        <v>10986</v>
      </c>
      <c r="C1947" t="s">
        <v>1</v>
      </c>
      <c r="D1947" t="s">
        <v>7706</v>
      </c>
      <c r="E1947" t="s">
        <v>10763</v>
      </c>
      <c r="F1947" t="s">
        <v>10764</v>
      </c>
      <c r="G1947">
        <v>1268</v>
      </c>
      <c r="H1947">
        <v>1268</v>
      </c>
      <c r="I1947">
        <v>1268</v>
      </c>
      <c r="J1947">
        <v>1268</v>
      </c>
      <c r="K1947">
        <v>0</v>
      </c>
      <c r="L1947" s="2">
        <v>0</v>
      </c>
      <c r="M1947" s="2">
        <v>0</v>
      </c>
      <c r="N1947" s="2">
        <v>0</v>
      </c>
      <c r="O1947" s="2">
        <v>181</v>
      </c>
      <c r="P1947" s="2">
        <v>0</v>
      </c>
      <c r="Q1947" s="2">
        <v>0</v>
      </c>
      <c r="R1947" s="2">
        <v>0</v>
      </c>
      <c r="S1947" s="2">
        <v>0</v>
      </c>
      <c r="T1947" s="2">
        <v>0</v>
      </c>
      <c r="U1947" s="2">
        <v>181</v>
      </c>
      <c r="V1947" t="s">
        <v>55</v>
      </c>
    </row>
    <row r="1948" spans="1:22" ht="15.75" hidden="1" thickBot="1" x14ac:dyDescent="0.3">
      <c r="A1948" t="s">
        <v>8325</v>
      </c>
      <c r="B1948" s="6" t="s">
        <v>10986</v>
      </c>
      <c r="C1948" t="s">
        <v>1</v>
      </c>
      <c r="D1948" t="s">
        <v>7706</v>
      </c>
      <c r="E1948" t="s">
        <v>10763</v>
      </c>
      <c r="F1948" t="s">
        <v>10764</v>
      </c>
      <c r="G1948">
        <v>1267</v>
      </c>
      <c r="H1948">
        <v>1267</v>
      </c>
      <c r="I1948">
        <v>1267</v>
      </c>
      <c r="J1948">
        <v>1267</v>
      </c>
      <c r="K1948">
        <v>0</v>
      </c>
      <c r="L1948" s="2">
        <v>0</v>
      </c>
      <c r="M1948" s="2">
        <v>0</v>
      </c>
      <c r="N1948" s="2">
        <v>0</v>
      </c>
      <c r="O1948" s="2">
        <v>104.65</v>
      </c>
      <c r="P1948" s="2">
        <v>0</v>
      </c>
      <c r="Q1948" s="2">
        <v>0</v>
      </c>
      <c r="R1948" s="2">
        <v>0</v>
      </c>
      <c r="S1948" s="2">
        <v>0</v>
      </c>
      <c r="T1948" s="2">
        <v>0</v>
      </c>
      <c r="U1948" s="2">
        <v>104.65</v>
      </c>
      <c r="V1948" t="s">
        <v>55</v>
      </c>
    </row>
    <row r="1949" spans="1:22" ht="15.75" hidden="1" thickBot="1" x14ac:dyDescent="0.3">
      <c r="A1949" t="s">
        <v>8325</v>
      </c>
      <c r="B1949" s="6" t="s">
        <v>10986</v>
      </c>
      <c r="C1949" t="s">
        <v>1</v>
      </c>
      <c r="D1949" t="s">
        <v>7706</v>
      </c>
      <c r="E1949" t="s">
        <v>10763</v>
      </c>
      <c r="F1949" t="s">
        <v>10764</v>
      </c>
      <c r="G1949">
        <v>1266</v>
      </c>
      <c r="H1949">
        <v>1266</v>
      </c>
      <c r="I1949">
        <v>1266</v>
      </c>
      <c r="J1949">
        <v>1266</v>
      </c>
      <c r="K1949">
        <v>0</v>
      </c>
      <c r="L1949" s="2">
        <v>0</v>
      </c>
      <c r="M1949" s="2">
        <v>0</v>
      </c>
      <c r="N1949" s="2">
        <v>0</v>
      </c>
      <c r="O1949" s="2">
        <v>42</v>
      </c>
      <c r="P1949" s="2">
        <v>0</v>
      </c>
      <c r="Q1949" s="2">
        <v>0</v>
      </c>
      <c r="R1949" s="2">
        <v>0</v>
      </c>
      <c r="S1949" s="2">
        <v>0</v>
      </c>
      <c r="T1949" s="2">
        <v>0</v>
      </c>
      <c r="U1949" s="2">
        <v>42</v>
      </c>
      <c r="V1949" t="s">
        <v>55</v>
      </c>
    </row>
    <row r="1950" spans="1:22" ht="15.75" hidden="1" thickBot="1" x14ac:dyDescent="0.3">
      <c r="A1950" t="s">
        <v>8325</v>
      </c>
      <c r="B1950" s="6" t="s">
        <v>10986</v>
      </c>
      <c r="C1950" t="s">
        <v>1</v>
      </c>
      <c r="D1950" t="s">
        <v>7706</v>
      </c>
      <c r="E1950" t="s">
        <v>10763</v>
      </c>
      <c r="F1950" t="s">
        <v>10764</v>
      </c>
      <c r="G1950">
        <v>1265</v>
      </c>
      <c r="H1950">
        <v>1265</v>
      </c>
      <c r="I1950">
        <v>1265</v>
      </c>
      <c r="J1950">
        <v>1265</v>
      </c>
      <c r="K1950">
        <v>0</v>
      </c>
      <c r="L1950" s="2">
        <v>0</v>
      </c>
      <c r="M1950" s="2">
        <v>0</v>
      </c>
      <c r="N1950" s="2">
        <v>0</v>
      </c>
      <c r="O1950" s="2">
        <v>60</v>
      </c>
      <c r="P1950" s="2">
        <v>0</v>
      </c>
      <c r="Q1950" s="2">
        <v>0</v>
      </c>
      <c r="R1950" s="2">
        <v>0</v>
      </c>
      <c r="S1950" s="2">
        <v>0</v>
      </c>
      <c r="T1950" s="2">
        <v>0</v>
      </c>
      <c r="U1950" s="2">
        <v>60</v>
      </c>
      <c r="V1950" t="s">
        <v>55</v>
      </c>
    </row>
    <row r="1951" spans="1:22" ht="15.75" hidden="1" thickBot="1" x14ac:dyDescent="0.3">
      <c r="A1951" t="s">
        <v>8325</v>
      </c>
      <c r="B1951" s="6" t="s">
        <v>10986</v>
      </c>
      <c r="C1951" t="s">
        <v>1</v>
      </c>
      <c r="D1951" t="s">
        <v>7706</v>
      </c>
      <c r="E1951" t="s">
        <v>10763</v>
      </c>
      <c r="F1951" t="s">
        <v>10764</v>
      </c>
      <c r="G1951">
        <v>1264</v>
      </c>
      <c r="H1951">
        <v>1264</v>
      </c>
      <c r="I1951">
        <v>1264</v>
      </c>
      <c r="J1951">
        <v>1264</v>
      </c>
      <c r="K1951">
        <v>0</v>
      </c>
      <c r="L1951" s="2">
        <v>0</v>
      </c>
      <c r="M1951" s="2">
        <v>0</v>
      </c>
      <c r="N1951" s="2">
        <v>0</v>
      </c>
      <c r="O1951" s="2">
        <v>69.849999999999994</v>
      </c>
      <c r="P1951" s="2">
        <v>0</v>
      </c>
      <c r="Q1951" s="2">
        <v>0</v>
      </c>
      <c r="R1951" s="2">
        <v>0</v>
      </c>
      <c r="S1951" s="2">
        <v>0</v>
      </c>
      <c r="T1951" s="2">
        <v>0</v>
      </c>
      <c r="U1951" s="2">
        <v>69.849999999999994</v>
      </c>
      <c r="V1951" t="s">
        <v>55</v>
      </c>
    </row>
    <row r="1952" spans="1:22" ht="15.75" hidden="1" thickBot="1" x14ac:dyDescent="0.3">
      <c r="A1952" t="s">
        <v>8325</v>
      </c>
      <c r="B1952" s="6" t="s">
        <v>10986</v>
      </c>
      <c r="C1952" t="s">
        <v>1</v>
      </c>
      <c r="D1952" t="s">
        <v>7706</v>
      </c>
      <c r="E1952" t="s">
        <v>10763</v>
      </c>
      <c r="F1952" t="s">
        <v>10764</v>
      </c>
      <c r="G1952">
        <v>1263</v>
      </c>
      <c r="H1952">
        <v>1263</v>
      </c>
      <c r="I1952">
        <v>1263</v>
      </c>
      <c r="J1952">
        <v>1263</v>
      </c>
      <c r="K1952">
        <v>0</v>
      </c>
      <c r="L1952" s="2">
        <v>0</v>
      </c>
      <c r="M1952" s="2">
        <v>0</v>
      </c>
      <c r="N1952" s="2">
        <v>0</v>
      </c>
      <c r="O1952" s="2">
        <v>16</v>
      </c>
      <c r="P1952" s="2">
        <v>0</v>
      </c>
      <c r="Q1952" s="2">
        <v>0</v>
      </c>
      <c r="R1952" s="2">
        <v>0</v>
      </c>
      <c r="S1952" s="2">
        <v>0</v>
      </c>
      <c r="T1952" s="2">
        <v>0</v>
      </c>
      <c r="U1952" s="2">
        <v>16</v>
      </c>
      <c r="V1952" t="s">
        <v>55</v>
      </c>
    </row>
    <row r="1953" spans="1:22" ht="15.75" hidden="1" thickBot="1" x14ac:dyDescent="0.3">
      <c r="A1953" t="s">
        <v>8325</v>
      </c>
      <c r="B1953" s="6" t="s">
        <v>10986</v>
      </c>
      <c r="C1953" t="s">
        <v>1</v>
      </c>
      <c r="D1953" t="s">
        <v>7706</v>
      </c>
      <c r="E1953" t="s">
        <v>10763</v>
      </c>
      <c r="F1953" t="s">
        <v>10764</v>
      </c>
      <c r="G1953">
        <v>1262</v>
      </c>
      <c r="H1953">
        <v>1262</v>
      </c>
      <c r="I1953">
        <v>1262</v>
      </c>
      <c r="J1953">
        <v>1262</v>
      </c>
      <c r="K1953">
        <v>0</v>
      </c>
      <c r="L1953" s="2">
        <v>0</v>
      </c>
      <c r="M1953" s="2">
        <v>0</v>
      </c>
      <c r="N1953" s="2">
        <v>0</v>
      </c>
      <c r="O1953" s="2">
        <v>282.8</v>
      </c>
      <c r="P1953" s="2">
        <v>0</v>
      </c>
      <c r="Q1953" s="2">
        <v>0</v>
      </c>
      <c r="R1953" s="2">
        <v>0</v>
      </c>
      <c r="S1953" s="2">
        <v>0</v>
      </c>
      <c r="T1953" s="2">
        <v>0</v>
      </c>
      <c r="U1953" s="2">
        <v>282.8</v>
      </c>
      <c r="V1953" t="s">
        <v>55</v>
      </c>
    </row>
    <row r="1954" spans="1:22" ht="15.75" hidden="1" thickBot="1" x14ac:dyDescent="0.3">
      <c r="A1954" t="s">
        <v>8325</v>
      </c>
      <c r="B1954" s="6" t="s">
        <v>10986</v>
      </c>
      <c r="C1954" t="s">
        <v>1</v>
      </c>
      <c r="D1954" t="s">
        <v>7706</v>
      </c>
      <c r="E1954" t="s">
        <v>10763</v>
      </c>
      <c r="F1954" t="s">
        <v>10764</v>
      </c>
      <c r="G1954">
        <v>1261</v>
      </c>
      <c r="H1954">
        <v>1261</v>
      </c>
      <c r="I1954">
        <v>1261</v>
      </c>
      <c r="J1954">
        <v>1261</v>
      </c>
      <c r="K1954">
        <v>0</v>
      </c>
      <c r="L1954" s="2">
        <v>0</v>
      </c>
      <c r="M1954" s="2">
        <v>0</v>
      </c>
      <c r="N1954" s="2">
        <v>0</v>
      </c>
      <c r="O1954" s="2">
        <v>73.599999999999994</v>
      </c>
      <c r="P1954" s="2">
        <v>0</v>
      </c>
      <c r="Q1954" s="2">
        <v>0</v>
      </c>
      <c r="R1954" s="2">
        <v>0</v>
      </c>
      <c r="S1954" s="2">
        <v>0</v>
      </c>
      <c r="T1954" s="2">
        <v>0</v>
      </c>
      <c r="U1954" s="2">
        <v>73.599999999999994</v>
      </c>
      <c r="V1954" t="s">
        <v>55</v>
      </c>
    </row>
    <row r="1955" spans="1:22" ht="15.75" hidden="1" thickBot="1" x14ac:dyDescent="0.3">
      <c r="A1955" t="s">
        <v>8325</v>
      </c>
      <c r="B1955" s="6" t="s">
        <v>10986</v>
      </c>
      <c r="C1955" t="s">
        <v>1</v>
      </c>
      <c r="D1955" t="s">
        <v>7706</v>
      </c>
      <c r="E1955" t="s">
        <v>10763</v>
      </c>
      <c r="F1955" t="s">
        <v>10764</v>
      </c>
      <c r="G1955">
        <v>1260</v>
      </c>
      <c r="H1955">
        <v>1260</v>
      </c>
      <c r="I1955">
        <v>1260</v>
      </c>
      <c r="J1955">
        <v>1260</v>
      </c>
      <c r="K1955">
        <v>0</v>
      </c>
      <c r="L1955" s="2">
        <v>0</v>
      </c>
      <c r="M1955" s="2">
        <v>0</v>
      </c>
      <c r="N1955" s="2">
        <v>0</v>
      </c>
      <c r="O1955" s="2">
        <v>75.5</v>
      </c>
      <c r="P1955" s="2">
        <v>0</v>
      </c>
      <c r="Q1955" s="2">
        <v>0</v>
      </c>
      <c r="R1955" s="2">
        <v>0</v>
      </c>
      <c r="S1955" s="2">
        <v>0</v>
      </c>
      <c r="T1955" s="2">
        <v>0</v>
      </c>
      <c r="U1955" s="2">
        <v>75.5</v>
      </c>
      <c r="V1955" t="s">
        <v>55</v>
      </c>
    </row>
    <row r="1956" spans="1:22" ht="15.75" hidden="1" thickBot="1" x14ac:dyDescent="0.3">
      <c r="A1956" t="s">
        <v>8325</v>
      </c>
      <c r="B1956" s="6" t="s">
        <v>10986</v>
      </c>
      <c r="C1956" t="s">
        <v>1</v>
      </c>
      <c r="D1956" t="s">
        <v>7706</v>
      </c>
      <c r="E1956" t="s">
        <v>10763</v>
      </c>
      <c r="F1956" t="s">
        <v>10764</v>
      </c>
      <c r="G1956">
        <v>1259</v>
      </c>
      <c r="H1956">
        <v>1259</v>
      </c>
      <c r="I1956">
        <v>1259</v>
      </c>
      <c r="J1956">
        <v>1259</v>
      </c>
      <c r="K1956">
        <v>0</v>
      </c>
      <c r="L1956" s="2">
        <v>0</v>
      </c>
      <c r="M1956" s="2">
        <v>0</v>
      </c>
      <c r="N1956" s="2">
        <v>0</v>
      </c>
      <c r="O1956" s="2">
        <v>188</v>
      </c>
      <c r="P1956" s="2">
        <v>0</v>
      </c>
      <c r="Q1956" s="2">
        <v>0</v>
      </c>
      <c r="R1956" s="2">
        <v>0</v>
      </c>
      <c r="S1956" s="2">
        <v>0</v>
      </c>
      <c r="T1956" s="2">
        <v>0</v>
      </c>
      <c r="U1956" s="2">
        <v>188</v>
      </c>
      <c r="V1956" t="s">
        <v>55</v>
      </c>
    </row>
    <row r="1957" spans="1:22" ht="15.75" hidden="1" thickBot="1" x14ac:dyDescent="0.3">
      <c r="A1957" t="s">
        <v>8325</v>
      </c>
      <c r="B1957" s="6" t="s">
        <v>10986</v>
      </c>
      <c r="C1957" t="s">
        <v>1</v>
      </c>
      <c r="D1957" t="s">
        <v>7706</v>
      </c>
      <c r="E1957" t="s">
        <v>10763</v>
      </c>
      <c r="F1957" t="s">
        <v>10764</v>
      </c>
      <c r="G1957">
        <v>1258</v>
      </c>
      <c r="H1957">
        <v>1258</v>
      </c>
      <c r="I1957">
        <v>1258</v>
      </c>
      <c r="J1957">
        <v>1258</v>
      </c>
      <c r="K1957">
        <v>0</v>
      </c>
      <c r="L1957" s="2">
        <v>0</v>
      </c>
      <c r="M1957" s="2">
        <v>0</v>
      </c>
      <c r="N1957" s="2">
        <v>0</v>
      </c>
      <c r="O1957" s="2">
        <v>53.9</v>
      </c>
      <c r="P1957" s="2">
        <v>0</v>
      </c>
      <c r="Q1957" s="2">
        <v>0</v>
      </c>
      <c r="R1957" s="2">
        <v>0</v>
      </c>
      <c r="S1957" s="2">
        <v>0</v>
      </c>
      <c r="T1957" s="2">
        <v>0</v>
      </c>
      <c r="U1957" s="2">
        <v>53.9</v>
      </c>
      <c r="V1957" t="s">
        <v>55</v>
      </c>
    </row>
    <row r="1958" spans="1:22" ht="15.75" hidden="1" thickBot="1" x14ac:dyDescent="0.3">
      <c r="A1958" t="s">
        <v>8325</v>
      </c>
      <c r="B1958" s="6" t="s">
        <v>10986</v>
      </c>
      <c r="C1958" t="s">
        <v>1</v>
      </c>
      <c r="D1958" t="s">
        <v>7706</v>
      </c>
      <c r="E1958" t="s">
        <v>10763</v>
      </c>
      <c r="F1958" t="s">
        <v>10764</v>
      </c>
      <c r="G1958">
        <v>1257</v>
      </c>
      <c r="H1958">
        <v>1257</v>
      </c>
      <c r="I1958">
        <v>1257</v>
      </c>
      <c r="J1958">
        <v>1257</v>
      </c>
      <c r="K1958">
        <v>0</v>
      </c>
      <c r="L1958" s="2">
        <v>0</v>
      </c>
      <c r="M1958" s="2">
        <v>0</v>
      </c>
      <c r="N1958" s="2">
        <v>0</v>
      </c>
      <c r="O1958" s="2">
        <v>152</v>
      </c>
      <c r="P1958" s="2">
        <v>0</v>
      </c>
      <c r="Q1958" s="2">
        <v>0</v>
      </c>
      <c r="R1958" s="2">
        <v>0</v>
      </c>
      <c r="S1958" s="2">
        <v>0</v>
      </c>
      <c r="T1958" s="2">
        <v>0</v>
      </c>
      <c r="U1958" s="2">
        <v>152</v>
      </c>
      <c r="V1958" t="s">
        <v>55</v>
      </c>
    </row>
    <row r="1959" spans="1:22" ht="15.75" hidden="1" thickBot="1" x14ac:dyDescent="0.3">
      <c r="A1959" t="s">
        <v>8325</v>
      </c>
      <c r="B1959" s="6" t="s">
        <v>10986</v>
      </c>
      <c r="C1959" t="s">
        <v>1</v>
      </c>
      <c r="D1959" t="s">
        <v>7706</v>
      </c>
      <c r="E1959" t="s">
        <v>10763</v>
      </c>
      <c r="F1959" t="s">
        <v>10764</v>
      </c>
      <c r="G1959">
        <v>1256</v>
      </c>
      <c r="H1959">
        <v>1256</v>
      </c>
      <c r="I1959">
        <v>1256</v>
      </c>
      <c r="J1959">
        <v>1256</v>
      </c>
      <c r="K1959">
        <v>0</v>
      </c>
      <c r="L1959" s="2">
        <v>0</v>
      </c>
      <c r="M1959" s="2">
        <v>0</v>
      </c>
      <c r="N1959" s="2">
        <v>0</v>
      </c>
      <c r="O1959" s="2">
        <v>507.5</v>
      </c>
      <c r="P1959" s="2">
        <v>0</v>
      </c>
      <c r="Q1959" s="2">
        <v>0</v>
      </c>
      <c r="R1959" s="2">
        <v>0</v>
      </c>
      <c r="S1959" s="2">
        <v>0</v>
      </c>
      <c r="T1959" s="2">
        <v>0</v>
      </c>
      <c r="U1959" s="2">
        <v>507.5</v>
      </c>
      <c r="V1959" t="s">
        <v>55</v>
      </c>
    </row>
    <row r="1960" spans="1:22" ht="15.75" hidden="1" thickBot="1" x14ac:dyDescent="0.3">
      <c r="A1960" t="s">
        <v>8325</v>
      </c>
      <c r="B1960" s="6" t="s">
        <v>10986</v>
      </c>
      <c r="C1960" t="s">
        <v>1</v>
      </c>
      <c r="D1960" t="s">
        <v>7706</v>
      </c>
      <c r="E1960" t="s">
        <v>10763</v>
      </c>
      <c r="F1960" t="s">
        <v>10764</v>
      </c>
      <c r="G1960">
        <v>1255</v>
      </c>
      <c r="H1960">
        <v>1255</v>
      </c>
      <c r="I1960">
        <v>1255</v>
      </c>
      <c r="J1960">
        <v>1255</v>
      </c>
      <c r="K1960">
        <v>0</v>
      </c>
      <c r="L1960" s="2">
        <v>0</v>
      </c>
      <c r="M1960" s="2">
        <v>0</v>
      </c>
      <c r="N1960" s="2">
        <v>0</v>
      </c>
      <c r="O1960" s="2">
        <v>421.3</v>
      </c>
      <c r="P1960" s="2">
        <v>0</v>
      </c>
      <c r="Q1960" s="2">
        <v>0</v>
      </c>
      <c r="R1960" s="2">
        <v>0</v>
      </c>
      <c r="S1960" s="2">
        <v>0</v>
      </c>
      <c r="T1960" s="2">
        <v>0</v>
      </c>
      <c r="U1960" s="2">
        <v>421.3</v>
      </c>
      <c r="V1960" t="s">
        <v>55</v>
      </c>
    </row>
    <row r="1961" spans="1:22" ht="15.75" hidden="1" thickBot="1" x14ac:dyDescent="0.3">
      <c r="A1961" t="s">
        <v>8325</v>
      </c>
      <c r="B1961" s="6" t="s">
        <v>10985</v>
      </c>
      <c r="C1961" t="s">
        <v>1</v>
      </c>
      <c r="D1961" t="s">
        <v>7706</v>
      </c>
      <c r="E1961" t="s">
        <v>10763</v>
      </c>
      <c r="F1961" t="s">
        <v>10764</v>
      </c>
      <c r="G1961">
        <v>1254</v>
      </c>
      <c r="H1961">
        <v>1254</v>
      </c>
      <c r="I1961">
        <v>1254</v>
      </c>
      <c r="J1961">
        <v>1254</v>
      </c>
      <c r="K1961">
        <v>0</v>
      </c>
      <c r="L1961" s="2">
        <v>0</v>
      </c>
      <c r="M1961" s="2">
        <v>0</v>
      </c>
      <c r="N1961" s="2">
        <v>0</v>
      </c>
      <c r="O1961" s="2">
        <v>66</v>
      </c>
      <c r="P1961" s="2">
        <v>0</v>
      </c>
      <c r="Q1961" s="2">
        <v>0</v>
      </c>
      <c r="R1961" s="2">
        <v>0</v>
      </c>
      <c r="S1961" s="2">
        <v>0</v>
      </c>
      <c r="T1961" s="2">
        <v>0</v>
      </c>
      <c r="U1961" s="2">
        <v>66</v>
      </c>
      <c r="V1961" t="s">
        <v>55</v>
      </c>
    </row>
    <row r="1962" spans="1:22" ht="15.75" hidden="1" thickBot="1" x14ac:dyDescent="0.3">
      <c r="A1962" t="s">
        <v>8325</v>
      </c>
      <c r="B1962" s="6" t="s">
        <v>10985</v>
      </c>
      <c r="C1962" t="s">
        <v>1</v>
      </c>
      <c r="D1962" t="s">
        <v>7706</v>
      </c>
      <c r="E1962" t="s">
        <v>10763</v>
      </c>
      <c r="F1962" t="s">
        <v>10764</v>
      </c>
      <c r="G1962">
        <v>1253</v>
      </c>
      <c r="H1962">
        <v>1253</v>
      </c>
      <c r="I1962">
        <v>1253</v>
      </c>
      <c r="J1962">
        <v>1253</v>
      </c>
      <c r="K1962">
        <v>0</v>
      </c>
      <c r="L1962" s="2">
        <v>0</v>
      </c>
      <c r="M1962" s="2">
        <v>0</v>
      </c>
      <c r="N1962" s="2">
        <v>0</v>
      </c>
      <c r="O1962" s="2">
        <v>75</v>
      </c>
      <c r="P1962" s="2">
        <v>0</v>
      </c>
      <c r="Q1962" s="2">
        <v>0</v>
      </c>
      <c r="R1962" s="2">
        <v>0</v>
      </c>
      <c r="S1962" s="2">
        <v>0</v>
      </c>
      <c r="T1962" s="2">
        <v>0</v>
      </c>
      <c r="U1962" s="2">
        <v>75</v>
      </c>
      <c r="V1962" t="s">
        <v>55</v>
      </c>
    </row>
    <row r="1963" spans="1:22" ht="15.75" hidden="1" thickBot="1" x14ac:dyDescent="0.3">
      <c r="A1963" t="s">
        <v>8325</v>
      </c>
      <c r="B1963" s="6" t="s">
        <v>10985</v>
      </c>
      <c r="C1963" t="s">
        <v>1</v>
      </c>
      <c r="D1963" t="s">
        <v>7706</v>
      </c>
      <c r="E1963" t="s">
        <v>10763</v>
      </c>
      <c r="F1963" t="s">
        <v>10764</v>
      </c>
      <c r="G1963">
        <v>1252</v>
      </c>
      <c r="H1963">
        <v>1252</v>
      </c>
      <c r="I1963">
        <v>1252</v>
      </c>
      <c r="J1963">
        <v>1252</v>
      </c>
      <c r="K1963">
        <v>0</v>
      </c>
      <c r="L1963" s="2">
        <v>0</v>
      </c>
      <c r="M1963" s="2">
        <v>0</v>
      </c>
      <c r="N1963" s="2">
        <v>0</v>
      </c>
      <c r="O1963" s="2">
        <v>451.5</v>
      </c>
      <c r="P1963" s="2">
        <v>0</v>
      </c>
      <c r="Q1963" s="2">
        <v>0</v>
      </c>
      <c r="R1963" s="2">
        <v>0</v>
      </c>
      <c r="S1963" s="2">
        <v>0</v>
      </c>
      <c r="T1963" s="2">
        <v>0</v>
      </c>
      <c r="U1963" s="2">
        <v>451.5</v>
      </c>
      <c r="V1963" t="s">
        <v>55</v>
      </c>
    </row>
    <row r="1964" spans="1:22" ht="15.75" hidden="1" thickBot="1" x14ac:dyDescent="0.3">
      <c r="A1964" t="s">
        <v>8325</v>
      </c>
      <c r="B1964" s="6" t="s">
        <v>10985</v>
      </c>
      <c r="C1964" t="s">
        <v>1</v>
      </c>
      <c r="D1964" t="s">
        <v>7706</v>
      </c>
      <c r="E1964" t="s">
        <v>10763</v>
      </c>
      <c r="F1964" t="s">
        <v>10764</v>
      </c>
      <c r="G1964">
        <v>1251</v>
      </c>
      <c r="H1964">
        <v>1251</v>
      </c>
      <c r="I1964">
        <v>1251</v>
      </c>
      <c r="J1964">
        <v>1251</v>
      </c>
      <c r="K1964">
        <v>0</v>
      </c>
      <c r="L1964" s="2">
        <v>0</v>
      </c>
      <c r="M1964" s="2">
        <v>0</v>
      </c>
      <c r="N1964" s="2">
        <v>0</v>
      </c>
      <c r="O1964" s="2">
        <v>60</v>
      </c>
      <c r="P1964" s="2">
        <v>0</v>
      </c>
      <c r="Q1964" s="2">
        <v>0</v>
      </c>
      <c r="R1964" s="2">
        <v>0</v>
      </c>
      <c r="S1964" s="2">
        <v>0</v>
      </c>
      <c r="T1964" s="2">
        <v>0</v>
      </c>
      <c r="U1964" s="2">
        <v>60</v>
      </c>
      <c r="V1964" t="s">
        <v>55</v>
      </c>
    </row>
    <row r="1965" spans="1:22" ht="15.75" hidden="1" thickBot="1" x14ac:dyDescent="0.3">
      <c r="A1965" t="s">
        <v>8325</v>
      </c>
      <c r="B1965" s="6" t="s">
        <v>10985</v>
      </c>
      <c r="C1965" t="s">
        <v>1</v>
      </c>
      <c r="D1965" t="s">
        <v>7706</v>
      </c>
      <c r="E1965" t="s">
        <v>10763</v>
      </c>
      <c r="F1965" t="s">
        <v>10764</v>
      </c>
      <c r="G1965">
        <v>1250</v>
      </c>
      <c r="H1965">
        <v>1250</v>
      </c>
      <c r="I1965">
        <v>1250</v>
      </c>
      <c r="J1965">
        <v>1250</v>
      </c>
      <c r="K1965">
        <v>0</v>
      </c>
      <c r="L1965" s="2">
        <v>0</v>
      </c>
      <c r="M1965" s="2">
        <v>0</v>
      </c>
      <c r="N1965" s="2">
        <v>0</v>
      </c>
      <c r="O1965" s="2">
        <v>170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170</v>
      </c>
      <c r="V1965" t="s">
        <v>55</v>
      </c>
    </row>
    <row r="1966" spans="1:22" ht="15.75" hidden="1" thickBot="1" x14ac:dyDescent="0.3">
      <c r="A1966" t="s">
        <v>8325</v>
      </c>
      <c r="B1966" s="6" t="s">
        <v>10985</v>
      </c>
      <c r="C1966" t="s">
        <v>1</v>
      </c>
      <c r="D1966" t="s">
        <v>7706</v>
      </c>
      <c r="E1966" t="s">
        <v>10763</v>
      </c>
      <c r="F1966" t="s">
        <v>10764</v>
      </c>
      <c r="G1966">
        <v>1249</v>
      </c>
      <c r="H1966">
        <v>1249</v>
      </c>
      <c r="I1966">
        <v>1249</v>
      </c>
      <c r="J1966">
        <v>1249</v>
      </c>
      <c r="K1966">
        <v>0</v>
      </c>
      <c r="L1966" s="2">
        <v>0</v>
      </c>
      <c r="M1966" s="2">
        <v>0</v>
      </c>
      <c r="N1966" s="2">
        <v>0</v>
      </c>
      <c r="O1966" s="2">
        <v>504</v>
      </c>
      <c r="P1966" s="2">
        <v>0</v>
      </c>
      <c r="Q1966" s="2">
        <v>0</v>
      </c>
      <c r="R1966" s="2">
        <v>0</v>
      </c>
      <c r="S1966" s="2">
        <v>0</v>
      </c>
      <c r="T1966" s="2">
        <v>0</v>
      </c>
      <c r="U1966" s="2">
        <v>504</v>
      </c>
      <c r="V1966" t="s">
        <v>55</v>
      </c>
    </row>
    <row r="1967" spans="1:22" ht="15.75" hidden="1" thickBot="1" x14ac:dyDescent="0.3">
      <c r="A1967" t="s">
        <v>8325</v>
      </c>
      <c r="B1967" s="6" t="s">
        <v>10985</v>
      </c>
      <c r="C1967" t="s">
        <v>1</v>
      </c>
      <c r="D1967" t="s">
        <v>7706</v>
      </c>
      <c r="E1967" t="s">
        <v>10763</v>
      </c>
      <c r="F1967" t="s">
        <v>10764</v>
      </c>
      <c r="G1967">
        <v>1248</v>
      </c>
      <c r="H1967">
        <v>1248</v>
      </c>
      <c r="I1967">
        <v>1248</v>
      </c>
      <c r="J1967">
        <v>1248</v>
      </c>
      <c r="K1967">
        <v>0</v>
      </c>
      <c r="L1967" s="2">
        <v>0</v>
      </c>
      <c r="M1967" s="2">
        <v>0</v>
      </c>
      <c r="N1967" s="2">
        <v>0</v>
      </c>
      <c r="O1967" s="2">
        <v>5</v>
      </c>
      <c r="P1967" s="2">
        <v>0</v>
      </c>
      <c r="Q1967" s="2">
        <v>0</v>
      </c>
      <c r="R1967" s="2">
        <v>0</v>
      </c>
      <c r="S1967" s="2">
        <v>0</v>
      </c>
      <c r="T1967" s="2">
        <v>0</v>
      </c>
      <c r="U1967" s="2">
        <v>5</v>
      </c>
      <c r="V1967" t="s">
        <v>55</v>
      </c>
    </row>
    <row r="1968" spans="1:22" ht="15.75" hidden="1" thickBot="1" x14ac:dyDescent="0.3">
      <c r="A1968" t="s">
        <v>8325</v>
      </c>
      <c r="B1968" s="6" t="s">
        <v>10985</v>
      </c>
      <c r="C1968" t="s">
        <v>1</v>
      </c>
      <c r="D1968" t="s">
        <v>7706</v>
      </c>
      <c r="E1968" t="s">
        <v>10763</v>
      </c>
      <c r="F1968" t="s">
        <v>10764</v>
      </c>
      <c r="G1968">
        <v>1247</v>
      </c>
      <c r="H1968">
        <v>1247</v>
      </c>
      <c r="I1968">
        <v>1247</v>
      </c>
      <c r="J1968">
        <v>1247</v>
      </c>
      <c r="K1968">
        <v>0</v>
      </c>
      <c r="L1968" s="2">
        <v>0</v>
      </c>
      <c r="M1968" s="2">
        <v>0</v>
      </c>
      <c r="N1968" s="2">
        <v>0</v>
      </c>
      <c r="O1968" s="2">
        <v>68.75</v>
      </c>
      <c r="P1968" s="2">
        <v>0</v>
      </c>
      <c r="Q1968" s="2">
        <v>0</v>
      </c>
      <c r="R1968" s="2">
        <v>0</v>
      </c>
      <c r="S1968" s="2">
        <v>0</v>
      </c>
      <c r="T1968" s="2">
        <v>0</v>
      </c>
      <c r="U1968" s="2">
        <v>68.75</v>
      </c>
      <c r="V1968" t="s">
        <v>55</v>
      </c>
    </row>
    <row r="1969" spans="1:22" ht="15.75" hidden="1" thickBot="1" x14ac:dyDescent="0.3">
      <c r="A1969" t="s">
        <v>8325</v>
      </c>
      <c r="B1969" s="6" t="s">
        <v>10985</v>
      </c>
      <c r="C1969" t="s">
        <v>1</v>
      </c>
      <c r="D1969" t="s">
        <v>7706</v>
      </c>
      <c r="E1969" t="s">
        <v>10763</v>
      </c>
      <c r="F1969" t="s">
        <v>10764</v>
      </c>
      <c r="G1969">
        <v>1246</v>
      </c>
      <c r="H1969">
        <v>1246</v>
      </c>
      <c r="I1969">
        <v>1246</v>
      </c>
      <c r="J1969">
        <v>1246</v>
      </c>
      <c r="K1969">
        <v>0</v>
      </c>
      <c r="L1969" s="2">
        <v>0</v>
      </c>
      <c r="M1969" s="2">
        <v>0</v>
      </c>
      <c r="N1969" s="2">
        <v>0</v>
      </c>
      <c r="O1969" s="2">
        <v>75</v>
      </c>
      <c r="P1969" s="2">
        <v>0</v>
      </c>
      <c r="Q1969" s="2">
        <v>0</v>
      </c>
      <c r="R1969" s="2">
        <v>0</v>
      </c>
      <c r="S1969" s="2">
        <v>0</v>
      </c>
      <c r="T1969" s="2">
        <v>0</v>
      </c>
      <c r="U1969" s="2">
        <v>75</v>
      </c>
      <c r="V1969" t="s">
        <v>55</v>
      </c>
    </row>
    <row r="1970" spans="1:22" ht="15.75" hidden="1" thickBot="1" x14ac:dyDescent="0.3">
      <c r="A1970" t="s">
        <v>8325</v>
      </c>
      <c r="B1970" s="6" t="s">
        <v>10985</v>
      </c>
      <c r="C1970" t="s">
        <v>1</v>
      </c>
      <c r="D1970" t="s">
        <v>7706</v>
      </c>
      <c r="E1970" t="s">
        <v>10763</v>
      </c>
      <c r="F1970" t="s">
        <v>10764</v>
      </c>
      <c r="G1970">
        <v>1245</v>
      </c>
      <c r="H1970">
        <v>1245</v>
      </c>
      <c r="I1970">
        <v>1245</v>
      </c>
      <c r="J1970">
        <v>1245</v>
      </c>
      <c r="K1970">
        <v>0</v>
      </c>
      <c r="L1970" s="2">
        <v>0</v>
      </c>
      <c r="M1970" s="2">
        <v>0</v>
      </c>
      <c r="N1970" s="2">
        <v>0</v>
      </c>
      <c r="O1970" s="2">
        <v>300</v>
      </c>
      <c r="P1970" s="2">
        <v>0</v>
      </c>
      <c r="Q1970" s="2">
        <v>0</v>
      </c>
      <c r="R1970" s="2">
        <v>0</v>
      </c>
      <c r="S1970" s="2">
        <v>0</v>
      </c>
      <c r="T1970" s="2">
        <v>0</v>
      </c>
      <c r="U1970" s="2">
        <v>300</v>
      </c>
      <c r="V1970" t="s">
        <v>55</v>
      </c>
    </row>
    <row r="1971" spans="1:22" ht="15.75" hidden="1" thickBot="1" x14ac:dyDescent="0.3">
      <c r="A1971" t="s">
        <v>8325</v>
      </c>
      <c r="B1971" s="6" t="s">
        <v>10985</v>
      </c>
      <c r="C1971" t="s">
        <v>1</v>
      </c>
      <c r="D1971" t="s">
        <v>7706</v>
      </c>
      <c r="E1971" t="s">
        <v>10763</v>
      </c>
      <c r="F1971" t="s">
        <v>10764</v>
      </c>
      <c r="G1971">
        <v>1244</v>
      </c>
      <c r="H1971">
        <v>1244</v>
      </c>
      <c r="I1971">
        <v>1244</v>
      </c>
      <c r="J1971">
        <v>1244</v>
      </c>
      <c r="K1971">
        <v>0</v>
      </c>
      <c r="L1971" s="2">
        <v>0</v>
      </c>
      <c r="M1971" s="2">
        <v>0</v>
      </c>
      <c r="N1971" s="2">
        <v>0</v>
      </c>
      <c r="O1971" s="2">
        <v>184</v>
      </c>
      <c r="P1971" s="2">
        <v>0</v>
      </c>
      <c r="Q1971" s="2">
        <v>0</v>
      </c>
      <c r="R1971" s="2">
        <v>0</v>
      </c>
      <c r="S1971" s="2">
        <v>0</v>
      </c>
      <c r="T1971" s="2">
        <v>0</v>
      </c>
      <c r="U1971" s="2">
        <v>184</v>
      </c>
      <c r="V1971" t="s">
        <v>55</v>
      </c>
    </row>
    <row r="1972" spans="1:22" ht="15.75" hidden="1" thickBot="1" x14ac:dyDescent="0.3">
      <c r="A1972" t="s">
        <v>8325</v>
      </c>
      <c r="B1972" s="6" t="s">
        <v>10985</v>
      </c>
      <c r="C1972" t="s">
        <v>1</v>
      </c>
      <c r="D1972" t="s">
        <v>7706</v>
      </c>
      <c r="E1972" t="s">
        <v>10763</v>
      </c>
      <c r="F1972" t="s">
        <v>10764</v>
      </c>
      <c r="G1972">
        <v>1243</v>
      </c>
      <c r="H1972">
        <v>1243</v>
      </c>
      <c r="I1972">
        <v>1243</v>
      </c>
      <c r="J1972">
        <v>1243</v>
      </c>
      <c r="K1972">
        <v>0</v>
      </c>
      <c r="L1972" s="2">
        <v>0</v>
      </c>
      <c r="M1972" s="2">
        <v>0</v>
      </c>
      <c r="N1972" s="2">
        <v>0</v>
      </c>
      <c r="O1972" s="2">
        <v>68.75</v>
      </c>
      <c r="P1972" s="2">
        <v>0</v>
      </c>
      <c r="Q1972" s="2">
        <v>0</v>
      </c>
      <c r="R1972" s="2">
        <v>0</v>
      </c>
      <c r="S1972" s="2">
        <v>0</v>
      </c>
      <c r="T1972" s="2">
        <v>0</v>
      </c>
      <c r="U1972" s="2">
        <v>68.75</v>
      </c>
      <c r="V1972" t="s">
        <v>55</v>
      </c>
    </row>
    <row r="1973" spans="1:22" ht="15.75" hidden="1" thickBot="1" x14ac:dyDescent="0.3">
      <c r="A1973" t="s">
        <v>8325</v>
      </c>
      <c r="B1973" s="6" t="s">
        <v>10985</v>
      </c>
      <c r="C1973" t="s">
        <v>1</v>
      </c>
      <c r="D1973" t="s">
        <v>7706</v>
      </c>
      <c r="E1973" t="s">
        <v>10763</v>
      </c>
      <c r="F1973" t="s">
        <v>10764</v>
      </c>
      <c r="G1973">
        <v>1242</v>
      </c>
      <c r="H1973">
        <v>1242</v>
      </c>
      <c r="I1973">
        <v>1242</v>
      </c>
      <c r="J1973">
        <v>1242</v>
      </c>
      <c r="K1973">
        <v>0</v>
      </c>
      <c r="L1973" s="2">
        <v>0</v>
      </c>
      <c r="M1973" s="2">
        <v>0</v>
      </c>
      <c r="N1973" s="2">
        <v>0</v>
      </c>
      <c r="O1973" s="2">
        <v>12.5</v>
      </c>
      <c r="P1973" s="2">
        <v>0</v>
      </c>
      <c r="Q1973" s="2">
        <v>0</v>
      </c>
      <c r="R1973" s="2">
        <v>0</v>
      </c>
      <c r="S1973" s="2">
        <v>0</v>
      </c>
      <c r="T1973" s="2">
        <v>0</v>
      </c>
      <c r="U1973" s="2">
        <v>12.5</v>
      </c>
      <c r="V1973" t="s">
        <v>55</v>
      </c>
    </row>
    <row r="1974" spans="1:22" ht="15.75" hidden="1" thickBot="1" x14ac:dyDescent="0.3">
      <c r="A1974" t="s">
        <v>8325</v>
      </c>
      <c r="B1974" s="6" t="s">
        <v>10985</v>
      </c>
      <c r="C1974" t="s">
        <v>1</v>
      </c>
      <c r="D1974" t="s">
        <v>7706</v>
      </c>
      <c r="E1974" t="s">
        <v>10763</v>
      </c>
      <c r="F1974" t="s">
        <v>10764</v>
      </c>
      <c r="G1974">
        <v>1241</v>
      </c>
      <c r="H1974">
        <v>1241</v>
      </c>
      <c r="I1974">
        <v>1241</v>
      </c>
      <c r="J1974">
        <v>1241</v>
      </c>
      <c r="K1974">
        <v>0</v>
      </c>
      <c r="L1974" s="2">
        <v>0</v>
      </c>
      <c r="M1974" s="2">
        <v>0</v>
      </c>
      <c r="N1974" s="2">
        <v>0</v>
      </c>
      <c r="O1974" s="2">
        <v>16.5</v>
      </c>
      <c r="P1974" s="2">
        <v>0</v>
      </c>
      <c r="Q1974" s="2">
        <v>0</v>
      </c>
      <c r="R1974" s="2">
        <v>0</v>
      </c>
      <c r="S1974" s="2">
        <v>0</v>
      </c>
      <c r="T1974" s="2">
        <v>0</v>
      </c>
      <c r="U1974" s="2">
        <v>16.5</v>
      </c>
      <c r="V1974" t="s">
        <v>55</v>
      </c>
    </row>
    <row r="1975" spans="1:22" ht="15.75" hidden="1" thickBot="1" x14ac:dyDescent="0.3">
      <c r="A1975" t="s">
        <v>8325</v>
      </c>
      <c r="B1975" s="6" t="s">
        <v>10985</v>
      </c>
      <c r="C1975" t="s">
        <v>1</v>
      </c>
      <c r="D1975" t="s">
        <v>7706</v>
      </c>
      <c r="E1975" t="s">
        <v>10763</v>
      </c>
      <c r="F1975" t="s">
        <v>10764</v>
      </c>
      <c r="G1975">
        <v>1240</v>
      </c>
      <c r="H1975">
        <v>1240</v>
      </c>
      <c r="I1975">
        <v>1240</v>
      </c>
      <c r="J1975">
        <v>1240</v>
      </c>
      <c r="K1975">
        <v>0</v>
      </c>
      <c r="L1975" s="2">
        <v>0</v>
      </c>
      <c r="M1975" s="2">
        <v>0</v>
      </c>
      <c r="N1975" s="2">
        <v>0</v>
      </c>
      <c r="O1975" s="2">
        <v>15</v>
      </c>
      <c r="P1975" s="2">
        <v>0</v>
      </c>
      <c r="Q1975" s="2">
        <v>0</v>
      </c>
      <c r="R1975" s="2">
        <v>0</v>
      </c>
      <c r="S1975" s="2">
        <v>0</v>
      </c>
      <c r="T1975" s="2">
        <v>0</v>
      </c>
      <c r="U1975" s="2">
        <v>15</v>
      </c>
      <c r="V1975" t="s">
        <v>55</v>
      </c>
    </row>
    <row r="1976" spans="1:22" ht="15.75" hidden="1" thickBot="1" x14ac:dyDescent="0.3">
      <c r="A1976" t="s">
        <v>8325</v>
      </c>
      <c r="B1976" s="6" t="s">
        <v>10985</v>
      </c>
      <c r="C1976" t="s">
        <v>1</v>
      </c>
      <c r="D1976" t="s">
        <v>7706</v>
      </c>
      <c r="E1976" t="s">
        <v>10763</v>
      </c>
      <c r="F1976" t="s">
        <v>10764</v>
      </c>
      <c r="G1976">
        <v>1239</v>
      </c>
      <c r="H1976">
        <v>1239</v>
      </c>
      <c r="I1976">
        <v>1239</v>
      </c>
      <c r="J1976">
        <v>1239</v>
      </c>
      <c r="K1976">
        <v>0</v>
      </c>
      <c r="L1976" s="2">
        <v>0</v>
      </c>
      <c r="M1976" s="2">
        <v>0</v>
      </c>
      <c r="N1976" s="2">
        <v>0</v>
      </c>
      <c r="O1976" s="2">
        <v>211.75</v>
      </c>
      <c r="P1976" s="2">
        <v>0</v>
      </c>
      <c r="Q1976" s="2">
        <v>0</v>
      </c>
      <c r="R1976" s="2">
        <v>0</v>
      </c>
      <c r="S1976" s="2">
        <v>0</v>
      </c>
      <c r="T1976" s="2">
        <v>0</v>
      </c>
      <c r="U1976" s="2">
        <v>211.75</v>
      </c>
      <c r="V1976" t="s">
        <v>55</v>
      </c>
    </row>
    <row r="1977" spans="1:22" ht="15.75" hidden="1" thickBot="1" x14ac:dyDescent="0.3">
      <c r="A1977" t="s">
        <v>8325</v>
      </c>
      <c r="B1977" s="6" t="s">
        <v>10985</v>
      </c>
      <c r="C1977" t="s">
        <v>1</v>
      </c>
      <c r="D1977" t="s">
        <v>7706</v>
      </c>
      <c r="E1977" t="s">
        <v>10763</v>
      </c>
      <c r="F1977" t="s">
        <v>10764</v>
      </c>
      <c r="G1977">
        <v>1238</v>
      </c>
      <c r="H1977">
        <v>1238</v>
      </c>
      <c r="I1977">
        <v>1238</v>
      </c>
      <c r="J1977">
        <v>1238</v>
      </c>
      <c r="K1977">
        <v>0</v>
      </c>
      <c r="L1977" s="2">
        <v>0</v>
      </c>
      <c r="M1977" s="2">
        <v>0</v>
      </c>
      <c r="N1977" s="2">
        <v>0</v>
      </c>
      <c r="O1977" s="2">
        <v>90</v>
      </c>
      <c r="P1977" s="2">
        <v>0</v>
      </c>
      <c r="Q1977" s="2">
        <v>0</v>
      </c>
      <c r="R1977" s="2">
        <v>0</v>
      </c>
      <c r="S1977" s="2">
        <v>0</v>
      </c>
      <c r="T1977" s="2">
        <v>0</v>
      </c>
      <c r="U1977" s="2">
        <v>90</v>
      </c>
      <c r="V1977" t="s">
        <v>55</v>
      </c>
    </row>
    <row r="1978" spans="1:22" ht="15.75" hidden="1" thickBot="1" x14ac:dyDescent="0.3">
      <c r="A1978" t="s">
        <v>8325</v>
      </c>
      <c r="B1978" s="6" t="s">
        <v>10985</v>
      </c>
      <c r="C1978" t="s">
        <v>1</v>
      </c>
      <c r="D1978" t="s">
        <v>7706</v>
      </c>
      <c r="E1978" t="s">
        <v>10763</v>
      </c>
      <c r="F1978" t="s">
        <v>10764</v>
      </c>
      <c r="G1978">
        <v>1237</v>
      </c>
      <c r="H1978">
        <v>1237</v>
      </c>
      <c r="I1978">
        <v>1237</v>
      </c>
      <c r="J1978">
        <v>1237</v>
      </c>
      <c r="K1978">
        <v>0</v>
      </c>
      <c r="L1978" s="2">
        <v>0</v>
      </c>
      <c r="M1978" s="2">
        <v>0</v>
      </c>
      <c r="N1978" s="2">
        <v>0</v>
      </c>
      <c r="O1978" s="2">
        <v>154.80000000000001</v>
      </c>
      <c r="P1978" s="2">
        <v>0</v>
      </c>
      <c r="Q1978" s="2">
        <v>0</v>
      </c>
      <c r="R1978" s="2">
        <v>0</v>
      </c>
      <c r="S1978" s="2">
        <v>0</v>
      </c>
      <c r="T1978" s="2">
        <v>0</v>
      </c>
      <c r="U1978" s="2">
        <v>154.80000000000001</v>
      </c>
      <c r="V1978" t="s">
        <v>55</v>
      </c>
    </row>
    <row r="1979" spans="1:22" ht="15.75" hidden="1" thickBot="1" x14ac:dyDescent="0.3">
      <c r="A1979" t="s">
        <v>8325</v>
      </c>
      <c r="B1979" s="6" t="s">
        <v>10985</v>
      </c>
      <c r="C1979" t="s">
        <v>1</v>
      </c>
      <c r="D1979" t="s">
        <v>7706</v>
      </c>
      <c r="E1979" t="s">
        <v>10763</v>
      </c>
      <c r="F1979" t="s">
        <v>10764</v>
      </c>
      <c r="G1979">
        <v>1236</v>
      </c>
      <c r="H1979">
        <v>1236</v>
      </c>
      <c r="I1979">
        <v>1236</v>
      </c>
      <c r="J1979">
        <v>1236</v>
      </c>
      <c r="K1979">
        <v>0</v>
      </c>
      <c r="L1979" s="2">
        <v>0</v>
      </c>
      <c r="M1979" s="2">
        <v>0</v>
      </c>
      <c r="N1979" s="2">
        <v>0</v>
      </c>
      <c r="O1979" s="2">
        <v>373.8</v>
      </c>
      <c r="P1979" s="2">
        <v>0</v>
      </c>
      <c r="Q1979" s="2">
        <v>0</v>
      </c>
      <c r="R1979" s="2">
        <v>0</v>
      </c>
      <c r="S1979" s="2">
        <v>0</v>
      </c>
      <c r="T1979" s="2">
        <v>0</v>
      </c>
      <c r="U1979" s="2">
        <v>373.8</v>
      </c>
      <c r="V1979" t="s">
        <v>55</v>
      </c>
    </row>
    <row r="1980" spans="1:22" ht="15.75" hidden="1" thickBot="1" x14ac:dyDescent="0.3">
      <c r="A1980" t="s">
        <v>8325</v>
      </c>
      <c r="B1980" s="6" t="s">
        <v>10985</v>
      </c>
      <c r="C1980" t="s">
        <v>1</v>
      </c>
      <c r="D1980" t="s">
        <v>7706</v>
      </c>
      <c r="E1980" t="s">
        <v>10763</v>
      </c>
      <c r="F1980" t="s">
        <v>10764</v>
      </c>
      <c r="G1980">
        <v>1235</v>
      </c>
      <c r="H1980">
        <v>1235</v>
      </c>
      <c r="I1980">
        <v>1235</v>
      </c>
      <c r="J1980">
        <v>1235</v>
      </c>
      <c r="K1980">
        <v>0</v>
      </c>
      <c r="L1980" s="2">
        <v>0</v>
      </c>
      <c r="M1980" s="2">
        <v>0</v>
      </c>
      <c r="N1980" s="2">
        <v>0</v>
      </c>
      <c r="O1980" s="2">
        <v>284.75</v>
      </c>
      <c r="P1980" s="2">
        <v>0</v>
      </c>
      <c r="Q1980" s="2">
        <v>0</v>
      </c>
      <c r="R1980" s="2">
        <v>0</v>
      </c>
      <c r="S1980" s="2">
        <v>0</v>
      </c>
      <c r="T1980" s="2">
        <v>0</v>
      </c>
      <c r="U1980" s="2">
        <v>284.75</v>
      </c>
      <c r="V1980" t="s">
        <v>55</v>
      </c>
    </row>
    <row r="1981" spans="1:22" ht="15.75" hidden="1" thickBot="1" x14ac:dyDescent="0.3">
      <c r="A1981" t="s">
        <v>8325</v>
      </c>
      <c r="B1981" s="6" t="s">
        <v>10985</v>
      </c>
      <c r="C1981" t="s">
        <v>1</v>
      </c>
      <c r="D1981" t="s">
        <v>7706</v>
      </c>
      <c r="E1981" t="s">
        <v>10763</v>
      </c>
      <c r="F1981" t="s">
        <v>10764</v>
      </c>
      <c r="G1981">
        <v>1234</v>
      </c>
      <c r="H1981">
        <v>1234</v>
      </c>
      <c r="I1981">
        <v>1234</v>
      </c>
      <c r="J1981">
        <v>1234</v>
      </c>
      <c r="K1981">
        <v>0</v>
      </c>
      <c r="L1981" s="2">
        <v>0</v>
      </c>
      <c r="M1981" s="2">
        <v>0</v>
      </c>
      <c r="N1981" s="2">
        <v>0</v>
      </c>
      <c r="O1981" s="2">
        <v>5.5</v>
      </c>
      <c r="P1981" s="2">
        <v>0</v>
      </c>
      <c r="Q1981" s="2">
        <v>0</v>
      </c>
      <c r="R1981" s="2">
        <v>0</v>
      </c>
      <c r="S1981" s="2">
        <v>0</v>
      </c>
      <c r="T1981" s="2">
        <v>0</v>
      </c>
      <c r="U1981" s="2">
        <v>5.5</v>
      </c>
      <c r="V1981" t="s">
        <v>55</v>
      </c>
    </row>
    <row r="1982" spans="1:22" ht="15.75" hidden="1" thickBot="1" x14ac:dyDescent="0.3">
      <c r="A1982" t="s">
        <v>8325</v>
      </c>
      <c r="B1982" s="6" t="s">
        <v>10985</v>
      </c>
      <c r="C1982" t="s">
        <v>1</v>
      </c>
      <c r="D1982" t="s">
        <v>7706</v>
      </c>
      <c r="E1982" t="s">
        <v>10763</v>
      </c>
      <c r="F1982" t="s">
        <v>10764</v>
      </c>
      <c r="G1982">
        <v>1233</v>
      </c>
      <c r="H1982">
        <v>1233</v>
      </c>
      <c r="I1982">
        <v>1233</v>
      </c>
      <c r="J1982">
        <v>1233</v>
      </c>
      <c r="K1982">
        <v>0</v>
      </c>
      <c r="L1982" s="2">
        <v>0</v>
      </c>
      <c r="M1982" s="2">
        <v>0</v>
      </c>
      <c r="N1982" s="2">
        <v>0</v>
      </c>
      <c r="O1982" s="2">
        <v>500</v>
      </c>
      <c r="P1982" s="2">
        <v>0</v>
      </c>
      <c r="Q1982" s="2">
        <v>0</v>
      </c>
      <c r="R1982" s="2">
        <v>0</v>
      </c>
      <c r="S1982" s="2">
        <v>0</v>
      </c>
      <c r="T1982" s="2">
        <v>0</v>
      </c>
      <c r="U1982" s="2">
        <v>500</v>
      </c>
      <c r="V1982" t="s">
        <v>55</v>
      </c>
    </row>
    <row r="1983" spans="1:22" ht="15.75" hidden="1" thickBot="1" x14ac:dyDescent="0.3">
      <c r="A1983" t="s">
        <v>8325</v>
      </c>
      <c r="B1983" s="6" t="s">
        <v>10985</v>
      </c>
      <c r="C1983" t="s">
        <v>1</v>
      </c>
      <c r="D1983" t="s">
        <v>7706</v>
      </c>
      <c r="E1983" t="s">
        <v>10763</v>
      </c>
      <c r="F1983" t="s">
        <v>10764</v>
      </c>
      <c r="G1983">
        <v>1232</v>
      </c>
      <c r="H1983">
        <v>1232</v>
      </c>
      <c r="I1983">
        <v>1232</v>
      </c>
      <c r="J1983">
        <v>1232</v>
      </c>
      <c r="K1983">
        <v>0</v>
      </c>
      <c r="L1983" s="2">
        <v>0</v>
      </c>
      <c r="M1983" s="2">
        <v>0</v>
      </c>
      <c r="N1983" s="2">
        <v>0</v>
      </c>
      <c r="O1983" s="2">
        <v>450</v>
      </c>
      <c r="P1983" s="2">
        <v>0</v>
      </c>
      <c r="Q1983" s="2">
        <v>0</v>
      </c>
      <c r="R1983" s="2">
        <v>0</v>
      </c>
      <c r="S1983" s="2">
        <v>0</v>
      </c>
      <c r="T1983" s="2">
        <v>0</v>
      </c>
      <c r="U1983" s="2">
        <v>450</v>
      </c>
      <c r="V1983" t="s">
        <v>55</v>
      </c>
    </row>
    <row r="1984" spans="1:22" ht="15.75" hidden="1" thickBot="1" x14ac:dyDescent="0.3">
      <c r="A1984" t="s">
        <v>8325</v>
      </c>
      <c r="B1984" s="6" t="s">
        <v>10985</v>
      </c>
      <c r="C1984" t="s">
        <v>1</v>
      </c>
      <c r="D1984" t="s">
        <v>7706</v>
      </c>
      <c r="E1984" t="s">
        <v>10763</v>
      </c>
      <c r="F1984" t="s">
        <v>10764</v>
      </c>
      <c r="G1984">
        <v>1231</v>
      </c>
      <c r="H1984">
        <v>1231</v>
      </c>
      <c r="I1984">
        <v>1231</v>
      </c>
      <c r="J1984">
        <v>1231</v>
      </c>
      <c r="K1984">
        <v>0</v>
      </c>
      <c r="L1984" s="2">
        <v>0</v>
      </c>
      <c r="M1984" s="2">
        <v>0</v>
      </c>
      <c r="N1984" s="2">
        <v>0</v>
      </c>
      <c r="O1984" s="2">
        <v>105.6</v>
      </c>
      <c r="P1984" s="2">
        <v>0</v>
      </c>
      <c r="Q1984" s="2">
        <v>0</v>
      </c>
      <c r="R1984" s="2">
        <v>0</v>
      </c>
      <c r="S1984" s="2">
        <v>0</v>
      </c>
      <c r="T1984" s="2">
        <v>0</v>
      </c>
      <c r="U1984" s="2">
        <v>105.6</v>
      </c>
      <c r="V1984" t="s">
        <v>55</v>
      </c>
    </row>
    <row r="1985" spans="1:22" ht="15.75" hidden="1" thickBot="1" x14ac:dyDescent="0.3">
      <c r="A1985" t="s">
        <v>8325</v>
      </c>
      <c r="B1985" s="6" t="s">
        <v>10984</v>
      </c>
      <c r="C1985" t="s">
        <v>1</v>
      </c>
      <c r="D1985" t="s">
        <v>7706</v>
      </c>
      <c r="E1985" t="s">
        <v>10763</v>
      </c>
      <c r="F1985" t="s">
        <v>10764</v>
      </c>
      <c r="G1985">
        <v>1230</v>
      </c>
      <c r="H1985">
        <v>1230</v>
      </c>
      <c r="I1985">
        <v>1230</v>
      </c>
      <c r="J1985">
        <v>1230</v>
      </c>
      <c r="K1985">
        <v>0</v>
      </c>
      <c r="L1985" s="2">
        <v>0</v>
      </c>
      <c r="M1985" s="2">
        <v>0</v>
      </c>
      <c r="N1985" s="2">
        <v>0</v>
      </c>
      <c r="O1985" s="2">
        <v>40</v>
      </c>
      <c r="P1985" s="2">
        <v>0</v>
      </c>
      <c r="Q1985" s="2">
        <v>0</v>
      </c>
      <c r="R1985" s="2">
        <v>0</v>
      </c>
      <c r="S1985" s="2">
        <v>0</v>
      </c>
      <c r="T1985" s="2">
        <v>0</v>
      </c>
      <c r="U1985" s="2">
        <v>40</v>
      </c>
      <c r="V1985" t="s">
        <v>55</v>
      </c>
    </row>
    <row r="1986" spans="1:22" ht="15.75" hidden="1" thickBot="1" x14ac:dyDescent="0.3">
      <c r="A1986" t="s">
        <v>8325</v>
      </c>
      <c r="B1986" s="6" t="s">
        <v>10984</v>
      </c>
      <c r="C1986" t="s">
        <v>1</v>
      </c>
      <c r="D1986" t="s">
        <v>7706</v>
      </c>
      <c r="E1986" t="s">
        <v>10763</v>
      </c>
      <c r="F1986" t="s">
        <v>10764</v>
      </c>
      <c r="G1986">
        <v>1229</v>
      </c>
      <c r="H1986">
        <v>1229</v>
      </c>
      <c r="I1986">
        <v>1229</v>
      </c>
      <c r="J1986">
        <v>1229</v>
      </c>
      <c r="K1986">
        <v>0</v>
      </c>
      <c r="L1986" s="2">
        <v>0</v>
      </c>
      <c r="M1986" s="2">
        <v>0</v>
      </c>
      <c r="N1986" s="2">
        <v>0</v>
      </c>
      <c r="O1986" s="2">
        <v>108</v>
      </c>
      <c r="P1986" s="2">
        <v>0</v>
      </c>
      <c r="Q1986" s="2">
        <v>0</v>
      </c>
      <c r="R1986" s="2">
        <v>0</v>
      </c>
      <c r="S1986" s="2">
        <v>0</v>
      </c>
      <c r="T1986" s="2">
        <v>0</v>
      </c>
      <c r="U1986" s="2">
        <v>108</v>
      </c>
      <c r="V1986" t="s">
        <v>55</v>
      </c>
    </row>
    <row r="1987" spans="1:22" ht="15.75" hidden="1" thickBot="1" x14ac:dyDescent="0.3">
      <c r="A1987" t="s">
        <v>8325</v>
      </c>
      <c r="B1987" s="6" t="s">
        <v>10984</v>
      </c>
      <c r="C1987" t="s">
        <v>1</v>
      </c>
      <c r="D1987" t="s">
        <v>7706</v>
      </c>
      <c r="E1987" t="s">
        <v>10763</v>
      </c>
      <c r="F1987" t="s">
        <v>10764</v>
      </c>
      <c r="G1987">
        <v>1228</v>
      </c>
      <c r="H1987">
        <v>1228</v>
      </c>
      <c r="I1987">
        <v>1228</v>
      </c>
      <c r="J1987">
        <v>1228</v>
      </c>
      <c r="K1987">
        <v>0</v>
      </c>
      <c r="L1987" s="2">
        <v>0</v>
      </c>
      <c r="M1987" s="2">
        <v>0</v>
      </c>
      <c r="N1987" s="2">
        <v>0</v>
      </c>
      <c r="O1987" s="2">
        <v>93.5</v>
      </c>
      <c r="P1987" s="2">
        <v>0</v>
      </c>
      <c r="Q1987" s="2">
        <v>0</v>
      </c>
      <c r="R1987" s="2">
        <v>0</v>
      </c>
      <c r="S1987" s="2">
        <v>0</v>
      </c>
      <c r="T1987" s="2">
        <v>0</v>
      </c>
      <c r="U1987" s="2">
        <v>93.5</v>
      </c>
      <c r="V1987" t="s">
        <v>55</v>
      </c>
    </row>
    <row r="1988" spans="1:22" ht="15.75" hidden="1" thickBot="1" x14ac:dyDescent="0.3">
      <c r="A1988" t="s">
        <v>8325</v>
      </c>
      <c r="B1988" s="6" t="s">
        <v>10984</v>
      </c>
      <c r="C1988" t="s">
        <v>1</v>
      </c>
      <c r="D1988" t="s">
        <v>7706</v>
      </c>
      <c r="E1988" t="s">
        <v>10763</v>
      </c>
      <c r="F1988" t="s">
        <v>10764</v>
      </c>
      <c r="G1988">
        <v>1227</v>
      </c>
      <c r="H1988">
        <v>1227</v>
      </c>
      <c r="I1988">
        <v>1227</v>
      </c>
      <c r="J1988">
        <v>1227</v>
      </c>
      <c r="K1988">
        <v>0</v>
      </c>
      <c r="L1988" s="2">
        <v>0</v>
      </c>
      <c r="M1988" s="2">
        <v>0</v>
      </c>
      <c r="N1988" s="2">
        <v>0</v>
      </c>
      <c r="O1988" s="2">
        <v>274.45</v>
      </c>
      <c r="P1988" s="2">
        <v>0</v>
      </c>
      <c r="Q1988" s="2">
        <v>0</v>
      </c>
      <c r="R1988" s="2">
        <v>0</v>
      </c>
      <c r="S1988" s="2">
        <v>0</v>
      </c>
      <c r="T1988" s="2">
        <v>0</v>
      </c>
      <c r="U1988" s="2">
        <v>274.45</v>
      </c>
      <c r="V1988" t="s">
        <v>55</v>
      </c>
    </row>
    <row r="1989" spans="1:22" ht="15.75" hidden="1" thickBot="1" x14ac:dyDescent="0.3">
      <c r="A1989" t="s">
        <v>8325</v>
      </c>
      <c r="B1989" s="6" t="s">
        <v>10984</v>
      </c>
      <c r="C1989" t="s">
        <v>1</v>
      </c>
      <c r="D1989" t="s">
        <v>7706</v>
      </c>
      <c r="E1989" t="s">
        <v>10763</v>
      </c>
      <c r="F1989" t="s">
        <v>10764</v>
      </c>
      <c r="G1989">
        <v>1226</v>
      </c>
      <c r="H1989">
        <v>1226</v>
      </c>
      <c r="I1989">
        <v>1226</v>
      </c>
      <c r="J1989">
        <v>1226</v>
      </c>
      <c r="K1989">
        <v>0</v>
      </c>
      <c r="L1989" s="2">
        <v>0</v>
      </c>
      <c r="M1989" s="2">
        <v>0</v>
      </c>
      <c r="N1989" s="2">
        <v>0</v>
      </c>
      <c r="O1989" s="2">
        <v>54.65</v>
      </c>
      <c r="P1989" s="2">
        <v>0</v>
      </c>
      <c r="Q1989" s="2">
        <v>0</v>
      </c>
      <c r="R1989" s="2">
        <v>0</v>
      </c>
      <c r="S1989" s="2">
        <v>0</v>
      </c>
      <c r="T1989" s="2">
        <v>0</v>
      </c>
      <c r="U1989" s="2">
        <v>54.65</v>
      </c>
      <c r="V1989" t="s">
        <v>55</v>
      </c>
    </row>
    <row r="1990" spans="1:22" ht="15.75" hidden="1" thickBot="1" x14ac:dyDescent="0.3">
      <c r="A1990" t="s">
        <v>8325</v>
      </c>
      <c r="B1990" s="6" t="s">
        <v>10984</v>
      </c>
      <c r="C1990" t="s">
        <v>1</v>
      </c>
      <c r="D1990" t="s">
        <v>7706</v>
      </c>
      <c r="E1990" t="s">
        <v>10763</v>
      </c>
      <c r="F1990" t="s">
        <v>10764</v>
      </c>
      <c r="G1990">
        <v>1225</v>
      </c>
      <c r="H1990">
        <v>1225</v>
      </c>
      <c r="I1990">
        <v>1225</v>
      </c>
      <c r="J1990">
        <v>1225</v>
      </c>
      <c r="K1990">
        <v>0</v>
      </c>
      <c r="L1990" s="2">
        <v>0</v>
      </c>
      <c r="M1990" s="2">
        <v>0</v>
      </c>
      <c r="N1990" s="2">
        <v>0</v>
      </c>
      <c r="O1990" s="2">
        <v>159.9</v>
      </c>
      <c r="P1990" s="2">
        <v>0</v>
      </c>
      <c r="Q1990" s="2">
        <v>0</v>
      </c>
      <c r="R1990" s="2">
        <v>0</v>
      </c>
      <c r="S1990" s="2">
        <v>0</v>
      </c>
      <c r="T1990" s="2">
        <v>0</v>
      </c>
      <c r="U1990" s="2">
        <v>159.9</v>
      </c>
      <c r="V1990" t="s">
        <v>55</v>
      </c>
    </row>
    <row r="1991" spans="1:22" ht="15.75" hidden="1" thickBot="1" x14ac:dyDescent="0.3">
      <c r="A1991" t="s">
        <v>8325</v>
      </c>
      <c r="B1991" s="6" t="s">
        <v>10984</v>
      </c>
      <c r="C1991" t="s">
        <v>1</v>
      </c>
      <c r="D1991" t="s">
        <v>7706</v>
      </c>
      <c r="E1991" t="s">
        <v>10763</v>
      </c>
      <c r="F1991" t="s">
        <v>10764</v>
      </c>
      <c r="G1991">
        <v>1224</v>
      </c>
      <c r="H1991">
        <v>1224</v>
      </c>
      <c r="I1991">
        <v>1224</v>
      </c>
      <c r="J1991">
        <v>1224</v>
      </c>
      <c r="K1991">
        <v>0</v>
      </c>
      <c r="L1991" s="2">
        <v>0</v>
      </c>
      <c r="M1991" s="2">
        <v>0</v>
      </c>
      <c r="N1991" s="2">
        <v>0</v>
      </c>
      <c r="O1991" s="2">
        <v>0</v>
      </c>
      <c r="P1991" s="2">
        <v>0</v>
      </c>
      <c r="Q1991" s="2">
        <v>0</v>
      </c>
      <c r="R1991" s="2">
        <v>0</v>
      </c>
      <c r="S1991" s="2">
        <v>0</v>
      </c>
      <c r="T1991" s="2">
        <v>0</v>
      </c>
      <c r="U1991" s="2">
        <v>0</v>
      </c>
      <c r="V1991" t="s">
        <v>55</v>
      </c>
    </row>
    <row r="1992" spans="1:22" ht="15.75" hidden="1" thickBot="1" x14ac:dyDescent="0.3">
      <c r="A1992" t="s">
        <v>8325</v>
      </c>
      <c r="B1992" s="6" t="s">
        <v>10984</v>
      </c>
      <c r="C1992" t="s">
        <v>1</v>
      </c>
      <c r="D1992" t="s">
        <v>7706</v>
      </c>
      <c r="E1992" t="s">
        <v>10763</v>
      </c>
      <c r="F1992" t="s">
        <v>10764</v>
      </c>
      <c r="G1992">
        <v>1223</v>
      </c>
      <c r="H1992">
        <v>1223</v>
      </c>
      <c r="I1992">
        <v>1223</v>
      </c>
      <c r="J1992">
        <v>1223</v>
      </c>
      <c r="K1992">
        <v>0</v>
      </c>
      <c r="L1992" s="2">
        <v>0</v>
      </c>
      <c r="M1992" s="2">
        <v>0</v>
      </c>
      <c r="N1992" s="2">
        <v>0</v>
      </c>
      <c r="O1992" s="2">
        <v>176.8</v>
      </c>
      <c r="P1992" s="2">
        <v>0</v>
      </c>
      <c r="Q1992" s="2">
        <v>0</v>
      </c>
      <c r="R1992" s="2">
        <v>0</v>
      </c>
      <c r="S1992" s="2">
        <v>0</v>
      </c>
      <c r="T1992" s="2">
        <v>0</v>
      </c>
      <c r="U1992" s="2">
        <v>176.8</v>
      </c>
      <c r="V1992" t="s">
        <v>55</v>
      </c>
    </row>
    <row r="1993" spans="1:22" ht="15.75" hidden="1" thickBot="1" x14ac:dyDescent="0.3">
      <c r="A1993" t="s">
        <v>8325</v>
      </c>
      <c r="B1993" s="6" t="s">
        <v>10983</v>
      </c>
      <c r="C1993" t="s">
        <v>1</v>
      </c>
      <c r="D1993" t="s">
        <v>7706</v>
      </c>
      <c r="E1993" t="s">
        <v>10763</v>
      </c>
      <c r="F1993" t="s">
        <v>10764</v>
      </c>
      <c r="G1993">
        <v>1222</v>
      </c>
      <c r="H1993">
        <v>1222</v>
      </c>
      <c r="I1993">
        <v>1222</v>
      </c>
      <c r="J1993">
        <v>1222</v>
      </c>
      <c r="K1993">
        <v>0</v>
      </c>
      <c r="L1993" s="2">
        <v>0</v>
      </c>
      <c r="M1993" s="2">
        <v>0</v>
      </c>
      <c r="N1993" s="2">
        <v>0</v>
      </c>
      <c r="O1993" s="2">
        <v>18</v>
      </c>
      <c r="P1993" s="2">
        <v>0</v>
      </c>
      <c r="Q1993" s="2">
        <v>0</v>
      </c>
      <c r="R1993" s="2">
        <v>0</v>
      </c>
      <c r="S1993" s="2">
        <v>0</v>
      </c>
      <c r="T1993" s="2">
        <v>0</v>
      </c>
      <c r="U1993" s="2">
        <v>18</v>
      </c>
      <c r="V1993" t="s">
        <v>55</v>
      </c>
    </row>
    <row r="1994" spans="1:22" ht="15.75" hidden="1" thickBot="1" x14ac:dyDescent="0.3">
      <c r="A1994" t="s">
        <v>8325</v>
      </c>
      <c r="B1994" s="6" t="s">
        <v>10983</v>
      </c>
      <c r="C1994" t="s">
        <v>1</v>
      </c>
      <c r="D1994" t="s">
        <v>7706</v>
      </c>
      <c r="E1994" t="s">
        <v>10763</v>
      </c>
      <c r="F1994" t="s">
        <v>10764</v>
      </c>
      <c r="G1994">
        <v>1221</v>
      </c>
      <c r="H1994">
        <v>1221</v>
      </c>
      <c r="I1994">
        <v>1221</v>
      </c>
      <c r="J1994">
        <v>1221</v>
      </c>
      <c r="K1994">
        <v>0</v>
      </c>
      <c r="L1994" s="2">
        <v>0</v>
      </c>
      <c r="M1994" s="2">
        <v>0</v>
      </c>
      <c r="N1994" s="2">
        <v>0</v>
      </c>
      <c r="O1994" s="2">
        <v>25</v>
      </c>
      <c r="P1994" s="2">
        <v>0</v>
      </c>
      <c r="Q1994" s="2">
        <v>0</v>
      </c>
      <c r="R1994" s="2">
        <v>0</v>
      </c>
      <c r="S1994" s="2">
        <v>0</v>
      </c>
      <c r="T1994" s="2">
        <v>0</v>
      </c>
      <c r="U1994" s="2">
        <v>25</v>
      </c>
      <c r="V1994" t="s">
        <v>55</v>
      </c>
    </row>
    <row r="1995" spans="1:22" ht="15.75" hidden="1" thickBot="1" x14ac:dyDescent="0.3">
      <c r="A1995" t="s">
        <v>8325</v>
      </c>
      <c r="B1995" s="6" t="s">
        <v>10983</v>
      </c>
      <c r="C1995" t="s">
        <v>1</v>
      </c>
      <c r="D1995" t="s">
        <v>7706</v>
      </c>
      <c r="E1995" t="s">
        <v>10763</v>
      </c>
      <c r="F1995" t="s">
        <v>10764</v>
      </c>
      <c r="G1995">
        <v>1220</v>
      </c>
      <c r="H1995">
        <v>1220</v>
      </c>
      <c r="I1995">
        <v>1220</v>
      </c>
      <c r="J1995">
        <v>1220</v>
      </c>
      <c r="K1995">
        <v>0</v>
      </c>
      <c r="L1995" s="2">
        <v>0</v>
      </c>
      <c r="M1995" s="2">
        <v>0</v>
      </c>
      <c r="N1995" s="2">
        <v>0</v>
      </c>
      <c r="O1995" s="2">
        <v>162.5</v>
      </c>
      <c r="P1995" s="2">
        <v>0</v>
      </c>
      <c r="Q1995" s="2">
        <v>0</v>
      </c>
      <c r="R1995" s="2">
        <v>0</v>
      </c>
      <c r="S1995" s="2">
        <v>0</v>
      </c>
      <c r="T1995" s="2">
        <v>0</v>
      </c>
      <c r="U1995" s="2">
        <v>162.5</v>
      </c>
      <c r="V1995" t="s">
        <v>55</v>
      </c>
    </row>
    <row r="1996" spans="1:22" ht="15.75" hidden="1" thickBot="1" x14ac:dyDescent="0.3">
      <c r="A1996" t="s">
        <v>8325</v>
      </c>
      <c r="B1996" s="6" t="s">
        <v>10983</v>
      </c>
      <c r="C1996" t="s">
        <v>1</v>
      </c>
      <c r="D1996" t="s">
        <v>7706</v>
      </c>
      <c r="E1996" t="s">
        <v>10763</v>
      </c>
      <c r="F1996" t="s">
        <v>10764</v>
      </c>
      <c r="G1996">
        <v>1219</v>
      </c>
      <c r="H1996">
        <v>1219</v>
      </c>
      <c r="I1996">
        <v>1219</v>
      </c>
      <c r="J1996">
        <v>1219</v>
      </c>
      <c r="K1996">
        <v>0</v>
      </c>
      <c r="L1996" s="2">
        <v>0</v>
      </c>
      <c r="M1996" s="2">
        <v>0</v>
      </c>
      <c r="N1996" s="2">
        <v>0</v>
      </c>
      <c r="O1996" s="2">
        <v>40.4</v>
      </c>
      <c r="P1996" s="2">
        <v>0</v>
      </c>
      <c r="Q1996" s="2">
        <v>0</v>
      </c>
      <c r="R1996" s="2">
        <v>0</v>
      </c>
      <c r="S1996" s="2">
        <v>0</v>
      </c>
      <c r="T1996" s="2">
        <v>0</v>
      </c>
      <c r="U1996" s="2">
        <v>40.4</v>
      </c>
      <c r="V1996" t="s">
        <v>55</v>
      </c>
    </row>
    <row r="1997" spans="1:22" ht="15.75" hidden="1" thickBot="1" x14ac:dyDescent="0.3">
      <c r="A1997" t="s">
        <v>8325</v>
      </c>
      <c r="B1997" s="6" t="s">
        <v>10983</v>
      </c>
      <c r="C1997" t="s">
        <v>1</v>
      </c>
      <c r="D1997" t="s">
        <v>7706</v>
      </c>
      <c r="E1997" t="s">
        <v>10763</v>
      </c>
      <c r="F1997" t="s">
        <v>10764</v>
      </c>
      <c r="G1997">
        <v>1218</v>
      </c>
      <c r="H1997">
        <v>1218</v>
      </c>
      <c r="I1997">
        <v>1218</v>
      </c>
      <c r="J1997">
        <v>1218</v>
      </c>
      <c r="K1997">
        <v>0</v>
      </c>
      <c r="L1997" s="2">
        <v>0</v>
      </c>
      <c r="M1997" s="2">
        <v>0</v>
      </c>
      <c r="N1997" s="2">
        <v>0</v>
      </c>
      <c r="O1997" s="2">
        <v>43</v>
      </c>
      <c r="P1997" s="2">
        <v>0</v>
      </c>
      <c r="Q1997" s="2">
        <v>0</v>
      </c>
      <c r="R1997" s="2">
        <v>0</v>
      </c>
      <c r="S1997" s="2">
        <v>0</v>
      </c>
      <c r="T1997" s="2">
        <v>0</v>
      </c>
      <c r="U1997" s="2">
        <v>43</v>
      </c>
      <c r="V1997" t="s">
        <v>55</v>
      </c>
    </row>
    <row r="1998" spans="1:22" ht="15.75" hidden="1" thickBot="1" x14ac:dyDescent="0.3">
      <c r="A1998" t="s">
        <v>8325</v>
      </c>
      <c r="B1998" s="6" t="s">
        <v>10983</v>
      </c>
      <c r="C1998" t="s">
        <v>1</v>
      </c>
      <c r="D1998" t="s">
        <v>7706</v>
      </c>
      <c r="E1998" t="s">
        <v>10763</v>
      </c>
      <c r="F1998" t="s">
        <v>10764</v>
      </c>
      <c r="G1998">
        <v>1217</v>
      </c>
      <c r="H1998">
        <v>1217</v>
      </c>
      <c r="I1998">
        <v>1217</v>
      </c>
      <c r="J1998">
        <v>1217</v>
      </c>
      <c r="K1998">
        <v>0</v>
      </c>
      <c r="L1998" s="2">
        <v>0</v>
      </c>
      <c r="M1998" s="2">
        <v>0</v>
      </c>
      <c r="N1998" s="2">
        <v>0</v>
      </c>
      <c r="O1998" s="2">
        <v>165</v>
      </c>
      <c r="P1998" s="2">
        <v>0</v>
      </c>
      <c r="Q1998" s="2">
        <v>0</v>
      </c>
      <c r="R1998" s="2">
        <v>0</v>
      </c>
      <c r="S1998" s="2">
        <v>0</v>
      </c>
      <c r="T1998" s="2">
        <v>0</v>
      </c>
      <c r="U1998" s="2">
        <v>165</v>
      </c>
      <c r="V1998" t="s">
        <v>55</v>
      </c>
    </row>
    <row r="1999" spans="1:22" ht="15.75" hidden="1" thickBot="1" x14ac:dyDescent="0.3">
      <c r="A1999" t="s">
        <v>8325</v>
      </c>
      <c r="B1999" s="6" t="s">
        <v>10983</v>
      </c>
      <c r="C1999" t="s">
        <v>1</v>
      </c>
      <c r="D1999" t="s">
        <v>7706</v>
      </c>
      <c r="E1999" t="s">
        <v>10763</v>
      </c>
      <c r="F1999" t="s">
        <v>10764</v>
      </c>
      <c r="G1999">
        <v>1216</v>
      </c>
      <c r="H1999">
        <v>1216</v>
      </c>
      <c r="I1999">
        <v>1216</v>
      </c>
      <c r="J1999">
        <v>1216</v>
      </c>
      <c r="K1999">
        <v>0</v>
      </c>
      <c r="L1999" s="2">
        <v>0</v>
      </c>
      <c r="M1999" s="2">
        <v>0</v>
      </c>
      <c r="N1999" s="2">
        <v>0</v>
      </c>
      <c r="O1999" s="2">
        <v>40</v>
      </c>
      <c r="P1999" s="2">
        <v>0</v>
      </c>
      <c r="Q1999" s="2">
        <v>0</v>
      </c>
      <c r="R1999" s="2">
        <v>0</v>
      </c>
      <c r="S1999" s="2">
        <v>0</v>
      </c>
      <c r="T1999" s="2">
        <v>0</v>
      </c>
      <c r="U1999" s="2">
        <v>40</v>
      </c>
      <c r="V1999" t="s">
        <v>55</v>
      </c>
    </row>
    <row r="2000" spans="1:22" ht="15.75" hidden="1" thickBot="1" x14ac:dyDescent="0.3">
      <c r="A2000" t="s">
        <v>8325</v>
      </c>
      <c r="B2000" s="6" t="s">
        <v>10983</v>
      </c>
      <c r="C2000" t="s">
        <v>1</v>
      </c>
      <c r="D2000" t="s">
        <v>7706</v>
      </c>
      <c r="E2000" t="s">
        <v>10763</v>
      </c>
      <c r="F2000" t="s">
        <v>10764</v>
      </c>
      <c r="G2000">
        <v>1215</v>
      </c>
      <c r="H2000">
        <v>1215</v>
      </c>
      <c r="I2000">
        <v>1215</v>
      </c>
      <c r="J2000">
        <v>1215</v>
      </c>
      <c r="K2000">
        <v>0</v>
      </c>
      <c r="L2000" s="2">
        <v>0</v>
      </c>
      <c r="M2000" s="2">
        <v>0</v>
      </c>
      <c r="N2000" s="2">
        <v>0</v>
      </c>
      <c r="O2000" s="2">
        <v>527.9</v>
      </c>
      <c r="P2000" s="2">
        <v>0</v>
      </c>
      <c r="Q2000" s="2">
        <v>0</v>
      </c>
      <c r="R2000" s="2">
        <v>0</v>
      </c>
      <c r="S2000" s="2">
        <v>0</v>
      </c>
      <c r="T2000" s="2">
        <v>0</v>
      </c>
      <c r="U2000" s="2">
        <v>527.9</v>
      </c>
      <c r="V2000" t="s">
        <v>55</v>
      </c>
    </row>
    <row r="2001" spans="1:22" ht="15.75" hidden="1" thickBot="1" x14ac:dyDescent="0.3">
      <c r="A2001" t="s">
        <v>8325</v>
      </c>
      <c r="B2001" s="6" t="s">
        <v>10983</v>
      </c>
      <c r="C2001" t="s">
        <v>1</v>
      </c>
      <c r="D2001" t="s">
        <v>7706</v>
      </c>
      <c r="E2001" t="s">
        <v>10763</v>
      </c>
      <c r="F2001" t="s">
        <v>10764</v>
      </c>
      <c r="G2001">
        <v>1214</v>
      </c>
      <c r="H2001">
        <v>1214</v>
      </c>
      <c r="I2001">
        <v>1214</v>
      </c>
      <c r="J2001">
        <v>1214</v>
      </c>
      <c r="K2001">
        <v>0</v>
      </c>
      <c r="L2001" s="2">
        <v>0</v>
      </c>
      <c r="M2001" s="2">
        <v>0</v>
      </c>
      <c r="N2001" s="2">
        <v>0</v>
      </c>
      <c r="O2001" s="2">
        <v>16.100000000000001</v>
      </c>
      <c r="P2001" s="2">
        <v>0</v>
      </c>
      <c r="Q2001" s="2">
        <v>0</v>
      </c>
      <c r="R2001" s="2">
        <v>0</v>
      </c>
      <c r="S2001" s="2">
        <v>0</v>
      </c>
      <c r="T2001" s="2">
        <v>0</v>
      </c>
      <c r="U2001" s="2">
        <v>16.100000000000001</v>
      </c>
      <c r="V2001" t="s">
        <v>55</v>
      </c>
    </row>
    <row r="2002" spans="1:22" ht="15.75" hidden="1" thickBot="1" x14ac:dyDescent="0.3">
      <c r="A2002" t="s">
        <v>8325</v>
      </c>
      <c r="B2002" s="6" t="s">
        <v>10983</v>
      </c>
      <c r="C2002" t="s">
        <v>1</v>
      </c>
      <c r="D2002" t="s">
        <v>7706</v>
      </c>
      <c r="E2002" t="s">
        <v>10763</v>
      </c>
      <c r="F2002" t="s">
        <v>10764</v>
      </c>
      <c r="G2002">
        <v>1213</v>
      </c>
      <c r="H2002">
        <v>1213</v>
      </c>
      <c r="I2002">
        <v>1213</v>
      </c>
      <c r="J2002">
        <v>1213</v>
      </c>
      <c r="K2002">
        <v>0</v>
      </c>
      <c r="L2002" s="2">
        <v>0</v>
      </c>
      <c r="M2002" s="2">
        <v>0</v>
      </c>
      <c r="N2002" s="2">
        <v>0</v>
      </c>
      <c r="O2002" s="2">
        <v>230</v>
      </c>
      <c r="P2002" s="2">
        <v>0</v>
      </c>
      <c r="Q2002" s="2">
        <v>0</v>
      </c>
      <c r="R2002" s="2">
        <v>0</v>
      </c>
      <c r="S2002" s="2">
        <v>0</v>
      </c>
      <c r="T2002" s="2">
        <v>0</v>
      </c>
      <c r="U2002" s="2">
        <v>230</v>
      </c>
      <c r="V2002" t="s">
        <v>55</v>
      </c>
    </row>
    <row r="2003" spans="1:22" ht="15.75" hidden="1" thickBot="1" x14ac:dyDescent="0.3">
      <c r="A2003" t="s">
        <v>8325</v>
      </c>
      <c r="B2003" s="6" t="s">
        <v>10983</v>
      </c>
      <c r="C2003" t="s">
        <v>1</v>
      </c>
      <c r="D2003" t="s">
        <v>7706</v>
      </c>
      <c r="E2003" t="s">
        <v>10763</v>
      </c>
      <c r="F2003" t="s">
        <v>10764</v>
      </c>
      <c r="G2003">
        <v>1212</v>
      </c>
      <c r="H2003">
        <v>1212</v>
      </c>
      <c r="I2003">
        <v>1212</v>
      </c>
      <c r="J2003">
        <v>1212</v>
      </c>
      <c r="K2003">
        <v>0</v>
      </c>
      <c r="L2003" s="2">
        <v>0</v>
      </c>
      <c r="M2003" s="2">
        <v>0</v>
      </c>
      <c r="N2003" s="2">
        <v>0</v>
      </c>
      <c r="O2003" s="2">
        <v>58.5</v>
      </c>
      <c r="P2003" s="2">
        <v>0</v>
      </c>
      <c r="Q2003" s="2">
        <v>0</v>
      </c>
      <c r="R2003" s="2">
        <v>0</v>
      </c>
      <c r="S2003" s="2">
        <v>0</v>
      </c>
      <c r="T2003" s="2">
        <v>0</v>
      </c>
      <c r="U2003" s="2">
        <v>58.5</v>
      </c>
      <c r="V2003" t="s">
        <v>55</v>
      </c>
    </row>
    <row r="2004" spans="1:22" ht="15.75" hidden="1" thickBot="1" x14ac:dyDescent="0.3">
      <c r="A2004" t="s">
        <v>8325</v>
      </c>
      <c r="B2004" s="6" t="s">
        <v>10983</v>
      </c>
      <c r="C2004" t="s">
        <v>1</v>
      </c>
      <c r="D2004" t="s">
        <v>7706</v>
      </c>
      <c r="E2004" t="s">
        <v>10763</v>
      </c>
      <c r="F2004" t="s">
        <v>10764</v>
      </c>
      <c r="G2004">
        <v>1211</v>
      </c>
      <c r="H2004">
        <v>1211</v>
      </c>
      <c r="I2004">
        <v>1211</v>
      </c>
      <c r="J2004">
        <v>1211</v>
      </c>
      <c r="K2004">
        <v>0</v>
      </c>
      <c r="L2004" s="2">
        <v>0</v>
      </c>
      <c r="M2004" s="2">
        <v>0</v>
      </c>
      <c r="N2004" s="2">
        <v>0</v>
      </c>
      <c r="O2004" s="2">
        <v>57.8</v>
      </c>
      <c r="P2004" s="2">
        <v>0</v>
      </c>
      <c r="Q2004" s="2">
        <v>0</v>
      </c>
      <c r="R2004" s="2">
        <v>0</v>
      </c>
      <c r="S2004" s="2">
        <v>0</v>
      </c>
      <c r="T2004" s="2">
        <v>0</v>
      </c>
      <c r="U2004" s="2">
        <v>57.8</v>
      </c>
      <c r="V2004" t="s">
        <v>55</v>
      </c>
    </row>
    <row r="2005" spans="1:22" ht="15.75" hidden="1" thickBot="1" x14ac:dyDescent="0.3">
      <c r="A2005" t="s">
        <v>8325</v>
      </c>
      <c r="B2005" s="6" t="s">
        <v>10983</v>
      </c>
      <c r="C2005" t="s">
        <v>1</v>
      </c>
      <c r="D2005" t="s">
        <v>7706</v>
      </c>
      <c r="E2005" t="s">
        <v>10763</v>
      </c>
      <c r="F2005" t="s">
        <v>10764</v>
      </c>
      <c r="G2005">
        <v>1210</v>
      </c>
      <c r="H2005">
        <v>1210</v>
      </c>
      <c r="I2005">
        <v>1210</v>
      </c>
      <c r="J2005">
        <v>1210</v>
      </c>
      <c r="K2005">
        <v>0</v>
      </c>
      <c r="L2005" s="2">
        <v>0</v>
      </c>
      <c r="M2005" s="2">
        <v>0</v>
      </c>
      <c r="N2005" s="2">
        <v>0</v>
      </c>
      <c r="O2005" s="2">
        <v>182.6</v>
      </c>
      <c r="P2005" s="2">
        <v>0</v>
      </c>
      <c r="Q2005" s="2">
        <v>0</v>
      </c>
      <c r="R2005" s="2">
        <v>0</v>
      </c>
      <c r="S2005" s="2">
        <v>0</v>
      </c>
      <c r="T2005" s="2">
        <v>0</v>
      </c>
      <c r="U2005" s="2">
        <v>182.6</v>
      </c>
      <c r="V2005" t="s">
        <v>55</v>
      </c>
    </row>
    <row r="2006" spans="1:22" ht="15.75" hidden="1" thickBot="1" x14ac:dyDescent="0.3">
      <c r="A2006" t="s">
        <v>8325</v>
      </c>
      <c r="B2006" s="6" t="s">
        <v>10983</v>
      </c>
      <c r="C2006" t="s">
        <v>1</v>
      </c>
      <c r="D2006" t="s">
        <v>7706</v>
      </c>
      <c r="E2006" t="s">
        <v>10763</v>
      </c>
      <c r="F2006" t="s">
        <v>10764</v>
      </c>
      <c r="G2006">
        <v>1209</v>
      </c>
      <c r="H2006">
        <v>1209</v>
      </c>
      <c r="I2006">
        <v>1209</v>
      </c>
      <c r="J2006">
        <v>1209</v>
      </c>
      <c r="K2006">
        <v>0</v>
      </c>
      <c r="L2006" s="2">
        <v>0</v>
      </c>
      <c r="M2006" s="2">
        <v>0</v>
      </c>
      <c r="N2006" s="2">
        <v>0</v>
      </c>
      <c r="O2006" s="2">
        <v>0</v>
      </c>
      <c r="P2006" s="2">
        <v>0</v>
      </c>
      <c r="Q2006" s="2">
        <v>0</v>
      </c>
      <c r="R2006" s="2">
        <v>0</v>
      </c>
      <c r="S2006" s="2">
        <v>0</v>
      </c>
      <c r="T2006" s="2">
        <v>0</v>
      </c>
      <c r="U2006" s="2">
        <v>0</v>
      </c>
      <c r="V2006" t="s">
        <v>55</v>
      </c>
    </row>
    <row r="2007" spans="1:22" ht="15.75" hidden="1" thickBot="1" x14ac:dyDescent="0.3">
      <c r="A2007" t="s">
        <v>8325</v>
      </c>
      <c r="B2007" s="6" t="s">
        <v>10983</v>
      </c>
      <c r="C2007" t="s">
        <v>1</v>
      </c>
      <c r="D2007" t="s">
        <v>7706</v>
      </c>
      <c r="E2007" t="s">
        <v>10763</v>
      </c>
      <c r="F2007" t="s">
        <v>10764</v>
      </c>
      <c r="G2007">
        <v>1208</v>
      </c>
      <c r="H2007">
        <v>1208</v>
      </c>
      <c r="I2007">
        <v>1208</v>
      </c>
      <c r="J2007">
        <v>1208</v>
      </c>
      <c r="K2007">
        <v>0</v>
      </c>
      <c r="L2007" s="2">
        <v>0</v>
      </c>
      <c r="M2007" s="2">
        <v>0</v>
      </c>
      <c r="N2007" s="2">
        <v>0</v>
      </c>
      <c r="O2007" s="2">
        <v>112.03</v>
      </c>
      <c r="P2007" s="2">
        <v>0</v>
      </c>
      <c r="Q2007" s="2">
        <v>0</v>
      </c>
      <c r="R2007" s="2">
        <v>0</v>
      </c>
      <c r="S2007" s="2">
        <v>0</v>
      </c>
      <c r="T2007" s="2">
        <v>0</v>
      </c>
      <c r="U2007" s="2">
        <v>112.03</v>
      </c>
      <c r="V2007" t="s">
        <v>55</v>
      </c>
    </row>
    <row r="2008" spans="1:22" ht="15.75" hidden="1" thickBot="1" x14ac:dyDescent="0.3">
      <c r="A2008" t="s">
        <v>8325</v>
      </c>
      <c r="B2008" s="6" t="s">
        <v>10983</v>
      </c>
      <c r="C2008" t="s">
        <v>1</v>
      </c>
      <c r="D2008" t="s">
        <v>7706</v>
      </c>
      <c r="E2008" t="s">
        <v>10763</v>
      </c>
      <c r="F2008" t="s">
        <v>10764</v>
      </c>
      <c r="G2008">
        <v>1207</v>
      </c>
      <c r="H2008">
        <v>1207</v>
      </c>
      <c r="I2008">
        <v>1207</v>
      </c>
      <c r="J2008">
        <v>1207</v>
      </c>
      <c r="K2008">
        <v>0</v>
      </c>
      <c r="L2008" s="2">
        <v>0</v>
      </c>
      <c r="M2008" s="2">
        <v>0</v>
      </c>
      <c r="N2008" s="2">
        <v>0</v>
      </c>
      <c r="O2008" s="2">
        <v>259.2</v>
      </c>
      <c r="P2008" s="2">
        <v>0</v>
      </c>
      <c r="Q2008" s="2">
        <v>0</v>
      </c>
      <c r="R2008" s="2">
        <v>0</v>
      </c>
      <c r="S2008" s="2">
        <v>0</v>
      </c>
      <c r="T2008" s="2">
        <v>0</v>
      </c>
      <c r="U2008" s="2">
        <v>259.2</v>
      </c>
      <c r="V2008" t="s">
        <v>55</v>
      </c>
    </row>
    <row r="2009" spans="1:22" ht="15.75" hidden="1" thickBot="1" x14ac:dyDescent="0.3">
      <c r="A2009" t="s">
        <v>8325</v>
      </c>
      <c r="B2009" s="6" t="s">
        <v>10982</v>
      </c>
      <c r="C2009" t="s">
        <v>1</v>
      </c>
      <c r="D2009" t="s">
        <v>7706</v>
      </c>
      <c r="E2009" t="s">
        <v>10763</v>
      </c>
      <c r="F2009" t="s">
        <v>10764</v>
      </c>
      <c r="G2009">
        <v>1206</v>
      </c>
      <c r="H2009">
        <v>1206</v>
      </c>
      <c r="I2009">
        <v>1206</v>
      </c>
      <c r="J2009">
        <v>1206</v>
      </c>
      <c r="K2009">
        <v>0</v>
      </c>
      <c r="L2009" s="2">
        <v>0</v>
      </c>
      <c r="M2009" s="2">
        <v>0</v>
      </c>
      <c r="N2009" s="2">
        <v>0</v>
      </c>
      <c r="O2009" s="2">
        <v>92</v>
      </c>
      <c r="P2009" s="2">
        <v>0</v>
      </c>
      <c r="Q2009" s="2">
        <v>0</v>
      </c>
      <c r="R2009" s="2">
        <v>0</v>
      </c>
      <c r="S2009" s="2">
        <v>0</v>
      </c>
      <c r="T2009" s="2">
        <v>0</v>
      </c>
      <c r="U2009" s="2">
        <v>92</v>
      </c>
      <c r="V2009" t="s">
        <v>55</v>
      </c>
    </row>
    <row r="2010" spans="1:22" ht="15.75" hidden="1" thickBot="1" x14ac:dyDescent="0.3">
      <c r="A2010" t="s">
        <v>8325</v>
      </c>
      <c r="B2010" s="6" t="s">
        <v>10982</v>
      </c>
      <c r="C2010" t="s">
        <v>1</v>
      </c>
      <c r="D2010" t="s">
        <v>7706</v>
      </c>
      <c r="E2010" t="s">
        <v>10763</v>
      </c>
      <c r="F2010" t="s">
        <v>10764</v>
      </c>
      <c r="G2010">
        <v>1205</v>
      </c>
      <c r="H2010">
        <v>1205</v>
      </c>
      <c r="I2010">
        <v>1205</v>
      </c>
      <c r="J2010">
        <v>1205</v>
      </c>
      <c r="K2010">
        <v>0</v>
      </c>
      <c r="L2010" s="2">
        <v>0</v>
      </c>
      <c r="M2010" s="2">
        <v>0</v>
      </c>
      <c r="N2010" s="2">
        <v>0</v>
      </c>
      <c r="O2010" s="2">
        <v>88.78</v>
      </c>
      <c r="P2010" s="2">
        <v>0</v>
      </c>
      <c r="Q2010" s="2">
        <v>0</v>
      </c>
      <c r="R2010" s="2">
        <v>0</v>
      </c>
      <c r="S2010" s="2">
        <v>0</v>
      </c>
      <c r="T2010" s="2">
        <v>0</v>
      </c>
      <c r="U2010" s="2">
        <v>88.78</v>
      </c>
      <c r="V2010" t="s">
        <v>55</v>
      </c>
    </row>
    <row r="2011" spans="1:22" ht="15.75" hidden="1" thickBot="1" x14ac:dyDescent="0.3">
      <c r="A2011" t="s">
        <v>8325</v>
      </c>
      <c r="B2011" s="6" t="s">
        <v>10982</v>
      </c>
      <c r="C2011" t="s">
        <v>1</v>
      </c>
      <c r="D2011" t="s">
        <v>7706</v>
      </c>
      <c r="E2011" t="s">
        <v>10763</v>
      </c>
      <c r="F2011" t="s">
        <v>10764</v>
      </c>
      <c r="G2011">
        <v>1204</v>
      </c>
      <c r="H2011">
        <v>1204</v>
      </c>
      <c r="I2011">
        <v>1204</v>
      </c>
      <c r="J2011">
        <v>1204</v>
      </c>
      <c r="K2011">
        <v>0</v>
      </c>
      <c r="L2011" s="2">
        <v>0</v>
      </c>
      <c r="M2011" s="2">
        <v>0</v>
      </c>
      <c r="N2011" s="2">
        <v>0</v>
      </c>
      <c r="O2011" s="2">
        <v>18</v>
      </c>
      <c r="P2011" s="2">
        <v>0</v>
      </c>
      <c r="Q2011" s="2">
        <v>0</v>
      </c>
      <c r="R2011" s="2">
        <v>0</v>
      </c>
      <c r="S2011" s="2">
        <v>0</v>
      </c>
      <c r="T2011" s="2">
        <v>0</v>
      </c>
      <c r="U2011" s="2">
        <v>18</v>
      </c>
      <c r="V2011" t="s">
        <v>55</v>
      </c>
    </row>
    <row r="2012" spans="1:22" ht="15.75" hidden="1" thickBot="1" x14ac:dyDescent="0.3">
      <c r="A2012" t="s">
        <v>8325</v>
      </c>
      <c r="B2012" s="6" t="s">
        <v>10982</v>
      </c>
      <c r="C2012" t="s">
        <v>1</v>
      </c>
      <c r="D2012" t="s">
        <v>7706</v>
      </c>
      <c r="E2012" t="s">
        <v>10763</v>
      </c>
      <c r="F2012" t="s">
        <v>10764</v>
      </c>
      <c r="G2012">
        <v>1203</v>
      </c>
      <c r="H2012">
        <v>1203</v>
      </c>
      <c r="I2012">
        <v>1203</v>
      </c>
      <c r="J2012">
        <v>1203</v>
      </c>
      <c r="K2012">
        <v>0</v>
      </c>
      <c r="L2012" s="2">
        <v>0</v>
      </c>
      <c r="M2012" s="2">
        <v>0</v>
      </c>
      <c r="N2012" s="2">
        <v>0</v>
      </c>
      <c r="O2012" s="2">
        <v>4.9000000000000004</v>
      </c>
      <c r="P2012" s="2">
        <v>0</v>
      </c>
      <c r="Q2012" s="2">
        <v>0</v>
      </c>
      <c r="R2012" s="2">
        <v>0</v>
      </c>
      <c r="S2012" s="2">
        <v>0</v>
      </c>
      <c r="T2012" s="2">
        <v>0</v>
      </c>
      <c r="U2012" s="2">
        <v>4.9000000000000004</v>
      </c>
      <c r="V2012" t="s">
        <v>55</v>
      </c>
    </row>
    <row r="2013" spans="1:22" ht="15.75" hidden="1" thickBot="1" x14ac:dyDescent="0.3">
      <c r="A2013" t="s">
        <v>8325</v>
      </c>
      <c r="B2013" s="6" t="s">
        <v>10982</v>
      </c>
      <c r="C2013" t="s">
        <v>1</v>
      </c>
      <c r="D2013" t="s">
        <v>7706</v>
      </c>
      <c r="E2013" t="s">
        <v>10763</v>
      </c>
      <c r="F2013" t="s">
        <v>10764</v>
      </c>
      <c r="G2013">
        <v>1202</v>
      </c>
      <c r="H2013">
        <v>1202</v>
      </c>
      <c r="I2013">
        <v>1202</v>
      </c>
      <c r="J2013">
        <v>1202</v>
      </c>
      <c r="K2013">
        <v>0</v>
      </c>
      <c r="L2013" s="2">
        <v>0</v>
      </c>
      <c r="M2013" s="2">
        <v>0</v>
      </c>
      <c r="N2013" s="2">
        <v>0</v>
      </c>
      <c r="O2013" s="2">
        <v>479</v>
      </c>
      <c r="P2013" s="2">
        <v>0</v>
      </c>
      <c r="Q2013" s="2">
        <v>0</v>
      </c>
      <c r="R2013" s="2">
        <v>0</v>
      </c>
      <c r="S2013" s="2">
        <v>0</v>
      </c>
      <c r="T2013" s="2">
        <v>0</v>
      </c>
      <c r="U2013" s="2">
        <v>479</v>
      </c>
      <c r="V2013" t="s">
        <v>55</v>
      </c>
    </row>
    <row r="2014" spans="1:22" ht="15.75" hidden="1" thickBot="1" x14ac:dyDescent="0.3">
      <c r="A2014" t="s">
        <v>8325</v>
      </c>
      <c r="B2014" s="6" t="s">
        <v>10982</v>
      </c>
      <c r="C2014" t="s">
        <v>1</v>
      </c>
      <c r="D2014" t="s">
        <v>7706</v>
      </c>
      <c r="E2014" t="s">
        <v>10763</v>
      </c>
      <c r="F2014" t="s">
        <v>10764</v>
      </c>
      <c r="G2014">
        <v>1201</v>
      </c>
      <c r="H2014">
        <v>1201</v>
      </c>
      <c r="I2014">
        <v>1201</v>
      </c>
      <c r="J2014">
        <v>1201</v>
      </c>
      <c r="K2014">
        <v>0</v>
      </c>
      <c r="L2014" s="2">
        <v>0</v>
      </c>
      <c r="M2014" s="2">
        <v>0</v>
      </c>
      <c r="N2014" s="2">
        <v>0</v>
      </c>
      <c r="O2014" s="2">
        <v>74.5</v>
      </c>
      <c r="P2014" s="2">
        <v>0</v>
      </c>
      <c r="Q2014" s="2">
        <v>0</v>
      </c>
      <c r="R2014" s="2">
        <v>0</v>
      </c>
      <c r="S2014" s="2">
        <v>0</v>
      </c>
      <c r="T2014" s="2">
        <v>0</v>
      </c>
      <c r="U2014" s="2">
        <v>74.5</v>
      </c>
      <c r="V2014" t="s">
        <v>55</v>
      </c>
    </row>
    <row r="2015" spans="1:22" ht="15.75" hidden="1" thickBot="1" x14ac:dyDescent="0.3">
      <c r="A2015" t="s">
        <v>8325</v>
      </c>
      <c r="B2015" s="6" t="s">
        <v>10982</v>
      </c>
      <c r="C2015" t="s">
        <v>1</v>
      </c>
      <c r="D2015" t="s">
        <v>7706</v>
      </c>
      <c r="E2015" t="s">
        <v>10763</v>
      </c>
      <c r="F2015" t="s">
        <v>10764</v>
      </c>
      <c r="G2015">
        <v>1200</v>
      </c>
      <c r="H2015">
        <v>1200</v>
      </c>
      <c r="I2015">
        <v>1200</v>
      </c>
      <c r="J2015">
        <v>1200</v>
      </c>
      <c r="K2015">
        <v>0</v>
      </c>
      <c r="L2015" s="2">
        <v>0</v>
      </c>
      <c r="M2015" s="2">
        <v>0</v>
      </c>
      <c r="N2015" s="2">
        <v>0</v>
      </c>
      <c r="O2015" s="2">
        <v>86.2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86.2</v>
      </c>
      <c r="V2015" t="s">
        <v>55</v>
      </c>
    </row>
    <row r="2016" spans="1:22" ht="15.75" hidden="1" thickBot="1" x14ac:dyDescent="0.3">
      <c r="A2016" t="s">
        <v>8325</v>
      </c>
      <c r="B2016" s="6" t="s">
        <v>10981</v>
      </c>
      <c r="C2016" t="s">
        <v>1</v>
      </c>
      <c r="D2016" t="s">
        <v>7706</v>
      </c>
      <c r="E2016" t="s">
        <v>10763</v>
      </c>
      <c r="F2016" t="s">
        <v>10764</v>
      </c>
      <c r="G2016">
        <v>1199</v>
      </c>
      <c r="H2016">
        <v>1199</v>
      </c>
      <c r="I2016">
        <v>1199</v>
      </c>
      <c r="J2016">
        <v>1199</v>
      </c>
      <c r="K2016">
        <v>0</v>
      </c>
      <c r="L2016" s="2">
        <v>0</v>
      </c>
      <c r="M2016" s="2">
        <v>0</v>
      </c>
      <c r="N2016" s="2">
        <v>0</v>
      </c>
      <c r="O2016" s="2">
        <v>168.7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168.7</v>
      </c>
      <c r="V2016" t="s">
        <v>55</v>
      </c>
    </row>
    <row r="2017" spans="1:22" ht="15.75" hidden="1" thickBot="1" x14ac:dyDescent="0.3">
      <c r="A2017" t="s">
        <v>8325</v>
      </c>
      <c r="B2017" s="6" t="s">
        <v>10981</v>
      </c>
      <c r="C2017" t="s">
        <v>1</v>
      </c>
      <c r="D2017" t="s">
        <v>7706</v>
      </c>
      <c r="E2017" t="s">
        <v>10763</v>
      </c>
      <c r="F2017" t="s">
        <v>10764</v>
      </c>
      <c r="G2017">
        <v>1198</v>
      </c>
      <c r="H2017">
        <v>1198</v>
      </c>
      <c r="I2017">
        <v>1198</v>
      </c>
      <c r="J2017">
        <v>1198</v>
      </c>
      <c r="K2017">
        <v>0</v>
      </c>
      <c r="L2017" s="2">
        <v>0</v>
      </c>
      <c r="M2017" s="2">
        <v>0</v>
      </c>
      <c r="N2017" s="2">
        <v>0</v>
      </c>
      <c r="O2017" s="2">
        <v>31.25</v>
      </c>
      <c r="P2017" s="2">
        <v>0</v>
      </c>
      <c r="Q2017" s="2">
        <v>0</v>
      </c>
      <c r="R2017" s="2">
        <v>0</v>
      </c>
      <c r="S2017" s="2">
        <v>0</v>
      </c>
      <c r="T2017" s="2">
        <v>0</v>
      </c>
      <c r="U2017" s="2">
        <v>31.25</v>
      </c>
      <c r="V2017" t="s">
        <v>55</v>
      </c>
    </row>
    <row r="2018" spans="1:22" ht="15.75" hidden="1" thickBot="1" x14ac:dyDescent="0.3">
      <c r="A2018" t="s">
        <v>8325</v>
      </c>
      <c r="B2018" s="6" t="s">
        <v>10981</v>
      </c>
      <c r="C2018" t="s">
        <v>1</v>
      </c>
      <c r="D2018" t="s">
        <v>7706</v>
      </c>
      <c r="E2018" t="s">
        <v>10763</v>
      </c>
      <c r="F2018" t="s">
        <v>10764</v>
      </c>
      <c r="G2018">
        <v>1197</v>
      </c>
      <c r="H2018">
        <v>1197</v>
      </c>
      <c r="I2018">
        <v>1197</v>
      </c>
      <c r="J2018">
        <v>1197</v>
      </c>
      <c r="K2018">
        <v>0</v>
      </c>
      <c r="L2018" s="2">
        <v>0</v>
      </c>
      <c r="M2018" s="2">
        <v>0</v>
      </c>
      <c r="N2018" s="2">
        <v>0</v>
      </c>
      <c r="O2018" s="2">
        <v>100</v>
      </c>
      <c r="P2018" s="2">
        <v>0</v>
      </c>
      <c r="Q2018" s="2">
        <v>0</v>
      </c>
      <c r="R2018" s="2">
        <v>0</v>
      </c>
      <c r="S2018" s="2">
        <v>0</v>
      </c>
      <c r="T2018" s="2">
        <v>0</v>
      </c>
      <c r="U2018" s="2">
        <v>100</v>
      </c>
      <c r="V2018" t="s">
        <v>55</v>
      </c>
    </row>
    <row r="2019" spans="1:22" ht="15.75" hidden="1" thickBot="1" x14ac:dyDescent="0.3">
      <c r="A2019" t="s">
        <v>8325</v>
      </c>
      <c r="B2019" s="6" t="s">
        <v>10981</v>
      </c>
      <c r="C2019" t="s">
        <v>1</v>
      </c>
      <c r="D2019" t="s">
        <v>7706</v>
      </c>
      <c r="E2019" t="s">
        <v>10763</v>
      </c>
      <c r="F2019" t="s">
        <v>10764</v>
      </c>
      <c r="G2019">
        <v>1196</v>
      </c>
      <c r="H2019">
        <v>1196</v>
      </c>
      <c r="I2019">
        <v>1196</v>
      </c>
      <c r="J2019">
        <v>1196</v>
      </c>
      <c r="K2019">
        <v>0</v>
      </c>
      <c r="L2019" s="2">
        <v>0</v>
      </c>
      <c r="M2019" s="2">
        <v>0</v>
      </c>
      <c r="N2019" s="2">
        <v>0</v>
      </c>
      <c r="O2019" s="2">
        <v>5.4</v>
      </c>
      <c r="P2019" s="2">
        <v>0</v>
      </c>
      <c r="Q2019" s="2">
        <v>0</v>
      </c>
      <c r="R2019" s="2">
        <v>0</v>
      </c>
      <c r="S2019" s="2">
        <v>0</v>
      </c>
      <c r="T2019" s="2">
        <v>0</v>
      </c>
      <c r="U2019" s="2">
        <v>5.4</v>
      </c>
      <c r="V2019" t="s">
        <v>55</v>
      </c>
    </row>
    <row r="2020" spans="1:22" ht="15.75" hidden="1" thickBot="1" x14ac:dyDescent="0.3">
      <c r="A2020" t="s">
        <v>8325</v>
      </c>
      <c r="B2020" s="6" t="s">
        <v>10981</v>
      </c>
      <c r="C2020" t="s">
        <v>1</v>
      </c>
      <c r="D2020" t="s">
        <v>7706</v>
      </c>
      <c r="E2020" t="s">
        <v>10763</v>
      </c>
      <c r="F2020" t="s">
        <v>10764</v>
      </c>
      <c r="G2020">
        <v>1195</v>
      </c>
      <c r="H2020">
        <v>1195</v>
      </c>
      <c r="I2020">
        <v>1195</v>
      </c>
      <c r="J2020">
        <v>1195</v>
      </c>
      <c r="K2020">
        <v>0</v>
      </c>
      <c r="L2020" s="2">
        <v>0</v>
      </c>
      <c r="M2020" s="2">
        <v>0</v>
      </c>
      <c r="N2020" s="2">
        <v>0</v>
      </c>
      <c r="O2020" s="2">
        <v>243.8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243.8</v>
      </c>
      <c r="V2020" t="s">
        <v>55</v>
      </c>
    </row>
    <row r="2021" spans="1:22" ht="15.75" hidden="1" thickBot="1" x14ac:dyDescent="0.3">
      <c r="A2021" t="s">
        <v>8325</v>
      </c>
      <c r="B2021" s="6" t="s">
        <v>10981</v>
      </c>
      <c r="C2021" t="s">
        <v>1</v>
      </c>
      <c r="D2021" t="s">
        <v>7706</v>
      </c>
      <c r="E2021" t="s">
        <v>10763</v>
      </c>
      <c r="F2021" t="s">
        <v>10764</v>
      </c>
      <c r="G2021">
        <v>1194</v>
      </c>
      <c r="H2021">
        <v>1194</v>
      </c>
      <c r="I2021">
        <v>1194</v>
      </c>
      <c r="J2021">
        <v>1194</v>
      </c>
      <c r="K2021">
        <v>0</v>
      </c>
      <c r="L2021" s="2">
        <v>0</v>
      </c>
      <c r="M2021" s="2">
        <v>0</v>
      </c>
      <c r="N2021" s="2">
        <v>0</v>
      </c>
      <c r="O2021" s="2">
        <v>196.15</v>
      </c>
      <c r="P2021" s="2">
        <v>0</v>
      </c>
      <c r="Q2021" s="2">
        <v>0</v>
      </c>
      <c r="R2021" s="2">
        <v>0</v>
      </c>
      <c r="S2021" s="2">
        <v>0</v>
      </c>
      <c r="T2021" s="2">
        <v>0</v>
      </c>
      <c r="U2021" s="2">
        <v>196.15</v>
      </c>
      <c r="V2021" t="s">
        <v>55</v>
      </c>
    </row>
    <row r="2022" spans="1:22" ht="15.75" hidden="1" thickBot="1" x14ac:dyDescent="0.3">
      <c r="A2022" t="s">
        <v>8325</v>
      </c>
      <c r="B2022" s="6" t="s">
        <v>10981</v>
      </c>
      <c r="C2022" t="s">
        <v>1</v>
      </c>
      <c r="D2022" t="s">
        <v>7706</v>
      </c>
      <c r="E2022" t="s">
        <v>10763</v>
      </c>
      <c r="F2022" t="s">
        <v>10764</v>
      </c>
      <c r="G2022">
        <v>1193</v>
      </c>
      <c r="H2022">
        <v>1193</v>
      </c>
      <c r="I2022">
        <v>1193</v>
      </c>
      <c r="J2022">
        <v>1193</v>
      </c>
      <c r="K2022">
        <v>0</v>
      </c>
      <c r="L2022" s="2">
        <v>0</v>
      </c>
      <c r="M2022" s="2">
        <v>0</v>
      </c>
      <c r="N2022" s="2">
        <v>0</v>
      </c>
      <c r="O2022" s="2">
        <v>30</v>
      </c>
      <c r="P2022" s="2">
        <v>0</v>
      </c>
      <c r="Q2022" s="2">
        <v>0</v>
      </c>
      <c r="R2022" s="2">
        <v>0</v>
      </c>
      <c r="S2022" s="2">
        <v>0</v>
      </c>
      <c r="T2022" s="2">
        <v>0</v>
      </c>
      <c r="U2022" s="2">
        <v>30</v>
      </c>
      <c r="V2022" t="s">
        <v>55</v>
      </c>
    </row>
    <row r="2023" spans="1:22" ht="15.75" hidden="1" thickBot="1" x14ac:dyDescent="0.3">
      <c r="A2023" t="s">
        <v>8325</v>
      </c>
      <c r="B2023" s="6" t="s">
        <v>10981</v>
      </c>
      <c r="C2023" t="s">
        <v>1</v>
      </c>
      <c r="D2023" t="s">
        <v>7706</v>
      </c>
      <c r="E2023" t="s">
        <v>10763</v>
      </c>
      <c r="F2023" t="s">
        <v>10764</v>
      </c>
      <c r="G2023">
        <v>1192</v>
      </c>
      <c r="H2023">
        <v>1192</v>
      </c>
      <c r="I2023">
        <v>1192</v>
      </c>
      <c r="J2023">
        <v>1192</v>
      </c>
      <c r="K2023">
        <v>0</v>
      </c>
      <c r="L2023" s="2">
        <v>0</v>
      </c>
      <c r="M2023" s="2">
        <v>0</v>
      </c>
      <c r="N2023" s="2">
        <v>0</v>
      </c>
      <c r="O2023" s="2">
        <v>423.5</v>
      </c>
      <c r="P2023" s="2">
        <v>0</v>
      </c>
      <c r="Q2023" s="2">
        <v>0</v>
      </c>
      <c r="R2023" s="2">
        <v>0</v>
      </c>
      <c r="S2023" s="2">
        <v>0</v>
      </c>
      <c r="T2023" s="2">
        <v>0</v>
      </c>
      <c r="U2023" s="2">
        <v>423.5</v>
      </c>
      <c r="V2023" t="s">
        <v>55</v>
      </c>
    </row>
    <row r="2024" spans="1:22" ht="15.75" hidden="1" thickBot="1" x14ac:dyDescent="0.3">
      <c r="A2024" t="s">
        <v>8325</v>
      </c>
      <c r="B2024" s="6" t="s">
        <v>10981</v>
      </c>
      <c r="C2024" t="s">
        <v>1</v>
      </c>
      <c r="D2024" t="s">
        <v>7706</v>
      </c>
      <c r="E2024" t="s">
        <v>10763</v>
      </c>
      <c r="F2024" t="s">
        <v>10764</v>
      </c>
      <c r="G2024">
        <v>1191</v>
      </c>
      <c r="H2024">
        <v>1191</v>
      </c>
      <c r="I2024">
        <v>1191</v>
      </c>
      <c r="J2024">
        <v>1191</v>
      </c>
      <c r="K2024">
        <v>0</v>
      </c>
      <c r="L2024" s="2">
        <v>0</v>
      </c>
      <c r="M2024" s="2">
        <v>0</v>
      </c>
      <c r="N2024" s="2">
        <v>0</v>
      </c>
      <c r="O2024" s="2">
        <v>18</v>
      </c>
      <c r="P2024" s="2">
        <v>0</v>
      </c>
      <c r="Q2024" s="2">
        <v>0</v>
      </c>
      <c r="R2024" s="2">
        <v>0</v>
      </c>
      <c r="S2024" s="2">
        <v>0</v>
      </c>
      <c r="T2024" s="2">
        <v>0</v>
      </c>
      <c r="U2024" s="2">
        <v>18</v>
      </c>
      <c r="V2024" t="s">
        <v>55</v>
      </c>
    </row>
    <row r="2025" spans="1:22" ht="15.75" hidden="1" thickBot="1" x14ac:dyDescent="0.3">
      <c r="A2025" t="s">
        <v>8325</v>
      </c>
      <c r="B2025" s="6" t="s">
        <v>10981</v>
      </c>
      <c r="C2025" t="s">
        <v>1</v>
      </c>
      <c r="D2025" t="s">
        <v>7706</v>
      </c>
      <c r="E2025" t="s">
        <v>10763</v>
      </c>
      <c r="F2025" t="s">
        <v>10764</v>
      </c>
      <c r="G2025">
        <v>1190</v>
      </c>
      <c r="H2025">
        <v>1190</v>
      </c>
      <c r="I2025">
        <v>1190</v>
      </c>
      <c r="J2025">
        <v>1190</v>
      </c>
      <c r="K2025">
        <v>0</v>
      </c>
      <c r="L2025" s="2">
        <v>0</v>
      </c>
      <c r="M2025" s="2">
        <v>0</v>
      </c>
      <c r="N2025" s="2">
        <v>0</v>
      </c>
      <c r="O2025" s="2">
        <v>91.2</v>
      </c>
      <c r="P2025" s="2">
        <v>0</v>
      </c>
      <c r="Q2025" s="2">
        <v>0</v>
      </c>
      <c r="R2025" s="2">
        <v>0</v>
      </c>
      <c r="S2025" s="2">
        <v>0</v>
      </c>
      <c r="T2025" s="2">
        <v>0</v>
      </c>
      <c r="U2025" s="2">
        <v>91.2</v>
      </c>
      <c r="V2025" t="s">
        <v>55</v>
      </c>
    </row>
    <row r="2026" spans="1:22" ht="15.75" hidden="1" thickBot="1" x14ac:dyDescent="0.3">
      <c r="A2026" t="s">
        <v>8325</v>
      </c>
      <c r="B2026" s="6" t="s">
        <v>10981</v>
      </c>
      <c r="C2026" t="s">
        <v>1</v>
      </c>
      <c r="D2026" t="s">
        <v>7706</v>
      </c>
      <c r="E2026" t="s">
        <v>10763</v>
      </c>
      <c r="F2026" t="s">
        <v>10764</v>
      </c>
      <c r="G2026">
        <v>1189</v>
      </c>
      <c r="H2026">
        <v>1189</v>
      </c>
      <c r="I2026">
        <v>1189</v>
      </c>
      <c r="J2026">
        <v>1189</v>
      </c>
      <c r="K2026">
        <v>0</v>
      </c>
      <c r="L2026" s="2">
        <v>0</v>
      </c>
      <c r="M2026" s="2">
        <v>0</v>
      </c>
      <c r="N2026" s="2">
        <v>0</v>
      </c>
      <c r="O2026" s="2">
        <v>584</v>
      </c>
      <c r="P2026" s="2">
        <v>0</v>
      </c>
      <c r="Q2026" s="2">
        <v>0</v>
      </c>
      <c r="R2026" s="2">
        <v>0</v>
      </c>
      <c r="S2026" s="2">
        <v>0</v>
      </c>
      <c r="T2026" s="2">
        <v>0</v>
      </c>
      <c r="U2026" s="2">
        <v>584</v>
      </c>
      <c r="V2026" t="s">
        <v>55</v>
      </c>
    </row>
    <row r="2027" spans="1:22" ht="15.75" hidden="1" thickBot="1" x14ac:dyDescent="0.3">
      <c r="A2027" t="s">
        <v>8325</v>
      </c>
      <c r="B2027" s="6" t="s">
        <v>10981</v>
      </c>
      <c r="C2027" t="s">
        <v>1</v>
      </c>
      <c r="D2027" t="s">
        <v>7706</v>
      </c>
      <c r="E2027" t="s">
        <v>10763</v>
      </c>
      <c r="F2027" t="s">
        <v>10764</v>
      </c>
      <c r="G2027">
        <v>1188</v>
      </c>
      <c r="H2027">
        <v>1188</v>
      </c>
      <c r="I2027">
        <v>1188</v>
      </c>
      <c r="J2027">
        <v>1188</v>
      </c>
      <c r="K2027">
        <v>0</v>
      </c>
      <c r="L2027" s="2">
        <v>0</v>
      </c>
      <c r="M2027" s="2">
        <v>0</v>
      </c>
      <c r="N2027" s="2">
        <v>0</v>
      </c>
      <c r="O2027" s="2">
        <v>232</v>
      </c>
      <c r="P2027" s="2">
        <v>0</v>
      </c>
      <c r="Q2027" s="2">
        <v>0</v>
      </c>
      <c r="R2027" s="2">
        <v>0</v>
      </c>
      <c r="S2027" s="2">
        <v>0</v>
      </c>
      <c r="T2027" s="2">
        <v>0</v>
      </c>
      <c r="U2027" s="2">
        <v>232</v>
      </c>
      <c r="V2027" t="s">
        <v>55</v>
      </c>
    </row>
    <row r="2028" spans="1:22" ht="15.75" hidden="1" thickBot="1" x14ac:dyDescent="0.3">
      <c r="A2028" t="s">
        <v>8325</v>
      </c>
      <c r="B2028" s="6" t="s">
        <v>10981</v>
      </c>
      <c r="C2028" t="s">
        <v>1</v>
      </c>
      <c r="D2028" t="s">
        <v>7706</v>
      </c>
      <c r="E2028" t="s">
        <v>10763</v>
      </c>
      <c r="F2028" t="s">
        <v>10764</v>
      </c>
      <c r="G2028">
        <v>1187</v>
      </c>
      <c r="H2028">
        <v>1187</v>
      </c>
      <c r="I2028">
        <v>1187</v>
      </c>
      <c r="J2028">
        <v>1187</v>
      </c>
      <c r="K2028">
        <v>0</v>
      </c>
      <c r="L2028" s="2">
        <v>0</v>
      </c>
      <c r="M2028" s="2">
        <v>0</v>
      </c>
      <c r="N2028" s="2">
        <v>0</v>
      </c>
      <c r="O2028" s="2">
        <v>70</v>
      </c>
      <c r="P2028" s="2">
        <v>0</v>
      </c>
      <c r="Q2028" s="2">
        <v>0</v>
      </c>
      <c r="R2028" s="2">
        <v>0</v>
      </c>
      <c r="S2028" s="2">
        <v>0</v>
      </c>
      <c r="T2028" s="2">
        <v>0</v>
      </c>
      <c r="U2028" s="2">
        <v>70</v>
      </c>
      <c r="V2028" t="s">
        <v>55</v>
      </c>
    </row>
    <row r="2029" spans="1:22" ht="15.75" hidden="1" thickBot="1" x14ac:dyDescent="0.3">
      <c r="A2029" t="s">
        <v>8325</v>
      </c>
      <c r="B2029" s="6" t="s">
        <v>10981</v>
      </c>
      <c r="C2029" t="s">
        <v>1</v>
      </c>
      <c r="D2029" t="s">
        <v>7706</v>
      </c>
      <c r="E2029" t="s">
        <v>10763</v>
      </c>
      <c r="F2029" t="s">
        <v>10764</v>
      </c>
      <c r="G2029">
        <v>1186</v>
      </c>
      <c r="H2029">
        <v>1186</v>
      </c>
      <c r="I2029">
        <v>1186</v>
      </c>
      <c r="J2029">
        <v>1186</v>
      </c>
      <c r="K2029">
        <v>0</v>
      </c>
      <c r="L2029" s="2">
        <v>0</v>
      </c>
      <c r="M2029" s="2">
        <v>0</v>
      </c>
      <c r="N2029" s="2">
        <v>0</v>
      </c>
      <c r="O2029" s="2">
        <v>281</v>
      </c>
      <c r="P2029" s="2">
        <v>0</v>
      </c>
      <c r="Q2029" s="2">
        <v>0</v>
      </c>
      <c r="R2029" s="2">
        <v>0</v>
      </c>
      <c r="S2029" s="2">
        <v>0</v>
      </c>
      <c r="T2029" s="2">
        <v>0</v>
      </c>
      <c r="U2029" s="2">
        <v>281</v>
      </c>
      <c r="V2029" t="s">
        <v>55</v>
      </c>
    </row>
    <row r="2030" spans="1:22" ht="15.75" hidden="1" thickBot="1" x14ac:dyDescent="0.3">
      <c r="A2030" t="s">
        <v>8325</v>
      </c>
      <c r="B2030" s="6" t="s">
        <v>10981</v>
      </c>
      <c r="C2030" t="s">
        <v>1</v>
      </c>
      <c r="D2030" t="s">
        <v>7706</v>
      </c>
      <c r="E2030" t="s">
        <v>10763</v>
      </c>
      <c r="F2030" t="s">
        <v>10764</v>
      </c>
      <c r="G2030">
        <v>1185</v>
      </c>
      <c r="H2030">
        <v>1185</v>
      </c>
      <c r="I2030">
        <v>1185</v>
      </c>
      <c r="J2030">
        <v>1185</v>
      </c>
      <c r="K2030">
        <v>0</v>
      </c>
      <c r="L2030" s="2">
        <v>0</v>
      </c>
      <c r="M2030" s="2">
        <v>0</v>
      </c>
      <c r="N2030" s="2">
        <v>0</v>
      </c>
      <c r="O2030" s="2">
        <v>366</v>
      </c>
      <c r="P2030" s="2">
        <v>0</v>
      </c>
      <c r="Q2030" s="2">
        <v>0</v>
      </c>
      <c r="R2030" s="2">
        <v>0</v>
      </c>
      <c r="S2030" s="2">
        <v>0</v>
      </c>
      <c r="T2030" s="2">
        <v>0</v>
      </c>
      <c r="U2030" s="2">
        <v>366</v>
      </c>
      <c r="V2030" t="s">
        <v>55</v>
      </c>
    </row>
    <row r="2031" spans="1:22" ht="15.75" hidden="1" thickBot="1" x14ac:dyDescent="0.3">
      <c r="A2031" t="s">
        <v>8325</v>
      </c>
      <c r="B2031" s="6" t="s">
        <v>10981</v>
      </c>
      <c r="C2031" t="s">
        <v>1</v>
      </c>
      <c r="D2031" t="s">
        <v>7706</v>
      </c>
      <c r="E2031" t="s">
        <v>10763</v>
      </c>
      <c r="F2031" t="s">
        <v>10764</v>
      </c>
      <c r="G2031">
        <v>1184</v>
      </c>
      <c r="H2031">
        <v>1184</v>
      </c>
      <c r="I2031">
        <v>1184</v>
      </c>
      <c r="J2031">
        <v>1184</v>
      </c>
      <c r="K2031">
        <v>0</v>
      </c>
      <c r="L2031" s="2">
        <v>0</v>
      </c>
      <c r="M2031" s="2">
        <v>0</v>
      </c>
      <c r="N2031" s="2">
        <v>0</v>
      </c>
      <c r="O2031" s="2">
        <v>290</v>
      </c>
      <c r="P2031" s="2">
        <v>0</v>
      </c>
      <c r="Q2031" s="2">
        <v>0</v>
      </c>
      <c r="R2031" s="2">
        <v>0</v>
      </c>
      <c r="S2031" s="2">
        <v>0</v>
      </c>
      <c r="T2031" s="2">
        <v>0</v>
      </c>
      <c r="U2031" s="2">
        <v>290</v>
      </c>
      <c r="V2031" t="s">
        <v>55</v>
      </c>
    </row>
    <row r="2032" spans="1:22" ht="15.75" hidden="1" thickBot="1" x14ac:dyDescent="0.3">
      <c r="A2032" t="s">
        <v>8325</v>
      </c>
      <c r="B2032" s="6" t="s">
        <v>10980</v>
      </c>
      <c r="C2032" t="s">
        <v>1</v>
      </c>
      <c r="D2032" t="s">
        <v>7706</v>
      </c>
      <c r="E2032" t="s">
        <v>10763</v>
      </c>
      <c r="F2032" t="s">
        <v>10764</v>
      </c>
      <c r="G2032">
        <v>1183</v>
      </c>
      <c r="H2032">
        <v>1183</v>
      </c>
      <c r="I2032">
        <v>1183</v>
      </c>
      <c r="J2032">
        <v>1183</v>
      </c>
      <c r="K2032">
        <v>0</v>
      </c>
      <c r="L2032" s="2">
        <v>0</v>
      </c>
      <c r="M2032" s="2">
        <v>0</v>
      </c>
      <c r="N2032" s="2">
        <v>0</v>
      </c>
      <c r="O2032" s="2">
        <v>70</v>
      </c>
      <c r="P2032" s="2">
        <v>0</v>
      </c>
      <c r="Q2032" s="2">
        <v>0</v>
      </c>
      <c r="R2032" s="2">
        <v>0</v>
      </c>
      <c r="S2032" s="2">
        <v>0</v>
      </c>
      <c r="T2032" s="2">
        <v>0</v>
      </c>
      <c r="U2032" s="2">
        <v>70</v>
      </c>
      <c r="V2032" t="s">
        <v>55</v>
      </c>
    </row>
    <row r="2033" spans="1:22" ht="15.75" hidden="1" thickBot="1" x14ac:dyDescent="0.3">
      <c r="A2033" t="s">
        <v>8325</v>
      </c>
      <c r="B2033" s="6" t="s">
        <v>10980</v>
      </c>
      <c r="C2033" t="s">
        <v>1</v>
      </c>
      <c r="D2033" t="s">
        <v>7706</v>
      </c>
      <c r="E2033" t="s">
        <v>10763</v>
      </c>
      <c r="F2033" t="s">
        <v>10764</v>
      </c>
      <c r="G2033">
        <v>1182</v>
      </c>
      <c r="H2033">
        <v>1182</v>
      </c>
      <c r="I2033">
        <v>1182</v>
      </c>
      <c r="J2033">
        <v>1182</v>
      </c>
      <c r="K2033">
        <v>0</v>
      </c>
      <c r="L2033" s="2">
        <v>0</v>
      </c>
      <c r="M2033" s="2">
        <v>0</v>
      </c>
      <c r="N2033" s="2">
        <v>0</v>
      </c>
      <c r="O2033" s="2">
        <v>264.75</v>
      </c>
      <c r="P2033" s="2">
        <v>0</v>
      </c>
      <c r="Q2033" s="2">
        <v>0</v>
      </c>
      <c r="R2033" s="2">
        <v>0</v>
      </c>
      <c r="S2033" s="2">
        <v>0</v>
      </c>
      <c r="T2033" s="2">
        <v>0</v>
      </c>
      <c r="U2033" s="2">
        <v>264.75</v>
      </c>
      <c r="V2033" t="s">
        <v>55</v>
      </c>
    </row>
    <row r="2034" spans="1:22" ht="15.75" hidden="1" thickBot="1" x14ac:dyDescent="0.3">
      <c r="A2034" t="s">
        <v>8325</v>
      </c>
      <c r="B2034" s="6" t="s">
        <v>10980</v>
      </c>
      <c r="C2034" t="s">
        <v>1</v>
      </c>
      <c r="D2034" t="s">
        <v>7706</v>
      </c>
      <c r="E2034" t="s">
        <v>10763</v>
      </c>
      <c r="F2034" t="s">
        <v>10764</v>
      </c>
      <c r="G2034">
        <v>1181</v>
      </c>
      <c r="H2034">
        <v>1181</v>
      </c>
      <c r="I2034">
        <v>1181</v>
      </c>
      <c r="J2034">
        <v>1181</v>
      </c>
      <c r="K2034">
        <v>0</v>
      </c>
      <c r="L2034" s="2">
        <v>0</v>
      </c>
      <c r="M2034" s="2">
        <v>0</v>
      </c>
      <c r="N2034" s="2">
        <v>0</v>
      </c>
      <c r="O2034" s="2">
        <v>95</v>
      </c>
      <c r="P2034" s="2">
        <v>0</v>
      </c>
      <c r="Q2034" s="2">
        <v>0</v>
      </c>
      <c r="R2034" s="2">
        <v>0</v>
      </c>
      <c r="S2034" s="2">
        <v>0</v>
      </c>
      <c r="T2034" s="2">
        <v>0</v>
      </c>
      <c r="U2034" s="2">
        <v>95</v>
      </c>
      <c r="V2034" t="s">
        <v>55</v>
      </c>
    </row>
    <row r="2035" spans="1:22" ht="15.75" hidden="1" thickBot="1" x14ac:dyDescent="0.3">
      <c r="A2035" t="s">
        <v>8325</v>
      </c>
      <c r="B2035" s="6" t="s">
        <v>10980</v>
      </c>
      <c r="C2035" t="s">
        <v>1</v>
      </c>
      <c r="D2035" t="s">
        <v>7706</v>
      </c>
      <c r="E2035" t="s">
        <v>10763</v>
      </c>
      <c r="F2035" t="s">
        <v>10764</v>
      </c>
      <c r="G2035">
        <v>1180</v>
      </c>
      <c r="H2035">
        <v>1180</v>
      </c>
      <c r="I2035">
        <v>1180</v>
      </c>
      <c r="J2035">
        <v>1180</v>
      </c>
      <c r="K2035">
        <v>0</v>
      </c>
      <c r="L2035" s="2">
        <v>0</v>
      </c>
      <c r="M2035" s="2">
        <v>0</v>
      </c>
      <c r="N2035" s="2">
        <v>0</v>
      </c>
      <c r="O2035" s="2">
        <v>275</v>
      </c>
      <c r="P2035" s="2">
        <v>0</v>
      </c>
      <c r="Q2035" s="2">
        <v>0</v>
      </c>
      <c r="R2035" s="2">
        <v>0</v>
      </c>
      <c r="S2035" s="2">
        <v>0</v>
      </c>
      <c r="T2035" s="2">
        <v>0</v>
      </c>
      <c r="U2035" s="2">
        <v>275</v>
      </c>
      <c r="V2035" t="s">
        <v>55</v>
      </c>
    </row>
    <row r="2036" spans="1:22" ht="15.75" hidden="1" thickBot="1" x14ac:dyDescent="0.3">
      <c r="A2036" t="s">
        <v>8325</v>
      </c>
      <c r="B2036" s="6" t="s">
        <v>10980</v>
      </c>
      <c r="C2036" t="s">
        <v>1</v>
      </c>
      <c r="D2036" t="s">
        <v>7706</v>
      </c>
      <c r="E2036" t="s">
        <v>10763</v>
      </c>
      <c r="F2036" t="s">
        <v>10764</v>
      </c>
      <c r="G2036">
        <v>1179</v>
      </c>
      <c r="H2036">
        <v>1179</v>
      </c>
      <c r="I2036">
        <v>1179</v>
      </c>
      <c r="J2036">
        <v>1179</v>
      </c>
      <c r="K2036">
        <v>0</v>
      </c>
      <c r="L2036" s="2">
        <v>0</v>
      </c>
      <c r="M2036" s="2">
        <v>0</v>
      </c>
      <c r="N2036" s="2">
        <v>0</v>
      </c>
      <c r="O2036" s="2">
        <v>17.600000000000001</v>
      </c>
      <c r="P2036" s="2">
        <v>0</v>
      </c>
      <c r="Q2036" s="2">
        <v>0</v>
      </c>
      <c r="R2036" s="2">
        <v>0</v>
      </c>
      <c r="S2036" s="2">
        <v>0</v>
      </c>
      <c r="T2036" s="2">
        <v>0</v>
      </c>
      <c r="U2036" s="2">
        <v>17.600000000000001</v>
      </c>
      <c r="V2036" t="s">
        <v>55</v>
      </c>
    </row>
    <row r="2037" spans="1:22" ht="15.75" hidden="1" thickBot="1" x14ac:dyDescent="0.3">
      <c r="A2037" t="s">
        <v>8325</v>
      </c>
      <c r="B2037" s="6" t="s">
        <v>10980</v>
      </c>
      <c r="C2037" t="s">
        <v>1</v>
      </c>
      <c r="D2037" t="s">
        <v>7706</v>
      </c>
      <c r="E2037" t="s">
        <v>10763</v>
      </c>
      <c r="F2037" t="s">
        <v>10764</v>
      </c>
      <c r="G2037">
        <v>1178</v>
      </c>
      <c r="H2037">
        <v>1178</v>
      </c>
      <c r="I2037">
        <v>1178</v>
      </c>
      <c r="J2037">
        <v>1178</v>
      </c>
      <c r="K2037">
        <v>0</v>
      </c>
      <c r="L2037" s="2">
        <v>0</v>
      </c>
      <c r="M2037" s="2">
        <v>0</v>
      </c>
      <c r="N2037" s="2">
        <v>0</v>
      </c>
      <c r="O2037" s="2">
        <v>69</v>
      </c>
      <c r="P2037" s="2">
        <v>0</v>
      </c>
      <c r="Q2037" s="2">
        <v>0</v>
      </c>
      <c r="R2037" s="2">
        <v>0</v>
      </c>
      <c r="S2037" s="2">
        <v>0</v>
      </c>
      <c r="T2037" s="2">
        <v>0</v>
      </c>
      <c r="U2037" s="2">
        <v>69</v>
      </c>
      <c r="V2037" t="s">
        <v>55</v>
      </c>
    </row>
    <row r="2038" spans="1:22" ht="15.75" hidden="1" thickBot="1" x14ac:dyDescent="0.3">
      <c r="A2038" t="s">
        <v>8325</v>
      </c>
      <c r="B2038" s="6" t="s">
        <v>10980</v>
      </c>
      <c r="C2038" t="s">
        <v>1</v>
      </c>
      <c r="D2038" t="s">
        <v>7706</v>
      </c>
      <c r="E2038" t="s">
        <v>10763</v>
      </c>
      <c r="F2038" t="s">
        <v>10764</v>
      </c>
      <c r="G2038">
        <v>1177</v>
      </c>
      <c r="H2038">
        <v>1177</v>
      </c>
      <c r="I2038">
        <v>1177</v>
      </c>
      <c r="J2038">
        <v>1177</v>
      </c>
      <c r="K2038">
        <v>0</v>
      </c>
      <c r="L2038" s="2">
        <v>0</v>
      </c>
      <c r="M2038" s="2">
        <v>0</v>
      </c>
      <c r="N2038" s="2">
        <v>0</v>
      </c>
      <c r="O2038" s="2">
        <v>50.4</v>
      </c>
      <c r="P2038" s="2">
        <v>0</v>
      </c>
      <c r="Q2038" s="2">
        <v>0</v>
      </c>
      <c r="R2038" s="2">
        <v>0</v>
      </c>
      <c r="S2038" s="2">
        <v>0</v>
      </c>
      <c r="T2038" s="2">
        <v>0</v>
      </c>
      <c r="U2038" s="2">
        <v>50.4</v>
      </c>
      <c r="V2038" t="s">
        <v>55</v>
      </c>
    </row>
    <row r="2039" spans="1:22" ht="15.75" hidden="1" thickBot="1" x14ac:dyDescent="0.3">
      <c r="A2039" t="s">
        <v>8325</v>
      </c>
      <c r="B2039" s="6" t="s">
        <v>10980</v>
      </c>
      <c r="C2039" t="s">
        <v>1</v>
      </c>
      <c r="D2039" t="s">
        <v>7706</v>
      </c>
      <c r="E2039" t="s">
        <v>10763</v>
      </c>
      <c r="F2039" t="s">
        <v>10764</v>
      </c>
      <c r="G2039">
        <v>1176</v>
      </c>
      <c r="H2039">
        <v>1176</v>
      </c>
      <c r="I2039">
        <v>1176</v>
      </c>
      <c r="J2039">
        <v>1176</v>
      </c>
      <c r="K2039">
        <v>0</v>
      </c>
      <c r="L2039" s="2">
        <v>0</v>
      </c>
      <c r="M2039" s="2">
        <v>0</v>
      </c>
      <c r="N2039" s="2">
        <v>0</v>
      </c>
      <c r="O2039" s="2">
        <v>231</v>
      </c>
      <c r="P2039" s="2">
        <v>0</v>
      </c>
      <c r="Q2039" s="2">
        <v>0</v>
      </c>
      <c r="R2039" s="2">
        <v>0</v>
      </c>
      <c r="S2039" s="2">
        <v>0</v>
      </c>
      <c r="T2039" s="2">
        <v>0</v>
      </c>
      <c r="U2039" s="2">
        <v>231</v>
      </c>
      <c r="V2039" t="s">
        <v>55</v>
      </c>
    </row>
    <row r="2040" spans="1:22" ht="15.75" hidden="1" thickBot="1" x14ac:dyDescent="0.3">
      <c r="A2040" t="s">
        <v>8325</v>
      </c>
      <c r="B2040" s="6" t="s">
        <v>10980</v>
      </c>
      <c r="C2040" t="s">
        <v>1</v>
      </c>
      <c r="D2040" t="s">
        <v>7706</v>
      </c>
      <c r="E2040" t="s">
        <v>10763</v>
      </c>
      <c r="F2040" t="s">
        <v>10764</v>
      </c>
      <c r="G2040">
        <v>1175</v>
      </c>
      <c r="H2040">
        <v>1175</v>
      </c>
      <c r="I2040">
        <v>1175</v>
      </c>
      <c r="J2040">
        <v>1175</v>
      </c>
      <c r="K2040">
        <v>0</v>
      </c>
      <c r="L2040" s="2">
        <v>0</v>
      </c>
      <c r="M2040" s="2">
        <v>0</v>
      </c>
      <c r="N2040" s="2">
        <v>0</v>
      </c>
      <c r="O2040" s="2">
        <v>49.5</v>
      </c>
      <c r="P2040" s="2">
        <v>0</v>
      </c>
      <c r="Q2040" s="2">
        <v>0</v>
      </c>
      <c r="R2040" s="2">
        <v>0</v>
      </c>
      <c r="S2040" s="2">
        <v>0</v>
      </c>
      <c r="T2040" s="2">
        <v>0</v>
      </c>
      <c r="U2040" s="2">
        <v>49.5</v>
      </c>
      <c r="V2040" t="s">
        <v>55</v>
      </c>
    </row>
    <row r="2041" spans="1:22" ht="15.75" hidden="1" thickBot="1" x14ac:dyDescent="0.3">
      <c r="A2041" t="s">
        <v>8325</v>
      </c>
      <c r="B2041" s="6" t="s">
        <v>10980</v>
      </c>
      <c r="C2041" t="s">
        <v>1</v>
      </c>
      <c r="D2041" t="s">
        <v>7706</v>
      </c>
      <c r="E2041" t="s">
        <v>10763</v>
      </c>
      <c r="F2041" t="s">
        <v>10764</v>
      </c>
      <c r="G2041">
        <v>1174</v>
      </c>
      <c r="H2041">
        <v>1174</v>
      </c>
      <c r="I2041">
        <v>1174</v>
      </c>
      <c r="J2041">
        <v>1174</v>
      </c>
      <c r="K2041">
        <v>0</v>
      </c>
      <c r="L2041" s="2">
        <v>0</v>
      </c>
      <c r="M2041" s="2">
        <v>0</v>
      </c>
      <c r="N2041" s="2">
        <v>0</v>
      </c>
      <c r="O2041" s="2">
        <v>138.41</v>
      </c>
      <c r="P2041" s="2">
        <v>0</v>
      </c>
      <c r="Q2041" s="2">
        <v>0</v>
      </c>
      <c r="R2041" s="2">
        <v>0</v>
      </c>
      <c r="S2041" s="2">
        <v>0</v>
      </c>
      <c r="T2041" s="2">
        <v>0</v>
      </c>
      <c r="U2041" s="2">
        <v>138.41</v>
      </c>
      <c r="V2041" t="s">
        <v>55</v>
      </c>
    </row>
    <row r="2042" spans="1:22" ht="15.75" hidden="1" thickBot="1" x14ac:dyDescent="0.3">
      <c r="A2042" t="s">
        <v>8325</v>
      </c>
      <c r="B2042" s="6" t="s">
        <v>10980</v>
      </c>
      <c r="C2042" t="s">
        <v>1</v>
      </c>
      <c r="D2042" t="s">
        <v>7706</v>
      </c>
      <c r="E2042" t="s">
        <v>10763</v>
      </c>
      <c r="F2042" t="s">
        <v>10764</v>
      </c>
      <c r="G2042">
        <v>1173</v>
      </c>
      <c r="H2042">
        <v>1173</v>
      </c>
      <c r="I2042">
        <v>1173</v>
      </c>
      <c r="J2042">
        <v>1173</v>
      </c>
      <c r="K2042">
        <v>0</v>
      </c>
      <c r="L2042" s="2">
        <v>0</v>
      </c>
      <c r="M2042" s="2">
        <v>0</v>
      </c>
      <c r="N2042" s="2">
        <v>0</v>
      </c>
      <c r="O2042" s="2">
        <v>75</v>
      </c>
      <c r="P2042" s="2">
        <v>0</v>
      </c>
      <c r="Q2042" s="2">
        <v>0</v>
      </c>
      <c r="R2042" s="2">
        <v>0</v>
      </c>
      <c r="S2042" s="2">
        <v>0</v>
      </c>
      <c r="T2042" s="2">
        <v>0</v>
      </c>
      <c r="U2042" s="2">
        <v>75</v>
      </c>
      <c r="V2042" t="s">
        <v>55</v>
      </c>
    </row>
    <row r="2043" spans="1:22" ht="15.75" hidden="1" thickBot="1" x14ac:dyDescent="0.3">
      <c r="A2043" t="s">
        <v>8325</v>
      </c>
      <c r="B2043" s="6" t="s">
        <v>10980</v>
      </c>
      <c r="C2043" t="s">
        <v>1</v>
      </c>
      <c r="D2043" t="s">
        <v>7706</v>
      </c>
      <c r="E2043" t="s">
        <v>10763</v>
      </c>
      <c r="F2043" t="s">
        <v>10764</v>
      </c>
      <c r="G2043">
        <v>1172</v>
      </c>
      <c r="H2043">
        <v>1172</v>
      </c>
      <c r="I2043">
        <v>1172</v>
      </c>
      <c r="J2043">
        <v>1172</v>
      </c>
      <c r="K2043">
        <v>0</v>
      </c>
      <c r="L2043" s="2">
        <v>0</v>
      </c>
      <c r="M2043" s="2">
        <v>0</v>
      </c>
      <c r="N2043" s="2">
        <v>0</v>
      </c>
      <c r="O2043" s="2">
        <v>115.5</v>
      </c>
      <c r="P2043" s="2">
        <v>0</v>
      </c>
      <c r="Q2043" s="2">
        <v>0</v>
      </c>
      <c r="R2043" s="2">
        <v>0</v>
      </c>
      <c r="S2043" s="2">
        <v>0</v>
      </c>
      <c r="T2043" s="2">
        <v>0</v>
      </c>
      <c r="U2043" s="2">
        <v>115.5</v>
      </c>
      <c r="V2043" t="s">
        <v>55</v>
      </c>
    </row>
    <row r="2044" spans="1:22" ht="15.75" hidden="1" thickBot="1" x14ac:dyDescent="0.3">
      <c r="A2044" t="s">
        <v>8325</v>
      </c>
      <c r="B2044" s="6" t="s">
        <v>10980</v>
      </c>
      <c r="C2044" t="s">
        <v>1</v>
      </c>
      <c r="D2044" t="s">
        <v>7706</v>
      </c>
      <c r="E2044" t="s">
        <v>10763</v>
      </c>
      <c r="F2044" t="s">
        <v>10764</v>
      </c>
      <c r="G2044">
        <v>1171</v>
      </c>
      <c r="H2044">
        <v>1171</v>
      </c>
      <c r="I2044">
        <v>1171</v>
      </c>
      <c r="J2044">
        <v>1171</v>
      </c>
      <c r="K2044">
        <v>0</v>
      </c>
      <c r="L2044" s="2">
        <v>0</v>
      </c>
      <c r="M2044" s="2">
        <v>0</v>
      </c>
      <c r="N2044" s="2">
        <v>0</v>
      </c>
      <c r="O2044" s="2">
        <v>160.5</v>
      </c>
      <c r="P2044" s="2">
        <v>0</v>
      </c>
      <c r="Q2044" s="2">
        <v>0</v>
      </c>
      <c r="R2044" s="2">
        <v>0</v>
      </c>
      <c r="S2044" s="2">
        <v>0</v>
      </c>
      <c r="T2044" s="2">
        <v>0</v>
      </c>
      <c r="U2044" s="2">
        <v>160.5</v>
      </c>
      <c r="V2044" t="s">
        <v>55</v>
      </c>
    </row>
    <row r="2045" spans="1:22" ht="15.75" hidden="1" thickBot="1" x14ac:dyDescent="0.3">
      <c r="A2045" t="s">
        <v>8325</v>
      </c>
      <c r="B2045" s="6" t="s">
        <v>10979</v>
      </c>
      <c r="C2045" t="s">
        <v>1</v>
      </c>
      <c r="D2045" t="s">
        <v>7706</v>
      </c>
      <c r="E2045" t="s">
        <v>10763</v>
      </c>
      <c r="F2045" t="s">
        <v>10764</v>
      </c>
      <c r="G2045">
        <v>1170</v>
      </c>
      <c r="H2045">
        <v>1170</v>
      </c>
      <c r="I2045">
        <v>1170</v>
      </c>
      <c r="J2045">
        <v>1170</v>
      </c>
      <c r="K2045">
        <v>0</v>
      </c>
      <c r="L2045" s="2">
        <v>0</v>
      </c>
      <c r="M2045" s="2">
        <v>0</v>
      </c>
      <c r="N2045" s="2">
        <v>0</v>
      </c>
      <c r="O2045" s="2">
        <v>9</v>
      </c>
      <c r="P2045" s="2">
        <v>0</v>
      </c>
      <c r="Q2045" s="2">
        <v>0</v>
      </c>
      <c r="R2045" s="2">
        <v>0</v>
      </c>
      <c r="S2045" s="2">
        <v>0</v>
      </c>
      <c r="T2045" s="2">
        <v>0</v>
      </c>
      <c r="U2045" s="2">
        <v>9</v>
      </c>
      <c r="V2045" t="s">
        <v>55</v>
      </c>
    </row>
    <row r="2046" spans="1:22" ht="15.75" hidden="1" thickBot="1" x14ac:dyDescent="0.3">
      <c r="A2046" t="s">
        <v>8325</v>
      </c>
      <c r="B2046" s="6" t="s">
        <v>10979</v>
      </c>
      <c r="C2046" t="s">
        <v>1</v>
      </c>
      <c r="D2046" t="s">
        <v>7706</v>
      </c>
      <c r="E2046" t="s">
        <v>10763</v>
      </c>
      <c r="F2046" t="s">
        <v>10764</v>
      </c>
      <c r="G2046">
        <v>1169</v>
      </c>
      <c r="H2046">
        <v>1169</v>
      </c>
      <c r="I2046">
        <v>1169</v>
      </c>
      <c r="J2046">
        <v>1169</v>
      </c>
      <c r="K2046">
        <v>0</v>
      </c>
      <c r="L2046" s="2">
        <v>0</v>
      </c>
      <c r="M2046" s="2">
        <v>0</v>
      </c>
      <c r="N2046" s="2">
        <v>0</v>
      </c>
      <c r="O2046" s="2">
        <v>114.25</v>
      </c>
      <c r="P2046" s="2">
        <v>0</v>
      </c>
      <c r="Q2046" s="2">
        <v>0</v>
      </c>
      <c r="R2046" s="2">
        <v>0</v>
      </c>
      <c r="S2046" s="2">
        <v>0</v>
      </c>
      <c r="T2046" s="2">
        <v>0</v>
      </c>
      <c r="U2046" s="2">
        <v>114.25</v>
      </c>
      <c r="V2046" t="s">
        <v>55</v>
      </c>
    </row>
    <row r="2047" spans="1:22" ht="15.75" hidden="1" thickBot="1" x14ac:dyDescent="0.3">
      <c r="A2047" t="s">
        <v>8325</v>
      </c>
      <c r="B2047" s="6" t="s">
        <v>10979</v>
      </c>
      <c r="C2047" t="s">
        <v>1</v>
      </c>
      <c r="D2047" t="s">
        <v>7706</v>
      </c>
      <c r="E2047" t="s">
        <v>10763</v>
      </c>
      <c r="F2047" t="s">
        <v>10764</v>
      </c>
      <c r="G2047">
        <v>1168</v>
      </c>
      <c r="H2047">
        <v>1168</v>
      </c>
      <c r="I2047">
        <v>1168</v>
      </c>
      <c r="J2047">
        <v>1168</v>
      </c>
      <c r="K2047">
        <v>0</v>
      </c>
      <c r="L2047" s="2">
        <v>0</v>
      </c>
      <c r="M2047" s="2">
        <v>0</v>
      </c>
      <c r="N2047" s="2">
        <v>0</v>
      </c>
      <c r="O2047" s="2">
        <v>116.8</v>
      </c>
      <c r="P2047" s="2">
        <v>0</v>
      </c>
      <c r="Q2047" s="2">
        <v>0</v>
      </c>
      <c r="R2047" s="2">
        <v>0</v>
      </c>
      <c r="S2047" s="2">
        <v>0</v>
      </c>
      <c r="T2047" s="2">
        <v>0</v>
      </c>
      <c r="U2047" s="2">
        <v>116.8</v>
      </c>
      <c r="V2047" t="s">
        <v>55</v>
      </c>
    </row>
    <row r="2048" spans="1:22" ht="15.75" hidden="1" thickBot="1" x14ac:dyDescent="0.3">
      <c r="A2048" t="s">
        <v>8325</v>
      </c>
      <c r="B2048" s="6" t="s">
        <v>10979</v>
      </c>
      <c r="C2048" t="s">
        <v>1</v>
      </c>
      <c r="D2048" t="s">
        <v>7706</v>
      </c>
      <c r="E2048" t="s">
        <v>10763</v>
      </c>
      <c r="F2048" t="s">
        <v>10764</v>
      </c>
      <c r="G2048">
        <v>1167</v>
      </c>
      <c r="H2048">
        <v>1167</v>
      </c>
      <c r="I2048">
        <v>1167</v>
      </c>
      <c r="J2048">
        <v>1167</v>
      </c>
      <c r="K2048">
        <v>0</v>
      </c>
      <c r="L2048" s="2">
        <v>0</v>
      </c>
      <c r="M2048" s="2">
        <v>0</v>
      </c>
      <c r="N2048" s="2">
        <v>0</v>
      </c>
      <c r="O2048" s="2">
        <v>20.7</v>
      </c>
      <c r="P2048" s="2">
        <v>0</v>
      </c>
      <c r="Q2048" s="2">
        <v>0</v>
      </c>
      <c r="R2048" s="2">
        <v>0</v>
      </c>
      <c r="S2048" s="2">
        <v>0</v>
      </c>
      <c r="T2048" s="2">
        <v>0</v>
      </c>
      <c r="U2048" s="2">
        <v>20.7</v>
      </c>
      <c r="V2048" t="s">
        <v>55</v>
      </c>
    </row>
    <row r="2049" spans="1:22" ht="15.75" hidden="1" thickBot="1" x14ac:dyDescent="0.3">
      <c r="A2049" t="s">
        <v>8325</v>
      </c>
      <c r="B2049" s="6" t="s">
        <v>10979</v>
      </c>
      <c r="C2049" t="s">
        <v>1</v>
      </c>
      <c r="D2049" t="s">
        <v>7706</v>
      </c>
      <c r="E2049" t="s">
        <v>10763</v>
      </c>
      <c r="F2049" t="s">
        <v>10764</v>
      </c>
      <c r="G2049">
        <v>1166</v>
      </c>
      <c r="H2049">
        <v>1166</v>
      </c>
      <c r="I2049">
        <v>1166</v>
      </c>
      <c r="J2049">
        <v>1166</v>
      </c>
      <c r="K2049">
        <v>0</v>
      </c>
      <c r="L2049" s="2">
        <v>0</v>
      </c>
      <c r="M2049" s="2">
        <v>0</v>
      </c>
      <c r="N2049" s="2">
        <v>0</v>
      </c>
      <c r="O2049" s="2">
        <v>33.700000000000003</v>
      </c>
      <c r="P2049" s="2">
        <v>0</v>
      </c>
      <c r="Q2049" s="2">
        <v>0</v>
      </c>
      <c r="R2049" s="2">
        <v>0</v>
      </c>
      <c r="S2049" s="2">
        <v>0</v>
      </c>
      <c r="T2049" s="2">
        <v>0</v>
      </c>
      <c r="U2049" s="2">
        <v>33.700000000000003</v>
      </c>
      <c r="V2049" t="s">
        <v>55</v>
      </c>
    </row>
    <row r="2050" spans="1:22" ht="15.75" hidden="1" thickBot="1" x14ac:dyDescent="0.3">
      <c r="A2050" t="s">
        <v>8325</v>
      </c>
      <c r="B2050" s="6" t="s">
        <v>10979</v>
      </c>
      <c r="C2050" t="s">
        <v>1</v>
      </c>
      <c r="D2050" t="s">
        <v>7706</v>
      </c>
      <c r="E2050" t="s">
        <v>10763</v>
      </c>
      <c r="F2050" t="s">
        <v>10764</v>
      </c>
      <c r="G2050">
        <v>1165</v>
      </c>
      <c r="H2050">
        <v>1165</v>
      </c>
      <c r="I2050">
        <v>1165</v>
      </c>
      <c r="J2050">
        <v>1165</v>
      </c>
      <c r="K2050">
        <v>0</v>
      </c>
      <c r="L2050" s="2">
        <v>0</v>
      </c>
      <c r="M2050" s="2">
        <v>0</v>
      </c>
      <c r="N2050" s="2">
        <v>0</v>
      </c>
      <c r="O2050" s="2">
        <v>510</v>
      </c>
      <c r="P2050" s="2">
        <v>0</v>
      </c>
      <c r="Q2050" s="2">
        <v>0</v>
      </c>
      <c r="R2050" s="2">
        <v>0</v>
      </c>
      <c r="S2050" s="2">
        <v>0</v>
      </c>
      <c r="T2050" s="2">
        <v>0</v>
      </c>
      <c r="U2050" s="2">
        <v>510</v>
      </c>
      <c r="V2050" t="s">
        <v>55</v>
      </c>
    </row>
    <row r="2051" spans="1:22" ht="15.75" hidden="1" thickBot="1" x14ac:dyDescent="0.3">
      <c r="A2051" t="s">
        <v>8325</v>
      </c>
      <c r="B2051" s="6" t="s">
        <v>10979</v>
      </c>
      <c r="C2051" t="s">
        <v>1</v>
      </c>
      <c r="D2051" t="s">
        <v>7706</v>
      </c>
      <c r="E2051" t="s">
        <v>10763</v>
      </c>
      <c r="F2051" t="s">
        <v>10764</v>
      </c>
      <c r="G2051">
        <v>1164</v>
      </c>
      <c r="H2051">
        <v>1164</v>
      </c>
      <c r="I2051">
        <v>1164</v>
      </c>
      <c r="J2051">
        <v>1164</v>
      </c>
      <c r="K2051">
        <v>0</v>
      </c>
      <c r="L2051" s="2">
        <v>0</v>
      </c>
      <c r="M2051" s="2">
        <v>0</v>
      </c>
      <c r="N2051" s="2">
        <v>0</v>
      </c>
      <c r="O2051" s="2">
        <v>125</v>
      </c>
      <c r="P2051" s="2">
        <v>0</v>
      </c>
      <c r="Q2051" s="2">
        <v>0</v>
      </c>
      <c r="R2051" s="2">
        <v>0</v>
      </c>
      <c r="S2051" s="2">
        <v>0</v>
      </c>
      <c r="T2051" s="2">
        <v>0</v>
      </c>
      <c r="U2051" s="2">
        <v>125</v>
      </c>
      <c r="V2051" t="s">
        <v>55</v>
      </c>
    </row>
    <row r="2052" spans="1:22" ht="15.75" hidden="1" thickBot="1" x14ac:dyDescent="0.3">
      <c r="A2052" t="s">
        <v>8325</v>
      </c>
      <c r="B2052" s="6" t="s">
        <v>10979</v>
      </c>
      <c r="C2052" t="s">
        <v>1</v>
      </c>
      <c r="D2052" t="s">
        <v>7706</v>
      </c>
      <c r="E2052" t="s">
        <v>10763</v>
      </c>
      <c r="F2052" t="s">
        <v>10764</v>
      </c>
      <c r="G2052">
        <v>1163</v>
      </c>
      <c r="H2052">
        <v>1163</v>
      </c>
      <c r="I2052">
        <v>1163</v>
      </c>
      <c r="J2052">
        <v>1163</v>
      </c>
      <c r="K2052">
        <v>0</v>
      </c>
      <c r="L2052" s="2">
        <v>0</v>
      </c>
      <c r="M2052" s="2">
        <v>0</v>
      </c>
      <c r="N2052" s="2">
        <v>0</v>
      </c>
      <c r="O2052" s="2">
        <v>283.25</v>
      </c>
      <c r="P2052" s="2">
        <v>0</v>
      </c>
      <c r="Q2052" s="2">
        <v>0</v>
      </c>
      <c r="R2052" s="2">
        <v>0</v>
      </c>
      <c r="S2052" s="2">
        <v>0</v>
      </c>
      <c r="T2052" s="2">
        <v>0</v>
      </c>
      <c r="U2052" s="2">
        <v>283.25</v>
      </c>
      <c r="V2052" t="s">
        <v>55</v>
      </c>
    </row>
    <row r="2053" spans="1:22" ht="15.75" hidden="1" thickBot="1" x14ac:dyDescent="0.3">
      <c r="A2053" t="s">
        <v>8325</v>
      </c>
      <c r="B2053" s="6" t="s">
        <v>10979</v>
      </c>
      <c r="C2053" t="s">
        <v>1</v>
      </c>
      <c r="D2053" t="s">
        <v>7706</v>
      </c>
      <c r="E2053" t="s">
        <v>10763</v>
      </c>
      <c r="F2053" t="s">
        <v>10764</v>
      </c>
      <c r="G2053">
        <v>1162</v>
      </c>
      <c r="H2053">
        <v>1162</v>
      </c>
      <c r="I2053">
        <v>1162</v>
      </c>
      <c r="J2053">
        <v>1162</v>
      </c>
      <c r="K2053">
        <v>0</v>
      </c>
      <c r="L2053" s="2">
        <v>0</v>
      </c>
      <c r="M2053" s="2">
        <v>0</v>
      </c>
      <c r="N2053" s="2">
        <v>0</v>
      </c>
      <c r="O2053" s="2">
        <v>152.5</v>
      </c>
      <c r="P2053" s="2">
        <v>0</v>
      </c>
      <c r="Q2053" s="2">
        <v>0</v>
      </c>
      <c r="R2053" s="2">
        <v>0</v>
      </c>
      <c r="S2053" s="2">
        <v>0</v>
      </c>
      <c r="T2053" s="2">
        <v>0</v>
      </c>
      <c r="U2053" s="2">
        <v>152.5</v>
      </c>
      <c r="V2053" t="s">
        <v>55</v>
      </c>
    </row>
    <row r="2054" spans="1:22" ht="15.75" hidden="1" thickBot="1" x14ac:dyDescent="0.3">
      <c r="A2054" t="s">
        <v>8325</v>
      </c>
      <c r="B2054" s="6" t="s">
        <v>10979</v>
      </c>
      <c r="C2054" t="s">
        <v>1</v>
      </c>
      <c r="D2054" t="s">
        <v>7706</v>
      </c>
      <c r="E2054" t="s">
        <v>10763</v>
      </c>
      <c r="F2054" t="s">
        <v>10764</v>
      </c>
      <c r="G2054">
        <v>1161</v>
      </c>
      <c r="H2054">
        <v>1161</v>
      </c>
      <c r="I2054">
        <v>1161</v>
      </c>
      <c r="J2054">
        <v>1161</v>
      </c>
      <c r="K2054">
        <v>0</v>
      </c>
      <c r="L2054" s="2">
        <v>0</v>
      </c>
      <c r="M2054" s="2">
        <v>0</v>
      </c>
      <c r="N2054" s="2">
        <v>0</v>
      </c>
      <c r="O2054" s="2">
        <v>3</v>
      </c>
      <c r="P2054" s="2">
        <v>0</v>
      </c>
      <c r="Q2054" s="2">
        <v>0</v>
      </c>
      <c r="R2054" s="2">
        <v>0</v>
      </c>
      <c r="S2054" s="2">
        <v>0</v>
      </c>
      <c r="T2054" s="2">
        <v>0</v>
      </c>
      <c r="U2054" s="2">
        <v>3</v>
      </c>
      <c r="V2054" t="s">
        <v>55</v>
      </c>
    </row>
    <row r="2055" spans="1:22" ht="15.75" hidden="1" thickBot="1" x14ac:dyDescent="0.3">
      <c r="A2055" t="s">
        <v>8325</v>
      </c>
      <c r="B2055" s="6" t="s">
        <v>10979</v>
      </c>
      <c r="C2055" t="s">
        <v>1</v>
      </c>
      <c r="D2055" t="s">
        <v>7706</v>
      </c>
      <c r="E2055" t="s">
        <v>10763</v>
      </c>
      <c r="F2055" t="s">
        <v>10764</v>
      </c>
      <c r="G2055">
        <v>1160</v>
      </c>
      <c r="H2055">
        <v>1160</v>
      </c>
      <c r="I2055">
        <v>1160</v>
      </c>
      <c r="J2055">
        <v>1160</v>
      </c>
      <c r="K2055">
        <v>0</v>
      </c>
      <c r="L2055" s="2">
        <v>0</v>
      </c>
      <c r="M2055" s="2">
        <v>0</v>
      </c>
      <c r="N2055" s="2">
        <v>0</v>
      </c>
      <c r="O2055" s="2">
        <v>184</v>
      </c>
      <c r="P2055" s="2">
        <v>0</v>
      </c>
      <c r="Q2055" s="2">
        <v>0</v>
      </c>
      <c r="R2055" s="2">
        <v>0</v>
      </c>
      <c r="S2055" s="2">
        <v>0</v>
      </c>
      <c r="T2055" s="2">
        <v>0</v>
      </c>
      <c r="U2055" s="2">
        <v>184</v>
      </c>
      <c r="V2055" t="s">
        <v>55</v>
      </c>
    </row>
    <row r="2056" spans="1:22" ht="15.75" hidden="1" thickBot="1" x14ac:dyDescent="0.3">
      <c r="A2056" t="s">
        <v>8325</v>
      </c>
      <c r="B2056" s="6" t="s">
        <v>10979</v>
      </c>
      <c r="C2056" t="s">
        <v>1</v>
      </c>
      <c r="D2056" t="s">
        <v>7706</v>
      </c>
      <c r="E2056" t="s">
        <v>10763</v>
      </c>
      <c r="F2056" t="s">
        <v>10764</v>
      </c>
      <c r="G2056">
        <v>1159</v>
      </c>
      <c r="H2056">
        <v>1159</v>
      </c>
      <c r="I2056">
        <v>1159</v>
      </c>
      <c r="J2056">
        <v>1159</v>
      </c>
      <c r="K2056">
        <v>0</v>
      </c>
      <c r="L2056" s="2">
        <v>0</v>
      </c>
      <c r="M2056" s="2">
        <v>0</v>
      </c>
      <c r="N2056" s="2">
        <v>0</v>
      </c>
      <c r="O2056" s="2">
        <v>45</v>
      </c>
      <c r="P2056" s="2">
        <v>0</v>
      </c>
      <c r="Q2056" s="2">
        <v>0</v>
      </c>
      <c r="R2056" s="2">
        <v>0</v>
      </c>
      <c r="S2056" s="2">
        <v>0</v>
      </c>
      <c r="T2056" s="2">
        <v>0</v>
      </c>
      <c r="U2056" s="2">
        <v>45</v>
      </c>
      <c r="V2056" t="s">
        <v>55</v>
      </c>
    </row>
    <row r="2057" spans="1:22" ht="15.75" hidden="1" thickBot="1" x14ac:dyDescent="0.3">
      <c r="A2057" t="s">
        <v>8325</v>
      </c>
      <c r="B2057" s="6" t="s">
        <v>10979</v>
      </c>
      <c r="C2057" t="s">
        <v>1</v>
      </c>
      <c r="D2057" t="s">
        <v>7706</v>
      </c>
      <c r="E2057" t="s">
        <v>10763</v>
      </c>
      <c r="F2057" t="s">
        <v>10764</v>
      </c>
      <c r="G2057">
        <v>1158</v>
      </c>
      <c r="H2057">
        <v>1158</v>
      </c>
      <c r="I2057">
        <v>1158</v>
      </c>
      <c r="J2057">
        <v>1158</v>
      </c>
      <c r="K2057">
        <v>0</v>
      </c>
      <c r="L2057" s="2">
        <v>0</v>
      </c>
      <c r="M2057" s="2">
        <v>0</v>
      </c>
      <c r="N2057" s="2">
        <v>0</v>
      </c>
      <c r="O2057" s="2">
        <v>72.5</v>
      </c>
      <c r="P2057" s="2">
        <v>0</v>
      </c>
      <c r="Q2057" s="2">
        <v>0</v>
      </c>
      <c r="R2057" s="2">
        <v>0</v>
      </c>
      <c r="S2057" s="2">
        <v>0</v>
      </c>
      <c r="T2057" s="2">
        <v>0</v>
      </c>
      <c r="U2057" s="2">
        <v>72.5</v>
      </c>
      <c r="V2057" t="s">
        <v>55</v>
      </c>
    </row>
    <row r="2058" spans="1:22" ht="15.75" hidden="1" thickBot="1" x14ac:dyDescent="0.3">
      <c r="A2058" t="s">
        <v>8325</v>
      </c>
      <c r="B2058" s="6" t="s">
        <v>10979</v>
      </c>
      <c r="C2058" t="s">
        <v>1</v>
      </c>
      <c r="D2058" t="s">
        <v>7706</v>
      </c>
      <c r="E2058" t="s">
        <v>10763</v>
      </c>
      <c r="F2058" t="s">
        <v>10764</v>
      </c>
      <c r="G2058">
        <v>1157</v>
      </c>
      <c r="H2058">
        <v>1157</v>
      </c>
      <c r="I2058">
        <v>1157</v>
      </c>
      <c r="J2058">
        <v>1157</v>
      </c>
      <c r="K2058">
        <v>0</v>
      </c>
      <c r="L2058" s="2">
        <v>0</v>
      </c>
      <c r="M2058" s="2">
        <v>0</v>
      </c>
      <c r="N2058" s="2">
        <v>0</v>
      </c>
      <c r="O2058" s="2">
        <v>89.6</v>
      </c>
      <c r="P2058" s="2">
        <v>0</v>
      </c>
      <c r="Q2058" s="2">
        <v>0</v>
      </c>
      <c r="R2058" s="2">
        <v>0</v>
      </c>
      <c r="S2058" s="2">
        <v>0</v>
      </c>
      <c r="T2058" s="2">
        <v>0</v>
      </c>
      <c r="U2058" s="2">
        <v>89.6</v>
      </c>
      <c r="V2058" t="s">
        <v>55</v>
      </c>
    </row>
    <row r="2059" spans="1:22" ht="15.75" hidden="1" thickBot="1" x14ac:dyDescent="0.3">
      <c r="A2059" t="s">
        <v>8325</v>
      </c>
      <c r="B2059" s="6" t="s">
        <v>10979</v>
      </c>
      <c r="C2059" t="s">
        <v>1</v>
      </c>
      <c r="D2059" t="s">
        <v>7706</v>
      </c>
      <c r="E2059" t="s">
        <v>10763</v>
      </c>
      <c r="F2059" t="s">
        <v>10764</v>
      </c>
      <c r="G2059">
        <v>1156</v>
      </c>
      <c r="H2059">
        <v>1156</v>
      </c>
      <c r="I2059">
        <v>1156</v>
      </c>
      <c r="J2059">
        <v>1156</v>
      </c>
      <c r="K2059">
        <v>0</v>
      </c>
      <c r="L2059" s="2">
        <v>0</v>
      </c>
      <c r="M2059" s="2">
        <v>0</v>
      </c>
      <c r="N2059" s="2">
        <v>0</v>
      </c>
      <c r="O2059" s="2">
        <v>1074</v>
      </c>
      <c r="P2059" s="2">
        <v>0</v>
      </c>
      <c r="Q2059" s="2">
        <v>0</v>
      </c>
      <c r="R2059" s="2">
        <v>0</v>
      </c>
      <c r="S2059" s="2">
        <v>0</v>
      </c>
      <c r="T2059" s="2">
        <v>0</v>
      </c>
      <c r="U2059" s="2">
        <v>1074</v>
      </c>
      <c r="V2059" t="s">
        <v>55</v>
      </c>
    </row>
    <row r="2060" spans="1:22" ht="15.75" hidden="1" thickBot="1" x14ac:dyDescent="0.3">
      <c r="A2060" t="s">
        <v>8325</v>
      </c>
      <c r="B2060" s="6" t="s">
        <v>10979</v>
      </c>
      <c r="C2060" t="s">
        <v>1</v>
      </c>
      <c r="D2060" t="s">
        <v>7706</v>
      </c>
      <c r="E2060" t="s">
        <v>10763</v>
      </c>
      <c r="F2060" t="s">
        <v>10764</v>
      </c>
      <c r="G2060">
        <v>1155</v>
      </c>
      <c r="H2060">
        <v>1155</v>
      </c>
      <c r="I2060">
        <v>1155</v>
      </c>
      <c r="J2060">
        <v>1155</v>
      </c>
      <c r="K2060">
        <v>0</v>
      </c>
      <c r="L2060" s="2">
        <v>0</v>
      </c>
      <c r="M2060" s="2">
        <v>0</v>
      </c>
      <c r="N2060" s="2">
        <v>0</v>
      </c>
      <c r="O2060" s="2">
        <v>246.1</v>
      </c>
      <c r="P2060" s="2">
        <v>0</v>
      </c>
      <c r="Q2060" s="2">
        <v>0</v>
      </c>
      <c r="R2060" s="2">
        <v>0</v>
      </c>
      <c r="S2060" s="2">
        <v>0</v>
      </c>
      <c r="T2060" s="2">
        <v>0</v>
      </c>
      <c r="U2060" s="2">
        <v>246.1</v>
      </c>
      <c r="V2060" t="s">
        <v>55</v>
      </c>
    </row>
    <row r="2061" spans="1:22" ht="15.75" hidden="1" thickBot="1" x14ac:dyDescent="0.3">
      <c r="A2061" t="s">
        <v>8325</v>
      </c>
      <c r="B2061" s="6" t="s">
        <v>10979</v>
      </c>
      <c r="C2061" t="s">
        <v>1</v>
      </c>
      <c r="D2061" t="s">
        <v>7706</v>
      </c>
      <c r="E2061" t="s">
        <v>10763</v>
      </c>
      <c r="F2061" t="s">
        <v>10764</v>
      </c>
      <c r="G2061">
        <v>1154</v>
      </c>
      <c r="H2061">
        <v>1154</v>
      </c>
      <c r="I2061">
        <v>1154</v>
      </c>
      <c r="J2061">
        <v>1154</v>
      </c>
      <c r="K2061">
        <v>0</v>
      </c>
      <c r="L2061" s="2">
        <v>0</v>
      </c>
      <c r="M2061" s="2">
        <v>0</v>
      </c>
      <c r="N2061" s="2">
        <v>0</v>
      </c>
      <c r="O2061" s="2">
        <v>11</v>
      </c>
      <c r="P2061" s="2">
        <v>0</v>
      </c>
      <c r="Q2061" s="2">
        <v>0</v>
      </c>
      <c r="R2061" s="2">
        <v>0</v>
      </c>
      <c r="S2061" s="2">
        <v>0</v>
      </c>
      <c r="T2061" s="2">
        <v>0</v>
      </c>
      <c r="U2061" s="2">
        <v>11</v>
      </c>
      <c r="V2061" t="s">
        <v>55</v>
      </c>
    </row>
    <row r="2062" spans="1:22" ht="15.75" hidden="1" thickBot="1" x14ac:dyDescent="0.3">
      <c r="A2062" t="s">
        <v>8325</v>
      </c>
      <c r="B2062" s="6" t="s">
        <v>10979</v>
      </c>
      <c r="C2062" t="s">
        <v>1</v>
      </c>
      <c r="D2062" t="s">
        <v>7706</v>
      </c>
      <c r="E2062" t="s">
        <v>10763</v>
      </c>
      <c r="F2062" t="s">
        <v>10764</v>
      </c>
      <c r="G2062">
        <v>1153</v>
      </c>
      <c r="H2062">
        <v>1153</v>
      </c>
      <c r="I2062">
        <v>1153</v>
      </c>
      <c r="J2062">
        <v>1153</v>
      </c>
      <c r="K2062">
        <v>0</v>
      </c>
      <c r="L2062" s="2">
        <v>0</v>
      </c>
      <c r="M2062" s="2">
        <v>0</v>
      </c>
      <c r="N2062" s="2">
        <v>0</v>
      </c>
      <c r="O2062" s="2">
        <v>199.5</v>
      </c>
      <c r="P2062" s="2">
        <v>0</v>
      </c>
      <c r="Q2062" s="2">
        <v>0</v>
      </c>
      <c r="R2062" s="2">
        <v>0</v>
      </c>
      <c r="S2062" s="2">
        <v>0</v>
      </c>
      <c r="T2062" s="2">
        <v>0</v>
      </c>
      <c r="U2062" s="2">
        <v>199.5</v>
      </c>
      <c r="V2062" t="s">
        <v>55</v>
      </c>
    </row>
    <row r="2063" spans="1:22" ht="15.75" hidden="1" thickBot="1" x14ac:dyDescent="0.3">
      <c r="A2063" t="s">
        <v>8325</v>
      </c>
      <c r="B2063" s="6" t="s">
        <v>10979</v>
      </c>
      <c r="C2063" t="s">
        <v>1</v>
      </c>
      <c r="D2063" t="s">
        <v>7706</v>
      </c>
      <c r="E2063" t="s">
        <v>10763</v>
      </c>
      <c r="F2063" t="s">
        <v>10764</v>
      </c>
      <c r="G2063">
        <v>1152</v>
      </c>
      <c r="H2063">
        <v>1152</v>
      </c>
      <c r="I2063">
        <v>1152</v>
      </c>
      <c r="J2063">
        <v>1152</v>
      </c>
      <c r="K2063">
        <v>0</v>
      </c>
      <c r="L2063" s="2">
        <v>0</v>
      </c>
      <c r="M2063" s="2">
        <v>0</v>
      </c>
      <c r="N2063" s="2">
        <v>0</v>
      </c>
      <c r="O2063" s="2">
        <v>13</v>
      </c>
      <c r="P2063" s="2">
        <v>0</v>
      </c>
      <c r="Q2063" s="2">
        <v>0</v>
      </c>
      <c r="R2063" s="2">
        <v>0</v>
      </c>
      <c r="S2063" s="2">
        <v>0</v>
      </c>
      <c r="T2063" s="2">
        <v>0</v>
      </c>
      <c r="U2063" s="2">
        <v>13</v>
      </c>
      <c r="V2063" t="s">
        <v>55</v>
      </c>
    </row>
    <row r="2064" spans="1:22" ht="15.75" hidden="1" thickBot="1" x14ac:dyDescent="0.3">
      <c r="A2064" t="s">
        <v>8325</v>
      </c>
      <c r="B2064" s="6" t="s">
        <v>10979</v>
      </c>
      <c r="C2064" t="s">
        <v>1</v>
      </c>
      <c r="D2064" t="s">
        <v>7706</v>
      </c>
      <c r="E2064" t="s">
        <v>10763</v>
      </c>
      <c r="F2064" t="s">
        <v>10764</v>
      </c>
      <c r="G2064">
        <v>1151</v>
      </c>
      <c r="H2064">
        <v>1151</v>
      </c>
      <c r="I2064">
        <v>1151</v>
      </c>
      <c r="J2064">
        <v>1151</v>
      </c>
      <c r="K2064">
        <v>0</v>
      </c>
      <c r="L2064" s="2">
        <v>0</v>
      </c>
      <c r="M2064" s="2">
        <v>0</v>
      </c>
      <c r="N2064" s="2">
        <v>0</v>
      </c>
      <c r="O2064" s="2">
        <v>428</v>
      </c>
      <c r="P2064" s="2">
        <v>0</v>
      </c>
      <c r="Q2064" s="2">
        <v>0</v>
      </c>
      <c r="R2064" s="2">
        <v>0</v>
      </c>
      <c r="S2064" s="2">
        <v>0</v>
      </c>
      <c r="T2064" s="2">
        <v>0</v>
      </c>
      <c r="U2064" s="2">
        <v>428</v>
      </c>
      <c r="V2064" t="s">
        <v>55</v>
      </c>
    </row>
    <row r="2065" spans="1:22" ht="15.75" hidden="1" thickBot="1" x14ac:dyDescent="0.3">
      <c r="A2065" t="s">
        <v>8325</v>
      </c>
      <c r="B2065" s="6" t="s">
        <v>10979</v>
      </c>
      <c r="C2065" t="s">
        <v>1</v>
      </c>
      <c r="D2065" t="s">
        <v>7706</v>
      </c>
      <c r="E2065" t="s">
        <v>10763</v>
      </c>
      <c r="F2065" t="s">
        <v>10764</v>
      </c>
      <c r="G2065">
        <v>1150</v>
      </c>
      <c r="H2065">
        <v>1150</v>
      </c>
      <c r="I2065">
        <v>1150</v>
      </c>
      <c r="J2065">
        <v>1150</v>
      </c>
      <c r="K2065">
        <v>0</v>
      </c>
      <c r="L2065" s="2">
        <v>0</v>
      </c>
      <c r="M2065" s="2">
        <v>0</v>
      </c>
      <c r="N2065" s="2">
        <v>0</v>
      </c>
      <c r="O2065" s="2">
        <v>8.48</v>
      </c>
      <c r="P2065" s="2">
        <v>0</v>
      </c>
      <c r="Q2065" s="2">
        <v>0</v>
      </c>
      <c r="R2065" s="2">
        <v>0</v>
      </c>
      <c r="S2065" s="2">
        <v>0</v>
      </c>
      <c r="T2065" s="2">
        <v>0</v>
      </c>
      <c r="U2065" s="2">
        <v>8.48</v>
      </c>
      <c r="V2065" t="s">
        <v>55</v>
      </c>
    </row>
    <row r="2066" spans="1:22" ht="15.75" hidden="1" thickBot="1" x14ac:dyDescent="0.3">
      <c r="A2066" t="s">
        <v>8325</v>
      </c>
      <c r="B2066" s="6" t="s">
        <v>10979</v>
      </c>
      <c r="C2066" t="s">
        <v>1</v>
      </c>
      <c r="D2066" t="s">
        <v>7706</v>
      </c>
      <c r="E2066" t="s">
        <v>10763</v>
      </c>
      <c r="F2066" t="s">
        <v>10764</v>
      </c>
      <c r="G2066">
        <v>1149</v>
      </c>
      <c r="H2066">
        <v>1149</v>
      </c>
      <c r="I2066">
        <v>1149</v>
      </c>
      <c r="J2066">
        <v>1149</v>
      </c>
      <c r="K2066">
        <v>0</v>
      </c>
      <c r="L2066" s="2">
        <v>0</v>
      </c>
      <c r="M2066" s="2">
        <v>0</v>
      </c>
      <c r="N2066" s="2">
        <v>0</v>
      </c>
      <c r="O2066" s="2">
        <v>443</v>
      </c>
      <c r="P2066" s="2">
        <v>0</v>
      </c>
      <c r="Q2066" s="2">
        <v>0</v>
      </c>
      <c r="R2066" s="2">
        <v>0</v>
      </c>
      <c r="S2066" s="2">
        <v>0</v>
      </c>
      <c r="T2066" s="2">
        <v>0</v>
      </c>
      <c r="U2066" s="2">
        <v>443</v>
      </c>
      <c r="V2066" t="s">
        <v>55</v>
      </c>
    </row>
    <row r="2067" spans="1:22" ht="15.75" hidden="1" thickBot="1" x14ac:dyDescent="0.3">
      <c r="A2067" t="s">
        <v>8325</v>
      </c>
      <c r="B2067" s="6" t="s">
        <v>10979</v>
      </c>
      <c r="C2067" t="s">
        <v>1</v>
      </c>
      <c r="D2067" t="s">
        <v>7706</v>
      </c>
      <c r="E2067" t="s">
        <v>10763</v>
      </c>
      <c r="F2067" t="s">
        <v>10764</v>
      </c>
      <c r="G2067">
        <v>1148</v>
      </c>
      <c r="H2067">
        <v>1148</v>
      </c>
      <c r="I2067">
        <v>1148</v>
      </c>
      <c r="J2067">
        <v>1148</v>
      </c>
      <c r="K2067">
        <v>0</v>
      </c>
      <c r="L2067" s="2">
        <v>0</v>
      </c>
      <c r="M2067" s="2">
        <v>0</v>
      </c>
      <c r="N2067" s="2">
        <v>0</v>
      </c>
      <c r="O2067" s="2">
        <v>266.75</v>
      </c>
      <c r="P2067" s="2">
        <v>0</v>
      </c>
      <c r="Q2067" s="2">
        <v>0</v>
      </c>
      <c r="R2067" s="2">
        <v>0</v>
      </c>
      <c r="S2067" s="2">
        <v>0</v>
      </c>
      <c r="T2067" s="2">
        <v>0</v>
      </c>
      <c r="U2067" s="2">
        <v>266.75</v>
      </c>
      <c r="V2067" t="s">
        <v>55</v>
      </c>
    </row>
    <row r="2068" spans="1:22" ht="15.75" hidden="1" thickBot="1" x14ac:dyDescent="0.3">
      <c r="A2068" t="s">
        <v>8325</v>
      </c>
      <c r="B2068" s="6" t="s">
        <v>10978</v>
      </c>
      <c r="C2068" t="s">
        <v>1</v>
      </c>
      <c r="D2068" t="s">
        <v>7706</v>
      </c>
      <c r="E2068" t="s">
        <v>10763</v>
      </c>
      <c r="F2068" t="s">
        <v>10764</v>
      </c>
      <c r="G2068">
        <v>1147</v>
      </c>
      <c r="H2068">
        <v>1147</v>
      </c>
      <c r="I2068">
        <v>1147</v>
      </c>
      <c r="J2068">
        <v>1147</v>
      </c>
      <c r="K2068">
        <v>0</v>
      </c>
      <c r="L2068" s="2">
        <v>0</v>
      </c>
      <c r="M2068" s="2">
        <v>0</v>
      </c>
      <c r="N2068" s="2">
        <v>0</v>
      </c>
      <c r="O2068" s="2">
        <v>330</v>
      </c>
      <c r="P2068" s="2">
        <v>0</v>
      </c>
      <c r="Q2068" s="2">
        <v>0</v>
      </c>
      <c r="R2068" s="2">
        <v>0</v>
      </c>
      <c r="S2068" s="2">
        <v>0</v>
      </c>
      <c r="T2068" s="2">
        <v>0</v>
      </c>
      <c r="U2068" s="2">
        <v>330</v>
      </c>
      <c r="V2068" t="s">
        <v>55</v>
      </c>
    </row>
    <row r="2069" spans="1:22" ht="15.75" hidden="1" thickBot="1" x14ac:dyDescent="0.3">
      <c r="A2069" t="s">
        <v>8325</v>
      </c>
      <c r="B2069" s="6" t="s">
        <v>10978</v>
      </c>
      <c r="C2069" t="s">
        <v>1</v>
      </c>
      <c r="D2069" t="s">
        <v>7706</v>
      </c>
      <c r="E2069" t="s">
        <v>10763</v>
      </c>
      <c r="F2069" t="s">
        <v>10764</v>
      </c>
      <c r="G2069">
        <v>1146</v>
      </c>
      <c r="H2069">
        <v>1146</v>
      </c>
      <c r="I2069">
        <v>1146</v>
      </c>
      <c r="J2069">
        <v>1146</v>
      </c>
      <c r="K2069">
        <v>0</v>
      </c>
      <c r="L2069" s="2">
        <v>0</v>
      </c>
      <c r="M2069" s="2">
        <v>0</v>
      </c>
      <c r="N2069" s="2">
        <v>0</v>
      </c>
      <c r="O2069" s="2">
        <v>313.5</v>
      </c>
      <c r="P2069" s="2">
        <v>0</v>
      </c>
      <c r="Q2069" s="2">
        <v>0</v>
      </c>
      <c r="R2069" s="2">
        <v>0</v>
      </c>
      <c r="S2069" s="2">
        <v>0</v>
      </c>
      <c r="T2069" s="2">
        <v>0</v>
      </c>
      <c r="U2069" s="2">
        <v>313.5</v>
      </c>
      <c r="V2069" t="s">
        <v>55</v>
      </c>
    </row>
    <row r="2070" spans="1:22" ht="15.75" hidden="1" thickBot="1" x14ac:dyDescent="0.3">
      <c r="A2070" t="s">
        <v>8325</v>
      </c>
      <c r="B2070" s="6" t="s">
        <v>10978</v>
      </c>
      <c r="C2070" t="s">
        <v>1</v>
      </c>
      <c r="D2070" t="s">
        <v>7706</v>
      </c>
      <c r="E2070" t="s">
        <v>10763</v>
      </c>
      <c r="F2070" t="s">
        <v>10764</v>
      </c>
      <c r="G2070">
        <v>1145</v>
      </c>
      <c r="H2070">
        <v>1145</v>
      </c>
      <c r="I2070">
        <v>1145</v>
      </c>
      <c r="J2070">
        <v>1145</v>
      </c>
      <c r="K2070">
        <v>0</v>
      </c>
      <c r="L2070" s="2">
        <v>0</v>
      </c>
      <c r="M2070" s="2">
        <v>0</v>
      </c>
      <c r="N2070" s="2">
        <v>0</v>
      </c>
      <c r="O2070" s="2">
        <v>8</v>
      </c>
      <c r="P2070" s="2">
        <v>0</v>
      </c>
      <c r="Q2070" s="2">
        <v>0</v>
      </c>
      <c r="R2070" s="2">
        <v>0</v>
      </c>
      <c r="S2070" s="2">
        <v>0</v>
      </c>
      <c r="T2070" s="2">
        <v>0</v>
      </c>
      <c r="U2070" s="2">
        <v>8</v>
      </c>
      <c r="V2070" t="s">
        <v>55</v>
      </c>
    </row>
    <row r="2071" spans="1:22" ht="15.75" hidden="1" thickBot="1" x14ac:dyDescent="0.3">
      <c r="A2071" t="s">
        <v>8325</v>
      </c>
      <c r="B2071" s="6" t="s">
        <v>10978</v>
      </c>
      <c r="C2071" t="s">
        <v>1</v>
      </c>
      <c r="D2071" t="s">
        <v>7706</v>
      </c>
      <c r="E2071" t="s">
        <v>10763</v>
      </c>
      <c r="F2071" t="s">
        <v>10764</v>
      </c>
      <c r="G2071">
        <v>1144</v>
      </c>
      <c r="H2071">
        <v>1144</v>
      </c>
      <c r="I2071">
        <v>1144</v>
      </c>
      <c r="J2071">
        <v>1144</v>
      </c>
      <c r="K2071">
        <v>0</v>
      </c>
      <c r="L2071" s="2">
        <v>0</v>
      </c>
      <c r="M2071" s="2">
        <v>0</v>
      </c>
      <c r="N2071" s="2">
        <v>0</v>
      </c>
      <c r="O2071" s="2">
        <v>45</v>
      </c>
      <c r="P2071" s="2">
        <v>0</v>
      </c>
      <c r="Q2071" s="2">
        <v>0</v>
      </c>
      <c r="R2071" s="2">
        <v>0</v>
      </c>
      <c r="S2071" s="2">
        <v>0</v>
      </c>
      <c r="T2071" s="2">
        <v>0</v>
      </c>
      <c r="U2071" s="2">
        <v>45</v>
      </c>
      <c r="V2071" t="s">
        <v>55</v>
      </c>
    </row>
    <row r="2072" spans="1:22" ht="15.75" hidden="1" thickBot="1" x14ac:dyDescent="0.3">
      <c r="A2072" t="s">
        <v>8325</v>
      </c>
      <c r="B2072" s="6" t="s">
        <v>10978</v>
      </c>
      <c r="C2072" t="s">
        <v>1</v>
      </c>
      <c r="D2072" t="s">
        <v>7706</v>
      </c>
      <c r="E2072" t="s">
        <v>10763</v>
      </c>
      <c r="F2072" t="s">
        <v>10764</v>
      </c>
      <c r="G2072">
        <v>1143</v>
      </c>
      <c r="H2072">
        <v>1143</v>
      </c>
      <c r="I2072">
        <v>1143</v>
      </c>
      <c r="J2072">
        <v>1143</v>
      </c>
      <c r="K2072">
        <v>0</v>
      </c>
      <c r="L2072" s="2">
        <v>0</v>
      </c>
      <c r="M2072" s="2">
        <v>0</v>
      </c>
      <c r="N2072" s="2">
        <v>0</v>
      </c>
      <c r="O2072" s="2">
        <v>100</v>
      </c>
      <c r="P2072" s="2">
        <v>0</v>
      </c>
      <c r="Q2072" s="2">
        <v>0</v>
      </c>
      <c r="R2072" s="2">
        <v>0</v>
      </c>
      <c r="S2072" s="2">
        <v>0</v>
      </c>
      <c r="T2072" s="2">
        <v>0</v>
      </c>
      <c r="U2072" s="2">
        <v>100</v>
      </c>
      <c r="V2072" t="s">
        <v>55</v>
      </c>
    </row>
    <row r="2073" spans="1:22" ht="15.75" hidden="1" thickBot="1" x14ac:dyDescent="0.3">
      <c r="A2073" t="s">
        <v>8325</v>
      </c>
      <c r="B2073" s="6" t="s">
        <v>10978</v>
      </c>
      <c r="C2073" t="s">
        <v>1</v>
      </c>
      <c r="D2073" t="s">
        <v>7706</v>
      </c>
      <c r="E2073" t="s">
        <v>10763</v>
      </c>
      <c r="F2073" t="s">
        <v>10764</v>
      </c>
      <c r="G2073">
        <v>1142</v>
      </c>
      <c r="H2073">
        <v>1142</v>
      </c>
      <c r="I2073">
        <v>1142</v>
      </c>
      <c r="J2073">
        <v>1142</v>
      </c>
      <c r="K2073">
        <v>0</v>
      </c>
      <c r="L2073" s="2">
        <v>0</v>
      </c>
      <c r="M2073" s="2">
        <v>0</v>
      </c>
      <c r="N2073" s="2">
        <v>0</v>
      </c>
      <c r="O2073" s="2">
        <v>57.75</v>
      </c>
      <c r="P2073" s="2">
        <v>0</v>
      </c>
      <c r="Q2073" s="2">
        <v>0</v>
      </c>
      <c r="R2073" s="2">
        <v>0</v>
      </c>
      <c r="S2073" s="2">
        <v>0</v>
      </c>
      <c r="T2073" s="2">
        <v>0</v>
      </c>
      <c r="U2073" s="2">
        <v>57.75</v>
      </c>
      <c r="V2073" t="s">
        <v>55</v>
      </c>
    </row>
    <row r="2074" spans="1:22" ht="15.75" hidden="1" thickBot="1" x14ac:dyDescent="0.3">
      <c r="A2074" t="s">
        <v>8325</v>
      </c>
      <c r="B2074" s="6" t="s">
        <v>10978</v>
      </c>
      <c r="C2074" t="s">
        <v>1</v>
      </c>
      <c r="D2074" t="s">
        <v>7706</v>
      </c>
      <c r="E2074" t="s">
        <v>10763</v>
      </c>
      <c r="F2074" t="s">
        <v>10764</v>
      </c>
      <c r="G2074">
        <v>1141</v>
      </c>
      <c r="H2074">
        <v>1141</v>
      </c>
      <c r="I2074">
        <v>1141</v>
      </c>
      <c r="J2074">
        <v>1141</v>
      </c>
      <c r="K2074">
        <v>0</v>
      </c>
      <c r="L2074" s="2">
        <v>0</v>
      </c>
      <c r="M2074" s="2">
        <v>0</v>
      </c>
      <c r="N2074" s="2">
        <v>0</v>
      </c>
      <c r="O2074" s="2">
        <v>121.7</v>
      </c>
      <c r="P2074" s="2">
        <v>0</v>
      </c>
      <c r="Q2074" s="2">
        <v>0</v>
      </c>
      <c r="R2074" s="2">
        <v>0</v>
      </c>
      <c r="S2074" s="2">
        <v>0</v>
      </c>
      <c r="T2074" s="2">
        <v>0</v>
      </c>
      <c r="U2074" s="2">
        <v>121.7</v>
      </c>
      <c r="V2074" t="s">
        <v>55</v>
      </c>
    </row>
    <row r="2075" spans="1:22" ht="15.75" hidden="1" thickBot="1" x14ac:dyDescent="0.3">
      <c r="A2075" t="s">
        <v>8325</v>
      </c>
      <c r="B2075" s="6" t="s">
        <v>10978</v>
      </c>
      <c r="C2075" t="s">
        <v>1</v>
      </c>
      <c r="D2075" t="s">
        <v>7706</v>
      </c>
      <c r="E2075" t="s">
        <v>10763</v>
      </c>
      <c r="F2075" t="s">
        <v>10764</v>
      </c>
      <c r="G2075">
        <v>1140</v>
      </c>
      <c r="H2075">
        <v>1140</v>
      </c>
      <c r="I2075">
        <v>1140</v>
      </c>
      <c r="J2075">
        <v>1140</v>
      </c>
      <c r="K2075">
        <v>0</v>
      </c>
      <c r="L2075" s="2">
        <v>0</v>
      </c>
      <c r="M2075" s="2">
        <v>0</v>
      </c>
      <c r="N2075" s="2">
        <v>0</v>
      </c>
      <c r="O2075" s="2">
        <v>42</v>
      </c>
      <c r="P2075" s="2">
        <v>0</v>
      </c>
      <c r="Q2075" s="2">
        <v>0</v>
      </c>
      <c r="R2075" s="2">
        <v>0</v>
      </c>
      <c r="S2075" s="2">
        <v>0</v>
      </c>
      <c r="T2075" s="2">
        <v>0</v>
      </c>
      <c r="U2075" s="2">
        <v>42</v>
      </c>
      <c r="V2075" t="s">
        <v>55</v>
      </c>
    </row>
    <row r="2076" spans="1:22" ht="15.75" hidden="1" thickBot="1" x14ac:dyDescent="0.3">
      <c r="A2076" t="s">
        <v>8325</v>
      </c>
      <c r="B2076" s="6" t="s">
        <v>10978</v>
      </c>
      <c r="C2076" t="s">
        <v>1</v>
      </c>
      <c r="D2076" t="s">
        <v>7706</v>
      </c>
      <c r="E2076" t="s">
        <v>10763</v>
      </c>
      <c r="F2076" t="s">
        <v>10764</v>
      </c>
      <c r="G2076">
        <v>1139</v>
      </c>
      <c r="H2076">
        <v>1139</v>
      </c>
      <c r="I2076">
        <v>1139</v>
      </c>
      <c r="J2076">
        <v>1139</v>
      </c>
      <c r="K2076">
        <v>0</v>
      </c>
      <c r="L2076" s="2">
        <v>0</v>
      </c>
      <c r="M2076" s="2">
        <v>0</v>
      </c>
      <c r="N2076" s="2">
        <v>0</v>
      </c>
      <c r="O2076" s="2">
        <v>90</v>
      </c>
      <c r="P2076" s="2">
        <v>0</v>
      </c>
      <c r="Q2076" s="2">
        <v>0</v>
      </c>
      <c r="R2076" s="2">
        <v>0</v>
      </c>
      <c r="S2076" s="2">
        <v>0</v>
      </c>
      <c r="T2076" s="2">
        <v>0</v>
      </c>
      <c r="U2076" s="2">
        <v>90</v>
      </c>
      <c r="V2076" t="s">
        <v>55</v>
      </c>
    </row>
    <row r="2077" spans="1:22" ht="15.75" hidden="1" thickBot="1" x14ac:dyDescent="0.3">
      <c r="A2077" t="s">
        <v>8325</v>
      </c>
      <c r="B2077" s="6" t="s">
        <v>10978</v>
      </c>
      <c r="C2077" t="s">
        <v>1</v>
      </c>
      <c r="D2077" t="s">
        <v>7706</v>
      </c>
      <c r="E2077" t="s">
        <v>10763</v>
      </c>
      <c r="F2077" t="s">
        <v>10764</v>
      </c>
      <c r="G2077">
        <v>1138</v>
      </c>
      <c r="H2077">
        <v>1138</v>
      </c>
      <c r="I2077">
        <v>1138</v>
      </c>
      <c r="J2077">
        <v>1138</v>
      </c>
      <c r="K2077">
        <v>0</v>
      </c>
      <c r="L2077" s="2">
        <v>0</v>
      </c>
      <c r="M2077" s="2">
        <v>0</v>
      </c>
      <c r="N2077" s="2">
        <v>0</v>
      </c>
      <c r="O2077" s="2">
        <v>100</v>
      </c>
      <c r="P2077" s="2">
        <v>0</v>
      </c>
      <c r="Q2077" s="2">
        <v>0</v>
      </c>
      <c r="R2077" s="2">
        <v>0</v>
      </c>
      <c r="S2077" s="2">
        <v>0</v>
      </c>
      <c r="T2077" s="2">
        <v>0</v>
      </c>
      <c r="U2077" s="2">
        <v>100</v>
      </c>
      <c r="V2077" t="s">
        <v>55</v>
      </c>
    </row>
    <row r="2078" spans="1:22" ht="15.75" hidden="1" thickBot="1" x14ac:dyDescent="0.3">
      <c r="A2078" t="s">
        <v>8325</v>
      </c>
      <c r="B2078" s="6" t="s">
        <v>10978</v>
      </c>
      <c r="C2078" t="s">
        <v>1</v>
      </c>
      <c r="D2078" t="s">
        <v>7706</v>
      </c>
      <c r="E2078" t="s">
        <v>10763</v>
      </c>
      <c r="F2078" t="s">
        <v>10764</v>
      </c>
      <c r="G2078">
        <v>1137</v>
      </c>
      <c r="H2078">
        <v>1137</v>
      </c>
      <c r="I2078">
        <v>1137</v>
      </c>
      <c r="J2078">
        <v>1137</v>
      </c>
      <c r="K2078">
        <v>0</v>
      </c>
      <c r="L2078" s="2">
        <v>0</v>
      </c>
      <c r="M2078" s="2">
        <v>0</v>
      </c>
      <c r="N2078" s="2">
        <v>0</v>
      </c>
      <c r="O2078" s="2">
        <v>734.5</v>
      </c>
      <c r="P2078" s="2">
        <v>0</v>
      </c>
      <c r="Q2078" s="2">
        <v>0</v>
      </c>
      <c r="R2078" s="2">
        <v>0</v>
      </c>
      <c r="S2078" s="2">
        <v>0</v>
      </c>
      <c r="T2078" s="2">
        <v>0</v>
      </c>
      <c r="U2078" s="2">
        <v>734.5</v>
      </c>
      <c r="V2078" t="s">
        <v>55</v>
      </c>
    </row>
    <row r="2079" spans="1:22" ht="15.75" hidden="1" thickBot="1" x14ac:dyDescent="0.3">
      <c r="A2079" t="s">
        <v>8325</v>
      </c>
      <c r="B2079" s="6" t="s">
        <v>10978</v>
      </c>
      <c r="C2079" t="s">
        <v>1</v>
      </c>
      <c r="D2079" t="s">
        <v>7706</v>
      </c>
      <c r="E2079" t="s">
        <v>10763</v>
      </c>
      <c r="F2079" t="s">
        <v>10764</v>
      </c>
      <c r="G2079">
        <v>1136</v>
      </c>
      <c r="H2079">
        <v>1136</v>
      </c>
      <c r="I2079">
        <v>1136</v>
      </c>
      <c r="J2079">
        <v>1136</v>
      </c>
      <c r="K2079">
        <v>0</v>
      </c>
      <c r="L2079" s="2">
        <v>0</v>
      </c>
      <c r="M2079" s="2">
        <v>0</v>
      </c>
      <c r="N2079" s="2">
        <v>0</v>
      </c>
      <c r="O2079" s="2">
        <v>162</v>
      </c>
      <c r="P2079" s="2">
        <v>0</v>
      </c>
      <c r="Q2079" s="2">
        <v>0</v>
      </c>
      <c r="R2079" s="2">
        <v>0</v>
      </c>
      <c r="S2079" s="2">
        <v>0</v>
      </c>
      <c r="T2079" s="2">
        <v>0</v>
      </c>
      <c r="U2079" s="2">
        <v>162</v>
      </c>
      <c r="V2079" t="s">
        <v>55</v>
      </c>
    </row>
    <row r="2080" spans="1:22" ht="15.75" hidden="1" thickBot="1" x14ac:dyDescent="0.3">
      <c r="A2080" t="s">
        <v>8325</v>
      </c>
      <c r="B2080" s="6" t="s">
        <v>10978</v>
      </c>
      <c r="C2080" t="s">
        <v>1</v>
      </c>
      <c r="D2080" t="s">
        <v>7706</v>
      </c>
      <c r="E2080" t="s">
        <v>10763</v>
      </c>
      <c r="F2080" t="s">
        <v>10764</v>
      </c>
      <c r="G2080">
        <v>1135</v>
      </c>
      <c r="H2080">
        <v>1135</v>
      </c>
      <c r="I2080">
        <v>1135</v>
      </c>
      <c r="J2080">
        <v>1135</v>
      </c>
      <c r="K2080">
        <v>0</v>
      </c>
      <c r="L2080" s="2">
        <v>0</v>
      </c>
      <c r="M2080" s="2">
        <v>0</v>
      </c>
      <c r="N2080" s="2">
        <v>0</v>
      </c>
      <c r="O2080" s="2">
        <v>420</v>
      </c>
      <c r="P2080" s="2">
        <v>0</v>
      </c>
      <c r="Q2080" s="2">
        <v>0</v>
      </c>
      <c r="R2080" s="2">
        <v>0</v>
      </c>
      <c r="S2080" s="2">
        <v>0</v>
      </c>
      <c r="T2080" s="2">
        <v>0</v>
      </c>
      <c r="U2080" s="2">
        <v>420</v>
      </c>
      <c r="V2080" t="s">
        <v>55</v>
      </c>
    </row>
    <row r="2081" spans="1:22" ht="15.75" hidden="1" thickBot="1" x14ac:dyDescent="0.3">
      <c r="A2081" t="s">
        <v>8325</v>
      </c>
      <c r="B2081" s="6" t="s">
        <v>10977</v>
      </c>
      <c r="C2081" t="s">
        <v>1</v>
      </c>
      <c r="D2081" t="s">
        <v>7706</v>
      </c>
      <c r="E2081" t="s">
        <v>10763</v>
      </c>
      <c r="F2081" t="s">
        <v>10764</v>
      </c>
      <c r="G2081">
        <v>1134</v>
      </c>
      <c r="H2081">
        <v>1134</v>
      </c>
      <c r="I2081">
        <v>1134</v>
      </c>
      <c r="J2081">
        <v>1134</v>
      </c>
      <c r="K2081">
        <v>0</v>
      </c>
      <c r="L2081" s="2">
        <v>0</v>
      </c>
      <c r="M2081" s="2">
        <v>0</v>
      </c>
      <c r="N2081" s="2">
        <v>0</v>
      </c>
      <c r="O2081" s="2">
        <v>84</v>
      </c>
      <c r="P2081" s="2">
        <v>0</v>
      </c>
      <c r="Q2081" s="2">
        <v>0</v>
      </c>
      <c r="R2081" s="2">
        <v>0</v>
      </c>
      <c r="S2081" s="2">
        <v>0</v>
      </c>
      <c r="T2081" s="2">
        <v>0</v>
      </c>
      <c r="U2081" s="2">
        <v>84</v>
      </c>
      <c r="V2081" t="s">
        <v>55</v>
      </c>
    </row>
    <row r="2082" spans="1:22" ht="15.75" hidden="1" thickBot="1" x14ac:dyDescent="0.3">
      <c r="A2082" t="s">
        <v>8325</v>
      </c>
      <c r="B2082" s="6" t="s">
        <v>10977</v>
      </c>
      <c r="C2082" t="s">
        <v>1</v>
      </c>
      <c r="D2082" t="s">
        <v>7706</v>
      </c>
      <c r="E2082" t="s">
        <v>10763</v>
      </c>
      <c r="F2082" t="s">
        <v>10764</v>
      </c>
      <c r="G2082">
        <v>1133</v>
      </c>
      <c r="H2082">
        <v>1133</v>
      </c>
      <c r="I2082">
        <v>1133</v>
      </c>
      <c r="J2082">
        <v>1133</v>
      </c>
      <c r="K2082">
        <v>0</v>
      </c>
      <c r="L2082" s="2">
        <v>0</v>
      </c>
      <c r="M2082" s="2">
        <v>0</v>
      </c>
      <c r="N2082" s="2">
        <v>0</v>
      </c>
      <c r="O2082" s="2">
        <v>33</v>
      </c>
      <c r="P2082" s="2">
        <v>0</v>
      </c>
      <c r="Q2082" s="2">
        <v>0</v>
      </c>
      <c r="R2082" s="2">
        <v>0</v>
      </c>
      <c r="S2082" s="2">
        <v>0</v>
      </c>
      <c r="T2082" s="2">
        <v>0</v>
      </c>
      <c r="U2082" s="2">
        <v>33</v>
      </c>
      <c r="V2082" t="s">
        <v>55</v>
      </c>
    </row>
    <row r="2083" spans="1:22" ht="15.75" hidden="1" thickBot="1" x14ac:dyDescent="0.3">
      <c r="A2083" t="s">
        <v>8325</v>
      </c>
      <c r="B2083" s="6" t="s">
        <v>10977</v>
      </c>
      <c r="C2083" t="s">
        <v>1</v>
      </c>
      <c r="D2083" t="s">
        <v>7706</v>
      </c>
      <c r="E2083" t="s">
        <v>10763</v>
      </c>
      <c r="F2083" t="s">
        <v>10764</v>
      </c>
      <c r="G2083">
        <v>1132</v>
      </c>
      <c r="H2083">
        <v>1132</v>
      </c>
      <c r="I2083">
        <v>1132</v>
      </c>
      <c r="J2083">
        <v>1132</v>
      </c>
      <c r="K2083">
        <v>0</v>
      </c>
      <c r="L2083" s="2">
        <v>0</v>
      </c>
      <c r="M2083" s="2">
        <v>0</v>
      </c>
      <c r="N2083" s="2">
        <v>0</v>
      </c>
      <c r="O2083" s="2">
        <v>40</v>
      </c>
      <c r="P2083" s="2">
        <v>0</v>
      </c>
      <c r="Q2083" s="2">
        <v>0</v>
      </c>
      <c r="R2083" s="2">
        <v>0</v>
      </c>
      <c r="S2083" s="2">
        <v>0</v>
      </c>
      <c r="T2083" s="2">
        <v>0</v>
      </c>
      <c r="U2083" s="2">
        <v>40</v>
      </c>
      <c r="V2083" t="s">
        <v>55</v>
      </c>
    </row>
    <row r="2084" spans="1:22" ht="15.75" hidden="1" thickBot="1" x14ac:dyDescent="0.3">
      <c r="A2084" t="s">
        <v>8325</v>
      </c>
      <c r="B2084" s="6" t="s">
        <v>10977</v>
      </c>
      <c r="C2084" t="s">
        <v>1</v>
      </c>
      <c r="D2084" t="s">
        <v>7706</v>
      </c>
      <c r="E2084" t="s">
        <v>10763</v>
      </c>
      <c r="F2084" t="s">
        <v>10764</v>
      </c>
      <c r="G2084">
        <v>1131</v>
      </c>
      <c r="H2084">
        <v>1131</v>
      </c>
      <c r="I2084">
        <v>1131</v>
      </c>
      <c r="J2084">
        <v>1131</v>
      </c>
      <c r="K2084">
        <v>0</v>
      </c>
      <c r="L2084" s="2">
        <v>0</v>
      </c>
      <c r="M2084" s="2">
        <v>0</v>
      </c>
      <c r="N2084" s="2">
        <v>0</v>
      </c>
      <c r="O2084" s="2">
        <v>62.4</v>
      </c>
      <c r="P2084" s="2">
        <v>0</v>
      </c>
      <c r="Q2084" s="2">
        <v>0</v>
      </c>
      <c r="R2084" s="2">
        <v>0</v>
      </c>
      <c r="S2084" s="2">
        <v>0</v>
      </c>
      <c r="T2084" s="2">
        <v>0</v>
      </c>
      <c r="U2084" s="2">
        <v>62.4</v>
      </c>
      <c r="V2084" t="s">
        <v>55</v>
      </c>
    </row>
    <row r="2085" spans="1:22" ht="15.75" hidden="1" thickBot="1" x14ac:dyDescent="0.3">
      <c r="A2085" t="s">
        <v>8325</v>
      </c>
      <c r="B2085" s="6" t="s">
        <v>10977</v>
      </c>
      <c r="C2085" t="s">
        <v>1</v>
      </c>
      <c r="D2085" t="s">
        <v>7706</v>
      </c>
      <c r="E2085" t="s">
        <v>10763</v>
      </c>
      <c r="F2085" t="s">
        <v>10764</v>
      </c>
      <c r="G2085">
        <v>1130</v>
      </c>
      <c r="H2085">
        <v>1130</v>
      </c>
      <c r="I2085">
        <v>1130</v>
      </c>
      <c r="J2085">
        <v>1130</v>
      </c>
      <c r="K2085">
        <v>0</v>
      </c>
      <c r="L2085" s="2">
        <v>0</v>
      </c>
      <c r="M2085" s="2">
        <v>0</v>
      </c>
      <c r="N2085" s="2">
        <v>0</v>
      </c>
      <c r="O2085" s="2">
        <v>486.8</v>
      </c>
      <c r="P2085" s="2">
        <v>0</v>
      </c>
      <c r="Q2085" s="2">
        <v>0</v>
      </c>
      <c r="R2085" s="2">
        <v>0</v>
      </c>
      <c r="S2085" s="2">
        <v>0</v>
      </c>
      <c r="T2085" s="2">
        <v>0</v>
      </c>
      <c r="U2085" s="2">
        <v>486.8</v>
      </c>
      <c r="V2085" t="s">
        <v>55</v>
      </c>
    </row>
    <row r="2086" spans="1:22" ht="15.75" hidden="1" thickBot="1" x14ac:dyDescent="0.3">
      <c r="A2086" t="s">
        <v>8325</v>
      </c>
      <c r="B2086" s="6" t="s">
        <v>10977</v>
      </c>
      <c r="C2086" t="s">
        <v>1</v>
      </c>
      <c r="D2086" t="s">
        <v>7706</v>
      </c>
      <c r="E2086" t="s">
        <v>10763</v>
      </c>
      <c r="F2086" t="s">
        <v>10764</v>
      </c>
      <c r="G2086">
        <v>1129</v>
      </c>
      <c r="H2086">
        <v>1129</v>
      </c>
      <c r="I2086">
        <v>1129</v>
      </c>
      <c r="J2086">
        <v>1129</v>
      </c>
      <c r="K2086">
        <v>0</v>
      </c>
      <c r="L2086" s="2">
        <v>0</v>
      </c>
      <c r="M2086" s="2">
        <v>0</v>
      </c>
      <c r="N2086" s="2">
        <v>0</v>
      </c>
      <c r="O2086" s="2">
        <v>157.5</v>
      </c>
      <c r="P2086" s="2">
        <v>0</v>
      </c>
      <c r="Q2086" s="2">
        <v>0</v>
      </c>
      <c r="R2086" s="2">
        <v>0</v>
      </c>
      <c r="S2086" s="2">
        <v>0</v>
      </c>
      <c r="T2086" s="2">
        <v>0</v>
      </c>
      <c r="U2086" s="2">
        <v>157.5</v>
      </c>
      <c r="V2086" t="s">
        <v>55</v>
      </c>
    </row>
    <row r="2087" spans="1:22" ht="15.75" hidden="1" thickBot="1" x14ac:dyDescent="0.3">
      <c r="A2087" t="s">
        <v>8325</v>
      </c>
      <c r="B2087" s="6" t="s">
        <v>10977</v>
      </c>
      <c r="C2087" t="s">
        <v>1</v>
      </c>
      <c r="D2087" t="s">
        <v>7706</v>
      </c>
      <c r="E2087" t="s">
        <v>10763</v>
      </c>
      <c r="F2087" t="s">
        <v>10764</v>
      </c>
      <c r="G2087">
        <v>1128</v>
      </c>
      <c r="H2087">
        <v>1128</v>
      </c>
      <c r="I2087">
        <v>1128</v>
      </c>
      <c r="J2087">
        <v>1128</v>
      </c>
      <c r="K2087">
        <v>0</v>
      </c>
      <c r="L2087" s="2">
        <v>0</v>
      </c>
      <c r="M2087" s="2">
        <v>0</v>
      </c>
      <c r="N2087" s="2">
        <v>0</v>
      </c>
      <c r="O2087" s="2">
        <v>0</v>
      </c>
      <c r="P2087" s="2">
        <v>0</v>
      </c>
      <c r="Q2087" s="2">
        <v>0</v>
      </c>
      <c r="R2087" s="2">
        <v>0</v>
      </c>
      <c r="S2087" s="2">
        <v>0</v>
      </c>
      <c r="T2087" s="2">
        <v>0</v>
      </c>
      <c r="U2087" s="2">
        <v>0</v>
      </c>
      <c r="V2087" t="s">
        <v>55</v>
      </c>
    </row>
    <row r="2088" spans="1:22" ht="15.75" hidden="1" thickBot="1" x14ac:dyDescent="0.3">
      <c r="A2088" t="s">
        <v>8325</v>
      </c>
      <c r="B2088" s="6" t="s">
        <v>10977</v>
      </c>
      <c r="C2088" t="s">
        <v>1</v>
      </c>
      <c r="D2088" t="s">
        <v>7706</v>
      </c>
      <c r="E2088" t="s">
        <v>10763</v>
      </c>
      <c r="F2088" t="s">
        <v>10764</v>
      </c>
      <c r="G2088">
        <v>1127</v>
      </c>
      <c r="H2088">
        <v>1127</v>
      </c>
      <c r="I2088">
        <v>1127</v>
      </c>
      <c r="J2088">
        <v>1127</v>
      </c>
      <c r="K2088">
        <v>0</v>
      </c>
      <c r="L2088" s="2">
        <v>0</v>
      </c>
      <c r="M2088" s="2">
        <v>0</v>
      </c>
      <c r="N2088" s="2">
        <v>0</v>
      </c>
      <c r="O2088" s="2">
        <v>45</v>
      </c>
      <c r="P2088" s="2">
        <v>0</v>
      </c>
      <c r="Q2088" s="2">
        <v>0</v>
      </c>
      <c r="R2088" s="2">
        <v>0</v>
      </c>
      <c r="S2088" s="2">
        <v>0</v>
      </c>
      <c r="T2088" s="2">
        <v>0</v>
      </c>
      <c r="U2088" s="2">
        <v>45</v>
      </c>
      <c r="V2088" t="s">
        <v>55</v>
      </c>
    </row>
    <row r="2089" spans="1:22" ht="15.75" hidden="1" thickBot="1" x14ac:dyDescent="0.3">
      <c r="A2089" t="s">
        <v>8325</v>
      </c>
      <c r="B2089" s="6" t="s">
        <v>10977</v>
      </c>
      <c r="C2089" t="s">
        <v>1</v>
      </c>
      <c r="D2089" t="s">
        <v>7706</v>
      </c>
      <c r="E2089" t="s">
        <v>10763</v>
      </c>
      <c r="F2089" t="s">
        <v>10764</v>
      </c>
      <c r="G2089">
        <v>1126</v>
      </c>
      <c r="H2089">
        <v>1126</v>
      </c>
      <c r="I2089">
        <v>1126</v>
      </c>
      <c r="J2089">
        <v>1126</v>
      </c>
      <c r="K2089">
        <v>0</v>
      </c>
      <c r="L2089" s="2">
        <v>0</v>
      </c>
      <c r="M2089" s="2">
        <v>0</v>
      </c>
      <c r="N2089" s="2">
        <v>0</v>
      </c>
      <c r="O2089" s="2">
        <v>520</v>
      </c>
      <c r="P2089" s="2">
        <v>0</v>
      </c>
      <c r="Q2089" s="2">
        <v>0</v>
      </c>
      <c r="R2089" s="2">
        <v>0</v>
      </c>
      <c r="S2089" s="2">
        <v>0</v>
      </c>
      <c r="T2089" s="2">
        <v>0</v>
      </c>
      <c r="U2089" s="2">
        <v>520</v>
      </c>
      <c r="V2089" t="s">
        <v>55</v>
      </c>
    </row>
    <row r="2090" spans="1:22" ht="15.75" hidden="1" thickBot="1" x14ac:dyDescent="0.3">
      <c r="A2090" t="s">
        <v>8325</v>
      </c>
      <c r="B2090" s="6" t="s">
        <v>10977</v>
      </c>
      <c r="C2090" t="s">
        <v>1</v>
      </c>
      <c r="D2090" t="s">
        <v>7706</v>
      </c>
      <c r="E2090" t="s">
        <v>10763</v>
      </c>
      <c r="F2090" t="s">
        <v>10764</v>
      </c>
      <c r="G2090">
        <v>1125</v>
      </c>
      <c r="H2090">
        <v>1125</v>
      </c>
      <c r="I2090">
        <v>1125</v>
      </c>
      <c r="J2090">
        <v>1125</v>
      </c>
      <c r="K2090">
        <v>0</v>
      </c>
      <c r="L2090" s="2">
        <v>0</v>
      </c>
      <c r="M2090" s="2">
        <v>0</v>
      </c>
      <c r="N2090" s="2">
        <v>0</v>
      </c>
      <c r="O2090" s="2">
        <v>0</v>
      </c>
      <c r="P2090" s="2">
        <v>0</v>
      </c>
      <c r="Q2090" s="2">
        <v>0</v>
      </c>
      <c r="R2090" s="2">
        <v>0</v>
      </c>
      <c r="S2090" s="2">
        <v>0</v>
      </c>
      <c r="T2090" s="2">
        <v>0</v>
      </c>
      <c r="U2090" s="2">
        <v>0</v>
      </c>
      <c r="V2090" t="s">
        <v>55</v>
      </c>
    </row>
    <row r="2091" spans="1:22" ht="15.75" hidden="1" thickBot="1" x14ac:dyDescent="0.3">
      <c r="A2091" t="s">
        <v>8325</v>
      </c>
      <c r="B2091" s="6" t="s">
        <v>10977</v>
      </c>
      <c r="C2091" t="s">
        <v>1</v>
      </c>
      <c r="D2091" t="s">
        <v>7706</v>
      </c>
      <c r="E2091" t="s">
        <v>10763</v>
      </c>
      <c r="F2091" t="s">
        <v>10764</v>
      </c>
      <c r="G2091">
        <v>1124</v>
      </c>
      <c r="H2091">
        <v>1124</v>
      </c>
      <c r="I2091">
        <v>1124</v>
      </c>
      <c r="J2091">
        <v>1124</v>
      </c>
      <c r="K2091">
        <v>0</v>
      </c>
      <c r="L2091" s="2">
        <v>0</v>
      </c>
      <c r="M2091" s="2">
        <v>0</v>
      </c>
      <c r="N2091" s="2">
        <v>0</v>
      </c>
      <c r="O2091" s="2">
        <v>64.2</v>
      </c>
      <c r="P2091" s="2">
        <v>0</v>
      </c>
      <c r="Q2091" s="2">
        <v>0</v>
      </c>
      <c r="R2091" s="2">
        <v>0</v>
      </c>
      <c r="S2091" s="2">
        <v>0</v>
      </c>
      <c r="T2091" s="2">
        <v>0</v>
      </c>
      <c r="U2091" s="2">
        <v>69.2</v>
      </c>
      <c r="V2091" t="s">
        <v>55</v>
      </c>
    </row>
    <row r="2092" spans="1:22" ht="15.75" hidden="1" thickBot="1" x14ac:dyDescent="0.3">
      <c r="A2092" t="s">
        <v>8325</v>
      </c>
      <c r="B2092" s="6" t="s">
        <v>10977</v>
      </c>
      <c r="C2092" t="s">
        <v>1</v>
      </c>
      <c r="D2092" t="s">
        <v>7706</v>
      </c>
      <c r="E2092" t="s">
        <v>10763</v>
      </c>
      <c r="F2092" t="s">
        <v>10764</v>
      </c>
      <c r="G2092">
        <v>1123</v>
      </c>
      <c r="H2092">
        <v>1123</v>
      </c>
      <c r="I2092">
        <v>1123</v>
      </c>
      <c r="J2092">
        <v>1123</v>
      </c>
      <c r="K2092">
        <v>0</v>
      </c>
      <c r="L2092" s="2">
        <v>0</v>
      </c>
      <c r="M2092" s="2">
        <v>0</v>
      </c>
      <c r="N2092" s="2">
        <v>0</v>
      </c>
      <c r="O2092" s="2">
        <v>135</v>
      </c>
      <c r="P2092" s="2">
        <v>0</v>
      </c>
      <c r="Q2092" s="2">
        <v>0</v>
      </c>
      <c r="R2092" s="2">
        <v>0</v>
      </c>
      <c r="S2092" s="2">
        <v>0</v>
      </c>
      <c r="T2092" s="2">
        <v>0</v>
      </c>
      <c r="U2092" s="2">
        <v>135</v>
      </c>
      <c r="V2092" t="s">
        <v>55</v>
      </c>
    </row>
    <row r="2093" spans="1:22" ht="15.75" hidden="1" thickBot="1" x14ac:dyDescent="0.3">
      <c r="A2093" t="s">
        <v>8325</v>
      </c>
      <c r="B2093" s="6" t="s">
        <v>10977</v>
      </c>
      <c r="C2093" t="s">
        <v>1</v>
      </c>
      <c r="D2093" t="s">
        <v>7706</v>
      </c>
      <c r="E2093" t="s">
        <v>10763</v>
      </c>
      <c r="F2093" t="s">
        <v>10764</v>
      </c>
      <c r="G2093">
        <v>1122</v>
      </c>
      <c r="H2093">
        <v>1122</v>
      </c>
      <c r="I2093">
        <v>1122</v>
      </c>
      <c r="J2093">
        <v>1122</v>
      </c>
      <c r="K2093">
        <v>0</v>
      </c>
      <c r="L2093" s="2">
        <v>0</v>
      </c>
      <c r="M2093" s="2">
        <v>0</v>
      </c>
      <c r="N2093" s="2">
        <v>0</v>
      </c>
      <c r="O2093" s="2">
        <v>38</v>
      </c>
      <c r="P2093" s="2">
        <v>0</v>
      </c>
      <c r="Q2093" s="2">
        <v>0</v>
      </c>
      <c r="R2093" s="2">
        <v>0</v>
      </c>
      <c r="S2093" s="2">
        <v>0</v>
      </c>
      <c r="T2093" s="2">
        <v>0</v>
      </c>
      <c r="U2093" s="2">
        <v>38</v>
      </c>
      <c r="V2093" t="s">
        <v>55</v>
      </c>
    </row>
    <row r="2094" spans="1:22" ht="15.75" hidden="1" thickBot="1" x14ac:dyDescent="0.3">
      <c r="A2094" t="s">
        <v>8325</v>
      </c>
      <c r="B2094" s="6" t="s">
        <v>10977</v>
      </c>
      <c r="C2094" t="s">
        <v>1</v>
      </c>
      <c r="D2094" t="s">
        <v>7706</v>
      </c>
      <c r="E2094" t="s">
        <v>10763</v>
      </c>
      <c r="F2094" t="s">
        <v>10764</v>
      </c>
      <c r="G2094">
        <v>1121</v>
      </c>
      <c r="H2094">
        <v>1121</v>
      </c>
      <c r="I2094">
        <v>1121</v>
      </c>
      <c r="J2094">
        <v>1121</v>
      </c>
      <c r="K2094">
        <v>0</v>
      </c>
      <c r="L2094" s="2">
        <v>0</v>
      </c>
      <c r="M2094" s="2">
        <v>0</v>
      </c>
      <c r="N2094" s="2">
        <v>0</v>
      </c>
      <c r="O2094" s="2">
        <v>100</v>
      </c>
      <c r="P2094" s="2">
        <v>0</v>
      </c>
      <c r="Q2094" s="2">
        <v>0</v>
      </c>
      <c r="R2094" s="2">
        <v>0</v>
      </c>
      <c r="S2094" s="2">
        <v>0</v>
      </c>
      <c r="T2094" s="2">
        <v>0</v>
      </c>
      <c r="U2094" s="2">
        <v>100</v>
      </c>
      <c r="V2094" t="s">
        <v>55</v>
      </c>
    </row>
    <row r="2095" spans="1:22" ht="15.75" hidden="1" thickBot="1" x14ac:dyDescent="0.3">
      <c r="A2095" t="s">
        <v>8325</v>
      </c>
      <c r="B2095" s="6" t="s">
        <v>10977</v>
      </c>
      <c r="C2095" t="s">
        <v>1</v>
      </c>
      <c r="D2095" t="s">
        <v>7706</v>
      </c>
      <c r="E2095" t="s">
        <v>10763</v>
      </c>
      <c r="F2095" t="s">
        <v>10764</v>
      </c>
      <c r="G2095">
        <v>1120</v>
      </c>
      <c r="H2095">
        <v>1120</v>
      </c>
      <c r="I2095">
        <v>1120</v>
      </c>
      <c r="J2095">
        <v>1120</v>
      </c>
      <c r="K2095">
        <v>0</v>
      </c>
      <c r="L2095" s="2">
        <v>0</v>
      </c>
      <c r="M2095" s="2">
        <v>0</v>
      </c>
      <c r="N2095" s="2">
        <v>0</v>
      </c>
      <c r="O2095" s="2">
        <v>70.3</v>
      </c>
      <c r="P2095" s="2">
        <v>0</v>
      </c>
      <c r="Q2095" s="2">
        <v>0</v>
      </c>
      <c r="R2095" s="2">
        <v>0</v>
      </c>
      <c r="S2095" s="2">
        <v>0</v>
      </c>
      <c r="T2095" s="2">
        <v>0</v>
      </c>
      <c r="U2095" s="2">
        <v>70.3</v>
      </c>
      <c r="V2095" t="s">
        <v>55</v>
      </c>
    </row>
    <row r="2096" spans="1:22" ht="15.75" hidden="1" thickBot="1" x14ac:dyDescent="0.3">
      <c r="A2096" t="s">
        <v>8325</v>
      </c>
      <c r="B2096" s="6" t="s">
        <v>10976</v>
      </c>
      <c r="C2096" t="s">
        <v>1</v>
      </c>
      <c r="D2096" t="s">
        <v>7706</v>
      </c>
      <c r="E2096" t="s">
        <v>10763</v>
      </c>
      <c r="F2096" t="s">
        <v>10764</v>
      </c>
      <c r="G2096">
        <v>1119</v>
      </c>
      <c r="H2096">
        <v>1119</v>
      </c>
      <c r="I2096">
        <v>1119</v>
      </c>
      <c r="J2096">
        <v>1119</v>
      </c>
      <c r="K2096">
        <v>0</v>
      </c>
      <c r="L2096" s="2">
        <v>0</v>
      </c>
      <c r="M2096" s="2">
        <v>0</v>
      </c>
      <c r="N2096" s="2">
        <v>0</v>
      </c>
      <c r="O2096" s="2">
        <v>268.3</v>
      </c>
      <c r="P2096" s="2">
        <v>0</v>
      </c>
      <c r="Q2096" s="2">
        <v>0</v>
      </c>
      <c r="R2096" s="2">
        <v>0</v>
      </c>
      <c r="S2096" s="2">
        <v>0</v>
      </c>
      <c r="T2096" s="2">
        <v>0</v>
      </c>
      <c r="U2096" s="2">
        <v>268.3</v>
      </c>
      <c r="V2096" t="s">
        <v>55</v>
      </c>
    </row>
    <row r="2097" spans="1:22" ht="15.75" hidden="1" thickBot="1" x14ac:dyDescent="0.3">
      <c r="A2097" t="s">
        <v>8325</v>
      </c>
      <c r="B2097" s="6" t="s">
        <v>10976</v>
      </c>
      <c r="C2097" t="s">
        <v>1</v>
      </c>
      <c r="D2097" t="s">
        <v>7706</v>
      </c>
      <c r="E2097" t="s">
        <v>10763</v>
      </c>
      <c r="F2097" t="s">
        <v>10764</v>
      </c>
      <c r="G2097">
        <v>1118</v>
      </c>
      <c r="H2097">
        <v>1118</v>
      </c>
      <c r="I2097">
        <v>1118</v>
      </c>
      <c r="J2097">
        <v>1118</v>
      </c>
      <c r="K2097">
        <v>0</v>
      </c>
      <c r="L2097" s="2">
        <v>0</v>
      </c>
      <c r="M2097" s="2">
        <v>0</v>
      </c>
      <c r="N2097" s="2">
        <v>0</v>
      </c>
      <c r="O2097" s="2">
        <v>120</v>
      </c>
      <c r="P2097" s="2">
        <v>0</v>
      </c>
      <c r="Q2097" s="2">
        <v>0</v>
      </c>
      <c r="R2097" s="2">
        <v>0</v>
      </c>
      <c r="S2097" s="2">
        <v>0</v>
      </c>
      <c r="T2097" s="2">
        <v>0</v>
      </c>
      <c r="U2097" s="2">
        <v>120</v>
      </c>
      <c r="V2097" t="s">
        <v>55</v>
      </c>
    </row>
    <row r="2098" spans="1:22" ht="15.75" hidden="1" thickBot="1" x14ac:dyDescent="0.3">
      <c r="A2098" t="s">
        <v>8325</v>
      </c>
      <c r="B2098" s="6" t="s">
        <v>10976</v>
      </c>
      <c r="C2098" t="s">
        <v>1</v>
      </c>
      <c r="D2098" t="s">
        <v>7706</v>
      </c>
      <c r="E2098" t="s">
        <v>10763</v>
      </c>
      <c r="F2098" t="s">
        <v>10764</v>
      </c>
      <c r="G2098">
        <v>1117</v>
      </c>
      <c r="H2098">
        <v>1117</v>
      </c>
      <c r="I2098">
        <v>1117</v>
      </c>
      <c r="J2098">
        <v>1117</v>
      </c>
      <c r="K2098">
        <v>0</v>
      </c>
      <c r="L2098" s="2">
        <v>0</v>
      </c>
      <c r="M2098" s="2">
        <v>0</v>
      </c>
      <c r="N2098" s="2">
        <v>0</v>
      </c>
      <c r="O2098" s="2">
        <v>66</v>
      </c>
      <c r="P2098" s="2">
        <v>0</v>
      </c>
      <c r="Q2098" s="2">
        <v>0</v>
      </c>
      <c r="R2098" s="2">
        <v>0</v>
      </c>
      <c r="S2098" s="2">
        <v>0</v>
      </c>
      <c r="T2098" s="2">
        <v>0</v>
      </c>
      <c r="U2098" s="2">
        <v>66</v>
      </c>
      <c r="V2098" t="s">
        <v>55</v>
      </c>
    </row>
    <row r="2099" spans="1:22" ht="15.75" hidden="1" thickBot="1" x14ac:dyDescent="0.3">
      <c r="A2099" t="s">
        <v>8325</v>
      </c>
      <c r="B2099" s="6" t="s">
        <v>10976</v>
      </c>
      <c r="C2099" t="s">
        <v>1</v>
      </c>
      <c r="D2099" t="s">
        <v>7706</v>
      </c>
      <c r="E2099" t="s">
        <v>10763</v>
      </c>
      <c r="F2099" t="s">
        <v>10764</v>
      </c>
      <c r="G2099">
        <v>1116</v>
      </c>
      <c r="H2099">
        <v>1116</v>
      </c>
      <c r="I2099">
        <v>1116</v>
      </c>
      <c r="J2099">
        <v>1116</v>
      </c>
      <c r="K2099">
        <v>0</v>
      </c>
      <c r="L2099" s="2">
        <v>0</v>
      </c>
      <c r="M2099" s="2">
        <v>0</v>
      </c>
      <c r="N2099" s="2">
        <v>0</v>
      </c>
      <c r="O2099" s="2">
        <v>177.5</v>
      </c>
      <c r="P2099" s="2">
        <v>0</v>
      </c>
      <c r="Q2099" s="2">
        <v>0</v>
      </c>
      <c r="R2099" s="2">
        <v>0</v>
      </c>
      <c r="S2099" s="2">
        <v>0</v>
      </c>
      <c r="T2099" s="2">
        <v>0</v>
      </c>
      <c r="U2099" s="2">
        <v>177.5</v>
      </c>
      <c r="V2099" t="s">
        <v>55</v>
      </c>
    </row>
    <row r="2100" spans="1:22" ht="15.75" hidden="1" thickBot="1" x14ac:dyDescent="0.3">
      <c r="A2100" t="s">
        <v>8325</v>
      </c>
      <c r="B2100" s="6" t="s">
        <v>10976</v>
      </c>
      <c r="C2100" t="s">
        <v>1</v>
      </c>
      <c r="D2100" t="s">
        <v>7706</v>
      </c>
      <c r="E2100" t="s">
        <v>10763</v>
      </c>
      <c r="F2100" t="s">
        <v>10764</v>
      </c>
      <c r="G2100">
        <v>1115</v>
      </c>
      <c r="H2100">
        <v>1115</v>
      </c>
      <c r="I2100">
        <v>1115</v>
      </c>
      <c r="J2100">
        <v>1115</v>
      </c>
      <c r="K2100">
        <v>0</v>
      </c>
      <c r="L2100" s="2">
        <v>0</v>
      </c>
      <c r="M2100" s="2">
        <v>0</v>
      </c>
      <c r="N2100" s="2">
        <v>0</v>
      </c>
      <c r="O2100" s="2">
        <v>1063.0999999999999</v>
      </c>
      <c r="P2100" s="2">
        <v>0</v>
      </c>
      <c r="Q2100" s="2">
        <v>0</v>
      </c>
      <c r="R2100" s="2">
        <v>0</v>
      </c>
      <c r="S2100" s="2">
        <v>0</v>
      </c>
      <c r="T2100" s="2">
        <v>0</v>
      </c>
      <c r="U2100" s="2">
        <v>1063.0999999999999</v>
      </c>
      <c r="V2100" t="s">
        <v>55</v>
      </c>
    </row>
    <row r="2101" spans="1:22" ht="15.75" hidden="1" thickBot="1" x14ac:dyDescent="0.3">
      <c r="A2101" t="s">
        <v>8325</v>
      </c>
      <c r="B2101" s="6" t="s">
        <v>10976</v>
      </c>
      <c r="C2101" t="s">
        <v>1</v>
      </c>
      <c r="D2101" t="s">
        <v>7706</v>
      </c>
      <c r="E2101" t="s">
        <v>10763</v>
      </c>
      <c r="F2101" t="s">
        <v>10764</v>
      </c>
      <c r="G2101">
        <v>1114</v>
      </c>
      <c r="H2101">
        <v>1114</v>
      </c>
      <c r="I2101">
        <v>1114</v>
      </c>
      <c r="J2101">
        <v>1114</v>
      </c>
      <c r="K2101">
        <v>0</v>
      </c>
      <c r="L2101" s="2">
        <v>0</v>
      </c>
      <c r="M2101" s="2">
        <v>0</v>
      </c>
      <c r="N2101" s="2">
        <v>0</v>
      </c>
      <c r="O2101" s="2">
        <v>255.5</v>
      </c>
      <c r="P2101" s="2">
        <v>0</v>
      </c>
      <c r="Q2101" s="2">
        <v>0</v>
      </c>
      <c r="R2101" s="2">
        <v>0</v>
      </c>
      <c r="S2101" s="2">
        <v>0</v>
      </c>
      <c r="T2101" s="2">
        <v>0</v>
      </c>
      <c r="U2101" s="2">
        <v>255.5</v>
      </c>
      <c r="V2101" t="s">
        <v>55</v>
      </c>
    </row>
    <row r="2102" spans="1:22" ht="15.75" hidden="1" thickBot="1" x14ac:dyDescent="0.3">
      <c r="A2102" t="s">
        <v>8325</v>
      </c>
      <c r="B2102" s="6" t="s">
        <v>10976</v>
      </c>
      <c r="C2102" t="s">
        <v>1</v>
      </c>
      <c r="D2102" t="s">
        <v>7706</v>
      </c>
      <c r="E2102" t="s">
        <v>10763</v>
      </c>
      <c r="F2102" t="s">
        <v>10764</v>
      </c>
      <c r="G2102">
        <v>1113</v>
      </c>
      <c r="H2102">
        <v>1113</v>
      </c>
      <c r="I2102">
        <v>1113</v>
      </c>
      <c r="J2102">
        <v>1113</v>
      </c>
      <c r="K2102">
        <v>0</v>
      </c>
      <c r="L2102" s="2">
        <v>0</v>
      </c>
      <c r="M2102" s="2">
        <v>0</v>
      </c>
      <c r="N2102" s="2">
        <v>0</v>
      </c>
      <c r="O2102" s="2">
        <v>33.75</v>
      </c>
      <c r="P2102" s="2">
        <v>0</v>
      </c>
      <c r="Q2102" s="2">
        <v>0</v>
      </c>
      <c r="R2102" s="2">
        <v>0</v>
      </c>
      <c r="S2102" s="2">
        <v>0</v>
      </c>
      <c r="T2102" s="2">
        <v>0</v>
      </c>
      <c r="U2102" s="2">
        <v>33.75</v>
      </c>
      <c r="V2102" t="s">
        <v>55</v>
      </c>
    </row>
    <row r="2103" spans="1:22" ht="15.75" hidden="1" thickBot="1" x14ac:dyDescent="0.3">
      <c r="A2103" t="s">
        <v>8325</v>
      </c>
      <c r="B2103" s="6" t="s">
        <v>10976</v>
      </c>
      <c r="C2103" t="s">
        <v>1</v>
      </c>
      <c r="D2103" t="s">
        <v>7706</v>
      </c>
      <c r="E2103" t="s">
        <v>10763</v>
      </c>
      <c r="F2103" t="s">
        <v>10764</v>
      </c>
      <c r="G2103">
        <v>1112</v>
      </c>
      <c r="H2103">
        <v>1112</v>
      </c>
      <c r="I2103">
        <v>1112</v>
      </c>
      <c r="J2103">
        <v>1112</v>
      </c>
      <c r="K2103">
        <v>0</v>
      </c>
      <c r="L2103" s="2">
        <v>0</v>
      </c>
      <c r="M2103" s="2">
        <v>0</v>
      </c>
      <c r="N2103" s="2">
        <v>0</v>
      </c>
      <c r="O2103" s="2">
        <v>35.24</v>
      </c>
      <c r="P2103" s="2">
        <v>0</v>
      </c>
      <c r="Q2103" s="2">
        <v>0</v>
      </c>
      <c r="R2103" s="2">
        <v>0</v>
      </c>
      <c r="S2103" s="2">
        <v>0</v>
      </c>
      <c r="T2103" s="2">
        <v>0</v>
      </c>
      <c r="U2103" s="2">
        <v>35.24</v>
      </c>
      <c r="V2103" t="s">
        <v>55</v>
      </c>
    </row>
    <row r="2104" spans="1:22" ht="15.75" hidden="1" thickBot="1" x14ac:dyDescent="0.3">
      <c r="A2104" t="s">
        <v>8325</v>
      </c>
      <c r="B2104" s="6" t="s">
        <v>10976</v>
      </c>
      <c r="C2104" t="s">
        <v>1</v>
      </c>
      <c r="D2104" t="s">
        <v>7706</v>
      </c>
      <c r="E2104" t="s">
        <v>10763</v>
      </c>
      <c r="F2104" t="s">
        <v>10764</v>
      </c>
      <c r="G2104">
        <v>1111</v>
      </c>
      <c r="H2104">
        <v>1111</v>
      </c>
      <c r="I2104">
        <v>1111</v>
      </c>
      <c r="J2104">
        <v>1111</v>
      </c>
      <c r="K2104">
        <v>0</v>
      </c>
      <c r="L2104" s="2">
        <v>0</v>
      </c>
      <c r="M2104" s="2">
        <v>0</v>
      </c>
      <c r="N2104" s="2">
        <v>0</v>
      </c>
      <c r="O2104" s="2">
        <v>550.25</v>
      </c>
      <c r="P2104" s="2">
        <v>0</v>
      </c>
      <c r="Q2104" s="2">
        <v>0</v>
      </c>
      <c r="R2104" s="2">
        <v>0</v>
      </c>
      <c r="S2104" s="2">
        <v>0</v>
      </c>
      <c r="T2104" s="2">
        <v>0</v>
      </c>
      <c r="U2104" s="2">
        <v>550.25</v>
      </c>
      <c r="V2104" t="s">
        <v>55</v>
      </c>
    </row>
    <row r="2105" spans="1:22" ht="15.75" hidden="1" thickBot="1" x14ac:dyDescent="0.3">
      <c r="A2105" t="s">
        <v>8325</v>
      </c>
      <c r="B2105" s="6" t="s">
        <v>10976</v>
      </c>
      <c r="C2105" t="s">
        <v>1</v>
      </c>
      <c r="D2105" t="s">
        <v>7706</v>
      </c>
      <c r="E2105" t="s">
        <v>10763</v>
      </c>
      <c r="F2105" t="s">
        <v>10764</v>
      </c>
      <c r="G2105">
        <v>1110</v>
      </c>
      <c r="H2105">
        <v>1110</v>
      </c>
      <c r="I2105">
        <v>1110</v>
      </c>
      <c r="J2105">
        <v>1110</v>
      </c>
      <c r="K2105">
        <v>0</v>
      </c>
      <c r="L2105" s="2">
        <v>0</v>
      </c>
      <c r="M2105" s="2">
        <v>0</v>
      </c>
      <c r="N2105" s="2">
        <v>0</v>
      </c>
      <c r="O2105" s="2">
        <v>55</v>
      </c>
      <c r="P2105" s="2">
        <v>0</v>
      </c>
      <c r="Q2105" s="2">
        <v>0</v>
      </c>
      <c r="R2105" s="2">
        <v>0</v>
      </c>
      <c r="S2105" s="2">
        <v>0</v>
      </c>
      <c r="T2105" s="2">
        <v>0</v>
      </c>
      <c r="U2105" s="2">
        <v>55</v>
      </c>
      <c r="V2105" t="s">
        <v>55</v>
      </c>
    </row>
    <row r="2106" spans="1:22" ht="15.75" hidden="1" thickBot="1" x14ac:dyDescent="0.3">
      <c r="A2106" t="s">
        <v>8325</v>
      </c>
      <c r="B2106" s="6" t="s">
        <v>10976</v>
      </c>
      <c r="C2106" t="s">
        <v>1</v>
      </c>
      <c r="D2106" t="s">
        <v>7706</v>
      </c>
      <c r="E2106" t="s">
        <v>10763</v>
      </c>
      <c r="F2106" t="s">
        <v>10764</v>
      </c>
      <c r="G2106">
        <v>1109</v>
      </c>
      <c r="H2106">
        <v>1109</v>
      </c>
      <c r="I2106">
        <v>1109</v>
      </c>
      <c r="J2106">
        <v>1109</v>
      </c>
      <c r="K2106">
        <v>0</v>
      </c>
      <c r="L2106" s="2">
        <v>0</v>
      </c>
      <c r="M2106" s="2">
        <v>0</v>
      </c>
      <c r="N2106" s="2">
        <v>0</v>
      </c>
      <c r="O2106" s="2">
        <v>376.5</v>
      </c>
      <c r="P2106" s="2">
        <v>0</v>
      </c>
      <c r="Q2106" s="2">
        <v>0</v>
      </c>
      <c r="R2106" s="2">
        <v>0</v>
      </c>
      <c r="S2106" s="2">
        <v>0</v>
      </c>
      <c r="T2106" s="2">
        <v>0</v>
      </c>
      <c r="U2106" s="2">
        <v>376.5</v>
      </c>
      <c r="V2106" t="s">
        <v>55</v>
      </c>
    </row>
    <row r="2107" spans="1:22" ht="15.75" hidden="1" thickBot="1" x14ac:dyDescent="0.3">
      <c r="A2107" t="s">
        <v>8325</v>
      </c>
      <c r="B2107" s="168" t="s">
        <v>10976</v>
      </c>
      <c r="C2107" t="s">
        <v>1</v>
      </c>
      <c r="D2107" t="s">
        <v>7706</v>
      </c>
      <c r="E2107" t="s">
        <v>10763</v>
      </c>
      <c r="F2107" t="s">
        <v>10764</v>
      </c>
      <c r="G2107">
        <v>1108</v>
      </c>
      <c r="H2107">
        <v>1108</v>
      </c>
      <c r="I2107">
        <v>1108</v>
      </c>
      <c r="J2107">
        <v>1108</v>
      </c>
      <c r="K2107">
        <v>0</v>
      </c>
      <c r="L2107" s="2">
        <v>0</v>
      </c>
      <c r="M2107" s="2">
        <v>0</v>
      </c>
      <c r="N2107" s="2">
        <v>0</v>
      </c>
      <c r="O2107" s="2">
        <v>160.5</v>
      </c>
      <c r="P2107" s="2">
        <v>0</v>
      </c>
      <c r="Q2107" s="2">
        <v>0</v>
      </c>
      <c r="R2107" s="2">
        <v>0</v>
      </c>
      <c r="S2107" s="2">
        <v>0</v>
      </c>
      <c r="T2107" s="2">
        <v>0</v>
      </c>
      <c r="U2107" s="2">
        <v>160.5</v>
      </c>
      <c r="V2107" t="s">
        <v>55</v>
      </c>
    </row>
    <row r="2108" spans="1:22" ht="15.75" hidden="1" thickBot="1" x14ac:dyDescent="0.3">
      <c r="A2108" t="s">
        <v>8325</v>
      </c>
      <c r="B2108" s="6" t="s">
        <v>10975</v>
      </c>
      <c r="C2108" t="s">
        <v>1</v>
      </c>
      <c r="D2108" t="s">
        <v>7706</v>
      </c>
      <c r="E2108" t="s">
        <v>10763</v>
      </c>
      <c r="F2108" t="s">
        <v>10764</v>
      </c>
      <c r="G2108">
        <v>1107</v>
      </c>
      <c r="H2108">
        <v>1107</v>
      </c>
      <c r="I2108">
        <v>1107</v>
      </c>
      <c r="J2108">
        <v>1107</v>
      </c>
      <c r="K2108">
        <v>0</v>
      </c>
      <c r="L2108" s="2">
        <v>0</v>
      </c>
      <c r="M2108" s="2">
        <v>0</v>
      </c>
      <c r="N2108" s="2">
        <v>0</v>
      </c>
      <c r="O2108" s="2">
        <v>1351</v>
      </c>
      <c r="P2108" s="2">
        <v>0</v>
      </c>
      <c r="Q2108" s="2">
        <v>0</v>
      </c>
      <c r="R2108" s="2">
        <v>0</v>
      </c>
      <c r="S2108" s="2">
        <v>0</v>
      </c>
      <c r="T2108" s="2">
        <v>0</v>
      </c>
      <c r="U2108" s="2">
        <v>1351</v>
      </c>
      <c r="V2108" t="s">
        <v>55</v>
      </c>
    </row>
    <row r="2109" spans="1:22" ht="15.75" hidden="1" thickBot="1" x14ac:dyDescent="0.3">
      <c r="A2109" t="s">
        <v>8325</v>
      </c>
      <c r="B2109" s="6" t="s">
        <v>10975</v>
      </c>
      <c r="C2109" t="s">
        <v>1</v>
      </c>
      <c r="D2109" t="s">
        <v>7706</v>
      </c>
      <c r="E2109" t="s">
        <v>10763</v>
      </c>
      <c r="F2109" t="s">
        <v>10764</v>
      </c>
      <c r="G2109">
        <v>1106</v>
      </c>
      <c r="H2109">
        <v>1106</v>
      </c>
      <c r="I2109">
        <v>1106</v>
      </c>
      <c r="J2109">
        <v>1106</v>
      </c>
      <c r="K2109">
        <v>0</v>
      </c>
      <c r="L2109" s="2">
        <v>0</v>
      </c>
      <c r="M2109" s="2">
        <v>0</v>
      </c>
      <c r="N2109" s="2">
        <v>0</v>
      </c>
      <c r="O2109" s="2">
        <v>148</v>
      </c>
      <c r="P2109" s="2">
        <v>0</v>
      </c>
      <c r="Q2109" s="2">
        <v>0</v>
      </c>
      <c r="R2109" s="2">
        <v>0</v>
      </c>
      <c r="S2109" s="2">
        <v>0</v>
      </c>
      <c r="T2109" s="2">
        <v>0</v>
      </c>
      <c r="U2109" s="2">
        <v>148</v>
      </c>
      <c r="V2109" t="s">
        <v>55</v>
      </c>
    </row>
    <row r="2110" spans="1:22" ht="15.75" hidden="1" thickBot="1" x14ac:dyDescent="0.3">
      <c r="A2110" t="s">
        <v>8325</v>
      </c>
      <c r="B2110" s="6" t="s">
        <v>10975</v>
      </c>
      <c r="C2110" t="s">
        <v>1</v>
      </c>
      <c r="D2110" t="s">
        <v>7706</v>
      </c>
      <c r="E2110" t="s">
        <v>10763</v>
      </c>
      <c r="F2110" t="s">
        <v>10764</v>
      </c>
      <c r="G2110">
        <v>1105</v>
      </c>
      <c r="H2110">
        <v>1105</v>
      </c>
      <c r="I2110">
        <v>1105</v>
      </c>
      <c r="J2110">
        <v>1105</v>
      </c>
      <c r="K2110">
        <v>0</v>
      </c>
      <c r="L2110" s="2">
        <v>0</v>
      </c>
      <c r="M2110" s="2">
        <v>0</v>
      </c>
      <c r="N2110" s="2">
        <v>0</v>
      </c>
      <c r="O2110" s="2">
        <v>60</v>
      </c>
      <c r="P2110" s="2">
        <v>0</v>
      </c>
      <c r="Q2110" s="2">
        <v>0</v>
      </c>
      <c r="R2110" s="2">
        <v>0</v>
      </c>
      <c r="S2110" s="2">
        <v>0</v>
      </c>
      <c r="T2110" s="2">
        <v>0</v>
      </c>
      <c r="U2110" s="2">
        <v>60</v>
      </c>
      <c r="V2110" t="s">
        <v>55</v>
      </c>
    </row>
    <row r="2111" spans="1:22" ht="15.75" hidden="1" thickBot="1" x14ac:dyDescent="0.3">
      <c r="A2111" t="s">
        <v>8325</v>
      </c>
      <c r="B2111" s="6" t="s">
        <v>10975</v>
      </c>
      <c r="C2111" t="s">
        <v>1</v>
      </c>
      <c r="D2111" t="s">
        <v>7706</v>
      </c>
      <c r="E2111" t="s">
        <v>10763</v>
      </c>
      <c r="F2111" t="s">
        <v>10764</v>
      </c>
      <c r="G2111">
        <v>1104</v>
      </c>
      <c r="H2111">
        <v>1104</v>
      </c>
      <c r="I2111">
        <v>1104</v>
      </c>
      <c r="J2111">
        <v>1104</v>
      </c>
      <c r="K2111">
        <v>0</v>
      </c>
      <c r="L2111" s="2">
        <v>0</v>
      </c>
      <c r="M2111" s="2">
        <v>0</v>
      </c>
      <c r="N2111" s="2">
        <v>0</v>
      </c>
      <c r="O2111" s="2">
        <v>50</v>
      </c>
      <c r="P2111" s="2">
        <v>0</v>
      </c>
      <c r="Q2111" s="2">
        <v>0</v>
      </c>
      <c r="R2111" s="2">
        <v>0</v>
      </c>
      <c r="S2111" s="2">
        <v>0</v>
      </c>
      <c r="T2111" s="2">
        <v>0</v>
      </c>
      <c r="U2111" s="2">
        <v>50</v>
      </c>
      <c r="V2111" t="s">
        <v>55</v>
      </c>
    </row>
    <row r="2112" spans="1:22" ht="15.75" hidden="1" thickBot="1" x14ac:dyDescent="0.3">
      <c r="A2112" t="s">
        <v>8325</v>
      </c>
      <c r="B2112" s="6" t="s">
        <v>10975</v>
      </c>
      <c r="C2112" t="s">
        <v>1</v>
      </c>
      <c r="D2112" t="s">
        <v>7706</v>
      </c>
      <c r="E2112" t="s">
        <v>10763</v>
      </c>
      <c r="F2112" t="s">
        <v>10764</v>
      </c>
      <c r="G2112">
        <v>1103</v>
      </c>
      <c r="H2112">
        <v>1103</v>
      </c>
      <c r="I2112">
        <v>1103</v>
      </c>
      <c r="J2112">
        <v>1103</v>
      </c>
      <c r="K2112">
        <v>0</v>
      </c>
      <c r="L2112" s="2">
        <v>0</v>
      </c>
      <c r="M2112" s="2">
        <v>0</v>
      </c>
      <c r="N2112" s="2">
        <v>0</v>
      </c>
      <c r="O2112" s="2">
        <v>1100</v>
      </c>
      <c r="P2112" s="2">
        <v>0</v>
      </c>
      <c r="Q2112" s="2">
        <v>0</v>
      </c>
      <c r="R2112" s="2">
        <v>0</v>
      </c>
      <c r="S2112" s="2">
        <v>0</v>
      </c>
      <c r="T2112" s="2">
        <v>0</v>
      </c>
      <c r="U2112" s="2">
        <v>1100</v>
      </c>
      <c r="V2112" t="s">
        <v>55</v>
      </c>
    </row>
    <row r="2113" spans="1:22" ht="15.75" hidden="1" thickBot="1" x14ac:dyDescent="0.3">
      <c r="A2113" t="s">
        <v>8325</v>
      </c>
      <c r="B2113" s="6" t="s">
        <v>10975</v>
      </c>
      <c r="C2113" t="s">
        <v>1</v>
      </c>
      <c r="D2113" t="s">
        <v>7706</v>
      </c>
      <c r="E2113" t="s">
        <v>10763</v>
      </c>
      <c r="F2113" t="s">
        <v>10764</v>
      </c>
      <c r="G2113">
        <v>1102</v>
      </c>
      <c r="H2113">
        <v>1102</v>
      </c>
      <c r="I2113">
        <v>1102</v>
      </c>
      <c r="J2113">
        <v>1102</v>
      </c>
      <c r="K2113">
        <v>0</v>
      </c>
      <c r="L2113" s="2">
        <v>0</v>
      </c>
      <c r="M2113" s="2">
        <v>0</v>
      </c>
      <c r="N2113" s="2">
        <v>0</v>
      </c>
      <c r="O2113" s="2">
        <v>0</v>
      </c>
      <c r="P2113" s="2">
        <v>0</v>
      </c>
      <c r="Q2113" s="2">
        <v>0</v>
      </c>
      <c r="R2113" s="2">
        <v>0</v>
      </c>
      <c r="S2113" s="2">
        <v>0</v>
      </c>
      <c r="T2113" s="2">
        <v>0</v>
      </c>
      <c r="U2113" s="2">
        <v>0</v>
      </c>
      <c r="V2113" t="s">
        <v>55</v>
      </c>
    </row>
    <row r="2114" spans="1:22" ht="15.75" hidden="1" thickBot="1" x14ac:dyDescent="0.3">
      <c r="A2114" t="s">
        <v>8325</v>
      </c>
      <c r="B2114" s="6" t="s">
        <v>10975</v>
      </c>
      <c r="C2114" t="s">
        <v>1</v>
      </c>
      <c r="D2114" t="s">
        <v>7706</v>
      </c>
      <c r="E2114" t="s">
        <v>10763</v>
      </c>
      <c r="F2114" t="s">
        <v>10764</v>
      </c>
      <c r="G2114">
        <v>1101</v>
      </c>
      <c r="H2114">
        <v>1101</v>
      </c>
      <c r="I2114">
        <v>1101</v>
      </c>
      <c r="J2114">
        <v>1101</v>
      </c>
      <c r="K2114">
        <v>0</v>
      </c>
      <c r="L2114" s="2">
        <v>0</v>
      </c>
      <c r="M2114" s="2">
        <v>0</v>
      </c>
      <c r="N2114" s="2">
        <v>0</v>
      </c>
      <c r="O2114" s="2">
        <v>256.5</v>
      </c>
      <c r="P2114" s="2">
        <v>0</v>
      </c>
      <c r="Q2114" s="2">
        <v>0</v>
      </c>
      <c r="R2114" s="2">
        <v>0</v>
      </c>
      <c r="S2114" s="2">
        <v>0</v>
      </c>
      <c r="T2114" s="2">
        <v>0</v>
      </c>
      <c r="U2114" s="2">
        <v>256.5</v>
      </c>
      <c r="V2114" t="s">
        <v>55</v>
      </c>
    </row>
    <row r="2115" spans="1:22" ht="15.75" hidden="1" thickBot="1" x14ac:dyDescent="0.3">
      <c r="A2115" t="s">
        <v>8325</v>
      </c>
      <c r="B2115" s="6" t="s">
        <v>10975</v>
      </c>
      <c r="C2115" t="s">
        <v>1</v>
      </c>
      <c r="D2115" t="s">
        <v>7706</v>
      </c>
      <c r="E2115" t="s">
        <v>10763</v>
      </c>
      <c r="F2115" t="s">
        <v>10764</v>
      </c>
      <c r="G2115">
        <v>1100</v>
      </c>
      <c r="H2115">
        <v>1100</v>
      </c>
      <c r="I2115">
        <v>1100</v>
      </c>
      <c r="J2115">
        <v>1100</v>
      </c>
      <c r="K2115">
        <v>0</v>
      </c>
      <c r="L2115" s="2">
        <v>0</v>
      </c>
      <c r="M2115" s="2">
        <v>0</v>
      </c>
      <c r="N2115" s="2">
        <v>0</v>
      </c>
      <c r="O2115" s="2">
        <v>100</v>
      </c>
      <c r="P2115" s="2">
        <v>0</v>
      </c>
      <c r="Q2115" s="2">
        <v>0</v>
      </c>
      <c r="R2115" s="2">
        <v>0</v>
      </c>
      <c r="S2115" s="2">
        <v>0</v>
      </c>
      <c r="T2115" s="2">
        <v>0</v>
      </c>
      <c r="U2115" s="2">
        <v>100</v>
      </c>
      <c r="V2115" t="s">
        <v>55</v>
      </c>
    </row>
    <row r="2116" spans="1:22" ht="15.75" hidden="1" thickBot="1" x14ac:dyDescent="0.3">
      <c r="A2116" t="s">
        <v>8325</v>
      </c>
      <c r="B2116" s="6" t="s">
        <v>10975</v>
      </c>
      <c r="C2116" t="s">
        <v>1</v>
      </c>
      <c r="D2116" t="s">
        <v>7706</v>
      </c>
      <c r="E2116" t="s">
        <v>10763</v>
      </c>
      <c r="F2116" t="s">
        <v>10764</v>
      </c>
      <c r="G2116">
        <v>1099</v>
      </c>
      <c r="H2116">
        <v>1099</v>
      </c>
      <c r="I2116">
        <v>1099</v>
      </c>
      <c r="J2116">
        <v>1099</v>
      </c>
      <c r="K2116">
        <v>0</v>
      </c>
      <c r="L2116" s="2">
        <v>0</v>
      </c>
      <c r="M2116" s="2">
        <v>0</v>
      </c>
      <c r="N2116" s="2">
        <v>0</v>
      </c>
      <c r="O2116" s="2">
        <v>100</v>
      </c>
      <c r="P2116" s="2">
        <v>0</v>
      </c>
      <c r="Q2116" s="2">
        <v>0</v>
      </c>
      <c r="R2116" s="2">
        <v>0</v>
      </c>
      <c r="S2116" s="2">
        <v>0</v>
      </c>
      <c r="T2116" s="2">
        <v>0</v>
      </c>
      <c r="U2116" s="2">
        <v>100</v>
      </c>
      <c r="V2116" t="s">
        <v>55</v>
      </c>
    </row>
    <row r="2117" spans="1:22" ht="15.75" hidden="1" thickBot="1" x14ac:dyDescent="0.3">
      <c r="A2117" t="s">
        <v>8325</v>
      </c>
      <c r="B2117" s="6" t="s">
        <v>10975</v>
      </c>
      <c r="C2117" t="s">
        <v>1</v>
      </c>
      <c r="D2117" t="s">
        <v>7706</v>
      </c>
      <c r="E2117" t="s">
        <v>10763</v>
      </c>
      <c r="F2117" t="s">
        <v>10764</v>
      </c>
      <c r="G2117">
        <v>1098</v>
      </c>
      <c r="H2117">
        <v>1098</v>
      </c>
      <c r="I2117">
        <v>1098</v>
      </c>
      <c r="J2117">
        <v>1098</v>
      </c>
      <c r="K2117">
        <v>0</v>
      </c>
      <c r="L2117" s="2">
        <v>0</v>
      </c>
      <c r="M2117" s="2">
        <v>0</v>
      </c>
      <c r="N2117" s="2">
        <v>0</v>
      </c>
      <c r="O2117" s="2">
        <v>57.5</v>
      </c>
      <c r="P2117" s="2">
        <v>0</v>
      </c>
      <c r="Q2117" s="2">
        <v>0</v>
      </c>
      <c r="R2117" s="2">
        <v>0</v>
      </c>
      <c r="S2117" s="2">
        <v>0</v>
      </c>
      <c r="T2117" s="2">
        <v>0</v>
      </c>
      <c r="U2117" s="2">
        <v>57.5</v>
      </c>
      <c r="V2117" t="s">
        <v>55</v>
      </c>
    </row>
    <row r="2118" spans="1:22" ht="15.75" hidden="1" thickBot="1" x14ac:dyDescent="0.3">
      <c r="A2118" t="s">
        <v>8325</v>
      </c>
      <c r="B2118" s="6" t="s">
        <v>10975</v>
      </c>
      <c r="C2118" t="s">
        <v>1</v>
      </c>
      <c r="D2118" t="s">
        <v>7706</v>
      </c>
      <c r="E2118" t="s">
        <v>10763</v>
      </c>
      <c r="F2118" t="s">
        <v>10764</v>
      </c>
      <c r="G2118">
        <v>1097</v>
      </c>
      <c r="H2118">
        <v>1097</v>
      </c>
      <c r="I2118">
        <v>1097</v>
      </c>
      <c r="J2118">
        <v>1097</v>
      </c>
      <c r="K2118">
        <v>0</v>
      </c>
      <c r="L2118" s="2">
        <v>0</v>
      </c>
      <c r="M2118" s="2">
        <v>0</v>
      </c>
      <c r="N2118" s="2">
        <v>0</v>
      </c>
      <c r="O2118" s="2">
        <v>110</v>
      </c>
      <c r="P2118" s="2">
        <v>0</v>
      </c>
      <c r="Q2118" s="2">
        <v>0</v>
      </c>
      <c r="R2118" s="2">
        <v>0</v>
      </c>
      <c r="S2118" s="2">
        <v>0</v>
      </c>
      <c r="T2118" s="2">
        <v>0</v>
      </c>
      <c r="U2118" s="2">
        <v>110</v>
      </c>
      <c r="V2118" t="s">
        <v>55</v>
      </c>
    </row>
    <row r="2119" spans="1:22" ht="15.75" hidden="1" thickBot="1" x14ac:dyDescent="0.3">
      <c r="A2119" t="s">
        <v>8325</v>
      </c>
      <c r="B2119" s="6" t="s">
        <v>10975</v>
      </c>
      <c r="C2119" t="s">
        <v>1</v>
      </c>
      <c r="D2119" t="s">
        <v>7706</v>
      </c>
      <c r="E2119" t="s">
        <v>10763</v>
      </c>
      <c r="F2119" t="s">
        <v>10764</v>
      </c>
      <c r="G2119">
        <v>1096</v>
      </c>
      <c r="H2119">
        <v>1096</v>
      </c>
      <c r="I2119">
        <v>1096</v>
      </c>
      <c r="J2119">
        <v>1096</v>
      </c>
      <c r="K2119">
        <v>0</v>
      </c>
      <c r="L2119" s="2">
        <v>0</v>
      </c>
      <c r="M2119" s="2">
        <v>0</v>
      </c>
      <c r="N2119" s="2">
        <v>0</v>
      </c>
      <c r="O2119" s="2">
        <v>263</v>
      </c>
      <c r="P2119" s="2">
        <v>0</v>
      </c>
      <c r="Q2119" s="2">
        <v>0</v>
      </c>
      <c r="R2119" s="2">
        <v>0</v>
      </c>
      <c r="S2119" s="2">
        <v>0</v>
      </c>
      <c r="T2119" s="2">
        <v>0</v>
      </c>
      <c r="U2119" s="2">
        <v>263</v>
      </c>
      <c r="V2119" t="s">
        <v>55</v>
      </c>
    </row>
    <row r="2120" spans="1:22" ht="15.75" hidden="1" thickBot="1" x14ac:dyDescent="0.3">
      <c r="A2120" t="s">
        <v>8325</v>
      </c>
      <c r="B2120" s="6" t="s">
        <v>10975</v>
      </c>
      <c r="C2120" t="s">
        <v>1</v>
      </c>
      <c r="D2120" t="s">
        <v>7706</v>
      </c>
      <c r="E2120" t="s">
        <v>10763</v>
      </c>
      <c r="F2120" t="s">
        <v>10764</v>
      </c>
      <c r="G2120">
        <v>1095</v>
      </c>
      <c r="H2120">
        <v>1095</v>
      </c>
      <c r="I2120">
        <v>1095</v>
      </c>
      <c r="J2120">
        <v>1095</v>
      </c>
      <c r="K2120">
        <v>0</v>
      </c>
      <c r="L2120" s="2">
        <v>0</v>
      </c>
      <c r="M2120" s="2">
        <v>0</v>
      </c>
      <c r="N2120" s="2">
        <v>0</v>
      </c>
      <c r="O2120" s="2">
        <v>10</v>
      </c>
      <c r="P2120" s="2">
        <v>0</v>
      </c>
      <c r="Q2120" s="2">
        <v>0</v>
      </c>
      <c r="R2120" s="2">
        <v>0</v>
      </c>
      <c r="S2120" s="2">
        <v>0</v>
      </c>
      <c r="T2120" s="2">
        <v>0</v>
      </c>
      <c r="U2120" s="2">
        <v>10</v>
      </c>
      <c r="V2120" t="s">
        <v>55</v>
      </c>
    </row>
    <row r="2121" spans="1:22" ht="15.75" hidden="1" thickBot="1" x14ac:dyDescent="0.3">
      <c r="A2121" t="s">
        <v>8325</v>
      </c>
      <c r="B2121" s="6" t="s">
        <v>10975</v>
      </c>
      <c r="C2121" t="s">
        <v>1</v>
      </c>
      <c r="D2121" t="s">
        <v>7706</v>
      </c>
      <c r="E2121" t="s">
        <v>10763</v>
      </c>
      <c r="F2121" t="s">
        <v>10764</v>
      </c>
      <c r="G2121">
        <v>1094</v>
      </c>
      <c r="H2121">
        <v>1094</v>
      </c>
      <c r="I2121">
        <v>1094</v>
      </c>
      <c r="J2121">
        <v>1094</v>
      </c>
      <c r="K2121">
        <v>0</v>
      </c>
      <c r="L2121" s="2">
        <v>0</v>
      </c>
      <c r="M2121" s="2">
        <v>0</v>
      </c>
      <c r="N2121" s="2">
        <v>0</v>
      </c>
      <c r="O2121" s="2">
        <v>56.1</v>
      </c>
      <c r="P2121" s="2">
        <v>0</v>
      </c>
      <c r="Q2121" s="2">
        <v>0</v>
      </c>
      <c r="R2121" s="2">
        <v>0</v>
      </c>
      <c r="S2121" s="2">
        <v>0</v>
      </c>
      <c r="T2121" s="2">
        <v>0</v>
      </c>
      <c r="U2121" s="2">
        <v>56.1</v>
      </c>
      <c r="V2121" t="s">
        <v>55</v>
      </c>
    </row>
    <row r="2122" spans="1:22" ht="15.75" hidden="1" thickBot="1" x14ac:dyDescent="0.3">
      <c r="A2122" t="s">
        <v>8325</v>
      </c>
      <c r="B2122" s="6" t="s">
        <v>10975</v>
      </c>
      <c r="C2122" t="s">
        <v>1</v>
      </c>
      <c r="D2122" t="s">
        <v>7706</v>
      </c>
      <c r="E2122" t="s">
        <v>10763</v>
      </c>
      <c r="F2122" t="s">
        <v>10764</v>
      </c>
      <c r="G2122">
        <v>1093</v>
      </c>
      <c r="H2122">
        <v>1093</v>
      </c>
      <c r="I2122">
        <v>1093</v>
      </c>
      <c r="J2122">
        <v>1093</v>
      </c>
      <c r="K2122">
        <v>0</v>
      </c>
      <c r="L2122" s="2">
        <v>0</v>
      </c>
      <c r="M2122" s="2">
        <v>0</v>
      </c>
      <c r="N2122" s="2">
        <v>0</v>
      </c>
      <c r="O2122" s="2">
        <v>546</v>
      </c>
      <c r="P2122" s="2">
        <v>0</v>
      </c>
      <c r="Q2122" s="2">
        <v>0</v>
      </c>
      <c r="R2122" s="2">
        <v>0</v>
      </c>
      <c r="S2122" s="2">
        <v>0</v>
      </c>
      <c r="T2122" s="2">
        <v>0</v>
      </c>
      <c r="U2122" s="2">
        <v>546</v>
      </c>
      <c r="V2122" t="s">
        <v>55</v>
      </c>
    </row>
    <row r="2123" spans="1:22" ht="15.75" hidden="1" thickBot="1" x14ac:dyDescent="0.3">
      <c r="A2123" t="s">
        <v>8325</v>
      </c>
      <c r="B2123" s="6" t="s">
        <v>10975</v>
      </c>
      <c r="C2123" t="s">
        <v>1</v>
      </c>
      <c r="D2123" t="s">
        <v>7706</v>
      </c>
      <c r="E2123" t="s">
        <v>10763</v>
      </c>
      <c r="F2123" t="s">
        <v>10764</v>
      </c>
      <c r="G2123">
        <v>1092</v>
      </c>
      <c r="H2123">
        <v>1092</v>
      </c>
      <c r="I2123">
        <v>1092</v>
      </c>
      <c r="J2123">
        <v>1092</v>
      </c>
      <c r="K2123">
        <v>0</v>
      </c>
      <c r="L2123" s="2">
        <v>0</v>
      </c>
      <c r="M2123" s="2">
        <v>0</v>
      </c>
      <c r="N2123" s="2">
        <v>0</v>
      </c>
      <c r="O2123" s="2">
        <v>130.65</v>
      </c>
      <c r="P2123" s="2">
        <v>0</v>
      </c>
      <c r="Q2123" s="2">
        <v>0</v>
      </c>
      <c r="R2123" s="2">
        <v>0</v>
      </c>
      <c r="S2123" s="2">
        <v>0</v>
      </c>
      <c r="T2123" s="2">
        <v>0</v>
      </c>
      <c r="U2123" s="2">
        <v>130.65</v>
      </c>
      <c r="V2123" t="s">
        <v>55</v>
      </c>
    </row>
    <row r="2124" spans="1:22" ht="15.75" hidden="1" thickBot="1" x14ac:dyDescent="0.3">
      <c r="A2124" t="s">
        <v>8325</v>
      </c>
      <c r="B2124" s="6" t="s">
        <v>10975</v>
      </c>
      <c r="C2124" t="s">
        <v>1</v>
      </c>
      <c r="D2124" t="s">
        <v>7706</v>
      </c>
      <c r="E2124" t="s">
        <v>10763</v>
      </c>
      <c r="F2124" t="s">
        <v>10764</v>
      </c>
      <c r="G2124">
        <v>1091</v>
      </c>
      <c r="H2124">
        <v>1091</v>
      </c>
      <c r="I2124">
        <v>1091</v>
      </c>
      <c r="J2124">
        <v>1091</v>
      </c>
      <c r="K2124">
        <v>0</v>
      </c>
      <c r="L2124" s="2">
        <v>0</v>
      </c>
      <c r="M2124" s="2">
        <v>0</v>
      </c>
      <c r="N2124" s="2">
        <v>0</v>
      </c>
      <c r="O2124" s="2">
        <v>36</v>
      </c>
      <c r="P2124" s="2">
        <v>0</v>
      </c>
      <c r="Q2124" s="2">
        <v>0</v>
      </c>
      <c r="R2124" s="2">
        <v>0</v>
      </c>
      <c r="S2124" s="2">
        <v>0</v>
      </c>
      <c r="T2124" s="2">
        <v>0</v>
      </c>
      <c r="U2124" s="2">
        <v>36</v>
      </c>
      <c r="V2124" t="s">
        <v>55</v>
      </c>
    </row>
    <row r="2125" spans="1:22" ht="15.75" hidden="1" thickBot="1" x14ac:dyDescent="0.3">
      <c r="A2125" t="s">
        <v>8325</v>
      </c>
      <c r="B2125" s="6" t="s">
        <v>10975</v>
      </c>
      <c r="C2125" t="s">
        <v>1</v>
      </c>
      <c r="D2125" t="s">
        <v>7706</v>
      </c>
      <c r="E2125" t="s">
        <v>10763</v>
      </c>
      <c r="F2125" t="s">
        <v>10764</v>
      </c>
      <c r="G2125">
        <v>1090</v>
      </c>
      <c r="H2125">
        <v>1090</v>
      </c>
      <c r="I2125">
        <v>1090</v>
      </c>
      <c r="J2125">
        <v>1090</v>
      </c>
      <c r="K2125">
        <v>0</v>
      </c>
      <c r="L2125" s="2">
        <v>0</v>
      </c>
      <c r="M2125" s="2">
        <v>0</v>
      </c>
      <c r="N2125" s="2">
        <v>0</v>
      </c>
      <c r="O2125" s="2">
        <v>217.8</v>
      </c>
      <c r="P2125" s="2">
        <v>0</v>
      </c>
      <c r="Q2125" s="2">
        <v>0</v>
      </c>
      <c r="R2125" s="2">
        <v>0</v>
      </c>
      <c r="S2125" s="2">
        <v>0</v>
      </c>
      <c r="T2125" s="2">
        <v>0</v>
      </c>
      <c r="U2125" s="2">
        <v>217.8</v>
      </c>
      <c r="V2125" t="s">
        <v>55</v>
      </c>
    </row>
    <row r="2126" spans="1:22" ht="15.75" hidden="1" thickBot="1" x14ac:dyDescent="0.3">
      <c r="A2126" t="s">
        <v>8325</v>
      </c>
      <c r="B2126" s="6" t="s">
        <v>10975</v>
      </c>
      <c r="C2126" t="s">
        <v>1</v>
      </c>
      <c r="D2126" t="s">
        <v>7706</v>
      </c>
      <c r="E2126" t="s">
        <v>10763</v>
      </c>
      <c r="F2126" t="s">
        <v>10764</v>
      </c>
      <c r="G2126">
        <v>1089</v>
      </c>
      <c r="H2126">
        <v>1089</v>
      </c>
      <c r="I2126">
        <v>1089</v>
      </c>
      <c r="J2126">
        <v>1089</v>
      </c>
      <c r="K2126">
        <v>0</v>
      </c>
      <c r="L2126" s="2">
        <v>0</v>
      </c>
      <c r="M2126" s="2">
        <v>0</v>
      </c>
      <c r="N2126" s="2">
        <v>0</v>
      </c>
      <c r="O2126" s="2">
        <v>39.76</v>
      </c>
      <c r="P2126" s="2">
        <v>0</v>
      </c>
      <c r="Q2126" s="2">
        <v>0</v>
      </c>
      <c r="R2126" s="2">
        <v>0</v>
      </c>
      <c r="S2126" s="2">
        <v>0</v>
      </c>
      <c r="T2126" s="2">
        <v>0</v>
      </c>
      <c r="U2126" s="2">
        <v>39.76</v>
      </c>
      <c r="V2126" t="s">
        <v>55</v>
      </c>
    </row>
    <row r="2127" spans="1:22" ht="15.75" hidden="1" thickBot="1" x14ac:dyDescent="0.3">
      <c r="A2127" t="s">
        <v>8325</v>
      </c>
      <c r="B2127" s="6" t="s">
        <v>10975</v>
      </c>
      <c r="C2127" t="s">
        <v>1</v>
      </c>
      <c r="D2127" t="s">
        <v>7706</v>
      </c>
      <c r="E2127" t="s">
        <v>10763</v>
      </c>
      <c r="F2127" t="s">
        <v>10764</v>
      </c>
      <c r="G2127">
        <v>1088</v>
      </c>
      <c r="H2127">
        <v>1088</v>
      </c>
      <c r="I2127">
        <v>1088</v>
      </c>
      <c r="J2127">
        <v>1088</v>
      </c>
      <c r="K2127">
        <v>0</v>
      </c>
      <c r="L2127" s="2">
        <v>0</v>
      </c>
      <c r="M2127" s="2">
        <v>0</v>
      </c>
      <c r="N2127" s="2">
        <v>0</v>
      </c>
      <c r="O2127" s="2">
        <v>270</v>
      </c>
      <c r="P2127" s="2">
        <v>0</v>
      </c>
      <c r="Q2127" s="2">
        <v>0</v>
      </c>
      <c r="R2127" s="2">
        <v>0</v>
      </c>
      <c r="S2127" s="2">
        <v>0</v>
      </c>
      <c r="T2127" s="2">
        <v>0</v>
      </c>
      <c r="U2127" s="2">
        <v>270</v>
      </c>
      <c r="V2127" t="s">
        <v>55</v>
      </c>
    </row>
    <row r="2128" spans="1:22" ht="15.75" hidden="1" thickBot="1" x14ac:dyDescent="0.3">
      <c r="A2128" t="s">
        <v>8325</v>
      </c>
      <c r="B2128" s="6" t="s">
        <v>10975</v>
      </c>
      <c r="C2128" t="s">
        <v>1</v>
      </c>
      <c r="D2128" t="s">
        <v>7706</v>
      </c>
      <c r="E2128" t="s">
        <v>10763</v>
      </c>
      <c r="F2128" t="s">
        <v>10764</v>
      </c>
      <c r="G2128">
        <v>1087</v>
      </c>
      <c r="H2128">
        <v>1087</v>
      </c>
      <c r="I2128">
        <v>1087</v>
      </c>
      <c r="J2128">
        <v>1087</v>
      </c>
      <c r="K2128">
        <v>0</v>
      </c>
      <c r="L2128" s="2">
        <v>0</v>
      </c>
      <c r="M2128" s="2">
        <v>0</v>
      </c>
      <c r="N2128" s="2">
        <v>0</v>
      </c>
      <c r="O2128" s="2">
        <v>60</v>
      </c>
      <c r="P2128" s="2">
        <v>0</v>
      </c>
      <c r="Q2128" s="2">
        <v>0</v>
      </c>
      <c r="R2128" s="2">
        <v>0</v>
      </c>
      <c r="S2128" s="2">
        <v>0</v>
      </c>
      <c r="T2128" s="2">
        <v>0</v>
      </c>
      <c r="U2128" s="2">
        <v>60</v>
      </c>
      <c r="V2128" t="s">
        <v>55</v>
      </c>
    </row>
    <row r="2129" spans="1:22" ht="15.75" hidden="1" thickBot="1" x14ac:dyDescent="0.3">
      <c r="A2129" t="s">
        <v>8325</v>
      </c>
      <c r="B2129" s="6" t="s">
        <v>10975</v>
      </c>
      <c r="C2129" t="s">
        <v>1</v>
      </c>
      <c r="D2129" t="s">
        <v>7706</v>
      </c>
      <c r="E2129" t="s">
        <v>10763</v>
      </c>
      <c r="F2129" t="s">
        <v>10764</v>
      </c>
      <c r="G2129">
        <v>1086</v>
      </c>
      <c r="H2129">
        <v>1086</v>
      </c>
      <c r="I2129">
        <v>1086</v>
      </c>
      <c r="J2129">
        <v>1086</v>
      </c>
      <c r="K2129">
        <v>0</v>
      </c>
      <c r="L2129" s="2">
        <v>0</v>
      </c>
      <c r="M2129" s="2">
        <v>0</v>
      </c>
      <c r="N2129" s="2">
        <v>0</v>
      </c>
      <c r="O2129" s="2">
        <v>0</v>
      </c>
      <c r="P2129" s="2">
        <v>0</v>
      </c>
      <c r="Q2129" s="2">
        <v>0</v>
      </c>
      <c r="R2129" s="2">
        <v>0</v>
      </c>
      <c r="S2129" s="2">
        <v>0</v>
      </c>
      <c r="T2129" s="2">
        <v>0</v>
      </c>
      <c r="U2129" s="2">
        <v>0</v>
      </c>
      <c r="V2129" t="s">
        <v>55</v>
      </c>
    </row>
    <row r="2130" spans="1:22" ht="15.75" hidden="1" thickBot="1" x14ac:dyDescent="0.3">
      <c r="A2130" t="s">
        <v>8325</v>
      </c>
      <c r="B2130" s="6" t="s">
        <v>10975</v>
      </c>
      <c r="C2130" t="s">
        <v>1</v>
      </c>
      <c r="D2130" t="s">
        <v>7706</v>
      </c>
      <c r="E2130" t="s">
        <v>10763</v>
      </c>
      <c r="F2130" t="s">
        <v>10764</v>
      </c>
      <c r="G2130">
        <v>1085</v>
      </c>
      <c r="H2130">
        <v>1085</v>
      </c>
      <c r="I2130">
        <v>1085</v>
      </c>
      <c r="J2130">
        <v>1085</v>
      </c>
      <c r="K2130">
        <v>0</v>
      </c>
      <c r="L2130" s="2">
        <v>0</v>
      </c>
      <c r="M2130" s="2">
        <v>0</v>
      </c>
      <c r="N2130" s="2">
        <v>0</v>
      </c>
      <c r="O2130" s="2">
        <v>112.5</v>
      </c>
      <c r="P2130" s="2">
        <v>0</v>
      </c>
      <c r="Q2130" s="2">
        <v>0</v>
      </c>
      <c r="R2130" s="2">
        <v>0</v>
      </c>
      <c r="S2130" s="2">
        <v>0</v>
      </c>
      <c r="T2130" s="2">
        <v>0</v>
      </c>
      <c r="U2130" s="2">
        <v>112.5</v>
      </c>
      <c r="V2130" t="s">
        <v>55</v>
      </c>
    </row>
    <row r="2131" spans="1:22" ht="15.75" hidden="1" thickBot="1" x14ac:dyDescent="0.3">
      <c r="A2131" t="s">
        <v>8325</v>
      </c>
      <c r="B2131" s="6" t="s">
        <v>10975</v>
      </c>
      <c r="C2131" t="s">
        <v>1</v>
      </c>
      <c r="D2131" t="s">
        <v>7706</v>
      </c>
      <c r="E2131" t="s">
        <v>10763</v>
      </c>
      <c r="F2131" t="s">
        <v>10764</v>
      </c>
      <c r="G2131">
        <v>1084</v>
      </c>
      <c r="H2131">
        <v>1084</v>
      </c>
      <c r="I2131">
        <v>1084</v>
      </c>
      <c r="J2131">
        <v>1084</v>
      </c>
      <c r="K2131">
        <v>0</v>
      </c>
      <c r="L2131" s="2">
        <v>0</v>
      </c>
      <c r="M2131" s="2">
        <v>0</v>
      </c>
      <c r="N2131" s="2">
        <v>0</v>
      </c>
      <c r="O2131" s="2">
        <v>121.5</v>
      </c>
      <c r="P2131" s="2">
        <v>0</v>
      </c>
      <c r="Q2131" s="2">
        <v>0</v>
      </c>
      <c r="R2131" s="2">
        <v>0</v>
      </c>
      <c r="S2131" s="2">
        <v>0</v>
      </c>
      <c r="T2131" s="2">
        <v>0</v>
      </c>
      <c r="U2131" s="2">
        <v>121.5</v>
      </c>
      <c r="V2131" t="s">
        <v>55</v>
      </c>
    </row>
    <row r="2132" spans="1:22" ht="15.75" hidden="1" thickBot="1" x14ac:dyDescent="0.3">
      <c r="A2132" t="s">
        <v>8325</v>
      </c>
      <c r="B2132" s="6" t="s">
        <v>10975</v>
      </c>
      <c r="C2132" t="s">
        <v>1</v>
      </c>
      <c r="D2132" t="s">
        <v>7706</v>
      </c>
      <c r="E2132" t="s">
        <v>10763</v>
      </c>
      <c r="F2132" t="s">
        <v>10764</v>
      </c>
      <c r="G2132">
        <v>1083</v>
      </c>
      <c r="H2132">
        <v>1083</v>
      </c>
      <c r="I2132">
        <v>1083</v>
      </c>
      <c r="J2132">
        <v>1083</v>
      </c>
      <c r="K2132">
        <v>0</v>
      </c>
      <c r="L2132" s="2">
        <v>0</v>
      </c>
      <c r="M2132" s="2">
        <v>0</v>
      </c>
      <c r="N2132" s="2">
        <v>0</v>
      </c>
      <c r="O2132" s="2">
        <v>9.9</v>
      </c>
      <c r="P2132" s="2">
        <v>0</v>
      </c>
      <c r="Q2132" s="2">
        <v>0</v>
      </c>
      <c r="R2132" s="2">
        <v>0</v>
      </c>
      <c r="S2132" s="2">
        <v>0</v>
      </c>
      <c r="T2132" s="2">
        <v>0</v>
      </c>
      <c r="U2132" s="2">
        <v>9.9</v>
      </c>
      <c r="V2132" t="s">
        <v>55</v>
      </c>
    </row>
    <row r="2133" spans="1:22" ht="15.75" hidden="1" thickBot="1" x14ac:dyDescent="0.3">
      <c r="A2133" t="s">
        <v>8325</v>
      </c>
      <c r="B2133" s="6" t="s">
        <v>10975</v>
      </c>
      <c r="C2133" t="s">
        <v>1</v>
      </c>
      <c r="D2133" t="s">
        <v>7706</v>
      </c>
      <c r="E2133" t="s">
        <v>10763</v>
      </c>
      <c r="F2133" t="s">
        <v>10764</v>
      </c>
      <c r="G2133">
        <v>1082</v>
      </c>
      <c r="H2133">
        <v>1082</v>
      </c>
      <c r="I2133">
        <v>1082</v>
      </c>
      <c r="J2133">
        <v>1082</v>
      </c>
      <c r="K2133">
        <v>0</v>
      </c>
      <c r="L2133" s="2">
        <v>0</v>
      </c>
      <c r="M2133" s="2">
        <v>0</v>
      </c>
      <c r="N2133" s="2">
        <v>0</v>
      </c>
      <c r="O2133" s="2">
        <v>28.5</v>
      </c>
      <c r="P2133" s="2">
        <v>0</v>
      </c>
      <c r="Q2133" s="2">
        <v>0</v>
      </c>
      <c r="R2133" s="2">
        <v>0</v>
      </c>
      <c r="S2133" s="2">
        <v>0</v>
      </c>
      <c r="T2133" s="2">
        <v>0</v>
      </c>
      <c r="U2133" s="2">
        <v>28.5</v>
      </c>
      <c r="V2133" t="s">
        <v>55</v>
      </c>
    </row>
    <row r="2134" spans="1:22" ht="15.75" hidden="1" thickBot="1" x14ac:dyDescent="0.3">
      <c r="A2134" t="s">
        <v>8325</v>
      </c>
      <c r="B2134" s="6" t="s">
        <v>10975</v>
      </c>
      <c r="C2134" t="s">
        <v>1</v>
      </c>
      <c r="D2134" t="s">
        <v>7706</v>
      </c>
      <c r="E2134" t="s">
        <v>10763</v>
      </c>
      <c r="F2134" t="s">
        <v>10764</v>
      </c>
      <c r="G2134">
        <v>1081</v>
      </c>
      <c r="H2134">
        <v>1081</v>
      </c>
      <c r="I2134">
        <v>1081</v>
      </c>
      <c r="J2134">
        <v>1081</v>
      </c>
      <c r="K2134">
        <v>0</v>
      </c>
      <c r="L2134" s="2">
        <v>0</v>
      </c>
      <c r="M2134" s="2">
        <v>0</v>
      </c>
      <c r="N2134" s="2">
        <v>0</v>
      </c>
      <c r="O2134" s="2">
        <v>72</v>
      </c>
      <c r="P2134" s="2">
        <v>0</v>
      </c>
      <c r="Q2134" s="2">
        <v>0</v>
      </c>
      <c r="R2134" s="2">
        <v>0</v>
      </c>
      <c r="S2134" s="2">
        <v>0</v>
      </c>
      <c r="T2134" s="2">
        <v>0</v>
      </c>
      <c r="U2134" s="2">
        <v>72</v>
      </c>
      <c r="V2134" t="s">
        <v>55</v>
      </c>
    </row>
    <row r="2135" spans="1:22" ht="15.75" hidden="1" thickBot="1" x14ac:dyDescent="0.3">
      <c r="A2135" t="s">
        <v>8325</v>
      </c>
      <c r="B2135" s="6" t="s">
        <v>10975</v>
      </c>
      <c r="C2135" t="s">
        <v>1</v>
      </c>
      <c r="D2135" t="s">
        <v>7706</v>
      </c>
      <c r="E2135" t="s">
        <v>10763</v>
      </c>
      <c r="F2135" t="s">
        <v>10764</v>
      </c>
      <c r="G2135">
        <v>1080</v>
      </c>
      <c r="H2135">
        <v>1080</v>
      </c>
      <c r="I2135">
        <v>1080</v>
      </c>
      <c r="J2135">
        <v>1080</v>
      </c>
      <c r="K2135">
        <v>0</v>
      </c>
      <c r="L2135" s="2">
        <v>0</v>
      </c>
      <c r="M2135" s="2">
        <v>0</v>
      </c>
      <c r="N2135" s="2">
        <v>0</v>
      </c>
      <c r="O2135" s="2">
        <v>444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444</v>
      </c>
      <c r="V2135" t="s">
        <v>55</v>
      </c>
    </row>
    <row r="2136" spans="1:22" ht="15.75" hidden="1" thickBot="1" x14ac:dyDescent="0.3">
      <c r="A2136" t="s">
        <v>8325</v>
      </c>
      <c r="B2136" s="6" t="s">
        <v>10975</v>
      </c>
      <c r="C2136" t="s">
        <v>1</v>
      </c>
      <c r="D2136" t="s">
        <v>7706</v>
      </c>
      <c r="E2136" t="s">
        <v>10763</v>
      </c>
      <c r="F2136" t="s">
        <v>10764</v>
      </c>
      <c r="G2136">
        <v>1079</v>
      </c>
      <c r="H2136">
        <v>1079</v>
      </c>
      <c r="I2136">
        <v>1079</v>
      </c>
      <c r="J2136">
        <v>1079</v>
      </c>
      <c r="K2136">
        <v>0</v>
      </c>
      <c r="L2136" s="2">
        <v>0</v>
      </c>
      <c r="M2136" s="2">
        <v>0</v>
      </c>
      <c r="N2136" s="2">
        <v>0</v>
      </c>
      <c r="O2136" s="2">
        <v>533.75</v>
      </c>
      <c r="P2136" s="2">
        <v>0</v>
      </c>
      <c r="Q2136" s="2">
        <v>0</v>
      </c>
      <c r="R2136" s="2">
        <v>0</v>
      </c>
      <c r="S2136" s="2">
        <v>0</v>
      </c>
      <c r="T2136" s="2">
        <v>0</v>
      </c>
      <c r="U2136" s="2">
        <v>533.75</v>
      </c>
      <c r="V2136" t="s">
        <v>55</v>
      </c>
    </row>
    <row r="2137" spans="1:22" ht="15.75" hidden="1" thickBot="1" x14ac:dyDescent="0.3">
      <c r="A2137" t="s">
        <v>8325</v>
      </c>
      <c r="B2137" s="6" t="s">
        <v>10974</v>
      </c>
      <c r="C2137" t="s">
        <v>1</v>
      </c>
      <c r="D2137" t="s">
        <v>7706</v>
      </c>
      <c r="E2137" t="s">
        <v>10763</v>
      </c>
      <c r="F2137" t="s">
        <v>10764</v>
      </c>
      <c r="G2137">
        <v>1078</v>
      </c>
      <c r="H2137">
        <v>1078</v>
      </c>
      <c r="I2137">
        <v>1078</v>
      </c>
      <c r="J2137">
        <v>1078</v>
      </c>
      <c r="K2137">
        <v>0</v>
      </c>
      <c r="L2137" s="2">
        <v>0</v>
      </c>
      <c r="M2137" s="2">
        <v>0</v>
      </c>
      <c r="N2137" s="2">
        <v>0</v>
      </c>
      <c r="O2137" s="2">
        <v>157.5</v>
      </c>
      <c r="P2137" s="2">
        <v>0</v>
      </c>
      <c r="Q2137" s="2">
        <v>0</v>
      </c>
      <c r="R2137" s="2">
        <v>0</v>
      </c>
      <c r="S2137" s="2">
        <v>0</v>
      </c>
      <c r="T2137" s="2">
        <v>0</v>
      </c>
      <c r="U2137" s="2">
        <v>157.5</v>
      </c>
      <c r="V2137" t="s">
        <v>55</v>
      </c>
    </row>
    <row r="2138" spans="1:22" ht="15.75" hidden="1" thickBot="1" x14ac:dyDescent="0.3">
      <c r="A2138" t="s">
        <v>8325</v>
      </c>
      <c r="B2138" s="6" t="s">
        <v>10974</v>
      </c>
      <c r="C2138" t="s">
        <v>1</v>
      </c>
      <c r="D2138" t="s">
        <v>7706</v>
      </c>
      <c r="E2138" t="s">
        <v>10763</v>
      </c>
      <c r="F2138" t="s">
        <v>10764</v>
      </c>
      <c r="G2138">
        <v>1077</v>
      </c>
      <c r="H2138">
        <v>1077</v>
      </c>
      <c r="I2138">
        <v>1077</v>
      </c>
      <c r="J2138">
        <v>1077</v>
      </c>
      <c r="K2138">
        <v>0</v>
      </c>
      <c r="L2138" s="2">
        <v>0</v>
      </c>
      <c r="M2138" s="2">
        <v>0</v>
      </c>
      <c r="N2138" s="2">
        <v>0</v>
      </c>
      <c r="O2138" s="2">
        <v>138.4</v>
      </c>
      <c r="P2138" s="2">
        <v>0</v>
      </c>
      <c r="Q2138" s="2">
        <v>0</v>
      </c>
      <c r="R2138" s="2">
        <v>0</v>
      </c>
      <c r="S2138" s="2">
        <v>0</v>
      </c>
      <c r="T2138" s="2">
        <v>0</v>
      </c>
      <c r="U2138" s="2">
        <v>138.4</v>
      </c>
      <c r="V2138" t="s">
        <v>55</v>
      </c>
    </row>
    <row r="2139" spans="1:22" ht="15.75" hidden="1" thickBot="1" x14ac:dyDescent="0.3">
      <c r="A2139" t="s">
        <v>8325</v>
      </c>
      <c r="B2139" s="6" t="s">
        <v>10974</v>
      </c>
      <c r="C2139" t="s">
        <v>1</v>
      </c>
      <c r="D2139" t="s">
        <v>7706</v>
      </c>
      <c r="E2139" t="s">
        <v>10763</v>
      </c>
      <c r="F2139" t="s">
        <v>10764</v>
      </c>
      <c r="G2139">
        <v>1076</v>
      </c>
      <c r="H2139">
        <v>1076</v>
      </c>
      <c r="I2139">
        <v>1076</v>
      </c>
      <c r="J2139">
        <v>1076</v>
      </c>
      <c r="K2139">
        <v>0</v>
      </c>
      <c r="L2139" s="2">
        <v>0</v>
      </c>
      <c r="M2139" s="2">
        <v>0</v>
      </c>
      <c r="N2139" s="2">
        <v>0</v>
      </c>
      <c r="O2139" s="2">
        <v>606.25</v>
      </c>
      <c r="P2139" s="2">
        <v>0</v>
      </c>
      <c r="Q2139" s="2">
        <v>0</v>
      </c>
      <c r="R2139" s="2">
        <v>0</v>
      </c>
      <c r="S2139" s="2">
        <v>0</v>
      </c>
      <c r="T2139" s="2">
        <v>0</v>
      </c>
      <c r="U2139" s="2">
        <v>606.25</v>
      </c>
      <c r="V2139" t="s">
        <v>55</v>
      </c>
    </row>
    <row r="2140" spans="1:22" ht="15.75" hidden="1" thickBot="1" x14ac:dyDescent="0.3">
      <c r="A2140" t="s">
        <v>8325</v>
      </c>
      <c r="B2140" s="6" t="s">
        <v>10974</v>
      </c>
      <c r="C2140" t="s">
        <v>1</v>
      </c>
      <c r="D2140" t="s">
        <v>7706</v>
      </c>
      <c r="E2140" t="s">
        <v>10763</v>
      </c>
      <c r="F2140" t="s">
        <v>10764</v>
      </c>
      <c r="G2140">
        <v>1075</v>
      </c>
      <c r="H2140">
        <v>1075</v>
      </c>
      <c r="I2140">
        <v>1075</v>
      </c>
      <c r="J2140">
        <v>1075</v>
      </c>
      <c r="K2140">
        <v>0</v>
      </c>
      <c r="L2140" s="2">
        <v>0</v>
      </c>
      <c r="M2140" s="2">
        <v>0</v>
      </c>
      <c r="N2140" s="2">
        <v>0</v>
      </c>
      <c r="O2140" s="2">
        <v>99</v>
      </c>
      <c r="P2140" s="2">
        <v>0</v>
      </c>
      <c r="Q2140" s="2">
        <v>0</v>
      </c>
      <c r="R2140" s="2">
        <v>0</v>
      </c>
      <c r="S2140" s="2">
        <v>0</v>
      </c>
      <c r="T2140" s="2">
        <v>0</v>
      </c>
      <c r="U2140" s="2">
        <v>99</v>
      </c>
      <c r="V2140" t="s">
        <v>55</v>
      </c>
    </row>
    <row r="2141" spans="1:22" ht="15.75" hidden="1" thickBot="1" x14ac:dyDescent="0.3">
      <c r="A2141" t="s">
        <v>8325</v>
      </c>
      <c r="B2141" s="6" t="s">
        <v>10974</v>
      </c>
      <c r="C2141" t="s">
        <v>1</v>
      </c>
      <c r="D2141" t="s">
        <v>7706</v>
      </c>
      <c r="E2141" t="s">
        <v>10763</v>
      </c>
      <c r="F2141" t="s">
        <v>10764</v>
      </c>
      <c r="G2141">
        <v>1074</v>
      </c>
      <c r="H2141">
        <v>1074</v>
      </c>
      <c r="I2141">
        <v>1074</v>
      </c>
      <c r="J2141">
        <v>1074</v>
      </c>
      <c r="K2141">
        <v>0</v>
      </c>
      <c r="L2141" s="2">
        <v>0</v>
      </c>
      <c r="M2141" s="2">
        <v>0</v>
      </c>
      <c r="N2141" s="2">
        <v>0</v>
      </c>
      <c r="O2141" s="2">
        <v>157.5</v>
      </c>
      <c r="P2141" s="2">
        <v>0</v>
      </c>
      <c r="Q2141" s="2">
        <v>0</v>
      </c>
      <c r="R2141" s="2">
        <v>0</v>
      </c>
      <c r="S2141" s="2">
        <v>0</v>
      </c>
      <c r="T2141" s="2">
        <v>0</v>
      </c>
      <c r="U2141" s="2">
        <v>157.5</v>
      </c>
      <c r="V2141" t="s">
        <v>55</v>
      </c>
    </row>
    <row r="2142" spans="1:22" ht="15.75" hidden="1" thickBot="1" x14ac:dyDescent="0.3">
      <c r="A2142" t="s">
        <v>8325</v>
      </c>
      <c r="B2142" s="6" t="s">
        <v>10974</v>
      </c>
      <c r="C2142" t="s">
        <v>1</v>
      </c>
      <c r="D2142" t="s">
        <v>7706</v>
      </c>
      <c r="E2142" t="s">
        <v>10763</v>
      </c>
      <c r="F2142" t="s">
        <v>10764</v>
      </c>
      <c r="G2142">
        <v>1073</v>
      </c>
      <c r="H2142">
        <v>1073</v>
      </c>
      <c r="I2142">
        <v>1073</v>
      </c>
      <c r="J2142">
        <v>1073</v>
      </c>
      <c r="K2142">
        <v>0</v>
      </c>
      <c r="L2142" s="2">
        <v>0</v>
      </c>
      <c r="M2142" s="2">
        <v>0</v>
      </c>
      <c r="N2142" s="2">
        <v>0</v>
      </c>
      <c r="O2142" s="2">
        <v>139.5</v>
      </c>
      <c r="P2142" s="2">
        <v>0</v>
      </c>
      <c r="Q2142" s="2">
        <v>0</v>
      </c>
      <c r="R2142" s="2">
        <v>0</v>
      </c>
      <c r="S2142" s="2">
        <v>0</v>
      </c>
      <c r="T2142" s="2">
        <v>0</v>
      </c>
      <c r="U2142" s="2">
        <v>139.5</v>
      </c>
      <c r="V2142" t="s">
        <v>55</v>
      </c>
    </row>
    <row r="2143" spans="1:22" ht="15.75" hidden="1" thickBot="1" x14ac:dyDescent="0.3">
      <c r="A2143" t="s">
        <v>8325</v>
      </c>
      <c r="B2143" s="6" t="s">
        <v>10974</v>
      </c>
      <c r="C2143" t="s">
        <v>1</v>
      </c>
      <c r="D2143" t="s">
        <v>7706</v>
      </c>
      <c r="E2143" t="s">
        <v>10763</v>
      </c>
      <c r="F2143" t="s">
        <v>10764</v>
      </c>
      <c r="G2143">
        <v>1072</v>
      </c>
      <c r="H2143">
        <v>1072</v>
      </c>
      <c r="I2143">
        <v>1072</v>
      </c>
      <c r="J2143">
        <v>1072</v>
      </c>
      <c r="K2143">
        <v>0</v>
      </c>
      <c r="L2143" s="2">
        <v>0</v>
      </c>
      <c r="M2143" s="2">
        <v>0</v>
      </c>
      <c r="N2143" s="2">
        <v>0</v>
      </c>
      <c r="O2143" s="2">
        <v>220</v>
      </c>
      <c r="P2143" s="2">
        <v>0</v>
      </c>
      <c r="Q2143" s="2">
        <v>0</v>
      </c>
      <c r="R2143" s="2">
        <v>0</v>
      </c>
      <c r="S2143" s="2">
        <v>0</v>
      </c>
      <c r="T2143" s="2">
        <v>0</v>
      </c>
      <c r="U2143" s="2">
        <v>220</v>
      </c>
      <c r="V2143" t="s">
        <v>55</v>
      </c>
    </row>
    <row r="2144" spans="1:22" ht="15.75" hidden="1" thickBot="1" x14ac:dyDescent="0.3">
      <c r="A2144" t="s">
        <v>8325</v>
      </c>
      <c r="B2144" s="6" t="s">
        <v>10974</v>
      </c>
      <c r="C2144" t="s">
        <v>1</v>
      </c>
      <c r="D2144" t="s">
        <v>7706</v>
      </c>
      <c r="E2144" t="s">
        <v>10763</v>
      </c>
      <c r="F2144" t="s">
        <v>10764</v>
      </c>
      <c r="G2144">
        <v>1071</v>
      </c>
      <c r="H2144">
        <v>1071</v>
      </c>
      <c r="I2144">
        <v>1071</v>
      </c>
      <c r="J2144">
        <v>1071</v>
      </c>
      <c r="K2144">
        <v>0</v>
      </c>
      <c r="L2144" s="2">
        <v>0</v>
      </c>
      <c r="M2144" s="2">
        <v>0</v>
      </c>
      <c r="N2144" s="2">
        <v>0</v>
      </c>
      <c r="O2144" s="2">
        <v>157.5</v>
      </c>
      <c r="P2144" s="2">
        <v>0</v>
      </c>
      <c r="Q2144" s="2">
        <v>0</v>
      </c>
      <c r="R2144" s="2">
        <v>0</v>
      </c>
      <c r="S2144" s="2">
        <v>0</v>
      </c>
      <c r="T2144" s="2">
        <v>0</v>
      </c>
      <c r="U2144" s="2">
        <v>157.5</v>
      </c>
      <c r="V2144" t="s">
        <v>55</v>
      </c>
    </row>
    <row r="2145" spans="1:22" ht="15.75" hidden="1" thickBot="1" x14ac:dyDescent="0.3">
      <c r="A2145" t="s">
        <v>8325</v>
      </c>
      <c r="B2145" s="6" t="s">
        <v>10974</v>
      </c>
      <c r="C2145" t="s">
        <v>1</v>
      </c>
      <c r="D2145" t="s">
        <v>7706</v>
      </c>
      <c r="E2145" t="s">
        <v>10763</v>
      </c>
      <c r="F2145" t="s">
        <v>10764</v>
      </c>
      <c r="G2145">
        <v>1070</v>
      </c>
      <c r="H2145">
        <v>1070</v>
      </c>
      <c r="I2145">
        <v>1070</v>
      </c>
      <c r="J2145">
        <v>1070</v>
      </c>
      <c r="K2145">
        <v>0</v>
      </c>
      <c r="L2145" s="2">
        <v>0</v>
      </c>
      <c r="M2145" s="2">
        <v>0</v>
      </c>
      <c r="N2145" s="2">
        <v>0</v>
      </c>
      <c r="O2145" s="2">
        <v>14.9</v>
      </c>
      <c r="P2145" s="2">
        <v>0</v>
      </c>
      <c r="Q2145" s="2">
        <v>0</v>
      </c>
      <c r="R2145" s="2">
        <v>0</v>
      </c>
      <c r="S2145" s="2">
        <v>0</v>
      </c>
      <c r="T2145" s="2">
        <v>0</v>
      </c>
      <c r="U2145" s="2">
        <v>14.9</v>
      </c>
      <c r="V2145" t="s">
        <v>55</v>
      </c>
    </row>
    <row r="2146" spans="1:22" ht="15.75" hidden="1" thickBot="1" x14ac:dyDescent="0.3">
      <c r="A2146" t="s">
        <v>8325</v>
      </c>
      <c r="B2146" s="6" t="s">
        <v>10974</v>
      </c>
      <c r="C2146" t="s">
        <v>1</v>
      </c>
      <c r="D2146" t="s">
        <v>7706</v>
      </c>
      <c r="E2146" t="s">
        <v>10763</v>
      </c>
      <c r="F2146" t="s">
        <v>10764</v>
      </c>
      <c r="G2146">
        <v>1069</v>
      </c>
      <c r="H2146">
        <v>1069</v>
      </c>
      <c r="I2146">
        <v>1069</v>
      </c>
      <c r="J2146">
        <v>1069</v>
      </c>
      <c r="K2146">
        <v>0</v>
      </c>
      <c r="L2146" s="2">
        <v>0</v>
      </c>
      <c r="M2146" s="2">
        <v>0</v>
      </c>
      <c r="N2146" s="2">
        <v>0</v>
      </c>
      <c r="O2146" s="2">
        <v>182.2</v>
      </c>
      <c r="P2146" s="2">
        <v>0</v>
      </c>
      <c r="Q2146" s="2">
        <v>0</v>
      </c>
      <c r="R2146" s="2">
        <v>0</v>
      </c>
      <c r="S2146" s="2">
        <v>0</v>
      </c>
      <c r="T2146" s="2">
        <v>0</v>
      </c>
      <c r="U2146" s="2">
        <v>182.2</v>
      </c>
      <c r="V2146" t="s">
        <v>55</v>
      </c>
    </row>
    <row r="2147" spans="1:22" ht="15.75" hidden="1" thickBot="1" x14ac:dyDescent="0.3">
      <c r="A2147" t="s">
        <v>8325</v>
      </c>
      <c r="B2147" s="6" t="s">
        <v>10974</v>
      </c>
      <c r="C2147" t="s">
        <v>1</v>
      </c>
      <c r="D2147" t="s">
        <v>7706</v>
      </c>
      <c r="E2147" t="s">
        <v>10763</v>
      </c>
      <c r="F2147" t="s">
        <v>10764</v>
      </c>
      <c r="G2147">
        <v>1068</v>
      </c>
      <c r="H2147">
        <v>1068</v>
      </c>
      <c r="I2147">
        <v>1068</v>
      </c>
      <c r="J2147">
        <v>1068</v>
      </c>
      <c r="K2147">
        <v>0</v>
      </c>
      <c r="L2147" s="2">
        <v>0</v>
      </c>
      <c r="M2147" s="2">
        <v>0</v>
      </c>
      <c r="N2147" s="2">
        <v>0</v>
      </c>
      <c r="O2147" s="2">
        <v>125</v>
      </c>
      <c r="P2147" s="2">
        <v>0</v>
      </c>
      <c r="Q2147" s="2">
        <v>0</v>
      </c>
      <c r="R2147" s="2">
        <v>0</v>
      </c>
      <c r="S2147" s="2">
        <v>0</v>
      </c>
      <c r="T2147" s="2">
        <v>0</v>
      </c>
      <c r="U2147" s="2">
        <v>125</v>
      </c>
      <c r="V2147" t="s">
        <v>55</v>
      </c>
    </row>
    <row r="2148" spans="1:22" ht="15.75" hidden="1" thickBot="1" x14ac:dyDescent="0.3">
      <c r="A2148" t="s">
        <v>8325</v>
      </c>
      <c r="B2148" s="6" t="s">
        <v>10974</v>
      </c>
      <c r="C2148" t="s">
        <v>1</v>
      </c>
      <c r="D2148" t="s">
        <v>7706</v>
      </c>
      <c r="E2148" t="s">
        <v>10763</v>
      </c>
      <c r="F2148" t="s">
        <v>10764</v>
      </c>
      <c r="G2148">
        <v>1067</v>
      </c>
      <c r="H2148">
        <v>1067</v>
      </c>
      <c r="I2148">
        <v>1067</v>
      </c>
      <c r="J2148">
        <v>1067</v>
      </c>
      <c r="K2148">
        <v>0</v>
      </c>
      <c r="L2148" s="2">
        <v>0</v>
      </c>
      <c r="M2148" s="2">
        <v>0</v>
      </c>
      <c r="N2148" s="2">
        <v>0</v>
      </c>
      <c r="O2148" s="2">
        <v>28.5</v>
      </c>
      <c r="P2148" s="2">
        <v>0</v>
      </c>
      <c r="Q2148" s="2">
        <v>0</v>
      </c>
      <c r="R2148" s="2">
        <v>0</v>
      </c>
      <c r="S2148" s="2">
        <v>0</v>
      </c>
      <c r="T2148" s="2">
        <v>0</v>
      </c>
      <c r="U2148" s="2">
        <v>28.5</v>
      </c>
      <c r="V2148" t="s">
        <v>55</v>
      </c>
    </row>
    <row r="2149" spans="1:22" ht="15.75" hidden="1" thickBot="1" x14ac:dyDescent="0.3">
      <c r="A2149" t="s">
        <v>8325</v>
      </c>
      <c r="B2149" s="6" t="s">
        <v>10974</v>
      </c>
      <c r="C2149" t="s">
        <v>1</v>
      </c>
      <c r="D2149" t="s">
        <v>7706</v>
      </c>
      <c r="E2149" t="s">
        <v>10763</v>
      </c>
      <c r="F2149" t="s">
        <v>10764</v>
      </c>
      <c r="G2149">
        <v>1066</v>
      </c>
      <c r="H2149">
        <v>1066</v>
      </c>
      <c r="I2149">
        <v>1066</v>
      </c>
      <c r="J2149">
        <v>1066</v>
      </c>
      <c r="K2149">
        <v>0</v>
      </c>
      <c r="L2149" s="2">
        <v>0</v>
      </c>
      <c r="M2149" s="2">
        <v>0</v>
      </c>
      <c r="N2149" s="2">
        <v>0</v>
      </c>
      <c r="O2149" s="2">
        <v>344</v>
      </c>
      <c r="P2149" s="2">
        <v>0</v>
      </c>
      <c r="Q2149" s="2">
        <v>0</v>
      </c>
      <c r="R2149" s="2">
        <v>0</v>
      </c>
      <c r="S2149" s="2">
        <v>0</v>
      </c>
      <c r="T2149" s="2">
        <v>0</v>
      </c>
      <c r="U2149" s="2">
        <v>344</v>
      </c>
      <c r="V2149" t="s">
        <v>55</v>
      </c>
    </row>
    <row r="2150" spans="1:22" ht="15.75" hidden="1" thickBot="1" x14ac:dyDescent="0.3">
      <c r="A2150" t="s">
        <v>8325</v>
      </c>
      <c r="B2150" s="6" t="s">
        <v>10974</v>
      </c>
      <c r="C2150" t="s">
        <v>1</v>
      </c>
      <c r="D2150" t="s">
        <v>7706</v>
      </c>
      <c r="E2150" t="s">
        <v>10763</v>
      </c>
      <c r="F2150" t="s">
        <v>10764</v>
      </c>
      <c r="G2150">
        <v>1065</v>
      </c>
      <c r="H2150">
        <v>1065</v>
      </c>
      <c r="I2150">
        <v>1065</v>
      </c>
      <c r="J2150">
        <v>1065</v>
      </c>
      <c r="K2150">
        <v>0</v>
      </c>
      <c r="L2150" s="2">
        <v>0</v>
      </c>
      <c r="M2150" s="2">
        <v>0</v>
      </c>
      <c r="N2150" s="2">
        <v>0</v>
      </c>
      <c r="O2150" s="2">
        <v>495</v>
      </c>
      <c r="P2150" s="2">
        <v>0</v>
      </c>
      <c r="Q2150" s="2">
        <v>0</v>
      </c>
      <c r="R2150" s="2">
        <v>0</v>
      </c>
      <c r="S2150" s="2">
        <v>0</v>
      </c>
      <c r="T2150" s="2">
        <v>0</v>
      </c>
      <c r="U2150" s="2">
        <v>495</v>
      </c>
      <c r="V2150" t="s">
        <v>55</v>
      </c>
    </row>
    <row r="2151" spans="1:22" ht="15.75" hidden="1" thickBot="1" x14ac:dyDescent="0.3">
      <c r="A2151" t="s">
        <v>8325</v>
      </c>
      <c r="B2151" s="6" t="s">
        <v>10974</v>
      </c>
      <c r="C2151" t="s">
        <v>1</v>
      </c>
      <c r="D2151" t="s">
        <v>7706</v>
      </c>
      <c r="E2151" t="s">
        <v>10763</v>
      </c>
      <c r="F2151" t="s">
        <v>10764</v>
      </c>
      <c r="G2151">
        <v>1064</v>
      </c>
      <c r="H2151">
        <v>1064</v>
      </c>
      <c r="I2151">
        <v>1064</v>
      </c>
      <c r="J2151">
        <v>1064</v>
      </c>
      <c r="K2151">
        <v>0</v>
      </c>
      <c r="L2151" s="2">
        <v>0</v>
      </c>
      <c r="M2151" s="2">
        <v>0</v>
      </c>
      <c r="N2151" s="2">
        <v>0</v>
      </c>
      <c r="O2151" s="2">
        <v>423</v>
      </c>
      <c r="P2151" s="2">
        <v>0</v>
      </c>
      <c r="Q2151" s="2">
        <v>0</v>
      </c>
      <c r="R2151" s="2">
        <v>0</v>
      </c>
      <c r="S2151" s="2">
        <v>0</v>
      </c>
      <c r="T2151" s="2">
        <v>0</v>
      </c>
      <c r="U2151" s="2">
        <v>423</v>
      </c>
      <c r="V2151" t="s">
        <v>55</v>
      </c>
    </row>
    <row r="2152" spans="1:22" ht="15.75" hidden="1" thickBot="1" x14ac:dyDescent="0.3">
      <c r="A2152" t="s">
        <v>8325</v>
      </c>
      <c r="B2152" s="6" t="s">
        <v>10974</v>
      </c>
      <c r="C2152" t="s">
        <v>1</v>
      </c>
      <c r="D2152" t="s">
        <v>7706</v>
      </c>
      <c r="E2152" t="s">
        <v>10763</v>
      </c>
      <c r="F2152" t="s">
        <v>10764</v>
      </c>
      <c r="G2152">
        <v>1063</v>
      </c>
      <c r="H2152">
        <v>1063</v>
      </c>
      <c r="I2152">
        <v>1063</v>
      </c>
      <c r="J2152">
        <v>1063</v>
      </c>
      <c r="K2152">
        <v>0</v>
      </c>
      <c r="L2152" s="2">
        <v>0</v>
      </c>
      <c r="M2152" s="2">
        <v>0</v>
      </c>
      <c r="N2152" s="2">
        <v>0</v>
      </c>
      <c r="O2152" s="2">
        <v>157.5</v>
      </c>
      <c r="P2152" s="2">
        <v>0</v>
      </c>
      <c r="Q2152" s="2">
        <v>0</v>
      </c>
      <c r="R2152" s="2">
        <v>0</v>
      </c>
      <c r="S2152" s="2">
        <v>0</v>
      </c>
      <c r="T2152" s="2">
        <v>0</v>
      </c>
      <c r="U2152" s="2">
        <v>157.5</v>
      </c>
      <c r="V2152" t="s">
        <v>55</v>
      </c>
    </row>
    <row r="2153" spans="1:22" ht="15.75" hidden="1" thickBot="1" x14ac:dyDescent="0.3">
      <c r="A2153" t="s">
        <v>8325</v>
      </c>
      <c r="B2153" s="6" t="s">
        <v>10974</v>
      </c>
      <c r="C2153" t="s">
        <v>1</v>
      </c>
      <c r="D2153" t="s">
        <v>7706</v>
      </c>
      <c r="E2153" t="s">
        <v>10763</v>
      </c>
      <c r="F2153" t="s">
        <v>10764</v>
      </c>
      <c r="G2153">
        <v>1062</v>
      </c>
      <c r="H2153">
        <v>1062</v>
      </c>
      <c r="I2153">
        <v>1062</v>
      </c>
      <c r="J2153">
        <v>1062</v>
      </c>
      <c r="K2153">
        <v>0</v>
      </c>
      <c r="L2153" s="2">
        <v>0</v>
      </c>
      <c r="M2153" s="2">
        <v>0</v>
      </c>
      <c r="N2153" s="2">
        <v>0</v>
      </c>
      <c r="O2153" s="2">
        <v>0</v>
      </c>
      <c r="P2153" s="2">
        <v>0</v>
      </c>
      <c r="Q2153" s="2">
        <v>0</v>
      </c>
      <c r="R2153" s="2">
        <v>0</v>
      </c>
      <c r="S2153" s="2">
        <v>0</v>
      </c>
      <c r="T2153" s="2">
        <v>0</v>
      </c>
      <c r="U2153" s="2">
        <v>0</v>
      </c>
      <c r="V2153" t="s">
        <v>55</v>
      </c>
    </row>
    <row r="2154" spans="1:22" ht="15.75" hidden="1" thickBot="1" x14ac:dyDescent="0.3">
      <c r="A2154" t="s">
        <v>8325</v>
      </c>
      <c r="B2154" s="6" t="s">
        <v>10974</v>
      </c>
      <c r="C2154" t="s">
        <v>1</v>
      </c>
      <c r="D2154" t="s">
        <v>7706</v>
      </c>
      <c r="E2154" t="s">
        <v>10763</v>
      </c>
      <c r="F2154" t="s">
        <v>10764</v>
      </c>
      <c r="G2154">
        <v>1061</v>
      </c>
      <c r="H2154">
        <v>1061</v>
      </c>
      <c r="I2154">
        <v>1061</v>
      </c>
      <c r="J2154">
        <v>1061</v>
      </c>
      <c r="K2154">
        <v>0</v>
      </c>
      <c r="L2154" s="2">
        <v>0</v>
      </c>
      <c r="M2154" s="2">
        <v>0</v>
      </c>
      <c r="N2154" s="2">
        <v>0</v>
      </c>
      <c r="O2154" s="2">
        <v>45</v>
      </c>
      <c r="P2154" s="2">
        <v>0</v>
      </c>
      <c r="Q2154" s="2">
        <v>0</v>
      </c>
      <c r="R2154" s="2">
        <v>0</v>
      </c>
      <c r="S2154" s="2">
        <v>0</v>
      </c>
      <c r="T2154" s="2">
        <v>0</v>
      </c>
      <c r="U2154" s="2">
        <v>45</v>
      </c>
      <c r="V2154" t="s">
        <v>55</v>
      </c>
    </row>
    <row r="2155" spans="1:22" ht="15.75" hidden="1" thickBot="1" x14ac:dyDescent="0.3">
      <c r="A2155" t="s">
        <v>8325</v>
      </c>
      <c r="B2155" s="6" t="s">
        <v>10974</v>
      </c>
      <c r="C2155" t="s">
        <v>1</v>
      </c>
      <c r="D2155" t="s">
        <v>7706</v>
      </c>
      <c r="E2155" t="s">
        <v>10763</v>
      </c>
      <c r="F2155" t="s">
        <v>10764</v>
      </c>
      <c r="G2155">
        <v>1060</v>
      </c>
      <c r="H2155">
        <v>1060</v>
      </c>
      <c r="I2155">
        <v>1060</v>
      </c>
      <c r="J2155">
        <v>1060</v>
      </c>
      <c r="K2155">
        <v>0</v>
      </c>
      <c r="L2155" s="2">
        <v>0</v>
      </c>
      <c r="M2155" s="2">
        <v>0</v>
      </c>
      <c r="N2155" s="2">
        <v>0</v>
      </c>
      <c r="O2155" s="2">
        <v>292.5</v>
      </c>
      <c r="P2155" s="2">
        <v>0</v>
      </c>
      <c r="Q2155" s="2">
        <v>0</v>
      </c>
      <c r="R2155" s="2">
        <v>0</v>
      </c>
      <c r="S2155" s="2">
        <v>0</v>
      </c>
      <c r="T2155" s="2">
        <v>0</v>
      </c>
      <c r="U2155" s="2">
        <v>292.5</v>
      </c>
      <c r="V2155" t="s">
        <v>55</v>
      </c>
    </row>
    <row r="2156" spans="1:22" ht="15.75" hidden="1" thickBot="1" x14ac:dyDescent="0.3">
      <c r="A2156" t="s">
        <v>8325</v>
      </c>
      <c r="B2156" s="6" t="s">
        <v>10974</v>
      </c>
      <c r="C2156" t="s">
        <v>1</v>
      </c>
      <c r="D2156" t="s">
        <v>7706</v>
      </c>
      <c r="E2156" t="s">
        <v>10763</v>
      </c>
      <c r="F2156" t="s">
        <v>10764</v>
      </c>
      <c r="G2156">
        <v>1059</v>
      </c>
      <c r="H2156">
        <v>1059</v>
      </c>
      <c r="I2156">
        <v>1059</v>
      </c>
      <c r="J2156">
        <v>1059</v>
      </c>
      <c r="K2156">
        <v>0</v>
      </c>
      <c r="L2156" s="2">
        <v>0</v>
      </c>
      <c r="M2156" s="2">
        <v>0</v>
      </c>
      <c r="N2156" s="2">
        <v>0</v>
      </c>
      <c r="O2156" s="2">
        <v>88.3</v>
      </c>
      <c r="P2156" s="2">
        <v>0</v>
      </c>
      <c r="Q2156" s="2">
        <v>0</v>
      </c>
      <c r="R2156" s="2">
        <v>0</v>
      </c>
      <c r="S2156" s="2">
        <v>0</v>
      </c>
      <c r="T2156" s="2">
        <v>0</v>
      </c>
      <c r="U2156" s="2">
        <v>88.3</v>
      </c>
      <c r="V2156" t="s">
        <v>55</v>
      </c>
    </row>
    <row r="2157" spans="1:22" ht="15.75" hidden="1" thickBot="1" x14ac:dyDescent="0.3">
      <c r="A2157" t="s">
        <v>8325</v>
      </c>
      <c r="B2157" s="6" t="s">
        <v>10974</v>
      </c>
      <c r="C2157" t="s">
        <v>1</v>
      </c>
      <c r="D2157" t="s">
        <v>7706</v>
      </c>
      <c r="E2157" t="s">
        <v>10763</v>
      </c>
      <c r="F2157" t="s">
        <v>10764</v>
      </c>
      <c r="G2157">
        <v>1058</v>
      </c>
      <c r="H2157">
        <v>1058</v>
      </c>
      <c r="I2157">
        <v>1058</v>
      </c>
      <c r="J2157">
        <v>1058</v>
      </c>
      <c r="K2157">
        <v>0</v>
      </c>
      <c r="L2157" s="2">
        <v>0</v>
      </c>
      <c r="M2157" s="2">
        <v>0</v>
      </c>
      <c r="N2157" s="2">
        <v>0</v>
      </c>
      <c r="O2157" s="2">
        <v>385.7</v>
      </c>
      <c r="P2157" s="2">
        <v>0</v>
      </c>
      <c r="Q2157" s="2">
        <v>0</v>
      </c>
      <c r="R2157" s="2">
        <v>0</v>
      </c>
      <c r="S2157" s="2">
        <v>0</v>
      </c>
      <c r="T2157" s="2">
        <v>0</v>
      </c>
      <c r="U2157" s="2">
        <v>385.7</v>
      </c>
      <c r="V2157" t="s">
        <v>55</v>
      </c>
    </row>
    <row r="2158" spans="1:22" ht="15.75" hidden="1" thickBot="1" x14ac:dyDescent="0.3">
      <c r="A2158" t="s">
        <v>8325</v>
      </c>
      <c r="B2158" s="6" t="s">
        <v>10974</v>
      </c>
      <c r="C2158" t="s">
        <v>1</v>
      </c>
      <c r="D2158" t="s">
        <v>7706</v>
      </c>
      <c r="E2158" t="s">
        <v>10763</v>
      </c>
      <c r="F2158" t="s">
        <v>10764</v>
      </c>
      <c r="G2158">
        <v>1057</v>
      </c>
      <c r="H2158">
        <v>1057</v>
      </c>
      <c r="I2158">
        <v>1057</v>
      </c>
      <c r="J2158">
        <v>1057</v>
      </c>
      <c r="K2158">
        <v>0</v>
      </c>
      <c r="L2158" s="2">
        <v>0</v>
      </c>
      <c r="M2158" s="2">
        <v>0</v>
      </c>
      <c r="N2158" s="2">
        <v>0</v>
      </c>
      <c r="O2158" s="2">
        <v>384</v>
      </c>
      <c r="P2158" s="2">
        <v>0</v>
      </c>
      <c r="Q2158" s="2">
        <v>0</v>
      </c>
      <c r="R2158" s="2">
        <v>0</v>
      </c>
      <c r="S2158" s="2">
        <v>0</v>
      </c>
      <c r="T2158" s="2">
        <v>0</v>
      </c>
      <c r="U2158" s="2">
        <v>384</v>
      </c>
      <c r="V2158" t="s">
        <v>55</v>
      </c>
    </row>
    <row r="2159" spans="1:22" ht="15.75" hidden="1" thickBot="1" x14ac:dyDescent="0.3">
      <c r="A2159" t="s">
        <v>8325</v>
      </c>
      <c r="B2159" s="6" t="s">
        <v>10974</v>
      </c>
      <c r="C2159" t="s">
        <v>1</v>
      </c>
      <c r="D2159" t="s">
        <v>7706</v>
      </c>
      <c r="E2159" t="s">
        <v>10763</v>
      </c>
      <c r="F2159" t="s">
        <v>10764</v>
      </c>
      <c r="G2159">
        <v>1056</v>
      </c>
      <c r="H2159">
        <v>1056</v>
      </c>
      <c r="I2159">
        <v>1056</v>
      </c>
      <c r="J2159">
        <v>1056</v>
      </c>
      <c r="K2159">
        <v>0</v>
      </c>
      <c r="L2159" s="2">
        <v>0</v>
      </c>
      <c r="M2159" s="2">
        <v>0</v>
      </c>
      <c r="N2159" s="2">
        <v>0</v>
      </c>
      <c r="O2159" s="2">
        <v>135</v>
      </c>
      <c r="P2159" s="2">
        <v>0</v>
      </c>
      <c r="Q2159" s="2">
        <v>0</v>
      </c>
      <c r="R2159" s="2">
        <v>0</v>
      </c>
      <c r="S2159" s="2">
        <v>0</v>
      </c>
      <c r="T2159" s="2">
        <v>0</v>
      </c>
      <c r="U2159" s="2">
        <v>135</v>
      </c>
      <c r="V2159" t="s">
        <v>55</v>
      </c>
    </row>
    <row r="2160" spans="1:22" ht="15.75" hidden="1" thickBot="1" x14ac:dyDescent="0.3">
      <c r="A2160" t="s">
        <v>8325</v>
      </c>
      <c r="B2160" s="6" t="s">
        <v>10973</v>
      </c>
      <c r="C2160" t="s">
        <v>1</v>
      </c>
      <c r="D2160" t="s">
        <v>7706</v>
      </c>
      <c r="E2160" t="s">
        <v>10763</v>
      </c>
      <c r="F2160" t="s">
        <v>10764</v>
      </c>
      <c r="G2160">
        <v>1055</v>
      </c>
      <c r="H2160">
        <v>1055</v>
      </c>
      <c r="I2160">
        <v>1055</v>
      </c>
      <c r="J2160">
        <v>1055</v>
      </c>
      <c r="K2160">
        <v>0</v>
      </c>
      <c r="L2160" s="2">
        <v>0</v>
      </c>
      <c r="M2160" s="2">
        <v>0</v>
      </c>
      <c r="N2160" s="2">
        <v>0</v>
      </c>
      <c r="O2160" s="2">
        <v>47.5</v>
      </c>
      <c r="P2160" s="2">
        <v>0</v>
      </c>
      <c r="Q2160" s="2">
        <v>0</v>
      </c>
      <c r="R2160" s="2">
        <v>0</v>
      </c>
      <c r="S2160" s="2">
        <v>0</v>
      </c>
      <c r="T2160" s="2">
        <v>0</v>
      </c>
      <c r="U2160" s="2">
        <v>47.5</v>
      </c>
      <c r="V2160" t="s">
        <v>55</v>
      </c>
    </row>
    <row r="2161" spans="1:22" ht="15.75" hidden="1" thickBot="1" x14ac:dyDescent="0.3">
      <c r="A2161" t="s">
        <v>8325</v>
      </c>
      <c r="B2161" s="6" t="s">
        <v>10973</v>
      </c>
      <c r="C2161" t="s">
        <v>1</v>
      </c>
      <c r="D2161" t="s">
        <v>7706</v>
      </c>
      <c r="E2161" t="s">
        <v>10763</v>
      </c>
      <c r="F2161" t="s">
        <v>10764</v>
      </c>
      <c r="G2161">
        <v>1054</v>
      </c>
      <c r="H2161">
        <v>1054</v>
      </c>
      <c r="I2161">
        <v>1054</v>
      </c>
      <c r="J2161">
        <v>1054</v>
      </c>
      <c r="K2161">
        <v>0</v>
      </c>
      <c r="L2161" s="2">
        <v>0</v>
      </c>
      <c r="M2161" s="2">
        <v>0</v>
      </c>
      <c r="N2161" s="2">
        <v>0</v>
      </c>
      <c r="O2161" s="2">
        <v>573</v>
      </c>
      <c r="P2161" s="2">
        <v>0</v>
      </c>
      <c r="Q2161" s="2">
        <v>0</v>
      </c>
      <c r="R2161" s="2">
        <v>0</v>
      </c>
      <c r="S2161" s="2">
        <v>0</v>
      </c>
      <c r="T2161" s="2">
        <v>0</v>
      </c>
      <c r="U2161" s="2">
        <v>573</v>
      </c>
      <c r="V2161" t="s">
        <v>55</v>
      </c>
    </row>
    <row r="2162" spans="1:22" ht="15.75" hidden="1" thickBot="1" x14ac:dyDescent="0.3">
      <c r="A2162" t="s">
        <v>8325</v>
      </c>
      <c r="B2162" s="6" t="s">
        <v>10973</v>
      </c>
      <c r="C2162" t="s">
        <v>1</v>
      </c>
      <c r="D2162" t="s">
        <v>7706</v>
      </c>
      <c r="E2162" t="s">
        <v>10763</v>
      </c>
      <c r="F2162" t="s">
        <v>10764</v>
      </c>
      <c r="G2162">
        <v>1053</v>
      </c>
      <c r="H2162">
        <v>1053</v>
      </c>
      <c r="I2162">
        <v>1053</v>
      </c>
      <c r="J2162">
        <v>1053</v>
      </c>
      <c r="K2162">
        <v>0</v>
      </c>
      <c r="L2162" s="2">
        <v>0</v>
      </c>
      <c r="M2162" s="2">
        <v>0</v>
      </c>
      <c r="N2162" s="2">
        <v>0</v>
      </c>
      <c r="O2162" s="2">
        <v>100</v>
      </c>
      <c r="P2162" s="2">
        <v>0</v>
      </c>
      <c r="Q2162" s="2">
        <v>0</v>
      </c>
      <c r="R2162" s="2">
        <v>0</v>
      </c>
      <c r="S2162" s="2">
        <v>0</v>
      </c>
      <c r="T2162" s="2">
        <v>0</v>
      </c>
      <c r="U2162" s="2">
        <v>100</v>
      </c>
      <c r="V2162" t="s">
        <v>55</v>
      </c>
    </row>
    <row r="2163" spans="1:22" ht="15.75" hidden="1" thickBot="1" x14ac:dyDescent="0.3">
      <c r="A2163" t="s">
        <v>8325</v>
      </c>
      <c r="B2163" s="6" t="s">
        <v>10973</v>
      </c>
      <c r="C2163" t="s">
        <v>1</v>
      </c>
      <c r="D2163" t="s">
        <v>7706</v>
      </c>
      <c r="E2163" t="s">
        <v>10763</v>
      </c>
      <c r="F2163" t="s">
        <v>10764</v>
      </c>
      <c r="G2163">
        <v>1052</v>
      </c>
      <c r="H2163">
        <v>1052</v>
      </c>
      <c r="I2163">
        <v>1052</v>
      </c>
      <c r="J2163">
        <v>1052</v>
      </c>
      <c r="K2163">
        <v>0</v>
      </c>
      <c r="L2163" s="2">
        <v>0</v>
      </c>
      <c r="M2163" s="2">
        <v>0</v>
      </c>
      <c r="N2163" s="2">
        <v>0</v>
      </c>
      <c r="O2163" s="2">
        <v>24</v>
      </c>
      <c r="P2163" s="2">
        <v>0</v>
      </c>
      <c r="Q2163" s="2">
        <v>0</v>
      </c>
      <c r="R2163" s="2">
        <v>0</v>
      </c>
      <c r="S2163" s="2">
        <v>0</v>
      </c>
      <c r="T2163" s="2">
        <v>0</v>
      </c>
      <c r="U2163" s="2">
        <v>24</v>
      </c>
      <c r="V2163" t="s">
        <v>55</v>
      </c>
    </row>
    <row r="2164" spans="1:22" ht="15.75" hidden="1" thickBot="1" x14ac:dyDescent="0.3">
      <c r="A2164" t="s">
        <v>8325</v>
      </c>
      <c r="B2164" s="6" t="s">
        <v>10973</v>
      </c>
      <c r="C2164" t="s">
        <v>1</v>
      </c>
      <c r="D2164" t="s">
        <v>7706</v>
      </c>
      <c r="E2164" t="s">
        <v>10763</v>
      </c>
      <c r="F2164" t="s">
        <v>10764</v>
      </c>
      <c r="G2164">
        <v>1051</v>
      </c>
      <c r="H2164">
        <v>1051</v>
      </c>
      <c r="I2164">
        <v>1051</v>
      </c>
      <c r="J2164">
        <v>1051</v>
      </c>
      <c r="K2164">
        <v>0</v>
      </c>
      <c r="L2164" s="2">
        <v>0</v>
      </c>
      <c r="M2164" s="2">
        <v>0</v>
      </c>
      <c r="N2164" s="2">
        <v>0</v>
      </c>
      <c r="O2164" s="2">
        <v>25.6</v>
      </c>
      <c r="P2164" s="2">
        <v>0</v>
      </c>
      <c r="Q2164" s="2">
        <v>0</v>
      </c>
      <c r="R2164" s="2">
        <v>0</v>
      </c>
      <c r="S2164" s="2">
        <v>0</v>
      </c>
      <c r="T2164" s="2">
        <v>0</v>
      </c>
      <c r="U2164" s="2">
        <v>25.6</v>
      </c>
      <c r="V2164" t="s">
        <v>55</v>
      </c>
    </row>
    <row r="2165" spans="1:22" ht="15.75" hidden="1" thickBot="1" x14ac:dyDescent="0.3">
      <c r="A2165" t="s">
        <v>8325</v>
      </c>
      <c r="B2165" s="6" t="s">
        <v>10973</v>
      </c>
      <c r="C2165" t="s">
        <v>1</v>
      </c>
      <c r="D2165" t="s">
        <v>7706</v>
      </c>
      <c r="E2165" t="s">
        <v>10763</v>
      </c>
      <c r="F2165" t="s">
        <v>10764</v>
      </c>
      <c r="G2165">
        <v>1050</v>
      </c>
      <c r="H2165">
        <v>1050</v>
      </c>
      <c r="I2165">
        <v>1050</v>
      </c>
      <c r="J2165">
        <v>1050</v>
      </c>
      <c r="K2165">
        <v>0</v>
      </c>
      <c r="L2165" s="2">
        <v>0</v>
      </c>
      <c r="M2165" s="2">
        <v>0</v>
      </c>
      <c r="N2165" s="2">
        <v>0</v>
      </c>
      <c r="O2165" s="2">
        <v>102.55</v>
      </c>
      <c r="P2165" s="2">
        <v>0</v>
      </c>
      <c r="Q2165" s="2">
        <v>0</v>
      </c>
      <c r="R2165" s="2">
        <v>0</v>
      </c>
      <c r="S2165" s="2">
        <v>0</v>
      </c>
      <c r="T2165" s="2">
        <v>0</v>
      </c>
      <c r="U2165" s="2">
        <v>102.55</v>
      </c>
      <c r="V2165" t="s">
        <v>55</v>
      </c>
    </row>
    <row r="2166" spans="1:22" ht="15.75" hidden="1" thickBot="1" x14ac:dyDescent="0.3">
      <c r="A2166" t="s">
        <v>8325</v>
      </c>
      <c r="B2166" s="6" t="s">
        <v>10973</v>
      </c>
      <c r="C2166" t="s">
        <v>1</v>
      </c>
      <c r="D2166" t="s">
        <v>7706</v>
      </c>
      <c r="E2166" t="s">
        <v>10763</v>
      </c>
      <c r="F2166" t="s">
        <v>10764</v>
      </c>
      <c r="G2166">
        <v>1049</v>
      </c>
      <c r="H2166">
        <v>1049</v>
      </c>
      <c r="I2166">
        <v>1049</v>
      </c>
      <c r="J2166">
        <v>1049</v>
      </c>
      <c r="K2166">
        <v>0</v>
      </c>
      <c r="L2166" s="2">
        <v>0</v>
      </c>
      <c r="M2166" s="2">
        <v>0</v>
      </c>
      <c r="N2166" s="2">
        <v>0</v>
      </c>
      <c r="O2166" s="2">
        <v>54.96</v>
      </c>
      <c r="P2166" s="2">
        <v>0</v>
      </c>
      <c r="Q2166" s="2">
        <v>0</v>
      </c>
      <c r="R2166" s="2">
        <v>0</v>
      </c>
      <c r="S2166" s="2">
        <v>0</v>
      </c>
      <c r="T2166" s="2">
        <v>0</v>
      </c>
      <c r="U2166" s="2">
        <v>54.96</v>
      </c>
      <c r="V2166" t="s">
        <v>55</v>
      </c>
    </row>
    <row r="2167" spans="1:22" ht="15.75" hidden="1" thickBot="1" x14ac:dyDescent="0.3">
      <c r="A2167" t="s">
        <v>8325</v>
      </c>
      <c r="B2167" s="6" t="s">
        <v>10973</v>
      </c>
      <c r="C2167" t="s">
        <v>1</v>
      </c>
      <c r="D2167" t="s">
        <v>7706</v>
      </c>
      <c r="E2167" t="s">
        <v>10763</v>
      </c>
      <c r="F2167" t="s">
        <v>10764</v>
      </c>
      <c r="G2167">
        <v>1048</v>
      </c>
      <c r="H2167">
        <v>1048</v>
      </c>
      <c r="I2167">
        <v>1048</v>
      </c>
      <c r="J2167">
        <v>1048</v>
      </c>
      <c r="K2167">
        <v>0</v>
      </c>
      <c r="L2167" s="2">
        <v>0</v>
      </c>
      <c r="M2167" s="2">
        <v>0</v>
      </c>
      <c r="N2167" s="2">
        <v>0</v>
      </c>
      <c r="O2167" s="2">
        <v>29.8</v>
      </c>
      <c r="P2167" s="2">
        <v>0</v>
      </c>
      <c r="Q2167" s="2">
        <v>0</v>
      </c>
      <c r="R2167" s="2">
        <v>0</v>
      </c>
      <c r="S2167" s="2">
        <v>0</v>
      </c>
      <c r="T2167" s="2">
        <v>0</v>
      </c>
      <c r="U2167" s="2">
        <v>29.8</v>
      </c>
      <c r="V2167" t="s">
        <v>55</v>
      </c>
    </row>
    <row r="2168" spans="1:22" ht="15.75" hidden="1" thickBot="1" x14ac:dyDescent="0.3">
      <c r="A2168" t="s">
        <v>8325</v>
      </c>
      <c r="B2168" s="6" t="s">
        <v>10973</v>
      </c>
      <c r="C2168" t="s">
        <v>1</v>
      </c>
      <c r="D2168" t="s">
        <v>7706</v>
      </c>
      <c r="E2168" t="s">
        <v>10763</v>
      </c>
      <c r="F2168" t="s">
        <v>10764</v>
      </c>
      <c r="G2168">
        <v>1047</v>
      </c>
      <c r="H2168">
        <v>1047</v>
      </c>
      <c r="I2168">
        <v>1047</v>
      </c>
      <c r="J2168">
        <v>1047</v>
      </c>
      <c r="K2168">
        <v>0</v>
      </c>
      <c r="L2168" s="2">
        <v>0</v>
      </c>
      <c r="M2168" s="2">
        <v>0</v>
      </c>
      <c r="N2168" s="2">
        <v>0</v>
      </c>
      <c r="O2168" s="2">
        <v>47.8</v>
      </c>
      <c r="P2168" s="2">
        <v>0</v>
      </c>
      <c r="Q2168" s="2">
        <v>0</v>
      </c>
      <c r="R2168" s="2">
        <v>0</v>
      </c>
      <c r="S2168" s="2">
        <v>0</v>
      </c>
      <c r="T2168" s="2">
        <v>0</v>
      </c>
      <c r="U2168" s="2">
        <v>47.8</v>
      </c>
      <c r="V2168" t="s">
        <v>55</v>
      </c>
    </row>
    <row r="2169" spans="1:22" ht="15.75" hidden="1" thickBot="1" x14ac:dyDescent="0.3">
      <c r="A2169" t="s">
        <v>8325</v>
      </c>
      <c r="B2169" s="6" t="s">
        <v>10973</v>
      </c>
      <c r="C2169" t="s">
        <v>1</v>
      </c>
      <c r="D2169" t="s">
        <v>7706</v>
      </c>
      <c r="E2169" t="s">
        <v>10763</v>
      </c>
      <c r="F2169" t="s">
        <v>10764</v>
      </c>
      <c r="G2169">
        <v>1046</v>
      </c>
      <c r="H2169">
        <v>1046</v>
      </c>
      <c r="I2169">
        <v>1046</v>
      </c>
      <c r="J2169">
        <v>1046</v>
      </c>
      <c r="K2169">
        <v>0</v>
      </c>
      <c r="L2169" s="2">
        <v>0</v>
      </c>
      <c r="M2169" s="2">
        <v>0</v>
      </c>
      <c r="N2169" s="2">
        <v>0</v>
      </c>
      <c r="O2169" s="2">
        <v>10.8</v>
      </c>
      <c r="P2169" s="2">
        <v>0</v>
      </c>
      <c r="Q2169" s="2">
        <v>0</v>
      </c>
      <c r="R2169" s="2">
        <v>0</v>
      </c>
      <c r="S2169" s="2">
        <v>0</v>
      </c>
      <c r="T2169" s="2">
        <v>0</v>
      </c>
      <c r="U2169" s="2">
        <v>10.8</v>
      </c>
      <c r="V2169" t="s">
        <v>55</v>
      </c>
    </row>
    <row r="2170" spans="1:22" ht="15.75" hidden="1" thickBot="1" x14ac:dyDescent="0.3">
      <c r="A2170" t="s">
        <v>8325</v>
      </c>
      <c r="B2170" s="6" t="s">
        <v>10973</v>
      </c>
      <c r="C2170" t="s">
        <v>1</v>
      </c>
      <c r="D2170" t="s">
        <v>7706</v>
      </c>
      <c r="E2170" t="s">
        <v>10763</v>
      </c>
      <c r="F2170" t="s">
        <v>10764</v>
      </c>
      <c r="G2170">
        <v>1045</v>
      </c>
      <c r="H2170">
        <v>1045</v>
      </c>
      <c r="I2170">
        <v>1045</v>
      </c>
      <c r="J2170">
        <v>1045</v>
      </c>
      <c r="K2170">
        <v>0</v>
      </c>
      <c r="L2170" s="2">
        <v>0</v>
      </c>
      <c r="M2170" s="2">
        <v>0</v>
      </c>
      <c r="N2170" s="2">
        <v>0</v>
      </c>
      <c r="O2170" s="2">
        <v>85</v>
      </c>
      <c r="P2170" s="2">
        <v>0</v>
      </c>
      <c r="Q2170" s="2">
        <v>0</v>
      </c>
      <c r="R2170" s="2">
        <v>0</v>
      </c>
      <c r="S2170" s="2">
        <v>0</v>
      </c>
      <c r="T2170" s="2">
        <v>0</v>
      </c>
      <c r="U2170" s="2">
        <v>85</v>
      </c>
      <c r="V2170" t="s">
        <v>55</v>
      </c>
    </row>
    <row r="2171" spans="1:22" ht="15.75" hidden="1" thickBot="1" x14ac:dyDescent="0.3">
      <c r="A2171" t="s">
        <v>8325</v>
      </c>
      <c r="B2171" s="6" t="s">
        <v>10973</v>
      </c>
      <c r="C2171" t="s">
        <v>1</v>
      </c>
      <c r="D2171" t="s">
        <v>7706</v>
      </c>
      <c r="E2171" t="s">
        <v>10763</v>
      </c>
      <c r="F2171" t="s">
        <v>10764</v>
      </c>
      <c r="G2171">
        <v>1044</v>
      </c>
      <c r="H2171">
        <v>1044</v>
      </c>
      <c r="I2171">
        <v>1044</v>
      </c>
      <c r="J2171">
        <v>1044</v>
      </c>
      <c r="K2171">
        <v>0</v>
      </c>
      <c r="L2171" s="2">
        <v>0</v>
      </c>
      <c r="M2171" s="2">
        <v>0</v>
      </c>
      <c r="N2171" s="2">
        <v>0</v>
      </c>
      <c r="O2171" s="2">
        <v>84.25</v>
      </c>
      <c r="P2171" s="2">
        <v>0</v>
      </c>
      <c r="Q2171" s="2">
        <v>0</v>
      </c>
      <c r="R2171" s="2">
        <v>0</v>
      </c>
      <c r="S2171" s="2">
        <v>0</v>
      </c>
      <c r="T2171" s="2">
        <v>0</v>
      </c>
      <c r="U2171" s="2">
        <v>84.25</v>
      </c>
      <c r="V2171" t="s">
        <v>55</v>
      </c>
    </row>
    <row r="2172" spans="1:22" ht="15.75" hidden="1" thickBot="1" x14ac:dyDescent="0.3">
      <c r="A2172" t="s">
        <v>8325</v>
      </c>
      <c r="B2172" s="6" t="s">
        <v>10973</v>
      </c>
      <c r="C2172" t="s">
        <v>1</v>
      </c>
      <c r="D2172" t="s">
        <v>7706</v>
      </c>
      <c r="E2172" t="s">
        <v>10763</v>
      </c>
      <c r="F2172" t="s">
        <v>10764</v>
      </c>
      <c r="G2172">
        <v>1043</v>
      </c>
      <c r="H2172">
        <v>1043</v>
      </c>
      <c r="I2172">
        <v>1043</v>
      </c>
      <c r="J2172">
        <v>1043</v>
      </c>
      <c r="K2172">
        <v>0</v>
      </c>
      <c r="L2172" s="2">
        <v>0</v>
      </c>
      <c r="M2172" s="2">
        <v>0</v>
      </c>
      <c r="N2172" s="2">
        <v>0</v>
      </c>
      <c r="O2172" s="2">
        <v>63.1</v>
      </c>
      <c r="P2172" s="2">
        <v>0</v>
      </c>
      <c r="Q2172" s="2">
        <v>0</v>
      </c>
      <c r="R2172" s="2">
        <v>0</v>
      </c>
      <c r="S2172" s="2">
        <v>0</v>
      </c>
      <c r="T2172" s="2">
        <v>0</v>
      </c>
      <c r="U2172" s="2">
        <v>63.1</v>
      </c>
      <c r="V2172" t="s">
        <v>55</v>
      </c>
    </row>
    <row r="2173" spans="1:22" ht="15.75" hidden="1" thickBot="1" x14ac:dyDescent="0.3">
      <c r="A2173" t="s">
        <v>8325</v>
      </c>
      <c r="B2173" s="6" t="s">
        <v>10973</v>
      </c>
      <c r="C2173" t="s">
        <v>1</v>
      </c>
      <c r="D2173" t="s">
        <v>7706</v>
      </c>
      <c r="E2173" t="s">
        <v>10763</v>
      </c>
      <c r="F2173" t="s">
        <v>10764</v>
      </c>
      <c r="G2173">
        <v>1042</v>
      </c>
      <c r="H2173">
        <v>1042</v>
      </c>
      <c r="I2173">
        <v>1042</v>
      </c>
      <c r="J2173">
        <v>1042</v>
      </c>
      <c r="K2173">
        <v>0</v>
      </c>
      <c r="L2173" s="2">
        <v>0</v>
      </c>
      <c r="M2173" s="2">
        <v>0</v>
      </c>
      <c r="N2173" s="2">
        <v>0</v>
      </c>
      <c r="O2173" s="2">
        <v>50</v>
      </c>
      <c r="P2173" s="2">
        <v>0</v>
      </c>
      <c r="Q2173" s="2">
        <v>0</v>
      </c>
      <c r="R2173" s="2">
        <v>0</v>
      </c>
      <c r="S2173" s="2">
        <v>0</v>
      </c>
      <c r="T2173" s="2">
        <v>0</v>
      </c>
      <c r="U2173" s="2">
        <v>50</v>
      </c>
      <c r="V2173" t="s">
        <v>55</v>
      </c>
    </row>
    <row r="2174" spans="1:22" ht="15.75" hidden="1" thickBot="1" x14ac:dyDescent="0.3">
      <c r="A2174" t="s">
        <v>8325</v>
      </c>
      <c r="B2174" s="6" t="s">
        <v>10972</v>
      </c>
      <c r="C2174" t="s">
        <v>1</v>
      </c>
      <c r="D2174" t="s">
        <v>7706</v>
      </c>
      <c r="E2174" t="s">
        <v>10763</v>
      </c>
      <c r="F2174" t="s">
        <v>10764</v>
      </c>
      <c r="G2174">
        <v>1041</v>
      </c>
      <c r="H2174">
        <v>1041</v>
      </c>
      <c r="I2174">
        <v>1041</v>
      </c>
      <c r="J2174">
        <v>1041</v>
      </c>
      <c r="K2174">
        <v>0</v>
      </c>
      <c r="L2174" s="2">
        <v>0</v>
      </c>
      <c r="M2174" s="2">
        <v>0</v>
      </c>
      <c r="N2174" s="2">
        <v>0</v>
      </c>
      <c r="O2174" s="2">
        <v>355.5</v>
      </c>
      <c r="P2174" s="2">
        <v>0</v>
      </c>
      <c r="Q2174" s="2">
        <v>0</v>
      </c>
      <c r="R2174" s="2">
        <v>0</v>
      </c>
      <c r="S2174" s="2">
        <v>0</v>
      </c>
      <c r="T2174" s="2">
        <v>0</v>
      </c>
      <c r="U2174" s="2">
        <v>355.5</v>
      </c>
      <c r="V2174" t="s">
        <v>55</v>
      </c>
    </row>
    <row r="2175" spans="1:22" ht="15.75" hidden="1" thickBot="1" x14ac:dyDescent="0.3">
      <c r="A2175" t="s">
        <v>8325</v>
      </c>
      <c r="B2175" s="6" t="s">
        <v>10972</v>
      </c>
      <c r="C2175" t="s">
        <v>1</v>
      </c>
      <c r="D2175" t="s">
        <v>7706</v>
      </c>
      <c r="E2175" t="s">
        <v>10763</v>
      </c>
      <c r="F2175" t="s">
        <v>10764</v>
      </c>
      <c r="G2175">
        <v>1040</v>
      </c>
      <c r="H2175">
        <v>1040</v>
      </c>
      <c r="I2175">
        <v>1040</v>
      </c>
      <c r="J2175">
        <v>1040</v>
      </c>
      <c r="K2175">
        <v>0</v>
      </c>
      <c r="L2175" s="2">
        <v>0</v>
      </c>
      <c r="M2175" s="2">
        <v>0</v>
      </c>
      <c r="N2175" s="2">
        <v>0</v>
      </c>
      <c r="O2175" s="2">
        <v>240.95</v>
      </c>
      <c r="P2175" s="2">
        <v>0</v>
      </c>
      <c r="Q2175" s="2">
        <v>0</v>
      </c>
      <c r="R2175" s="2">
        <v>0</v>
      </c>
      <c r="S2175" s="2">
        <v>0</v>
      </c>
      <c r="T2175" s="2">
        <v>0</v>
      </c>
      <c r="U2175" s="2">
        <v>240.95</v>
      </c>
      <c r="V2175" t="s">
        <v>55</v>
      </c>
    </row>
    <row r="2176" spans="1:22" ht="15.75" hidden="1" thickBot="1" x14ac:dyDescent="0.3">
      <c r="A2176" t="s">
        <v>8325</v>
      </c>
      <c r="B2176" s="6" t="s">
        <v>10972</v>
      </c>
      <c r="C2176" t="s">
        <v>1</v>
      </c>
      <c r="D2176" t="s">
        <v>7706</v>
      </c>
      <c r="E2176" t="s">
        <v>10763</v>
      </c>
      <c r="F2176" t="s">
        <v>10764</v>
      </c>
      <c r="G2176">
        <v>1039</v>
      </c>
      <c r="H2176">
        <v>1039</v>
      </c>
      <c r="I2176">
        <v>1039</v>
      </c>
      <c r="J2176">
        <v>1039</v>
      </c>
      <c r="K2176">
        <v>0</v>
      </c>
      <c r="L2176" s="2">
        <v>0</v>
      </c>
      <c r="M2176" s="2">
        <v>0</v>
      </c>
      <c r="N2176" s="2">
        <v>0</v>
      </c>
      <c r="O2176" s="2">
        <v>130.9</v>
      </c>
      <c r="P2176" s="2">
        <v>0</v>
      </c>
      <c r="Q2176" s="2">
        <v>0</v>
      </c>
      <c r="R2176" s="2">
        <v>0</v>
      </c>
      <c r="S2176" s="2">
        <v>0</v>
      </c>
      <c r="T2176" s="2">
        <v>0</v>
      </c>
      <c r="U2176" s="2">
        <v>130.9</v>
      </c>
      <c r="V2176" t="s">
        <v>55</v>
      </c>
    </row>
    <row r="2177" spans="1:22" ht="15.75" hidden="1" thickBot="1" x14ac:dyDescent="0.3">
      <c r="A2177" t="s">
        <v>8325</v>
      </c>
      <c r="B2177" s="6" t="s">
        <v>10972</v>
      </c>
      <c r="C2177" t="s">
        <v>1</v>
      </c>
      <c r="D2177" t="s">
        <v>7706</v>
      </c>
      <c r="E2177" t="s">
        <v>10763</v>
      </c>
      <c r="F2177" t="s">
        <v>10764</v>
      </c>
      <c r="G2177">
        <v>1038</v>
      </c>
      <c r="H2177">
        <v>1038</v>
      </c>
      <c r="I2177">
        <v>1038</v>
      </c>
      <c r="J2177">
        <v>1038</v>
      </c>
      <c r="K2177">
        <v>0</v>
      </c>
      <c r="L2177" s="2">
        <v>0</v>
      </c>
      <c r="M2177" s="2">
        <v>0</v>
      </c>
      <c r="N2177" s="2">
        <v>0</v>
      </c>
      <c r="O2177" s="2">
        <v>6</v>
      </c>
      <c r="P2177" s="2">
        <v>0</v>
      </c>
      <c r="Q2177" s="2">
        <v>0</v>
      </c>
      <c r="R2177" s="2">
        <v>0</v>
      </c>
      <c r="S2177" s="2">
        <v>0</v>
      </c>
      <c r="T2177" s="2">
        <v>0</v>
      </c>
      <c r="U2177" s="2">
        <v>6</v>
      </c>
      <c r="V2177" t="s">
        <v>55</v>
      </c>
    </row>
    <row r="2178" spans="1:22" ht="15.75" hidden="1" thickBot="1" x14ac:dyDescent="0.3">
      <c r="A2178" t="s">
        <v>8325</v>
      </c>
      <c r="B2178" s="6" t="s">
        <v>10972</v>
      </c>
      <c r="C2178" t="s">
        <v>1</v>
      </c>
      <c r="D2178" t="s">
        <v>7706</v>
      </c>
      <c r="E2178" t="s">
        <v>10763</v>
      </c>
      <c r="F2178" t="s">
        <v>10764</v>
      </c>
      <c r="G2178">
        <v>1037</v>
      </c>
      <c r="H2178">
        <v>1037</v>
      </c>
      <c r="I2178">
        <v>1037</v>
      </c>
      <c r="J2178">
        <v>1037</v>
      </c>
      <c r="K2178">
        <v>0</v>
      </c>
      <c r="L2178" s="2">
        <v>0</v>
      </c>
      <c r="M2178" s="2">
        <v>0</v>
      </c>
      <c r="N2178" s="2">
        <v>0</v>
      </c>
      <c r="O2178" s="2">
        <v>135</v>
      </c>
      <c r="P2178" s="2">
        <v>0</v>
      </c>
      <c r="Q2178" s="2">
        <v>0</v>
      </c>
      <c r="R2178" s="2">
        <v>0</v>
      </c>
      <c r="S2178" s="2">
        <v>0</v>
      </c>
      <c r="T2178" s="2">
        <v>0</v>
      </c>
      <c r="U2178" s="2">
        <v>135</v>
      </c>
      <c r="V2178" t="s">
        <v>55</v>
      </c>
    </row>
    <row r="2179" spans="1:22" ht="15.75" hidden="1" thickBot="1" x14ac:dyDescent="0.3">
      <c r="A2179" t="s">
        <v>8325</v>
      </c>
      <c r="B2179" s="6" t="s">
        <v>10972</v>
      </c>
      <c r="C2179" t="s">
        <v>1</v>
      </c>
      <c r="D2179" t="s">
        <v>7706</v>
      </c>
      <c r="E2179" t="s">
        <v>10763</v>
      </c>
      <c r="F2179" t="s">
        <v>10764</v>
      </c>
      <c r="G2179">
        <v>1036</v>
      </c>
      <c r="H2179">
        <v>1036</v>
      </c>
      <c r="I2179">
        <v>1036</v>
      </c>
      <c r="J2179">
        <v>1036</v>
      </c>
      <c r="K2179">
        <v>0</v>
      </c>
      <c r="L2179" s="2">
        <v>0</v>
      </c>
      <c r="M2179" s="2">
        <v>0</v>
      </c>
      <c r="N2179" s="2">
        <v>0</v>
      </c>
      <c r="O2179" s="2">
        <v>189</v>
      </c>
      <c r="P2179" s="2">
        <v>0</v>
      </c>
      <c r="Q2179" s="2">
        <v>0</v>
      </c>
      <c r="R2179" s="2">
        <v>0</v>
      </c>
      <c r="S2179" s="2">
        <v>0</v>
      </c>
      <c r="T2179" s="2">
        <v>0</v>
      </c>
      <c r="U2179" s="2">
        <v>189</v>
      </c>
      <c r="V2179" t="s">
        <v>55</v>
      </c>
    </row>
    <row r="2180" spans="1:22" ht="15.75" hidden="1" thickBot="1" x14ac:dyDescent="0.3">
      <c r="A2180" t="s">
        <v>8325</v>
      </c>
      <c r="B2180" s="6" t="s">
        <v>10971</v>
      </c>
      <c r="C2180" t="s">
        <v>1</v>
      </c>
      <c r="D2180" t="s">
        <v>7706</v>
      </c>
      <c r="E2180" t="s">
        <v>10763</v>
      </c>
      <c r="F2180" t="s">
        <v>10764</v>
      </c>
      <c r="G2180">
        <v>1035</v>
      </c>
      <c r="H2180">
        <v>1035</v>
      </c>
      <c r="I2180">
        <v>1035</v>
      </c>
      <c r="J2180">
        <v>1035</v>
      </c>
      <c r="K2180">
        <v>0</v>
      </c>
      <c r="L2180" s="2">
        <v>0</v>
      </c>
      <c r="M2180" s="2">
        <v>0</v>
      </c>
      <c r="N2180" s="2">
        <v>0</v>
      </c>
      <c r="O2180" s="2">
        <v>24.75</v>
      </c>
      <c r="P2180" s="2">
        <v>0</v>
      </c>
      <c r="Q2180" s="2">
        <v>0</v>
      </c>
      <c r="R2180" s="2">
        <v>0</v>
      </c>
      <c r="S2180" s="2">
        <v>0</v>
      </c>
      <c r="T2180" s="2">
        <v>0</v>
      </c>
      <c r="U2180" s="2">
        <v>24.75</v>
      </c>
      <c r="V2180" t="s">
        <v>55</v>
      </c>
    </row>
    <row r="2181" spans="1:22" ht="15.75" hidden="1" thickBot="1" x14ac:dyDescent="0.3">
      <c r="A2181" t="s">
        <v>8325</v>
      </c>
      <c r="B2181" s="6" t="s">
        <v>10971</v>
      </c>
      <c r="C2181" t="s">
        <v>1</v>
      </c>
      <c r="D2181" t="s">
        <v>7706</v>
      </c>
      <c r="E2181" t="s">
        <v>10763</v>
      </c>
      <c r="F2181" t="s">
        <v>10764</v>
      </c>
      <c r="G2181">
        <v>1034</v>
      </c>
      <c r="H2181">
        <v>1034</v>
      </c>
      <c r="I2181">
        <v>1034</v>
      </c>
      <c r="J2181">
        <v>1034</v>
      </c>
      <c r="K2181">
        <v>0</v>
      </c>
      <c r="L2181" s="2">
        <v>0</v>
      </c>
      <c r="M2181" s="2">
        <v>0</v>
      </c>
      <c r="N2181" s="2">
        <v>0</v>
      </c>
      <c r="O2181" s="2">
        <v>149.5</v>
      </c>
      <c r="P2181" s="2">
        <v>0</v>
      </c>
      <c r="Q2181" s="2">
        <v>0</v>
      </c>
      <c r="R2181" s="2">
        <v>0</v>
      </c>
      <c r="S2181" s="2">
        <v>0</v>
      </c>
      <c r="T2181" s="2">
        <v>0</v>
      </c>
      <c r="U2181" s="2">
        <v>149.5</v>
      </c>
      <c r="V2181" t="s">
        <v>55</v>
      </c>
    </row>
    <row r="2182" spans="1:22" ht="15.75" hidden="1" thickBot="1" x14ac:dyDescent="0.3">
      <c r="A2182" t="s">
        <v>8325</v>
      </c>
      <c r="B2182" s="6" t="s">
        <v>10971</v>
      </c>
      <c r="C2182" t="s">
        <v>1</v>
      </c>
      <c r="D2182" t="s">
        <v>7706</v>
      </c>
      <c r="E2182" t="s">
        <v>10763</v>
      </c>
      <c r="F2182" t="s">
        <v>10764</v>
      </c>
      <c r="G2182">
        <v>1033</v>
      </c>
      <c r="H2182">
        <v>1033</v>
      </c>
      <c r="I2182">
        <v>1033</v>
      </c>
      <c r="J2182">
        <v>1033</v>
      </c>
      <c r="K2182">
        <v>0</v>
      </c>
      <c r="L2182" s="2">
        <v>0</v>
      </c>
      <c r="M2182" s="2">
        <v>0</v>
      </c>
      <c r="N2182" s="2">
        <v>0</v>
      </c>
      <c r="O2182" s="2">
        <v>52.5</v>
      </c>
      <c r="P2182" s="2">
        <v>0</v>
      </c>
      <c r="Q2182" s="2">
        <v>0</v>
      </c>
      <c r="R2182" s="2">
        <v>0</v>
      </c>
      <c r="S2182" s="2">
        <v>0</v>
      </c>
      <c r="T2182" s="2">
        <v>0</v>
      </c>
      <c r="U2182" s="2">
        <v>52.5</v>
      </c>
      <c r="V2182" t="s">
        <v>55</v>
      </c>
    </row>
    <row r="2183" spans="1:22" ht="15.75" hidden="1" thickBot="1" x14ac:dyDescent="0.3">
      <c r="A2183" t="s">
        <v>8325</v>
      </c>
      <c r="B2183" s="6" t="s">
        <v>10971</v>
      </c>
      <c r="C2183" t="s">
        <v>1</v>
      </c>
      <c r="D2183" t="s">
        <v>7706</v>
      </c>
      <c r="E2183" t="s">
        <v>10763</v>
      </c>
      <c r="F2183" t="s">
        <v>10764</v>
      </c>
      <c r="G2183">
        <v>1032</v>
      </c>
      <c r="H2183">
        <v>1032</v>
      </c>
      <c r="I2183">
        <v>1032</v>
      </c>
      <c r="J2183">
        <v>1032</v>
      </c>
      <c r="K2183">
        <v>0</v>
      </c>
      <c r="L2183" s="2">
        <v>0</v>
      </c>
      <c r="M2183" s="2">
        <v>0</v>
      </c>
      <c r="N2183" s="2">
        <v>0</v>
      </c>
      <c r="O2183" s="2">
        <v>13</v>
      </c>
      <c r="P2183" s="2">
        <v>0</v>
      </c>
      <c r="Q2183" s="2">
        <v>0</v>
      </c>
      <c r="R2183" s="2">
        <v>0</v>
      </c>
      <c r="S2183" s="2">
        <v>0</v>
      </c>
      <c r="T2183" s="2">
        <v>0</v>
      </c>
      <c r="U2183" s="2">
        <v>13</v>
      </c>
      <c r="V2183" t="s">
        <v>55</v>
      </c>
    </row>
    <row r="2184" spans="1:22" ht="15.75" hidden="1" thickBot="1" x14ac:dyDescent="0.3">
      <c r="A2184" t="s">
        <v>8325</v>
      </c>
      <c r="B2184" s="6" t="s">
        <v>10971</v>
      </c>
      <c r="C2184" t="s">
        <v>1</v>
      </c>
      <c r="D2184" t="s">
        <v>7706</v>
      </c>
      <c r="E2184" t="s">
        <v>10763</v>
      </c>
      <c r="F2184" t="s">
        <v>10764</v>
      </c>
      <c r="G2184">
        <v>1031</v>
      </c>
      <c r="H2184">
        <v>1031</v>
      </c>
      <c r="I2184">
        <v>1031</v>
      </c>
      <c r="J2184">
        <v>1031</v>
      </c>
      <c r="K2184">
        <v>0</v>
      </c>
      <c r="L2184" s="2">
        <v>0</v>
      </c>
      <c r="M2184" s="2">
        <v>0</v>
      </c>
      <c r="N2184" s="2">
        <v>0</v>
      </c>
      <c r="O2184" s="2">
        <v>462</v>
      </c>
      <c r="P2184" s="2">
        <v>0</v>
      </c>
      <c r="Q2184" s="2">
        <v>0</v>
      </c>
      <c r="R2184" s="2">
        <v>0</v>
      </c>
      <c r="S2184" s="2">
        <v>0</v>
      </c>
      <c r="T2184" s="2">
        <v>0</v>
      </c>
      <c r="U2184" s="2">
        <v>462</v>
      </c>
      <c r="V2184" t="s">
        <v>55</v>
      </c>
    </row>
    <row r="2185" spans="1:22" ht="15.75" hidden="1" thickBot="1" x14ac:dyDescent="0.3">
      <c r="A2185" t="s">
        <v>8325</v>
      </c>
      <c r="B2185" s="6" t="s">
        <v>10971</v>
      </c>
      <c r="C2185" t="s">
        <v>1</v>
      </c>
      <c r="D2185" t="s">
        <v>7706</v>
      </c>
      <c r="E2185" t="s">
        <v>10763</v>
      </c>
      <c r="F2185" t="s">
        <v>10764</v>
      </c>
      <c r="G2185">
        <v>1030</v>
      </c>
      <c r="H2185">
        <v>1030</v>
      </c>
      <c r="I2185">
        <v>1030</v>
      </c>
      <c r="J2185">
        <v>1030</v>
      </c>
      <c r="K2185">
        <v>0</v>
      </c>
      <c r="L2185" s="2">
        <v>0</v>
      </c>
      <c r="M2185" s="2">
        <v>0</v>
      </c>
      <c r="N2185" s="2">
        <v>0</v>
      </c>
      <c r="O2185" s="2">
        <v>110</v>
      </c>
      <c r="P2185" s="2">
        <v>0</v>
      </c>
      <c r="Q2185" s="2">
        <v>0</v>
      </c>
      <c r="R2185" s="2">
        <v>0</v>
      </c>
      <c r="S2185" s="2">
        <v>0</v>
      </c>
      <c r="T2185" s="2">
        <v>0</v>
      </c>
      <c r="U2185" s="2">
        <v>110</v>
      </c>
      <c r="V2185" t="s">
        <v>55</v>
      </c>
    </row>
    <row r="2186" spans="1:22" ht="15.75" hidden="1" thickBot="1" x14ac:dyDescent="0.3">
      <c r="A2186" t="s">
        <v>8325</v>
      </c>
      <c r="B2186" s="6" t="s">
        <v>10971</v>
      </c>
      <c r="C2186" t="s">
        <v>1</v>
      </c>
      <c r="D2186" t="s">
        <v>7706</v>
      </c>
      <c r="E2186" t="s">
        <v>10763</v>
      </c>
      <c r="F2186" t="s">
        <v>10764</v>
      </c>
      <c r="G2186">
        <v>1029</v>
      </c>
      <c r="H2186">
        <v>1029</v>
      </c>
      <c r="I2186">
        <v>1029</v>
      </c>
      <c r="J2186">
        <v>1029</v>
      </c>
      <c r="K2186">
        <v>0</v>
      </c>
      <c r="L2186" s="2">
        <v>0</v>
      </c>
      <c r="M2186" s="2">
        <v>0</v>
      </c>
      <c r="N2186" s="2">
        <v>0</v>
      </c>
      <c r="O2186" s="2">
        <v>50.7</v>
      </c>
      <c r="P2186" s="2">
        <v>0</v>
      </c>
      <c r="Q2186" s="2">
        <v>0</v>
      </c>
      <c r="R2186" s="2">
        <v>0</v>
      </c>
      <c r="S2186" s="2">
        <v>0</v>
      </c>
      <c r="T2186" s="2">
        <v>0</v>
      </c>
      <c r="U2186" s="2">
        <v>50.7</v>
      </c>
      <c r="V2186" t="s">
        <v>55</v>
      </c>
    </row>
    <row r="2187" spans="1:22" ht="15.75" hidden="1" thickBot="1" x14ac:dyDescent="0.3">
      <c r="A2187" t="s">
        <v>8325</v>
      </c>
      <c r="B2187" s="6" t="s">
        <v>10971</v>
      </c>
      <c r="C2187" t="s">
        <v>1</v>
      </c>
      <c r="D2187" t="s">
        <v>7706</v>
      </c>
      <c r="E2187" t="s">
        <v>10763</v>
      </c>
      <c r="F2187" t="s">
        <v>10764</v>
      </c>
      <c r="G2187">
        <v>1028</v>
      </c>
      <c r="H2187">
        <v>1028</v>
      </c>
      <c r="I2187">
        <v>1028</v>
      </c>
      <c r="J2187">
        <v>1028</v>
      </c>
      <c r="K2187">
        <v>0</v>
      </c>
      <c r="L2187" s="2">
        <v>0</v>
      </c>
      <c r="M2187" s="2">
        <v>0</v>
      </c>
      <c r="N2187" s="2">
        <v>0</v>
      </c>
      <c r="O2187" s="2">
        <v>135</v>
      </c>
      <c r="P2187" s="2">
        <v>0</v>
      </c>
      <c r="Q2187" s="2">
        <v>0</v>
      </c>
      <c r="R2187" s="2">
        <v>0</v>
      </c>
      <c r="S2187" s="2">
        <v>0</v>
      </c>
      <c r="T2187" s="2">
        <v>0</v>
      </c>
      <c r="U2187" s="2">
        <v>135</v>
      </c>
      <c r="V2187" t="s">
        <v>55</v>
      </c>
    </row>
    <row r="2188" spans="1:22" ht="15.75" hidden="1" thickBot="1" x14ac:dyDescent="0.3">
      <c r="A2188" t="s">
        <v>8325</v>
      </c>
      <c r="B2188" s="6" t="s">
        <v>10971</v>
      </c>
      <c r="C2188" t="s">
        <v>1</v>
      </c>
      <c r="D2188" t="s">
        <v>7706</v>
      </c>
      <c r="E2188" t="s">
        <v>10763</v>
      </c>
      <c r="F2188" t="s">
        <v>10764</v>
      </c>
      <c r="G2188">
        <v>1027</v>
      </c>
      <c r="H2188">
        <v>1027</v>
      </c>
      <c r="I2188">
        <v>1027</v>
      </c>
      <c r="J2188">
        <v>1027</v>
      </c>
      <c r="K2188">
        <v>0</v>
      </c>
      <c r="L2188" s="2">
        <v>0</v>
      </c>
      <c r="M2188" s="2">
        <v>0</v>
      </c>
      <c r="N2188" s="2">
        <v>0</v>
      </c>
      <c r="O2188" s="2">
        <v>49</v>
      </c>
      <c r="P2188" s="2">
        <v>0</v>
      </c>
      <c r="Q2188" s="2">
        <v>0</v>
      </c>
      <c r="R2188" s="2">
        <v>0</v>
      </c>
      <c r="S2188" s="2">
        <v>0</v>
      </c>
      <c r="T2188" s="2">
        <v>0</v>
      </c>
      <c r="U2188" s="2">
        <v>49</v>
      </c>
      <c r="V2188" t="s">
        <v>55</v>
      </c>
    </row>
    <row r="2189" spans="1:22" ht="15.75" hidden="1" thickBot="1" x14ac:dyDescent="0.3">
      <c r="A2189" t="s">
        <v>8325</v>
      </c>
      <c r="B2189" s="6" t="s">
        <v>10971</v>
      </c>
      <c r="C2189" t="s">
        <v>1</v>
      </c>
      <c r="D2189" t="s">
        <v>7706</v>
      </c>
      <c r="E2189" t="s">
        <v>10763</v>
      </c>
      <c r="F2189" t="s">
        <v>10764</v>
      </c>
      <c r="G2189">
        <v>1026</v>
      </c>
      <c r="H2189">
        <v>1026</v>
      </c>
      <c r="I2189">
        <v>1026</v>
      </c>
      <c r="J2189">
        <v>1026</v>
      </c>
      <c r="K2189">
        <v>0</v>
      </c>
      <c r="L2189" s="2">
        <v>0</v>
      </c>
      <c r="M2189" s="2">
        <v>0</v>
      </c>
      <c r="N2189" s="2">
        <v>0</v>
      </c>
      <c r="O2189" s="2">
        <v>6</v>
      </c>
      <c r="P2189" s="2">
        <v>0</v>
      </c>
      <c r="Q2189" s="2">
        <v>0</v>
      </c>
      <c r="R2189" s="2">
        <v>0</v>
      </c>
      <c r="S2189" s="2">
        <v>0</v>
      </c>
      <c r="T2189" s="2">
        <v>0</v>
      </c>
      <c r="U2189" s="2">
        <v>6</v>
      </c>
      <c r="V2189" t="s">
        <v>55</v>
      </c>
    </row>
    <row r="2190" spans="1:22" ht="15.75" hidden="1" thickBot="1" x14ac:dyDescent="0.3">
      <c r="A2190" t="s">
        <v>8325</v>
      </c>
      <c r="B2190" s="6" t="s">
        <v>10971</v>
      </c>
      <c r="C2190" t="s">
        <v>1</v>
      </c>
      <c r="D2190" t="s">
        <v>7706</v>
      </c>
      <c r="E2190" t="s">
        <v>10763</v>
      </c>
      <c r="F2190" t="s">
        <v>10764</v>
      </c>
      <c r="G2190">
        <v>1025</v>
      </c>
      <c r="H2190">
        <v>1025</v>
      </c>
      <c r="I2190">
        <v>1025</v>
      </c>
      <c r="J2190">
        <v>1025</v>
      </c>
      <c r="K2190">
        <v>0</v>
      </c>
      <c r="L2190" s="2">
        <v>0</v>
      </c>
      <c r="M2190" s="2">
        <v>0</v>
      </c>
      <c r="N2190" s="2">
        <v>0</v>
      </c>
      <c r="O2190" s="2">
        <v>20</v>
      </c>
      <c r="P2190" s="2">
        <v>0</v>
      </c>
      <c r="Q2190" s="2">
        <v>0</v>
      </c>
      <c r="R2190" s="2">
        <v>0</v>
      </c>
      <c r="S2190" s="2">
        <v>0</v>
      </c>
      <c r="T2190" s="2">
        <v>0</v>
      </c>
      <c r="U2190" s="2">
        <v>20</v>
      </c>
      <c r="V2190" t="s">
        <v>55</v>
      </c>
    </row>
    <row r="2191" spans="1:22" ht="15.75" hidden="1" thickBot="1" x14ac:dyDescent="0.3">
      <c r="A2191" t="s">
        <v>8325</v>
      </c>
      <c r="B2191" s="6" t="s">
        <v>10971</v>
      </c>
      <c r="C2191" t="s">
        <v>1</v>
      </c>
      <c r="D2191" t="s">
        <v>7706</v>
      </c>
      <c r="E2191" t="s">
        <v>10763</v>
      </c>
      <c r="F2191" t="s">
        <v>10764</v>
      </c>
      <c r="G2191">
        <v>1024</v>
      </c>
      <c r="H2191">
        <v>1024</v>
      </c>
      <c r="I2191">
        <v>1024</v>
      </c>
      <c r="J2191">
        <v>1024</v>
      </c>
      <c r="K2191">
        <v>0</v>
      </c>
      <c r="L2191" s="2">
        <v>0</v>
      </c>
      <c r="M2191" s="2">
        <v>0</v>
      </c>
      <c r="N2191" s="2">
        <v>0</v>
      </c>
      <c r="O2191" s="2">
        <v>356.9</v>
      </c>
      <c r="P2191" s="2">
        <v>0</v>
      </c>
      <c r="Q2191" s="2">
        <v>0</v>
      </c>
      <c r="R2191" s="2">
        <v>0</v>
      </c>
      <c r="S2191" s="2">
        <v>0</v>
      </c>
      <c r="T2191" s="2">
        <v>0</v>
      </c>
      <c r="U2191" s="2">
        <v>356.9</v>
      </c>
      <c r="V2191" t="s">
        <v>55</v>
      </c>
    </row>
    <row r="2192" spans="1:22" ht="15.75" hidden="1" thickBot="1" x14ac:dyDescent="0.3">
      <c r="A2192" t="s">
        <v>8325</v>
      </c>
      <c r="B2192" s="6" t="s">
        <v>10971</v>
      </c>
      <c r="C2192" t="s">
        <v>1</v>
      </c>
      <c r="D2192" t="s">
        <v>7706</v>
      </c>
      <c r="E2192" t="s">
        <v>10763</v>
      </c>
      <c r="F2192" t="s">
        <v>10764</v>
      </c>
      <c r="G2192">
        <v>1023</v>
      </c>
      <c r="H2192">
        <v>1023</v>
      </c>
      <c r="I2192">
        <v>1023</v>
      </c>
      <c r="J2192">
        <v>1023</v>
      </c>
      <c r="K2192">
        <v>0</v>
      </c>
      <c r="L2192" s="2">
        <v>0</v>
      </c>
      <c r="M2192" s="2">
        <v>0</v>
      </c>
      <c r="N2192" s="2">
        <v>0</v>
      </c>
      <c r="O2192" s="2">
        <v>92</v>
      </c>
      <c r="P2192" s="2">
        <v>0</v>
      </c>
      <c r="Q2192" s="2">
        <v>0</v>
      </c>
      <c r="R2192" s="2">
        <v>0</v>
      </c>
      <c r="S2192" s="2">
        <v>0</v>
      </c>
      <c r="T2192" s="2">
        <v>0</v>
      </c>
      <c r="U2192" s="2">
        <v>92</v>
      </c>
      <c r="V2192" t="s">
        <v>55</v>
      </c>
    </row>
    <row r="2193" spans="1:22" ht="15.75" hidden="1" thickBot="1" x14ac:dyDescent="0.3">
      <c r="A2193" t="s">
        <v>8325</v>
      </c>
      <c r="B2193" s="6" t="s">
        <v>10971</v>
      </c>
      <c r="C2193" t="s">
        <v>1</v>
      </c>
      <c r="D2193" t="s">
        <v>7706</v>
      </c>
      <c r="E2193" t="s">
        <v>10763</v>
      </c>
      <c r="F2193" t="s">
        <v>10764</v>
      </c>
      <c r="G2193">
        <v>1022</v>
      </c>
      <c r="H2193">
        <v>1022</v>
      </c>
      <c r="I2193">
        <v>1022</v>
      </c>
      <c r="J2193">
        <v>1022</v>
      </c>
      <c r="K2193">
        <v>0</v>
      </c>
      <c r="L2193" s="2">
        <v>0</v>
      </c>
      <c r="M2193" s="2">
        <v>0</v>
      </c>
      <c r="N2193" s="2">
        <v>0</v>
      </c>
      <c r="O2193" s="2">
        <v>134.85</v>
      </c>
      <c r="P2193" s="2">
        <v>0</v>
      </c>
      <c r="Q2193" s="2">
        <v>0</v>
      </c>
      <c r="R2193" s="2">
        <v>0</v>
      </c>
      <c r="S2193" s="2">
        <v>0</v>
      </c>
      <c r="T2193" s="2">
        <v>0</v>
      </c>
      <c r="U2193" s="2">
        <v>134.85</v>
      </c>
      <c r="V2193" t="s">
        <v>55</v>
      </c>
    </row>
    <row r="2194" spans="1:22" ht="15.75" hidden="1" thickBot="1" x14ac:dyDescent="0.3">
      <c r="A2194" t="s">
        <v>8325</v>
      </c>
      <c r="B2194" s="6" t="s">
        <v>10971</v>
      </c>
      <c r="C2194" t="s">
        <v>1</v>
      </c>
      <c r="D2194" t="s">
        <v>7706</v>
      </c>
      <c r="E2194" t="s">
        <v>10763</v>
      </c>
      <c r="F2194" t="s">
        <v>10764</v>
      </c>
      <c r="G2194">
        <v>1021</v>
      </c>
      <c r="H2194">
        <v>1021</v>
      </c>
      <c r="I2194">
        <v>1021</v>
      </c>
      <c r="J2194">
        <v>1021</v>
      </c>
      <c r="K2194">
        <v>0</v>
      </c>
      <c r="L2194" s="2">
        <v>0</v>
      </c>
      <c r="M2194" s="2">
        <v>0</v>
      </c>
      <c r="N2194" s="2">
        <v>0</v>
      </c>
      <c r="O2194" s="2">
        <v>14.5</v>
      </c>
      <c r="P2194" s="2">
        <v>0</v>
      </c>
      <c r="Q2194" s="2">
        <v>0</v>
      </c>
      <c r="R2194" s="2">
        <v>0</v>
      </c>
      <c r="S2194" s="2">
        <v>0</v>
      </c>
      <c r="T2194" s="2">
        <v>0</v>
      </c>
      <c r="U2194" s="2">
        <v>14.5</v>
      </c>
      <c r="V2194" t="s">
        <v>55</v>
      </c>
    </row>
    <row r="2195" spans="1:22" ht="15.75" hidden="1" thickBot="1" x14ac:dyDescent="0.3">
      <c r="A2195" t="s">
        <v>8325</v>
      </c>
      <c r="B2195" s="6" t="s">
        <v>10971</v>
      </c>
      <c r="C2195" t="s">
        <v>1</v>
      </c>
      <c r="D2195" t="s">
        <v>7706</v>
      </c>
      <c r="E2195" t="s">
        <v>10763</v>
      </c>
      <c r="F2195" t="s">
        <v>10764</v>
      </c>
      <c r="G2195">
        <v>1020</v>
      </c>
      <c r="H2195">
        <v>1020</v>
      </c>
      <c r="I2195">
        <v>1020</v>
      </c>
      <c r="J2195">
        <v>1020</v>
      </c>
      <c r="K2195">
        <v>0</v>
      </c>
      <c r="L2195" s="2">
        <v>0</v>
      </c>
      <c r="M2195" s="2">
        <v>0</v>
      </c>
      <c r="N2195" s="2">
        <v>0</v>
      </c>
      <c r="O2195" s="2">
        <v>107.75</v>
      </c>
      <c r="P2195" s="2">
        <v>0</v>
      </c>
      <c r="Q2195" s="2">
        <v>0</v>
      </c>
      <c r="R2195" s="2">
        <v>0</v>
      </c>
      <c r="S2195" s="2">
        <v>0</v>
      </c>
      <c r="T2195" s="2">
        <v>0</v>
      </c>
      <c r="U2195" s="2">
        <v>107.75</v>
      </c>
      <c r="V2195" t="s">
        <v>55</v>
      </c>
    </row>
    <row r="2196" spans="1:22" ht="15.75" hidden="1" thickBot="1" x14ac:dyDescent="0.3">
      <c r="A2196" t="s">
        <v>8325</v>
      </c>
      <c r="B2196" s="6" t="s">
        <v>10971</v>
      </c>
      <c r="C2196" t="s">
        <v>1</v>
      </c>
      <c r="D2196" t="s">
        <v>7706</v>
      </c>
      <c r="E2196" t="s">
        <v>10763</v>
      </c>
      <c r="F2196" t="s">
        <v>10764</v>
      </c>
      <c r="G2196">
        <v>1019</v>
      </c>
      <c r="H2196">
        <v>1019</v>
      </c>
      <c r="I2196">
        <v>1019</v>
      </c>
      <c r="J2196">
        <v>1019</v>
      </c>
      <c r="K2196">
        <v>0</v>
      </c>
      <c r="L2196" s="2">
        <v>0</v>
      </c>
      <c r="M2196" s="2">
        <v>0</v>
      </c>
      <c r="N2196" s="2">
        <v>0</v>
      </c>
      <c r="O2196" s="2">
        <v>160</v>
      </c>
      <c r="P2196" s="2">
        <v>0</v>
      </c>
      <c r="Q2196" s="2">
        <v>0</v>
      </c>
      <c r="R2196" s="2">
        <v>0</v>
      </c>
      <c r="S2196" s="2">
        <v>0</v>
      </c>
      <c r="T2196" s="2">
        <v>0</v>
      </c>
      <c r="U2196" s="2">
        <v>160</v>
      </c>
      <c r="V2196" t="s">
        <v>55</v>
      </c>
    </row>
    <row r="2197" spans="1:22" ht="15.75" hidden="1" thickBot="1" x14ac:dyDescent="0.3">
      <c r="A2197" t="s">
        <v>8325</v>
      </c>
      <c r="B2197" s="6" t="s">
        <v>10971</v>
      </c>
      <c r="C2197" t="s">
        <v>1</v>
      </c>
      <c r="D2197" t="s">
        <v>7706</v>
      </c>
      <c r="E2197" t="s">
        <v>10763</v>
      </c>
      <c r="F2197" t="s">
        <v>10764</v>
      </c>
      <c r="G2197">
        <v>1018</v>
      </c>
      <c r="H2197">
        <v>1018</v>
      </c>
      <c r="I2197">
        <v>1018</v>
      </c>
      <c r="J2197">
        <v>1018</v>
      </c>
      <c r="K2197">
        <v>0</v>
      </c>
      <c r="L2197" s="2">
        <v>0</v>
      </c>
      <c r="M2197" s="2">
        <v>0</v>
      </c>
      <c r="N2197" s="2">
        <v>0</v>
      </c>
      <c r="O2197" s="2">
        <v>40.15</v>
      </c>
      <c r="P2197" s="2">
        <v>0</v>
      </c>
      <c r="Q2197" s="2">
        <v>0</v>
      </c>
      <c r="R2197" s="2">
        <v>0</v>
      </c>
      <c r="S2197" s="2">
        <v>0</v>
      </c>
      <c r="T2197" s="2">
        <v>0</v>
      </c>
      <c r="U2197" s="2">
        <v>40.15</v>
      </c>
      <c r="V2197" t="s">
        <v>55</v>
      </c>
    </row>
    <row r="2198" spans="1:22" ht="15.75" hidden="1" thickBot="1" x14ac:dyDescent="0.3">
      <c r="A2198" t="s">
        <v>8325</v>
      </c>
      <c r="B2198" s="6" t="s">
        <v>10971</v>
      </c>
      <c r="C2198" t="s">
        <v>1</v>
      </c>
      <c r="D2198" t="s">
        <v>7706</v>
      </c>
      <c r="E2198" t="s">
        <v>10763</v>
      </c>
      <c r="F2198" t="s">
        <v>10764</v>
      </c>
      <c r="G2198">
        <v>1017</v>
      </c>
      <c r="H2198">
        <v>1017</v>
      </c>
      <c r="I2198">
        <v>1017</v>
      </c>
      <c r="J2198">
        <v>1017</v>
      </c>
      <c r="K2198">
        <v>0</v>
      </c>
      <c r="L2198" s="2">
        <v>0</v>
      </c>
      <c r="M2198" s="2">
        <v>0</v>
      </c>
      <c r="N2198" s="2">
        <v>0</v>
      </c>
      <c r="O2198" s="2">
        <v>112</v>
      </c>
      <c r="P2198" s="2">
        <v>0</v>
      </c>
      <c r="Q2198" s="2">
        <v>0</v>
      </c>
      <c r="R2198" s="2">
        <v>0</v>
      </c>
      <c r="S2198" s="2">
        <v>0</v>
      </c>
      <c r="T2198" s="2">
        <v>0</v>
      </c>
      <c r="U2198" s="2">
        <v>112</v>
      </c>
      <c r="V2198" t="s">
        <v>55</v>
      </c>
    </row>
    <row r="2199" spans="1:22" ht="15.75" hidden="1" thickBot="1" x14ac:dyDescent="0.3">
      <c r="A2199" t="s">
        <v>8325</v>
      </c>
      <c r="B2199" s="6" t="s">
        <v>10971</v>
      </c>
      <c r="C2199" t="s">
        <v>1</v>
      </c>
      <c r="D2199" t="s">
        <v>7706</v>
      </c>
      <c r="E2199" t="s">
        <v>10763</v>
      </c>
      <c r="F2199" t="s">
        <v>10764</v>
      </c>
      <c r="G2199">
        <v>1016</v>
      </c>
      <c r="H2199">
        <v>1016</v>
      </c>
      <c r="I2199">
        <v>1016</v>
      </c>
      <c r="J2199">
        <v>1016</v>
      </c>
      <c r="K2199">
        <v>0</v>
      </c>
      <c r="L2199" s="2">
        <v>0</v>
      </c>
      <c r="M2199" s="2">
        <v>0</v>
      </c>
      <c r="N2199" s="2">
        <v>0</v>
      </c>
      <c r="O2199" s="2">
        <v>450</v>
      </c>
      <c r="P2199" s="2">
        <v>0</v>
      </c>
      <c r="Q2199" s="2">
        <v>0</v>
      </c>
      <c r="R2199" s="2">
        <v>0</v>
      </c>
      <c r="S2199" s="2">
        <v>0</v>
      </c>
      <c r="T2199" s="2">
        <v>0</v>
      </c>
      <c r="U2199" s="2">
        <v>450</v>
      </c>
      <c r="V2199" t="s">
        <v>55</v>
      </c>
    </row>
    <row r="2200" spans="1:22" ht="15.75" hidden="1" thickBot="1" x14ac:dyDescent="0.3">
      <c r="A2200" t="s">
        <v>8324</v>
      </c>
      <c r="B2200" s="6" t="s">
        <v>10877</v>
      </c>
      <c r="C2200" t="s">
        <v>1</v>
      </c>
      <c r="D2200" t="s">
        <v>7706</v>
      </c>
      <c r="E2200" t="s">
        <v>10763</v>
      </c>
      <c r="F2200" t="s">
        <v>10764</v>
      </c>
      <c r="G2200">
        <v>1015</v>
      </c>
      <c r="H2200">
        <v>1015</v>
      </c>
      <c r="I2200">
        <v>1015</v>
      </c>
      <c r="J2200">
        <v>1015</v>
      </c>
      <c r="K2200">
        <v>0</v>
      </c>
      <c r="L2200" s="2">
        <v>0</v>
      </c>
      <c r="M2200" s="2">
        <v>0</v>
      </c>
      <c r="N2200" s="2">
        <v>0</v>
      </c>
      <c r="O2200" s="2">
        <v>450.4</v>
      </c>
      <c r="P2200" s="2">
        <v>0</v>
      </c>
      <c r="Q2200" s="2">
        <v>0</v>
      </c>
      <c r="R2200" s="2">
        <v>0</v>
      </c>
      <c r="S2200" s="2">
        <v>0</v>
      </c>
      <c r="T2200" s="2">
        <v>0</v>
      </c>
      <c r="U2200" s="2">
        <v>450.4</v>
      </c>
      <c r="V2200" t="s">
        <v>55</v>
      </c>
    </row>
    <row r="2201" spans="1:22" ht="15.75" hidden="1" thickBot="1" x14ac:dyDescent="0.3">
      <c r="A2201" t="s">
        <v>8324</v>
      </c>
      <c r="B2201" s="6" t="s">
        <v>10877</v>
      </c>
      <c r="C2201" t="s">
        <v>1</v>
      </c>
      <c r="D2201" t="s">
        <v>7706</v>
      </c>
      <c r="E2201" t="s">
        <v>10763</v>
      </c>
      <c r="F2201" t="s">
        <v>10764</v>
      </c>
      <c r="G2201">
        <v>1014</v>
      </c>
      <c r="H2201">
        <v>1014</v>
      </c>
      <c r="I2201">
        <v>1014</v>
      </c>
      <c r="J2201">
        <v>1014</v>
      </c>
      <c r="K2201">
        <v>0</v>
      </c>
      <c r="L2201" s="2">
        <v>0</v>
      </c>
      <c r="M2201" s="2">
        <v>0</v>
      </c>
      <c r="N2201" s="2">
        <v>0</v>
      </c>
      <c r="O2201" s="2">
        <v>42</v>
      </c>
      <c r="P2201" s="2">
        <v>0</v>
      </c>
      <c r="Q2201" s="2">
        <v>0</v>
      </c>
      <c r="R2201" s="2">
        <v>0</v>
      </c>
      <c r="S2201" s="2">
        <v>0</v>
      </c>
      <c r="T2201" s="2">
        <v>0</v>
      </c>
      <c r="U2201" s="2">
        <v>42</v>
      </c>
      <c r="V2201" t="s">
        <v>55</v>
      </c>
    </row>
    <row r="2202" spans="1:22" ht="15.75" hidden="1" thickBot="1" x14ac:dyDescent="0.3">
      <c r="A2202" t="s">
        <v>8324</v>
      </c>
      <c r="B2202" s="6" t="s">
        <v>10877</v>
      </c>
      <c r="C2202" t="s">
        <v>1</v>
      </c>
      <c r="D2202" t="s">
        <v>7706</v>
      </c>
      <c r="E2202" t="s">
        <v>10763</v>
      </c>
      <c r="F2202" t="s">
        <v>10764</v>
      </c>
      <c r="G2202">
        <v>1013</v>
      </c>
      <c r="H2202">
        <v>1013</v>
      </c>
      <c r="I2202">
        <v>1013</v>
      </c>
      <c r="J2202">
        <v>1013</v>
      </c>
      <c r="K2202">
        <v>0</v>
      </c>
      <c r="L2202" s="2">
        <v>0</v>
      </c>
      <c r="M2202" s="2">
        <v>0</v>
      </c>
      <c r="N2202" s="2">
        <v>0</v>
      </c>
      <c r="O2202" s="2">
        <v>64</v>
      </c>
      <c r="P2202" s="2">
        <v>0</v>
      </c>
      <c r="Q2202" s="2">
        <v>0</v>
      </c>
      <c r="R2202" s="2">
        <v>0</v>
      </c>
      <c r="S2202" s="2">
        <v>0</v>
      </c>
      <c r="T2202" s="2">
        <v>0</v>
      </c>
      <c r="U2202" s="2">
        <v>64</v>
      </c>
      <c r="V2202" t="s">
        <v>55</v>
      </c>
    </row>
    <row r="2203" spans="1:22" ht="15.75" hidden="1" thickBot="1" x14ac:dyDescent="0.3">
      <c r="A2203" t="s">
        <v>8324</v>
      </c>
      <c r="B2203" s="6" t="s">
        <v>10877</v>
      </c>
      <c r="C2203" t="s">
        <v>1</v>
      </c>
      <c r="D2203" t="s">
        <v>7706</v>
      </c>
      <c r="E2203" t="s">
        <v>10763</v>
      </c>
      <c r="F2203" t="s">
        <v>10764</v>
      </c>
      <c r="G2203">
        <v>1012</v>
      </c>
      <c r="H2203">
        <v>1012</v>
      </c>
      <c r="I2203">
        <v>1012</v>
      </c>
      <c r="J2203">
        <v>1012</v>
      </c>
      <c r="K2203">
        <v>0</v>
      </c>
      <c r="L2203" s="2">
        <v>0</v>
      </c>
      <c r="M2203" s="2">
        <v>0</v>
      </c>
      <c r="N2203" s="2">
        <v>0</v>
      </c>
      <c r="O2203" s="2">
        <v>62.5</v>
      </c>
      <c r="P2203" s="2">
        <v>0</v>
      </c>
      <c r="Q2203" s="2">
        <v>0</v>
      </c>
      <c r="R2203" s="2">
        <v>0</v>
      </c>
      <c r="S2203" s="2">
        <v>0</v>
      </c>
      <c r="T2203" s="2">
        <v>0</v>
      </c>
      <c r="U2203" s="2">
        <v>62.5</v>
      </c>
      <c r="V2203" t="s">
        <v>55</v>
      </c>
    </row>
    <row r="2204" spans="1:22" ht="15.75" hidden="1" thickBot="1" x14ac:dyDescent="0.3">
      <c r="A2204" t="s">
        <v>8324</v>
      </c>
      <c r="B2204" s="6" t="s">
        <v>10877</v>
      </c>
      <c r="C2204" t="s">
        <v>1</v>
      </c>
      <c r="D2204" t="s">
        <v>7706</v>
      </c>
      <c r="E2204" t="s">
        <v>10763</v>
      </c>
      <c r="F2204" t="s">
        <v>10764</v>
      </c>
      <c r="G2204">
        <v>1011</v>
      </c>
      <c r="H2204">
        <v>1011</v>
      </c>
      <c r="I2204">
        <v>1011</v>
      </c>
      <c r="J2204">
        <v>1011</v>
      </c>
      <c r="K2204">
        <v>0</v>
      </c>
      <c r="L2204" s="2">
        <v>0</v>
      </c>
      <c r="M2204" s="2">
        <v>0</v>
      </c>
      <c r="N2204" s="2">
        <v>0</v>
      </c>
      <c r="O2204" s="2">
        <v>247.5</v>
      </c>
      <c r="P2204" s="2">
        <v>0</v>
      </c>
      <c r="Q2204" s="2">
        <v>0</v>
      </c>
      <c r="R2204" s="2">
        <v>0</v>
      </c>
      <c r="S2204" s="2">
        <v>0</v>
      </c>
      <c r="T2204" s="2">
        <v>0</v>
      </c>
      <c r="U2204" s="2">
        <v>247.5</v>
      </c>
      <c r="V2204" t="s">
        <v>55</v>
      </c>
    </row>
    <row r="2205" spans="1:22" ht="15.75" hidden="1" thickBot="1" x14ac:dyDescent="0.3">
      <c r="A2205" t="s">
        <v>8324</v>
      </c>
      <c r="B2205" s="6" t="s">
        <v>10877</v>
      </c>
      <c r="C2205" t="s">
        <v>1</v>
      </c>
      <c r="D2205" t="s">
        <v>7706</v>
      </c>
      <c r="E2205" t="s">
        <v>10763</v>
      </c>
      <c r="F2205" t="s">
        <v>10764</v>
      </c>
      <c r="G2205">
        <v>1010</v>
      </c>
      <c r="H2205">
        <v>1010</v>
      </c>
      <c r="I2205">
        <v>1010</v>
      </c>
      <c r="J2205">
        <v>1010</v>
      </c>
      <c r="K2205">
        <v>0</v>
      </c>
      <c r="L2205" s="2">
        <v>0</v>
      </c>
      <c r="M2205" s="2">
        <v>0</v>
      </c>
      <c r="N2205" s="2">
        <v>0</v>
      </c>
      <c r="O2205" s="2">
        <v>582.5</v>
      </c>
      <c r="P2205" s="2">
        <v>0</v>
      </c>
      <c r="Q2205" s="2">
        <v>0</v>
      </c>
      <c r="R2205" s="2">
        <v>0</v>
      </c>
      <c r="S2205" s="2">
        <v>0</v>
      </c>
      <c r="T2205" s="2">
        <v>0</v>
      </c>
      <c r="U2205" s="2">
        <v>582.5</v>
      </c>
      <c r="V2205" t="s">
        <v>55</v>
      </c>
    </row>
    <row r="2206" spans="1:22" ht="15.75" hidden="1" thickBot="1" x14ac:dyDescent="0.3">
      <c r="A2206" t="s">
        <v>8324</v>
      </c>
      <c r="B2206" s="6" t="s">
        <v>10877</v>
      </c>
      <c r="C2206" t="s">
        <v>1</v>
      </c>
      <c r="D2206" t="s">
        <v>7706</v>
      </c>
      <c r="E2206" t="s">
        <v>10763</v>
      </c>
      <c r="F2206" t="s">
        <v>10764</v>
      </c>
      <c r="G2206">
        <v>1009</v>
      </c>
      <c r="H2206">
        <v>1009</v>
      </c>
      <c r="I2206">
        <v>1009</v>
      </c>
      <c r="J2206">
        <v>1009</v>
      </c>
      <c r="K2206">
        <v>0</v>
      </c>
      <c r="L2206" s="2">
        <v>0</v>
      </c>
      <c r="M2206" s="2">
        <v>0</v>
      </c>
      <c r="N2206" s="2">
        <v>0</v>
      </c>
      <c r="O2206" s="2">
        <v>100.03</v>
      </c>
      <c r="P2206" s="2">
        <v>0</v>
      </c>
      <c r="Q2206" s="2">
        <v>0</v>
      </c>
      <c r="R2206" s="2">
        <v>0</v>
      </c>
      <c r="S2206" s="2">
        <v>0</v>
      </c>
      <c r="T2206" s="2">
        <v>0</v>
      </c>
      <c r="U2206" s="2">
        <v>100.03</v>
      </c>
      <c r="V2206" t="s">
        <v>55</v>
      </c>
    </row>
    <row r="2207" spans="1:22" ht="15.75" hidden="1" thickBot="1" x14ac:dyDescent="0.3">
      <c r="A2207" t="s">
        <v>8324</v>
      </c>
      <c r="B2207" s="6" t="s">
        <v>10877</v>
      </c>
      <c r="C2207" t="s">
        <v>1</v>
      </c>
      <c r="D2207" t="s">
        <v>7706</v>
      </c>
      <c r="E2207" t="s">
        <v>10763</v>
      </c>
      <c r="F2207" t="s">
        <v>10764</v>
      </c>
      <c r="G2207">
        <v>1008</v>
      </c>
      <c r="H2207">
        <v>1008</v>
      </c>
      <c r="I2207">
        <v>1008</v>
      </c>
      <c r="J2207">
        <v>1008</v>
      </c>
      <c r="K2207">
        <v>0</v>
      </c>
      <c r="L2207" s="2">
        <v>0</v>
      </c>
      <c r="M2207" s="2">
        <v>0</v>
      </c>
      <c r="N2207" s="2">
        <v>0</v>
      </c>
      <c r="O2207" s="2">
        <v>170</v>
      </c>
      <c r="P2207" s="2">
        <v>0</v>
      </c>
      <c r="Q2207" s="2">
        <v>0</v>
      </c>
      <c r="R2207" s="2">
        <v>0</v>
      </c>
      <c r="S2207" s="2">
        <v>0</v>
      </c>
      <c r="T2207" s="2">
        <v>0</v>
      </c>
      <c r="U2207" s="2">
        <v>170</v>
      </c>
      <c r="V2207" t="s">
        <v>55</v>
      </c>
    </row>
    <row r="2208" spans="1:22" ht="15.75" hidden="1" thickBot="1" x14ac:dyDescent="0.3">
      <c r="A2208" t="s">
        <v>8324</v>
      </c>
      <c r="B2208" s="6" t="s">
        <v>10877</v>
      </c>
      <c r="C2208" t="s">
        <v>1</v>
      </c>
      <c r="D2208" t="s">
        <v>7706</v>
      </c>
      <c r="E2208" t="s">
        <v>10763</v>
      </c>
      <c r="F2208" t="s">
        <v>10764</v>
      </c>
      <c r="G2208">
        <v>1007</v>
      </c>
      <c r="H2208">
        <v>1007</v>
      </c>
      <c r="I2208">
        <v>1007</v>
      </c>
      <c r="J2208">
        <v>1007</v>
      </c>
      <c r="K2208">
        <v>0</v>
      </c>
      <c r="L2208" s="2">
        <v>0</v>
      </c>
      <c r="M2208" s="2">
        <v>0</v>
      </c>
      <c r="N2208" s="2">
        <v>0</v>
      </c>
      <c r="O2208" s="2">
        <v>45</v>
      </c>
      <c r="P2208" s="2">
        <v>0</v>
      </c>
      <c r="Q2208" s="2">
        <v>0</v>
      </c>
      <c r="R2208" s="2">
        <v>0</v>
      </c>
      <c r="S2208" s="2">
        <v>0</v>
      </c>
      <c r="T2208" s="2">
        <v>0</v>
      </c>
      <c r="U2208" s="2">
        <v>45</v>
      </c>
      <c r="V2208" t="s">
        <v>55</v>
      </c>
    </row>
    <row r="2209" spans="1:22" ht="15.75" hidden="1" thickBot="1" x14ac:dyDescent="0.3">
      <c r="A2209" t="s">
        <v>8324</v>
      </c>
      <c r="B2209" s="6" t="s">
        <v>10877</v>
      </c>
      <c r="C2209" t="s">
        <v>1</v>
      </c>
      <c r="D2209" t="s">
        <v>7706</v>
      </c>
      <c r="E2209" t="s">
        <v>10763</v>
      </c>
      <c r="F2209" t="s">
        <v>10764</v>
      </c>
      <c r="G2209">
        <v>1006</v>
      </c>
      <c r="H2209">
        <v>1006</v>
      </c>
      <c r="I2209">
        <v>1006</v>
      </c>
      <c r="J2209">
        <v>1006</v>
      </c>
      <c r="K2209">
        <v>0</v>
      </c>
      <c r="L2209" s="2">
        <v>0</v>
      </c>
      <c r="M2209" s="2">
        <v>0</v>
      </c>
      <c r="N2209" s="2">
        <v>0</v>
      </c>
      <c r="O2209" s="2">
        <v>36</v>
      </c>
      <c r="P2209" s="2">
        <v>0</v>
      </c>
      <c r="Q2209" s="2">
        <v>0</v>
      </c>
      <c r="R2209" s="2">
        <v>0</v>
      </c>
      <c r="S2209" s="2">
        <v>0</v>
      </c>
      <c r="T2209" s="2">
        <v>0</v>
      </c>
      <c r="U2209" s="2">
        <v>36</v>
      </c>
      <c r="V2209" t="s">
        <v>55</v>
      </c>
    </row>
    <row r="2210" spans="1:22" ht="15.75" hidden="1" thickBot="1" x14ac:dyDescent="0.3">
      <c r="A2210" t="s">
        <v>8324</v>
      </c>
      <c r="B2210" s="6" t="s">
        <v>10877</v>
      </c>
      <c r="C2210" t="s">
        <v>1</v>
      </c>
      <c r="D2210" t="s">
        <v>7706</v>
      </c>
      <c r="E2210" t="s">
        <v>10763</v>
      </c>
      <c r="F2210" t="s">
        <v>10764</v>
      </c>
      <c r="G2210">
        <v>1005</v>
      </c>
      <c r="H2210">
        <v>1005</v>
      </c>
      <c r="I2210">
        <v>1005</v>
      </c>
      <c r="J2210">
        <v>1005</v>
      </c>
      <c r="K2210">
        <v>0</v>
      </c>
      <c r="L2210" s="2">
        <v>0</v>
      </c>
      <c r="M2210" s="2">
        <v>0</v>
      </c>
      <c r="N2210" s="2">
        <v>0</v>
      </c>
      <c r="O2210" s="2">
        <v>63.25</v>
      </c>
      <c r="P2210" s="2">
        <v>0</v>
      </c>
      <c r="Q2210" s="2">
        <v>0</v>
      </c>
      <c r="R2210" s="2">
        <v>0</v>
      </c>
      <c r="S2210" s="2">
        <v>0</v>
      </c>
      <c r="T2210" s="2">
        <v>0</v>
      </c>
      <c r="U2210" s="2">
        <v>63.25</v>
      </c>
      <c r="V2210" t="s">
        <v>55</v>
      </c>
    </row>
    <row r="2211" spans="1:22" ht="15.75" hidden="1" thickBot="1" x14ac:dyDescent="0.3">
      <c r="A2211" t="s">
        <v>8324</v>
      </c>
      <c r="B2211" s="6" t="s">
        <v>10877</v>
      </c>
      <c r="C2211" t="s">
        <v>1</v>
      </c>
      <c r="D2211" t="s">
        <v>7706</v>
      </c>
      <c r="E2211" t="s">
        <v>10763</v>
      </c>
      <c r="F2211" t="s">
        <v>10764</v>
      </c>
      <c r="G2211">
        <v>1004</v>
      </c>
      <c r="H2211">
        <v>1004</v>
      </c>
      <c r="I2211">
        <v>1004</v>
      </c>
      <c r="J2211">
        <v>1004</v>
      </c>
      <c r="K2211">
        <v>0</v>
      </c>
      <c r="L2211" s="2">
        <v>0</v>
      </c>
      <c r="M2211" s="2">
        <v>0</v>
      </c>
      <c r="N2211" s="2">
        <v>0</v>
      </c>
      <c r="O2211" s="2">
        <v>89</v>
      </c>
      <c r="P2211" s="2">
        <v>0</v>
      </c>
      <c r="Q2211" s="2">
        <v>0</v>
      </c>
      <c r="R2211" s="2">
        <v>0</v>
      </c>
      <c r="S2211" s="2">
        <v>0</v>
      </c>
      <c r="T2211" s="2">
        <v>0</v>
      </c>
      <c r="U2211" s="2">
        <v>89</v>
      </c>
      <c r="V2211" t="s">
        <v>55</v>
      </c>
    </row>
    <row r="2212" spans="1:22" ht="15.75" hidden="1" thickBot="1" x14ac:dyDescent="0.3">
      <c r="A2212" t="s">
        <v>8324</v>
      </c>
      <c r="B2212" s="6" t="s">
        <v>10877</v>
      </c>
      <c r="C2212" t="s">
        <v>1</v>
      </c>
      <c r="D2212" t="s">
        <v>7706</v>
      </c>
      <c r="E2212" t="s">
        <v>10763</v>
      </c>
      <c r="F2212" t="s">
        <v>10764</v>
      </c>
      <c r="G2212">
        <v>1003</v>
      </c>
      <c r="H2212">
        <v>1003</v>
      </c>
      <c r="I2212">
        <v>1003</v>
      </c>
      <c r="J2212">
        <v>1003</v>
      </c>
      <c r="K2212">
        <v>0</v>
      </c>
      <c r="L2212" s="2">
        <v>0</v>
      </c>
      <c r="M2212" s="2">
        <v>0</v>
      </c>
      <c r="N2212" s="2">
        <v>0</v>
      </c>
      <c r="O2212" s="2">
        <v>38</v>
      </c>
      <c r="P2212" s="2">
        <v>0</v>
      </c>
      <c r="Q2212" s="2">
        <v>0</v>
      </c>
      <c r="R2212" s="2">
        <v>0</v>
      </c>
      <c r="S2212" s="2">
        <v>0</v>
      </c>
      <c r="T2212" s="2">
        <v>0</v>
      </c>
      <c r="U2212" s="2">
        <v>38</v>
      </c>
      <c r="V2212" t="s">
        <v>55</v>
      </c>
    </row>
    <row r="2213" spans="1:22" ht="15.75" hidden="1" thickBot="1" x14ac:dyDescent="0.3">
      <c r="A2213" t="s">
        <v>8324</v>
      </c>
      <c r="B2213" s="6" t="s">
        <v>10877</v>
      </c>
      <c r="C2213" t="s">
        <v>1</v>
      </c>
      <c r="D2213" t="s">
        <v>7706</v>
      </c>
      <c r="E2213" t="s">
        <v>10763</v>
      </c>
      <c r="F2213" t="s">
        <v>10764</v>
      </c>
      <c r="G2213">
        <v>1002</v>
      </c>
      <c r="H2213">
        <v>1002</v>
      </c>
      <c r="I2213">
        <v>1002</v>
      </c>
      <c r="J2213">
        <v>1002</v>
      </c>
      <c r="K2213">
        <v>0</v>
      </c>
      <c r="L2213" s="2">
        <v>0</v>
      </c>
      <c r="M2213" s="2">
        <v>0</v>
      </c>
      <c r="N2213" s="2">
        <v>0</v>
      </c>
      <c r="O2213" s="2">
        <v>133</v>
      </c>
      <c r="P2213" s="2">
        <v>0</v>
      </c>
      <c r="Q2213" s="2">
        <v>0</v>
      </c>
      <c r="R2213" s="2">
        <v>0</v>
      </c>
      <c r="S2213" s="2">
        <v>0</v>
      </c>
      <c r="T2213" s="2">
        <v>0</v>
      </c>
      <c r="U2213" s="2">
        <v>133</v>
      </c>
      <c r="V2213" t="s">
        <v>55</v>
      </c>
    </row>
    <row r="2214" spans="1:22" ht="15.75" hidden="1" thickBot="1" x14ac:dyDescent="0.3">
      <c r="A2214" t="s">
        <v>8324</v>
      </c>
      <c r="B2214" s="6" t="s">
        <v>10877</v>
      </c>
      <c r="C2214" t="s">
        <v>1</v>
      </c>
      <c r="D2214" t="s">
        <v>7706</v>
      </c>
      <c r="E2214" t="s">
        <v>10763</v>
      </c>
      <c r="F2214" t="s">
        <v>10764</v>
      </c>
      <c r="G2214">
        <v>1001</v>
      </c>
      <c r="H2214">
        <v>1001</v>
      </c>
      <c r="I2214">
        <v>1001</v>
      </c>
      <c r="J2214">
        <v>1001</v>
      </c>
      <c r="K2214">
        <v>0</v>
      </c>
      <c r="L2214" s="2">
        <v>0</v>
      </c>
      <c r="M2214" s="2">
        <v>0</v>
      </c>
      <c r="N2214" s="2">
        <v>0</v>
      </c>
      <c r="O2214" s="2">
        <v>126</v>
      </c>
      <c r="P2214" s="2">
        <v>0</v>
      </c>
      <c r="Q2214" s="2">
        <v>0</v>
      </c>
      <c r="R2214" s="2">
        <v>0</v>
      </c>
      <c r="S2214" s="2">
        <v>0</v>
      </c>
      <c r="T2214" s="2">
        <v>0</v>
      </c>
      <c r="U2214" s="2">
        <v>126</v>
      </c>
      <c r="V2214" t="s">
        <v>55</v>
      </c>
    </row>
    <row r="2215" spans="1:22" ht="15.75" hidden="1" thickBot="1" x14ac:dyDescent="0.3">
      <c r="A2215" t="s">
        <v>8324</v>
      </c>
      <c r="B2215" s="6" t="s">
        <v>10877</v>
      </c>
      <c r="C2215" t="s">
        <v>1</v>
      </c>
      <c r="D2215" t="s">
        <v>7706</v>
      </c>
      <c r="E2215" t="s">
        <v>10763</v>
      </c>
      <c r="F2215" t="s">
        <v>10764</v>
      </c>
      <c r="G2215">
        <v>1000</v>
      </c>
      <c r="H2215">
        <v>1000</v>
      </c>
      <c r="I2215">
        <v>1000</v>
      </c>
      <c r="J2215">
        <v>1000</v>
      </c>
      <c r="K2215">
        <v>0</v>
      </c>
      <c r="L2215" s="2">
        <v>0</v>
      </c>
      <c r="M2215" s="2">
        <v>0</v>
      </c>
      <c r="N2215" s="2">
        <v>0</v>
      </c>
      <c r="O2215" s="2">
        <v>59</v>
      </c>
      <c r="P2215" s="2">
        <v>0</v>
      </c>
      <c r="Q2215" s="2">
        <v>0</v>
      </c>
      <c r="R2215" s="2">
        <v>0</v>
      </c>
      <c r="S2215" s="2">
        <v>0</v>
      </c>
      <c r="T2215" s="2">
        <v>0</v>
      </c>
      <c r="U2215" s="2">
        <v>59</v>
      </c>
      <c r="V2215" t="s">
        <v>55</v>
      </c>
    </row>
    <row r="2216" spans="1:22" ht="15.75" hidden="1" thickBot="1" x14ac:dyDescent="0.3">
      <c r="A2216" t="s">
        <v>8324</v>
      </c>
      <c r="B2216" s="6" t="s">
        <v>10877</v>
      </c>
      <c r="C2216" t="s">
        <v>1</v>
      </c>
      <c r="D2216" t="s">
        <v>7706</v>
      </c>
      <c r="E2216" t="s">
        <v>10763</v>
      </c>
      <c r="F2216" t="s">
        <v>10764</v>
      </c>
      <c r="G2216">
        <v>999</v>
      </c>
      <c r="H2216">
        <v>999</v>
      </c>
      <c r="I2216">
        <v>999</v>
      </c>
      <c r="J2216">
        <v>999</v>
      </c>
      <c r="K2216">
        <v>0</v>
      </c>
      <c r="L2216" s="2">
        <v>0</v>
      </c>
      <c r="M2216" s="2">
        <v>0</v>
      </c>
      <c r="N2216" s="2">
        <v>0</v>
      </c>
      <c r="O2216" s="2">
        <v>1056</v>
      </c>
      <c r="P2216" s="2">
        <v>0</v>
      </c>
      <c r="Q2216" s="2">
        <v>0</v>
      </c>
      <c r="R2216" s="2">
        <v>0</v>
      </c>
      <c r="S2216" s="2">
        <v>0</v>
      </c>
      <c r="T2216" s="2">
        <v>0</v>
      </c>
      <c r="U2216" s="2">
        <v>1056</v>
      </c>
      <c r="V2216" t="s">
        <v>55</v>
      </c>
    </row>
    <row r="2217" spans="1:22" ht="15.75" hidden="1" thickBot="1" x14ac:dyDescent="0.3">
      <c r="A2217" t="s">
        <v>8324</v>
      </c>
      <c r="B2217" s="6" t="s">
        <v>10878</v>
      </c>
      <c r="C2217" t="s">
        <v>1</v>
      </c>
      <c r="D2217" t="s">
        <v>7706</v>
      </c>
      <c r="E2217" t="s">
        <v>10763</v>
      </c>
      <c r="F2217" t="s">
        <v>10764</v>
      </c>
      <c r="G2217">
        <v>998</v>
      </c>
      <c r="H2217">
        <v>998</v>
      </c>
      <c r="I2217">
        <v>998</v>
      </c>
      <c r="J2217">
        <v>998</v>
      </c>
      <c r="K2217">
        <v>0</v>
      </c>
      <c r="L2217" s="2">
        <v>0</v>
      </c>
      <c r="M2217" s="2">
        <v>0</v>
      </c>
      <c r="N2217" s="2">
        <v>0</v>
      </c>
      <c r="O2217" s="2">
        <v>248</v>
      </c>
      <c r="P2217" s="2">
        <v>0</v>
      </c>
      <c r="Q2217" s="2">
        <v>0</v>
      </c>
      <c r="R2217" s="2">
        <v>0</v>
      </c>
      <c r="S2217" s="2">
        <v>0</v>
      </c>
      <c r="T2217" s="2">
        <v>0</v>
      </c>
      <c r="U2217" s="2">
        <v>248</v>
      </c>
      <c r="V2217" t="s">
        <v>55</v>
      </c>
    </row>
    <row r="2218" spans="1:22" ht="15.75" hidden="1" thickBot="1" x14ac:dyDescent="0.3">
      <c r="A2218" t="s">
        <v>8324</v>
      </c>
      <c r="B2218" s="6" t="s">
        <v>10878</v>
      </c>
      <c r="C2218" t="s">
        <v>1</v>
      </c>
      <c r="D2218" t="s">
        <v>7706</v>
      </c>
      <c r="E2218" t="s">
        <v>10763</v>
      </c>
      <c r="F2218" t="s">
        <v>10764</v>
      </c>
      <c r="G2218">
        <v>997</v>
      </c>
      <c r="H2218">
        <v>997</v>
      </c>
      <c r="I2218">
        <v>997</v>
      </c>
      <c r="J2218">
        <v>997</v>
      </c>
      <c r="K2218">
        <v>0</v>
      </c>
      <c r="L2218" s="2">
        <v>0</v>
      </c>
      <c r="M2218" s="2">
        <v>0</v>
      </c>
      <c r="N2218" s="2">
        <v>0</v>
      </c>
      <c r="O2218" s="2">
        <v>5.94</v>
      </c>
      <c r="P2218" s="2">
        <v>0</v>
      </c>
      <c r="Q2218" s="2">
        <v>0</v>
      </c>
      <c r="R2218" s="2">
        <v>0</v>
      </c>
      <c r="S2218" s="2">
        <v>0</v>
      </c>
      <c r="T2218" s="2">
        <v>0</v>
      </c>
      <c r="U2218" s="2">
        <v>5.94</v>
      </c>
      <c r="V2218" t="s">
        <v>55</v>
      </c>
    </row>
    <row r="2219" spans="1:22" ht="15.75" hidden="1" thickBot="1" x14ac:dyDescent="0.3">
      <c r="A2219" t="s">
        <v>8324</v>
      </c>
      <c r="B2219" s="6" t="s">
        <v>10878</v>
      </c>
      <c r="C2219" t="s">
        <v>1</v>
      </c>
      <c r="D2219" t="s">
        <v>7706</v>
      </c>
      <c r="E2219" t="s">
        <v>10763</v>
      </c>
      <c r="F2219" t="s">
        <v>10764</v>
      </c>
      <c r="G2219">
        <v>996</v>
      </c>
      <c r="H2219">
        <v>996</v>
      </c>
      <c r="I2219">
        <v>996</v>
      </c>
      <c r="J2219">
        <v>996</v>
      </c>
      <c r="K2219">
        <v>0</v>
      </c>
      <c r="L2219" s="2">
        <v>0</v>
      </c>
      <c r="M2219" s="2">
        <v>0</v>
      </c>
      <c r="N2219" s="2">
        <v>0</v>
      </c>
      <c r="O2219" s="2">
        <v>23.04</v>
      </c>
      <c r="P2219" s="2">
        <v>0</v>
      </c>
      <c r="Q2219" s="2">
        <v>0</v>
      </c>
      <c r="R2219" s="2">
        <v>0</v>
      </c>
      <c r="S2219" s="2">
        <v>0</v>
      </c>
      <c r="T2219" s="2">
        <v>0</v>
      </c>
      <c r="U2219" s="2">
        <v>23.04</v>
      </c>
      <c r="V2219" t="s">
        <v>55</v>
      </c>
    </row>
    <row r="2220" spans="1:22" ht="15.75" hidden="1" thickBot="1" x14ac:dyDescent="0.3">
      <c r="A2220" t="s">
        <v>8324</v>
      </c>
      <c r="B2220" s="6" t="s">
        <v>10878</v>
      </c>
      <c r="C2220" t="s">
        <v>1</v>
      </c>
      <c r="D2220" t="s">
        <v>7706</v>
      </c>
      <c r="E2220" t="s">
        <v>10763</v>
      </c>
      <c r="F2220" t="s">
        <v>10764</v>
      </c>
      <c r="G2220">
        <v>995</v>
      </c>
      <c r="H2220">
        <v>995</v>
      </c>
      <c r="I2220">
        <v>995</v>
      </c>
      <c r="J2220">
        <v>995</v>
      </c>
      <c r="K2220">
        <v>0</v>
      </c>
      <c r="L2220" s="2">
        <v>0</v>
      </c>
      <c r="M2220" s="2">
        <v>0</v>
      </c>
      <c r="N2220" s="2">
        <v>0</v>
      </c>
      <c r="O2220" s="2">
        <v>84</v>
      </c>
      <c r="P2220" s="2">
        <v>0</v>
      </c>
      <c r="Q2220" s="2">
        <v>0</v>
      </c>
      <c r="R2220" s="2">
        <v>0</v>
      </c>
      <c r="S2220" s="2">
        <v>0</v>
      </c>
      <c r="T2220" s="2">
        <v>0</v>
      </c>
      <c r="U2220" s="2">
        <v>84</v>
      </c>
      <c r="V2220" t="s">
        <v>55</v>
      </c>
    </row>
    <row r="2221" spans="1:22" ht="15.75" hidden="1" thickBot="1" x14ac:dyDescent="0.3">
      <c r="A2221" t="s">
        <v>8324</v>
      </c>
      <c r="B2221" s="6" t="s">
        <v>10878</v>
      </c>
      <c r="C2221" t="s">
        <v>1</v>
      </c>
      <c r="D2221" t="s">
        <v>7706</v>
      </c>
      <c r="E2221" t="s">
        <v>10763</v>
      </c>
      <c r="F2221" t="s">
        <v>10764</v>
      </c>
      <c r="G2221">
        <v>994</v>
      </c>
      <c r="H2221">
        <v>994</v>
      </c>
      <c r="I2221">
        <v>994</v>
      </c>
      <c r="J2221">
        <v>994</v>
      </c>
      <c r="K2221">
        <v>0</v>
      </c>
      <c r="L2221" s="2">
        <v>0</v>
      </c>
      <c r="M2221" s="2">
        <v>0</v>
      </c>
      <c r="N2221" s="2">
        <v>0</v>
      </c>
      <c r="O2221" s="2">
        <v>84</v>
      </c>
      <c r="P2221" s="2">
        <v>0</v>
      </c>
      <c r="Q2221" s="2">
        <v>0</v>
      </c>
      <c r="R2221" s="2">
        <v>0</v>
      </c>
      <c r="S2221" s="2">
        <v>0</v>
      </c>
      <c r="T2221" s="2">
        <v>0</v>
      </c>
      <c r="U2221" s="2">
        <v>84</v>
      </c>
      <c r="V2221" t="s">
        <v>55</v>
      </c>
    </row>
    <row r="2222" spans="1:22" ht="15.75" hidden="1" thickBot="1" x14ac:dyDescent="0.3">
      <c r="A2222" t="s">
        <v>8324</v>
      </c>
      <c r="B2222" s="6" t="s">
        <v>10878</v>
      </c>
      <c r="C2222" t="s">
        <v>1</v>
      </c>
      <c r="D2222" t="s">
        <v>7706</v>
      </c>
      <c r="E2222" t="s">
        <v>10763</v>
      </c>
      <c r="F2222" t="s">
        <v>10764</v>
      </c>
      <c r="G2222">
        <v>993</v>
      </c>
      <c r="H2222">
        <v>993</v>
      </c>
      <c r="I2222">
        <v>993</v>
      </c>
      <c r="J2222">
        <v>993</v>
      </c>
      <c r="K2222">
        <v>0</v>
      </c>
      <c r="L2222" s="2">
        <v>0</v>
      </c>
      <c r="M2222" s="2">
        <v>0</v>
      </c>
      <c r="N2222" s="2">
        <v>0</v>
      </c>
      <c r="O2222" s="2">
        <v>6</v>
      </c>
      <c r="P2222" s="2">
        <v>0</v>
      </c>
      <c r="Q2222" s="2">
        <v>0</v>
      </c>
      <c r="R2222" s="2">
        <v>0</v>
      </c>
      <c r="S2222" s="2">
        <v>0</v>
      </c>
      <c r="T2222" s="2">
        <v>0</v>
      </c>
      <c r="U2222" s="2">
        <v>6</v>
      </c>
      <c r="V2222" t="s">
        <v>55</v>
      </c>
    </row>
    <row r="2223" spans="1:22" ht="15.75" hidden="1" thickBot="1" x14ac:dyDescent="0.3">
      <c r="A2223" t="s">
        <v>8324</v>
      </c>
      <c r="B2223" s="6" t="s">
        <v>10878</v>
      </c>
      <c r="C2223" t="s">
        <v>1</v>
      </c>
      <c r="D2223" t="s">
        <v>7706</v>
      </c>
      <c r="E2223" t="s">
        <v>10763</v>
      </c>
      <c r="F2223" t="s">
        <v>10764</v>
      </c>
      <c r="G2223">
        <v>992</v>
      </c>
      <c r="H2223">
        <v>992</v>
      </c>
      <c r="I2223">
        <v>992</v>
      </c>
      <c r="J2223">
        <v>992</v>
      </c>
      <c r="K2223">
        <v>0</v>
      </c>
      <c r="L2223" s="2">
        <v>0</v>
      </c>
      <c r="M2223" s="2">
        <v>0</v>
      </c>
      <c r="N2223" s="2">
        <v>0</v>
      </c>
      <c r="O2223" s="2">
        <v>231.6</v>
      </c>
      <c r="P2223" s="2">
        <v>0</v>
      </c>
      <c r="Q2223" s="2">
        <v>0</v>
      </c>
      <c r="R2223" s="2">
        <v>0</v>
      </c>
      <c r="S2223" s="2">
        <v>0</v>
      </c>
      <c r="T2223" s="2">
        <v>0</v>
      </c>
      <c r="U2223" s="2">
        <v>231.6</v>
      </c>
      <c r="V2223" t="s">
        <v>55</v>
      </c>
    </row>
    <row r="2224" spans="1:22" ht="15.75" hidden="1" thickBot="1" x14ac:dyDescent="0.3">
      <c r="A2224" t="s">
        <v>8324</v>
      </c>
      <c r="B2224" s="6" t="s">
        <v>10878</v>
      </c>
      <c r="C2224" t="s">
        <v>1</v>
      </c>
      <c r="D2224" t="s">
        <v>7706</v>
      </c>
      <c r="E2224" t="s">
        <v>10763</v>
      </c>
      <c r="F2224" t="s">
        <v>10764</v>
      </c>
      <c r="G2224">
        <v>991</v>
      </c>
      <c r="H2224">
        <v>991</v>
      </c>
      <c r="I2224">
        <v>991</v>
      </c>
      <c r="J2224">
        <v>991</v>
      </c>
      <c r="K2224">
        <v>0</v>
      </c>
      <c r="L2224" s="2">
        <v>0</v>
      </c>
      <c r="M2224" s="2">
        <v>0</v>
      </c>
      <c r="N2224" s="2">
        <v>0</v>
      </c>
      <c r="O2224" s="2">
        <v>27.5</v>
      </c>
      <c r="P2224" s="2">
        <v>0</v>
      </c>
      <c r="Q2224" s="2">
        <v>0</v>
      </c>
      <c r="R2224" s="2">
        <v>0</v>
      </c>
      <c r="S2224" s="2">
        <v>0</v>
      </c>
      <c r="T2224" s="2">
        <v>0</v>
      </c>
      <c r="U2224" s="2">
        <v>27.5</v>
      </c>
      <c r="V2224" t="s">
        <v>55</v>
      </c>
    </row>
    <row r="2225" spans="1:22" ht="15.75" hidden="1" thickBot="1" x14ac:dyDescent="0.3">
      <c r="A2225" t="s">
        <v>8324</v>
      </c>
      <c r="B2225" s="6" t="s">
        <v>10878</v>
      </c>
      <c r="C2225" t="s">
        <v>1</v>
      </c>
      <c r="D2225" t="s">
        <v>7706</v>
      </c>
      <c r="E2225" t="s">
        <v>10763</v>
      </c>
      <c r="F2225" t="s">
        <v>10764</v>
      </c>
      <c r="G2225">
        <v>990</v>
      </c>
      <c r="H2225">
        <v>990</v>
      </c>
      <c r="I2225">
        <v>990</v>
      </c>
      <c r="J2225">
        <v>990</v>
      </c>
      <c r="K2225">
        <v>0</v>
      </c>
      <c r="L2225" s="2">
        <v>0</v>
      </c>
      <c r="M2225" s="2">
        <v>0</v>
      </c>
      <c r="N2225" s="2">
        <v>0</v>
      </c>
      <c r="O2225" s="2">
        <v>54.45</v>
      </c>
      <c r="P2225" s="2">
        <v>0</v>
      </c>
      <c r="Q2225" s="2">
        <v>0</v>
      </c>
      <c r="R2225" s="2">
        <v>0</v>
      </c>
      <c r="S2225" s="2">
        <v>0</v>
      </c>
      <c r="T2225" s="2">
        <v>0</v>
      </c>
      <c r="U2225" s="2">
        <v>54.45</v>
      </c>
      <c r="V2225" t="s">
        <v>55</v>
      </c>
    </row>
    <row r="2226" spans="1:22" ht="15.75" hidden="1" thickBot="1" x14ac:dyDescent="0.3">
      <c r="A2226" t="s">
        <v>8324</v>
      </c>
      <c r="B2226" s="6" t="s">
        <v>10878</v>
      </c>
      <c r="C2226" t="s">
        <v>1</v>
      </c>
      <c r="D2226" t="s">
        <v>7706</v>
      </c>
      <c r="E2226" t="s">
        <v>10763</v>
      </c>
      <c r="F2226" t="s">
        <v>10764</v>
      </c>
      <c r="G2226">
        <v>989</v>
      </c>
      <c r="H2226">
        <v>989</v>
      </c>
      <c r="I2226">
        <v>989</v>
      </c>
      <c r="J2226">
        <v>989</v>
      </c>
      <c r="K2226">
        <v>0</v>
      </c>
      <c r="L2226" s="2">
        <v>0</v>
      </c>
      <c r="M2226" s="2">
        <v>0</v>
      </c>
      <c r="N2226" s="2">
        <v>0</v>
      </c>
      <c r="O2226" s="2">
        <v>266.5</v>
      </c>
      <c r="P2226" s="2">
        <v>0</v>
      </c>
      <c r="Q2226" s="2">
        <v>0</v>
      </c>
      <c r="R2226" s="2">
        <v>0</v>
      </c>
      <c r="S2226" s="2">
        <v>0</v>
      </c>
      <c r="T2226" s="2">
        <v>0</v>
      </c>
      <c r="U2226" s="2">
        <v>266.5</v>
      </c>
      <c r="V2226" t="s">
        <v>55</v>
      </c>
    </row>
    <row r="2227" spans="1:22" ht="15.75" hidden="1" thickBot="1" x14ac:dyDescent="0.3">
      <c r="A2227" t="s">
        <v>8324</v>
      </c>
      <c r="B2227" s="6" t="s">
        <v>10878</v>
      </c>
      <c r="C2227" t="s">
        <v>1</v>
      </c>
      <c r="D2227" t="s">
        <v>7706</v>
      </c>
      <c r="E2227" t="s">
        <v>10763</v>
      </c>
      <c r="F2227" t="s">
        <v>10764</v>
      </c>
      <c r="G2227">
        <v>988</v>
      </c>
      <c r="H2227">
        <v>988</v>
      </c>
      <c r="I2227">
        <v>988</v>
      </c>
      <c r="J2227">
        <v>988</v>
      </c>
      <c r="K2227">
        <v>0</v>
      </c>
      <c r="L2227" s="2">
        <v>0</v>
      </c>
      <c r="M2227" s="2">
        <v>0</v>
      </c>
      <c r="N2227" s="2">
        <v>0</v>
      </c>
      <c r="O2227" s="2">
        <v>50.5</v>
      </c>
      <c r="P2227" s="2">
        <v>0</v>
      </c>
      <c r="Q2227" s="2">
        <v>0</v>
      </c>
      <c r="R2227" s="2">
        <v>0</v>
      </c>
      <c r="S2227" s="2">
        <v>0</v>
      </c>
      <c r="T2227" s="2">
        <v>0</v>
      </c>
      <c r="U2227" s="2">
        <v>50.5</v>
      </c>
      <c r="V2227" t="s">
        <v>55</v>
      </c>
    </row>
    <row r="2228" spans="1:22" ht="15.75" hidden="1" thickBot="1" x14ac:dyDescent="0.3">
      <c r="A2228" t="s">
        <v>8324</v>
      </c>
      <c r="B2228" s="6" t="s">
        <v>10878</v>
      </c>
      <c r="C2228" t="s">
        <v>1</v>
      </c>
      <c r="D2228" t="s">
        <v>7706</v>
      </c>
      <c r="E2228" t="s">
        <v>10763</v>
      </c>
      <c r="F2228" t="s">
        <v>10764</v>
      </c>
      <c r="G2228">
        <v>987</v>
      </c>
      <c r="H2228">
        <v>987</v>
      </c>
      <c r="I2228">
        <v>987</v>
      </c>
      <c r="J2228">
        <v>987</v>
      </c>
      <c r="K2228">
        <v>0</v>
      </c>
      <c r="L2228" s="2">
        <v>0</v>
      </c>
      <c r="M2228" s="2">
        <v>0</v>
      </c>
      <c r="N2228" s="2">
        <v>0</v>
      </c>
      <c r="O2228" s="2">
        <v>45</v>
      </c>
      <c r="P2228" s="2">
        <v>0</v>
      </c>
      <c r="Q2228" s="2">
        <v>0</v>
      </c>
      <c r="R2228" s="2">
        <v>0</v>
      </c>
      <c r="S2228" s="2">
        <v>0</v>
      </c>
      <c r="T2228" s="2">
        <v>0</v>
      </c>
      <c r="U2228" s="2">
        <v>45</v>
      </c>
      <c r="V2228" t="s">
        <v>55</v>
      </c>
    </row>
    <row r="2229" spans="1:22" ht="15.75" hidden="1" thickBot="1" x14ac:dyDescent="0.3">
      <c r="A2229" t="s">
        <v>8324</v>
      </c>
      <c r="B2229" s="6" t="s">
        <v>10878</v>
      </c>
      <c r="C2229" t="s">
        <v>1</v>
      </c>
      <c r="D2229" t="s">
        <v>7706</v>
      </c>
      <c r="E2229" t="s">
        <v>10763</v>
      </c>
      <c r="F2229" t="s">
        <v>10764</v>
      </c>
      <c r="G2229">
        <v>986</v>
      </c>
      <c r="H2229">
        <v>986</v>
      </c>
      <c r="I2229">
        <v>986</v>
      </c>
      <c r="J2229">
        <v>986</v>
      </c>
      <c r="K2229">
        <v>0</v>
      </c>
      <c r="L2229" s="2">
        <v>0</v>
      </c>
      <c r="M2229" s="2">
        <v>0</v>
      </c>
      <c r="N2229" s="2">
        <v>0</v>
      </c>
      <c r="O2229" s="2">
        <v>84</v>
      </c>
      <c r="P2229" s="2">
        <v>0</v>
      </c>
      <c r="Q2229" s="2">
        <v>0</v>
      </c>
      <c r="R2229" s="2">
        <v>0</v>
      </c>
      <c r="S2229" s="2">
        <v>0</v>
      </c>
      <c r="T2229" s="2">
        <v>0</v>
      </c>
      <c r="U2229" s="2">
        <v>84</v>
      </c>
      <c r="V2229" t="s">
        <v>55</v>
      </c>
    </row>
    <row r="2230" spans="1:22" ht="15.75" hidden="1" thickBot="1" x14ac:dyDescent="0.3">
      <c r="A2230" t="s">
        <v>8324</v>
      </c>
      <c r="B2230" s="6" t="s">
        <v>10878</v>
      </c>
      <c r="C2230" t="s">
        <v>1</v>
      </c>
      <c r="D2230" t="s">
        <v>7706</v>
      </c>
      <c r="E2230" t="s">
        <v>10763</v>
      </c>
      <c r="F2230" t="s">
        <v>10764</v>
      </c>
      <c r="G2230">
        <v>985</v>
      </c>
      <c r="H2230">
        <v>985</v>
      </c>
      <c r="I2230">
        <v>985</v>
      </c>
      <c r="J2230">
        <v>985</v>
      </c>
      <c r="K2230">
        <v>0</v>
      </c>
      <c r="L2230" s="2">
        <v>0</v>
      </c>
      <c r="M2230" s="2">
        <v>0</v>
      </c>
      <c r="N2230" s="2">
        <v>0</v>
      </c>
      <c r="O2230" s="2">
        <v>135.65</v>
      </c>
      <c r="P2230" s="2">
        <v>0</v>
      </c>
      <c r="Q2230" s="2">
        <v>0</v>
      </c>
      <c r="R2230" s="2">
        <v>0</v>
      </c>
      <c r="S2230" s="2">
        <v>0</v>
      </c>
      <c r="T2230" s="2">
        <v>0</v>
      </c>
      <c r="U2230" s="2">
        <v>135.65</v>
      </c>
      <c r="V2230" t="s">
        <v>55</v>
      </c>
    </row>
    <row r="2231" spans="1:22" ht="15.75" hidden="1" thickBot="1" x14ac:dyDescent="0.3">
      <c r="A2231" t="s">
        <v>8324</v>
      </c>
      <c r="B2231" s="6" t="s">
        <v>10878</v>
      </c>
      <c r="C2231" t="s">
        <v>1</v>
      </c>
      <c r="D2231" t="s">
        <v>7706</v>
      </c>
      <c r="E2231" t="s">
        <v>10763</v>
      </c>
      <c r="F2231" t="s">
        <v>10764</v>
      </c>
      <c r="G2231">
        <v>984</v>
      </c>
      <c r="H2231">
        <v>984</v>
      </c>
      <c r="I2231">
        <v>984</v>
      </c>
      <c r="J2231">
        <v>984</v>
      </c>
      <c r="K2231">
        <v>0</v>
      </c>
      <c r="L2231" s="2">
        <v>0</v>
      </c>
      <c r="M2231" s="2">
        <v>0</v>
      </c>
      <c r="N2231" s="2">
        <v>0</v>
      </c>
      <c r="O2231" s="2">
        <v>426.25</v>
      </c>
      <c r="P2231" s="2">
        <v>0</v>
      </c>
      <c r="Q2231" s="2">
        <v>0</v>
      </c>
      <c r="R2231" s="2">
        <v>0</v>
      </c>
      <c r="S2231" s="2">
        <v>0</v>
      </c>
      <c r="T2231" s="2">
        <v>0</v>
      </c>
      <c r="U2231" s="2">
        <v>426.25</v>
      </c>
      <c r="V2231" t="s">
        <v>55</v>
      </c>
    </row>
    <row r="2232" spans="1:22" ht="15.75" hidden="1" thickBot="1" x14ac:dyDescent="0.3">
      <c r="A2232" t="s">
        <v>8324</v>
      </c>
      <c r="B2232" s="6" t="s">
        <v>10878</v>
      </c>
      <c r="C2232" t="s">
        <v>1</v>
      </c>
      <c r="D2232" t="s">
        <v>7706</v>
      </c>
      <c r="E2232" t="s">
        <v>10763</v>
      </c>
      <c r="F2232" t="s">
        <v>10764</v>
      </c>
      <c r="G2232">
        <v>983</v>
      </c>
      <c r="H2232">
        <v>983</v>
      </c>
      <c r="I2232">
        <v>983</v>
      </c>
      <c r="J2232">
        <v>983</v>
      </c>
      <c r="K2232">
        <v>0</v>
      </c>
      <c r="L2232" s="2">
        <v>0</v>
      </c>
      <c r="M2232" s="2">
        <v>0</v>
      </c>
      <c r="N2232" s="2">
        <v>0</v>
      </c>
      <c r="O2232" s="2">
        <v>39.4</v>
      </c>
      <c r="P2232" s="2">
        <v>0</v>
      </c>
      <c r="Q2232" s="2">
        <v>0</v>
      </c>
      <c r="R2232" s="2">
        <v>0</v>
      </c>
      <c r="S2232" s="2">
        <v>0</v>
      </c>
      <c r="T2232" s="2">
        <v>0</v>
      </c>
      <c r="U2232" s="2">
        <v>39.4</v>
      </c>
      <c r="V2232" t="s">
        <v>55</v>
      </c>
    </row>
    <row r="2233" spans="1:22" ht="15.75" hidden="1" thickBot="1" x14ac:dyDescent="0.3">
      <c r="A2233" t="s">
        <v>8324</v>
      </c>
      <c r="B2233" s="6" t="s">
        <v>10878</v>
      </c>
      <c r="C2233" t="s">
        <v>1</v>
      </c>
      <c r="D2233" t="s">
        <v>7706</v>
      </c>
      <c r="E2233" t="s">
        <v>10763</v>
      </c>
      <c r="F2233" t="s">
        <v>10764</v>
      </c>
      <c r="G2233">
        <v>982</v>
      </c>
      <c r="H2233">
        <v>982</v>
      </c>
      <c r="I2233">
        <v>982</v>
      </c>
      <c r="J2233">
        <v>982</v>
      </c>
      <c r="K2233">
        <v>0</v>
      </c>
      <c r="L2233" s="2">
        <v>0</v>
      </c>
      <c r="M2233" s="2">
        <v>0</v>
      </c>
      <c r="N2233" s="2">
        <v>0</v>
      </c>
      <c r="O2233" s="2">
        <v>54.45</v>
      </c>
      <c r="P2233" s="2">
        <v>0</v>
      </c>
      <c r="Q2233" s="2">
        <v>0</v>
      </c>
      <c r="R2233" s="2">
        <v>0</v>
      </c>
      <c r="S2233" s="2">
        <v>0</v>
      </c>
      <c r="T2233" s="2">
        <v>0</v>
      </c>
      <c r="U2233" s="2">
        <v>54.45</v>
      </c>
      <c r="V2233" t="s">
        <v>55</v>
      </c>
    </row>
    <row r="2234" spans="1:22" ht="15.75" hidden="1" thickBot="1" x14ac:dyDescent="0.3">
      <c r="A2234" t="s">
        <v>8324</v>
      </c>
      <c r="B2234" s="6" t="s">
        <v>10878</v>
      </c>
      <c r="C2234" t="s">
        <v>1</v>
      </c>
      <c r="D2234" t="s">
        <v>7706</v>
      </c>
      <c r="E2234" t="s">
        <v>10763</v>
      </c>
      <c r="F2234" t="s">
        <v>10764</v>
      </c>
      <c r="G2234">
        <v>981</v>
      </c>
      <c r="H2234">
        <v>981</v>
      </c>
      <c r="I2234">
        <v>981</v>
      </c>
      <c r="J2234">
        <v>981</v>
      </c>
      <c r="K2234">
        <v>0</v>
      </c>
      <c r="L2234" s="2">
        <v>0</v>
      </c>
      <c r="M2234" s="2">
        <v>0</v>
      </c>
      <c r="N2234" s="2">
        <v>0</v>
      </c>
      <c r="O2234" s="2">
        <v>69</v>
      </c>
      <c r="P2234" s="2">
        <v>0</v>
      </c>
      <c r="Q2234" s="2">
        <v>0</v>
      </c>
      <c r="R2234" s="2">
        <v>0</v>
      </c>
      <c r="S2234" s="2">
        <v>0</v>
      </c>
      <c r="T2234" s="2">
        <v>0</v>
      </c>
      <c r="U2234" s="2">
        <v>69</v>
      </c>
      <c r="V2234" t="s">
        <v>55</v>
      </c>
    </row>
    <row r="2235" spans="1:22" ht="15.75" hidden="1" thickBot="1" x14ac:dyDescent="0.3">
      <c r="A2235" t="s">
        <v>8324</v>
      </c>
      <c r="B2235" s="6" t="s">
        <v>10878</v>
      </c>
      <c r="C2235" t="s">
        <v>1</v>
      </c>
      <c r="D2235" t="s">
        <v>7706</v>
      </c>
      <c r="E2235" t="s">
        <v>10763</v>
      </c>
      <c r="F2235" t="s">
        <v>10764</v>
      </c>
      <c r="G2235">
        <v>980</v>
      </c>
      <c r="H2235">
        <v>980</v>
      </c>
      <c r="I2235">
        <v>980</v>
      </c>
      <c r="J2235">
        <v>980</v>
      </c>
      <c r="K2235">
        <v>0</v>
      </c>
      <c r="L2235" s="2">
        <v>0</v>
      </c>
      <c r="M2235" s="2">
        <v>0</v>
      </c>
      <c r="N2235" s="2">
        <v>0</v>
      </c>
      <c r="O2235" s="2">
        <v>34.65</v>
      </c>
      <c r="P2235" s="2">
        <v>0</v>
      </c>
      <c r="Q2235" s="2">
        <v>0</v>
      </c>
      <c r="R2235" s="2">
        <v>0</v>
      </c>
      <c r="S2235" s="2">
        <v>0</v>
      </c>
      <c r="T2235" s="2">
        <v>0</v>
      </c>
      <c r="U2235" s="2">
        <v>34.65</v>
      </c>
      <c r="V2235" t="s">
        <v>55</v>
      </c>
    </row>
    <row r="2236" spans="1:22" ht="15.75" hidden="1" thickBot="1" x14ac:dyDescent="0.3">
      <c r="A2236" t="s">
        <v>8324</v>
      </c>
      <c r="B2236" s="6" t="s">
        <v>10878</v>
      </c>
      <c r="C2236" t="s">
        <v>1</v>
      </c>
      <c r="D2236" t="s">
        <v>7706</v>
      </c>
      <c r="E2236" t="s">
        <v>10763</v>
      </c>
      <c r="F2236" t="s">
        <v>10764</v>
      </c>
      <c r="G2236">
        <v>979</v>
      </c>
      <c r="H2236">
        <v>979</v>
      </c>
      <c r="I2236">
        <v>979</v>
      </c>
      <c r="J2236">
        <v>979</v>
      </c>
      <c r="K2236">
        <v>0</v>
      </c>
      <c r="L2236" s="2">
        <v>0</v>
      </c>
      <c r="M2236" s="2">
        <v>0</v>
      </c>
      <c r="N2236" s="2">
        <v>0</v>
      </c>
      <c r="O2236" s="2">
        <v>139</v>
      </c>
      <c r="P2236" s="2">
        <v>0</v>
      </c>
      <c r="Q2236" s="2">
        <v>0</v>
      </c>
      <c r="R2236" s="2">
        <v>0</v>
      </c>
      <c r="S2236" s="2">
        <v>0</v>
      </c>
      <c r="T2236" s="2">
        <v>0</v>
      </c>
      <c r="U2236" s="2">
        <v>139</v>
      </c>
      <c r="V2236" t="s">
        <v>55</v>
      </c>
    </row>
    <row r="2237" spans="1:22" ht="15.75" hidden="1" thickBot="1" x14ac:dyDescent="0.3">
      <c r="A2237" t="s">
        <v>8324</v>
      </c>
      <c r="B2237" s="6" t="s">
        <v>10878</v>
      </c>
      <c r="C2237" t="s">
        <v>1</v>
      </c>
      <c r="D2237" t="s">
        <v>7706</v>
      </c>
      <c r="E2237" t="s">
        <v>10763</v>
      </c>
      <c r="F2237" t="s">
        <v>10764</v>
      </c>
      <c r="G2237">
        <v>978</v>
      </c>
      <c r="H2237">
        <v>978</v>
      </c>
      <c r="I2237">
        <v>978</v>
      </c>
      <c r="J2237">
        <v>978</v>
      </c>
      <c r="K2237">
        <v>0</v>
      </c>
      <c r="L2237" s="2">
        <v>0</v>
      </c>
      <c r="M2237" s="2">
        <v>0</v>
      </c>
      <c r="N2237" s="2">
        <v>0</v>
      </c>
      <c r="O2237" s="2">
        <v>450</v>
      </c>
      <c r="P2237" s="2">
        <v>0</v>
      </c>
      <c r="Q2237" s="2">
        <v>0</v>
      </c>
      <c r="R2237" s="2">
        <v>0</v>
      </c>
      <c r="S2237" s="2">
        <v>0</v>
      </c>
      <c r="T2237" s="2">
        <v>0</v>
      </c>
      <c r="U2237" s="2">
        <v>450</v>
      </c>
      <c r="V2237" t="s">
        <v>55</v>
      </c>
    </row>
    <row r="2238" spans="1:22" ht="15.75" hidden="1" thickBot="1" x14ac:dyDescent="0.3">
      <c r="A2238" t="s">
        <v>8324</v>
      </c>
      <c r="B2238" s="6" t="s">
        <v>10878</v>
      </c>
      <c r="C2238" t="s">
        <v>1</v>
      </c>
      <c r="D2238" t="s">
        <v>7706</v>
      </c>
      <c r="E2238" t="s">
        <v>10763</v>
      </c>
      <c r="F2238" t="s">
        <v>10764</v>
      </c>
      <c r="G2238">
        <v>977</v>
      </c>
      <c r="H2238">
        <v>977</v>
      </c>
      <c r="I2238">
        <v>977</v>
      </c>
      <c r="J2238">
        <v>977</v>
      </c>
      <c r="K2238">
        <v>0</v>
      </c>
      <c r="L2238" s="2">
        <v>0</v>
      </c>
      <c r="M2238" s="2">
        <v>0</v>
      </c>
      <c r="N2238" s="2">
        <v>0</v>
      </c>
      <c r="O2238" s="2">
        <v>238</v>
      </c>
      <c r="P2238" s="2">
        <v>0</v>
      </c>
      <c r="Q2238" s="2">
        <v>0</v>
      </c>
      <c r="R2238" s="2">
        <v>0</v>
      </c>
      <c r="S2238" s="2">
        <v>0</v>
      </c>
      <c r="T2238" s="2">
        <v>0</v>
      </c>
      <c r="U2238" s="2">
        <v>238</v>
      </c>
      <c r="V2238" t="s">
        <v>55</v>
      </c>
    </row>
    <row r="2239" spans="1:22" ht="15.75" hidden="1" thickBot="1" x14ac:dyDescent="0.3">
      <c r="A2239" t="s">
        <v>8324</v>
      </c>
      <c r="B2239" s="6" t="s">
        <v>10879</v>
      </c>
      <c r="C2239" t="s">
        <v>1</v>
      </c>
      <c r="D2239" t="s">
        <v>7706</v>
      </c>
      <c r="E2239" t="s">
        <v>10763</v>
      </c>
      <c r="F2239" t="s">
        <v>10764</v>
      </c>
      <c r="G2239">
        <v>976</v>
      </c>
      <c r="H2239">
        <v>976</v>
      </c>
      <c r="I2239">
        <v>976</v>
      </c>
      <c r="J2239">
        <v>976</v>
      </c>
      <c r="K2239">
        <v>0</v>
      </c>
      <c r="L2239" s="2">
        <v>0</v>
      </c>
      <c r="M2239" s="2">
        <v>0</v>
      </c>
      <c r="N2239" s="2">
        <v>0</v>
      </c>
      <c r="O2239" s="2">
        <v>29.15</v>
      </c>
      <c r="P2239" s="2">
        <v>0</v>
      </c>
      <c r="Q2239" s="2">
        <v>0</v>
      </c>
      <c r="R2239" s="2">
        <v>0</v>
      </c>
      <c r="S2239" s="2">
        <v>0</v>
      </c>
      <c r="T2239" s="2">
        <v>0</v>
      </c>
      <c r="U2239" s="2">
        <v>29.15</v>
      </c>
      <c r="V2239" t="s">
        <v>55</v>
      </c>
    </row>
    <row r="2240" spans="1:22" ht="15.75" hidden="1" thickBot="1" x14ac:dyDescent="0.3">
      <c r="A2240" t="s">
        <v>8324</v>
      </c>
      <c r="B2240" s="6" t="s">
        <v>10879</v>
      </c>
      <c r="C2240" t="s">
        <v>1</v>
      </c>
      <c r="D2240" t="s">
        <v>7706</v>
      </c>
      <c r="E2240" t="s">
        <v>10763</v>
      </c>
      <c r="F2240" t="s">
        <v>10764</v>
      </c>
      <c r="G2240">
        <v>975</v>
      </c>
      <c r="H2240">
        <v>975</v>
      </c>
      <c r="I2240">
        <v>975</v>
      </c>
      <c r="J2240">
        <v>975</v>
      </c>
      <c r="K2240">
        <v>0</v>
      </c>
      <c r="L2240" s="2">
        <v>0</v>
      </c>
      <c r="M2240" s="2">
        <v>0</v>
      </c>
      <c r="N2240" s="2">
        <v>0</v>
      </c>
      <c r="O2240" s="2">
        <v>43.12</v>
      </c>
      <c r="P2240" s="2">
        <v>0</v>
      </c>
      <c r="Q2240" s="2">
        <v>0</v>
      </c>
      <c r="R2240" s="2">
        <v>0</v>
      </c>
      <c r="S2240" s="2">
        <v>0</v>
      </c>
      <c r="T2240" s="2">
        <v>0</v>
      </c>
      <c r="U2240" s="2">
        <v>43.12</v>
      </c>
      <c r="V2240" t="s">
        <v>55</v>
      </c>
    </row>
    <row r="2241" spans="1:22" ht="15.75" hidden="1" thickBot="1" x14ac:dyDescent="0.3">
      <c r="A2241" t="s">
        <v>8324</v>
      </c>
      <c r="B2241" s="6" t="s">
        <v>10879</v>
      </c>
      <c r="C2241" t="s">
        <v>1</v>
      </c>
      <c r="D2241" t="s">
        <v>7706</v>
      </c>
      <c r="E2241" t="s">
        <v>10763</v>
      </c>
      <c r="F2241" t="s">
        <v>10764</v>
      </c>
      <c r="G2241">
        <v>974</v>
      </c>
      <c r="H2241">
        <v>974</v>
      </c>
      <c r="I2241">
        <v>974</v>
      </c>
      <c r="J2241">
        <v>974</v>
      </c>
      <c r="K2241">
        <v>0</v>
      </c>
      <c r="L2241" s="2">
        <v>0</v>
      </c>
      <c r="M2241" s="2">
        <v>0</v>
      </c>
      <c r="N2241" s="2">
        <v>0</v>
      </c>
      <c r="O2241" s="2">
        <v>84</v>
      </c>
      <c r="P2241" s="2">
        <v>0</v>
      </c>
      <c r="Q2241" s="2">
        <v>0</v>
      </c>
      <c r="R2241" s="2">
        <v>0</v>
      </c>
      <c r="S2241" s="2">
        <v>0</v>
      </c>
      <c r="T2241" s="2">
        <v>0</v>
      </c>
      <c r="U2241" s="2">
        <v>84</v>
      </c>
      <c r="V2241" t="s">
        <v>55</v>
      </c>
    </row>
    <row r="2242" spans="1:22" ht="15.75" hidden="1" thickBot="1" x14ac:dyDescent="0.3">
      <c r="A2242" t="s">
        <v>8324</v>
      </c>
      <c r="B2242" s="6" t="s">
        <v>10879</v>
      </c>
      <c r="C2242" t="s">
        <v>1</v>
      </c>
      <c r="D2242" t="s">
        <v>7706</v>
      </c>
      <c r="E2242" t="s">
        <v>10763</v>
      </c>
      <c r="F2242" t="s">
        <v>10764</v>
      </c>
      <c r="G2242">
        <v>973</v>
      </c>
      <c r="H2242">
        <v>973</v>
      </c>
      <c r="I2242">
        <v>973</v>
      </c>
      <c r="J2242">
        <v>973</v>
      </c>
      <c r="K2242">
        <v>0</v>
      </c>
      <c r="L2242" s="2">
        <v>0</v>
      </c>
      <c r="M2242" s="2">
        <v>0</v>
      </c>
      <c r="N2242" s="2">
        <v>0</v>
      </c>
      <c r="O2242" s="2">
        <v>117.7</v>
      </c>
      <c r="P2242" s="2">
        <v>0</v>
      </c>
      <c r="Q2242" s="2">
        <v>0</v>
      </c>
      <c r="R2242" s="2">
        <v>0</v>
      </c>
      <c r="S2242" s="2">
        <v>0</v>
      </c>
      <c r="T2242" s="2">
        <v>0</v>
      </c>
      <c r="U2242" s="2">
        <v>117.7</v>
      </c>
      <c r="V2242" t="s">
        <v>55</v>
      </c>
    </row>
    <row r="2243" spans="1:22" ht="15.75" hidden="1" thickBot="1" x14ac:dyDescent="0.3">
      <c r="A2243" t="s">
        <v>8324</v>
      </c>
      <c r="B2243" s="6" t="s">
        <v>10879</v>
      </c>
      <c r="C2243" t="s">
        <v>1</v>
      </c>
      <c r="D2243" t="s">
        <v>7706</v>
      </c>
      <c r="E2243" t="s">
        <v>10763</v>
      </c>
      <c r="F2243" t="s">
        <v>10764</v>
      </c>
      <c r="G2243">
        <v>972</v>
      </c>
      <c r="H2243">
        <v>972</v>
      </c>
      <c r="I2243">
        <v>972</v>
      </c>
      <c r="J2243">
        <v>972</v>
      </c>
      <c r="K2243">
        <v>0</v>
      </c>
      <c r="L2243" s="2">
        <v>0</v>
      </c>
      <c r="M2243" s="2">
        <v>0</v>
      </c>
      <c r="N2243" s="2">
        <v>0</v>
      </c>
      <c r="O2243" s="2">
        <v>357</v>
      </c>
      <c r="P2243" s="2">
        <v>0</v>
      </c>
      <c r="Q2243" s="2">
        <v>0</v>
      </c>
      <c r="R2243" s="2">
        <v>0</v>
      </c>
      <c r="S2243" s="2">
        <v>0</v>
      </c>
      <c r="T2243" s="2">
        <v>0</v>
      </c>
      <c r="U2243" s="2">
        <v>357</v>
      </c>
      <c r="V2243" t="s">
        <v>55</v>
      </c>
    </row>
    <row r="2244" spans="1:22" ht="15.75" hidden="1" thickBot="1" x14ac:dyDescent="0.3">
      <c r="A2244" t="s">
        <v>8324</v>
      </c>
      <c r="B2244" s="6" t="s">
        <v>10879</v>
      </c>
      <c r="C2244" t="s">
        <v>1</v>
      </c>
      <c r="D2244" t="s">
        <v>7706</v>
      </c>
      <c r="E2244" t="s">
        <v>10763</v>
      </c>
      <c r="F2244" t="s">
        <v>10764</v>
      </c>
      <c r="G2244">
        <v>971</v>
      </c>
      <c r="H2244">
        <v>971</v>
      </c>
      <c r="I2244">
        <v>971</v>
      </c>
      <c r="J2244">
        <v>971</v>
      </c>
      <c r="K2244">
        <v>0</v>
      </c>
      <c r="L2244" s="2">
        <v>0</v>
      </c>
      <c r="M2244" s="2">
        <v>0</v>
      </c>
      <c r="N2244" s="2">
        <v>0</v>
      </c>
      <c r="O2244" s="2">
        <v>110</v>
      </c>
      <c r="P2244" s="2">
        <v>0</v>
      </c>
      <c r="Q2244" s="2">
        <v>0</v>
      </c>
      <c r="R2244" s="2">
        <v>0</v>
      </c>
      <c r="S2244" s="2">
        <v>0</v>
      </c>
      <c r="T2244" s="2">
        <v>0</v>
      </c>
      <c r="U2244" s="2">
        <v>110</v>
      </c>
      <c r="V2244" t="s">
        <v>55</v>
      </c>
    </row>
    <row r="2245" spans="1:22" ht="15.75" hidden="1" thickBot="1" x14ac:dyDescent="0.3">
      <c r="A2245" t="s">
        <v>8324</v>
      </c>
      <c r="B2245" s="6" t="s">
        <v>10879</v>
      </c>
      <c r="C2245" t="s">
        <v>1</v>
      </c>
      <c r="D2245" t="s">
        <v>7706</v>
      </c>
      <c r="E2245" t="s">
        <v>10763</v>
      </c>
      <c r="F2245" t="s">
        <v>10764</v>
      </c>
      <c r="G2245">
        <v>970</v>
      </c>
      <c r="H2245">
        <v>970</v>
      </c>
      <c r="I2245">
        <v>970</v>
      </c>
      <c r="J2245">
        <v>970</v>
      </c>
      <c r="K2245">
        <v>0</v>
      </c>
      <c r="L2245" s="2">
        <v>0</v>
      </c>
      <c r="M2245" s="2">
        <v>0</v>
      </c>
      <c r="N2245" s="2">
        <v>0</v>
      </c>
      <c r="O2245" s="2">
        <v>41</v>
      </c>
      <c r="P2245" s="2">
        <v>0</v>
      </c>
      <c r="Q2245" s="2">
        <v>0</v>
      </c>
      <c r="R2245" s="2">
        <v>0</v>
      </c>
      <c r="S2245" s="2">
        <v>0</v>
      </c>
      <c r="T2245" s="2">
        <v>0</v>
      </c>
      <c r="U2245" s="2">
        <v>41</v>
      </c>
      <c r="V2245" t="s">
        <v>55</v>
      </c>
    </row>
    <row r="2246" spans="1:22" ht="15.75" hidden="1" thickBot="1" x14ac:dyDescent="0.3">
      <c r="A2246" t="s">
        <v>8324</v>
      </c>
      <c r="B2246" s="6" t="s">
        <v>10879</v>
      </c>
      <c r="C2246" t="s">
        <v>1</v>
      </c>
      <c r="D2246" t="s">
        <v>7706</v>
      </c>
      <c r="E2246" t="s">
        <v>10763</v>
      </c>
      <c r="F2246" t="s">
        <v>10764</v>
      </c>
      <c r="G2246">
        <v>969</v>
      </c>
      <c r="H2246">
        <v>969</v>
      </c>
      <c r="I2246">
        <v>969</v>
      </c>
      <c r="J2246">
        <v>969</v>
      </c>
      <c r="K2246">
        <v>0</v>
      </c>
      <c r="L2246" s="2">
        <v>0</v>
      </c>
      <c r="M2246" s="2">
        <v>0</v>
      </c>
      <c r="N2246" s="2">
        <v>0</v>
      </c>
      <c r="O2246" s="2">
        <v>92</v>
      </c>
      <c r="P2246" s="2">
        <v>0</v>
      </c>
      <c r="Q2246" s="2">
        <v>0</v>
      </c>
      <c r="R2246" s="2">
        <v>0</v>
      </c>
      <c r="S2246" s="2">
        <v>0</v>
      </c>
      <c r="T2246" s="2">
        <v>0</v>
      </c>
      <c r="U2246" s="2">
        <v>92</v>
      </c>
      <c r="V2246" t="s">
        <v>55</v>
      </c>
    </row>
    <row r="2247" spans="1:22" ht="15.75" hidden="1" thickBot="1" x14ac:dyDescent="0.3">
      <c r="A2247" t="s">
        <v>8324</v>
      </c>
      <c r="B2247" s="6" t="s">
        <v>10879</v>
      </c>
      <c r="C2247" t="s">
        <v>1</v>
      </c>
      <c r="D2247" t="s">
        <v>7706</v>
      </c>
      <c r="E2247" t="s">
        <v>10763</v>
      </c>
      <c r="F2247" t="s">
        <v>10764</v>
      </c>
      <c r="G2247">
        <v>968</v>
      </c>
      <c r="H2247">
        <v>968</v>
      </c>
      <c r="I2247">
        <v>968</v>
      </c>
      <c r="J2247">
        <v>968</v>
      </c>
      <c r="K2247">
        <v>0</v>
      </c>
      <c r="L2247" s="2">
        <v>0</v>
      </c>
      <c r="M2247" s="2">
        <v>0</v>
      </c>
      <c r="N2247" s="2">
        <v>0</v>
      </c>
      <c r="O2247" s="2">
        <v>40.18</v>
      </c>
      <c r="P2247" s="2">
        <v>0</v>
      </c>
      <c r="Q2247" s="2">
        <v>0</v>
      </c>
      <c r="R2247" s="2">
        <v>0</v>
      </c>
      <c r="S2247" s="2">
        <v>0</v>
      </c>
      <c r="T2247" s="2">
        <v>0</v>
      </c>
      <c r="U2247" s="2">
        <v>40.18</v>
      </c>
      <c r="V2247" t="s">
        <v>55</v>
      </c>
    </row>
    <row r="2248" spans="1:22" ht="15.75" hidden="1" thickBot="1" x14ac:dyDescent="0.3">
      <c r="A2248" t="s">
        <v>8324</v>
      </c>
      <c r="B2248" s="6" t="s">
        <v>10879</v>
      </c>
      <c r="C2248" t="s">
        <v>1</v>
      </c>
      <c r="D2248" t="s">
        <v>7706</v>
      </c>
      <c r="E2248" t="s">
        <v>10763</v>
      </c>
      <c r="F2248" t="s">
        <v>10764</v>
      </c>
      <c r="G2248">
        <v>967</v>
      </c>
      <c r="H2248">
        <v>967</v>
      </c>
      <c r="I2248">
        <v>967</v>
      </c>
      <c r="J2248">
        <v>967</v>
      </c>
      <c r="K2248">
        <v>0</v>
      </c>
      <c r="L2248" s="2">
        <v>0</v>
      </c>
      <c r="M2248" s="2">
        <v>0</v>
      </c>
      <c r="N2248" s="2">
        <v>0</v>
      </c>
      <c r="O2248" s="2">
        <v>14.36</v>
      </c>
      <c r="P2248" s="2">
        <v>0</v>
      </c>
      <c r="Q2248" s="2">
        <v>0</v>
      </c>
      <c r="R2248" s="2">
        <v>0</v>
      </c>
      <c r="S2248" s="2">
        <v>0</v>
      </c>
      <c r="T2248" s="2">
        <v>0</v>
      </c>
      <c r="U2248" s="2">
        <v>14.36</v>
      </c>
      <c r="V2248" t="s">
        <v>55</v>
      </c>
    </row>
    <row r="2249" spans="1:22" ht="15.75" hidden="1" thickBot="1" x14ac:dyDescent="0.3">
      <c r="A2249" t="s">
        <v>8324</v>
      </c>
      <c r="B2249" s="6" t="s">
        <v>10879</v>
      </c>
      <c r="C2249" t="s">
        <v>1</v>
      </c>
      <c r="D2249" t="s">
        <v>7706</v>
      </c>
      <c r="E2249" t="s">
        <v>10763</v>
      </c>
      <c r="F2249" t="s">
        <v>10764</v>
      </c>
      <c r="G2249">
        <v>966</v>
      </c>
      <c r="H2249">
        <v>966</v>
      </c>
      <c r="I2249">
        <v>966</v>
      </c>
      <c r="J2249">
        <v>966</v>
      </c>
      <c r="K2249">
        <v>0</v>
      </c>
      <c r="L2249" s="2">
        <v>0</v>
      </c>
      <c r="M2249" s="2">
        <v>0</v>
      </c>
      <c r="N2249" s="2">
        <v>0</v>
      </c>
      <c r="O2249" s="2">
        <v>110</v>
      </c>
      <c r="P2249" s="2">
        <v>0</v>
      </c>
      <c r="Q2249" s="2">
        <v>0</v>
      </c>
      <c r="R2249" s="2">
        <v>0</v>
      </c>
      <c r="S2249" s="2">
        <v>0</v>
      </c>
      <c r="T2249" s="2">
        <v>0</v>
      </c>
      <c r="U2249" s="2">
        <v>110</v>
      </c>
      <c r="V2249" t="s">
        <v>55</v>
      </c>
    </row>
    <row r="2250" spans="1:22" ht="15.75" hidden="1" thickBot="1" x14ac:dyDescent="0.3">
      <c r="A2250" t="s">
        <v>8324</v>
      </c>
      <c r="B2250" s="6" t="s">
        <v>10879</v>
      </c>
      <c r="C2250" t="s">
        <v>1</v>
      </c>
      <c r="D2250" t="s">
        <v>7706</v>
      </c>
      <c r="E2250" t="s">
        <v>10763</v>
      </c>
      <c r="F2250" t="s">
        <v>10764</v>
      </c>
      <c r="G2250">
        <v>965</v>
      </c>
      <c r="H2250">
        <v>965</v>
      </c>
      <c r="I2250">
        <v>965</v>
      </c>
      <c r="J2250">
        <v>965</v>
      </c>
      <c r="K2250">
        <v>0</v>
      </c>
      <c r="L2250" s="2">
        <v>0</v>
      </c>
      <c r="M2250" s="2">
        <v>0</v>
      </c>
      <c r="N2250" s="2">
        <v>0</v>
      </c>
      <c r="O2250" s="2">
        <v>39.9</v>
      </c>
      <c r="P2250" s="2">
        <v>0</v>
      </c>
      <c r="Q2250" s="2">
        <v>0</v>
      </c>
      <c r="R2250" s="2">
        <v>0</v>
      </c>
      <c r="S2250" s="2">
        <v>0</v>
      </c>
      <c r="T2250" s="2">
        <v>0</v>
      </c>
      <c r="U2250" s="2">
        <v>39.9</v>
      </c>
      <c r="V2250" t="s">
        <v>55</v>
      </c>
    </row>
    <row r="2251" spans="1:22" ht="15.75" hidden="1" thickBot="1" x14ac:dyDescent="0.3">
      <c r="A2251" t="s">
        <v>8324</v>
      </c>
      <c r="B2251" s="6" t="s">
        <v>10879</v>
      </c>
      <c r="C2251" t="s">
        <v>1</v>
      </c>
      <c r="D2251" t="s">
        <v>7706</v>
      </c>
      <c r="E2251" t="s">
        <v>10763</v>
      </c>
      <c r="F2251" t="s">
        <v>10764</v>
      </c>
      <c r="G2251">
        <v>964</v>
      </c>
      <c r="H2251">
        <v>964</v>
      </c>
      <c r="I2251">
        <v>964</v>
      </c>
      <c r="J2251">
        <v>964</v>
      </c>
      <c r="K2251">
        <v>0</v>
      </c>
      <c r="L2251" s="2">
        <v>0</v>
      </c>
      <c r="M2251" s="2">
        <v>0</v>
      </c>
      <c r="N2251" s="2">
        <v>0</v>
      </c>
      <c r="O2251" s="2">
        <v>315</v>
      </c>
      <c r="P2251" s="2">
        <v>0</v>
      </c>
      <c r="Q2251" s="2">
        <v>0</v>
      </c>
      <c r="R2251" s="2">
        <v>0</v>
      </c>
      <c r="S2251" s="2">
        <v>0</v>
      </c>
      <c r="T2251" s="2">
        <v>0</v>
      </c>
      <c r="U2251" s="2">
        <v>315</v>
      </c>
      <c r="V2251" t="s">
        <v>55</v>
      </c>
    </row>
    <row r="2252" spans="1:22" ht="15.75" hidden="1" thickBot="1" x14ac:dyDescent="0.3">
      <c r="A2252" t="s">
        <v>8324</v>
      </c>
      <c r="B2252" s="6" t="s">
        <v>10879</v>
      </c>
      <c r="C2252" t="s">
        <v>1</v>
      </c>
      <c r="D2252" t="s">
        <v>7706</v>
      </c>
      <c r="E2252" t="s">
        <v>10763</v>
      </c>
      <c r="F2252" t="s">
        <v>10764</v>
      </c>
      <c r="G2252">
        <v>963</v>
      </c>
      <c r="H2252">
        <v>963</v>
      </c>
      <c r="I2252">
        <v>963</v>
      </c>
      <c r="J2252">
        <v>963</v>
      </c>
      <c r="K2252">
        <v>0</v>
      </c>
      <c r="L2252" s="2">
        <v>0</v>
      </c>
      <c r="M2252" s="2">
        <v>0</v>
      </c>
      <c r="N2252" s="2">
        <v>0</v>
      </c>
      <c r="O2252" s="2">
        <v>516.5</v>
      </c>
      <c r="P2252" s="2">
        <v>0</v>
      </c>
      <c r="Q2252" s="2">
        <v>0</v>
      </c>
      <c r="R2252" s="2">
        <v>0</v>
      </c>
      <c r="S2252" s="2">
        <v>0</v>
      </c>
      <c r="T2252" s="2">
        <v>0</v>
      </c>
      <c r="U2252" s="2">
        <v>516.5</v>
      </c>
      <c r="V2252" t="s">
        <v>55</v>
      </c>
    </row>
    <row r="2253" spans="1:22" ht="15.75" hidden="1" thickBot="1" x14ac:dyDescent="0.3">
      <c r="A2253" t="s">
        <v>8324</v>
      </c>
      <c r="B2253" s="6" t="s">
        <v>10879</v>
      </c>
      <c r="C2253" t="s">
        <v>1</v>
      </c>
      <c r="D2253" t="s">
        <v>7706</v>
      </c>
      <c r="E2253" t="s">
        <v>10763</v>
      </c>
      <c r="F2253" t="s">
        <v>10764</v>
      </c>
      <c r="G2253">
        <v>962</v>
      </c>
      <c r="H2253">
        <v>962</v>
      </c>
      <c r="I2253">
        <v>962</v>
      </c>
      <c r="J2253">
        <v>962</v>
      </c>
      <c r="K2253">
        <v>0</v>
      </c>
      <c r="L2253" s="2">
        <v>0</v>
      </c>
      <c r="M2253" s="2">
        <v>0</v>
      </c>
      <c r="N2253" s="2">
        <v>0</v>
      </c>
      <c r="O2253" s="2">
        <v>139</v>
      </c>
      <c r="P2253" s="2">
        <v>0</v>
      </c>
      <c r="Q2253" s="2">
        <v>0</v>
      </c>
      <c r="R2253" s="2">
        <v>0</v>
      </c>
      <c r="S2253" s="2">
        <v>0</v>
      </c>
      <c r="T2253" s="2">
        <v>0</v>
      </c>
      <c r="U2253" s="2">
        <v>139</v>
      </c>
      <c r="V2253" t="s">
        <v>55</v>
      </c>
    </row>
    <row r="2254" spans="1:22" ht="15.75" hidden="1" thickBot="1" x14ac:dyDescent="0.3">
      <c r="A2254" t="s">
        <v>8324</v>
      </c>
      <c r="B2254" s="6" t="s">
        <v>10879</v>
      </c>
      <c r="C2254" t="s">
        <v>1</v>
      </c>
      <c r="D2254" t="s">
        <v>7706</v>
      </c>
      <c r="E2254" t="s">
        <v>10763</v>
      </c>
      <c r="F2254" t="s">
        <v>10764</v>
      </c>
      <c r="G2254">
        <v>961</v>
      </c>
      <c r="H2254">
        <v>961</v>
      </c>
      <c r="I2254">
        <v>961</v>
      </c>
      <c r="J2254">
        <v>961</v>
      </c>
      <c r="K2254">
        <v>0</v>
      </c>
      <c r="L2254" s="2">
        <v>0</v>
      </c>
      <c r="M2254" s="2">
        <v>0</v>
      </c>
      <c r="N2254" s="2">
        <v>0</v>
      </c>
      <c r="O2254" s="2">
        <v>110</v>
      </c>
      <c r="P2254" s="2">
        <v>0</v>
      </c>
      <c r="Q2254" s="2">
        <v>0</v>
      </c>
      <c r="R2254" s="2">
        <v>0</v>
      </c>
      <c r="S2254" s="2">
        <v>0</v>
      </c>
      <c r="T2254" s="2">
        <v>0</v>
      </c>
      <c r="U2254" s="2">
        <v>110</v>
      </c>
      <c r="V2254" t="s">
        <v>55</v>
      </c>
    </row>
    <row r="2255" spans="1:22" ht="15.75" hidden="1" thickBot="1" x14ac:dyDescent="0.3">
      <c r="A2255" t="s">
        <v>8324</v>
      </c>
      <c r="B2255" s="6" t="s">
        <v>10879</v>
      </c>
      <c r="C2255" t="s">
        <v>1</v>
      </c>
      <c r="D2255" t="s">
        <v>7706</v>
      </c>
      <c r="E2255" t="s">
        <v>10763</v>
      </c>
      <c r="F2255" t="s">
        <v>10764</v>
      </c>
      <c r="G2255">
        <v>960</v>
      </c>
      <c r="H2255">
        <v>960</v>
      </c>
      <c r="I2255">
        <v>960</v>
      </c>
      <c r="J2255">
        <v>960</v>
      </c>
      <c r="K2255">
        <v>0</v>
      </c>
      <c r="L2255" s="2">
        <v>0</v>
      </c>
      <c r="M2255" s="2">
        <v>0</v>
      </c>
      <c r="N2255" s="2">
        <v>0</v>
      </c>
      <c r="O2255" s="2">
        <v>427.5</v>
      </c>
      <c r="P2255" s="2">
        <v>0</v>
      </c>
      <c r="Q2255" s="2">
        <v>0</v>
      </c>
      <c r="R2255" s="2">
        <v>0</v>
      </c>
      <c r="S2255" s="2">
        <v>0</v>
      </c>
      <c r="T2255" s="2">
        <v>0</v>
      </c>
      <c r="U2255" s="2">
        <v>427.5</v>
      </c>
      <c r="V2255" t="s">
        <v>55</v>
      </c>
    </row>
    <row r="2256" spans="1:22" ht="15.75" hidden="1" thickBot="1" x14ac:dyDescent="0.3">
      <c r="A2256" t="s">
        <v>8324</v>
      </c>
      <c r="B2256" s="6" t="s">
        <v>10879</v>
      </c>
      <c r="C2256" t="s">
        <v>1</v>
      </c>
      <c r="D2256" t="s">
        <v>7706</v>
      </c>
      <c r="E2256" t="s">
        <v>10763</v>
      </c>
      <c r="F2256" t="s">
        <v>10764</v>
      </c>
      <c r="G2256">
        <v>959</v>
      </c>
      <c r="H2256">
        <v>959</v>
      </c>
      <c r="I2256">
        <v>959</v>
      </c>
      <c r="J2256">
        <v>959</v>
      </c>
      <c r="K2256">
        <v>0</v>
      </c>
      <c r="L2256" s="2">
        <v>0</v>
      </c>
      <c r="M2256" s="2">
        <v>0</v>
      </c>
      <c r="N2256" s="2">
        <v>0</v>
      </c>
      <c r="O2256" s="2">
        <v>54</v>
      </c>
      <c r="P2256" s="2">
        <v>0</v>
      </c>
      <c r="Q2256" s="2">
        <v>0</v>
      </c>
      <c r="R2256" s="2">
        <v>0</v>
      </c>
      <c r="S2256" s="2">
        <v>0</v>
      </c>
      <c r="T2256" s="2">
        <v>0</v>
      </c>
      <c r="U2256" s="2">
        <v>54</v>
      </c>
      <c r="V2256" t="s">
        <v>55</v>
      </c>
    </row>
    <row r="2257" spans="1:22" ht="15.75" hidden="1" thickBot="1" x14ac:dyDescent="0.3">
      <c r="A2257" t="s">
        <v>8324</v>
      </c>
      <c r="B2257" s="6" t="s">
        <v>10879</v>
      </c>
      <c r="C2257" t="s">
        <v>1</v>
      </c>
      <c r="D2257" t="s">
        <v>7706</v>
      </c>
      <c r="E2257" t="s">
        <v>10763</v>
      </c>
      <c r="F2257" t="s">
        <v>10764</v>
      </c>
      <c r="G2257">
        <v>958</v>
      </c>
      <c r="H2257">
        <v>958</v>
      </c>
      <c r="I2257">
        <v>958</v>
      </c>
      <c r="J2257">
        <v>958</v>
      </c>
      <c r="K2257">
        <v>0</v>
      </c>
      <c r="L2257" s="2">
        <v>0</v>
      </c>
      <c r="M2257" s="2">
        <v>0</v>
      </c>
      <c r="N2257" s="2">
        <v>0</v>
      </c>
      <c r="O2257" s="2">
        <v>125.8</v>
      </c>
      <c r="P2257" s="2">
        <v>0</v>
      </c>
      <c r="Q2257" s="2">
        <v>0</v>
      </c>
      <c r="R2257" s="2">
        <v>0</v>
      </c>
      <c r="S2257" s="2">
        <v>0</v>
      </c>
      <c r="T2257" s="2">
        <v>0</v>
      </c>
      <c r="U2257" s="2">
        <v>125.8</v>
      </c>
      <c r="V2257" t="s">
        <v>55</v>
      </c>
    </row>
    <row r="2258" spans="1:22" ht="15.75" hidden="1" thickBot="1" x14ac:dyDescent="0.3">
      <c r="A2258" t="s">
        <v>8324</v>
      </c>
      <c r="B2258" s="6" t="s">
        <v>10880</v>
      </c>
      <c r="C2258" t="s">
        <v>1</v>
      </c>
      <c r="D2258" t="s">
        <v>7706</v>
      </c>
      <c r="E2258" t="s">
        <v>10763</v>
      </c>
      <c r="F2258" t="s">
        <v>10764</v>
      </c>
      <c r="G2258">
        <v>957</v>
      </c>
      <c r="H2258">
        <v>957</v>
      </c>
      <c r="I2258">
        <v>957</v>
      </c>
      <c r="J2258">
        <v>957</v>
      </c>
      <c r="K2258">
        <v>0</v>
      </c>
      <c r="L2258" s="2">
        <v>0</v>
      </c>
      <c r="M2258" s="2">
        <v>0</v>
      </c>
      <c r="N2258" s="2">
        <v>0</v>
      </c>
      <c r="O2258" s="2">
        <v>20</v>
      </c>
      <c r="P2258" s="2">
        <v>0</v>
      </c>
      <c r="Q2258" s="2">
        <v>0</v>
      </c>
      <c r="R2258" s="2">
        <v>0</v>
      </c>
      <c r="S2258" s="2">
        <v>0</v>
      </c>
      <c r="T2258" s="2">
        <v>0</v>
      </c>
      <c r="U2258" s="2">
        <v>20</v>
      </c>
      <c r="V2258" t="s">
        <v>55</v>
      </c>
    </row>
    <row r="2259" spans="1:22" ht="15.75" hidden="1" thickBot="1" x14ac:dyDescent="0.3">
      <c r="A2259" t="s">
        <v>8324</v>
      </c>
      <c r="B2259" s="6" t="s">
        <v>10880</v>
      </c>
      <c r="C2259" t="s">
        <v>1</v>
      </c>
      <c r="D2259" t="s">
        <v>7706</v>
      </c>
      <c r="E2259" t="s">
        <v>10763</v>
      </c>
      <c r="F2259" t="s">
        <v>10764</v>
      </c>
      <c r="G2259">
        <v>956</v>
      </c>
      <c r="H2259">
        <v>956</v>
      </c>
      <c r="I2259">
        <v>956</v>
      </c>
      <c r="J2259">
        <v>956</v>
      </c>
      <c r="K2259">
        <v>0</v>
      </c>
      <c r="L2259" s="2">
        <v>0</v>
      </c>
      <c r="M2259" s="2">
        <v>0</v>
      </c>
      <c r="N2259" s="2">
        <v>0</v>
      </c>
      <c r="O2259" s="2">
        <v>28</v>
      </c>
      <c r="P2259" s="2">
        <v>0</v>
      </c>
      <c r="Q2259" s="2">
        <v>0</v>
      </c>
      <c r="R2259" s="2">
        <v>0</v>
      </c>
      <c r="S2259" s="2">
        <v>0</v>
      </c>
      <c r="T2259" s="2">
        <v>0</v>
      </c>
      <c r="U2259" s="2">
        <v>28</v>
      </c>
      <c r="V2259" t="s">
        <v>55</v>
      </c>
    </row>
    <row r="2260" spans="1:22" ht="15.75" hidden="1" thickBot="1" x14ac:dyDescent="0.3">
      <c r="A2260" t="s">
        <v>8324</v>
      </c>
      <c r="B2260" s="6" t="s">
        <v>10880</v>
      </c>
      <c r="C2260" t="s">
        <v>1</v>
      </c>
      <c r="D2260" t="s">
        <v>7706</v>
      </c>
      <c r="E2260" t="s">
        <v>10763</v>
      </c>
      <c r="F2260" t="s">
        <v>10764</v>
      </c>
      <c r="G2260">
        <v>955</v>
      </c>
      <c r="H2260">
        <v>955</v>
      </c>
      <c r="I2260">
        <v>955</v>
      </c>
      <c r="J2260">
        <v>955</v>
      </c>
      <c r="K2260">
        <v>0</v>
      </c>
      <c r="L2260" s="2">
        <v>0</v>
      </c>
      <c r="M2260" s="2">
        <v>0</v>
      </c>
      <c r="N2260" s="2">
        <v>0</v>
      </c>
      <c r="O2260" s="2">
        <v>6</v>
      </c>
      <c r="P2260" s="2">
        <v>0</v>
      </c>
      <c r="Q2260" s="2">
        <v>0</v>
      </c>
      <c r="R2260" s="2">
        <v>0</v>
      </c>
      <c r="S2260" s="2">
        <v>0</v>
      </c>
      <c r="T2260" s="2">
        <v>0</v>
      </c>
      <c r="U2260" s="2">
        <v>6</v>
      </c>
      <c r="V2260" t="s">
        <v>55</v>
      </c>
    </row>
    <row r="2261" spans="1:22" ht="15.75" hidden="1" thickBot="1" x14ac:dyDescent="0.3">
      <c r="A2261" t="s">
        <v>8324</v>
      </c>
      <c r="B2261" s="6" t="s">
        <v>10880</v>
      </c>
      <c r="C2261" t="s">
        <v>1</v>
      </c>
      <c r="D2261" t="s">
        <v>7706</v>
      </c>
      <c r="E2261" t="s">
        <v>10763</v>
      </c>
      <c r="F2261" t="s">
        <v>10764</v>
      </c>
      <c r="G2261">
        <v>954</v>
      </c>
      <c r="H2261">
        <v>954</v>
      </c>
      <c r="I2261">
        <v>954</v>
      </c>
      <c r="J2261">
        <v>954</v>
      </c>
      <c r="K2261">
        <v>0</v>
      </c>
      <c r="L2261" s="2">
        <v>0</v>
      </c>
      <c r="M2261" s="2">
        <v>0</v>
      </c>
      <c r="N2261" s="2">
        <v>0</v>
      </c>
      <c r="O2261" s="2">
        <v>6.8</v>
      </c>
      <c r="P2261" s="2">
        <v>0</v>
      </c>
      <c r="Q2261" s="2">
        <v>0</v>
      </c>
      <c r="R2261" s="2">
        <v>0</v>
      </c>
      <c r="S2261" s="2">
        <v>0</v>
      </c>
      <c r="T2261" s="2">
        <v>0</v>
      </c>
      <c r="U2261" s="2">
        <v>6.8</v>
      </c>
      <c r="V2261" t="s">
        <v>55</v>
      </c>
    </row>
    <row r="2262" spans="1:22" ht="15.75" hidden="1" thickBot="1" x14ac:dyDescent="0.3">
      <c r="A2262" t="s">
        <v>8324</v>
      </c>
      <c r="B2262" s="6" t="s">
        <v>10880</v>
      </c>
      <c r="C2262" t="s">
        <v>1</v>
      </c>
      <c r="D2262" t="s">
        <v>7706</v>
      </c>
      <c r="E2262" t="s">
        <v>10763</v>
      </c>
      <c r="F2262" t="s">
        <v>10764</v>
      </c>
      <c r="G2262">
        <v>953</v>
      </c>
      <c r="H2262">
        <v>953</v>
      </c>
      <c r="I2262">
        <v>953</v>
      </c>
      <c r="J2262">
        <v>953</v>
      </c>
      <c r="K2262">
        <v>0</v>
      </c>
      <c r="L2262" s="2">
        <v>0</v>
      </c>
      <c r="M2262" s="2">
        <v>0</v>
      </c>
      <c r="N2262" s="2">
        <v>0</v>
      </c>
      <c r="O2262" s="2">
        <v>60</v>
      </c>
      <c r="P2262" s="2">
        <v>0</v>
      </c>
      <c r="Q2262" s="2">
        <v>0</v>
      </c>
      <c r="R2262" s="2">
        <v>0</v>
      </c>
      <c r="S2262" s="2">
        <v>0</v>
      </c>
      <c r="T2262" s="2">
        <v>0</v>
      </c>
      <c r="U2262" s="2">
        <v>60</v>
      </c>
      <c r="V2262" t="s">
        <v>55</v>
      </c>
    </row>
    <row r="2263" spans="1:22" ht="15.75" hidden="1" thickBot="1" x14ac:dyDescent="0.3">
      <c r="A2263" t="s">
        <v>8324</v>
      </c>
      <c r="B2263" s="6" t="s">
        <v>10880</v>
      </c>
      <c r="C2263" t="s">
        <v>1</v>
      </c>
      <c r="D2263" t="s">
        <v>7706</v>
      </c>
      <c r="E2263" t="s">
        <v>10763</v>
      </c>
      <c r="F2263" t="s">
        <v>10764</v>
      </c>
      <c r="G2263">
        <v>952</v>
      </c>
      <c r="H2263">
        <v>952</v>
      </c>
      <c r="I2263">
        <v>952</v>
      </c>
      <c r="J2263">
        <v>952</v>
      </c>
      <c r="K2263">
        <v>0</v>
      </c>
      <c r="L2263" s="2">
        <v>0</v>
      </c>
      <c r="M2263" s="2">
        <v>0</v>
      </c>
      <c r="N2263" s="2">
        <v>0</v>
      </c>
      <c r="O2263" s="2">
        <v>50</v>
      </c>
      <c r="P2263" s="2">
        <v>0</v>
      </c>
      <c r="Q2263" s="2">
        <v>0</v>
      </c>
      <c r="R2263" s="2">
        <v>0</v>
      </c>
      <c r="S2263" s="2">
        <v>0</v>
      </c>
      <c r="T2263" s="2">
        <v>0</v>
      </c>
      <c r="U2263" s="2">
        <v>50</v>
      </c>
      <c r="V2263" t="s">
        <v>55</v>
      </c>
    </row>
    <row r="2264" spans="1:22" ht="15.75" hidden="1" thickBot="1" x14ac:dyDescent="0.3">
      <c r="A2264" t="s">
        <v>8324</v>
      </c>
      <c r="B2264" s="6" t="s">
        <v>10880</v>
      </c>
      <c r="C2264" t="s">
        <v>1</v>
      </c>
      <c r="D2264" t="s">
        <v>7706</v>
      </c>
      <c r="E2264" t="s">
        <v>10763</v>
      </c>
      <c r="F2264" t="s">
        <v>10764</v>
      </c>
      <c r="G2264">
        <v>951</v>
      </c>
      <c r="H2264">
        <v>951</v>
      </c>
      <c r="I2264">
        <v>951</v>
      </c>
      <c r="J2264">
        <v>951</v>
      </c>
      <c r="K2264">
        <v>0</v>
      </c>
      <c r="L2264" s="2">
        <v>0</v>
      </c>
      <c r="M2264" s="2">
        <v>0</v>
      </c>
      <c r="N2264" s="2">
        <v>0</v>
      </c>
      <c r="O2264" s="2">
        <v>6.6</v>
      </c>
      <c r="P2264" s="2">
        <v>0</v>
      </c>
      <c r="Q2264" s="2">
        <v>0</v>
      </c>
      <c r="R2264" s="2">
        <v>0</v>
      </c>
      <c r="S2264" s="2">
        <v>0</v>
      </c>
      <c r="T2264" s="2">
        <v>0</v>
      </c>
      <c r="U2264" s="2">
        <v>6.6</v>
      </c>
      <c r="V2264" t="s">
        <v>55</v>
      </c>
    </row>
    <row r="2265" spans="1:22" ht="15.75" hidden="1" thickBot="1" x14ac:dyDescent="0.3">
      <c r="A2265" t="s">
        <v>8324</v>
      </c>
      <c r="B2265" s="6" t="s">
        <v>10880</v>
      </c>
      <c r="C2265" t="s">
        <v>1</v>
      </c>
      <c r="D2265" t="s">
        <v>7706</v>
      </c>
      <c r="E2265" t="s">
        <v>10763</v>
      </c>
      <c r="F2265" t="s">
        <v>10764</v>
      </c>
      <c r="G2265">
        <v>950</v>
      </c>
      <c r="H2265">
        <v>950</v>
      </c>
      <c r="I2265">
        <v>950</v>
      </c>
      <c r="J2265">
        <v>950</v>
      </c>
      <c r="K2265">
        <v>0</v>
      </c>
      <c r="L2265" s="2">
        <v>0</v>
      </c>
      <c r="M2265" s="2">
        <v>0</v>
      </c>
      <c r="N2265" s="2">
        <v>0</v>
      </c>
      <c r="O2265" s="2">
        <v>41</v>
      </c>
      <c r="P2265" s="2">
        <v>0</v>
      </c>
      <c r="Q2265" s="2">
        <v>0</v>
      </c>
      <c r="R2265" s="2">
        <v>0</v>
      </c>
      <c r="S2265" s="2">
        <v>0</v>
      </c>
      <c r="T2265" s="2">
        <v>0</v>
      </c>
      <c r="U2265" s="2">
        <v>41</v>
      </c>
      <c r="V2265" t="s">
        <v>55</v>
      </c>
    </row>
    <row r="2266" spans="1:22" ht="15.75" hidden="1" thickBot="1" x14ac:dyDescent="0.3">
      <c r="A2266" t="s">
        <v>8324</v>
      </c>
      <c r="B2266" s="6" t="s">
        <v>10880</v>
      </c>
      <c r="C2266" t="s">
        <v>1</v>
      </c>
      <c r="D2266" t="s">
        <v>7706</v>
      </c>
      <c r="E2266" t="s">
        <v>10763</v>
      </c>
      <c r="F2266" t="s">
        <v>10764</v>
      </c>
      <c r="G2266">
        <v>949</v>
      </c>
      <c r="H2266">
        <v>949</v>
      </c>
      <c r="I2266">
        <v>949</v>
      </c>
      <c r="J2266">
        <v>949</v>
      </c>
      <c r="K2266">
        <v>0</v>
      </c>
      <c r="L2266" s="2">
        <v>0</v>
      </c>
      <c r="M2266" s="2">
        <v>0</v>
      </c>
      <c r="N2266" s="2">
        <v>0</v>
      </c>
      <c r="O2266" s="2">
        <v>27.5</v>
      </c>
      <c r="P2266" s="2">
        <v>0</v>
      </c>
      <c r="Q2266" s="2">
        <v>0</v>
      </c>
      <c r="R2266" s="2">
        <v>0</v>
      </c>
      <c r="S2266" s="2">
        <v>0</v>
      </c>
      <c r="T2266" s="2">
        <v>0</v>
      </c>
      <c r="U2266" s="2">
        <v>27.5</v>
      </c>
      <c r="V2266" t="s">
        <v>55</v>
      </c>
    </row>
    <row r="2267" spans="1:22" ht="15.75" hidden="1" thickBot="1" x14ac:dyDescent="0.3">
      <c r="A2267" t="s">
        <v>8324</v>
      </c>
      <c r="B2267" s="6" t="s">
        <v>10880</v>
      </c>
      <c r="C2267" t="s">
        <v>1</v>
      </c>
      <c r="D2267" t="s">
        <v>7706</v>
      </c>
      <c r="E2267" t="s">
        <v>10763</v>
      </c>
      <c r="F2267" t="s">
        <v>10764</v>
      </c>
      <c r="G2267">
        <v>948</v>
      </c>
      <c r="H2267">
        <v>948</v>
      </c>
      <c r="I2267">
        <v>948</v>
      </c>
      <c r="J2267">
        <v>948</v>
      </c>
      <c r="K2267">
        <v>0</v>
      </c>
      <c r="L2267" s="2">
        <v>0</v>
      </c>
      <c r="M2267" s="2">
        <v>0</v>
      </c>
      <c r="N2267" s="2">
        <v>0</v>
      </c>
      <c r="O2267" s="2">
        <v>157.5</v>
      </c>
      <c r="P2267" s="2">
        <v>0</v>
      </c>
      <c r="Q2267" s="2">
        <v>0</v>
      </c>
      <c r="R2267" s="2">
        <v>0</v>
      </c>
      <c r="S2267" s="2">
        <v>0</v>
      </c>
      <c r="T2267" s="2">
        <v>0</v>
      </c>
      <c r="U2267" s="2">
        <v>157.5</v>
      </c>
      <c r="V2267" t="s">
        <v>55</v>
      </c>
    </row>
    <row r="2268" spans="1:22" ht="15.75" hidden="1" thickBot="1" x14ac:dyDescent="0.3">
      <c r="A2268" t="s">
        <v>8324</v>
      </c>
      <c r="B2268" s="6" t="s">
        <v>10881</v>
      </c>
      <c r="C2268" t="s">
        <v>1</v>
      </c>
      <c r="D2268" t="s">
        <v>7706</v>
      </c>
      <c r="E2268" t="s">
        <v>10763</v>
      </c>
      <c r="F2268" t="s">
        <v>10764</v>
      </c>
      <c r="G2268">
        <v>947</v>
      </c>
      <c r="H2268">
        <v>947</v>
      </c>
      <c r="I2268">
        <v>947</v>
      </c>
      <c r="J2268">
        <v>947</v>
      </c>
      <c r="K2268">
        <v>0</v>
      </c>
      <c r="L2268" s="2">
        <v>0</v>
      </c>
      <c r="M2268" s="2">
        <v>0</v>
      </c>
      <c r="N2268" s="2">
        <v>0</v>
      </c>
      <c r="O2268" s="2">
        <v>60</v>
      </c>
      <c r="P2268" s="2">
        <v>0</v>
      </c>
      <c r="Q2268" s="2">
        <v>0</v>
      </c>
      <c r="R2268" s="2">
        <v>0</v>
      </c>
      <c r="S2268" s="2">
        <v>0</v>
      </c>
      <c r="T2268" s="2">
        <v>0</v>
      </c>
      <c r="U2268" s="2">
        <v>60</v>
      </c>
      <c r="V2268" t="s">
        <v>55</v>
      </c>
    </row>
    <row r="2269" spans="1:22" ht="15.75" hidden="1" thickBot="1" x14ac:dyDescent="0.3">
      <c r="A2269" t="s">
        <v>8324</v>
      </c>
      <c r="B2269" s="6" t="s">
        <v>10881</v>
      </c>
      <c r="C2269" t="s">
        <v>1</v>
      </c>
      <c r="D2269" t="s">
        <v>7706</v>
      </c>
      <c r="E2269" t="s">
        <v>10763</v>
      </c>
      <c r="F2269" t="s">
        <v>10764</v>
      </c>
      <c r="G2269">
        <v>946</v>
      </c>
      <c r="H2269">
        <v>946</v>
      </c>
      <c r="I2269">
        <v>946</v>
      </c>
      <c r="J2269">
        <v>946</v>
      </c>
      <c r="K2269">
        <v>0</v>
      </c>
      <c r="L2269" s="2">
        <v>0</v>
      </c>
      <c r="M2269" s="2">
        <v>0</v>
      </c>
      <c r="N2269" s="2">
        <v>0</v>
      </c>
      <c r="O2269" s="2">
        <v>11</v>
      </c>
      <c r="P2269" s="2">
        <v>0</v>
      </c>
      <c r="Q2269" s="2">
        <v>0</v>
      </c>
      <c r="R2269" s="2">
        <v>0</v>
      </c>
      <c r="S2269" s="2">
        <v>0</v>
      </c>
      <c r="T2269" s="2">
        <v>0</v>
      </c>
      <c r="U2269" s="2">
        <v>11</v>
      </c>
      <c r="V2269" t="s">
        <v>55</v>
      </c>
    </row>
    <row r="2270" spans="1:22" ht="15.75" hidden="1" thickBot="1" x14ac:dyDescent="0.3">
      <c r="A2270" t="s">
        <v>8324</v>
      </c>
      <c r="B2270" s="6" t="s">
        <v>10881</v>
      </c>
      <c r="C2270" t="s">
        <v>1</v>
      </c>
      <c r="D2270" t="s">
        <v>7706</v>
      </c>
      <c r="E2270" t="s">
        <v>10763</v>
      </c>
      <c r="F2270" t="s">
        <v>10764</v>
      </c>
      <c r="G2270">
        <v>945</v>
      </c>
      <c r="H2270">
        <v>945</v>
      </c>
      <c r="I2270">
        <v>945</v>
      </c>
      <c r="J2270">
        <v>945</v>
      </c>
      <c r="K2270">
        <v>0</v>
      </c>
      <c r="L2270" s="2">
        <v>0</v>
      </c>
      <c r="M2270" s="2">
        <v>0</v>
      </c>
      <c r="N2270" s="2">
        <v>0</v>
      </c>
      <c r="O2270" s="2">
        <v>110</v>
      </c>
      <c r="P2270" s="2">
        <v>0</v>
      </c>
      <c r="Q2270" s="2">
        <v>0</v>
      </c>
      <c r="R2270" s="2">
        <v>0</v>
      </c>
      <c r="S2270" s="2">
        <v>0</v>
      </c>
      <c r="T2270" s="2">
        <v>0</v>
      </c>
      <c r="U2270" s="2">
        <v>110</v>
      </c>
      <c r="V2270" t="s">
        <v>55</v>
      </c>
    </row>
    <row r="2271" spans="1:22" ht="15.75" hidden="1" thickBot="1" x14ac:dyDescent="0.3">
      <c r="A2271" t="s">
        <v>8324</v>
      </c>
      <c r="B2271" s="6" t="s">
        <v>10881</v>
      </c>
      <c r="C2271" t="s">
        <v>1</v>
      </c>
      <c r="D2271" t="s">
        <v>7706</v>
      </c>
      <c r="E2271" t="s">
        <v>10763</v>
      </c>
      <c r="F2271" t="s">
        <v>10764</v>
      </c>
      <c r="G2271">
        <v>944</v>
      </c>
      <c r="H2271">
        <v>944</v>
      </c>
      <c r="I2271">
        <v>944</v>
      </c>
      <c r="J2271">
        <v>944</v>
      </c>
      <c r="K2271">
        <v>0</v>
      </c>
      <c r="L2271" s="2">
        <v>0</v>
      </c>
      <c r="M2271" s="2">
        <v>0</v>
      </c>
      <c r="N2271" s="2">
        <v>0</v>
      </c>
      <c r="O2271" s="2">
        <v>214</v>
      </c>
      <c r="P2271" s="2">
        <v>0</v>
      </c>
      <c r="Q2271" s="2">
        <v>0</v>
      </c>
      <c r="R2271" s="2">
        <v>0</v>
      </c>
      <c r="S2271" s="2">
        <v>0</v>
      </c>
      <c r="T2271" s="2">
        <v>0</v>
      </c>
      <c r="U2271" s="2">
        <v>214</v>
      </c>
      <c r="V2271" t="s">
        <v>55</v>
      </c>
    </row>
    <row r="2272" spans="1:22" ht="15.75" hidden="1" thickBot="1" x14ac:dyDescent="0.3">
      <c r="A2272" t="s">
        <v>8324</v>
      </c>
      <c r="B2272" s="6" t="s">
        <v>10881</v>
      </c>
      <c r="C2272" t="s">
        <v>1</v>
      </c>
      <c r="D2272" t="s">
        <v>7706</v>
      </c>
      <c r="E2272" t="s">
        <v>10763</v>
      </c>
      <c r="F2272" t="s">
        <v>10764</v>
      </c>
      <c r="G2272">
        <v>943</v>
      </c>
      <c r="H2272">
        <v>943</v>
      </c>
      <c r="I2272">
        <v>943</v>
      </c>
      <c r="J2272">
        <v>943</v>
      </c>
      <c r="K2272">
        <v>0</v>
      </c>
      <c r="L2272" s="2">
        <v>0</v>
      </c>
      <c r="M2272" s="2">
        <v>0</v>
      </c>
      <c r="N2272" s="2">
        <v>0</v>
      </c>
      <c r="O2272" s="2">
        <v>165</v>
      </c>
      <c r="P2272" s="2">
        <v>0</v>
      </c>
      <c r="Q2272" s="2">
        <v>0</v>
      </c>
      <c r="R2272" s="2">
        <v>0</v>
      </c>
      <c r="S2272" s="2">
        <v>0</v>
      </c>
      <c r="T2272" s="2">
        <v>0</v>
      </c>
      <c r="U2272" s="2">
        <v>165</v>
      </c>
      <c r="V2272" t="s">
        <v>55</v>
      </c>
    </row>
    <row r="2273" spans="1:22" ht="15.75" hidden="1" thickBot="1" x14ac:dyDescent="0.3">
      <c r="A2273" t="s">
        <v>8324</v>
      </c>
      <c r="B2273" s="6" t="s">
        <v>10881</v>
      </c>
      <c r="C2273" t="s">
        <v>1</v>
      </c>
      <c r="D2273" t="s">
        <v>7706</v>
      </c>
      <c r="E2273" t="s">
        <v>10763</v>
      </c>
      <c r="F2273" t="s">
        <v>10764</v>
      </c>
      <c r="G2273">
        <v>942</v>
      </c>
      <c r="H2273">
        <v>942</v>
      </c>
      <c r="I2273">
        <v>942</v>
      </c>
      <c r="J2273">
        <v>942</v>
      </c>
      <c r="K2273">
        <v>0</v>
      </c>
      <c r="L2273" s="2">
        <v>0</v>
      </c>
      <c r="M2273" s="2">
        <v>0</v>
      </c>
      <c r="N2273" s="2">
        <v>0</v>
      </c>
      <c r="O2273" s="2">
        <v>188.65</v>
      </c>
      <c r="P2273" s="2">
        <v>0</v>
      </c>
      <c r="Q2273" s="2">
        <v>0</v>
      </c>
      <c r="R2273" s="2">
        <v>0</v>
      </c>
      <c r="S2273" s="2">
        <v>0</v>
      </c>
      <c r="T2273" s="2">
        <v>0</v>
      </c>
      <c r="U2273" s="2">
        <v>188.65</v>
      </c>
      <c r="V2273" t="s">
        <v>55</v>
      </c>
    </row>
    <row r="2274" spans="1:22" ht="15.75" hidden="1" thickBot="1" x14ac:dyDescent="0.3">
      <c r="A2274" t="s">
        <v>8324</v>
      </c>
      <c r="B2274" s="6" t="s">
        <v>10881</v>
      </c>
      <c r="C2274" t="s">
        <v>1</v>
      </c>
      <c r="D2274" t="s">
        <v>7706</v>
      </c>
      <c r="E2274" t="s">
        <v>10763</v>
      </c>
      <c r="F2274" t="s">
        <v>10764</v>
      </c>
      <c r="G2274">
        <v>941</v>
      </c>
      <c r="H2274">
        <v>941</v>
      </c>
      <c r="I2274">
        <v>941</v>
      </c>
      <c r="J2274">
        <v>941</v>
      </c>
      <c r="K2274">
        <v>0</v>
      </c>
      <c r="L2274" s="2">
        <v>0</v>
      </c>
      <c r="M2274" s="2">
        <v>0</v>
      </c>
      <c r="N2274" s="2">
        <v>0</v>
      </c>
      <c r="O2274" s="2">
        <v>41.8</v>
      </c>
      <c r="P2274" s="2">
        <v>0</v>
      </c>
      <c r="Q2274" s="2">
        <v>0</v>
      </c>
      <c r="R2274" s="2">
        <v>0</v>
      </c>
      <c r="S2274" s="2">
        <v>0</v>
      </c>
      <c r="T2274" s="2">
        <v>0</v>
      </c>
      <c r="U2274" s="2">
        <v>41.8</v>
      </c>
      <c r="V2274" t="s">
        <v>55</v>
      </c>
    </row>
    <row r="2275" spans="1:22" ht="15.75" hidden="1" thickBot="1" x14ac:dyDescent="0.3">
      <c r="A2275" t="s">
        <v>8324</v>
      </c>
      <c r="B2275" s="6" t="s">
        <v>10881</v>
      </c>
      <c r="C2275" t="s">
        <v>1</v>
      </c>
      <c r="D2275" t="s">
        <v>7706</v>
      </c>
      <c r="E2275" t="s">
        <v>10763</v>
      </c>
      <c r="F2275" t="s">
        <v>10764</v>
      </c>
      <c r="G2275">
        <v>940</v>
      </c>
      <c r="H2275">
        <v>940</v>
      </c>
      <c r="I2275">
        <v>940</v>
      </c>
      <c r="J2275">
        <v>940</v>
      </c>
      <c r="K2275">
        <v>0</v>
      </c>
      <c r="L2275" s="2">
        <v>0</v>
      </c>
      <c r="M2275" s="2">
        <v>0</v>
      </c>
      <c r="N2275" s="2">
        <v>0</v>
      </c>
      <c r="O2275" s="2">
        <v>55</v>
      </c>
      <c r="P2275" s="2">
        <v>0</v>
      </c>
      <c r="Q2275" s="2">
        <v>0</v>
      </c>
      <c r="R2275" s="2">
        <v>0</v>
      </c>
      <c r="S2275" s="2">
        <v>0</v>
      </c>
      <c r="T2275" s="2">
        <v>0</v>
      </c>
      <c r="U2275" s="2">
        <v>55</v>
      </c>
      <c r="V2275" t="s">
        <v>55</v>
      </c>
    </row>
    <row r="2276" spans="1:22" ht="15.75" hidden="1" thickBot="1" x14ac:dyDescent="0.3">
      <c r="A2276" t="s">
        <v>8324</v>
      </c>
      <c r="B2276" s="6" t="s">
        <v>10881</v>
      </c>
      <c r="C2276" t="s">
        <v>1</v>
      </c>
      <c r="D2276" t="s">
        <v>7706</v>
      </c>
      <c r="E2276" t="s">
        <v>10763</v>
      </c>
      <c r="F2276" t="s">
        <v>10764</v>
      </c>
      <c r="G2276">
        <v>939</v>
      </c>
      <c r="H2276">
        <v>939</v>
      </c>
      <c r="I2276">
        <v>939</v>
      </c>
      <c r="J2276">
        <v>939</v>
      </c>
      <c r="K2276">
        <v>0</v>
      </c>
      <c r="L2276" s="2">
        <v>0</v>
      </c>
      <c r="M2276" s="2">
        <v>0</v>
      </c>
      <c r="N2276" s="2">
        <v>0</v>
      </c>
      <c r="O2276" s="2">
        <v>86</v>
      </c>
      <c r="P2276" s="2">
        <v>0</v>
      </c>
      <c r="Q2276" s="2">
        <v>0</v>
      </c>
      <c r="R2276" s="2">
        <v>0</v>
      </c>
      <c r="S2276" s="2">
        <v>0</v>
      </c>
      <c r="T2276" s="2">
        <v>0</v>
      </c>
      <c r="U2276" s="2">
        <v>86</v>
      </c>
      <c r="V2276" t="s">
        <v>55</v>
      </c>
    </row>
    <row r="2277" spans="1:22" ht="15.75" hidden="1" thickBot="1" x14ac:dyDescent="0.3">
      <c r="A2277" t="s">
        <v>8324</v>
      </c>
      <c r="B2277" s="6" t="s">
        <v>10881</v>
      </c>
      <c r="C2277" t="s">
        <v>1</v>
      </c>
      <c r="D2277" t="s">
        <v>7706</v>
      </c>
      <c r="E2277" t="s">
        <v>10763</v>
      </c>
      <c r="F2277" t="s">
        <v>10764</v>
      </c>
      <c r="G2277">
        <v>938</v>
      </c>
      <c r="H2277">
        <v>938</v>
      </c>
      <c r="I2277">
        <v>938</v>
      </c>
      <c r="J2277">
        <v>938</v>
      </c>
      <c r="K2277">
        <v>0</v>
      </c>
      <c r="L2277" s="2">
        <v>0</v>
      </c>
      <c r="M2277" s="2">
        <v>0</v>
      </c>
      <c r="N2277" s="2">
        <v>0</v>
      </c>
      <c r="O2277" s="2">
        <v>201</v>
      </c>
      <c r="P2277" s="2">
        <v>0</v>
      </c>
      <c r="Q2277" s="2">
        <v>0</v>
      </c>
      <c r="R2277" s="2">
        <v>0</v>
      </c>
      <c r="S2277" s="2">
        <v>0</v>
      </c>
      <c r="T2277" s="2">
        <v>0</v>
      </c>
      <c r="U2277" s="2">
        <v>201</v>
      </c>
      <c r="V2277" t="s">
        <v>55</v>
      </c>
    </row>
    <row r="2278" spans="1:22" ht="15.75" hidden="1" thickBot="1" x14ac:dyDescent="0.3">
      <c r="A2278" t="s">
        <v>8324</v>
      </c>
      <c r="B2278" s="6" t="s">
        <v>10881</v>
      </c>
      <c r="C2278" t="s">
        <v>1</v>
      </c>
      <c r="D2278" t="s">
        <v>7706</v>
      </c>
      <c r="E2278" t="s">
        <v>10763</v>
      </c>
      <c r="F2278" t="s">
        <v>10764</v>
      </c>
      <c r="G2278">
        <v>937</v>
      </c>
      <c r="H2278">
        <v>937</v>
      </c>
      <c r="I2278">
        <v>937</v>
      </c>
      <c r="J2278">
        <v>937</v>
      </c>
      <c r="K2278">
        <v>0</v>
      </c>
      <c r="L2278" s="2">
        <v>0</v>
      </c>
      <c r="M2278" s="2">
        <v>0</v>
      </c>
      <c r="N2278" s="2">
        <v>0</v>
      </c>
      <c r="O2278" s="2">
        <v>560</v>
      </c>
      <c r="P2278" s="2">
        <v>0</v>
      </c>
      <c r="Q2278" s="2">
        <v>0</v>
      </c>
      <c r="R2278" s="2">
        <v>0</v>
      </c>
      <c r="S2278" s="2">
        <v>0</v>
      </c>
      <c r="T2278" s="2">
        <v>0</v>
      </c>
      <c r="U2278" s="2">
        <v>560</v>
      </c>
      <c r="V2278" t="s">
        <v>55</v>
      </c>
    </row>
    <row r="2279" spans="1:22" ht="15.75" hidden="1" thickBot="1" x14ac:dyDescent="0.3">
      <c r="A2279" t="s">
        <v>8324</v>
      </c>
      <c r="B2279" s="6" t="s">
        <v>10881</v>
      </c>
      <c r="C2279" t="s">
        <v>1</v>
      </c>
      <c r="D2279" t="s">
        <v>7706</v>
      </c>
      <c r="E2279" t="s">
        <v>10763</v>
      </c>
      <c r="F2279" t="s">
        <v>10764</v>
      </c>
      <c r="G2279">
        <v>936</v>
      </c>
      <c r="H2279">
        <v>936</v>
      </c>
      <c r="I2279">
        <v>936</v>
      </c>
      <c r="J2279">
        <v>936</v>
      </c>
      <c r="K2279">
        <v>0</v>
      </c>
      <c r="L2279" s="2">
        <v>0</v>
      </c>
      <c r="M2279" s="2">
        <v>0</v>
      </c>
      <c r="N2279" s="2">
        <v>0</v>
      </c>
      <c r="O2279" s="2">
        <v>105.22</v>
      </c>
      <c r="P2279" s="2">
        <v>0</v>
      </c>
      <c r="Q2279" s="2">
        <v>0</v>
      </c>
      <c r="R2279" s="2">
        <v>0</v>
      </c>
      <c r="S2279" s="2">
        <v>0</v>
      </c>
      <c r="T2279" s="2">
        <v>0</v>
      </c>
      <c r="U2279" s="2">
        <v>105.22</v>
      </c>
      <c r="V2279" t="s">
        <v>55</v>
      </c>
    </row>
    <row r="2280" spans="1:22" ht="15.75" hidden="1" thickBot="1" x14ac:dyDescent="0.3">
      <c r="A2280" t="s">
        <v>8324</v>
      </c>
      <c r="B2280" s="6" t="s">
        <v>10881</v>
      </c>
      <c r="C2280" t="s">
        <v>1</v>
      </c>
      <c r="D2280" t="s">
        <v>7706</v>
      </c>
      <c r="E2280" t="s">
        <v>10763</v>
      </c>
      <c r="F2280" t="s">
        <v>10764</v>
      </c>
      <c r="G2280">
        <v>935</v>
      </c>
      <c r="H2280">
        <v>935</v>
      </c>
      <c r="I2280">
        <v>935</v>
      </c>
      <c r="J2280">
        <v>935</v>
      </c>
      <c r="K2280">
        <v>0</v>
      </c>
      <c r="L2280" s="2">
        <v>0</v>
      </c>
      <c r="M2280" s="2">
        <v>0</v>
      </c>
      <c r="N2280" s="2">
        <v>0</v>
      </c>
      <c r="O2280" s="2">
        <v>55</v>
      </c>
      <c r="P2280" s="2">
        <v>0</v>
      </c>
      <c r="Q2280" s="2">
        <v>0</v>
      </c>
      <c r="R2280" s="2">
        <v>0</v>
      </c>
      <c r="S2280" s="2">
        <v>0</v>
      </c>
      <c r="T2280" s="2">
        <v>0</v>
      </c>
      <c r="U2280" s="2">
        <v>55</v>
      </c>
      <c r="V2280" t="s">
        <v>55</v>
      </c>
    </row>
    <row r="2281" spans="1:22" ht="15.75" hidden="1" thickBot="1" x14ac:dyDescent="0.3">
      <c r="A2281" t="s">
        <v>8324</v>
      </c>
      <c r="B2281" s="6" t="s">
        <v>10881</v>
      </c>
      <c r="C2281" t="s">
        <v>1</v>
      </c>
      <c r="D2281" t="s">
        <v>7706</v>
      </c>
      <c r="E2281" t="s">
        <v>10763</v>
      </c>
      <c r="F2281" t="s">
        <v>10764</v>
      </c>
      <c r="G2281">
        <v>934</v>
      </c>
      <c r="H2281">
        <v>934</v>
      </c>
      <c r="I2281">
        <v>934</v>
      </c>
      <c r="J2281">
        <v>934</v>
      </c>
      <c r="K2281">
        <v>0</v>
      </c>
      <c r="L2281" s="2">
        <v>0</v>
      </c>
      <c r="M2281" s="2">
        <v>0</v>
      </c>
      <c r="N2281" s="2">
        <v>0</v>
      </c>
      <c r="O2281" s="2">
        <v>41.25</v>
      </c>
      <c r="P2281" s="2">
        <v>0</v>
      </c>
      <c r="Q2281" s="2">
        <v>0</v>
      </c>
      <c r="R2281" s="2">
        <v>0</v>
      </c>
      <c r="S2281" s="2">
        <v>0</v>
      </c>
      <c r="T2281" s="2">
        <v>0</v>
      </c>
      <c r="U2281" s="2">
        <v>41.25</v>
      </c>
      <c r="V2281" t="s">
        <v>55</v>
      </c>
    </row>
    <row r="2282" spans="1:22" ht="15.75" hidden="1" thickBot="1" x14ac:dyDescent="0.3">
      <c r="A2282" t="s">
        <v>8324</v>
      </c>
      <c r="B2282" s="6" t="s">
        <v>10881</v>
      </c>
      <c r="C2282" t="s">
        <v>1</v>
      </c>
      <c r="D2282" t="s">
        <v>7706</v>
      </c>
      <c r="E2282" t="s">
        <v>10763</v>
      </c>
      <c r="F2282" t="s">
        <v>10764</v>
      </c>
      <c r="G2282">
        <v>933</v>
      </c>
      <c r="H2282">
        <v>933</v>
      </c>
      <c r="I2282">
        <v>933</v>
      </c>
      <c r="J2282">
        <v>933</v>
      </c>
      <c r="K2282">
        <v>0</v>
      </c>
      <c r="L2282" s="2">
        <v>0</v>
      </c>
      <c r="M2282" s="2">
        <v>0</v>
      </c>
      <c r="N2282" s="2">
        <v>0</v>
      </c>
      <c r="O2282" s="2">
        <v>157.5</v>
      </c>
      <c r="P2282" s="2">
        <v>0</v>
      </c>
      <c r="Q2282" s="2">
        <v>0</v>
      </c>
      <c r="R2282" s="2">
        <v>0</v>
      </c>
      <c r="S2282" s="2">
        <v>0</v>
      </c>
      <c r="T2282" s="2">
        <v>0</v>
      </c>
      <c r="U2282" s="2">
        <v>157.5</v>
      </c>
      <c r="V2282" t="s">
        <v>55</v>
      </c>
    </row>
    <row r="2283" spans="1:22" ht="15.75" hidden="1" thickBot="1" x14ac:dyDescent="0.3">
      <c r="A2283" t="s">
        <v>8324</v>
      </c>
      <c r="B2283" s="6" t="s">
        <v>10881</v>
      </c>
      <c r="C2283" t="s">
        <v>1</v>
      </c>
      <c r="D2283" t="s">
        <v>7706</v>
      </c>
      <c r="E2283" t="s">
        <v>10763</v>
      </c>
      <c r="F2283" t="s">
        <v>10764</v>
      </c>
      <c r="G2283">
        <v>932</v>
      </c>
      <c r="H2283">
        <v>932</v>
      </c>
      <c r="I2283">
        <v>932</v>
      </c>
      <c r="J2283">
        <v>932</v>
      </c>
      <c r="K2283">
        <v>0</v>
      </c>
      <c r="L2283" s="2">
        <v>0</v>
      </c>
      <c r="M2283" s="2">
        <v>0</v>
      </c>
      <c r="N2283" s="2">
        <v>0</v>
      </c>
      <c r="O2283" s="2">
        <v>58.96</v>
      </c>
      <c r="P2283" s="2">
        <v>0</v>
      </c>
      <c r="Q2283" s="2">
        <v>0</v>
      </c>
      <c r="R2283" s="2">
        <v>0</v>
      </c>
      <c r="S2283" s="2">
        <v>0</v>
      </c>
      <c r="T2283" s="2">
        <v>0</v>
      </c>
      <c r="U2283" s="2">
        <v>58.96</v>
      </c>
      <c r="V2283" t="s">
        <v>55</v>
      </c>
    </row>
    <row r="2284" spans="1:22" ht="15.75" hidden="1" thickBot="1" x14ac:dyDescent="0.3">
      <c r="A2284" t="s">
        <v>8324</v>
      </c>
      <c r="B2284" s="6" t="s">
        <v>10881</v>
      </c>
      <c r="C2284" t="s">
        <v>1</v>
      </c>
      <c r="D2284" t="s">
        <v>7706</v>
      </c>
      <c r="E2284" t="s">
        <v>10763</v>
      </c>
      <c r="F2284" t="s">
        <v>10764</v>
      </c>
      <c r="G2284">
        <v>931</v>
      </c>
      <c r="H2284">
        <v>931</v>
      </c>
      <c r="I2284">
        <v>931</v>
      </c>
      <c r="J2284">
        <v>931</v>
      </c>
      <c r="K2284">
        <v>0</v>
      </c>
      <c r="L2284" s="2">
        <v>0</v>
      </c>
      <c r="M2284" s="2">
        <v>0</v>
      </c>
      <c r="N2284" s="2">
        <v>0</v>
      </c>
      <c r="O2284" s="2">
        <v>16.059999999999999</v>
      </c>
      <c r="P2284" s="2">
        <v>0</v>
      </c>
      <c r="Q2284" s="2">
        <v>0</v>
      </c>
      <c r="R2284" s="2">
        <v>0</v>
      </c>
      <c r="S2284" s="2">
        <v>0</v>
      </c>
      <c r="T2284" s="2">
        <v>0</v>
      </c>
      <c r="U2284" s="2">
        <v>16.059999999999999</v>
      </c>
      <c r="V2284" t="s">
        <v>55</v>
      </c>
    </row>
    <row r="2285" spans="1:22" ht="15.75" hidden="1" thickBot="1" x14ac:dyDescent="0.3">
      <c r="A2285" t="s">
        <v>8324</v>
      </c>
      <c r="B2285" s="6" t="s">
        <v>10881</v>
      </c>
      <c r="C2285" t="s">
        <v>1</v>
      </c>
      <c r="D2285" t="s">
        <v>7706</v>
      </c>
      <c r="E2285" t="s">
        <v>10763</v>
      </c>
      <c r="F2285" t="s">
        <v>10764</v>
      </c>
      <c r="G2285">
        <v>930</v>
      </c>
      <c r="H2285">
        <v>930</v>
      </c>
      <c r="I2285">
        <v>930</v>
      </c>
      <c r="J2285">
        <v>930</v>
      </c>
      <c r="K2285">
        <v>0</v>
      </c>
      <c r="L2285" s="2">
        <v>0</v>
      </c>
      <c r="M2285" s="2">
        <v>0</v>
      </c>
      <c r="N2285" s="2">
        <v>0</v>
      </c>
      <c r="O2285" s="2">
        <v>185</v>
      </c>
      <c r="P2285" s="2">
        <v>0</v>
      </c>
      <c r="Q2285" s="2">
        <v>0</v>
      </c>
      <c r="R2285" s="2">
        <v>0</v>
      </c>
      <c r="S2285" s="2">
        <v>0</v>
      </c>
      <c r="T2285" s="2">
        <v>0</v>
      </c>
      <c r="U2285" s="2">
        <v>185</v>
      </c>
      <c r="V2285" t="s">
        <v>55</v>
      </c>
    </row>
    <row r="2286" spans="1:22" ht="15.75" hidden="1" thickBot="1" x14ac:dyDescent="0.3">
      <c r="A2286" t="s">
        <v>8324</v>
      </c>
      <c r="B2286" s="6" t="s">
        <v>10881</v>
      </c>
      <c r="C2286" t="s">
        <v>1</v>
      </c>
      <c r="D2286" t="s">
        <v>7706</v>
      </c>
      <c r="E2286" t="s">
        <v>10763</v>
      </c>
      <c r="F2286" t="s">
        <v>10764</v>
      </c>
      <c r="G2286">
        <v>929</v>
      </c>
      <c r="H2286">
        <v>929</v>
      </c>
      <c r="I2286">
        <v>929</v>
      </c>
      <c r="J2286">
        <v>929</v>
      </c>
      <c r="K2286">
        <v>0</v>
      </c>
      <c r="L2286" s="2">
        <v>0</v>
      </c>
      <c r="M2286" s="2">
        <v>0</v>
      </c>
      <c r="N2286" s="2">
        <v>0</v>
      </c>
      <c r="O2286" s="2">
        <v>184</v>
      </c>
      <c r="P2286" s="2">
        <v>0</v>
      </c>
      <c r="Q2286" s="2">
        <v>0</v>
      </c>
      <c r="R2286" s="2">
        <v>0</v>
      </c>
      <c r="S2286" s="2">
        <v>0</v>
      </c>
      <c r="T2286" s="2">
        <v>0</v>
      </c>
      <c r="U2286" s="2">
        <v>184</v>
      </c>
      <c r="V2286" t="s">
        <v>55</v>
      </c>
    </row>
    <row r="2287" spans="1:22" ht="15.75" hidden="1" thickBot="1" x14ac:dyDescent="0.3">
      <c r="A2287" t="s">
        <v>8324</v>
      </c>
      <c r="B2287" s="6" t="s">
        <v>10881</v>
      </c>
      <c r="C2287" t="s">
        <v>1</v>
      </c>
      <c r="D2287" t="s">
        <v>7706</v>
      </c>
      <c r="E2287" t="s">
        <v>10763</v>
      </c>
      <c r="F2287" t="s">
        <v>10764</v>
      </c>
      <c r="G2287">
        <v>928</v>
      </c>
      <c r="H2287">
        <v>928</v>
      </c>
      <c r="I2287">
        <v>928</v>
      </c>
      <c r="J2287">
        <v>928</v>
      </c>
      <c r="K2287">
        <v>0</v>
      </c>
      <c r="L2287" s="2">
        <v>0</v>
      </c>
      <c r="M2287" s="2">
        <v>0</v>
      </c>
      <c r="N2287" s="2">
        <v>0</v>
      </c>
      <c r="O2287" s="2">
        <v>94.14</v>
      </c>
      <c r="P2287" s="2">
        <v>0</v>
      </c>
      <c r="Q2287" s="2">
        <v>0</v>
      </c>
      <c r="R2287" s="2">
        <v>0</v>
      </c>
      <c r="S2287" s="2">
        <v>0</v>
      </c>
      <c r="T2287" s="2">
        <v>0</v>
      </c>
      <c r="U2287" s="2">
        <v>94.14</v>
      </c>
      <c r="V2287" t="s">
        <v>55</v>
      </c>
    </row>
    <row r="2288" spans="1:22" ht="15.75" hidden="1" thickBot="1" x14ac:dyDescent="0.3">
      <c r="A2288" t="s">
        <v>8324</v>
      </c>
      <c r="B2288" s="6" t="s">
        <v>10881</v>
      </c>
      <c r="C2288" t="s">
        <v>1</v>
      </c>
      <c r="D2288" t="s">
        <v>7706</v>
      </c>
      <c r="E2288" t="s">
        <v>10763</v>
      </c>
      <c r="F2288" t="s">
        <v>10764</v>
      </c>
      <c r="G2288">
        <v>927</v>
      </c>
      <c r="H2288">
        <v>927</v>
      </c>
      <c r="I2288">
        <v>927</v>
      </c>
      <c r="J2288">
        <v>927</v>
      </c>
      <c r="K2288">
        <v>0</v>
      </c>
      <c r="L2288" s="2">
        <v>0</v>
      </c>
      <c r="M2288" s="2">
        <v>0</v>
      </c>
      <c r="N2288" s="2">
        <v>0</v>
      </c>
      <c r="O2288" s="2">
        <v>324.3</v>
      </c>
      <c r="P2288" s="2">
        <v>0</v>
      </c>
      <c r="Q2288" s="2">
        <v>0</v>
      </c>
      <c r="R2288" s="2">
        <v>0</v>
      </c>
      <c r="S2288" s="2">
        <v>0</v>
      </c>
      <c r="T2288" s="2">
        <v>0</v>
      </c>
      <c r="U2288" s="2">
        <v>324.3</v>
      </c>
      <c r="V2288" t="s">
        <v>55</v>
      </c>
    </row>
    <row r="2289" spans="1:22" ht="15.75" hidden="1" thickBot="1" x14ac:dyDescent="0.3">
      <c r="A2289" t="s">
        <v>8324</v>
      </c>
      <c r="B2289" s="6" t="s">
        <v>10881</v>
      </c>
      <c r="C2289" t="s">
        <v>1</v>
      </c>
      <c r="D2289" t="s">
        <v>7706</v>
      </c>
      <c r="E2289" t="s">
        <v>10763</v>
      </c>
      <c r="F2289" t="s">
        <v>10764</v>
      </c>
      <c r="G2289">
        <v>926</v>
      </c>
      <c r="H2289">
        <v>926</v>
      </c>
      <c r="I2289">
        <v>926</v>
      </c>
      <c r="J2289">
        <v>926</v>
      </c>
      <c r="K2289">
        <v>0</v>
      </c>
      <c r="L2289" s="2">
        <v>0</v>
      </c>
      <c r="M2289" s="2">
        <v>0</v>
      </c>
      <c r="N2289" s="2">
        <v>0</v>
      </c>
      <c r="O2289" s="2">
        <v>427.4</v>
      </c>
      <c r="P2289" s="2">
        <v>0</v>
      </c>
      <c r="Q2289" s="2">
        <v>0</v>
      </c>
      <c r="R2289" s="2">
        <v>0</v>
      </c>
      <c r="S2289" s="2">
        <v>0</v>
      </c>
      <c r="T2289" s="2">
        <v>0</v>
      </c>
      <c r="U2289" s="2">
        <v>427.4</v>
      </c>
      <c r="V2289" t="s">
        <v>55</v>
      </c>
    </row>
    <row r="2290" spans="1:22" ht="15.75" hidden="1" thickBot="1" x14ac:dyDescent="0.3">
      <c r="A2290" t="s">
        <v>8324</v>
      </c>
      <c r="B2290" s="6" t="s">
        <v>10882</v>
      </c>
      <c r="C2290" t="s">
        <v>1</v>
      </c>
      <c r="D2290" t="s">
        <v>7706</v>
      </c>
      <c r="E2290" t="s">
        <v>10763</v>
      </c>
      <c r="F2290" t="s">
        <v>10764</v>
      </c>
      <c r="G2290">
        <v>925</v>
      </c>
      <c r="H2290">
        <v>925</v>
      </c>
      <c r="I2290">
        <v>925</v>
      </c>
      <c r="J2290">
        <v>925</v>
      </c>
      <c r="K2290">
        <v>0</v>
      </c>
      <c r="L2290" s="2">
        <v>0</v>
      </c>
      <c r="M2290" s="2">
        <v>0</v>
      </c>
      <c r="N2290" s="2">
        <v>0</v>
      </c>
      <c r="O2290" s="2">
        <v>175</v>
      </c>
      <c r="P2290" s="2">
        <v>0</v>
      </c>
      <c r="Q2290" s="2">
        <v>0</v>
      </c>
      <c r="R2290" s="2">
        <v>0</v>
      </c>
      <c r="S2290" s="2">
        <v>0</v>
      </c>
      <c r="T2290" s="2">
        <v>0</v>
      </c>
      <c r="U2290" s="2">
        <v>175</v>
      </c>
      <c r="V2290" t="s">
        <v>55</v>
      </c>
    </row>
    <row r="2291" spans="1:22" ht="15.75" hidden="1" thickBot="1" x14ac:dyDescent="0.3">
      <c r="A2291" t="s">
        <v>8324</v>
      </c>
      <c r="B2291" s="6" t="s">
        <v>10882</v>
      </c>
      <c r="C2291" t="s">
        <v>1</v>
      </c>
      <c r="D2291" t="s">
        <v>7706</v>
      </c>
      <c r="E2291" t="s">
        <v>10763</v>
      </c>
      <c r="F2291" t="s">
        <v>10764</v>
      </c>
      <c r="G2291">
        <v>924</v>
      </c>
      <c r="H2291">
        <v>924</v>
      </c>
      <c r="I2291">
        <v>924</v>
      </c>
      <c r="J2291">
        <v>924</v>
      </c>
      <c r="K2291">
        <v>0</v>
      </c>
      <c r="L2291" s="2">
        <v>0</v>
      </c>
      <c r="M2291" s="2">
        <v>0</v>
      </c>
      <c r="N2291" s="2">
        <v>0</v>
      </c>
      <c r="O2291" s="2">
        <v>126</v>
      </c>
      <c r="P2291" s="2">
        <v>0</v>
      </c>
      <c r="Q2291" s="2">
        <v>0</v>
      </c>
      <c r="R2291" s="2">
        <v>0</v>
      </c>
      <c r="S2291" s="2">
        <v>0</v>
      </c>
      <c r="T2291" s="2">
        <v>0</v>
      </c>
      <c r="U2291" s="2">
        <v>126</v>
      </c>
      <c r="V2291" t="s">
        <v>55</v>
      </c>
    </row>
    <row r="2292" spans="1:22" ht="15.75" hidden="1" thickBot="1" x14ac:dyDescent="0.3">
      <c r="A2292" t="s">
        <v>8324</v>
      </c>
      <c r="B2292" s="6" t="s">
        <v>10882</v>
      </c>
      <c r="C2292" t="s">
        <v>1</v>
      </c>
      <c r="D2292" t="s">
        <v>7706</v>
      </c>
      <c r="E2292" t="s">
        <v>10763</v>
      </c>
      <c r="F2292" t="s">
        <v>10764</v>
      </c>
      <c r="G2292">
        <v>923</v>
      </c>
      <c r="H2292">
        <v>923</v>
      </c>
      <c r="I2292">
        <v>923</v>
      </c>
      <c r="J2292">
        <v>923</v>
      </c>
      <c r="K2292">
        <v>0</v>
      </c>
      <c r="L2292" s="2">
        <v>0</v>
      </c>
      <c r="M2292" s="2">
        <v>0</v>
      </c>
      <c r="N2292" s="2">
        <v>0</v>
      </c>
      <c r="O2292" s="2">
        <v>216</v>
      </c>
      <c r="P2292" s="2">
        <v>0</v>
      </c>
      <c r="Q2292" s="2">
        <v>0</v>
      </c>
      <c r="R2292" s="2">
        <v>0</v>
      </c>
      <c r="S2292" s="2">
        <v>0</v>
      </c>
      <c r="T2292" s="2">
        <v>0</v>
      </c>
      <c r="U2292" s="2">
        <v>216</v>
      </c>
      <c r="V2292" t="s">
        <v>55</v>
      </c>
    </row>
    <row r="2293" spans="1:22" ht="15.75" hidden="1" thickBot="1" x14ac:dyDescent="0.3">
      <c r="A2293" t="s">
        <v>8324</v>
      </c>
      <c r="B2293" s="6" t="s">
        <v>10882</v>
      </c>
      <c r="C2293" t="s">
        <v>1</v>
      </c>
      <c r="D2293" t="s">
        <v>7706</v>
      </c>
      <c r="E2293" t="s">
        <v>10763</v>
      </c>
      <c r="F2293" t="s">
        <v>10764</v>
      </c>
      <c r="G2293">
        <v>922</v>
      </c>
      <c r="H2293">
        <v>922</v>
      </c>
      <c r="I2293">
        <v>922</v>
      </c>
      <c r="J2293">
        <v>922</v>
      </c>
      <c r="K2293">
        <v>0</v>
      </c>
      <c r="L2293" s="2">
        <v>0</v>
      </c>
      <c r="M2293" s="2">
        <v>0</v>
      </c>
      <c r="N2293" s="2">
        <v>0</v>
      </c>
      <c r="O2293" s="2">
        <v>41.23</v>
      </c>
      <c r="P2293" s="2">
        <v>0</v>
      </c>
      <c r="Q2293" s="2">
        <v>0</v>
      </c>
      <c r="R2293" s="2">
        <v>0</v>
      </c>
      <c r="S2293" s="2">
        <v>0</v>
      </c>
      <c r="T2293" s="2">
        <v>0</v>
      </c>
      <c r="U2293" s="2">
        <v>41.23</v>
      </c>
      <c r="V2293" t="s">
        <v>55</v>
      </c>
    </row>
    <row r="2294" spans="1:22" ht="15.75" hidden="1" thickBot="1" x14ac:dyDescent="0.3">
      <c r="A2294" t="s">
        <v>8324</v>
      </c>
      <c r="B2294" s="6" t="s">
        <v>10882</v>
      </c>
      <c r="C2294" t="s">
        <v>1</v>
      </c>
      <c r="D2294" t="s">
        <v>7706</v>
      </c>
      <c r="E2294" t="s">
        <v>10763</v>
      </c>
      <c r="F2294" t="s">
        <v>10764</v>
      </c>
      <c r="G2294">
        <v>921</v>
      </c>
      <c r="H2294">
        <v>921</v>
      </c>
      <c r="I2294">
        <v>921</v>
      </c>
      <c r="J2294">
        <v>921</v>
      </c>
      <c r="K2294">
        <v>0</v>
      </c>
      <c r="L2294" s="2">
        <v>0</v>
      </c>
      <c r="M2294" s="2">
        <v>0</v>
      </c>
      <c r="N2294" s="2">
        <v>0</v>
      </c>
      <c r="O2294" s="2">
        <v>381.5</v>
      </c>
      <c r="P2294" s="2">
        <v>0</v>
      </c>
      <c r="Q2294" s="2">
        <v>0</v>
      </c>
      <c r="R2294" s="2">
        <v>0</v>
      </c>
      <c r="S2294" s="2">
        <v>0</v>
      </c>
      <c r="T2294" s="2">
        <v>0</v>
      </c>
      <c r="U2294" s="2">
        <v>381.5</v>
      </c>
      <c r="V2294" t="s">
        <v>55</v>
      </c>
    </row>
    <row r="2295" spans="1:22" ht="15.75" hidden="1" thickBot="1" x14ac:dyDescent="0.3">
      <c r="A2295" t="s">
        <v>8324</v>
      </c>
      <c r="B2295" s="6" t="s">
        <v>10882</v>
      </c>
      <c r="C2295" t="s">
        <v>1</v>
      </c>
      <c r="D2295" t="s">
        <v>7706</v>
      </c>
      <c r="E2295" t="s">
        <v>10763</v>
      </c>
      <c r="F2295" t="s">
        <v>10764</v>
      </c>
      <c r="G2295">
        <v>920</v>
      </c>
      <c r="H2295">
        <v>920</v>
      </c>
      <c r="I2295">
        <v>920</v>
      </c>
      <c r="J2295">
        <v>920</v>
      </c>
      <c r="K2295">
        <v>0</v>
      </c>
      <c r="L2295" s="2">
        <v>0</v>
      </c>
      <c r="M2295" s="2">
        <v>0</v>
      </c>
      <c r="N2295" s="2">
        <v>0</v>
      </c>
      <c r="O2295" s="2">
        <v>80</v>
      </c>
      <c r="P2295" s="2">
        <v>0</v>
      </c>
      <c r="Q2295" s="2">
        <v>0</v>
      </c>
      <c r="R2295" s="2">
        <v>0</v>
      </c>
      <c r="S2295" s="2">
        <v>0</v>
      </c>
      <c r="T2295" s="2">
        <v>0</v>
      </c>
      <c r="U2295" s="2">
        <v>80</v>
      </c>
      <c r="V2295" t="s">
        <v>55</v>
      </c>
    </row>
    <row r="2296" spans="1:22" ht="15.75" hidden="1" thickBot="1" x14ac:dyDescent="0.3">
      <c r="A2296" t="s">
        <v>8324</v>
      </c>
      <c r="B2296" s="6" t="s">
        <v>10882</v>
      </c>
      <c r="C2296" t="s">
        <v>1</v>
      </c>
      <c r="D2296" t="s">
        <v>7706</v>
      </c>
      <c r="E2296" t="s">
        <v>10763</v>
      </c>
      <c r="F2296" t="s">
        <v>10764</v>
      </c>
      <c r="G2296">
        <v>919</v>
      </c>
      <c r="H2296">
        <v>919</v>
      </c>
      <c r="I2296">
        <v>919</v>
      </c>
      <c r="J2296">
        <v>919</v>
      </c>
      <c r="K2296">
        <v>0</v>
      </c>
      <c r="L2296" s="2">
        <v>0</v>
      </c>
      <c r="M2296" s="2">
        <v>0</v>
      </c>
      <c r="N2296" s="2">
        <v>0</v>
      </c>
      <c r="O2296" s="2">
        <v>70.3</v>
      </c>
      <c r="P2296" s="2">
        <v>0</v>
      </c>
      <c r="Q2296" s="2">
        <v>0</v>
      </c>
      <c r="R2296" s="2">
        <v>0</v>
      </c>
      <c r="S2296" s="2">
        <v>0</v>
      </c>
      <c r="T2296" s="2">
        <v>0</v>
      </c>
      <c r="U2296" s="2">
        <v>70.3</v>
      </c>
      <c r="V2296" t="s">
        <v>55</v>
      </c>
    </row>
    <row r="2297" spans="1:22" ht="15.75" hidden="1" thickBot="1" x14ac:dyDescent="0.3">
      <c r="A2297" t="s">
        <v>8324</v>
      </c>
      <c r="B2297" s="6" t="s">
        <v>10882</v>
      </c>
      <c r="C2297" t="s">
        <v>1</v>
      </c>
      <c r="D2297" t="s">
        <v>7706</v>
      </c>
      <c r="E2297" t="s">
        <v>10763</v>
      </c>
      <c r="F2297" t="s">
        <v>10764</v>
      </c>
      <c r="G2297">
        <v>918</v>
      </c>
      <c r="H2297">
        <v>918</v>
      </c>
      <c r="I2297">
        <v>918</v>
      </c>
      <c r="J2297">
        <v>918</v>
      </c>
      <c r="K2297">
        <v>0</v>
      </c>
      <c r="L2297" s="2">
        <v>0</v>
      </c>
      <c r="M2297" s="2">
        <v>0</v>
      </c>
      <c r="N2297" s="2">
        <v>0</v>
      </c>
      <c r="O2297" s="2">
        <v>10.35</v>
      </c>
      <c r="P2297" s="2">
        <v>0</v>
      </c>
      <c r="Q2297" s="2">
        <v>0</v>
      </c>
      <c r="R2297" s="2">
        <v>0</v>
      </c>
      <c r="S2297" s="2">
        <v>0</v>
      </c>
      <c r="T2297" s="2">
        <v>0</v>
      </c>
      <c r="U2297" s="2">
        <v>10.35</v>
      </c>
      <c r="V2297" t="s">
        <v>55</v>
      </c>
    </row>
    <row r="2298" spans="1:22" ht="15.75" hidden="1" thickBot="1" x14ac:dyDescent="0.3">
      <c r="A2298" t="s">
        <v>8324</v>
      </c>
      <c r="B2298" s="6" t="s">
        <v>10882</v>
      </c>
      <c r="C2298" t="s">
        <v>1</v>
      </c>
      <c r="D2298" t="s">
        <v>7706</v>
      </c>
      <c r="E2298" t="s">
        <v>10763</v>
      </c>
      <c r="F2298" t="s">
        <v>10764</v>
      </c>
      <c r="G2298">
        <v>917</v>
      </c>
      <c r="H2298">
        <v>917</v>
      </c>
      <c r="I2298">
        <v>917</v>
      </c>
      <c r="J2298">
        <v>917</v>
      </c>
      <c r="K2298">
        <v>0</v>
      </c>
      <c r="L2298" s="2">
        <v>0</v>
      </c>
      <c r="M2298" s="2">
        <v>0</v>
      </c>
      <c r="N2298" s="2">
        <v>0</v>
      </c>
      <c r="O2298" s="2">
        <v>196</v>
      </c>
      <c r="P2298" s="2">
        <v>0</v>
      </c>
      <c r="Q2298" s="2">
        <v>0</v>
      </c>
      <c r="R2298" s="2">
        <v>0</v>
      </c>
      <c r="S2298" s="2">
        <v>0</v>
      </c>
      <c r="T2298" s="2">
        <v>0</v>
      </c>
      <c r="U2298" s="2">
        <v>196</v>
      </c>
      <c r="V2298" t="s">
        <v>55</v>
      </c>
    </row>
    <row r="2299" spans="1:22" ht="15.75" hidden="1" thickBot="1" x14ac:dyDescent="0.3">
      <c r="A2299" t="s">
        <v>8324</v>
      </c>
      <c r="B2299" s="6" t="s">
        <v>10882</v>
      </c>
      <c r="C2299" t="s">
        <v>1</v>
      </c>
      <c r="D2299" t="s">
        <v>7706</v>
      </c>
      <c r="E2299" t="s">
        <v>10763</v>
      </c>
      <c r="F2299" t="s">
        <v>10764</v>
      </c>
      <c r="G2299">
        <v>916</v>
      </c>
      <c r="H2299">
        <v>916</v>
      </c>
      <c r="I2299">
        <v>916</v>
      </c>
      <c r="J2299">
        <v>916</v>
      </c>
      <c r="K2299">
        <v>0</v>
      </c>
      <c r="L2299" s="2">
        <v>0</v>
      </c>
      <c r="M2299" s="2">
        <v>0</v>
      </c>
      <c r="N2299" s="2">
        <v>0</v>
      </c>
      <c r="O2299" s="2">
        <v>130</v>
      </c>
      <c r="P2299" s="2">
        <v>0</v>
      </c>
      <c r="Q2299" s="2">
        <v>0</v>
      </c>
      <c r="R2299" s="2">
        <v>0</v>
      </c>
      <c r="S2299" s="2">
        <v>0</v>
      </c>
      <c r="T2299" s="2">
        <v>0</v>
      </c>
      <c r="U2299" s="2">
        <v>130</v>
      </c>
      <c r="V2299" t="s">
        <v>55</v>
      </c>
    </row>
    <row r="2300" spans="1:22" ht="15.75" hidden="1" thickBot="1" x14ac:dyDescent="0.3">
      <c r="A2300" t="s">
        <v>8324</v>
      </c>
      <c r="B2300" s="6" t="s">
        <v>10882</v>
      </c>
      <c r="C2300" t="s">
        <v>1</v>
      </c>
      <c r="D2300" t="s">
        <v>7706</v>
      </c>
      <c r="E2300" t="s">
        <v>10763</v>
      </c>
      <c r="F2300" t="s">
        <v>10764</v>
      </c>
      <c r="G2300">
        <v>915</v>
      </c>
      <c r="H2300">
        <v>915</v>
      </c>
      <c r="I2300">
        <v>915</v>
      </c>
      <c r="J2300">
        <v>915</v>
      </c>
      <c r="K2300">
        <v>0</v>
      </c>
      <c r="L2300" s="2">
        <v>0</v>
      </c>
      <c r="M2300" s="2">
        <v>0</v>
      </c>
      <c r="N2300" s="2">
        <v>0</v>
      </c>
      <c r="O2300" s="2">
        <v>291.89999999999998</v>
      </c>
      <c r="P2300" s="2">
        <v>0</v>
      </c>
      <c r="Q2300" s="2">
        <v>0</v>
      </c>
      <c r="R2300" s="2">
        <v>0</v>
      </c>
      <c r="S2300" s="2">
        <v>0</v>
      </c>
      <c r="T2300" s="2">
        <v>0</v>
      </c>
      <c r="U2300" s="2">
        <v>291.89999999999998</v>
      </c>
      <c r="V2300" t="s">
        <v>55</v>
      </c>
    </row>
    <row r="2301" spans="1:22" ht="15.75" hidden="1" thickBot="1" x14ac:dyDescent="0.3">
      <c r="A2301" t="s">
        <v>8324</v>
      </c>
      <c r="B2301" s="6" t="s">
        <v>10882</v>
      </c>
      <c r="C2301" t="s">
        <v>1</v>
      </c>
      <c r="D2301" t="s">
        <v>7706</v>
      </c>
      <c r="E2301" t="s">
        <v>10763</v>
      </c>
      <c r="F2301" t="s">
        <v>10764</v>
      </c>
      <c r="G2301">
        <v>914</v>
      </c>
      <c r="H2301">
        <v>914</v>
      </c>
      <c r="I2301">
        <v>914</v>
      </c>
      <c r="J2301">
        <v>914</v>
      </c>
      <c r="K2301">
        <v>0</v>
      </c>
      <c r="L2301" s="2">
        <v>0</v>
      </c>
      <c r="M2301" s="2">
        <v>0</v>
      </c>
      <c r="N2301" s="2">
        <v>0</v>
      </c>
      <c r="O2301" s="2">
        <v>278.08999999999997</v>
      </c>
      <c r="P2301" s="2">
        <v>0</v>
      </c>
      <c r="Q2301" s="2">
        <v>0</v>
      </c>
      <c r="R2301" s="2">
        <v>0</v>
      </c>
      <c r="S2301" s="2">
        <v>0</v>
      </c>
      <c r="T2301" s="2">
        <v>0</v>
      </c>
      <c r="U2301" s="2">
        <v>278.08999999999997</v>
      </c>
      <c r="V2301" t="s">
        <v>55</v>
      </c>
    </row>
    <row r="2302" spans="1:22" ht="15.75" hidden="1" thickBot="1" x14ac:dyDescent="0.3">
      <c r="A2302" t="s">
        <v>8324</v>
      </c>
      <c r="B2302" s="6" t="s">
        <v>10882</v>
      </c>
      <c r="C2302" t="s">
        <v>1</v>
      </c>
      <c r="D2302" t="s">
        <v>7706</v>
      </c>
      <c r="E2302" t="s">
        <v>10763</v>
      </c>
      <c r="F2302" t="s">
        <v>10764</v>
      </c>
      <c r="G2302">
        <v>913</v>
      </c>
      <c r="H2302">
        <v>913</v>
      </c>
      <c r="I2302">
        <v>913</v>
      </c>
      <c r="J2302">
        <v>913</v>
      </c>
      <c r="K2302">
        <v>0</v>
      </c>
      <c r="L2302" s="2">
        <v>0</v>
      </c>
      <c r="M2302" s="2">
        <v>0</v>
      </c>
      <c r="N2302" s="2">
        <v>0</v>
      </c>
      <c r="O2302" s="2">
        <v>24.97</v>
      </c>
      <c r="P2302" s="2">
        <v>0</v>
      </c>
      <c r="Q2302" s="2">
        <v>0</v>
      </c>
      <c r="R2302" s="2">
        <v>0</v>
      </c>
      <c r="S2302" s="2">
        <v>0</v>
      </c>
      <c r="T2302" s="2">
        <v>0</v>
      </c>
      <c r="U2302" s="2">
        <v>24.97</v>
      </c>
      <c r="V2302" t="s">
        <v>55</v>
      </c>
    </row>
    <row r="2303" spans="1:22" ht="15.75" hidden="1" thickBot="1" x14ac:dyDescent="0.3">
      <c r="A2303" t="s">
        <v>8324</v>
      </c>
      <c r="B2303" s="6" t="s">
        <v>10882</v>
      </c>
      <c r="C2303" t="s">
        <v>1</v>
      </c>
      <c r="D2303" t="s">
        <v>7706</v>
      </c>
      <c r="E2303" t="s">
        <v>10763</v>
      </c>
      <c r="F2303" t="s">
        <v>10764</v>
      </c>
      <c r="G2303">
        <v>912</v>
      </c>
      <c r="H2303">
        <v>912</v>
      </c>
      <c r="I2303">
        <v>912</v>
      </c>
      <c r="J2303">
        <v>912</v>
      </c>
      <c r="K2303">
        <v>0</v>
      </c>
      <c r="L2303" s="2">
        <v>0</v>
      </c>
      <c r="M2303" s="2">
        <v>0</v>
      </c>
      <c r="N2303" s="2">
        <v>0</v>
      </c>
      <c r="O2303" s="2">
        <v>37.5</v>
      </c>
      <c r="P2303" s="2">
        <v>0</v>
      </c>
      <c r="Q2303" s="2">
        <v>0</v>
      </c>
      <c r="R2303" s="2">
        <v>0</v>
      </c>
      <c r="S2303" s="2">
        <v>0</v>
      </c>
      <c r="T2303" s="2">
        <v>0</v>
      </c>
      <c r="U2303" s="2">
        <v>37.5</v>
      </c>
      <c r="V2303" t="s">
        <v>55</v>
      </c>
    </row>
    <row r="2304" spans="1:22" ht="15.75" hidden="1" thickBot="1" x14ac:dyDescent="0.3">
      <c r="A2304" t="s">
        <v>8324</v>
      </c>
      <c r="B2304" s="6" t="s">
        <v>10882</v>
      </c>
      <c r="C2304" t="s">
        <v>1</v>
      </c>
      <c r="D2304" t="s">
        <v>7706</v>
      </c>
      <c r="E2304" t="s">
        <v>10763</v>
      </c>
      <c r="F2304" t="s">
        <v>10764</v>
      </c>
      <c r="G2304">
        <v>911</v>
      </c>
      <c r="H2304">
        <v>911</v>
      </c>
      <c r="I2304">
        <v>911</v>
      </c>
      <c r="J2304">
        <v>911</v>
      </c>
      <c r="K2304">
        <v>0</v>
      </c>
      <c r="L2304" s="2">
        <v>0</v>
      </c>
      <c r="M2304" s="2">
        <v>0</v>
      </c>
      <c r="N2304" s="2">
        <v>0</v>
      </c>
      <c r="O2304" s="2">
        <v>135</v>
      </c>
      <c r="P2304" s="2">
        <v>0</v>
      </c>
      <c r="Q2304" s="2">
        <v>0</v>
      </c>
      <c r="R2304" s="2">
        <v>0</v>
      </c>
      <c r="S2304" s="2">
        <v>0</v>
      </c>
      <c r="T2304" s="2">
        <v>0</v>
      </c>
      <c r="U2304" s="2">
        <v>135</v>
      </c>
      <c r="V2304" t="s">
        <v>55</v>
      </c>
    </row>
    <row r="2305" spans="1:22" ht="15.75" hidden="1" thickBot="1" x14ac:dyDescent="0.3">
      <c r="A2305" t="s">
        <v>8324</v>
      </c>
      <c r="B2305" s="6" t="s">
        <v>10882</v>
      </c>
      <c r="C2305" t="s">
        <v>1</v>
      </c>
      <c r="D2305" t="s">
        <v>7706</v>
      </c>
      <c r="E2305" t="s">
        <v>10763</v>
      </c>
      <c r="F2305" t="s">
        <v>10764</v>
      </c>
      <c r="G2305">
        <v>910</v>
      </c>
      <c r="H2305">
        <v>910</v>
      </c>
      <c r="I2305">
        <v>910</v>
      </c>
      <c r="J2305">
        <v>910</v>
      </c>
      <c r="K2305">
        <v>0</v>
      </c>
      <c r="L2305" s="2">
        <v>0</v>
      </c>
      <c r="M2305" s="2">
        <v>0</v>
      </c>
      <c r="N2305" s="2">
        <v>0</v>
      </c>
      <c r="O2305" s="2">
        <v>67</v>
      </c>
      <c r="P2305" s="2">
        <v>0</v>
      </c>
      <c r="Q2305" s="2">
        <v>0</v>
      </c>
      <c r="R2305" s="2">
        <v>0</v>
      </c>
      <c r="S2305" s="2">
        <v>0</v>
      </c>
      <c r="T2305" s="2">
        <v>0</v>
      </c>
      <c r="U2305" s="2">
        <v>67</v>
      </c>
      <c r="V2305" t="s">
        <v>55</v>
      </c>
    </row>
    <row r="2306" spans="1:22" ht="15.75" hidden="1" thickBot="1" x14ac:dyDescent="0.3">
      <c r="A2306" t="s">
        <v>8324</v>
      </c>
      <c r="B2306" s="6" t="s">
        <v>10876</v>
      </c>
      <c r="C2306" t="s">
        <v>1</v>
      </c>
      <c r="D2306" t="s">
        <v>7706</v>
      </c>
      <c r="E2306" t="s">
        <v>10763</v>
      </c>
      <c r="F2306" t="s">
        <v>10764</v>
      </c>
      <c r="G2306">
        <v>909</v>
      </c>
      <c r="H2306">
        <v>909</v>
      </c>
      <c r="I2306">
        <v>909</v>
      </c>
      <c r="J2306">
        <v>909</v>
      </c>
      <c r="K2306">
        <v>0</v>
      </c>
      <c r="L2306" s="2">
        <v>0</v>
      </c>
      <c r="M2306" s="2">
        <v>0</v>
      </c>
      <c r="N2306" s="2">
        <v>0</v>
      </c>
      <c r="O2306" s="2">
        <v>55</v>
      </c>
      <c r="P2306" s="2">
        <v>0</v>
      </c>
      <c r="Q2306" s="2">
        <v>0</v>
      </c>
      <c r="R2306" s="2">
        <v>0</v>
      </c>
      <c r="S2306" s="2">
        <v>0</v>
      </c>
      <c r="T2306" s="2">
        <v>0</v>
      </c>
      <c r="U2306" s="2">
        <v>55</v>
      </c>
      <c r="V2306" t="s">
        <v>55</v>
      </c>
    </row>
    <row r="2307" spans="1:22" ht="15.75" hidden="1" thickBot="1" x14ac:dyDescent="0.3">
      <c r="A2307" t="s">
        <v>8324</v>
      </c>
      <c r="B2307" s="6" t="s">
        <v>10876</v>
      </c>
      <c r="C2307" t="s">
        <v>1</v>
      </c>
      <c r="D2307" t="s">
        <v>7706</v>
      </c>
      <c r="E2307" t="s">
        <v>10763</v>
      </c>
      <c r="F2307" t="s">
        <v>10764</v>
      </c>
      <c r="G2307">
        <v>908</v>
      </c>
      <c r="H2307">
        <v>908</v>
      </c>
      <c r="I2307">
        <v>908</v>
      </c>
      <c r="J2307">
        <v>908</v>
      </c>
      <c r="K2307">
        <v>0</v>
      </c>
      <c r="L2307" s="2">
        <v>0</v>
      </c>
      <c r="M2307" s="2">
        <v>0</v>
      </c>
      <c r="N2307" s="2">
        <v>0</v>
      </c>
      <c r="O2307" s="2">
        <v>23.34</v>
      </c>
      <c r="P2307" s="2">
        <v>0</v>
      </c>
      <c r="Q2307" s="2">
        <v>0</v>
      </c>
      <c r="R2307" s="2">
        <v>0</v>
      </c>
      <c r="S2307" s="2">
        <v>0</v>
      </c>
      <c r="T2307" s="2">
        <v>0</v>
      </c>
      <c r="U2307" s="2">
        <v>23.34</v>
      </c>
      <c r="V2307" t="s">
        <v>55</v>
      </c>
    </row>
    <row r="2308" spans="1:22" ht="15.75" hidden="1" thickBot="1" x14ac:dyDescent="0.3">
      <c r="A2308" t="s">
        <v>8324</v>
      </c>
      <c r="B2308" s="6" t="s">
        <v>10876</v>
      </c>
      <c r="C2308" t="s">
        <v>1</v>
      </c>
      <c r="D2308" t="s">
        <v>7706</v>
      </c>
      <c r="E2308" t="s">
        <v>10763</v>
      </c>
      <c r="F2308" t="s">
        <v>10764</v>
      </c>
      <c r="G2308">
        <v>907</v>
      </c>
      <c r="H2308">
        <v>907</v>
      </c>
      <c r="I2308">
        <v>907</v>
      </c>
      <c r="J2308">
        <v>907</v>
      </c>
      <c r="K2308">
        <v>0</v>
      </c>
      <c r="L2308" s="2">
        <v>0</v>
      </c>
      <c r="M2308" s="2">
        <v>0</v>
      </c>
      <c r="N2308" s="2">
        <v>0</v>
      </c>
      <c r="O2308" s="2">
        <v>39</v>
      </c>
      <c r="P2308" s="2">
        <v>0</v>
      </c>
      <c r="Q2308" s="2">
        <v>0</v>
      </c>
      <c r="R2308" s="2">
        <v>0</v>
      </c>
      <c r="S2308" s="2">
        <v>0</v>
      </c>
      <c r="T2308" s="2">
        <v>0</v>
      </c>
      <c r="U2308" s="2">
        <v>39</v>
      </c>
      <c r="V2308" t="s">
        <v>55</v>
      </c>
    </row>
    <row r="2309" spans="1:22" ht="15.75" hidden="1" thickBot="1" x14ac:dyDescent="0.3">
      <c r="A2309" t="s">
        <v>8324</v>
      </c>
      <c r="B2309" s="6" t="s">
        <v>10876</v>
      </c>
      <c r="C2309" t="s">
        <v>1</v>
      </c>
      <c r="D2309" t="s">
        <v>7706</v>
      </c>
      <c r="E2309" t="s">
        <v>10763</v>
      </c>
      <c r="F2309" t="s">
        <v>10764</v>
      </c>
      <c r="G2309">
        <v>906</v>
      </c>
      <c r="H2309">
        <v>906</v>
      </c>
      <c r="I2309">
        <v>906</v>
      </c>
      <c r="J2309">
        <v>906</v>
      </c>
      <c r="K2309">
        <v>0</v>
      </c>
      <c r="L2309" s="2">
        <v>0</v>
      </c>
      <c r="M2309" s="2">
        <v>0</v>
      </c>
      <c r="N2309" s="2">
        <v>0</v>
      </c>
      <c r="O2309" s="2">
        <v>62.5</v>
      </c>
      <c r="P2309" s="2">
        <v>0</v>
      </c>
      <c r="Q2309" s="2">
        <v>0</v>
      </c>
      <c r="R2309" s="2">
        <v>0</v>
      </c>
      <c r="S2309" s="2">
        <v>0</v>
      </c>
      <c r="T2309" s="2">
        <v>0</v>
      </c>
      <c r="U2309" s="2">
        <v>62.5</v>
      </c>
      <c r="V2309" t="s">
        <v>55</v>
      </c>
    </row>
    <row r="2310" spans="1:22" ht="15.75" hidden="1" thickBot="1" x14ac:dyDescent="0.3">
      <c r="A2310" t="s">
        <v>8324</v>
      </c>
      <c r="B2310" s="6" t="s">
        <v>10876</v>
      </c>
      <c r="C2310" t="s">
        <v>1</v>
      </c>
      <c r="D2310" t="s">
        <v>7706</v>
      </c>
      <c r="E2310" t="s">
        <v>10763</v>
      </c>
      <c r="F2310" t="s">
        <v>10764</v>
      </c>
      <c r="G2310">
        <v>905</v>
      </c>
      <c r="H2310">
        <v>905</v>
      </c>
      <c r="I2310">
        <v>905</v>
      </c>
      <c r="J2310">
        <v>905</v>
      </c>
      <c r="K2310">
        <v>0</v>
      </c>
      <c r="L2310" s="2">
        <v>0</v>
      </c>
      <c r="M2310" s="2">
        <v>0</v>
      </c>
      <c r="N2310" s="2">
        <v>0</v>
      </c>
      <c r="O2310" s="2">
        <v>231</v>
      </c>
      <c r="P2310" s="2">
        <v>0</v>
      </c>
      <c r="Q2310" s="2">
        <v>0</v>
      </c>
      <c r="R2310" s="2">
        <v>0</v>
      </c>
      <c r="S2310" s="2">
        <v>0</v>
      </c>
      <c r="T2310" s="2">
        <v>0</v>
      </c>
      <c r="U2310" s="2">
        <v>231</v>
      </c>
      <c r="V2310" t="s">
        <v>55</v>
      </c>
    </row>
    <row r="2311" spans="1:22" ht="15.75" hidden="1" thickBot="1" x14ac:dyDescent="0.3">
      <c r="A2311" t="s">
        <v>8324</v>
      </c>
      <c r="B2311" s="6" t="s">
        <v>10876</v>
      </c>
      <c r="C2311" t="s">
        <v>1</v>
      </c>
      <c r="D2311" t="s">
        <v>7706</v>
      </c>
      <c r="E2311" t="s">
        <v>10763</v>
      </c>
      <c r="F2311" t="s">
        <v>10764</v>
      </c>
      <c r="G2311">
        <v>904</v>
      </c>
      <c r="H2311">
        <v>904</v>
      </c>
      <c r="I2311">
        <v>904</v>
      </c>
      <c r="J2311">
        <v>904</v>
      </c>
      <c r="K2311">
        <v>0</v>
      </c>
      <c r="L2311" s="2">
        <v>0</v>
      </c>
      <c r="M2311" s="2">
        <v>0</v>
      </c>
      <c r="N2311" s="2">
        <v>0</v>
      </c>
      <c r="O2311" s="2">
        <v>45</v>
      </c>
      <c r="P2311" s="2">
        <v>0</v>
      </c>
      <c r="Q2311" s="2">
        <v>0</v>
      </c>
      <c r="R2311" s="2">
        <v>0</v>
      </c>
      <c r="S2311" s="2">
        <v>0</v>
      </c>
      <c r="T2311" s="2">
        <v>0</v>
      </c>
      <c r="U2311" s="2">
        <v>45</v>
      </c>
      <c r="V2311" t="s">
        <v>55</v>
      </c>
    </row>
    <row r="2312" spans="1:22" ht="15.75" hidden="1" thickBot="1" x14ac:dyDescent="0.3">
      <c r="A2312" t="s">
        <v>8324</v>
      </c>
      <c r="B2312" s="6" t="s">
        <v>10876</v>
      </c>
      <c r="C2312" t="s">
        <v>1</v>
      </c>
      <c r="D2312" t="s">
        <v>7706</v>
      </c>
      <c r="E2312" t="s">
        <v>10763</v>
      </c>
      <c r="F2312" t="s">
        <v>10764</v>
      </c>
      <c r="G2312">
        <v>903</v>
      </c>
      <c r="H2312">
        <v>903</v>
      </c>
      <c r="I2312">
        <v>903</v>
      </c>
      <c r="J2312">
        <v>903</v>
      </c>
      <c r="K2312">
        <v>0</v>
      </c>
      <c r="L2312" s="2">
        <v>0</v>
      </c>
      <c r="M2312" s="2">
        <v>0</v>
      </c>
      <c r="N2312" s="2">
        <v>0</v>
      </c>
      <c r="O2312" s="2">
        <v>105.46</v>
      </c>
      <c r="P2312" s="2">
        <v>0</v>
      </c>
      <c r="Q2312" s="2">
        <v>0</v>
      </c>
      <c r="R2312" s="2">
        <v>0</v>
      </c>
      <c r="S2312" s="2">
        <v>0</v>
      </c>
      <c r="T2312" s="2">
        <v>0</v>
      </c>
      <c r="U2312" s="2">
        <v>105.46</v>
      </c>
      <c r="V2312" t="s">
        <v>55</v>
      </c>
    </row>
    <row r="2313" spans="1:22" ht="15.75" hidden="1" thickBot="1" x14ac:dyDescent="0.3">
      <c r="A2313" t="s">
        <v>8324</v>
      </c>
      <c r="B2313" s="6" t="s">
        <v>10876</v>
      </c>
      <c r="C2313" t="s">
        <v>1</v>
      </c>
      <c r="D2313" t="s">
        <v>7706</v>
      </c>
      <c r="E2313" t="s">
        <v>10763</v>
      </c>
      <c r="F2313" t="s">
        <v>10764</v>
      </c>
      <c r="G2313">
        <v>902</v>
      </c>
      <c r="H2313">
        <v>902</v>
      </c>
      <c r="I2313">
        <v>902</v>
      </c>
      <c r="J2313">
        <v>902</v>
      </c>
      <c r="K2313">
        <v>0</v>
      </c>
      <c r="L2313" s="2">
        <v>0</v>
      </c>
      <c r="M2313" s="2">
        <v>0</v>
      </c>
      <c r="N2313" s="2">
        <v>0</v>
      </c>
      <c r="O2313" s="2">
        <v>404.24</v>
      </c>
      <c r="P2313" s="2">
        <v>0</v>
      </c>
      <c r="Q2313" s="2">
        <v>0</v>
      </c>
      <c r="R2313" s="2">
        <v>0</v>
      </c>
      <c r="S2313" s="2">
        <v>0</v>
      </c>
      <c r="T2313" s="2">
        <v>0</v>
      </c>
      <c r="U2313" s="2">
        <v>404.24</v>
      </c>
      <c r="V2313" t="s">
        <v>55</v>
      </c>
    </row>
    <row r="2314" spans="1:22" ht="15.75" hidden="1" thickBot="1" x14ac:dyDescent="0.3">
      <c r="A2314" t="s">
        <v>8324</v>
      </c>
      <c r="B2314" s="6" t="s">
        <v>10876</v>
      </c>
      <c r="C2314" t="s">
        <v>1</v>
      </c>
      <c r="D2314" t="s">
        <v>7706</v>
      </c>
      <c r="E2314" t="s">
        <v>10763</v>
      </c>
      <c r="F2314" t="s">
        <v>10764</v>
      </c>
      <c r="G2314">
        <v>901</v>
      </c>
      <c r="H2314">
        <v>901</v>
      </c>
      <c r="I2314">
        <v>901</v>
      </c>
      <c r="J2314">
        <v>901</v>
      </c>
      <c r="K2314">
        <v>0</v>
      </c>
      <c r="L2314" s="2">
        <v>0</v>
      </c>
      <c r="M2314" s="2">
        <v>0</v>
      </c>
      <c r="N2314" s="2">
        <v>0</v>
      </c>
      <c r="O2314" s="2">
        <v>665.4</v>
      </c>
      <c r="P2314" s="2">
        <v>0</v>
      </c>
      <c r="Q2314" s="2">
        <v>0</v>
      </c>
      <c r="R2314" s="2">
        <v>0</v>
      </c>
      <c r="S2314" s="2">
        <v>0</v>
      </c>
      <c r="T2314" s="2">
        <v>0</v>
      </c>
      <c r="U2314" s="2">
        <v>665.4</v>
      </c>
      <c r="V2314" t="s">
        <v>55</v>
      </c>
    </row>
    <row r="2315" spans="1:22" ht="15.75" hidden="1" thickBot="1" x14ac:dyDescent="0.3">
      <c r="A2315" t="s">
        <v>8324</v>
      </c>
      <c r="B2315" s="6" t="s">
        <v>10876</v>
      </c>
      <c r="C2315" t="s">
        <v>1</v>
      </c>
      <c r="D2315" t="s">
        <v>7706</v>
      </c>
      <c r="E2315" t="s">
        <v>10763</v>
      </c>
      <c r="F2315" t="s">
        <v>10764</v>
      </c>
      <c r="G2315">
        <v>900</v>
      </c>
      <c r="H2315">
        <v>900</v>
      </c>
      <c r="I2315">
        <v>900</v>
      </c>
      <c r="J2315">
        <v>900</v>
      </c>
      <c r="K2315">
        <v>0</v>
      </c>
      <c r="L2315" s="2">
        <v>0</v>
      </c>
      <c r="M2315" s="2">
        <v>0</v>
      </c>
      <c r="N2315" s="2">
        <v>0</v>
      </c>
      <c r="O2315" s="2">
        <v>160</v>
      </c>
      <c r="P2315" s="2">
        <v>0</v>
      </c>
      <c r="Q2315" s="2">
        <v>0</v>
      </c>
      <c r="R2315" s="2">
        <v>0</v>
      </c>
      <c r="S2315" s="2">
        <v>0</v>
      </c>
      <c r="T2315" s="2">
        <v>0</v>
      </c>
      <c r="U2315" s="2">
        <v>160</v>
      </c>
      <c r="V2315" t="s">
        <v>55</v>
      </c>
    </row>
    <row r="2316" spans="1:22" ht="15.75" hidden="1" thickBot="1" x14ac:dyDescent="0.3">
      <c r="A2316" t="s">
        <v>8324</v>
      </c>
      <c r="B2316" s="6" t="s">
        <v>10876</v>
      </c>
      <c r="C2316" t="s">
        <v>1</v>
      </c>
      <c r="D2316" t="s">
        <v>7706</v>
      </c>
      <c r="E2316" t="s">
        <v>10763</v>
      </c>
      <c r="F2316" t="s">
        <v>10764</v>
      </c>
      <c r="G2316">
        <v>899</v>
      </c>
      <c r="H2316">
        <v>899</v>
      </c>
      <c r="I2316">
        <v>899</v>
      </c>
      <c r="J2316">
        <v>899</v>
      </c>
      <c r="K2316">
        <v>0</v>
      </c>
      <c r="L2316" s="2">
        <v>0</v>
      </c>
      <c r="M2316" s="2">
        <v>0</v>
      </c>
      <c r="N2316" s="2">
        <v>0</v>
      </c>
      <c r="O2316" s="2">
        <v>180</v>
      </c>
      <c r="P2316" s="2">
        <v>0</v>
      </c>
      <c r="Q2316" s="2">
        <v>0</v>
      </c>
      <c r="R2316" s="2">
        <v>0</v>
      </c>
      <c r="S2316" s="2">
        <v>0</v>
      </c>
      <c r="T2316" s="2">
        <v>0</v>
      </c>
      <c r="U2316" s="2">
        <v>180</v>
      </c>
      <c r="V2316" t="s">
        <v>55</v>
      </c>
    </row>
    <row r="2317" spans="1:22" ht="15.75" hidden="1" thickBot="1" x14ac:dyDescent="0.3">
      <c r="A2317" t="s">
        <v>8324</v>
      </c>
      <c r="B2317" s="6" t="s">
        <v>10876</v>
      </c>
      <c r="C2317" t="s">
        <v>1</v>
      </c>
      <c r="D2317" t="s">
        <v>7706</v>
      </c>
      <c r="E2317" t="s">
        <v>10763</v>
      </c>
      <c r="F2317" t="s">
        <v>10764</v>
      </c>
      <c r="G2317">
        <v>898</v>
      </c>
      <c r="H2317">
        <v>898</v>
      </c>
      <c r="I2317">
        <v>898</v>
      </c>
      <c r="J2317">
        <v>898</v>
      </c>
      <c r="K2317">
        <v>0</v>
      </c>
      <c r="L2317" s="2">
        <v>0</v>
      </c>
      <c r="M2317" s="2">
        <v>0</v>
      </c>
      <c r="N2317" s="2">
        <v>0</v>
      </c>
      <c r="O2317" s="2">
        <v>526.70000000000005</v>
      </c>
      <c r="P2317" s="2">
        <v>0</v>
      </c>
      <c r="Q2317" s="2">
        <v>0</v>
      </c>
      <c r="R2317" s="2">
        <v>0</v>
      </c>
      <c r="S2317" s="2">
        <v>0</v>
      </c>
      <c r="T2317" s="2">
        <v>0</v>
      </c>
      <c r="U2317" s="2">
        <v>526.70000000000005</v>
      </c>
      <c r="V2317" t="s">
        <v>55</v>
      </c>
    </row>
    <row r="2318" spans="1:22" ht="15.75" hidden="1" thickBot="1" x14ac:dyDescent="0.3">
      <c r="A2318" t="s">
        <v>8324</v>
      </c>
      <c r="B2318" s="6" t="s">
        <v>10876</v>
      </c>
      <c r="C2318" t="s">
        <v>1</v>
      </c>
      <c r="D2318" t="s">
        <v>7706</v>
      </c>
      <c r="E2318" t="s">
        <v>10763</v>
      </c>
      <c r="F2318" t="s">
        <v>10764</v>
      </c>
      <c r="G2318">
        <v>897</v>
      </c>
      <c r="H2318">
        <v>897</v>
      </c>
      <c r="I2318">
        <v>897</v>
      </c>
      <c r="J2318">
        <v>897</v>
      </c>
      <c r="K2318">
        <v>0</v>
      </c>
      <c r="L2318" s="2">
        <v>0</v>
      </c>
      <c r="M2318" s="2">
        <v>0</v>
      </c>
      <c r="N2318" s="2">
        <v>0</v>
      </c>
      <c r="O2318" s="2">
        <v>83.95</v>
      </c>
      <c r="P2318" s="2">
        <v>0</v>
      </c>
      <c r="Q2318" s="2">
        <v>0</v>
      </c>
      <c r="R2318" s="2">
        <v>0</v>
      </c>
      <c r="S2318" s="2">
        <v>0</v>
      </c>
      <c r="T2318" s="2">
        <v>0</v>
      </c>
      <c r="U2318" s="2">
        <v>83.95</v>
      </c>
      <c r="V2318" t="s">
        <v>55</v>
      </c>
    </row>
    <row r="2319" spans="1:22" ht="15.75" hidden="1" thickBot="1" x14ac:dyDescent="0.3">
      <c r="A2319" t="s">
        <v>8324</v>
      </c>
      <c r="B2319" s="6" t="s">
        <v>10876</v>
      </c>
      <c r="C2319" t="s">
        <v>1</v>
      </c>
      <c r="D2319" t="s">
        <v>7706</v>
      </c>
      <c r="E2319" t="s">
        <v>10763</v>
      </c>
      <c r="F2319" t="s">
        <v>10764</v>
      </c>
      <c r="G2319">
        <v>896</v>
      </c>
      <c r="H2319">
        <v>896</v>
      </c>
      <c r="I2319">
        <v>896</v>
      </c>
      <c r="J2319">
        <v>896</v>
      </c>
      <c r="K2319">
        <v>0</v>
      </c>
      <c r="L2319" s="2">
        <v>0</v>
      </c>
      <c r="M2319" s="2">
        <v>0</v>
      </c>
      <c r="N2319" s="2">
        <v>0</v>
      </c>
      <c r="O2319" s="2">
        <v>76.739999999999995</v>
      </c>
      <c r="P2319" s="2">
        <v>0</v>
      </c>
      <c r="Q2319" s="2">
        <v>0</v>
      </c>
      <c r="R2319" s="2">
        <v>0</v>
      </c>
      <c r="S2319" s="2">
        <v>0</v>
      </c>
      <c r="T2319" s="2">
        <v>0</v>
      </c>
      <c r="U2319" s="2">
        <v>76.739999999999995</v>
      </c>
      <c r="V2319" t="s">
        <v>55</v>
      </c>
    </row>
    <row r="2320" spans="1:22" ht="15.75" hidden="1" thickBot="1" x14ac:dyDescent="0.3">
      <c r="A2320" t="s">
        <v>8324</v>
      </c>
      <c r="B2320" s="6" t="s">
        <v>10876</v>
      </c>
      <c r="C2320" t="s">
        <v>1</v>
      </c>
      <c r="D2320" t="s">
        <v>7706</v>
      </c>
      <c r="E2320" t="s">
        <v>10763</v>
      </c>
      <c r="F2320" t="s">
        <v>10764</v>
      </c>
      <c r="G2320">
        <v>895</v>
      </c>
      <c r="H2320">
        <v>895</v>
      </c>
      <c r="I2320">
        <v>895</v>
      </c>
      <c r="J2320">
        <v>895</v>
      </c>
      <c r="K2320">
        <v>0</v>
      </c>
      <c r="L2320" s="2">
        <v>0</v>
      </c>
      <c r="M2320" s="2">
        <v>0</v>
      </c>
      <c r="N2320" s="2">
        <v>0</v>
      </c>
      <c r="O2320" s="2">
        <v>13.8</v>
      </c>
      <c r="P2320" s="2">
        <v>0</v>
      </c>
      <c r="Q2320" s="2">
        <v>0</v>
      </c>
      <c r="R2320" s="2">
        <v>0</v>
      </c>
      <c r="S2320" s="2">
        <v>0</v>
      </c>
      <c r="T2320" s="2">
        <v>0</v>
      </c>
      <c r="U2320" s="2">
        <v>13.8</v>
      </c>
      <c r="V2320" t="s">
        <v>55</v>
      </c>
    </row>
    <row r="2321" spans="1:22" ht="15.75" hidden="1" thickBot="1" x14ac:dyDescent="0.3">
      <c r="A2321" t="s">
        <v>8324</v>
      </c>
      <c r="B2321" s="6" t="s">
        <v>10876</v>
      </c>
      <c r="C2321" t="s">
        <v>1</v>
      </c>
      <c r="D2321" t="s">
        <v>7706</v>
      </c>
      <c r="E2321" t="s">
        <v>10763</v>
      </c>
      <c r="F2321" t="s">
        <v>10764</v>
      </c>
      <c r="G2321">
        <v>894</v>
      </c>
      <c r="H2321">
        <v>894</v>
      </c>
      <c r="I2321">
        <v>894</v>
      </c>
      <c r="J2321">
        <v>894</v>
      </c>
      <c r="K2321">
        <v>0</v>
      </c>
      <c r="L2321" s="2">
        <v>0</v>
      </c>
      <c r="M2321" s="2">
        <v>0</v>
      </c>
      <c r="N2321" s="2">
        <v>0</v>
      </c>
      <c r="O2321" s="2">
        <v>20.149999999999999</v>
      </c>
      <c r="P2321" s="2">
        <v>0</v>
      </c>
      <c r="Q2321" s="2">
        <v>0</v>
      </c>
      <c r="R2321" s="2">
        <v>0</v>
      </c>
      <c r="S2321" s="2">
        <v>0</v>
      </c>
      <c r="T2321" s="2">
        <v>0</v>
      </c>
      <c r="U2321" s="2">
        <v>20.149999999999999</v>
      </c>
      <c r="V2321" t="s">
        <v>55</v>
      </c>
    </row>
    <row r="2322" spans="1:22" ht="15.75" hidden="1" thickBot="1" x14ac:dyDescent="0.3">
      <c r="A2322" t="s">
        <v>8324</v>
      </c>
      <c r="B2322" s="6" t="s">
        <v>10876</v>
      </c>
      <c r="C2322" t="s">
        <v>1</v>
      </c>
      <c r="D2322" t="s">
        <v>7706</v>
      </c>
      <c r="E2322" t="s">
        <v>10763</v>
      </c>
      <c r="F2322" t="s">
        <v>10764</v>
      </c>
      <c r="G2322">
        <v>893</v>
      </c>
      <c r="H2322">
        <v>893</v>
      </c>
      <c r="I2322">
        <v>893</v>
      </c>
      <c r="J2322">
        <v>893</v>
      </c>
      <c r="K2322">
        <v>0</v>
      </c>
      <c r="L2322" s="2">
        <v>0</v>
      </c>
      <c r="M2322" s="2">
        <v>0</v>
      </c>
      <c r="N2322" s="2">
        <v>0</v>
      </c>
      <c r="O2322" s="2">
        <v>68.75</v>
      </c>
      <c r="P2322" s="2">
        <v>0</v>
      </c>
      <c r="Q2322" s="2">
        <v>0</v>
      </c>
      <c r="R2322" s="2">
        <v>0</v>
      </c>
      <c r="S2322" s="2">
        <v>0</v>
      </c>
      <c r="T2322" s="2">
        <v>0</v>
      </c>
      <c r="U2322" s="2">
        <v>68.75</v>
      </c>
      <c r="V2322" t="s">
        <v>55</v>
      </c>
    </row>
    <row r="2323" spans="1:22" ht="15.75" hidden="1" thickBot="1" x14ac:dyDescent="0.3">
      <c r="A2323" t="s">
        <v>8324</v>
      </c>
      <c r="B2323" s="6" t="s">
        <v>10876</v>
      </c>
      <c r="C2323" t="s">
        <v>1</v>
      </c>
      <c r="D2323" t="s">
        <v>7706</v>
      </c>
      <c r="E2323" t="s">
        <v>10763</v>
      </c>
      <c r="F2323" t="s">
        <v>10764</v>
      </c>
      <c r="G2323">
        <v>892</v>
      </c>
      <c r="H2323">
        <v>892</v>
      </c>
      <c r="I2323">
        <v>892</v>
      </c>
      <c r="J2323">
        <v>892</v>
      </c>
      <c r="K2323">
        <v>0</v>
      </c>
      <c r="L2323" s="2">
        <v>0</v>
      </c>
      <c r="M2323" s="2">
        <v>0</v>
      </c>
      <c r="N2323" s="2">
        <v>0</v>
      </c>
      <c r="O2323" s="2">
        <v>140</v>
      </c>
      <c r="P2323" s="2">
        <v>0</v>
      </c>
      <c r="Q2323" s="2">
        <v>0</v>
      </c>
      <c r="R2323" s="2">
        <v>0</v>
      </c>
      <c r="S2323" s="2">
        <v>0</v>
      </c>
      <c r="T2323" s="2">
        <v>0</v>
      </c>
      <c r="U2323" s="2">
        <v>140</v>
      </c>
      <c r="V2323" t="s">
        <v>55</v>
      </c>
    </row>
    <row r="2324" spans="1:22" ht="15.75" hidden="1" thickBot="1" x14ac:dyDescent="0.3">
      <c r="A2324" t="s">
        <v>8324</v>
      </c>
      <c r="B2324" s="6" t="s">
        <v>10876</v>
      </c>
      <c r="C2324" t="s">
        <v>1</v>
      </c>
      <c r="D2324" t="s">
        <v>7706</v>
      </c>
      <c r="E2324" t="s">
        <v>10763</v>
      </c>
      <c r="F2324" t="s">
        <v>10764</v>
      </c>
      <c r="G2324">
        <v>891</v>
      </c>
      <c r="H2324">
        <v>891</v>
      </c>
      <c r="I2324">
        <v>891</v>
      </c>
      <c r="J2324">
        <v>891</v>
      </c>
      <c r="K2324">
        <v>0</v>
      </c>
      <c r="L2324" s="2">
        <v>0</v>
      </c>
      <c r="M2324" s="2">
        <v>0</v>
      </c>
      <c r="N2324" s="2">
        <v>0</v>
      </c>
      <c r="O2324" s="2">
        <v>95</v>
      </c>
      <c r="P2324" s="2">
        <v>0</v>
      </c>
      <c r="Q2324" s="2">
        <v>0</v>
      </c>
      <c r="R2324" s="2">
        <v>0</v>
      </c>
      <c r="S2324" s="2">
        <v>0</v>
      </c>
      <c r="T2324" s="2">
        <v>0</v>
      </c>
      <c r="U2324" s="2">
        <v>95</v>
      </c>
      <c r="V2324" t="s">
        <v>55</v>
      </c>
    </row>
    <row r="2325" spans="1:22" ht="15.75" hidden="1" thickBot="1" x14ac:dyDescent="0.3">
      <c r="A2325" t="s">
        <v>8324</v>
      </c>
      <c r="B2325" s="6" t="s">
        <v>10876</v>
      </c>
      <c r="C2325" t="s">
        <v>1</v>
      </c>
      <c r="D2325" t="s">
        <v>7706</v>
      </c>
      <c r="E2325" t="s">
        <v>10763</v>
      </c>
      <c r="F2325" t="s">
        <v>10764</v>
      </c>
      <c r="G2325">
        <v>890</v>
      </c>
      <c r="H2325">
        <v>890</v>
      </c>
      <c r="I2325">
        <v>890</v>
      </c>
      <c r="J2325">
        <v>890</v>
      </c>
      <c r="K2325">
        <v>0</v>
      </c>
      <c r="L2325" s="2">
        <v>0</v>
      </c>
      <c r="M2325" s="2">
        <v>0</v>
      </c>
      <c r="N2325" s="2">
        <v>0</v>
      </c>
      <c r="O2325" s="2">
        <v>106.85</v>
      </c>
      <c r="P2325" s="2">
        <v>0</v>
      </c>
      <c r="Q2325" s="2">
        <v>0</v>
      </c>
      <c r="R2325" s="2">
        <v>0</v>
      </c>
      <c r="S2325" s="2">
        <v>0</v>
      </c>
      <c r="T2325" s="2">
        <v>0</v>
      </c>
      <c r="U2325" s="2">
        <v>106.85</v>
      </c>
      <c r="V2325" t="s">
        <v>55</v>
      </c>
    </row>
    <row r="2326" spans="1:22" ht="15.75" hidden="1" thickBot="1" x14ac:dyDescent="0.3">
      <c r="A2326" t="s">
        <v>8324</v>
      </c>
      <c r="B2326" s="6" t="s">
        <v>10876</v>
      </c>
      <c r="C2326" t="s">
        <v>1</v>
      </c>
      <c r="D2326" t="s">
        <v>7706</v>
      </c>
      <c r="E2326" t="s">
        <v>10763</v>
      </c>
      <c r="F2326" t="s">
        <v>10764</v>
      </c>
      <c r="G2326">
        <v>889</v>
      </c>
      <c r="H2326">
        <v>889</v>
      </c>
      <c r="I2326">
        <v>889</v>
      </c>
      <c r="J2326">
        <v>889</v>
      </c>
      <c r="K2326">
        <v>0</v>
      </c>
      <c r="L2326" s="2">
        <v>0</v>
      </c>
      <c r="M2326" s="2">
        <v>0</v>
      </c>
      <c r="N2326" s="2">
        <v>0</v>
      </c>
      <c r="O2326" s="2">
        <v>173.85</v>
      </c>
      <c r="P2326" s="2">
        <v>0</v>
      </c>
      <c r="Q2326" s="2">
        <v>0</v>
      </c>
      <c r="R2326" s="2">
        <v>0</v>
      </c>
      <c r="S2326" s="2">
        <v>0</v>
      </c>
      <c r="T2326" s="2">
        <v>0</v>
      </c>
      <c r="U2326" s="2">
        <v>173.85</v>
      </c>
      <c r="V2326" t="s">
        <v>55</v>
      </c>
    </row>
    <row r="2327" spans="1:22" ht="15.75" hidden="1" thickBot="1" x14ac:dyDescent="0.3">
      <c r="A2327" t="s">
        <v>8324</v>
      </c>
      <c r="B2327" s="6" t="s">
        <v>10876</v>
      </c>
      <c r="C2327" t="s">
        <v>1</v>
      </c>
      <c r="D2327" t="s">
        <v>7706</v>
      </c>
      <c r="E2327" t="s">
        <v>10763</v>
      </c>
      <c r="F2327" t="s">
        <v>10764</v>
      </c>
      <c r="G2327">
        <v>888</v>
      </c>
      <c r="H2327">
        <v>888</v>
      </c>
      <c r="I2327">
        <v>888</v>
      </c>
      <c r="J2327">
        <v>888</v>
      </c>
      <c r="K2327">
        <v>0</v>
      </c>
      <c r="L2327" s="2">
        <v>0</v>
      </c>
      <c r="M2327" s="2">
        <v>0</v>
      </c>
      <c r="N2327" s="2">
        <v>0</v>
      </c>
      <c r="O2327" s="2">
        <v>125</v>
      </c>
      <c r="P2327" s="2">
        <v>0</v>
      </c>
      <c r="Q2327" s="2">
        <v>0</v>
      </c>
      <c r="R2327" s="2">
        <v>0</v>
      </c>
      <c r="S2327" s="2">
        <v>0</v>
      </c>
      <c r="T2327" s="2">
        <v>0</v>
      </c>
      <c r="U2327" s="2">
        <v>125</v>
      </c>
      <c r="V2327" t="s">
        <v>55</v>
      </c>
    </row>
    <row r="2328" spans="1:22" ht="15.75" hidden="1" thickBot="1" x14ac:dyDescent="0.3">
      <c r="A2328" t="s">
        <v>8324</v>
      </c>
      <c r="B2328" s="6" t="s">
        <v>10876</v>
      </c>
      <c r="C2328" t="s">
        <v>1</v>
      </c>
      <c r="D2328" t="s">
        <v>7706</v>
      </c>
      <c r="E2328" t="s">
        <v>10763</v>
      </c>
      <c r="F2328" t="s">
        <v>10764</v>
      </c>
      <c r="G2328">
        <v>887</v>
      </c>
      <c r="H2328">
        <v>887</v>
      </c>
      <c r="I2328">
        <v>887</v>
      </c>
      <c r="J2328">
        <v>887</v>
      </c>
      <c r="K2328">
        <v>0</v>
      </c>
      <c r="L2328" s="2">
        <v>0</v>
      </c>
      <c r="M2328" s="2">
        <v>0</v>
      </c>
      <c r="N2328" s="2">
        <v>0</v>
      </c>
      <c r="O2328" s="2">
        <v>133.25</v>
      </c>
      <c r="P2328" s="2">
        <v>0</v>
      </c>
      <c r="Q2328" s="2">
        <v>0</v>
      </c>
      <c r="R2328" s="2">
        <v>0</v>
      </c>
      <c r="S2328" s="2">
        <v>0</v>
      </c>
      <c r="T2328" s="2">
        <v>0</v>
      </c>
      <c r="U2328" s="2">
        <v>133.25</v>
      </c>
      <c r="V2328" t="s">
        <v>55</v>
      </c>
    </row>
    <row r="2329" spans="1:22" ht="15.75" hidden="1" thickBot="1" x14ac:dyDescent="0.3">
      <c r="A2329" t="s">
        <v>8324</v>
      </c>
      <c r="B2329" s="6" t="s">
        <v>10876</v>
      </c>
      <c r="C2329" t="s">
        <v>1</v>
      </c>
      <c r="D2329" t="s">
        <v>7706</v>
      </c>
      <c r="E2329" t="s">
        <v>10763</v>
      </c>
      <c r="F2329" t="s">
        <v>10764</v>
      </c>
      <c r="G2329">
        <v>886</v>
      </c>
      <c r="H2329">
        <v>886</v>
      </c>
      <c r="I2329">
        <v>886</v>
      </c>
      <c r="J2329">
        <v>886</v>
      </c>
      <c r="K2329">
        <v>0</v>
      </c>
      <c r="L2329" s="2">
        <v>0</v>
      </c>
      <c r="M2329" s="2">
        <v>0</v>
      </c>
      <c r="N2329" s="2">
        <v>0</v>
      </c>
      <c r="O2329" s="2">
        <v>9.3000000000000007</v>
      </c>
      <c r="P2329" s="2">
        <v>0</v>
      </c>
      <c r="Q2329" s="2">
        <v>0</v>
      </c>
      <c r="R2329" s="2">
        <v>0</v>
      </c>
      <c r="S2329" s="2">
        <v>0</v>
      </c>
      <c r="T2329" s="2">
        <v>0</v>
      </c>
      <c r="U2329" s="2">
        <v>9.3000000000000007</v>
      </c>
      <c r="V2329" t="s">
        <v>55</v>
      </c>
    </row>
    <row r="2330" spans="1:22" ht="15.75" hidden="1" thickBot="1" x14ac:dyDescent="0.3">
      <c r="A2330" t="s">
        <v>8324</v>
      </c>
      <c r="B2330" s="6" t="s">
        <v>10876</v>
      </c>
      <c r="C2330" t="s">
        <v>1</v>
      </c>
      <c r="D2330" t="s">
        <v>7706</v>
      </c>
      <c r="E2330" t="s">
        <v>10763</v>
      </c>
      <c r="F2330" t="s">
        <v>10764</v>
      </c>
      <c r="G2330">
        <v>885</v>
      </c>
      <c r="H2330">
        <v>885</v>
      </c>
      <c r="I2330">
        <v>885</v>
      </c>
      <c r="J2330">
        <v>885</v>
      </c>
      <c r="K2330">
        <v>0</v>
      </c>
      <c r="L2330" s="2">
        <v>0</v>
      </c>
      <c r="M2330" s="2">
        <v>0</v>
      </c>
      <c r="N2330" s="2">
        <v>0</v>
      </c>
      <c r="O2330" s="2">
        <v>121.18</v>
      </c>
      <c r="P2330" s="2">
        <v>0</v>
      </c>
      <c r="Q2330" s="2">
        <v>0</v>
      </c>
      <c r="R2330" s="2">
        <v>0</v>
      </c>
      <c r="S2330" s="2">
        <v>0</v>
      </c>
      <c r="T2330" s="2">
        <v>0</v>
      </c>
      <c r="U2330" s="2">
        <v>121.18</v>
      </c>
      <c r="V2330" t="s">
        <v>55</v>
      </c>
    </row>
    <row r="2331" spans="1:22" ht="15.75" hidden="1" thickBot="1" x14ac:dyDescent="0.3">
      <c r="A2331" t="s">
        <v>8324</v>
      </c>
      <c r="B2331" s="6" t="s">
        <v>10875</v>
      </c>
      <c r="C2331" t="s">
        <v>1</v>
      </c>
      <c r="D2331" t="s">
        <v>7706</v>
      </c>
      <c r="E2331" t="s">
        <v>10763</v>
      </c>
      <c r="F2331" t="s">
        <v>10764</v>
      </c>
      <c r="G2331">
        <v>884</v>
      </c>
      <c r="H2331">
        <v>884</v>
      </c>
      <c r="I2331">
        <v>884</v>
      </c>
      <c r="J2331">
        <v>884</v>
      </c>
      <c r="K2331">
        <v>0</v>
      </c>
      <c r="L2331" s="2">
        <v>0</v>
      </c>
      <c r="M2331" s="2">
        <v>0</v>
      </c>
      <c r="N2331" s="2">
        <v>0</v>
      </c>
      <c r="O2331" s="2">
        <v>538</v>
      </c>
      <c r="P2331" s="2">
        <v>0</v>
      </c>
      <c r="Q2331" s="2">
        <v>0</v>
      </c>
      <c r="R2331" s="2">
        <v>0</v>
      </c>
      <c r="S2331" s="2">
        <v>0</v>
      </c>
      <c r="T2331" s="2">
        <v>0</v>
      </c>
      <c r="U2331" s="2">
        <v>538</v>
      </c>
      <c r="V2331" t="s">
        <v>55</v>
      </c>
    </row>
    <row r="2332" spans="1:22" ht="15.75" hidden="1" thickBot="1" x14ac:dyDescent="0.3">
      <c r="A2332" t="s">
        <v>8324</v>
      </c>
      <c r="B2332" s="6" t="s">
        <v>10875</v>
      </c>
      <c r="C2332" t="s">
        <v>1</v>
      </c>
      <c r="D2332" t="s">
        <v>7706</v>
      </c>
      <c r="E2332" t="s">
        <v>10763</v>
      </c>
      <c r="F2332" t="s">
        <v>10764</v>
      </c>
      <c r="G2332">
        <v>883</v>
      </c>
      <c r="H2332">
        <v>883</v>
      </c>
      <c r="I2332">
        <v>883</v>
      </c>
      <c r="J2332">
        <v>883</v>
      </c>
      <c r="K2332">
        <v>0</v>
      </c>
      <c r="L2332" s="2">
        <v>0</v>
      </c>
      <c r="M2332" s="2">
        <v>0</v>
      </c>
      <c r="N2332" s="2">
        <v>0</v>
      </c>
      <c r="O2332" s="2">
        <v>111.05</v>
      </c>
      <c r="P2332" s="2">
        <v>0</v>
      </c>
      <c r="Q2332" s="2">
        <v>0</v>
      </c>
      <c r="R2332" s="2">
        <v>0</v>
      </c>
      <c r="S2332" s="2">
        <v>0</v>
      </c>
      <c r="T2332" s="2">
        <v>0</v>
      </c>
      <c r="U2332" s="2">
        <v>111.05</v>
      </c>
      <c r="V2332" t="s">
        <v>55</v>
      </c>
    </row>
    <row r="2333" spans="1:22" ht="15.75" hidden="1" thickBot="1" x14ac:dyDescent="0.3">
      <c r="A2333" t="s">
        <v>8324</v>
      </c>
      <c r="B2333" s="6" t="s">
        <v>10875</v>
      </c>
      <c r="C2333" t="s">
        <v>1</v>
      </c>
      <c r="D2333" t="s">
        <v>7706</v>
      </c>
      <c r="E2333" t="s">
        <v>10763</v>
      </c>
      <c r="F2333" t="s">
        <v>10764</v>
      </c>
      <c r="G2333">
        <v>882</v>
      </c>
      <c r="H2333">
        <v>882</v>
      </c>
      <c r="I2333">
        <v>882</v>
      </c>
      <c r="J2333">
        <v>882</v>
      </c>
      <c r="K2333">
        <v>0</v>
      </c>
      <c r="L2333" s="2">
        <v>0</v>
      </c>
      <c r="M2333" s="2">
        <v>0</v>
      </c>
      <c r="N2333" s="2">
        <v>0</v>
      </c>
      <c r="O2333" s="2">
        <v>23.43</v>
      </c>
      <c r="P2333" s="2">
        <v>0</v>
      </c>
      <c r="Q2333" s="2">
        <v>0</v>
      </c>
      <c r="R2333" s="2">
        <v>0</v>
      </c>
      <c r="S2333" s="2">
        <v>0</v>
      </c>
      <c r="T2333" s="2">
        <v>0</v>
      </c>
      <c r="U2333" s="2">
        <v>23.43</v>
      </c>
      <c r="V2333" t="s">
        <v>55</v>
      </c>
    </row>
    <row r="2334" spans="1:22" ht="15.75" hidden="1" thickBot="1" x14ac:dyDescent="0.3">
      <c r="A2334" t="s">
        <v>8324</v>
      </c>
      <c r="B2334" s="6" t="s">
        <v>10875</v>
      </c>
      <c r="C2334" t="s">
        <v>1</v>
      </c>
      <c r="D2334" t="s">
        <v>7706</v>
      </c>
      <c r="E2334" t="s">
        <v>10763</v>
      </c>
      <c r="F2334" t="s">
        <v>10764</v>
      </c>
      <c r="G2334">
        <v>881</v>
      </c>
      <c r="H2334">
        <v>881</v>
      </c>
      <c r="I2334">
        <v>881</v>
      </c>
      <c r="J2334">
        <v>881</v>
      </c>
      <c r="K2334">
        <v>0</v>
      </c>
      <c r="L2334" s="2">
        <v>0</v>
      </c>
      <c r="M2334" s="2">
        <v>0</v>
      </c>
      <c r="N2334" s="2">
        <v>0</v>
      </c>
      <c r="O2334" s="2">
        <v>348.5</v>
      </c>
      <c r="P2334" s="2">
        <v>0</v>
      </c>
      <c r="Q2334" s="2">
        <v>0</v>
      </c>
      <c r="R2334" s="2">
        <v>0</v>
      </c>
      <c r="S2334" s="2">
        <v>0</v>
      </c>
      <c r="T2334" s="2">
        <v>0</v>
      </c>
      <c r="U2334" s="2">
        <v>348.5</v>
      </c>
      <c r="V2334" t="s">
        <v>55</v>
      </c>
    </row>
    <row r="2335" spans="1:22" ht="15.75" hidden="1" thickBot="1" x14ac:dyDescent="0.3">
      <c r="A2335" t="s">
        <v>8324</v>
      </c>
      <c r="B2335" s="6" t="s">
        <v>10875</v>
      </c>
      <c r="C2335" t="s">
        <v>1</v>
      </c>
      <c r="D2335" t="s">
        <v>7706</v>
      </c>
      <c r="E2335" t="s">
        <v>10763</v>
      </c>
      <c r="F2335" t="s">
        <v>10764</v>
      </c>
      <c r="G2335">
        <v>880</v>
      </c>
      <c r="H2335">
        <v>880</v>
      </c>
      <c r="I2335">
        <v>880</v>
      </c>
      <c r="J2335">
        <v>880</v>
      </c>
      <c r="K2335">
        <v>0</v>
      </c>
      <c r="L2335" s="2">
        <v>0</v>
      </c>
      <c r="M2335" s="2">
        <v>0</v>
      </c>
      <c r="N2335" s="2">
        <v>0</v>
      </c>
      <c r="O2335" s="2">
        <v>15.4</v>
      </c>
      <c r="P2335" s="2">
        <v>0</v>
      </c>
      <c r="Q2335" s="2">
        <v>0</v>
      </c>
      <c r="R2335" s="2">
        <v>0</v>
      </c>
      <c r="S2335" s="2">
        <v>0</v>
      </c>
      <c r="T2335" s="2">
        <v>0</v>
      </c>
      <c r="U2335" s="2">
        <v>15.4</v>
      </c>
      <c r="V2335" t="s">
        <v>55</v>
      </c>
    </row>
    <row r="2336" spans="1:22" ht="15.75" hidden="1" thickBot="1" x14ac:dyDescent="0.3">
      <c r="A2336" t="s">
        <v>8324</v>
      </c>
      <c r="B2336" s="6" t="s">
        <v>10875</v>
      </c>
      <c r="C2336" t="s">
        <v>1</v>
      </c>
      <c r="D2336" t="s">
        <v>7706</v>
      </c>
      <c r="E2336" t="s">
        <v>10763</v>
      </c>
      <c r="F2336" t="s">
        <v>10764</v>
      </c>
      <c r="G2336">
        <v>879</v>
      </c>
      <c r="H2336">
        <v>879</v>
      </c>
      <c r="I2336">
        <v>879</v>
      </c>
      <c r="J2336">
        <v>879</v>
      </c>
      <c r="K2336">
        <v>0</v>
      </c>
      <c r="L2336" s="2">
        <v>0</v>
      </c>
      <c r="M2336" s="2">
        <v>0</v>
      </c>
      <c r="N2336" s="2">
        <v>0</v>
      </c>
      <c r="O2336" s="2">
        <v>469.5</v>
      </c>
      <c r="P2336" s="2">
        <v>0</v>
      </c>
      <c r="Q2336" s="2">
        <v>0</v>
      </c>
      <c r="R2336" s="2">
        <v>0</v>
      </c>
      <c r="S2336" s="2">
        <v>0</v>
      </c>
      <c r="T2336" s="2">
        <v>0</v>
      </c>
      <c r="U2336" s="2">
        <v>469.5</v>
      </c>
      <c r="V2336" t="s">
        <v>55</v>
      </c>
    </row>
    <row r="2337" spans="1:22" ht="15.75" hidden="1" thickBot="1" x14ac:dyDescent="0.3">
      <c r="A2337" t="s">
        <v>8324</v>
      </c>
      <c r="B2337" s="6" t="s">
        <v>10875</v>
      </c>
      <c r="C2337" t="s">
        <v>1</v>
      </c>
      <c r="D2337" t="s">
        <v>7706</v>
      </c>
      <c r="E2337" t="s">
        <v>10763</v>
      </c>
      <c r="F2337" t="s">
        <v>10764</v>
      </c>
      <c r="G2337">
        <v>878</v>
      </c>
      <c r="H2337">
        <v>878</v>
      </c>
      <c r="I2337">
        <v>878</v>
      </c>
      <c r="J2337">
        <v>878</v>
      </c>
      <c r="K2337">
        <v>0</v>
      </c>
      <c r="L2337" s="2">
        <v>0</v>
      </c>
      <c r="M2337" s="2">
        <v>0</v>
      </c>
      <c r="N2337" s="2">
        <v>0</v>
      </c>
      <c r="O2337" s="2">
        <v>8.2899999999999991</v>
      </c>
      <c r="P2337" s="2">
        <v>0</v>
      </c>
      <c r="Q2337" s="2">
        <v>0</v>
      </c>
      <c r="R2337" s="2">
        <v>0</v>
      </c>
      <c r="S2337" s="2">
        <v>0</v>
      </c>
      <c r="T2337" s="2">
        <v>0</v>
      </c>
      <c r="U2337" s="2">
        <v>8.2899999999999991</v>
      </c>
      <c r="V2337" t="s">
        <v>55</v>
      </c>
    </row>
    <row r="2338" spans="1:22" ht="15.75" hidden="1" thickBot="1" x14ac:dyDescent="0.3">
      <c r="A2338" t="s">
        <v>8324</v>
      </c>
      <c r="B2338" s="6" t="s">
        <v>10875</v>
      </c>
      <c r="C2338" t="s">
        <v>1</v>
      </c>
      <c r="D2338" t="s">
        <v>7706</v>
      </c>
      <c r="E2338" t="s">
        <v>10763</v>
      </c>
      <c r="F2338" t="s">
        <v>10764</v>
      </c>
      <c r="G2338">
        <v>877</v>
      </c>
      <c r="H2338">
        <v>877</v>
      </c>
      <c r="I2338">
        <v>877</v>
      </c>
      <c r="J2338">
        <v>877</v>
      </c>
      <c r="K2338">
        <v>0</v>
      </c>
      <c r="L2338" s="2">
        <v>0</v>
      </c>
      <c r="M2338" s="2">
        <v>0</v>
      </c>
      <c r="N2338" s="2">
        <v>0</v>
      </c>
      <c r="O2338" s="2">
        <v>52.25</v>
      </c>
      <c r="P2338" s="2">
        <v>0</v>
      </c>
      <c r="Q2338" s="2">
        <v>0</v>
      </c>
      <c r="R2338" s="2">
        <v>0</v>
      </c>
      <c r="S2338" s="2">
        <v>0</v>
      </c>
      <c r="T2338" s="2">
        <v>0</v>
      </c>
      <c r="U2338" s="2">
        <v>52.25</v>
      </c>
      <c r="V2338" t="s">
        <v>55</v>
      </c>
    </row>
    <row r="2339" spans="1:22" ht="15.75" hidden="1" thickBot="1" x14ac:dyDescent="0.3">
      <c r="A2339" t="s">
        <v>8324</v>
      </c>
      <c r="B2339" s="6" t="s">
        <v>10875</v>
      </c>
      <c r="C2339" t="s">
        <v>1</v>
      </c>
      <c r="D2339" t="s">
        <v>7706</v>
      </c>
      <c r="E2339" t="s">
        <v>10763</v>
      </c>
      <c r="F2339" t="s">
        <v>10764</v>
      </c>
      <c r="G2339">
        <v>876</v>
      </c>
      <c r="H2339">
        <v>876</v>
      </c>
      <c r="I2339">
        <v>876</v>
      </c>
      <c r="J2339">
        <v>876</v>
      </c>
      <c r="K2339">
        <v>0</v>
      </c>
      <c r="L2339" s="2">
        <v>0</v>
      </c>
      <c r="M2339" s="2">
        <v>0</v>
      </c>
      <c r="N2339" s="2">
        <v>0</v>
      </c>
      <c r="O2339" s="2">
        <v>20.8</v>
      </c>
      <c r="P2339" s="2">
        <v>0</v>
      </c>
      <c r="Q2339" s="2">
        <v>0</v>
      </c>
      <c r="R2339" s="2">
        <v>0</v>
      </c>
      <c r="S2339" s="2">
        <v>0</v>
      </c>
      <c r="T2339" s="2">
        <v>0</v>
      </c>
      <c r="U2339" s="2">
        <v>20.8</v>
      </c>
      <c r="V2339" t="s">
        <v>55</v>
      </c>
    </row>
    <row r="2340" spans="1:22" ht="15.75" hidden="1" thickBot="1" x14ac:dyDescent="0.3">
      <c r="A2340" t="s">
        <v>8324</v>
      </c>
      <c r="B2340" s="6" t="s">
        <v>10875</v>
      </c>
      <c r="C2340" t="s">
        <v>1</v>
      </c>
      <c r="D2340" t="s">
        <v>7706</v>
      </c>
      <c r="E2340" t="s">
        <v>10763</v>
      </c>
      <c r="F2340" t="s">
        <v>10764</v>
      </c>
      <c r="G2340">
        <v>875</v>
      </c>
      <c r="H2340">
        <v>875</v>
      </c>
      <c r="I2340">
        <v>875</v>
      </c>
      <c r="J2340">
        <v>875</v>
      </c>
      <c r="K2340">
        <v>0</v>
      </c>
      <c r="L2340" s="2">
        <v>0</v>
      </c>
      <c r="M2340" s="2">
        <v>0</v>
      </c>
      <c r="N2340" s="2">
        <v>0</v>
      </c>
      <c r="O2340" s="2">
        <v>189</v>
      </c>
      <c r="P2340" s="2">
        <v>0</v>
      </c>
      <c r="Q2340" s="2">
        <v>0</v>
      </c>
      <c r="R2340" s="2">
        <v>0</v>
      </c>
      <c r="S2340" s="2">
        <v>0</v>
      </c>
      <c r="T2340" s="2">
        <v>0</v>
      </c>
      <c r="U2340" s="2">
        <v>189</v>
      </c>
      <c r="V2340" t="s">
        <v>55</v>
      </c>
    </row>
    <row r="2341" spans="1:22" ht="15.75" hidden="1" thickBot="1" x14ac:dyDescent="0.3">
      <c r="A2341" t="s">
        <v>8324</v>
      </c>
      <c r="B2341" s="6" t="s">
        <v>10875</v>
      </c>
      <c r="C2341" t="s">
        <v>1</v>
      </c>
      <c r="D2341" t="s">
        <v>7706</v>
      </c>
      <c r="E2341" t="s">
        <v>10763</v>
      </c>
      <c r="F2341" t="s">
        <v>10764</v>
      </c>
      <c r="G2341">
        <v>874</v>
      </c>
      <c r="H2341">
        <v>874</v>
      </c>
      <c r="I2341">
        <v>874</v>
      </c>
      <c r="J2341">
        <v>874</v>
      </c>
      <c r="K2341">
        <v>0</v>
      </c>
      <c r="L2341" s="2">
        <v>0</v>
      </c>
      <c r="M2341" s="2">
        <v>0</v>
      </c>
      <c r="N2341" s="2">
        <v>0</v>
      </c>
      <c r="O2341" s="2">
        <v>68.75</v>
      </c>
      <c r="P2341" s="2">
        <v>0</v>
      </c>
      <c r="Q2341" s="2">
        <v>0</v>
      </c>
      <c r="R2341" s="2">
        <v>0</v>
      </c>
      <c r="S2341" s="2">
        <v>0</v>
      </c>
      <c r="T2341" s="2">
        <v>0</v>
      </c>
      <c r="U2341" s="2">
        <v>68.75</v>
      </c>
      <c r="V2341" t="s">
        <v>55</v>
      </c>
    </row>
    <row r="2342" spans="1:22" ht="15.75" hidden="1" thickBot="1" x14ac:dyDescent="0.3">
      <c r="A2342" t="s">
        <v>8324</v>
      </c>
      <c r="B2342" s="6" t="s">
        <v>10875</v>
      </c>
      <c r="C2342" t="s">
        <v>1</v>
      </c>
      <c r="D2342" t="s">
        <v>7706</v>
      </c>
      <c r="E2342" t="s">
        <v>10763</v>
      </c>
      <c r="F2342" t="s">
        <v>10764</v>
      </c>
      <c r="G2342">
        <v>873</v>
      </c>
      <c r="H2342">
        <v>873</v>
      </c>
      <c r="I2342">
        <v>873</v>
      </c>
      <c r="J2342">
        <v>873</v>
      </c>
      <c r="K2342">
        <v>0</v>
      </c>
      <c r="L2342" s="2">
        <v>0</v>
      </c>
      <c r="M2342" s="2">
        <v>0</v>
      </c>
      <c r="N2342" s="2">
        <v>0</v>
      </c>
      <c r="O2342" s="2">
        <v>146</v>
      </c>
      <c r="P2342" s="2">
        <v>0</v>
      </c>
      <c r="Q2342" s="2">
        <v>0</v>
      </c>
      <c r="R2342" s="2">
        <v>0</v>
      </c>
      <c r="S2342" s="2">
        <v>0</v>
      </c>
      <c r="T2342" s="2">
        <v>0</v>
      </c>
      <c r="U2342" s="2">
        <v>146</v>
      </c>
      <c r="V2342" t="s">
        <v>55</v>
      </c>
    </row>
    <row r="2343" spans="1:22" ht="15.75" hidden="1" thickBot="1" x14ac:dyDescent="0.3">
      <c r="A2343" t="s">
        <v>8324</v>
      </c>
      <c r="B2343" s="6" t="s">
        <v>10875</v>
      </c>
      <c r="C2343" t="s">
        <v>1</v>
      </c>
      <c r="D2343" t="s">
        <v>7706</v>
      </c>
      <c r="E2343" t="s">
        <v>10763</v>
      </c>
      <c r="F2343" t="s">
        <v>10764</v>
      </c>
      <c r="G2343">
        <v>872</v>
      </c>
      <c r="H2343">
        <v>872</v>
      </c>
      <c r="I2343">
        <v>872</v>
      </c>
      <c r="J2343">
        <v>872</v>
      </c>
      <c r="K2343">
        <v>0</v>
      </c>
      <c r="L2343" s="2">
        <v>0</v>
      </c>
      <c r="M2343" s="2">
        <v>0</v>
      </c>
      <c r="N2343" s="2">
        <v>0</v>
      </c>
      <c r="O2343" s="2">
        <v>110</v>
      </c>
      <c r="P2343" s="2">
        <v>0</v>
      </c>
      <c r="Q2343" s="2">
        <v>0</v>
      </c>
      <c r="R2343" s="2">
        <v>0</v>
      </c>
      <c r="S2343" s="2">
        <v>0</v>
      </c>
      <c r="T2343" s="2">
        <v>0</v>
      </c>
      <c r="U2343" s="2">
        <v>110</v>
      </c>
      <c r="V2343" t="s">
        <v>55</v>
      </c>
    </row>
    <row r="2344" spans="1:22" ht="15.75" hidden="1" thickBot="1" x14ac:dyDescent="0.3">
      <c r="A2344" t="s">
        <v>8324</v>
      </c>
      <c r="B2344" s="6" t="s">
        <v>10875</v>
      </c>
      <c r="C2344" t="s">
        <v>1</v>
      </c>
      <c r="D2344" t="s">
        <v>7706</v>
      </c>
      <c r="E2344" t="s">
        <v>10763</v>
      </c>
      <c r="F2344" t="s">
        <v>10764</v>
      </c>
      <c r="G2344">
        <v>871</v>
      </c>
      <c r="H2344">
        <v>871</v>
      </c>
      <c r="I2344">
        <v>871</v>
      </c>
      <c r="J2344">
        <v>871</v>
      </c>
      <c r="K2344">
        <v>0</v>
      </c>
      <c r="L2344" s="2">
        <v>0</v>
      </c>
      <c r="M2344" s="2">
        <v>0</v>
      </c>
      <c r="N2344" s="2">
        <v>0</v>
      </c>
      <c r="O2344" s="2">
        <v>175</v>
      </c>
      <c r="P2344" s="2">
        <v>0</v>
      </c>
      <c r="Q2344" s="2">
        <v>0</v>
      </c>
      <c r="R2344" s="2">
        <v>0</v>
      </c>
      <c r="S2344" s="2">
        <v>0</v>
      </c>
      <c r="T2344" s="2">
        <v>0</v>
      </c>
      <c r="U2344" s="2">
        <v>175</v>
      </c>
      <c r="V2344" t="s">
        <v>55</v>
      </c>
    </row>
    <row r="2345" spans="1:22" ht="15.75" hidden="1" thickBot="1" x14ac:dyDescent="0.3">
      <c r="A2345" t="s">
        <v>8324</v>
      </c>
      <c r="B2345" s="6" t="s">
        <v>10874</v>
      </c>
      <c r="C2345" t="s">
        <v>1</v>
      </c>
      <c r="D2345" t="s">
        <v>7706</v>
      </c>
      <c r="E2345" t="s">
        <v>10763</v>
      </c>
      <c r="F2345" t="s">
        <v>10764</v>
      </c>
      <c r="G2345">
        <v>870</v>
      </c>
      <c r="H2345">
        <v>870</v>
      </c>
      <c r="I2345">
        <v>870</v>
      </c>
      <c r="J2345">
        <v>870</v>
      </c>
      <c r="K2345">
        <v>0</v>
      </c>
      <c r="L2345" s="2">
        <v>0</v>
      </c>
      <c r="M2345" s="2">
        <v>0</v>
      </c>
      <c r="N2345" s="2">
        <v>0</v>
      </c>
      <c r="O2345" s="2">
        <v>1.65</v>
      </c>
      <c r="P2345" s="2">
        <v>0</v>
      </c>
      <c r="Q2345" s="2">
        <v>0</v>
      </c>
      <c r="R2345" s="2">
        <v>0</v>
      </c>
      <c r="S2345" s="2">
        <v>0</v>
      </c>
      <c r="T2345" s="2">
        <v>0</v>
      </c>
      <c r="U2345" s="2">
        <v>1.65</v>
      </c>
      <c r="V2345" t="s">
        <v>55</v>
      </c>
    </row>
    <row r="2346" spans="1:22" ht="15.75" hidden="1" thickBot="1" x14ac:dyDescent="0.3">
      <c r="A2346" t="s">
        <v>8324</v>
      </c>
      <c r="B2346" s="6" t="s">
        <v>10874</v>
      </c>
      <c r="C2346" t="s">
        <v>1</v>
      </c>
      <c r="D2346" t="s">
        <v>7706</v>
      </c>
      <c r="E2346" t="s">
        <v>10763</v>
      </c>
      <c r="F2346" t="s">
        <v>10764</v>
      </c>
      <c r="G2346">
        <v>869</v>
      </c>
      <c r="H2346">
        <v>869</v>
      </c>
      <c r="I2346">
        <v>869</v>
      </c>
      <c r="J2346">
        <v>869</v>
      </c>
      <c r="K2346">
        <v>0</v>
      </c>
      <c r="L2346" s="2">
        <v>0</v>
      </c>
      <c r="M2346" s="2">
        <v>0</v>
      </c>
      <c r="N2346" s="2">
        <v>0</v>
      </c>
      <c r="O2346" s="2">
        <v>512.71</v>
      </c>
      <c r="P2346" s="2">
        <v>0</v>
      </c>
      <c r="Q2346" s="2">
        <v>0</v>
      </c>
      <c r="R2346" s="2">
        <v>0</v>
      </c>
      <c r="S2346" s="2">
        <v>0</v>
      </c>
      <c r="T2346" s="2">
        <v>0</v>
      </c>
      <c r="U2346" s="2">
        <v>512.71</v>
      </c>
      <c r="V2346" t="s">
        <v>55</v>
      </c>
    </row>
    <row r="2347" spans="1:22" ht="15.75" hidden="1" thickBot="1" x14ac:dyDescent="0.3">
      <c r="A2347" t="s">
        <v>8324</v>
      </c>
      <c r="B2347" s="6" t="s">
        <v>10874</v>
      </c>
      <c r="C2347" t="s">
        <v>1</v>
      </c>
      <c r="D2347" t="s">
        <v>7706</v>
      </c>
      <c r="E2347" t="s">
        <v>10763</v>
      </c>
      <c r="F2347" t="s">
        <v>10764</v>
      </c>
      <c r="G2347">
        <v>868</v>
      </c>
      <c r="H2347">
        <v>868</v>
      </c>
      <c r="I2347">
        <v>868</v>
      </c>
      <c r="J2347">
        <v>868</v>
      </c>
      <c r="K2347">
        <v>0</v>
      </c>
      <c r="L2347" s="2">
        <v>0</v>
      </c>
      <c r="M2347" s="2">
        <v>0</v>
      </c>
      <c r="N2347" s="2">
        <v>0</v>
      </c>
      <c r="O2347" s="2">
        <v>100</v>
      </c>
      <c r="P2347" s="2">
        <v>0</v>
      </c>
      <c r="Q2347" s="2">
        <v>0</v>
      </c>
      <c r="R2347" s="2">
        <v>0</v>
      </c>
      <c r="S2347" s="2">
        <v>0</v>
      </c>
      <c r="T2347" s="2">
        <v>0</v>
      </c>
      <c r="U2347" s="2">
        <v>100</v>
      </c>
      <c r="V2347" t="s">
        <v>55</v>
      </c>
    </row>
    <row r="2348" spans="1:22" ht="15.75" hidden="1" thickBot="1" x14ac:dyDescent="0.3">
      <c r="A2348" t="s">
        <v>8324</v>
      </c>
      <c r="B2348" s="6" t="s">
        <v>10874</v>
      </c>
      <c r="C2348" t="s">
        <v>1</v>
      </c>
      <c r="D2348" t="s">
        <v>7706</v>
      </c>
      <c r="E2348" t="s">
        <v>10763</v>
      </c>
      <c r="F2348" t="s">
        <v>10764</v>
      </c>
      <c r="G2348">
        <v>867</v>
      </c>
      <c r="H2348">
        <v>867</v>
      </c>
      <c r="I2348">
        <v>867</v>
      </c>
      <c r="J2348">
        <v>867</v>
      </c>
      <c r="K2348">
        <v>0</v>
      </c>
      <c r="L2348" s="2">
        <v>0</v>
      </c>
      <c r="M2348" s="2">
        <v>0</v>
      </c>
      <c r="N2348" s="2">
        <v>0</v>
      </c>
      <c r="O2348" s="2">
        <v>260.10000000000002</v>
      </c>
      <c r="P2348" s="2">
        <v>0</v>
      </c>
      <c r="Q2348" s="2">
        <v>0</v>
      </c>
      <c r="R2348" s="2">
        <v>0</v>
      </c>
      <c r="S2348" s="2">
        <v>0</v>
      </c>
      <c r="T2348" s="2">
        <v>0</v>
      </c>
      <c r="U2348" s="2">
        <v>260.10000000000002</v>
      </c>
      <c r="V2348" t="s">
        <v>55</v>
      </c>
    </row>
    <row r="2349" spans="1:22" ht="15.75" hidden="1" thickBot="1" x14ac:dyDescent="0.3">
      <c r="A2349" t="s">
        <v>8324</v>
      </c>
      <c r="B2349" s="6" t="s">
        <v>10874</v>
      </c>
      <c r="C2349" t="s">
        <v>1</v>
      </c>
      <c r="D2349" t="s">
        <v>7706</v>
      </c>
      <c r="E2349" t="s">
        <v>10763</v>
      </c>
      <c r="F2349" t="s">
        <v>10764</v>
      </c>
      <c r="G2349">
        <v>866</v>
      </c>
      <c r="H2349">
        <v>866</v>
      </c>
      <c r="I2349">
        <v>866</v>
      </c>
      <c r="J2349">
        <v>866</v>
      </c>
      <c r="K2349">
        <v>0</v>
      </c>
      <c r="L2349" s="2">
        <v>0</v>
      </c>
      <c r="M2349" s="2">
        <v>0</v>
      </c>
      <c r="N2349" s="2">
        <v>0</v>
      </c>
      <c r="O2349" s="2">
        <v>55</v>
      </c>
      <c r="P2349" s="2">
        <v>0</v>
      </c>
      <c r="Q2349" s="2">
        <v>0</v>
      </c>
      <c r="R2349" s="2">
        <v>0</v>
      </c>
      <c r="S2349" s="2">
        <v>0</v>
      </c>
      <c r="T2349" s="2">
        <v>0</v>
      </c>
      <c r="U2349" s="2">
        <v>55</v>
      </c>
      <c r="V2349" t="s">
        <v>55</v>
      </c>
    </row>
    <row r="2350" spans="1:22" ht="15.75" hidden="1" thickBot="1" x14ac:dyDescent="0.3">
      <c r="A2350" t="s">
        <v>8324</v>
      </c>
      <c r="B2350" s="6" t="s">
        <v>10874</v>
      </c>
      <c r="C2350" t="s">
        <v>1</v>
      </c>
      <c r="D2350" t="s">
        <v>7706</v>
      </c>
      <c r="E2350" t="s">
        <v>10763</v>
      </c>
      <c r="F2350" t="s">
        <v>10764</v>
      </c>
      <c r="G2350">
        <v>865</v>
      </c>
      <c r="H2350">
        <v>865</v>
      </c>
      <c r="I2350">
        <v>865</v>
      </c>
      <c r="J2350">
        <v>865</v>
      </c>
      <c r="K2350">
        <v>0</v>
      </c>
      <c r="L2350" s="2">
        <v>0</v>
      </c>
      <c r="M2350" s="2">
        <v>0</v>
      </c>
      <c r="N2350" s="2">
        <v>0</v>
      </c>
      <c r="O2350" s="2">
        <v>7.5</v>
      </c>
      <c r="P2350" s="2">
        <v>0</v>
      </c>
      <c r="Q2350" s="2">
        <v>0</v>
      </c>
      <c r="R2350" s="2">
        <v>0</v>
      </c>
      <c r="S2350" s="2">
        <v>0</v>
      </c>
      <c r="T2350" s="2">
        <v>0</v>
      </c>
      <c r="U2350" s="2">
        <v>7.5</v>
      </c>
      <c r="V2350" t="s">
        <v>55</v>
      </c>
    </row>
    <row r="2351" spans="1:22" ht="15.75" hidden="1" thickBot="1" x14ac:dyDescent="0.3">
      <c r="A2351" t="s">
        <v>8324</v>
      </c>
      <c r="B2351" s="6" t="s">
        <v>10874</v>
      </c>
      <c r="C2351" t="s">
        <v>1</v>
      </c>
      <c r="D2351" t="s">
        <v>7706</v>
      </c>
      <c r="E2351" t="s">
        <v>10763</v>
      </c>
      <c r="F2351" t="s">
        <v>10764</v>
      </c>
      <c r="G2351">
        <v>864</v>
      </c>
      <c r="H2351">
        <v>864</v>
      </c>
      <c r="I2351">
        <v>864</v>
      </c>
      <c r="J2351">
        <v>864</v>
      </c>
      <c r="K2351">
        <v>0</v>
      </c>
      <c r="L2351" s="2">
        <v>0</v>
      </c>
      <c r="M2351" s="2">
        <v>0</v>
      </c>
      <c r="N2351" s="2">
        <v>0</v>
      </c>
      <c r="O2351" s="2">
        <v>200.3</v>
      </c>
      <c r="P2351" s="2">
        <v>0</v>
      </c>
      <c r="Q2351" s="2">
        <v>0</v>
      </c>
      <c r="R2351" s="2">
        <v>0</v>
      </c>
      <c r="S2351" s="2">
        <v>0</v>
      </c>
      <c r="T2351" s="2">
        <v>0</v>
      </c>
      <c r="U2351" s="2">
        <v>200.3</v>
      </c>
      <c r="V2351" t="s">
        <v>55</v>
      </c>
    </row>
    <row r="2352" spans="1:22" ht="15.75" hidden="1" thickBot="1" x14ac:dyDescent="0.3">
      <c r="A2352" t="s">
        <v>8324</v>
      </c>
      <c r="B2352" s="6" t="s">
        <v>10874</v>
      </c>
      <c r="C2352" t="s">
        <v>1</v>
      </c>
      <c r="D2352" t="s">
        <v>7706</v>
      </c>
      <c r="E2352" t="s">
        <v>10763</v>
      </c>
      <c r="F2352" t="s">
        <v>10764</v>
      </c>
      <c r="G2352">
        <v>863</v>
      </c>
      <c r="H2352">
        <v>863</v>
      </c>
      <c r="I2352">
        <v>863</v>
      </c>
      <c r="J2352">
        <v>863</v>
      </c>
      <c r="K2352">
        <v>0</v>
      </c>
      <c r="L2352" s="2">
        <v>0</v>
      </c>
      <c r="M2352" s="2">
        <v>0</v>
      </c>
      <c r="N2352" s="2">
        <v>0</v>
      </c>
      <c r="O2352" s="2">
        <v>99.99</v>
      </c>
      <c r="P2352" s="2">
        <v>0</v>
      </c>
      <c r="Q2352" s="2">
        <v>0</v>
      </c>
      <c r="R2352" s="2">
        <v>0</v>
      </c>
      <c r="S2352" s="2">
        <v>0</v>
      </c>
      <c r="T2352" s="2">
        <v>0</v>
      </c>
      <c r="U2352" s="2">
        <v>99.99</v>
      </c>
      <c r="V2352" t="s">
        <v>55</v>
      </c>
    </row>
    <row r="2353" spans="1:22" ht="15.75" hidden="1" thickBot="1" x14ac:dyDescent="0.3">
      <c r="A2353" t="s">
        <v>8324</v>
      </c>
      <c r="B2353" s="6" t="s">
        <v>10874</v>
      </c>
      <c r="C2353" t="s">
        <v>1</v>
      </c>
      <c r="D2353" t="s">
        <v>7706</v>
      </c>
      <c r="E2353" t="s">
        <v>10763</v>
      </c>
      <c r="F2353" t="s">
        <v>10764</v>
      </c>
      <c r="G2353">
        <v>862</v>
      </c>
      <c r="H2353">
        <v>862</v>
      </c>
      <c r="I2353">
        <v>862</v>
      </c>
      <c r="J2353">
        <v>862</v>
      </c>
      <c r="K2353">
        <v>0</v>
      </c>
      <c r="L2353" s="2">
        <v>0</v>
      </c>
      <c r="M2353" s="2">
        <v>0</v>
      </c>
      <c r="N2353" s="2">
        <v>0</v>
      </c>
      <c r="O2353" s="2">
        <v>9</v>
      </c>
      <c r="P2353" s="2">
        <v>0</v>
      </c>
      <c r="Q2353" s="2">
        <v>0</v>
      </c>
      <c r="R2353" s="2">
        <v>0</v>
      </c>
      <c r="S2353" s="2">
        <v>0</v>
      </c>
      <c r="T2353" s="2">
        <v>0</v>
      </c>
      <c r="U2353" s="2">
        <v>9</v>
      </c>
      <c r="V2353" t="s">
        <v>55</v>
      </c>
    </row>
    <row r="2354" spans="1:22" ht="15.75" hidden="1" thickBot="1" x14ac:dyDescent="0.3">
      <c r="A2354" t="s">
        <v>8324</v>
      </c>
      <c r="B2354" s="6" t="s">
        <v>10874</v>
      </c>
      <c r="C2354" t="s">
        <v>1</v>
      </c>
      <c r="D2354" t="s">
        <v>7706</v>
      </c>
      <c r="E2354" t="s">
        <v>10763</v>
      </c>
      <c r="F2354" t="s">
        <v>10764</v>
      </c>
      <c r="G2354">
        <v>861</v>
      </c>
      <c r="H2354">
        <v>861</v>
      </c>
      <c r="I2354">
        <v>861</v>
      </c>
      <c r="J2354">
        <v>861</v>
      </c>
      <c r="K2354">
        <v>0</v>
      </c>
      <c r="L2354" s="2">
        <v>0</v>
      </c>
      <c r="M2354" s="2">
        <v>0</v>
      </c>
      <c r="N2354" s="2">
        <v>0</v>
      </c>
      <c r="O2354" s="2">
        <v>24</v>
      </c>
      <c r="P2354" s="2">
        <v>0</v>
      </c>
      <c r="Q2354" s="2">
        <v>0</v>
      </c>
      <c r="R2354" s="2">
        <v>0</v>
      </c>
      <c r="S2354" s="2">
        <v>0</v>
      </c>
      <c r="T2354" s="2">
        <v>0</v>
      </c>
      <c r="U2354" s="2">
        <v>24</v>
      </c>
      <c r="V2354" t="s">
        <v>55</v>
      </c>
    </row>
    <row r="2355" spans="1:22" ht="15.75" hidden="1" thickBot="1" x14ac:dyDescent="0.3">
      <c r="A2355" t="s">
        <v>8324</v>
      </c>
      <c r="B2355" s="6" t="s">
        <v>10874</v>
      </c>
      <c r="C2355" t="s">
        <v>1</v>
      </c>
      <c r="D2355" t="s">
        <v>7706</v>
      </c>
      <c r="E2355" t="s">
        <v>10763</v>
      </c>
      <c r="F2355" t="s">
        <v>10764</v>
      </c>
      <c r="G2355">
        <v>860</v>
      </c>
      <c r="H2355">
        <v>860</v>
      </c>
      <c r="I2355">
        <v>860</v>
      </c>
      <c r="J2355">
        <v>860</v>
      </c>
      <c r="K2355">
        <v>0</v>
      </c>
      <c r="L2355" s="2">
        <v>0</v>
      </c>
      <c r="M2355" s="2">
        <v>0</v>
      </c>
      <c r="N2355" s="2">
        <v>0</v>
      </c>
      <c r="O2355" s="2">
        <v>92</v>
      </c>
      <c r="P2355" s="2">
        <v>0</v>
      </c>
      <c r="Q2355" s="2">
        <v>0</v>
      </c>
      <c r="R2355" s="2">
        <v>0</v>
      </c>
      <c r="S2355" s="2">
        <v>0</v>
      </c>
      <c r="T2355" s="2">
        <v>0</v>
      </c>
      <c r="U2355" s="2">
        <v>92</v>
      </c>
      <c r="V2355" t="s">
        <v>55</v>
      </c>
    </row>
    <row r="2356" spans="1:22" ht="15.75" hidden="1" thickBot="1" x14ac:dyDescent="0.3">
      <c r="A2356" t="s">
        <v>8324</v>
      </c>
      <c r="B2356" s="6" t="s">
        <v>10874</v>
      </c>
      <c r="C2356" t="s">
        <v>1</v>
      </c>
      <c r="D2356" t="s">
        <v>7706</v>
      </c>
      <c r="E2356" t="s">
        <v>10763</v>
      </c>
      <c r="F2356" t="s">
        <v>10764</v>
      </c>
      <c r="G2356">
        <v>859</v>
      </c>
      <c r="H2356">
        <v>859</v>
      </c>
      <c r="I2356">
        <v>859</v>
      </c>
      <c r="J2356">
        <v>859</v>
      </c>
      <c r="K2356">
        <v>0</v>
      </c>
      <c r="L2356" s="2">
        <v>0</v>
      </c>
      <c r="M2356" s="2">
        <v>0</v>
      </c>
      <c r="N2356" s="2">
        <v>0</v>
      </c>
      <c r="O2356" s="2">
        <v>128.6</v>
      </c>
      <c r="P2356" s="2">
        <v>0</v>
      </c>
      <c r="Q2356" s="2">
        <v>0</v>
      </c>
      <c r="R2356" s="2">
        <v>0</v>
      </c>
      <c r="S2356" s="2">
        <v>0</v>
      </c>
      <c r="T2356" s="2">
        <v>0</v>
      </c>
      <c r="U2356" s="2">
        <v>128.6</v>
      </c>
      <c r="V2356" t="s">
        <v>55</v>
      </c>
    </row>
    <row r="2357" spans="1:22" ht="15.75" hidden="1" thickBot="1" x14ac:dyDescent="0.3">
      <c r="A2357" t="s">
        <v>8324</v>
      </c>
      <c r="B2357" s="6" t="s">
        <v>10874</v>
      </c>
      <c r="C2357" t="s">
        <v>1</v>
      </c>
      <c r="D2357" t="s">
        <v>7706</v>
      </c>
      <c r="E2357" t="s">
        <v>10763</v>
      </c>
      <c r="F2357" t="s">
        <v>10764</v>
      </c>
      <c r="G2357">
        <v>858</v>
      </c>
      <c r="H2357">
        <v>858</v>
      </c>
      <c r="I2357">
        <v>858</v>
      </c>
      <c r="J2357">
        <v>858</v>
      </c>
      <c r="K2357">
        <v>0</v>
      </c>
      <c r="L2357" s="2">
        <v>0</v>
      </c>
      <c r="M2357" s="2">
        <v>0</v>
      </c>
      <c r="N2357" s="2">
        <v>0</v>
      </c>
      <c r="O2357" s="2">
        <v>381</v>
      </c>
      <c r="P2357" s="2">
        <v>0</v>
      </c>
      <c r="Q2357" s="2">
        <v>0</v>
      </c>
      <c r="R2357" s="2">
        <v>0</v>
      </c>
      <c r="S2357" s="2">
        <v>0</v>
      </c>
      <c r="T2357" s="2">
        <v>0</v>
      </c>
      <c r="U2357" s="2">
        <v>381</v>
      </c>
      <c r="V2357" t="s">
        <v>55</v>
      </c>
    </row>
    <row r="2358" spans="1:22" ht="15.75" hidden="1" thickBot="1" x14ac:dyDescent="0.3">
      <c r="A2358" t="s">
        <v>8324</v>
      </c>
      <c r="B2358" s="6" t="s">
        <v>10874</v>
      </c>
      <c r="C2358" t="s">
        <v>1</v>
      </c>
      <c r="D2358" t="s">
        <v>7706</v>
      </c>
      <c r="E2358" t="s">
        <v>10763</v>
      </c>
      <c r="F2358" t="s">
        <v>10764</v>
      </c>
      <c r="G2358">
        <v>857</v>
      </c>
      <c r="H2358">
        <v>857</v>
      </c>
      <c r="I2358">
        <v>857</v>
      </c>
      <c r="J2358">
        <v>857</v>
      </c>
      <c r="K2358">
        <v>0</v>
      </c>
      <c r="L2358" s="2">
        <v>0</v>
      </c>
      <c r="M2358" s="2">
        <v>0</v>
      </c>
      <c r="N2358" s="2">
        <v>0</v>
      </c>
      <c r="O2358" s="2">
        <v>15.75</v>
      </c>
      <c r="P2358" s="2">
        <v>0</v>
      </c>
      <c r="Q2358" s="2">
        <v>0</v>
      </c>
      <c r="R2358" s="2">
        <v>0</v>
      </c>
      <c r="S2358" s="2">
        <v>0</v>
      </c>
      <c r="T2358" s="2">
        <v>0</v>
      </c>
      <c r="U2358" s="2">
        <v>15.75</v>
      </c>
      <c r="V2358" t="s">
        <v>55</v>
      </c>
    </row>
    <row r="2359" spans="1:22" ht="15.75" hidden="1" thickBot="1" x14ac:dyDescent="0.3">
      <c r="A2359" t="s">
        <v>8324</v>
      </c>
      <c r="B2359" s="6" t="s">
        <v>10874</v>
      </c>
      <c r="C2359" t="s">
        <v>1</v>
      </c>
      <c r="D2359" t="s">
        <v>7706</v>
      </c>
      <c r="E2359" t="s">
        <v>10763</v>
      </c>
      <c r="F2359" t="s">
        <v>10764</v>
      </c>
      <c r="G2359">
        <v>856</v>
      </c>
      <c r="H2359">
        <v>856</v>
      </c>
      <c r="I2359">
        <v>856</v>
      </c>
      <c r="J2359">
        <v>856</v>
      </c>
      <c r="K2359">
        <v>0</v>
      </c>
      <c r="L2359" s="2">
        <v>0</v>
      </c>
      <c r="M2359" s="2">
        <v>0</v>
      </c>
      <c r="N2359" s="2">
        <v>0</v>
      </c>
      <c r="O2359" s="2">
        <v>82.2</v>
      </c>
      <c r="P2359" s="2">
        <v>0</v>
      </c>
      <c r="Q2359" s="2">
        <v>0</v>
      </c>
      <c r="R2359" s="2">
        <v>0</v>
      </c>
      <c r="S2359" s="2">
        <v>0</v>
      </c>
      <c r="T2359" s="2">
        <v>0</v>
      </c>
      <c r="U2359" s="2">
        <v>82.2</v>
      </c>
      <c r="V2359" t="s">
        <v>55</v>
      </c>
    </row>
    <row r="2360" spans="1:22" ht="15.75" hidden="1" thickBot="1" x14ac:dyDescent="0.3">
      <c r="A2360" t="s">
        <v>8324</v>
      </c>
      <c r="B2360" s="6" t="s">
        <v>10874</v>
      </c>
      <c r="C2360" t="s">
        <v>1</v>
      </c>
      <c r="D2360" t="s">
        <v>7706</v>
      </c>
      <c r="E2360" t="s">
        <v>10763</v>
      </c>
      <c r="F2360" t="s">
        <v>10764</v>
      </c>
      <c r="G2360">
        <v>855</v>
      </c>
      <c r="H2360">
        <v>855</v>
      </c>
      <c r="I2360">
        <v>855</v>
      </c>
      <c r="J2360">
        <v>855</v>
      </c>
      <c r="K2360">
        <v>0</v>
      </c>
      <c r="L2360" s="2">
        <v>0</v>
      </c>
      <c r="M2360" s="2">
        <v>0</v>
      </c>
      <c r="N2360" s="2">
        <v>0</v>
      </c>
      <c r="O2360" s="2">
        <v>186.5</v>
      </c>
      <c r="P2360" s="2">
        <v>0</v>
      </c>
      <c r="Q2360" s="2">
        <v>0</v>
      </c>
      <c r="R2360" s="2">
        <v>0</v>
      </c>
      <c r="S2360" s="2">
        <v>0</v>
      </c>
      <c r="T2360" s="2">
        <v>0</v>
      </c>
      <c r="U2360" s="2">
        <v>186.5</v>
      </c>
      <c r="V2360" t="s">
        <v>55</v>
      </c>
    </row>
    <row r="2361" spans="1:22" ht="15.75" hidden="1" thickBot="1" x14ac:dyDescent="0.3">
      <c r="A2361" t="s">
        <v>8324</v>
      </c>
      <c r="B2361" s="6" t="s">
        <v>10874</v>
      </c>
      <c r="C2361" t="s">
        <v>1</v>
      </c>
      <c r="D2361" t="s">
        <v>7706</v>
      </c>
      <c r="E2361" t="s">
        <v>10763</v>
      </c>
      <c r="F2361" t="s">
        <v>10764</v>
      </c>
      <c r="G2361">
        <v>854</v>
      </c>
      <c r="H2361">
        <v>854</v>
      </c>
      <c r="I2361">
        <v>854</v>
      </c>
      <c r="J2361">
        <v>854</v>
      </c>
      <c r="K2361">
        <v>0</v>
      </c>
      <c r="L2361" s="2">
        <v>0</v>
      </c>
      <c r="M2361" s="2">
        <v>0</v>
      </c>
      <c r="N2361" s="2">
        <v>0</v>
      </c>
      <c r="O2361" s="2">
        <v>497.4</v>
      </c>
      <c r="P2361" s="2">
        <v>0</v>
      </c>
      <c r="Q2361" s="2">
        <v>0</v>
      </c>
      <c r="R2361" s="2">
        <v>0</v>
      </c>
      <c r="S2361" s="2">
        <v>0</v>
      </c>
      <c r="T2361" s="2">
        <v>0</v>
      </c>
      <c r="U2361" s="2">
        <v>497.4</v>
      </c>
      <c r="V2361" t="s">
        <v>55</v>
      </c>
    </row>
    <row r="2362" spans="1:22" ht="15.75" hidden="1" thickBot="1" x14ac:dyDescent="0.3">
      <c r="A2362" t="s">
        <v>8324</v>
      </c>
      <c r="B2362" s="6" t="s">
        <v>10874</v>
      </c>
      <c r="C2362" t="s">
        <v>1</v>
      </c>
      <c r="D2362" t="s">
        <v>7706</v>
      </c>
      <c r="E2362" t="s">
        <v>10763</v>
      </c>
      <c r="F2362" t="s">
        <v>10764</v>
      </c>
      <c r="G2362">
        <v>853</v>
      </c>
      <c r="H2362">
        <v>853</v>
      </c>
      <c r="I2362">
        <v>853</v>
      </c>
      <c r="J2362">
        <v>853</v>
      </c>
      <c r="K2362">
        <v>0</v>
      </c>
      <c r="L2362" s="2">
        <v>0</v>
      </c>
      <c r="M2362" s="2">
        <v>0</v>
      </c>
      <c r="N2362" s="2">
        <v>0</v>
      </c>
      <c r="O2362" s="2">
        <v>520</v>
      </c>
      <c r="P2362" s="2">
        <v>0</v>
      </c>
      <c r="Q2362" s="2">
        <v>0</v>
      </c>
      <c r="R2362" s="2">
        <v>0</v>
      </c>
      <c r="S2362" s="2">
        <v>0</v>
      </c>
      <c r="T2362" s="2">
        <v>0</v>
      </c>
      <c r="U2362" s="2">
        <v>520</v>
      </c>
      <c r="V2362" t="s">
        <v>55</v>
      </c>
    </row>
    <row r="2363" spans="1:22" ht="15.75" hidden="1" thickBot="1" x14ac:dyDescent="0.3">
      <c r="A2363" t="s">
        <v>8324</v>
      </c>
      <c r="B2363" s="6" t="s">
        <v>10874</v>
      </c>
      <c r="C2363" t="s">
        <v>1</v>
      </c>
      <c r="D2363" t="s">
        <v>7706</v>
      </c>
      <c r="E2363" t="s">
        <v>10763</v>
      </c>
      <c r="F2363" t="s">
        <v>10764</v>
      </c>
      <c r="G2363">
        <v>852</v>
      </c>
      <c r="H2363">
        <v>852</v>
      </c>
      <c r="I2363">
        <v>852</v>
      </c>
      <c r="J2363">
        <v>852</v>
      </c>
      <c r="K2363">
        <v>0</v>
      </c>
      <c r="L2363" s="2">
        <v>0</v>
      </c>
      <c r="M2363" s="2">
        <v>0</v>
      </c>
      <c r="N2363" s="2">
        <v>0</v>
      </c>
      <c r="O2363" s="2">
        <v>40</v>
      </c>
      <c r="P2363" s="2">
        <v>0</v>
      </c>
      <c r="Q2363" s="2">
        <v>0</v>
      </c>
      <c r="R2363" s="2">
        <v>0</v>
      </c>
      <c r="S2363" s="2">
        <v>0</v>
      </c>
      <c r="T2363" s="2">
        <v>0</v>
      </c>
      <c r="U2363" s="2">
        <v>40</v>
      </c>
      <c r="V2363" t="s">
        <v>55</v>
      </c>
    </row>
    <row r="2364" spans="1:22" ht="15.75" hidden="1" thickBot="1" x14ac:dyDescent="0.3">
      <c r="A2364" t="s">
        <v>8324</v>
      </c>
      <c r="B2364" s="6" t="s">
        <v>10873</v>
      </c>
      <c r="C2364" t="s">
        <v>1</v>
      </c>
      <c r="D2364" t="s">
        <v>7706</v>
      </c>
      <c r="E2364" t="s">
        <v>10763</v>
      </c>
      <c r="F2364" t="s">
        <v>10764</v>
      </c>
      <c r="G2364">
        <v>851</v>
      </c>
      <c r="H2364">
        <v>851</v>
      </c>
      <c r="I2364">
        <v>851</v>
      </c>
      <c r="J2364">
        <v>851</v>
      </c>
      <c r="K2364">
        <v>0</v>
      </c>
      <c r="L2364" s="2">
        <v>0</v>
      </c>
      <c r="M2364" s="2">
        <v>0</v>
      </c>
      <c r="N2364" s="2">
        <v>0</v>
      </c>
      <c r="O2364" s="2">
        <v>114.52</v>
      </c>
      <c r="P2364" s="2">
        <v>0</v>
      </c>
      <c r="Q2364" s="2">
        <v>0</v>
      </c>
      <c r="R2364" s="2">
        <v>0</v>
      </c>
      <c r="S2364" s="2">
        <v>0</v>
      </c>
      <c r="T2364" s="2">
        <v>0</v>
      </c>
      <c r="U2364" s="2">
        <v>114.52</v>
      </c>
      <c r="V2364" t="s">
        <v>55</v>
      </c>
    </row>
    <row r="2365" spans="1:22" ht="15.75" hidden="1" thickBot="1" x14ac:dyDescent="0.3">
      <c r="A2365" t="s">
        <v>8324</v>
      </c>
      <c r="B2365" s="6" t="s">
        <v>10873</v>
      </c>
      <c r="C2365" t="s">
        <v>1</v>
      </c>
      <c r="D2365" t="s">
        <v>7706</v>
      </c>
      <c r="E2365" t="s">
        <v>10763</v>
      </c>
      <c r="F2365" t="s">
        <v>10764</v>
      </c>
      <c r="G2365">
        <v>850</v>
      </c>
      <c r="H2365">
        <v>850</v>
      </c>
      <c r="I2365">
        <v>850</v>
      </c>
      <c r="J2365">
        <v>850</v>
      </c>
      <c r="K2365">
        <v>0</v>
      </c>
      <c r="L2365" s="2">
        <v>0</v>
      </c>
      <c r="M2365" s="2">
        <v>0</v>
      </c>
      <c r="N2365" s="2">
        <v>0</v>
      </c>
      <c r="O2365" s="2">
        <v>392.2</v>
      </c>
      <c r="P2365" s="2">
        <v>0</v>
      </c>
      <c r="Q2365" s="2">
        <v>0</v>
      </c>
      <c r="R2365" s="2">
        <v>0</v>
      </c>
      <c r="S2365" s="2">
        <v>0</v>
      </c>
      <c r="T2365" s="2">
        <v>0</v>
      </c>
      <c r="U2365" s="2">
        <v>392.2</v>
      </c>
      <c r="V2365" t="s">
        <v>55</v>
      </c>
    </row>
    <row r="2366" spans="1:22" ht="15.75" hidden="1" thickBot="1" x14ac:dyDescent="0.3">
      <c r="A2366" t="s">
        <v>8324</v>
      </c>
      <c r="B2366" s="6" t="s">
        <v>10873</v>
      </c>
      <c r="C2366" t="s">
        <v>1</v>
      </c>
      <c r="D2366" t="s">
        <v>7706</v>
      </c>
      <c r="E2366" t="s">
        <v>10763</v>
      </c>
      <c r="F2366" t="s">
        <v>10764</v>
      </c>
      <c r="G2366">
        <v>849</v>
      </c>
      <c r="H2366">
        <v>849</v>
      </c>
      <c r="I2366">
        <v>849</v>
      </c>
      <c r="J2366">
        <v>849</v>
      </c>
      <c r="K2366">
        <v>0</v>
      </c>
      <c r="L2366" s="2">
        <v>0</v>
      </c>
      <c r="M2366" s="2">
        <v>0</v>
      </c>
      <c r="N2366" s="2">
        <v>0</v>
      </c>
      <c r="O2366" s="2">
        <v>51</v>
      </c>
      <c r="P2366" s="2">
        <v>0</v>
      </c>
      <c r="Q2366" s="2">
        <v>0</v>
      </c>
      <c r="R2366" s="2">
        <v>0</v>
      </c>
      <c r="S2366" s="2">
        <v>0</v>
      </c>
      <c r="T2366" s="2">
        <v>0</v>
      </c>
      <c r="U2366" s="2">
        <v>51</v>
      </c>
      <c r="V2366" t="s">
        <v>55</v>
      </c>
    </row>
    <row r="2367" spans="1:22" ht="15.75" hidden="1" thickBot="1" x14ac:dyDescent="0.3">
      <c r="A2367" t="s">
        <v>8324</v>
      </c>
      <c r="B2367" s="6" t="s">
        <v>10873</v>
      </c>
      <c r="C2367" t="s">
        <v>1</v>
      </c>
      <c r="D2367" t="s">
        <v>7706</v>
      </c>
      <c r="E2367" t="s">
        <v>10763</v>
      </c>
      <c r="F2367" t="s">
        <v>10764</v>
      </c>
      <c r="G2367">
        <v>848</v>
      </c>
      <c r="H2367">
        <v>848</v>
      </c>
      <c r="I2367">
        <v>848</v>
      </c>
      <c r="J2367">
        <v>848</v>
      </c>
      <c r="K2367">
        <v>0</v>
      </c>
      <c r="L2367" s="2">
        <v>0</v>
      </c>
      <c r="M2367" s="2">
        <v>0</v>
      </c>
      <c r="N2367" s="2">
        <v>0</v>
      </c>
      <c r="O2367" s="2">
        <v>100</v>
      </c>
      <c r="P2367" s="2">
        <v>0</v>
      </c>
      <c r="Q2367" s="2">
        <v>0</v>
      </c>
      <c r="R2367" s="2">
        <v>0</v>
      </c>
      <c r="S2367" s="2">
        <v>0</v>
      </c>
      <c r="T2367" s="2">
        <v>0</v>
      </c>
      <c r="U2367" s="2">
        <v>100</v>
      </c>
      <c r="V2367" t="s">
        <v>55</v>
      </c>
    </row>
    <row r="2368" spans="1:22" ht="15.75" hidden="1" thickBot="1" x14ac:dyDescent="0.3">
      <c r="A2368" t="s">
        <v>8324</v>
      </c>
      <c r="B2368" s="6" t="s">
        <v>10873</v>
      </c>
      <c r="C2368" t="s">
        <v>1</v>
      </c>
      <c r="D2368" t="s">
        <v>7706</v>
      </c>
      <c r="E2368" t="s">
        <v>10763</v>
      </c>
      <c r="F2368" t="s">
        <v>10764</v>
      </c>
      <c r="G2368">
        <v>847</v>
      </c>
      <c r="H2368">
        <v>847</v>
      </c>
      <c r="I2368">
        <v>847</v>
      </c>
      <c r="J2368">
        <v>847</v>
      </c>
      <c r="K2368">
        <v>0</v>
      </c>
      <c r="L2368" s="2">
        <v>0</v>
      </c>
      <c r="M2368" s="2">
        <v>0</v>
      </c>
      <c r="N2368" s="2">
        <v>0</v>
      </c>
      <c r="O2368" s="2">
        <v>2.75</v>
      </c>
      <c r="P2368" s="2">
        <v>0</v>
      </c>
      <c r="Q2368" s="2">
        <v>0</v>
      </c>
      <c r="R2368" s="2">
        <v>0</v>
      </c>
      <c r="S2368" s="2">
        <v>0</v>
      </c>
      <c r="T2368" s="2">
        <v>0</v>
      </c>
      <c r="U2368" s="2">
        <v>2.75</v>
      </c>
      <c r="V2368" t="s">
        <v>55</v>
      </c>
    </row>
    <row r="2369" spans="1:22" ht="15.75" hidden="1" thickBot="1" x14ac:dyDescent="0.3">
      <c r="A2369" t="s">
        <v>8324</v>
      </c>
      <c r="B2369" s="6" t="s">
        <v>10873</v>
      </c>
      <c r="C2369" t="s">
        <v>1</v>
      </c>
      <c r="D2369" t="s">
        <v>7706</v>
      </c>
      <c r="E2369" t="s">
        <v>10763</v>
      </c>
      <c r="F2369" t="s">
        <v>10764</v>
      </c>
      <c r="G2369">
        <v>846</v>
      </c>
      <c r="H2369">
        <v>846</v>
      </c>
      <c r="I2369">
        <v>846</v>
      </c>
      <c r="J2369">
        <v>846</v>
      </c>
      <c r="K2369">
        <v>0</v>
      </c>
      <c r="L2369" s="2">
        <v>0</v>
      </c>
      <c r="M2369" s="2">
        <v>0</v>
      </c>
      <c r="N2369" s="2">
        <v>0</v>
      </c>
      <c r="O2369" s="2">
        <v>21.9</v>
      </c>
      <c r="P2369" s="2">
        <v>0</v>
      </c>
      <c r="Q2369" s="2">
        <v>0</v>
      </c>
      <c r="R2369" s="2">
        <v>0</v>
      </c>
      <c r="S2369" s="2">
        <v>0</v>
      </c>
      <c r="T2369" s="2">
        <v>0</v>
      </c>
      <c r="U2369" s="2">
        <v>21.9</v>
      </c>
      <c r="V2369" t="s">
        <v>55</v>
      </c>
    </row>
    <row r="2370" spans="1:22" ht="15.75" hidden="1" thickBot="1" x14ac:dyDescent="0.3">
      <c r="A2370" t="s">
        <v>8324</v>
      </c>
      <c r="B2370" s="6" t="s">
        <v>10873</v>
      </c>
      <c r="C2370" t="s">
        <v>1</v>
      </c>
      <c r="D2370" t="s">
        <v>7706</v>
      </c>
      <c r="E2370" t="s">
        <v>10763</v>
      </c>
      <c r="F2370" t="s">
        <v>10764</v>
      </c>
      <c r="G2370">
        <v>845</v>
      </c>
      <c r="H2370">
        <v>845</v>
      </c>
      <c r="I2370">
        <v>845</v>
      </c>
      <c r="J2370">
        <v>845</v>
      </c>
      <c r="K2370">
        <v>0</v>
      </c>
      <c r="L2370" s="2">
        <v>0</v>
      </c>
      <c r="M2370" s="2">
        <v>0</v>
      </c>
      <c r="N2370" s="2">
        <v>0</v>
      </c>
      <c r="O2370" s="2">
        <v>102</v>
      </c>
      <c r="P2370" s="2">
        <v>0</v>
      </c>
      <c r="Q2370" s="2">
        <v>0</v>
      </c>
      <c r="R2370" s="2">
        <v>0</v>
      </c>
      <c r="S2370" s="2">
        <v>0</v>
      </c>
      <c r="T2370" s="2">
        <v>0</v>
      </c>
      <c r="U2370" s="2">
        <v>102</v>
      </c>
      <c r="V2370" t="s">
        <v>55</v>
      </c>
    </row>
    <row r="2371" spans="1:22" ht="15.75" hidden="1" thickBot="1" x14ac:dyDescent="0.3">
      <c r="A2371" t="s">
        <v>8324</v>
      </c>
      <c r="B2371" s="6" t="s">
        <v>10873</v>
      </c>
      <c r="C2371" t="s">
        <v>1</v>
      </c>
      <c r="D2371" t="s">
        <v>7706</v>
      </c>
      <c r="E2371" t="s">
        <v>10763</v>
      </c>
      <c r="F2371" t="s">
        <v>10764</v>
      </c>
      <c r="G2371">
        <v>844</v>
      </c>
      <c r="H2371">
        <v>844</v>
      </c>
      <c r="I2371">
        <v>844</v>
      </c>
      <c r="J2371">
        <v>844</v>
      </c>
      <c r="K2371">
        <v>0</v>
      </c>
      <c r="L2371" s="2">
        <v>0</v>
      </c>
      <c r="M2371" s="2">
        <v>0</v>
      </c>
      <c r="N2371" s="2">
        <v>0</v>
      </c>
      <c r="O2371" s="2">
        <v>102.19</v>
      </c>
      <c r="P2371" s="2">
        <v>0</v>
      </c>
      <c r="Q2371" s="2">
        <v>0</v>
      </c>
      <c r="R2371" s="2">
        <v>0</v>
      </c>
      <c r="S2371" s="2">
        <v>0</v>
      </c>
      <c r="T2371" s="2">
        <v>0</v>
      </c>
      <c r="U2371" s="2">
        <v>102.19</v>
      </c>
      <c r="V2371" t="s">
        <v>55</v>
      </c>
    </row>
    <row r="2372" spans="1:22" ht="15.75" hidden="1" thickBot="1" x14ac:dyDescent="0.3">
      <c r="A2372" t="s">
        <v>8324</v>
      </c>
      <c r="B2372" s="6" t="s">
        <v>10873</v>
      </c>
      <c r="C2372" t="s">
        <v>1</v>
      </c>
      <c r="D2372" t="s">
        <v>7706</v>
      </c>
      <c r="E2372" t="s">
        <v>10763</v>
      </c>
      <c r="F2372" t="s">
        <v>10764</v>
      </c>
      <c r="G2372">
        <v>843</v>
      </c>
      <c r="H2372">
        <v>843</v>
      </c>
      <c r="I2372">
        <v>843</v>
      </c>
      <c r="J2372">
        <v>843</v>
      </c>
      <c r="K2372">
        <v>0</v>
      </c>
      <c r="L2372" s="2">
        <v>0</v>
      </c>
      <c r="M2372" s="2">
        <v>0</v>
      </c>
      <c r="N2372" s="2">
        <v>0</v>
      </c>
      <c r="O2372" s="2">
        <v>56.7</v>
      </c>
      <c r="P2372" s="2">
        <v>0</v>
      </c>
      <c r="Q2372" s="2">
        <v>0</v>
      </c>
      <c r="R2372" s="2">
        <v>0</v>
      </c>
      <c r="S2372" s="2">
        <v>0</v>
      </c>
      <c r="T2372" s="2">
        <v>0</v>
      </c>
      <c r="U2372" s="2">
        <v>56.7</v>
      </c>
      <c r="V2372" t="s">
        <v>55</v>
      </c>
    </row>
    <row r="2373" spans="1:22" ht="15.75" hidden="1" thickBot="1" x14ac:dyDescent="0.3">
      <c r="A2373" t="s">
        <v>8324</v>
      </c>
      <c r="B2373" s="6" t="s">
        <v>10873</v>
      </c>
      <c r="C2373" t="s">
        <v>1</v>
      </c>
      <c r="D2373" t="s">
        <v>7706</v>
      </c>
      <c r="E2373" t="s">
        <v>10763</v>
      </c>
      <c r="F2373" t="s">
        <v>10764</v>
      </c>
      <c r="G2373">
        <v>842</v>
      </c>
      <c r="H2373">
        <v>842</v>
      </c>
      <c r="I2373">
        <v>842</v>
      </c>
      <c r="J2373">
        <v>842</v>
      </c>
      <c r="K2373">
        <v>0</v>
      </c>
      <c r="L2373" s="2">
        <v>0</v>
      </c>
      <c r="M2373" s="2">
        <v>0</v>
      </c>
      <c r="N2373" s="2">
        <v>0</v>
      </c>
      <c r="O2373" s="2">
        <v>238.26</v>
      </c>
      <c r="P2373" s="2">
        <v>0</v>
      </c>
      <c r="Q2373" s="2">
        <v>0</v>
      </c>
      <c r="R2373" s="2">
        <v>0</v>
      </c>
      <c r="S2373" s="2">
        <v>0</v>
      </c>
      <c r="T2373" s="2">
        <v>0</v>
      </c>
      <c r="U2373" s="2">
        <v>238.26</v>
      </c>
      <c r="V2373" t="s">
        <v>55</v>
      </c>
    </row>
    <row r="2374" spans="1:22" ht="15.75" hidden="1" thickBot="1" x14ac:dyDescent="0.3">
      <c r="A2374" t="s">
        <v>8324</v>
      </c>
      <c r="B2374" s="6" t="s">
        <v>10873</v>
      </c>
      <c r="C2374" t="s">
        <v>1</v>
      </c>
      <c r="D2374" t="s">
        <v>7706</v>
      </c>
      <c r="E2374" t="s">
        <v>10763</v>
      </c>
      <c r="F2374" t="s">
        <v>10764</v>
      </c>
      <c r="G2374">
        <v>841</v>
      </c>
      <c r="H2374">
        <v>841</v>
      </c>
      <c r="I2374">
        <v>841</v>
      </c>
      <c r="J2374">
        <v>841</v>
      </c>
      <c r="K2374">
        <v>0</v>
      </c>
      <c r="L2374" s="2">
        <v>0</v>
      </c>
      <c r="M2374" s="2">
        <v>0</v>
      </c>
      <c r="N2374" s="2">
        <v>0</v>
      </c>
      <c r="O2374" s="2">
        <v>212.55</v>
      </c>
      <c r="P2374" s="2">
        <v>0</v>
      </c>
      <c r="Q2374" s="2">
        <v>0</v>
      </c>
      <c r="R2374" s="2">
        <v>0</v>
      </c>
      <c r="S2374" s="2">
        <v>0</v>
      </c>
      <c r="T2374" s="2">
        <v>0</v>
      </c>
      <c r="U2374" s="2">
        <v>212.55</v>
      </c>
      <c r="V2374" t="s">
        <v>55</v>
      </c>
    </row>
    <row r="2375" spans="1:22" ht="15.75" hidden="1" thickBot="1" x14ac:dyDescent="0.3">
      <c r="A2375" t="s">
        <v>8324</v>
      </c>
      <c r="B2375" s="6" t="s">
        <v>10873</v>
      </c>
      <c r="C2375" t="s">
        <v>1</v>
      </c>
      <c r="D2375" t="s">
        <v>7706</v>
      </c>
      <c r="E2375" t="s">
        <v>10763</v>
      </c>
      <c r="F2375" t="s">
        <v>10764</v>
      </c>
      <c r="G2375">
        <v>840</v>
      </c>
      <c r="H2375">
        <v>840</v>
      </c>
      <c r="I2375">
        <v>840</v>
      </c>
      <c r="J2375">
        <v>840</v>
      </c>
      <c r="K2375">
        <v>0</v>
      </c>
      <c r="L2375" s="2">
        <v>0</v>
      </c>
      <c r="M2375" s="2">
        <v>0</v>
      </c>
      <c r="N2375" s="2">
        <v>0</v>
      </c>
      <c r="O2375" s="2">
        <v>62.5</v>
      </c>
      <c r="P2375" s="2">
        <v>0</v>
      </c>
      <c r="Q2375" s="2">
        <v>0</v>
      </c>
      <c r="R2375" s="2">
        <v>0</v>
      </c>
      <c r="S2375" s="2">
        <v>0</v>
      </c>
      <c r="T2375" s="2">
        <v>0</v>
      </c>
      <c r="U2375" s="2">
        <v>62.5</v>
      </c>
      <c r="V2375" t="s">
        <v>55</v>
      </c>
    </row>
    <row r="2376" spans="1:22" ht="15.75" hidden="1" thickBot="1" x14ac:dyDescent="0.3">
      <c r="A2376" t="s">
        <v>8324</v>
      </c>
      <c r="B2376" s="6" t="s">
        <v>10873</v>
      </c>
      <c r="C2376" t="s">
        <v>1</v>
      </c>
      <c r="D2376" t="s">
        <v>7706</v>
      </c>
      <c r="E2376" t="s">
        <v>10763</v>
      </c>
      <c r="F2376" t="s">
        <v>10764</v>
      </c>
      <c r="G2376">
        <v>839</v>
      </c>
      <c r="H2376">
        <v>839</v>
      </c>
      <c r="I2376">
        <v>839</v>
      </c>
      <c r="J2376">
        <v>839</v>
      </c>
      <c r="K2376">
        <v>0</v>
      </c>
      <c r="L2376" s="2">
        <v>0</v>
      </c>
      <c r="M2376" s="2">
        <v>0</v>
      </c>
      <c r="N2376" s="2">
        <v>0</v>
      </c>
      <c r="O2376" s="2">
        <v>44</v>
      </c>
      <c r="P2376" s="2">
        <v>0</v>
      </c>
      <c r="Q2376" s="2">
        <v>0</v>
      </c>
      <c r="R2376" s="2">
        <v>0</v>
      </c>
      <c r="S2376" s="2">
        <v>0</v>
      </c>
      <c r="T2376" s="2">
        <v>0</v>
      </c>
      <c r="U2376" s="2">
        <v>44</v>
      </c>
      <c r="V2376" t="s">
        <v>55</v>
      </c>
    </row>
    <row r="2377" spans="1:22" ht="15.75" hidden="1" thickBot="1" x14ac:dyDescent="0.3">
      <c r="A2377" t="s">
        <v>8324</v>
      </c>
      <c r="B2377" s="6" t="s">
        <v>10873</v>
      </c>
      <c r="C2377" t="s">
        <v>1</v>
      </c>
      <c r="D2377" t="s">
        <v>7706</v>
      </c>
      <c r="E2377" t="s">
        <v>10763</v>
      </c>
      <c r="F2377" t="s">
        <v>10764</v>
      </c>
      <c r="G2377">
        <v>838</v>
      </c>
      <c r="H2377">
        <v>838</v>
      </c>
      <c r="I2377">
        <v>838</v>
      </c>
      <c r="J2377">
        <v>838</v>
      </c>
      <c r="K2377">
        <v>0</v>
      </c>
      <c r="L2377" s="2">
        <v>0</v>
      </c>
      <c r="M2377" s="2">
        <v>0</v>
      </c>
      <c r="N2377" s="2">
        <v>0</v>
      </c>
      <c r="O2377" s="2">
        <v>85</v>
      </c>
      <c r="P2377" s="2">
        <v>0</v>
      </c>
      <c r="Q2377" s="2">
        <v>0</v>
      </c>
      <c r="R2377" s="2">
        <v>0</v>
      </c>
      <c r="S2377" s="2">
        <v>0</v>
      </c>
      <c r="T2377" s="2">
        <v>0</v>
      </c>
      <c r="U2377" s="2">
        <v>85</v>
      </c>
      <c r="V2377" t="s">
        <v>55</v>
      </c>
    </row>
    <row r="2378" spans="1:22" ht="15.75" hidden="1" thickBot="1" x14ac:dyDescent="0.3">
      <c r="A2378" t="s">
        <v>8324</v>
      </c>
      <c r="B2378" s="6" t="s">
        <v>10873</v>
      </c>
      <c r="C2378" t="s">
        <v>1</v>
      </c>
      <c r="D2378" t="s">
        <v>7706</v>
      </c>
      <c r="E2378" t="s">
        <v>10763</v>
      </c>
      <c r="F2378" t="s">
        <v>10764</v>
      </c>
      <c r="G2378">
        <v>837</v>
      </c>
      <c r="H2378">
        <v>837</v>
      </c>
      <c r="I2378">
        <v>837</v>
      </c>
      <c r="J2378">
        <v>837</v>
      </c>
      <c r="K2378">
        <v>0</v>
      </c>
      <c r="L2378" s="2">
        <v>0</v>
      </c>
      <c r="M2378" s="2">
        <v>0</v>
      </c>
      <c r="N2378" s="2">
        <v>0</v>
      </c>
      <c r="O2378" s="2">
        <v>857.5</v>
      </c>
      <c r="P2378" s="2">
        <v>0</v>
      </c>
      <c r="Q2378" s="2">
        <v>0</v>
      </c>
      <c r="R2378" s="2">
        <v>0</v>
      </c>
      <c r="S2378" s="2">
        <v>0</v>
      </c>
      <c r="T2378" s="2">
        <v>0</v>
      </c>
      <c r="U2378" s="2">
        <v>857.5</v>
      </c>
      <c r="V2378" t="s">
        <v>55</v>
      </c>
    </row>
    <row r="2379" spans="1:22" ht="15.75" hidden="1" thickBot="1" x14ac:dyDescent="0.3">
      <c r="A2379" t="s">
        <v>8324</v>
      </c>
      <c r="B2379" s="6" t="s">
        <v>10873</v>
      </c>
      <c r="C2379" t="s">
        <v>1</v>
      </c>
      <c r="D2379" t="s">
        <v>7706</v>
      </c>
      <c r="E2379" t="s">
        <v>10763</v>
      </c>
      <c r="F2379" t="s">
        <v>10764</v>
      </c>
      <c r="G2379">
        <v>836</v>
      </c>
      <c r="H2379">
        <v>836</v>
      </c>
      <c r="I2379">
        <v>836</v>
      </c>
      <c r="J2379">
        <v>836</v>
      </c>
      <c r="K2379">
        <v>0</v>
      </c>
      <c r="L2379" s="2">
        <v>0</v>
      </c>
      <c r="M2379" s="2">
        <v>0</v>
      </c>
      <c r="N2379" s="2">
        <v>0</v>
      </c>
      <c r="O2379" s="2">
        <v>238.02</v>
      </c>
      <c r="P2379" s="2">
        <v>0</v>
      </c>
      <c r="Q2379" s="2">
        <v>0</v>
      </c>
      <c r="R2379" s="2">
        <v>0</v>
      </c>
      <c r="S2379" s="2">
        <v>0</v>
      </c>
      <c r="T2379" s="2">
        <v>0</v>
      </c>
      <c r="U2379" s="2">
        <v>238.02</v>
      </c>
      <c r="V2379" t="s">
        <v>55</v>
      </c>
    </row>
    <row r="2380" spans="1:22" ht="15.75" hidden="1" thickBot="1" x14ac:dyDescent="0.3">
      <c r="A2380" t="s">
        <v>8324</v>
      </c>
      <c r="B2380" s="6" t="s">
        <v>10873</v>
      </c>
      <c r="C2380" t="s">
        <v>1</v>
      </c>
      <c r="D2380" t="s">
        <v>7706</v>
      </c>
      <c r="E2380" t="s">
        <v>10763</v>
      </c>
      <c r="F2380" t="s">
        <v>10764</v>
      </c>
      <c r="G2380">
        <v>835</v>
      </c>
      <c r="H2380">
        <v>835</v>
      </c>
      <c r="I2380">
        <v>835</v>
      </c>
      <c r="J2380">
        <v>835</v>
      </c>
      <c r="K2380">
        <v>0</v>
      </c>
      <c r="L2380" s="2">
        <v>0</v>
      </c>
      <c r="M2380" s="2">
        <v>0</v>
      </c>
      <c r="N2380" s="2">
        <v>0</v>
      </c>
      <c r="O2380" s="2">
        <v>50</v>
      </c>
      <c r="P2380" s="2">
        <v>0</v>
      </c>
      <c r="Q2380" s="2">
        <v>0</v>
      </c>
      <c r="R2380" s="2">
        <v>0</v>
      </c>
      <c r="S2380" s="2">
        <v>0</v>
      </c>
      <c r="T2380" s="2">
        <v>0</v>
      </c>
      <c r="U2380" s="2">
        <v>50</v>
      </c>
      <c r="V2380" t="s">
        <v>55</v>
      </c>
    </row>
    <row r="2381" spans="1:22" ht="15.75" hidden="1" thickBot="1" x14ac:dyDescent="0.3">
      <c r="A2381" t="s">
        <v>8324</v>
      </c>
      <c r="B2381" s="6" t="s">
        <v>10872</v>
      </c>
      <c r="C2381" t="s">
        <v>1</v>
      </c>
      <c r="D2381" t="s">
        <v>7706</v>
      </c>
      <c r="E2381" t="s">
        <v>10763</v>
      </c>
      <c r="F2381" t="s">
        <v>10764</v>
      </c>
      <c r="G2381">
        <v>834</v>
      </c>
      <c r="H2381">
        <v>834</v>
      </c>
      <c r="I2381">
        <v>834</v>
      </c>
      <c r="J2381">
        <v>834</v>
      </c>
      <c r="K2381">
        <v>0</v>
      </c>
      <c r="L2381" s="2">
        <v>0</v>
      </c>
      <c r="M2381" s="2">
        <v>0</v>
      </c>
      <c r="N2381" s="2">
        <v>0</v>
      </c>
      <c r="O2381" s="2">
        <v>281</v>
      </c>
      <c r="P2381" s="2">
        <v>0</v>
      </c>
      <c r="Q2381" s="2">
        <v>0</v>
      </c>
      <c r="R2381" s="2">
        <v>0</v>
      </c>
      <c r="S2381" s="2">
        <v>0</v>
      </c>
      <c r="T2381" s="2">
        <v>0</v>
      </c>
      <c r="U2381" s="2">
        <v>281</v>
      </c>
      <c r="V2381" t="s">
        <v>55</v>
      </c>
    </row>
    <row r="2382" spans="1:22" ht="15.75" hidden="1" thickBot="1" x14ac:dyDescent="0.3">
      <c r="A2382" t="s">
        <v>8324</v>
      </c>
      <c r="B2382" s="6" t="s">
        <v>10872</v>
      </c>
      <c r="C2382" t="s">
        <v>1</v>
      </c>
      <c r="D2382" t="s">
        <v>7706</v>
      </c>
      <c r="E2382" t="s">
        <v>10763</v>
      </c>
      <c r="F2382" t="s">
        <v>10764</v>
      </c>
      <c r="G2382">
        <v>833</v>
      </c>
      <c r="H2382">
        <v>833</v>
      </c>
      <c r="I2382">
        <v>833</v>
      </c>
      <c r="J2382">
        <v>833</v>
      </c>
      <c r="K2382">
        <v>0</v>
      </c>
      <c r="L2382" s="2">
        <v>0</v>
      </c>
      <c r="M2382" s="2">
        <v>0</v>
      </c>
      <c r="N2382" s="2">
        <v>0</v>
      </c>
      <c r="O2382" s="2">
        <v>4.2</v>
      </c>
      <c r="P2382" s="2">
        <v>0</v>
      </c>
      <c r="Q2382" s="2">
        <v>0</v>
      </c>
      <c r="R2382" s="2">
        <v>0</v>
      </c>
      <c r="S2382" s="2">
        <v>0</v>
      </c>
      <c r="T2382" s="2">
        <v>0</v>
      </c>
      <c r="U2382" s="2">
        <v>4.2</v>
      </c>
      <c r="V2382" t="s">
        <v>55</v>
      </c>
    </row>
    <row r="2383" spans="1:22" ht="15.75" hidden="1" thickBot="1" x14ac:dyDescent="0.3">
      <c r="A2383" t="s">
        <v>8324</v>
      </c>
      <c r="B2383" s="6" t="s">
        <v>10872</v>
      </c>
      <c r="C2383" t="s">
        <v>1</v>
      </c>
      <c r="D2383" t="s">
        <v>7706</v>
      </c>
      <c r="E2383" t="s">
        <v>10763</v>
      </c>
      <c r="F2383" t="s">
        <v>10764</v>
      </c>
      <c r="G2383">
        <v>832</v>
      </c>
      <c r="H2383">
        <v>832</v>
      </c>
      <c r="I2383">
        <v>832</v>
      </c>
      <c r="J2383">
        <v>832</v>
      </c>
      <c r="K2383">
        <v>0</v>
      </c>
      <c r="L2383" s="2">
        <v>0</v>
      </c>
      <c r="M2383" s="2">
        <v>0</v>
      </c>
      <c r="N2383" s="2">
        <v>0</v>
      </c>
      <c r="O2383" s="2">
        <v>63</v>
      </c>
      <c r="P2383" s="2">
        <v>0</v>
      </c>
      <c r="Q2383" s="2">
        <v>0</v>
      </c>
      <c r="R2383" s="2">
        <v>0</v>
      </c>
      <c r="S2383" s="2">
        <v>0</v>
      </c>
      <c r="T2383" s="2">
        <v>0</v>
      </c>
      <c r="U2383" s="2">
        <v>63</v>
      </c>
      <c r="V2383" t="s">
        <v>55</v>
      </c>
    </row>
    <row r="2384" spans="1:22" ht="15.75" hidden="1" thickBot="1" x14ac:dyDescent="0.3">
      <c r="A2384" t="s">
        <v>8324</v>
      </c>
      <c r="B2384" s="6" t="s">
        <v>10872</v>
      </c>
      <c r="C2384" t="s">
        <v>1</v>
      </c>
      <c r="D2384" t="s">
        <v>7706</v>
      </c>
      <c r="E2384" t="s">
        <v>10763</v>
      </c>
      <c r="F2384" t="s">
        <v>10764</v>
      </c>
      <c r="G2384">
        <v>831</v>
      </c>
      <c r="H2384">
        <v>831</v>
      </c>
      <c r="I2384">
        <v>831</v>
      </c>
      <c r="J2384">
        <v>831</v>
      </c>
      <c r="K2384">
        <v>0</v>
      </c>
      <c r="L2384" s="2">
        <v>0</v>
      </c>
      <c r="M2384" s="2">
        <v>0</v>
      </c>
      <c r="N2384" s="2">
        <v>0</v>
      </c>
      <c r="O2384" s="2">
        <v>45</v>
      </c>
      <c r="P2384" s="2">
        <v>0</v>
      </c>
      <c r="Q2384" s="2">
        <v>0</v>
      </c>
      <c r="R2384" s="2">
        <v>0</v>
      </c>
      <c r="S2384" s="2">
        <v>0</v>
      </c>
      <c r="T2384" s="2">
        <v>0</v>
      </c>
      <c r="U2384" s="2">
        <v>45</v>
      </c>
      <c r="V2384" t="s">
        <v>55</v>
      </c>
    </row>
    <row r="2385" spans="1:22" ht="15.75" hidden="1" thickBot="1" x14ac:dyDescent="0.3">
      <c r="A2385" t="s">
        <v>8324</v>
      </c>
      <c r="B2385" s="6" t="s">
        <v>10872</v>
      </c>
      <c r="C2385" t="s">
        <v>1</v>
      </c>
      <c r="D2385" t="s">
        <v>7706</v>
      </c>
      <c r="E2385" t="s">
        <v>10763</v>
      </c>
      <c r="F2385" t="s">
        <v>10764</v>
      </c>
      <c r="G2385">
        <v>830</v>
      </c>
      <c r="H2385">
        <v>830</v>
      </c>
      <c r="I2385">
        <v>830</v>
      </c>
      <c r="J2385">
        <v>830</v>
      </c>
      <c r="K2385">
        <v>0</v>
      </c>
      <c r="L2385" s="2">
        <v>0</v>
      </c>
      <c r="M2385" s="2">
        <v>0</v>
      </c>
      <c r="N2385" s="2">
        <v>0</v>
      </c>
      <c r="O2385" s="2">
        <v>545</v>
      </c>
      <c r="P2385" s="2">
        <v>0</v>
      </c>
      <c r="Q2385" s="2">
        <v>0</v>
      </c>
      <c r="R2385" s="2">
        <v>0</v>
      </c>
      <c r="S2385" s="2">
        <v>0</v>
      </c>
      <c r="T2385" s="2">
        <v>0</v>
      </c>
      <c r="U2385" s="2">
        <v>545</v>
      </c>
      <c r="V2385" t="s">
        <v>55</v>
      </c>
    </row>
    <row r="2386" spans="1:22" ht="15.75" hidden="1" thickBot="1" x14ac:dyDescent="0.3">
      <c r="A2386" t="s">
        <v>8324</v>
      </c>
      <c r="B2386" s="6" t="s">
        <v>10872</v>
      </c>
      <c r="C2386" t="s">
        <v>1</v>
      </c>
      <c r="D2386" t="s">
        <v>7706</v>
      </c>
      <c r="E2386" t="s">
        <v>10763</v>
      </c>
      <c r="F2386" t="s">
        <v>10764</v>
      </c>
      <c r="G2386">
        <v>829</v>
      </c>
      <c r="H2386">
        <v>829</v>
      </c>
      <c r="I2386">
        <v>829</v>
      </c>
      <c r="J2386">
        <v>829</v>
      </c>
      <c r="K2386">
        <v>0</v>
      </c>
      <c r="L2386" s="2">
        <v>0</v>
      </c>
      <c r="M2386" s="2">
        <v>0</v>
      </c>
      <c r="N2386" s="2">
        <v>0</v>
      </c>
      <c r="O2386" s="2">
        <v>13.03</v>
      </c>
      <c r="P2386" s="2">
        <v>0</v>
      </c>
      <c r="Q2386" s="2">
        <v>0</v>
      </c>
      <c r="R2386" s="2">
        <v>0</v>
      </c>
      <c r="S2386" s="2">
        <v>0</v>
      </c>
      <c r="T2386" s="2">
        <v>0</v>
      </c>
      <c r="U2386" s="2">
        <v>13.03</v>
      </c>
      <c r="V2386" t="s">
        <v>55</v>
      </c>
    </row>
    <row r="2387" spans="1:22" ht="15.75" hidden="1" thickBot="1" x14ac:dyDescent="0.3">
      <c r="A2387" t="s">
        <v>8324</v>
      </c>
      <c r="B2387" s="6" t="s">
        <v>10872</v>
      </c>
      <c r="C2387" t="s">
        <v>1</v>
      </c>
      <c r="D2387" t="s">
        <v>7706</v>
      </c>
      <c r="E2387" t="s">
        <v>10763</v>
      </c>
      <c r="F2387" t="s">
        <v>10764</v>
      </c>
      <c r="G2387">
        <v>828</v>
      </c>
      <c r="H2387">
        <v>828</v>
      </c>
      <c r="I2387">
        <v>828</v>
      </c>
      <c r="J2387">
        <v>828</v>
      </c>
      <c r="K2387">
        <v>0</v>
      </c>
      <c r="L2387" s="2">
        <v>0</v>
      </c>
      <c r="M2387" s="2">
        <v>0</v>
      </c>
      <c r="N2387" s="2">
        <v>0</v>
      </c>
      <c r="O2387" s="2">
        <v>478</v>
      </c>
      <c r="P2387" s="2">
        <v>0</v>
      </c>
      <c r="Q2387" s="2">
        <v>0</v>
      </c>
      <c r="R2387" s="2">
        <v>0</v>
      </c>
      <c r="S2387" s="2">
        <v>0</v>
      </c>
      <c r="T2387" s="2">
        <v>0</v>
      </c>
      <c r="U2387" s="2">
        <v>478</v>
      </c>
      <c r="V2387" t="s">
        <v>55</v>
      </c>
    </row>
    <row r="2388" spans="1:22" ht="15.75" hidden="1" thickBot="1" x14ac:dyDescent="0.3">
      <c r="A2388" t="s">
        <v>8324</v>
      </c>
      <c r="B2388" s="6" t="s">
        <v>10872</v>
      </c>
      <c r="C2388" t="s">
        <v>1</v>
      </c>
      <c r="D2388" t="s">
        <v>7706</v>
      </c>
      <c r="E2388" t="s">
        <v>10763</v>
      </c>
      <c r="F2388" t="s">
        <v>10764</v>
      </c>
      <c r="G2388">
        <v>827</v>
      </c>
      <c r="H2388">
        <v>827</v>
      </c>
      <c r="I2388">
        <v>827</v>
      </c>
      <c r="J2388">
        <v>827</v>
      </c>
      <c r="K2388">
        <v>0</v>
      </c>
      <c r="L2388" s="2">
        <v>0</v>
      </c>
      <c r="M2388" s="2">
        <v>0</v>
      </c>
      <c r="N2388" s="2">
        <v>0</v>
      </c>
      <c r="O2388" s="2">
        <v>9</v>
      </c>
      <c r="P2388" s="2">
        <v>0</v>
      </c>
      <c r="Q2388" s="2">
        <v>0</v>
      </c>
      <c r="R2388" s="2">
        <v>0</v>
      </c>
      <c r="S2388" s="2">
        <v>0</v>
      </c>
      <c r="T2388" s="2">
        <v>0</v>
      </c>
      <c r="U2388" s="2">
        <v>9</v>
      </c>
      <c r="V2388" t="s">
        <v>55</v>
      </c>
    </row>
    <row r="2389" spans="1:22" ht="15.75" hidden="1" thickBot="1" x14ac:dyDescent="0.3">
      <c r="A2389" t="s">
        <v>8324</v>
      </c>
      <c r="B2389" s="6" t="s">
        <v>10872</v>
      </c>
      <c r="C2389" t="s">
        <v>1</v>
      </c>
      <c r="D2389" t="s">
        <v>7706</v>
      </c>
      <c r="E2389" t="s">
        <v>10763</v>
      </c>
      <c r="F2389" t="s">
        <v>10764</v>
      </c>
      <c r="G2389">
        <v>826</v>
      </c>
      <c r="H2389">
        <v>826</v>
      </c>
      <c r="I2389">
        <v>826</v>
      </c>
      <c r="J2389">
        <v>826</v>
      </c>
      <c r="K2389">
        <v>0</v>
      </c>
      <c r="L2389" s="2">
        <v>0</v>
      </c>
      <c r="M2389" s="2">
        <v>0</v>
      </c>
      <c r="N2389" s="2">
        <v>0</v>
      </c>
      <c r="O2389" s="2">
        <v>2420</v>
      </c>
      <c r="P2389" s="2">
        <v>0</v>
      </c>
      <c r="Q2389" s="2">
        <v>0</v>
      </c>
      <c r="R2389" s="2">
        <v>0</v>
      </c>
      <c r="S2389" s="2">
        <v>0</v>
      </c>
      <c r="T2389" s="2">
        <v>0</v>
      </c>
      <c r="U2389" s="2">
        <v>2420</v>
      </c>
      <c r="V2389" t="s">
        <v>55</v>
      </c>
    </row>
    <row r="2390" spans="1:22" ht="15.75" hidden="1" thickBot="1" x14ac:dyDescent="0.3">
      <c r="A2390" t="s">
        <v>8324</v>
      </c>
      <c r="B2390" s="6" t="s">
        <v>10872</v>
      </c>
      <c r="C2390" t="s">
        <v>1</v>
      </c>
      <c r="D2390" t="s">
        <v>7706</v>
      </c>
      <c r="E2390" t="s">
        <v>10763</v>
      </c>
      <c r="F2390" t="s">
        <v>10764</v>
      </c>
      <c r="G2390">
        <v>825</v>
      </c>
      <c r="H2390">
        <v>825</v>
      </c>
      <c r="I2390">
        <v>825</v>
      </c>
      <c r="J2390">
        <v>825</v>
      </c>
      <c r="K2390">
        <v>0</v>
      </c>
      <c r="L2390" s="2">
        <v>0</v>
      </c>
      <c r="M2390" s="2">
        <v>0</v>
      </c>
      <c r="N2390" s="2">
        <v>0</v>
      </c>
      <c r="O2390" s="2">
        <v>71.5</v>
      </c>
      <c r="P2390" s="2">
        <v>0</v>
      </c>
      <c r="Q2390" s="2">
        <v>0</v>
      </c>
      <c r="R2390" s="2">
        <v>0</v>
      </c>
      <c r="S2390" s="2">
        <v>0</v>
      </c>
      <c r="T2390" s="2">
        <v>0</v>
      </c>
      <c r="U2390" s="2">
        <v>71.5</v>
      </c>
      <c r="V2390" t="s">
        <v>55</v>
      </c>
    </row>
    <row r="2391" spans="1:22" ht="15.75" hidden="1" thickBot="1" x14ac:dyDescent="0.3">
      <c r="A2391" t="s">
        <v>8324</v>
      </c>
      <c r="B2391" s="6" t="s">
        <v>10872</v>
      </c>
      <c r="C2391" t="s">
        <v>1</v>
      </c>
      <c r="D2391" t="s">
        <v>7706</v>
      </c>
      <c r="E2391" t="s">
        <v>10763</v>
      </c>
      <c r="F2391" t="s">
        <v>10764</v>
      </c>
      <c r="G2391">
        <v>824</v>
      </c>
      <c r="H2391">
        <v>824</v>
      </c>
      <c r="I2391">
        <v>824</v>
      </c>
      <c r="J2391">
        <v>824</v>
      </c>
      <c r="K2391">
        <v>0</v>
      </c>
      <c r="L2391" s="2">
        <v>0</v>
      </c>
      <c r="M2391" s="2">
        <v>0</v>
      </c>
      <c r="N2391" s="2">
        <v>0</v>
      </c>
      <c r="O2391" s="2">
        <v>206</v>
      </c>
      <c r="P2391" s="2">
        <v>0</v>
      </c>
      <c r="Q2391" s="2">
        <v>0</v>
      </c>
      <c r="R2391" s="2">
        <v>0</v>
      </c>
      <c r="S2391" s="2">
        <v>0</v>
      </c>
      <c r="T2391" s="2">
        <v>0</v>
      </c>
      <c r="U2391" s="2">
        <v>206</v>
      </c>
      <c r="V2391" t="s">
        <v>55</v>
      </c>
    </row>
    <row r="2392" spans="1:22" ht="15.75" hidden="1" thickBot="1" x14ac:dyDescent="0.3">
      <c r="A2392" t="s">
        <v>8324</v>
      </c>
      <c r="B2392" s="6" t="s">
        <v>10872</v>
      </c>
      <c r="C2392" t="s">
        <v>1</v>
      </c>
      <c r="D2392" t="s">
        <v>7706</v>
      </c>
      <c r="E2392" t="s">
        <v>10763</v>
      </c>
      <c r="F2392" t="s">
        <v>10764</v>
      </c>
      <c r="G2392">
        <v>823</v>
      </c>
      <c r="H2392">
        <v>823</v>
      </c>
      <c r="I2392">
        <v>823</v>
      </c>
      <c r="J2392">
        <v>823</v>
      </c>
      <c r="K2392">
        <v>0</v>
      </c>
      <c r="L2392" s="2">
        <v>0</v>
      </c>
      <c r="M2392" s="2">
        <v>0</v>
      </c>
      <c r="N2392" s="2">
        <v>0</v>
      </c>
      <c r="O2392" s="2">
        <v>172</v>
      </c>
      <c r="P2392" s="2">
        <v>0</v>
      </c>
      <c r="Q2392" s="2">
        <v>0</v>
      </c>
      <c r="R2392" s="2">
        <v>0</v>
      </c>
      <c r="S2392" s="2">
        <v>0</v>
      </c>
      <c r="T2392" s="2">
        <v>0</v>
      </c>
      <c r="U2392" s="2">
        <v>172</v>
      </c>
      <c r="V2392" t="s">
        <v>55</v>
      </c>
    </row>
    <row r="2393" spans="1:22" ht="15.75" hidden="1" thickBot="1" x14ac:dyDescent="0.3">
      <c r="A2393" t="s">
        <v>8324</v>
      </c>
      <c r="B2393" s="6" t="s">
        <v>10871</v>
      </c>
      <c r="C2393" t="s">
        <v>1</v>
      </c>
      <c r="D2393" t="s">
        <v>7706</v>
      </c>
      <c r="E2393" t="s">
        <v>10763</v>
      </c>
      <c r="F2393" t="s">
        <v>10764</v>
      </c>
      <c r="G2393">
        <v>822</v>
      </c>
      <c r="H2393">
        <v>822</v>
      </c>
      <c r="I2393">
        <v>822</v>
      </c>
      <c r="J2393">
        <v>822</v>
      </c>
      <c r="K2393">
        <v>0</v>
      </c>
      <c r="L2393" s="2">
        <v>0</v>
      </c>
      <c r="M2393" s="2">
        <v>0</v>
      </c>
      <c r="N2393" s="2">
        <v>0</v>
      </c>
      <c r="O2393" s="2">
        <v>122.5</v>
      </c>
      <c r="P2393" s="2">
        <v>0</v>
      </c>
      <c r="Q2393" s="2">
        <v>0</v>
      </c>
      <c r="R2393" s="2">
        <v>0</v>
      </c>
      <c r="S2393" s="2">
        <v>0</v>
      </c>
      <c r="T2393" s="2">
        <v>0</v>
      </c>
      <c r="U2393" s="2">
        <v>122.5</v>
      </c>
      <c r="V2393" t="s">
        <v>55</v>
      </c>
    </row>
    <row r="2394" spans="1:22" ht="15.75" hidden="1" thickBot="1" x14ac:dyDescent="0.3">
      <c r="A2394" t="s">
        <v>8324</v>
      </c>
      <c r="B2394" s="6" t="s">
        <v>10871</v>
      </c>
      <c r="C2394" t="s">
        <v>1</v>
      </c>
      <c r="D2394" t="s">
        <v>7706</v>
      </c>
      <c r="E2394" t="s">
        <v>10763</v>
      </c>
      <c r="F2394" t="s">
        <v>10764</v>
      </c>
      <c r="G2394">
        <v>821</v>
      </c>
      <c r="H2394">
        <v>821</v>
      </c>
      <c r="I2394">
        <v>821</v>
      </c>
      <c r="J2394">
        <v>821</v>
      </c>
      <c r="K2394">
        <v>0</v>
      </c>
      <c r="L2394" s="2">
        <v>0</v>
      </c>
      <c r="M2394" s="2">
        <v>0</v>
      </c>
      <c r="N2394" s="2">
        <v>0</v>
      </c>
      <c r="O2394" s="2">
        <v>308</v>
      </c>
      <c r="P2394" s="2">
        <v>0</v>
      </c>
      <c r="Q2394" s="2">
        <v>0</v>
      </c>
      <c r="R2394" s="2">
        <v>0</v>
      </c>
      <c r="S2394" s="2">
        <v>0</v>
      </c>
      <c r="T2394" s="2">
        <v>0</v>
      </c>
      <c r="U2394" s="2">
        <v>308</v>
      </c>
      <c r="V2394" t="s">
        <v>55</v>
      </c>
    </row>
    <row r="2395" spans="1:22" ht="15.75" hidden="1" thickBot="1" x14ac:dyDescent="0.3">
      <c r="A2395" t="s">
        <v>8324</v>
      </c>
      <c r="B2395" s="6" t="s">
        <v>10871</v>
      </c>
      <c r="C2395" t="s">
        <v>1</v>
      </c>
      <c r="D2395" t="s">
        <v>7706</v>
      </c>
      <c r="E2395" t="s">
        <v>10763</v>
      </c>
      <c r="F2395" t="s">
        <v>10764</v>
      </c>
      <c r="G2395">
        <v>820</v>
      </c>
      <c r="H2395">
        <v>820</v>
      </c>
      <c r="I2395">
        <v>820</v>
      </c>
      <c r="J2395">
        <v>820</v>
      </c>
      <c r="K2395">
        <v>0</v>
      </c>
      <c r="L2395" s="2">
        <v>0</v>
      </c>
      <c r="M2395" s="2">
        <v>0</v>
      </c>
      <c r="N2395" s="2">
        <v>0</v>
      </c>
      <c r="O2395" s="2">
        <v>252</v>
      </c>
      <c r="P2395" s="2">
        <v>0</v>
      </c>
      <c r="Q2395" s="2">
        <v>0</v>
      </c>
      <c r="R2395" s="2">
        <v>0</v>
      </c>
      <c r="S2395" s="2">
        <v>0</v>
      </c>
      <c r="T2395" s="2">
        <v>0</v>
      </c>
      <c r="U2395" s="2">
        <v>252</v>
      </c>
      <c r="V2395" t="s">
        <v>55</v>
      </c>
    </row>
    <row r="2396" spans="1:22" ht="15.75" hidden="1" thickBot="1" x14ac:dyDescent="0.3">
      <c r="A2396" t="s">
        <v>8324</v>
      </c>
      <c r="B2396" s="6" t="s">
        <v>10871</v>
      </c>
      <c r="C2396" t="s">
        <v>1</v>
      </c>
      <c r="D2396" t="s">
        <v>7706</v>
      </c>
      <c r="E2396" t="s">
        <v>10763</v>
      </c>
      <c r="F2396" t="s">
        <v>10764</v>
      </c>
      <c r="G2396">
        <v>819</v>
      </c>
      <c r="H2396">
        <v>819</v>
      </c>
      <c r="I2396">
        <v>819</v>
      </c>
      <c r="J2396">
        <v>819</v>
      </c>
      <c r="K2396">
        <v>0</v>
      </c>
      <c r="L2396" s="2">
        <v>0</v>
      </c>
      <c r="M2396" s="2">
        <v>0</v>
      </c>
      <c r="N2396" s="2">
        <v>0</v>
      </c>
      <c r="O2396" s="2">
        <v>440</v>
      </c>
      <c r="P2396" s="2">
        <v>0</v>
      </c>
      <c r="Q2396" s="2">
        <v>0</v>
      </c>
      <c r="R2396" s="2">
        <v>0</v>
      </c>
      <c r="S2396" s="2">
        <v>0</v>
      </c>
      <c r="T2396" s="2">
        <v>0</v>
      </c>
      <c r="U2396" s="2">
        <v>440</v>
      </c>
      <c r="V2396" t="s">
        <v>55</v>
      </c>
    </row>
    <row r="2397" spans="1:22" ht="15.75" hidden="1" thickBot="1" x14ac:dyDescent="0.3">
      <c r="A2397" t="s">
        <v>8324</v>
      </c>
      <c r="B2397" s="6" t="s">
        <v>10871</v>
      </c>
      <c r="C2397" t="s">
        <v>1</v>
      </c>
      <c r="D2397" t="s">
        <v>7706</v>
      </c>
      <c r="E2397" t="s">
        <v>10763</v>
      </c>
      <c r="F2397" t="s">
        <v>10764</v>
      </c>
      <c r="G2397">
        <v>818</v>
      </c>
      <c r="H2397">
        <v>818</v>
      </c>
      <c r="I2397">
        <v>818</v>
      </c>
      <c r="J2397">
        <v>818</v>
      </c>
      <c r="K2397">
        <v>0</v>
      </c>
      <c r="L2397" s="2">
        <v>0</v>
      </c>
      <c r="M2397" s="2">
        <v>0</v>
      </c>
      <c r="N2397" s="2">
        <v>0</v>
      </c>
      <c r="O2397" s="2">
        <v>0</v>
      </c>
      <c r="P2397" s="2">
        <v>0</v>
      </c>
      <c r="Q2397" s="2">
        <v>0</v>
      </c>
      <c r="R2397" s="2">
        <v>0</v>
      </c>
      <c r="S2397" s="2">
        <v>0</v>
      </c>
      <c r="T2397" s="2">
        <v>0</v>
      </c>
      <c r="U2397" s="2">
        <v>0</v>
      </c>
      <c r="V2397" t="s">
        <v>55</v>
      </c>
    </row>
    <row r="2398" spans="1:22" ht="15.75" hidden="1" thickBot="1" x14ac:dyDescent="0.3">
      <c r="A2398" t="s">
        <v>8324</v>
      </c>
      <c r="B2398" s="6" t="s">
        <v>10871</v>
      </c>
      <c r="C2398" t="s">
        <v>1</v>
      </c>
      <c r="D2398" t="s">
        <v>7706</v>
      </c>
      <c r="E2398" t="s">
        <v>10763</v>
      </c>
      <c r="F2398" t="s">
        <v>10764</v>
      </c>
      <c r="G2398">
        <v>817</v>
      </c>
      <c r="H2398">
        <v>817</v>
      </c>
      <c r="I2398">
        <v>817</v>
      </c>
      <c r="J2398">
        <v>817</v>
      </c>
      <c r="K2398">
        <v>0</v>
      </c>
      <c r="L2398" s="2">
        <v>0</v>
      </c>
      <c r="M2398" s="2">
        <v>0</v>
      </c>
      <c r="N2398" s="2">
        <v>0</v>
      </c>
      <c r="O2398" s="2">
        <v>2.5</v>
      </c>
      <c r="P2398" s="2">
        <v>0</v>
      </c>
      <c r="Q2398" s="2">
        <v>0</v>
      </c>
      <c r="R2398" s="2">
        <v>0</v>
      </c>
      <c r="S2398" s="2">
        <v>0</v>
      </c>
      <c r="T2398" s="2">
        <v>0</v>
      </c>
      <c r="U2398" s="2">
        <v>2.5</v>
      </c>
      <c r="V2398" t="s">
        <v>55</v>
      </c>
    </row>
    <row r="2399" spans="1:22" ht="15.75" hidden="1" thickBot="1" x14ac:dyDescent="0.3">
      <c r="A2399" t="s">
        <v>8324</v>
      </c>
      <c r="B2399" s="6" t="s">
        <v>10871</v>
      </c>
      <c r="C2399" t="s">
        <v>1</v>
      </c>
      <c r="D2399" t="s">
        <v>7706</v>
      </c>
      <c r="E2399" t="s">
        <v>10763</v>
      </c>
      <c r="F2399" t="s">
        <v>10764</v>
      </c>
      <c r="G2399">
        <v>816</v>
      </c>
      <c r="H2399">
        <v>816</v>
      </c>
      <c r="I2399">
        <v>816</v>
      </c>
      <c r="J2399">
        <v>816</v>
      </c>
      <c r="K2399">
        <v>0</v>
      </c>
      <c r="L2399" s="2">
        <v>0</v>
      </c>
      <c r="M2399" s="2">
        <v>0</v>
      </c>
      <c r="N2399" s="2">
        <v>0</v>
      </c>
      <c r="O2399" s="2">
        <v>489</v>
      </c>
      <c r="P2399" s="2">
        <v>0</v>
      </c>
      <c r="Q2399" s="2">
        <v>0</v>
      </c>
      <c r="R2399" s="2">
        <v>0</v>
      </c>
      <c r="S2399" s="2">
        <v>0</v>
      </c>
      <c r="T2399" s="2">
        <v>0</v>
      </c>
      <c r="U2399" s="2">
        <v>489</v>
      </c>
      <c r="V2399" t="s">
        <v>55</v>
      </c>
    </row>
    <row r="2400" spans="1:22" ht="15.75" hidden="1" thickBot="1" x14ac:dyDescent="0.3">
      <c r="A2400" t="s">
        <v>8324</v>
      </c>
      <c r="B2400" s="6" t="s">
        <v>10871</v>
      </c>
      <c r="C2400" t="s">
        <v>1</v>
      </c>
      <c r="D2400" t="s">
        <v>7706</v>
      </c>
      <c r="E2400" t="s">
        <v>10763</v>
      </c>
      <c r="F2400" t="s">
        <v>10764</v>
      </c>
      <c r="G2400">
        <v>815</v>
      </c>
      <c r="H2400">
        <v>815</v>
      </c>
      <c r="I2400">
        <v>815</v>
      </c>
      <c r="J2400">
        <v>815</v>
      </c>
      <c r="K2400">
        <v>0</v>
      </c>
      <c r="L2400" s="2">
        <v>0</v>
      </c>
      <c r="M2400" s="2">
        <v>0</v>
      </c>
      <c r="N2400" s="2">
        <v>0</v>
      </c>
      <c r="O2400" s="2">
        <v>108</v>
      </c>
      <c r="P2400" s="2">
        <v>0</v>
      </c>
      <c r="Q2400" s="2">
        <v>0</v>
      </c>
      <c r="R2400" s="2">
        <v>0</v>
      </c>
      <c r="S2400" s="2">
        <v>0</v>
      </c>
      <c r="T2400" s="2">
        <v>0</v>
      </c>
      <c r="U2400" s="2">
        <v>108</v>
      </c>
      <c r="V2400" t="s">
        <v>55</v>
      </c>
    </row>
    <row r="2401" spans="1:22" ht="15.75" hidden="1" thickBot="1" x14ac:dyDescent="0.3">
      <c r="A2401" t="s">
        <v>8324</v>
      </c>
      <c r="B2401" s="6" t="s">
        <v>10871</v>
      </c>
      <c r="C2401" t="s">
        <v>1</v>
      </c>
      <c r="D2401" t="s">
        <v>7706</v>
      </c>
      <c r="E2401" t="s">
        <v>10763</v>
      </c>
      <c r="F2401" t="s">
        <v>10764</v>
      </c>
      <c r="G2401">
        <v>814</v>
      </c>
      <c r="H2401">
        <v>814</v>
      </c>
      <c r="I2401">
        <v>814</v>
      </c>
      <c r="J2401">
        <v>814</v>
      </c>
      <c r="K2401">
        <v>0</v>
      </c>
      <c r="L2401" s="2">
        <v>0</v>
      </c>
      <c r="M2401" s="2">
        <v>0</v>
      </c>
      <c r="N2401" s="2">
        <v>0</v>
      </c>
      <c r="O2401" s="2">
        <v>4.5</v>
      </c>
      <c r="P2401" s="2">
        <v>0</v>
      </c>
      <c r="Q2401" s="2">
        <v>0</v>
      </c>
      <c r="R2401" s="2">
        <v>0</v>
      </c>
      <c r="S2401" s="2">
        <v>0</v>
      </c>
      <c r="T2401" s="2">
        <v>0</v>
      </c>
      <c r="U2401" s="2">
        <v>4.5</v>
      </c>
      <c r="V2401" t="s">
        <v>55</v>
      </c>
    </row>
    <row r="2402" spans="1:22" ht="15.75" hidden="1" thickBot="1" x14ac:dyDescent="0.3">
      <c r="A2402" t="s">
        <v>8324</v>
      </c>
      <c r="B2402" s="6" t="s">
        <v>10871</v>
      </c>
      <c r="C2402" t="s">
        <v>1</v>
      </c>
      <c r="D2402" t="s">
        <v>7706</v>
      </c>
      <c r="E2402" t="s">
        <v>10763</v>
      </c>
      <c r="F2402" t="s">
        <v>10764</v>
      </c>
      <c r="G2402">
        <v>813</v>
      </c>
      <c r="H2402">
        <v>813</v>
      </c>
      <c r="I2402">
        <v>813</v>
      </c>
      <c r="J2402">
        <v>813</v>
      </c>
      <c r="K2402">
        <v>0</v>
      </c>
      <c r="L2402" s="2">
        <v>0</v>
      </c>
      <c r="M2402" s="2">
        <v>0</v>
      </c>
      <c r="N2402" s="2">
        <v>0</v>
      </c>
      <c r="O2402" s="2">
        <v>5</v>
      </c>
      <c r="P2402" s="2">
        <v>0</v>
      </c>
      <c r="Q2402" s="2">
        <v>0</v>
      </c>
      <c r="R2402" s="2">
        <v>0</v>
      </c>
      <c r="S2402" s="2">
        <v>0</v>
      </c>
      <c r="T2402" s="2">
        <v>0</v>
      </c>
      <c r="U2402" s="2">
        <v>5</v>
      </c>
      <c r="V2402" t="s">
        <v>55</v>
      </c>
    </row>
    <row r="2403" spans="1:22" ht="15.75" hidden="1" thickBot="1" x14ac:dyDescent="0.3">
      <c r="A2403" t="s">
        <v>8324</v>
      </c>
      <c r="B2403" s="6" t="s">
        <v>10871</v>
      </c>
      <c r="C2403" t="s">
        <v>1</v>
      </c>
      <c r="D2403" t="s">
        <v>7706</v>
      </c>
      <c r="E2403" t="s">
        <v>10763</v>
      </c>
      <c r="F2403" t="s">
        <v>10764</v>
      </c>
      <c r="G2403">
        <v>812</v>
      </c>
      <c r="H2403">
        <v>812</v>
      </c>
      <c r="I2403">
        <v>812</v>
      </c>
      <c r="J2403">
        <v>812</v>
      </c>
      <c r="K2403">
        <v>0</v>
      </c>
      <c r="L2403" s="2">
        <v>0</v>
      </c>
      <c r="M2403" s="2">
        <v>0</v>
      </c>
      <c r="N2403" s="2">
        <v>0</v>
      </c>
      <c r="O2403" s="2">
        <v>45</v>
      </c>
      <c r="P2403" s="2">
        <v>0</v>
      </c>
      <c r="Q2403" s="2">
        <v>0</v>
      </c>
      <c r="R2403" s="2">
        <v>0</v>
      </c>
      <c r="S2403" s="2">
        <v>0</v>
      </c>
      <c r="T2403" s="2">
        <v>0</v>
      </c>
      <c r="U2403" s="2">
        <v>45</v>
      </c>
      <c r="V2403" t="s">
        <v>55</v>
      </c>
    </row>
    <row r="2404" spans="1:22" ht="15.75" hidden="1" thickBot="1" x14ac:dyDescent="0.3">
      <c r="A2404" t="s">
        <v>8324</v>
      </c>
      <c r="B2404" s="6" t="s">
        <v>10871</v>
      </c>
      <c r="C2404" t="s">
        <v>1</v>
      </c>
      <c r="D2404" t="s">
        <v>7706</v>
      </c>
      <c r="E2404" t="s">
        <v>10763</v>
      </c>
      <c r="F2404" t="s">
        <v>10764</v>
      </c>
      <c r="G2404">
        <v>811</v>
      </c>
      <c r="H2404">
        <v>811</v>
      </c>
      <c r="I2404">
        <v>811</v>
      </c>
      <c r="J2404">
        <v>811</v>
      </c>
      <c r="K2404">
        <v>0</v>
      </c>
      <c r="L2404" s="2">
        <v>0</v>
      </c>
      <c r="M2404" s="2">
        <v>0</v>
      </c>
      <c r="N2404" s="2">
        <v>0</v>
      </c>
      <c r="O2404" s="2">
        <v>60</v>
      </c>
      <c r="P2404" s="2">
        <v>0</v>
      </c>
      <c r="Q2404" s="2">
        <v>0</v>
      </c>
      <c r="R2404" s="2">
        <v>0</v>
      </c>
      <c r="S2404" s="2">
        <v>0</v>
      </c>
      <c r="T2404" s="2">
        <v>0</v>
      </c>
      <c r="U2404" s="2">
        <v>60</v>
      </c>
      <c r="V2404" t="s">
        <v>55</v>
      </c>
    </row>
    <row r="2405" spans="1:22" ht="15.75" hidden="1" thickBot="1" x14ac:dyDescent="0.3">
      <c r="A2405" t="s">
        <v>8324</v>
      </c>
      <c r="B2405" s="6" t="s">
        <v>10871</v>
      </c>
      <c r="C2405" t="s">
        <v>1</v>
      </c>
      <c r="D2405" t="s">
        <v>7706</v>
      </c>
      <c r="E2405" t="s">
        <v>10763</v>
      </c>
      <c r="F2405" t="s">
        <v>10764</v>
      </c>
      <c r="G2405">
        <v>810</v>
      </c>
      <c r="H2405">
        <v>810</v>
      </c>
      <c r="I2405">
        <v>810</v>
      </c>
      <c r="J2405">
        <v>810</v>
      </c>
      <c r="K2405">
        <v>0</v>
      </c>
      <c r="L2405" s="2">
        <v>0</v>
      </c>
      <c r="M2405" s="2">
        <v>0</v>
      </c>
      <c r="N2405" s="2">
        <v>0</v>
      </c>
      <c r="O2405" s="2">
        <v>209.95</v>
      </c>
      <c r="P2405" s="2">
        <v>0</v>
      </c>
      <c r="Q2405" s="2">
        <v>0</v>
      </c>
      <c r="R2405" s="2">
        <v>0</v>
      </c>
      <c r="S2405" s="2">
        <v>0</v>
      </c>
      <c r="T2405" s="2">
        <v>0</v>
      </c>
      <c r="U2405" s="2">
        <v>209.95</v>
      </c>
      <c r="V2405" t="s">
        <v>55</v>
      </c>
    </row>
    <row r="2406" spans="1:22" ht="15.75" hidden="1" thickBot="1" x14ac:dyDescent="0.3">
      <c r="A2406" t="s">
        <v>8324</v>
      </c>
      <c r="B2406" s="6" t="s">
        <v>10871</v>
      </c>
      <c r="C2406" t="s">
        <v>1</v>
      </c>
      <c r="D2406" t="s">
        <v>7706</v>
      </c>
      <c r="E2406" t="s">
        <v>10763</v>
      </c>
      <c r="F2406" t="s">
        <v>10764</v>
      </c>
      <c r="G2406">
        <v>809</v>
      </c>
      <c r="H2406">
        <v>809</v>
      </c>
      <c r="I2406">
        <v>809</v>
      </c>
      <c r="J2406">
        <v>809</v>
      </c>
      <c r="K2406">
        <v>0</v>
      </c>
      <c r="L2406" s="2">
        <v>0</v>
      </c>
      <c r="M2406" s="2">
        <v>0</v>
      </c>
      <c r="N2406" s="2">
        <v>0</v>
      </c>
      <c r="O2406" s="2">
        <v>22.5</v>
      </c>
      <c r="P2406" s="2">
        <v>0</v>
      </c>
      <c r="Q2406" s="2">
        <v>0</v>
      </c>
      <c r="R2406" s="2">
        <v>0</v>
      </c>
      <c r="S2406" s="2">
        <v>0</v>
      </c>
      <c r="T2406" s="2">
        <v>0</v>
      </c>
      <c r="U2406" s="2">
        <v>22.5</v>
      </c>
      <c r="V2406" t="s">
        <v>55</v>
      </c>
    </row>
    <row r="2407" spans="1:22" ht="15.75" hidden="1" thickBot="1" x14ac:dyDescent="0.3">
      <c r="A2407" t="s">
        <v>8324</v>
      </c>
      <c r="B2407" s="6" t="s">
        <v>10871</v>
      </c>
      <c r="C2407" t="s">
        <v>1</v>
      </c>
      <c r="D2407" t="s">
        <v>7706</v>
      </c>
      <c r="E2407" t="s">
        <v>10763</v>
      </c>
      <c r="F2407" t="s">
        <v>10764</v>
      </c>
      <c r="G2407">
        <v>808</v>
      </c>
      <c r="H2407">
        <v>808</v>
      </c>
      <c r="I2407">
        <v>808</v>
      </c>
      <c r="J2407">
        <v>808</v>
      </c>
      <c r="K2407">
        <v>0</v>
      </c>
      <c r="L2407" s="2">
        <v>0</v>
      </c>
      <c r="M2407" s="2">
        <v>0</v>
      </c>
      <c r="N2407" s="2">
        <v>0</v>
      </c>
      <c r="O2407" s="2">
        <v>67.400000000000006</v>
      </c>
      <c r="P2407" s="2">
        <v>0</v>
      </c>
      <c r="Q2407" s="2">
        <v>0</v>
      </c>
      <c r="R2407" s="2">
        <v>0</v>
      </c>
      <c r="S2407" s="2">
        <v>0</v>
      </c>
      <c r="T2407" s="2">
        <v>0</v>
      </c>
      <c r="U2407" s="2">
        <v>67.400000000000006</v>
      </c>
      <c r="V2407" t="s">
        <v>55</v>
      </c>
    </row>
    <row r="2408" spans="1:22" ht="15.75" hidden="1" thickBot="1" x14ac:dyDescent="0.3">
      <c r="A2408" t="s">
        <v>8324</v>
      </c>
      <c r="B2408" s="6" t="s">
        <v>10871</v>
      </c>
      <c r="C2408" t="s">
        <v>1</v>
      </c>
      <c r="D2408" t="s">
        <v>7706</v>
      </c>
      <c r="E2408" t="s">
        <v>10763</v>
      </c>
      <c r="F2408" t="s">
        <v>10764</v>
      </c>
      <c r="G2408">
        <v>807</v>
      </c>
      <c r="H2408">
        <v>807</v>
      </c>
      <c r="I2408">
        <v>807</v>
      </c>
      <c r="J2408">
        <v>807</v>
      </c>
      <c r="K2408">
        <v>0</v>
      </c>
      <c r="L2408" s="2">
        <v>0</v>
      </c>
      <c r="M2408" s="2">
        <v>0</v>
      </c>
      <c r="N2408" s="2">
        <v>0</v>
      </c>
      <c r="O2408" s="2">
        <v>274.2</v>
      </c>
      <c r="P2408" s="2">
        <v>0</v>
      </c>
      <c r="Q2408" s="2">
        <v>0</v>
      </c>
      <c r="R2408" s="2">
        <v>0</v>
      </c>
      <c r="S2408" s="2">
        <v>0</v>
      </c>
      <c r="T2408" s="2">
        <v>0</v>
      </c>
      <c r="U2408" s="2">
        <v>274.2</v>
      </c>
      <c r="V2408" t="s">
        <v>55</v>
      </c>
    </row>
    <row r="2409" spans="1:22" ht="15.75" hidden="1" thickBot="1" x14ac:dyDescent="0.3">
      <c r="A2409" t="s">
        <v>8324</v>
      </c>
      <c r="B2409" s="6" t="s">
        <v>10871</v>
      </c>
      <c r="C2409" t="s">
        <v>1</v>
      </c>
      <c r="D2409" t="s">
        <v>7706</v>
      </c>
      <c r="E2409" t="s">
        <v>10763</v>
      </c>
      <c r="F2409" t="s">
        <v>10764</v>
      </c>
      <c r="G2409">
        <v>806</v>
      </c>
      <c r="H2409">
        <v>806</v>
      </c>
      <c r="I2409">
        <v>806</v>
      </c>
      <c r="J2409">
        <v>806</v>
      </c>
      <c r="K2409">
        <v>0</v>
      </c>
      <c r="L2409" s="2">
        <v>0</v>
      </c>
      <c r="M2409" s="2">
        <v>0</v>
      </c>
      <c r="N2409" s="2">
        <v>0</v>
      </c>
      <c r="O2409" s="2">
        <v>535</v>
      </c>
      <c r="P2409" s="2">
        <v>0</v>
      </c>
      <c r="Q2409" s="2">
        <v>0</v>
      </c>
      <c r="R2409" s="2">
        <v>0</v>
      </c>
      <c r="S2409" s="2">
        <v>0</v>
      </c>
      <c r="T2409" s="2">
        <v>0</v>
      </c>
      <c r="U2409" s="2">
        <v>535</v>
      </c>
      <c r="V2409" t="s">
        <v>55</v>
      </c>
    </row>
    <row r="2410" spans="1:22" ht="15.75" hidden="1" thickBot="1" x14ac:dyDescent="0.3">
      <c r="A2410" t="s">
        <v>8324</v>
      </c>
      <c r="B2410" s="6" t="s">
        <v>10871</v>
      </c>
      <c r="C2410" t="s">
        <v>1</v>
      </c>
      <c r="D2410" t="s">
        <v>7706</v>
      </c>
      <c r="E2410" t="s">
        <v>10763</v>
      </c>
      <c r="F2410" t="s">
        <v>10764</v>
      </c>
      <c r="G2410">
        <v>805</v>
      </c>
      <c r="H2410">
        <v>805</v>
      </c>
      <c r="I2410">
        <v>805</v>
      </c>
      <c r="J2410">
        <v>805</v>
      </c>
      <c r="K2410">
        <v>0</v>
      </c>
      <c r="L2410" s="2">
        <v>0</v>
      </c>
      <c r="M2410" s="2">
        <v>0</v>
      </c>
      <c r="N2410" s="2">
        <v>0</v>
      </c>
      <c r="O2410" s="2">
        <v>73.349999999999994</v>
      </c>
      <c r="P2410" s="2">
        <v>0</v>
      </c>
      <c r="Q2410" s="2">
        <v>0</v>
      </c>
      <c r="R2410" s="2">
        <v>0</v>
      </c>
      <c r="S2410" s="2">
        <v>0</v>
      </c>
      <c r="T2410" s="2">
        <v>0</v>
      </c>
      <c r="U2410" s="2">
        <v>73.349999999999994</v>
      </c>
      <c r="V2410" t="s">
        <v>55</v>
      </c>
    </row>
    <row r="2411" spans="1:22" ht="15.75" hidden="1" thickBot="1" x14ac:dyDescent="0.3">
      <c r="A2411" t="s">
        <v>8324</v>
      </c>
      <c r="B2411" s="6" t="s">
        <v>10871</v>
      </c>
      <c r="C2411" t="s">
        <v>1</v>
      </c>
      <c r="D2411" t="s">
        <v>7706</v>
      </c>
      <c r="E2411" t="s">
        <v>10763</v>
      </c>
      <c r="F2411" t="s">
        <v>10764</v>
      </c>
      <c r="G2411">
        <v>804</v>
      </c>
      <c r="H2411">
        <v>804</v>
      </c>
      <c r="I2411">
        <v>804</v>
      </c>
      <c r="J2411">
        <v>804</v>
      </c>
      <c r="K2411">
        <v>0</v>
      </c>
      <c r="L2411" s="2">
        <v>0</v>
      </c>
      <c r="M2411" s="2">
        <v>0</v>
      </c>
      <c r="N2411" s="2">
        <v>0</v>
      </c>
      <c r="O2411" s="2">
        <v>3</v>
      </c>
      <c r="P2411" s="2">
        <v>0</v>
      </c>
      <c r="Q2411" s="2">
        <v>0</v>
      </c>
      <c r="R2411" s="2">
        <v>0</v>
      </c>
      <c r="S2411" s="2">
        <v>0</v>
      </c>
      <c r="T2411" s="2">
        <v>0</v>
      </c>
      <c r="U2411" s="2">
        <v>3</v>
      </c>
      <c r="V2411" t="s">
        <v>55</v>
      </c>
    </row>
    <row r="2412" spans="1:22" ht="15.75" hidden="1" thickBot="1" x14ac:dyDescent="0.3">
      <c r="A2412" t="s">
        <v>8324</v>
      </c>
      <c r="B2412" s="6" t="s">
        <v>10871</v>
      </c>
      <c r="C2412" t="s">
        <v>1</v>
      </c>
      <c r="D2412" t="s">
        <v>7706</v>
      </c>
      <c r="E2412" t="s">
        <v>10763</v>
      </c>
      <c r="F2412" t="s">
        <v>10764</v>
      </c>
      <c r="G2412">
        <v>803</v>
      </c>
      <c r="H2412">
        <v>803</v>
      </c>
      <c r="I2412">
        <v>803</v>
      </c>
      <c r="J2412">
        <v>803</v>
      </c>
      <c r="K2412">
        <v>0</v>
      </c>
      <c r="L2412" s="2">
        <v>0</v>
      </c>
      <c r="M2412" s="2">
        <v>0</v>
      </c>
      <c r="N2412" s="2">
        <v>0</v>
      </c>
      <c r="O2412" s="132">
        <v>439</v>
      </c>
      <c r="P2412" s="2">
        <v>0</v>
      </c>
      <c r="Q2412" s="2">
        <v>0</v>
      </c>
      <c r="R2412" s="2">
        <v>0</v>
      </c>
      <c r="S2412" s="2">
        <v>0</v>
      </c>
      <c r="T2412" s="2">
        <v>0</v>
      </c>
      <c r="U2412" s="2">
        <v>439</v>
      </c>
      <c r="V2412" t="s">
        <v>55</v>
      </c>
    </row>
    <row r="2413" spans="1:22" ht="15.75" hidden="1" thickBot="1" x14ac:dyDescent="0.3">
      <c r="A2413" t="s">
        <v>8324</v>
      </c>
      <c r="B2413" s="6" t="s">
        <v>10871</v>
      </c>
      <c r="C2413" t="s">
        <v>1</v>
      </c>
      <c r="D2413" t="s">
        <v>7706</v>
      </c>
      <c r="E2413" t="s">
        <v>10763</v>
      </c>
      <c r="F2413" t="s">
        <v>10764</v>
      </c>
      <c r="G2413">
        <v>802</v>
      </c>
      <c r="H2413">
        <v>802</v>
      </c>
      <c r="I2413">
        <v>802</v>
      </c>
      <c r="J2413">
        <v>802</v>
      </c>
      <c r="K2413">
        <v>0</v>
      </c>
      <c r="L2413" s="2">
        <v>0</v>
      </c>
      <c r="M2413" s="2">
        <v>0</v>
      </c>
      <c r="N2413" s="2">
        <v>0</v>
      </c>
      <c r="O2413" s="2">
        <v>71.5</v>
      </c>
      <c r="P2413" s="2">
        <v>0</v>
      </c>
      <c r="Q2413" s="2">
        <v>0</v>
      </c>
      <c r="R2413" s="2">
        <v>0</v>
      </c>
      <c r="S2413" s="2">
        <v>0</v>
      </c>
      <c r="T2413" s="2">
        <v>0</v>
      </c>
      <c r="U2413" s="2">
        <v>71.5</v>
      </c>
      <c r="V2413" t="s">
        <v>55</v>
      </c>
    </row>
    <row r="2414" spans="1:22" ht="15.75" hidden="1" thickBot="1" x14ac:dyDescent="0.3">
      <c r="A2414" t="s">
        <v>8324</v>
      </c>
      <c r="B2414" s="6" t="s">
        <v>10870</v>
      </c>
      <c r="C2414" t="s">
        <v>1</v>
      </c>
      <c r="D2414" t="s">
        <v>7706</v>
      </c>
      <c r="E2414" t="s">
        <v>10763</v>
      </c>
      <c r="F2414" t="s">
        <v>10764</v>
      </c>
      <c r="G2414">
        <v>801</v>
      </c>
      <c r="H2414">
        <v>801</v>
      </c>
      <c r="I2414">
        <v>801</v>
      </c>
      <c r="J2414">
        <v>801</v>
      </c>
      <c r="K2414">
        <v>0</v>
      </c>
      <c r="L2414" s="2">
        <v>0</v>
      </c>
      <c r="M2414" s="2">
        <v>0</v>
      </c>
      <c r="N2414" s="2">
        <v>0</v>
      </c>
      <c r="O2414" s="132">
        <v>50.47</v>
      </c>
      <c r="P2414" s="2">
        <v>0</v>
      </c>
      <c r="Q2414" s="2">
        <v>0</v>
      </c>
      <c r="R2414" s="2">
        <v>0</v>
      </c>
      <c r="S2414" s="2">
        <v>0</v>
      </c>
      <c r="T2414" s="2">
        <v>0</v>
      </c>
      <c r="U2414" s="2">
        <v>50.47</v>
      </c>
      <c r="V2414" t="s">
        <v>55</v>
      </c>
    </row>
    <row r="2415" spans="1:22" ht="15.75" hidden="1" thickBot="1" x14ac:dyDescent="0.3">
      <c r="A2415" t="s">
        <v>8324</v>
      </c>
      <c r="B2415" s="6" t="s">
        <v>10870</v>
      </c>
      <c r="C2415" t="s">
        <v>1</v>
      </c>
      <c r="D2415" t="s">
        <v>7706</v>
      </c>
      <c r="E2415" t="s">
        <v>10763</v>
      </c>
      <c r="F2415" t="s">
        <v>10764</v>
      </c>
      <c r="G2415">
        <v>800</v>
      </c>
      <c r="H2415">
        <v>800</v>
      </c>
      <c r="I2415">
        <v>800</v>
      </c>
      <c r="J2415">
        <v>800</v>
      </c>
      <c r="K2415">
        <v>0</v>
      </c>
      <c r="L2415" s="2">
        <v>0</v>
      </c>
      <c r="M2415" s="2">
        <v>0</v>
      </c>
      <c r="N2415" s="2">
        <v>0</v>
      </c>
      <c r="O2415" s="2">
        <v>528.75</v>
      </c>
      <c r="P2415" s="2">
        <v>0</v>
      </c>
      <c r="Q2415" s="2">
        <v>0</v>
      </c>
      <c r="R2415" s="2">
        <v>0</v>
      </c>
      <c r="S2415" s="2">
        <v>0</v>
      </c>
      <c r="T2415" s="2">
        <v>0</v>
      </c>
      <c r="U2415" s="2">
        <v>528.75</v>
      </c>
      <c r="V2415" t="s">
        <v>55</v>
      </c>
    </row>
    <row r="2416" spans="1:22" ht="15.75" hidden="1" thickBot="1" x14ac:dyDescent="0.3">
      <c r="A2416" t="s">
        <v>8324</v>
      </c>
      <c r="B2416" s="6" t="s">
        <v>10870</v>
      </c>
      <c r="C2416" t="s">
        <v>1</v>
      </c>
      <c r="D2416" t="s">
        <v>7706</v>
      </c>
      <c r="E2416" t="s">
        <v>10763</v>
      </c>
      <c r="F2416" t="s">
        <v>10764</v>
      </c>
      <c r="G2416">
        <v>799</v>
      </c>
      <c r="H2416">
        <v>799</v>
      </c>
      <c r="I2416">
        <v>799</v>
      </c>
      <c r="J2416">
        <v>799</v>
      </c>
      <c r="K2416">
        <v>0</v>
      </c>
      <c r="L2416" s="2">
        <v>0</v>
      </c>
      <c r="M2416" s="2">
        <v>0</v>
      </c>
      <c r="N2416" s="2">
        <v>0</v>
      </c>
      <c r="O2416" s="2">
        <v>49.95</v>
      </c>
      <c r="P2416" s="2">
        <v>0</v>
      </c>
      <c r="Q2416" s="2">
        <v>0</v>
      </c>
      <c r="R2416" s="2">
        <v>0</v>
      </c>
      <c r="S2416" s="2">
        <v>0</v>
      </c>
      <c r="T2416" s="2">
        <v>0</v>
      </c>
      <c r="U2416" s="2">
        <v>49.95</v>
      </c>
      <c r="V2416" t="s">
        <v>55</v>
      </c>
    </row>
    <row r="2417" spans="1:22" ht="15.75" hidden="1" thickBot="1" x14ac:dyDescent="0.3">
      <c r="A2417" t="s">
        <v>8324</v>
      </c>
      <c r="B2417" s="6" t="s">
        <v>10870</v>
      </c>
      <c r="C2417" t="s">
        <v>1</v>
      </c>
      <c r="D2417" t="s">
        <v>7706</v>
      </c>
      <c r="E2417" t="s">
        <v>10763</v>
      </c>
      <c r="F2417" t="s">
        <v>10764</v>
      </c>
      <c r="G2417">
        <v>798</v>
      </c>
      <c r="H2417">
        <v>798</v>
      </c>
      <c r="I2417">
        <v>798</v>
      </c>
      <c r="J2417">
        <v>798</v>
      </c>
      <c r="K2417">
        <v>0</v>
      </c>
      <c r="L2417" s="2">
        <v>0</v>
      </c>
      <c r="M2417" s="2">
        <v>0</v>
      </c>
      <c r="N2417" s="2">
        <v>0</v>
      </c>
      <c r="O2417" s="2">
        <v>286</v>
      </c>
      <c r="P2417" s="2">
        <v>0</v>
      </c>
      <c r="Q2417" s="2">
        <v>0</v>
      </c>
      <c r="R2417" s="2">
        <v>0</v>
      </c>
      <c r="S2417" s="2">
        <v>0</v>
      </c>
      <c r="T2417" s="2">
        <v>0</v>
      </c>
      <c r="U2417" s="2">
        <v>286</v>
      </c>
      <c r="V2417" t="s">
        <v>55</v>
      </c>
    </row>
    <row r="2418" spans="1:22" ht="15.75" hidden="1" thickBot="1" x14ac:dyDescent="0.3">
      <c r="A2418" t="s">
        <v>8324</v>
      </c>
      <c r="B2418" s="6" t="s">
        <v>10870</v>
      </c>
      <c r="C2418" t="s">
        <v>1</v>
      </c>
      <c r="D2418" t="s">
        <v>7706</v>
      </c>
      <c r="E2418" t="s">
        <v>10763</v>
      </c>
      <c r="F2418" t="s">
        <v>10764</v>
      </c>
      <c r="G2418">
        <v>797</v>
      </c>
      <c r="H2418">
        <v>797</v>
      </c>
      <c r="I2418">
        <v>797</v>
      </c>
      <c r="J2418">
        <v>797</v>
      </c>
      <c r="K2418">
        <v>0</v>
      </c>
      <c r="L2418" s="2">
        <v>0</v>
      </c>
      <c r="M2418" s="2">
        <v>0</v>
      </c>
      <c r="N2418" s="2">
        <v>0</v>
      </c>
      <c r="O2418" s="2">
        <v>18.899999999999999</v>
      </c>
      <c r="P2418" s="2">
        <v>0</v>
      </c>
      <c r="Q2418" s="2">
        <v>0</v>
      </c>
      <c r="R2418" s="2">
        <v>0</v>
      </c>
      <c r="S2418" s="2">
        <v>0</v>
      </c>
      <c r="T2418" s="2">
        <v>0</v>
      </c>
      <c r="U2418" s="2">
        <v>18.899999999999999</v>
      </c>
      <c r="V2418" t="s">
        <v>55</v>
      </c>
    </row>
    <row r="2419" spans="1:22" ht="15.75" hidden="1" thickBot="1" x14ac:dyDescent="0.3">
      <c r="A2419" t="s">
        <v>8324</v>
      </c>
      <c r="B2419" s="6" t="s">
        <v>10870</v>
      </c>
      <c r="C2419" t="s">
        <v>1</v>
      </c>
      <c r="D2419" t="s">
        <v>7706</v>
      </c>
      <c r="E2419" t="s">
        <v>10763</v>
      </c>
      <c r="F2419" t="s">
        <v>10764</v>
      </c>
      <c r="G2419">
        <v>796</v>
      </c>
      <c r="H2419">
        <v>796</v>
      </c>
      <c r="I2419">
        <v>796</v>
      </c>
      <c r="J2419">
        <v>796</v>
      </c>
      <c r="K2419">
        <v>0</v>
      </c>
      <c r="L2419" s="2">
        <v>0</v>
      </c>
      <c r="M2419" s="2">
        <v>0</v>
      </c>
      <c r="N2419" s="2">
        <v>0</v>
      </c>
      <c r="O2419" s="2">
        <v>34.200000000000003</v>
      </c>
      <c r="P2419" s="2">
        <v>0</v>
      </c>
      <c r="Q2419" s="2">
        <v>0</v>
      </c>
      <c r="R2419" s="2">
        <v>0</v>
      </c>
      <c r="S2419" s="2">
        <v>0</v>
      </c>
      <c r="T2419" s="2">
        <v>0</v>
      </c>
      <c r="U2419" s="2">
        <v>34.200000000000003</v>
      </c>
      <c r="V2419" t="s">
        <v>55</v>
      </c>
    </row>
    <row r="2420" spans="1:22" ht="15.75" hidden="1" thickBot="1" x14ac:dyDescent="0.3">
      <c r="A2420" t="s">
        <v>8324</v>
      </c>
      <c r="B2420" s="6" t="s">
        <v>10870</v>
      </c>
      <c r="C2420" t="s">
        <v>1</v>
      </c>
      <c r="D2420" t="s">
        <v>7706</v>
      </c>
      <c r="E2420" t="s">
        <v>10763</v>
      </c>
      <c r="F2420" t="s">
        <v>10764</v>
      </c>
      <c r="G2420">
        <v>795</v>
      </c>
      <c r="H2420">
        <v>795</v>
      </c>
      <c r="I2420">
        <v>795</v>
      </c>
      <c r="J2420">
        <v>795</v>
      </c>
      <c r="K2420">
        <v>0</v>
      </c>
      <c r="L2420" s="2">
        <v>0</v>
      </c>
      <c r="M2420" s="2">
        <v>0</v>
      </c>
      <c r="N2420" s="2">
        <v>0</v>
      </c>
      <c r="O2420" s="2">
        <v>125</v>
      </c>
      <c r="P2420" s="2">
        <v>0</v>
      </c>
      <c r="Q2420" s="2">
        <v>0</v>
      </c>
      <c r="R2420" s="2">
        <v>0</v>
      </c>
      <c r="S2420" s="2">
        <v>0</v>
      </c>
      <c r="T2420" s="2">
        <v>0</v>
      </c>
      <c r="U2420" s="2">
        <v>125</v>
      </c>
      <c r="V2420" t="s">
        <v>55</v>
      </c>
    </row>
    <row r="2421" spans="1:22" ht="15.75" hidden="1" thickBot="1" x14ac:dyDescent="0.3">
      <c r="A2421" t="s">
        <v>8324</v>
      </c>
      <c r="B2421" s="6" t="s">
        <v>10870</v>
      </c>
      <c r="C2421" t="s">
        <v>1</v>
      </c>
      <c r="D2421" t="s">
        <v>7706</v>
      </c>
      <c r="E2421" t="s">
        <v>10763</v>
      </c>
      <c r="F2421" t="s">
        <v>10764</v>
      </c>
      <c r="G2421">
        <v>794</v>
      </c>
      <c r="H2421">
        <v>794</v>
      </c>
      <c r="I2421">
        <v>794</v>
      </c>
      <c r="J2421">
        <v>794</v>
      </c>
      <c r="K2421">
        <v>0</v>
      </c>
      <c r="L2421" s="2">
        <v>0</v>
      </c>
      <c r="M2421" s="2">
        <v>0</v>
      </c>
      <c r="N2421" s="2">
        <v>0</v>
      </c>
      <c r="O2421" s="2">
        <v>460</v>
      </c>
      <c r="P2421" s="2">
        <v>0</v>
      </c>
      <c r="Q2421" s="2">
        <v>0</v>
      </c>
      <c r="R2421" s="2">
        <v>0</v>
      </c>
      <c r="S2421" s="2">
        <v>0</v>
      </c>
      <c r="T2421" s="2">
        <v>0</v>
      </c>
      <c r="U2421" s="2">
        <v>460</v>
      </c>
      <c r="V2421" t="s">
        <v>55</v>
      </c>
    </row>
    <row r="2422" spans="1:22" ht="15.75" hidden="1" thickBot="1" x14ac:dyDescent="0.3">
      <c r="A2422" t="s">
        <v>8324</v>
      </c>
      <c r="B2422" s="6" t="s">
        <v>10870</v>
      </c>
      <c r="C2422" t="s">
        <v>1</v>
      </c>
      <c r="D2422" t="s">
        <v>7706</v>
      </c>
      <c r="E2422" t="s">
        <v>10763</v>
      </c>
      <c r="F2422" t="s">
        <v>10764</v>
      </c>
      <c r="G2422">
        <v>793</v>
      </c>
      <c r="H2422">
        <v>793</v>
      </c>
      <c r="I2422">
        <v>793</v>
      </c>
      <c r="J2422">
        <v>793</v>
      </c>
      <c r="K2422">
        <v>0</v>
      </c>
      <c r="L2422" s="2">
        <v>0</v>
      </c>
      <c r="M2422" s="2">
        <v>0</v>
      </c>
      <c r="N2422" s="2">
        <v>0</v>
      </c>
      <c r="O2422" s="2">
        <v>655</v>
      </c>
      <c r="P2422" s="2">
        <v>0</v>
      </c>
      <c r="Q2422" s="2">
        <v>0</v>
      </c>
      <c r="R2422" s="2">
        <v>0</v>
      </c>
      <c r="S2422" s="2">
        <v>0</v>
      </c>
      <c r="T2422" s="2">
        <v>0</v>
      </c>
      <c r="U2422" s="2">
        <v>655</v>
      </c>
      <c r="V2422" t="s">
        <v>55</v>
      </c>
    </row>
    <row r="2423" spans="1:22" ht="15.75" hidden="1" thickBot="1" x14ac:dyDescent="0.3">
      <c r="A2423" t="s">
        <v>8324</v>
      </c>
      <c r="B2423" s="6" t="s">
        <v>10870</v>
      </c>
      <c r="C2423" t="s">
        <v>1</v>
      </c>
      <c r="D2423" t="s">
        <v>7706</v>
      </c>
      <c r="E2423" t="s">
        <v>10763</v>
      </c>
      <c r="F2423" t="s">
        <v>10764</v>
      </c>
      <c r="G2423">
        <v>792</v>
      </c>
      <c r="H2423">
        <v>792</v>
      </c>
      <c r="I2423">
        <v>792</v>
      </c>
      <c r="J2423">
        <v>792</v>
      </c>
      <c r="K2423">
        <v>0</v>
      </c>
      <c r="L2423" s="2">
        <v>0</v>
      </c>
      <c r="M2423" s="2">
        <v>0</v>
      </c>
      <c r="N2423" s="2">
        <v>0</v>
      </c>
      <c r="O2423" s="2">
        <v>18</v>
      </c>
      <c r="P2423" s="2">
        <v>0</v>
      </c>
      <c r="Q2423" s="2">
        <v>0</v>
      </c>
      <c r="R2423" s="2">
        <v>0</v>
      </c>
      <c r="S2423" s="2">
        <v>0</v>
      </c>
      <c r="T2423" s="2">
        <v>0</v>
      </c>
      <c r="U2423" s="2">
        <v>18</v>
      </c>
      <c r="V2423" t="s">
        <v>55</v>
      </c>
    </row>
    <row r="2424" spans="1:22" ht="15.75" hidden="1" thickBot="1" x14ac:dyDescent="0.3">
      <c r="A2424" t="s">
        <v>8324</v>
      </c>
      <c r="B2424" s="6" t="s">
        <v>10870</v>
      </c>
      <c r="C2424" t="s">
        <v>1</v>
      </c>
      <c r="D2424" t="s">
        <v>7706</v>
      </c>
      <c r="E2424" t="s">
        <v>10763</v>
      </c>
      <c r="F2424" t="s">
        <v>10764</v>
      </c>
      <c r="G2424">
        <v>791</v>
      </c>
      <c r="H2424">
        <v>791</v>
      </c>
      <c r="I2424">
        <v>791</v>
      </c>
      <c r="J2424">
        <v>791</v>
      </c>
      <c r="K2424">
        <v>0</v>
      </c>
      <c r="L2424" s="2">
        <v>0</v>
      </c>
      <c r="M2424" s="2">
        <v>0</v>
      </c>
      <c r="N2424" s="2">
        <v>0</v>
      </c>
      <c r="O2424" s="2">
        <v>58.5</v>
      </c>
      <c r="P2424" s="2">
        <v>0</v>
      </c>
      <c r="Q2424" s="2">
        <v>0</v>
      </c>
      <c r="R2424" s="2">
        <v>0</v>
      </c>
      <c r="S2424" s="2">
        <v>0</v>
      </c>
      <c r="T2424" s="2">
        <v>0</v>
      </c>
      <c r="U2424" s="2">
        <v>58.5</v>
      </c>
      <c r="V2424" t="s">
        <v>55</v>
      </c>
    </row>
    <row r="2425" spans="1:22" ht="15.75" hidden="1" thickBot="1" x14ac:dyDescent="0.3">
      <c r="A2425" t="s">
        <v>8324</v>
      </c>
      <c r="B2425" s="6" t="s">
        <v>10870</v>
      </c>
      <c r="C2425" t="s">
        <v>1</v>
      </c>
      <c r="D2425" t="s">
        <v>7706</v>
      </c>
      <c r="E2425" t="s">
        <v>10763</v>
      </c>
      <c r="F2425" t="s">
        <v>10764</v>
      </c>
      <c r="G2425">
        <v>790</v>
      </c>
      <c r="H2425">
        <v>790</v>
      </c>
      <c r="I2425">
        <v>790</v>
      </c>
      <c r="J2425">
        <v>790</v>
      </c>
      <c r="K2425">
        <v>0</v>
      </c>
      <c r="L2425" s="2">
        <v>0</v>
      </c>
      <c r="M2425" s="2">
        <v>0</v>
      </c>
      <c r="N2425" s="2">
        <v>0</v>
      </c>
      <c r="O2425" s="2">
        <v>46.5</v>
      </c>
      <c r="P2425" s="2">
        <v>0</v>
      </c>
      <c r="Q2425" s="2">
        <v>0</v>
      </c>
      <c r="R2425" s="2">
        <v>0</v>
      </c>
      <c r="S2425" s="2">
        <v>0</v>
      </c>
      <c r="T2425" s="2">
        <v>0</v>
      </c>
      <c r="U2425" s="2">
        <v>46.5</v>
      </c>
      <c r="V2425" t="s">
        <v>55</v>
      </c>
    </row>
    <row r="2426" spans="1:22" ht="15.75" hidden="1" thickBot="1" x14ac:dyDescent="0.3">
      <c r="A2426" t="s">
        <v>8324</v>
      </c>
      <c r="B2426" s="6" t="s">
        <v>10870</v>
      </c>
      <c r="C2426" t="s">
        <v>1</v>
      </c>
      <c r="D2426" t="s">
        <v>7706</v>
      </c>
      <c r="E2426" t="s">
        <v>10763</v>
      </c>
      <c r="F2426" t="s">
        <v>10764</v>
      </c>
      <c r="G2426">
        <v>789</v>
      </c>
      <c r="H2426">
        <v>789</v>
      </c>
      <c r="I2426">
        <v>789</v>
      </c>
      <c r="J2426">
        <v>789</v>
      </c>
      <c r="K2426">
        <v>0</v>
      </c>
      <c r="L2426" s="2">
        <v>0</v>
      </c>
      <c r="M2426" s="2">
        <v>0</v>
      </c>
      <c r="N2426" s="2">
        <v>0</v>
      </c>
      <c r="O2426" s="2">
        <v>676</v>
      </c>
      <c r="P2426" s="2">
        <v>0</v>
      </c>
      <c r="Q2426" s="2">
        <v>0</v>
      </c>
      <c r="R2426" s="2">
        <v>0</v>
      </c>
      <c r="S2426" s="2">
        <v>0</v>
      </c>
      <c r="T2426" s="2">
        <v>0</v>
      </c>
      <c r="U2426" s="2">
        <v>676</v>
      </c>
      <c r="V2426" t="s">
        <v>55</v>
      </c>
    </row>
    <row r="2427" spans="1:22" ht="15.75" hidden="1" thickBot="1" x14ac:dyDescent="0.3">
      <c r="A2427" t="s">
        <v>8324</v>
      </c>
      <c r="B2427" s="6" t="s">
        <v>10870</v>
      </c>
      <c r="C2427" t="s">
        <v>1</v>
      </c>
      <c r="D2427" t="s">
        <v>7706</v>
      </c>
      <c r="E2427" t="s">
        <v>10763</v>
      </c>
      <c r="F2427" t="s">
        <v>10764</v>
      </c>
      <c r="G2427">
        <v>788</v>
      </c>
      <c r="H2427">
        <v>788</v>
      </c>
      <c r="I2427">
        <v>788</v>
      </c>
      <c r="J2427">
        <v>788</v>
      </c>
      <c r="K2427">
        <v>0</v>
      </c>
      <c r="L2427" s="2">
        <v>0</v>
      </c>
      <c r="M2427" s="2">
        <v>0</v>
      </c>
      <c r="N2427" s="2">
        <v>0</v>
      </c>
      <c r="O2427" s="2">
        <v>648.5</v>
      </c>
      <c r="P2427" s="2">
        <v>0</v>
      </c>
      <c r="Q2427" s="2">
        <v>0</v>
      </c>
      <c r="R2427" s="2">
        <v>0</v>
      </c>
      <c r="S2427" s="2">
        <v>0</v>
      </c>
      <c r="T2427" s="2">
        <v>0</v>
      </c>
      <c r="U2427" s="2">
        <v>648.5</v>
      </c>
      <c r="V2427" t="s">
        <v>55</v>
      </c>
    </row>
    <row r="2428" spans="1:22" ht="15.75" hidden="1" thickBot="1" x14ac:dyDescent="0.3">
      <c r="A2428" t="s">
        <v>8324</v>
      </c>
      <c r="B2428" s="6" t="s">
        <v>10869</v>
      </c>
      <c r="C2428" t="s">
        <v>1</v>
      </c>
      <c r="D2428" t="s">
        <v>7706</v>
      </c>
      <c r="E2428" t="s">
        <v>10763</v>
      </c>
      <c r="F2428" t="s">
        <v>10764</v>
      </c>
      <c r="G2428">
        <v>787</v>
      </c>
      <c r="H2428">
        <v>787</v>
      </c>
      <c r="I2428">
        <v>787</v>
      </c>
      <c r="J2428">
        <v>787</v>
      </c>
      <c r="K2428">
        <v>0</v>
      </c>
      <c r="L2428" s="2">
        <v>0</v>
      </c>
      <c r="M2428" s="2">
        <v>0</v>
      </c>
      <c r="N2428" s="2">
        <v>0</v>
      </c>
      <c r="O2428" s="2">
        <v>406.44</v>
      </c>
      <c r="P2428" s="2">
        <v>0</v>
      </c>
      <c r="Q2428" s="2">
        <v>0</v>
      </c>
      <c r="R2428" s="2">
        <v>0</v>
      </c>
      <c r="S2428" s="2">
        <v>0</v>
      </c>
      <c r="T2428" s="2">
        <v>0</v>
      </c>
      <c r="U2428" s="2">
        <v>406.44</v>
      </c>
      <c r="V2428" t="s">
        <v>55</v>
      </c>
    </row>
    <row r="2429" spans="1:22" ht="15.75" hidden="1" thickBot="1" x14ac:dyDescent="0.3">
      <c r="A2429" t="s">
        <v>8324</v>
      </c>
      <c r="B2429" s="6" t="s">
        <v>10869</v>
      </c>
      <c r="C2429" t="s">
        <v>1</v>
      </c>
      <c r="D2429" t="s">
        <v>7706</v>
      </c>
      <c r="E2429" t="s">
        <v>10763</v>
      </c>
      <c r="F2429" t="s">
        <v>10764</v>
      </c>
      <c r="G2429">
        <v>786</v>
      </c>
      <c r="H2429">
        <v>786</v>
      </c>
      <c r="I2429">
        <v>786</v>
      </c>
      <c r="J2429">
        <v>786</v>
      </c>
      <c r="K2429">
        <v>0</v>
      </c>
      <c r="L2429" s="2">
        <v>0</v>
      </c>
      <c r="M2429" s="2">
        <v>0</v>
      </c>
      <c r="N2429" s="2">
        <v>0</v>
      </c>
      <c r="O2429" s="2">
        <v>587</v>
      </c>
      <c r="P2429" s="2">
        <v>0</v>
      </c>
      <c r="Q2429" s="2">
        <v>0</v>
      </c>
      <c r="R2429" s="2">
        <v>0</v>
      </c>
      <c r="S2429" s="2">
        <v>0</v>
      </c>
      <c r="T2429" s="2">
        <v>0</v>
      </c>
      <c r="U2429" s="2">
        <v>587</v>
      </c>
      <c r="V2429" t="s">
        <v>55</v>
      </c>
    </row>
    <row r="2430" spans="1:22" ht="15.75" hidden="1" thickBot="1" x14ac:dyDescent="0.3">
      <c r="A2430" t="s">
        <v>8324</v>
      </c>
      <c r="B2430" s="6" t="s">
        <v>10869</v>
      </c>
      <c r="C2430" t="s">
        <v>1</v>
      </c>
      <c r="D2430" t="s">
        <v>7706</v>
      </c>
      <c r="E2430" t="s">
        <v>10763</v>
      </c>
      <c r="F2430" t="s">
        <v>10764</v>
      </c>
      <c r="G2430">
        <v>785</v>
      </c>
      <c r="H2430">
        <v>785</v>
      </c>
      <c r="I2430">
        <v>785</v>
      </c>
      <c r="J2430">
        <v>785</v>
      </c>
      <c r="K2430">
        <v>0</v>
      </c>
      <c r="L2430" s="2">
        <v>0</v>
      </c>
      <c r="M2430" s="2">
        <v>0</v>
      </c>
      <c r="N2430" s="2">
        <v>0</v>
      </c>
      <c r="O2430" s="2">
        <v>139.25</v>
      </c>
      <c r="P2430" s="2">
        <v>0</v>
      </c>
      <c r="Q2430" s="2">
        <v>0</v>
      </c>
      <c r="R2430" s="2">
        <v>0</v>
      </c>
      <c r="S2430" s="2">
        <v>0</v>
      </c>
      <c r="T2430" s="2">
        <v>0</v>
      </c>
      <c r="U2430" s="2">
        <v>139.25</v>
      </c>
      <c r="V2430" t="s">
        <v>55</v>
      </c>
    </row>
    <row r="2431" spans="1:22" ht="15.75" hidden="1" thickBot="1" x14ac:dyDescent="0.3">
      <c r="A2431" t="s">
        <v>8324</v>
      </c>
      <c r="B2431" s="6" t="s">
        <v>10869</v>
      </c>
      <c r="C2431" t="s">
        <v>1</v>
      </c>
      <c r="D2431" t="s">
        <v>7706</v>
      </c>
      <c r="E2431" t="s">
        <v>10763</v>
      </c>
      <c r="F2431" t="s">
        <v>10764</v>
      </c>
      <c r="G2431">
        <v>784</v>
      </c>
      <c r="H2431">
        <v>784</v>
      </c>
      <c r="I2431">
        <v>784</v>
      </c>
      <c r="J2431">
        <v>784</v>
      </c>
      <c r="K2431">
        <v>0</v>
      </c>
      <c r="L2431" s="2">
        <v>0</v>
      </c>
      <c r="M2431" s="2">
        <v>0</v>
      </c>
      <c r="N2431" s="2">
        <v>0</v>
      </c>
      <c r="O2431" s="2">
        <v>142</v>
      </c>
      <c r="P2431" s="2">
        <v>0</v>
      </c>
      <c r="Q2431" s="2">
        <v>0</v>
      </c>
      <c r="R2431" s="2">
        <v>0</v>
      </c>
      <c r="S2431" s="2">
        <v>0</v>
      </c>
      <c r="T2431" s="2">
        <v>0</v>
      </c>
      <c r="U2431" s="2">
        <v>142</v>
      </c>
      <c r="V2431" t="s">
        <v>55</v>
      </c>
    </row>
    <row r="2432" spans="1:22" ht="15.75" hidden="1" thickBot="1" x14ac:dyDescent="0.3">
      <c r="A2432" t="s">
        <v>8324</v>
      </c>
      <c r="B2432" s="6" t="s">
        <v>10869</v>
      </c>
      <c r="C2432" t="s">
        <v>1</v>
      </c>
      <c r="D2432" t="s">
        <v>7706</v>
      </c>
      <c r="E2432" t="s">
        <v>10763</v>
      </c>
      <c r="F2432" t="s">
        <v>10764</v>
      </c>
      <c r="G2432">
        <v>783</v>
      </c>
      <c r="H2432">
        <v>783</v>
      </c>
      <c r="I2432">
        <v>783</v>
      </c>
      <c r="J2432">
        <v>783</v>
      </c>
      <c r="K2432">
        <v>0</v>
      </c>
      <c r="L2432" s="2">
        <v>0</v>
      </c>
      <c r="M2432" s="2">
        <v>0</v>
      </c>
      <c r="N2432" s="2">
        <v>0</v>
      </c>
      <c r="O2432" s="2">
        <v>88.1</v>
      </c>
      <c r="P2432" s="2">
        <v>0</v>
      </c>
      <c r="Q2432" s="2">
        <v>0</v>
      </c>
      <c r="R2432" s="2">
        <v>0</v>
      </c>
      <c r="S2432" s="2">
        <v>0</v>
      </c>
      <c r="T2432" s="2">
        <v>0</v>
      </c>
      <c r="U2432" s="2">
        <v>88.1</v>
      </c>
      <c r="V2432" t="s">
        <v>55</v>
      </c>
    </row>
    <row r="2433" spans="1:22" ht="15.75" hidden="1" thickBot="1" x14ac:dyDescent="0.3">
      <c r="A2433" t="s">
        <v>8324</v>
      </c>
      <c r="B2433" s="6" t="s">
        <v>10869</v>
      </c>
      <c r="C2433" t="s">
        <v>1</v>
      </c>
      <c r="D2433" t="s">
        <v>7706</v>
      </c>
      <c r="E2433" t="s">
        <v>10763</v>
      </c>
      <c r="F2433" t="s">
        <v>10764</v>
      </c>
      <c r="G2433">
        <v>782</v>
      </c>
      <c r="H2433">
        <v>782</v>
      </c>
      <c r="I2433">
        <v>782</v>
      </c>
      <c r="J2433">
        <v>782</v>
      </c>
      <c r="K2433">
        <v>0</v>
      </c>
      <c r="L2433" s="2">
        <v>0</v>
      </c>
      <c r="M2433" s="2">
        <v>0</v>
      </c>
      <c r="N2433" s="2">
        <v>0</v>
      </c>
      <c r="O2433" s="2">
        <v>25</v>
      </c>
      <c r="P2433" s="2">
        <v>0</v>
      </c>
      <c r="Q2433" s="2">
        <v>0</v>
      </c>
      <c r="R2433" s="2">
        <v>0</v>
      </c>
      <c r="S2433" s="2">
        <v>0</v>
      </c>
      <c r="T2433" s="2">
        <v>0</v>
      </c>
      <c r="U2433" s="2">
        <v>25</v>
      </c>
      <c r="V2433" t="s">
        <v>55</v>
      </c>
    </row>
    <row r="2434" spans="1:22" ht="15.75" hidden="1" thickBot="1" x14ac:dyDescent="0.3">
      <c r="A2434" t="s">
        <v>8324</v>
      </c>
      <c r="B2434" s="6" t="s">
        <v>10869</v>
      </c>
      <c r="C2434" t="s">
        <v>1</v>
      </c>
      <c r="D2434" t="s">
        <v>7706</v>
      </c>
      <c r="E2434" t="s">
        <v>10763</v>
      </c>
      <c r="F2434" t="s">
        <v>10764</v>
      </c>
      <c r="G2434">
        <v>781</v>
      </c>
      <c r="H2434">
        <v>781</v>
      </c>
      <c r="I2434">
        <v>781</v>
      </c>
      <c r="J2434">
        <v>781</v>
      </c>
      <c r="K2434">
        <v>0</v>
      </c>
      <c r="L2434" s="2">
        <v>0</v>
      </c>
      <c r="M2434" s="2">
        <v>0</v>
      </c>
      <c r="N2434" s="2">
        <v>0</v>
      </c>
      <c r="O2434" s="2">
        <v>4</v>
      </c>
      <c r="P2434" s="2">
        <v>0</v>
      </c>
      <c r="Q2434" s="2">
        <v>0</v>
      </c>
      <c r="R2434" s="2">
        <v>0</v>
      </c>
      <c r="S2434" s="2">
        <v>0</v>
      </c>
      <c r="T2434" s="2">
        <v>0</v>
      </c>
      <c r="U2434" s="2">
        <v>4</v>
      </c>
      <c r="V2434" t="s">
        <v>55</v>
      </c>
    </row>
    <row r="2435" spans="1:22" ht="15.75" hidden="1" thickBot="1" x14ac:dyDescent="0.3">
      <c r="A2435" t="s">
        <v>8324</v>
      </c>
      <c r="B2435" s="6" t="s">
        <v>10869</v>
      </c>
      <c r="C2435" t="s">
        <v>1</v>
      </c>
      <c r="D2435" t="s">
        <v>7706</v>
      </c>
      <c r="E2435" t="s">
        <v>10763</v>
      </c>
      <c r="F2435" t="s">
        <v>10764</v>
      </c>
      <c r="G2435">
        <v>780</v>
      </c>
      <c r="H2435">
        <v>780</v>
      </c>
      <c r="I2435">
        <v>780</v>
      </c>
      <c r="J2435">
        <v>780</v>
      </c>
      <c r="K2435">
        <v>0</v>
      </c>
      <c r="L2435" s="2">
        <v>0</v>
      </c>
      <c r="M2435" s="2">
        <v>0</v>
      </c>
      <c r="N2435" s="2">
        <v>0</v>
      </c>
      <c r="O2435" s="2">
        <v>165</v>
      </c>
      <c r="P2435" s="2">
        <v>0</v>
      </c>
      <c r="Q2435" s="2">
        <v>0</v>
      </c>
      <c r="R2435" s="2">
        <v>0</v>
      </c>
      <c r="S2435" s="2">
        <v>0</v>
      </c>
      <c r="T2435" s="2">
        <v>0</v>
      </c>
      <c r="U2435" s="2">
        <v>165</v>
      </c>
      <c r="V2435" t="s">
        <v>55</v>
      </c>
    </row>
    <row r="2436" spans="1:22" ht="15.75" hidden="1" thickBot="1" x14ac:dyDescent="0.3">
      <c r="A2436" t="s">
        <v>8324</v>
      </c>
      <c r="B2436" s="6" t="s">
        <v>10869</v>
      </c>
      <c r="C2436" t="s">
        <v>1</v>
      </c>
      <c r="D2436" t="s">
        <v>7706</v>
      </c>
      <c r="E2436" t="s">
        <v>10763</v>
      </c>
      <c r="F2436" t="s">
        <v>10764</v>
      </c>
      <c r="G2436">
        <v>779</v>
      </c>
      <c r="H2436">
        <v>779</v>
      </c>
      <c r="I2436">
        <v>779</v>
      </c>
      <c r="J2436">
        <v>779</v>
      </c>
      <c r="K2436">
        <v>0</v>
      </c>
      <c r="L2436" s="2">
        <v>0</v>
      </c>
      <c r="M2436" s="2">
        <v>0</v>
      </c>
      <c r="N2436" s="2">
        <v>0</v>
      </c>
      <c r="O2436" s="2">
        <v>75.95</v>
      </c>
      <c r="P2436" s="2">
        <v>0</v>
      </c>
      <c r="Q2436" s="2">
        <v>0</v>
      </c>
      <c r="R2436" s="2">
        <v>0</v>
      </c>
      <c r="S2436" s="2">
        <v>0</v>
      </c>
      <c r="T2436" s="2">
        <v>0</v>
      </c>
      <c r="U2436" s="2">
        <v>75.95</v>
      </c>
      <c r="V2436" t="s">
        <v>55</v>
      </c>
    </row>
    <row r="2437" spans="1:22" ht="15.75" hidden="1" thickBot="1" x14ac:dyDescent="0.3">
      <c r="A2437" t="s">
        <v>8324</v>
      </c>
      <c r="B2437" s="6" t="s">
        <v>10869</v>
      </c>
      <c r="C2437" t="s">
        <v>1</v>
      </c>
      <c r="D2437" t="s">
        <v>7706</v>
      </c>
      <c r="E2437" t="s">
        <v>10763</v>
      </c>
      <c r="F2437" t="s">
        <v>10764</v>
      </c>
      <c r="G2437">
        <v>778</v>
      </c>
      <c r="H2437">
        <v>778</v>
      </c>
      <c r="I2437">
        <v>778</v>
      </c>
      <c r="J2437">
        <v>778</v>
      </c>
      <c r="K2437">
        <v>0</v>
      </c>
      <c r="L2437" s="2">
        <v>0</v>
      </c>
      <c r="M2437" s="2">
        <v>0</v>
      </c>
      <c r="N2437" s="2">
        <v>0</v>
      </c>
      <c r="O2437" s="2">
        <v>105.12</v>
      </c>
      <c r="P2437" s="2">
        <v>0</v>
      </c>
      <c r="Q2437" s="2">
        <v>0</v>
      </c>
      <c r="R2437" s="2">
        <v>0</v>
      </c>
      <c r="S2437" s="2">
        <v>0</v>
      </c>
      <c r="T2437" s="2">
        <v>0</v>
      </c>
      <c r="U2437" s="2">
        <v>105.12</v>
      </c>
      <c r="V2437" t="s">
        <v>55</v>
      </c>
    </row>
    <row r="2438" spans="1:22" ht="15.75" hidden="1" thickBot="1" x14ac:dyDescent="0.3">
      <c r="A2438" t="s">
        <v>8324</v>
      </c>
      <c r="B2438" s="6" t="s">
        <v>10869</v>
      </c>
      <c r="C2438" t="s">
        <v>1</v>
      </c>
      <c r="D2438" t="s">
        <v>7706</v>
      </c>
      <c r="E2438" t="s">
        <v>10763</v>
      </c>
      <c r="F2438" t="s">
        <v>10764</v>
      </c>
      <c r="G2438">
        <v>777</v>
      </c>
      <c r="H2438">
        <v>777</v>
      </c>
      <c r="I2438">
        <v>777</v>
      </c>
      <c r="J2438">
        <v>777</v>
      </c>
      <c r="K2438">
        <v>0</v>
      </c>
      <c r="L2438" s="2">
        <v>0</v>
      </c>
      <c r="M2438" s="2">
        <v>0</v>
      </c>
      <c r="N2438" s="2">
        <v>0</v>
      </c>
      <c r="O2438" s="2">
        <v>422.05</v>
      </c>
      <c r="P2438" s="2">
        <v>0</v>
      </c>
      <c r="Q2438" s="2">
        <v>0</v>
      </c>
      <c r="R2438" s="2">
        <v>0</v>
      </c>
      <c r="S2438" s="2">
        <v>0</v>
      </c>
      <c r="T2438" s="2">
        <v>0</v>
      </c>
      <c r="U2438" s="2">
        <v>422.05</v>
      </c>
      <c r="V2438" t="s">
        <v>55</v>
      </c>
    </row>
    <row r="2439" spans="1:22" ht="15.75" hidden="1" thickBot="1" x14ac:dyDescent="0.3">
      <c r="A2439" t="s">
        <v>8324</v>
      </c>
      <c r="B2439" s="6" t="s">
        <v>10869</v>
      </c>
      <c r="C2439" t="s">
        <v>1</v>
      </c>
      <c r="D2439" t="s">
        <v>7706</v>
      </c>
      <c r="E2439" t="s">
        <v>10763</v>
      </c>
      <c r="F2439" t="s">
        <v>10764</v>
      </c>
      <c r="G2439">
        <v>776</v>
      </c>
      <c r="H2439">
        <v>776</v>
      </c>
      <c r="I2439">
        <v>776</v>
      </c>
      <c r="J2439">
        <v>776</v>
      </c>
      <c r="K2439">
        <v>0</v>
      </c>
      <c r="L2439" s="2">
        <v>0</v>
      </c>
      <c r="M2439" s="2">
        <v>0</v>
      </c>
      <c r="N2439" s="2">
        <v>0</v>
      </c>
      <c r="O2439" s="2">
        <v>572</v>
      </c>
      <c r="P2439" s="2">
        <v>0</v>
      </c>
      <c r="Q2439" s="2">
        <v>0</v>
      </c>
      <c r="R2439" s="2">
        <v>0</v>
      </c>
      <c r="S2439" s="2">
        <v>0</v>
      </c>
      <c r="T2439" s="2">
        <v>0</v>
      </c>
      <c r="U2439" s="2">
        <v>572</v>
      </c>
      <c r="V2439" t="s">
        <v>55</v>
      </c>
    </row>
    <row r="2440" spans="1:22" ht="15.75" hidden="1" thickBot="1" x14ac:dyDescent="0.3">
      <c r="A2440" t="s">
        <v>8324</v>
      </c>
      <c r="B2440" s="6" t="s">
        <v>10869</v>
      </c>
      <c r="C2440" t="s">
        <v>1</v>
      </c>
      <c r="D2440" t="s">
        <v>7706</v>
      </c>
      <c r="E2440" t="s">
        <v>10763</v>
      </c>
      <c r="F2440" t="s">
        <v>10764</v>
      </c>
      <c r="G2440">
        <v>775</v>
      </c>
      <c r="H2440">
        <v>775</v>
      </c>
      <c r="I2440">
        <v>775</v>
      </c>
      <c r="J2440">
        <v>775</v>
      </c>
      <c r="K2440">
        <v>0</v>
      </c>
      <c r="L2440" s="2">
        <v>0</v>
      </c>
      <c r="M2440" s="2">
        <v>0</v>
      </c>
      <c r="N2440" s="2">
        <v>0</v>
      </c>
      <c r="O2440" s="2">
        <v>102.85</v>
      </c>
      <c r="P2440" s="2">
        <v>0</v>
      </c>
      <c r="Q2440" s="2">
        <v>0</v>
      </c>
      <c r="R2440" s="2">
        <v>0</v>
      </c>
      <c r="S2440" s="2">
        <v>0</v>
      </c>
      <c r="T2440" s="2">
        <v>0</v>
      </c>
      <c r="U2440" s="2">
        <v>102.85</v>
      </c>
      <c r="V2440" t="s">
        <v>55</v>
      </c>
    </row>
    <row r="2441" spans="1:22" ht="15.75" hidden="1" thickBot="1" x14ac:dyDescent="0.3">
      <c r="A2441" t="s">
        <v>8324</v>
      </c>
      <c r="B2441" s="6" t="s">
        <v>10869</v>
      </c>
      <c r="C2441" t="s">
        <v>1</v>
      </c>
      <c r="D2441" t="s">
        <v>7706</v>
      </c>
      <c r="E2441" t="s">
        <v>10763</v>
      </c>
      <c r="F2441" t="s">
        <v>10764</v>
      </c>
      <c r="G2441">
        <v>774</v>
      </c>
      <c r="H2441">
        <v>774</v>
      </c>
      <c r="I2441">
        <v>774</v>
      </c>
      <c r="J2441">
        <v>774</v>
      </c>
      <c r="K2441">
        <v>0</v>
      </c>
      <c r="L2441" s="2">
        <v>0</v>
      </c>
      <c r="M2441" s="2">
        <v>0</v>
      </c>
      <c r="N2441" s="2">
        <v>0</v>
      </c>
      <c r="O2441" s="2">
        <v>527</v>
      </c>
      <c r="P2441" s="2">
        <v>0</v>
      </c>
      <c r="Q2441" s="2">
        <v>0</v>
      </c>
      <c r="R2441" s="2">
        <v>0</v>
      </c>
      <c r="S2441" s="2">
        <v>0</v>
      </c>
      <c r="T2441" s="2">
        <v>0</v>
      </c>
      <c r="U2441" s="2">
        <v>527</v>
      </c>
      <c r="V2441" t="s">
        <v>55</v>
      </c>
    </row>
    <row r="2442" spans="1:22" ht="15.75" hidden="1" thickBot="1" x14ac:dyDescent="0.3">
      <c r="A2442" t="s">
        <v>8324</v>
      </c>
      <c r="B2442" s="6" t="s">
        <v>10869</v>
      </c>
      <c r="C2442" t="s">
        <v>1</v>
      </c>
      <c r="D2442" t="s">
        <v>7706</v>
      </c>
      <c r="E2442" t="s">
        <v>10763</v>
      </c>
      <c r="F2442" t="s">
        <v>10764</v>
      </c>
      <c r="G2442">
        <v>773</v>
      </c>
      <c r="H2442">
        <v>773</v>
      </c>
      <c r="I2442">
        <v>773</v>
      </c>
      <c r="J2442">
        <v>773</v>
      </c>
      <c r="K2442">
        <v>0</v>
      </c>
      <c r="L2442" s="2">
        <v>0</v>
      </c>
      <c r="M2442" s="2">
        <v>0</v>
      </c>
      <c r="N2442" s="2">
        <v>0</v>
      </c>
      <c r="O2442" s="2">
        <v>283</v>
      </c>
      <c r="P2442" s="2">
        <v>0</v>
      </c>
      <c r="Q2442" s="2">
        <v>0</v>
      </c>
      <c r="R2442" s="2">
        <v>0</v>
      </c>
      <c r="S2442" s="2">
        <v>0</v>
      </c>
      <c r="T2442" s="2">
        <v>0</v>
      </c>
      <c r="U2442" s="2">
        <v>283</v>
      </c>
      <c r="V2442" t="s">
        <v>55</v>
      </c>
    </row>
    <row r="2443" spans="1:22" ht="15.75" hidden="1" thickBot="1" x14ac:dyDescent="0.3">
      <c r="A2443" t="s">
        <v>8324</v>
      </c>
      <c r="B2443" s="6" t="s">
        <v>10869</v>
      </c>
      <c r="C2443" t="s">
        <v>1</v>
      </c>
      <c r="D2443" t="s">
        <v>7706</v>
      </c>
      <c r="E2443" t="s">
        <v>10763</v>
      </c>
      <c r="F2443" t="s">
        <v>10764</v>
      </c>
      <c r="G2443">
        <v>772</v>
      </c>
      <c r="H2443">
        <v>772</v>
      </c>
      <c r="I2443">
        <v>772</v>
      </c>
      <c r="J2443">
        <v>772</v>
      </c>
      <c r="K2443">
        <v>0</v>
      </c>
      <c r="L2443" s="2">
        <v>0</v>
      </c>
      <c r="M2443" s="2">
        <v>0</v>
      </c>
      <c r="N2443" s="2">
        <v>0</v>
      </c>
      <c r="O2443" s="2">
        <v>175</v>
      </c>
      <c r="P2443" s="2">
        <v>0</v>
      </c>
      <c r="Q2443" s="2">
        <v>0</v>
      </c>
      <c r="R2443" s="2">
        <v>0</v>
      </c>
      <c r="S2443" s="2">
        <v>0</v>
      </c>
      <c r="T2443" s="2">
        <v>0</v>
      </c>
      <c r="U2443" s="2">
        <v>175</v>
      </c>
      <c r="V2443" t="s">
        <v>55</v>
      </c>
    </row>
    <row r="2444" spans="1:22" ht="15.75" hidden="1" thickBot="1" x14ac:dyDescent="0.3">
      <c r="A2444" t="s">
        <v>8324</v>
      </c>
      <c r="B2444" s="6" t="s">
        <v>10868</v>
      </c>
      <c r="C2444" t="s">
        <v>1</v>
      </c>
      <c r="D2444" t="s">
        <v>7706</v>
      </c>
      <c r="E2444" t="s">
        <v>10763</v>
      </c>
      <c r="F2444" t="s">
        <v>10764</v>
      </c>
      <c r="G2444">
        <v>771</v>
      </c>
      <c r="H2444">
        <v>771</v>
      </c>
      <c r="I2444">
        <v>771</v>
      </c>
      <c r="J2444">
        <v>771</v>
      </c>
      <c r="K2444">
        <v>0</v>
      </c>
      <c r="L2444" s="2">
        <v>0</v>
      </c>
      <c r="M2444" s="2">
        <v>0</v>
      </c>
      <c r="N2444" s="2">
        <v>0</v>
      </c>
      <c r="O2444" s="2">
        <v>146.5</v>
      </c>
      <c r="P2444" s="2">
        <v>0</v>
      </c>
      <c r="Q2444" s="2">
        <v>0</v>
      </c>
      <c r="R2444" s="2">
        <v>0</v>
      </c>
      <c r="S2444" s="2">
        <v>0</v>
      </c>
      <c r="T2444" s="2">
        <v>0</v>
      </c>
      <c r="U2444" s="2">
        <v>146.5</v>
      </c>
      <c r="V2444" t="s">
        <v>55</v>
      </c>
    </row>
    <row r="2445" spans="1:22" ht="15.75" hidden="1" thickBot="1" x14ac:dyDescent="0.3">
      <c r="A2445" t="s">
        <v>8324</v>
      </c>
      <c r="B2445" s="6" t="s">
        <v>10868</v>
      </c>
      <c r="C2445" t="s">
        <v>1</v>
      </c>
      <c r="D2445" t="s">
        <v>7706</v>
      </c>
      <c r="E2445" t="s">
        <v>10763</v>
      </c>
      <c r="F2445" t="s">
        <v>10764</v>
      </c>
      <c r="G2445">
        <v>770</v>
      </c>
      <c r="H2445">
        <v>770</v>
      </c>
      <c r="I2445">
        <v>770</v>
      </c>
      <c r="J2445">
        <v>770</v>
      </c>
      <c r="K2445">
        <v>0</v>
      </c>
      <c r="L2445" s="2">
        <v>0</v>
      </c>
      <c r="M2445" s="2">
        <v>0</v>
      </c>
      <c r="N2445" s="2">
        <v>0</v>
      </c>
      <c r="O2445" s="2">
        <v>78</v>
      </c>
      <c r="P2445" s="2">
        <v>0</v>
      </c>
      <c r="Q2445" s="2">
        <v>0</v>
      </c>
      <c r="R2445" s="2">
        <v>0</v>
      </c>
      <c r="S2445" s="2">
        <v>0</v>
      </c>
      <c r="T2445" s="2">
        <v>0</v>
      </c>
      <c r="U2445" s="2">
        <v>78</v>
      </c>
      <c r="V2445" t="s">
        <v>55</v>
      </c>
    </row>
    <row r="2446" spans="1:22" ht="15.75" hidden="1" thickBot="1" x14ac:dyDescent="0.3">
      <c r="A2446" t="s">
        <v>8324</v>
      </c>
      <c r="B2446" s="6" t="s">
        <v>10868</v>
      </c>
      <c r="C2446" t="s">
        <v>1</v>
      </c>
      <c r="D2446" t="s">
        <v>7706</v>
      </c>
      <c r="E2446" t="s">
        <v>10763</v>
      </c>
      <c r="F2446" t="s">
        <v>10764</v>
      </c>
      <c r="G2446">
        <v>769</v>
      </c>
      <c r="H2446">
        <v>769</v>
      </c>
      <c r="I2446">
        <v>769</v>
      </c>
      <c r="J2446">
        <v>769</v>
      </c>
      <c r="K2446">
        <v>0</v>
      </c>
      <c r="L2446" s="2">
        <v>0</v>
      </c>
      <c r="M2446" s="2">
        <v>0</v>
      </c>
      <c r="N2446" s="2">
        <v>0</v>
      </c>
      <c r="O2446" s="2">
        <v>45</v>
      </c>
      <c r="P2446" s="2">
        <v>0</v>
      </c>
      <c r="Q2446" s="2">
        <v>0</v>
      </c>
      <c r="R2446" s="2">
        <v>0</v>
      </c>
      <c r="S2446" s="2">
        <v>0</v>
      </c>
      <c r="T2446" s="2">
        <v>0</v>
      </c>
      <c r="U2446" s="2">
        <v>45</v>
      </c>
      <c r="V2446" t="s">
        <v>55</v>
      </c>
    </row>
    <row r="2447" spans="1:22" ht="15.75" hidden="1" thickBot="1" x14ac:dyDescent="0.3">
      <c r="A2447" t="s">
        <v>8324</v>
      </c>
      <c r="B2447" s="6" t="s">
        <v>10868</v>
      </c>
      <c r="C2447" t="s">
        <v>1</v>
      </c>
      <c r="D2447" t="s">
        <v>7706</v>
      </c>
      <c r="E2447" t="s">
        <v>10763</v>
      </c>
      <c r="F2447" t="s">
        <v>10764</v>
      </c>
      <c r="G2447">
        <v>768</v>
      </c>
      <c r="H2447">
        <v>768</v>
      </c>
      <c r="I2447">
        <v>768</v>
      </c>
      <c r="J2447">
        <v>768</v>
      </c>
      <c r="K2447">
        <v>0</v>
      </c>
      <c r="L2447" s="2">
        <v>0</v>
      </c>
      <c r="M2447" s="2">
        <v>0</v>
      </c>
      <c r="N2447" s="2">
        <v>0</v>
      </c>
      <c r="O2447" s="2">
        <v>121.5</v>
      </c>
      <c r="P2447" s="2">
        <v>0</v>
      </c>
      <c r="Q2447" s="2">
        <v>0</v>
      </c>
      <c r="R2447" s="2">
        <v>0</v>
      </c>
      <c r="S2447" s="2">
        <v>0</v>
      </c>
      <c r="T2447" s="2">
        <v>0</v>
      </c>
      <c r="U2447" s="2">
        <v>121.5</v>
      </c>
      <c r="V2447" t="s">
        <v>55</v>
      </c>
    </row>
    <row r="2448" spans="1:22" ht="15.75" hidden="1" thickBot="1" x14ac:dyDescent="0.3">
      <c r="A2448" t="s">
        <v>8324</v>
      </c>
      <c r="B2448" s="6" t="s">
        <v>10868</v>
      </c>
      <c r="C2448" t="s">
        <v>1</v>
      </c>
      <c r="D2448" t="s">
        <v>7706</v>
      </c>
      <c r="E2448" t="s">
        <v>10763</v>
      </c>
      <c r="F2448" t="s">
        <v>10764</v>
      </c>
      <c r="G2448">
        <v>767</v>
      </c>
      <c r="H2448">
        <v>767</v>
      </c>
      <c r="I2448">
        <v>767</v>
      </c>
      <c r="J2448">
        <v>767</v>
      </c>
      <c r="K2448">
        <v>0</v>
      </c>
      <c r="L2448" s="2">
        <v>0</v>
      </c>
      <c r="M2448" s="2">
        <v>0</v>
      </c>
      <c r="N2448" s="2">
        <v>0</v>
      </c>
      <c r="O2448" s="2">
        <v>13.16</v>
      </c>
      <c r="P2448" s="2">
        <v>0</v>
      </c>
      <c r="Q2448" s="2">
        <v>0</v>
      </c>
      <c r="R2448" s="2">
        <v>0</v>
      </c>
      <c r="S2448" s="2">
        <v>0</v>
      </c>
      <c r="T2448" s="2">
        <v>0</v>
      </c>
      <c r="U2448" s="2">
        <v>13.16</v>
      </c>
      <c r="V2448" t="s">
        <v>55</v>
      </c>
    </row>
    <row r="2449" spans="1:22" ht="15.75" hidden="1" thickBot="1" x14ac:dyDescent="0.3">
      <c r="A2449" t="s">
        <v>8324</v>
      </c>
      <c r="B2449" s="6" t="s">
        <v>10868</v>
      </c>
      <c r="C2449" t="s">
        <v>1</v>
      </c>
      <c r="D2449" t="s">
        <v>7706</v>
      </c>
      <c r="E2449" t="s">
        <v>10763</v>
      </c>
      <c r="F2449" t="s">
        <v>10764</v>
      </c>
      <c r="G2449">
        <v>766</v>
      </c>
      <c r="H2449">
        <v>766</v>
      </c>
      <c r="I2449">
        <v>766</v>
      </c>
      <c r="J2449">
        <v>766</v>
      </c>
      <c r="K2449">
        <v>0</v>
      </c>
      <c r="L2449" s="2">
        <v>0</v>
      </c>
      <c r="M2449" s="2">
        <v>0</v>
      </c>
      <c r="N2449" s="2">
        <v>0</v>
      </c>
      <c r="O2449" s="2">
        <v>27.56</v>
      </c>
      <c r="P2449" s="2">
        <v>0</v>
      </c>
      <c r="Q2449" s="2">
        <v>0</v>
      </c>
      <c r="R2449" s="2">
        <v>0</v>
      </c>
      <c r="S2449" s="2">
        <v>0</v>
      </c>
      <c r="T2449" s="2">
        <v>0</v>
      </c>
      <c r="U2449" s="2">
        <v>27.56</v>
      </c>
      <c r="V2449" t="s">
        <v>55</v>
      </c>
    </row>
    <row r="2450" spans="1:22" ht="15.75" hidden="1" thickBot="1" x14ac:dyDescent="0.3">
      <c r="A2450" t="s">
        <v>8324</v>
      </c>
      <c r="B2450" s="6" t="s">
        <v>10868</v>
      </c>
      <c r="C2450" t="s">
        <v>1</v>
      </c>
      <c r="D2450" t="s">
        <v>7706</v>
      </c>
      <c r="E2450" t="s">
        <v>10763</v>
      </c>
      <c r="F2450" t="s">
        <v>10764</v>
      </c>
      <c r="G2450">
        <v>765</v>
      </c>
      <c r="H2450">
        <v>765</v>
      </c>
      <c r="I2450">
        <v>765</v>
      </c>
      <c r="J2450">
        <v>765</v>
      </c>
      <c r="K2450">
        <v>0</v>
      </c>
      <c r="L2450" s="2">
        <v>0</v>
      </c>
      <c r="M2450" s="2">
        <v>0</v>
      </c>
      <c r="N2450" s="2">
        <v>0</v>
      </c>
      <c r="O2450" s="2">
        <v>438.9</v>
      </c>
      <c r="P2450" s="2">
        <v>0</v>
      </c>
      <c r="Q2450" s="2">
        <v>0</v>
      </c>
      <c r="R2450" s="2">
        <v>0</v>
      </c>
      <c r="S2450" s="2">
        <v>0</v>
      </c>
      <c r="T2450" s="2">
        <v>0</v>
      </c>
      <c r="U2450" s="2">
        <v>438.9</v>
      </c>
      <c r="V2450" t="s">
        <v>55</v>
      </c>
    </row>
    <row r="2451" spans="1:22" ht="15.75" hidden="1" thickBot="1" x14ac:dyDescent="0.3">
      <c r="A2451" t="s">
        <v>8324</v>
      </c>
      <c r="B2451" s="6" t="s">
        <v>10868</v>
      </c>
      <c r="C2451" t="s">
        <v>1</v>
      </c>
      <c r="D2451" t="s">
        <v>7706</v>
      </c>
      <c r="E2451" t="s">
        <v>10763</v>
      </c>
      <c r="F2451" t="s">
        <v>10764</v>
      </c>
      <c r="G2451">
        <v>764</v>
      </c>
      <c r="H2451">
        <v>764</v>
      </c>
      <c r="I2451">
        <v>764</v>
      </c>
      <c r="J2451">
        <v>764</v>
      </c>
      <c r="K2451">
        <v>0</v>
      </c>
      <c r="L2451" s="2">
        <v>0</v>
      </c>
      <c r="M2451" s="2">
        <v>0</v>
      </c>
      <c r="N2451" s="2">
        <v>0</v>
      </c>
      <c r="O2451" s="2">
        <v>152.78</v>
      </c>
      <c r="P2451" s="2">
        <v>0</v>
      </c>
      <c r="Q2451" s="2">
        <v>0</v>
      </c>
      <c r="R2451" s="2">
        <v>0</v>
      </c>
      <c r="S2451" s="2">
        <v>0</v>
      </c>
      <c r="T2451" s="2">
        <v>0</v>
      </c>
      <c r="U2451" s="2">
        <v>152.78</v>
      </c>
      <c r="V2451" t="s">
        <v>55</v>
      </c>
    </row>
    <row r="2452" spans="1:22" ht="15.75" hidden="1" thickBot="1" x14ac:dyDescent="0.3">
      <c r="A2452" t="s">
        <v>8324</v>
      </c>
      <c r="B2452" s="6" t="s">
        <v>10868</v>
      </c>
      <c r="C2452" t="s">
        <v>1</v>
      </c>
      <c r="D2452" t="s">
        <v>7706</v>
      </c>
      <c r="E2452" t="s">
        <v>10763</v>
      </c>
      <c r="F2452" t="s">
        <v>10764</v>
      </c>
      <c r="G2452">
        <v>763</v>
      </c>
      <c r="H2452">
        <v>763</v>
      </c>
      <c r="I2452">
        <v>763</v>
      </c>
      <c r="J2452">
        <v>763</v>
      </c>
      <c r="K2452">
        <v>0</v>
      </c>
      <c r="L2452" s="2">
        <v>0</v>
      </c>
      <c r="M2452" s="2">
        <v>0</v>
      </c>
      <c r="N2452" s="2">
        <v>0</v>
      </c>
      <c r="O2452" s="2">
        <v>38.35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38.35</v>
      </c>
      <c r="V2452" t="s">
        <v>55</v>
      </c>
    </row>
    <row r="2453" spans="1:22" ht="15.75" hidden="1" thickBot="1" x14ac:dyDescent="0.3">
      <c r="A2453" t="s">
        <v>8324</v>
      </c>
      <c r="B2453" s="6" t="s">
        <v>10868</v>
      </c>
      <c r="C2453" t="s">
        <v>1</v>
      </c>
      <c r="D2453" t="s">
        <v>7706</v>
      </c>
      <c r="E2453" t="s">
        <v>10763</v>
      </c>
      <c r="F2453" t="s">
        <v>10764</v>
      </c>
      <c r="G2453">
        <v>762</v>
      </c>
      <c r="H2453">
        <v>762</v>
      </c>
      <c r="I2453">
        <v>762</v>
      </c>
      <c r="J2453">
        <v>762</v>
      </c>
      <c r="K2453">
        <v>0</v>
      </c>
      <c r="L2453" s="2">
        <v>0</v>
      </c>
      <c r="M2453" s="2">
        <v>0</v>
      </c>
      <c r="N2453" s="2">
        <v>0</v>
      </c>
      <c r="O2453" s="2">
        <v>17.5</v>
      </c>
      <c r="P2453" s="2">
        <v>0</v>
      </c>
      <c r="Q2453" s="2">
        <v>0</v>
      </c>
      <c r="R2453" s="2">
        <v>0</v>
      </c>
      <c r="S2453" s="2">
        <v>0</v>
      </c>
      <c r="T2453" s="2">
        <v>0</v>
      </c>
      <c r="U2453" s="2">
        <v>17.5</v>
      </c>
      <c r="V2453" t="s">
        <v>55</v>
      </c>
    </row>
    <row r="2454" spans="1:22" ht="15.75" hidden="1" thickBot="1" x14ac:dyDescent="0.3">
      <c r="A2454" t="s">
        <v>8324</v>
      </c>
      <c r="B2454" s="6" t="s">
        <v>10868</v>
      </c>
      <c r="C2454" t="s">
        <v>1</v>
      </c>
      <c r="D2454" t="s">
        <v>7706</v>
      </c>
      <c r="E2454" t="s">
        <v>10763</v>
      </c>
      <c r="F2454" t="s">
        <v>10764</v>
      </c>
      <c r="G2454">
        <v>761</v>
      </c>
      <c r="H2454">
        <v>761</v>
      </c>
      <c r="I2454">
        <v>761</v>
      </c>
      <c r="J2454">
        <v>761</v>
      </c>
      <c r="K2454">
        <v>0</v>
      </c>
      <c r="L2454" s="2">
        <v>0</v>
      </c>
      <c r="M2454" s="2">
        <v>0</v>
      </c>
      <c r="N2454" s="2">
        <v>0</v>
      </c>
      <c r="O2454" s="2">
        <v>73.45</v>
      </c>
      <c r="P2454" s="2">
        <v>0</v>
      </c>
      <c r="Q2454" s="2">
        <v>0</v>
      </c>
      <c r="R2454" s="2">
        <v>0</v>
      </c>
      <c r="S2454" s="2">
        <v>0</v>
      </c>
      <c r="T2454" s="2">
        <v>0</v>
      </c>
      <c r="U2454" s="2">
        <v>73.45</v>
      </c>
      <c r="V2454" t="s">
        <v>55</v>
      </c>
    </row>
    <row r="2455" spans="1:22" ht="15.75" hidden="1" thickBot="1" x14ac:dyDescent="0.3">
      <c r="A2455" t="s">
        <v>8324</v>
      </c>
      <c r="B2455" s="6" t="s">
        <v>10868</v>
      </c>
      <c r="C2455" t="s">
        <v>1</v>
      </c>
      <c r="D2455" t="s">
        <v>7706</v>
      </c>
      <c r="E2455" t="s">
        <v>10763</v>
      </c>
      <c r="F2455" t="s">
        <v>10764</v>
      </c>
      <c r="G2455">
        <v>760</v>
      </c>
      <c r="H2455">
        <v>760</v>
      </c>
      <c r="I2455">
        <v>760</v>
      </c>
      <c r="J2455">
        <v>760</v>
      </c>
      <c r="K2455">
        <v>0</v>
      </c>
      <c r="L2455" s="2">
        <v>0</v>
      </c>
      <c r="M2455" s="2">
        <v>0</v>
      </c>
      <c r="N2455" s="2">
        <v>0</v>
      </c>
      <c r="O2455" s="2">
        <v>33</v>
      </c>
      <c r="P2455" s="2">
        <v>0</v>
      </c>
      <c r="Q2455" s="2">
        <v>0</v>
      </c>
      <c r="R2455" s="2">
        <v>0</v>
      </c>
      <c r="S2455" s="2">
        <v>0</v>
      </c>
      <c r="T2455" s="2">
        <v>0</v>
      </c>
      <c r="U2455" s="2">
        <v>33</v>
      </c>
      <c r="V2455" t="s">
        <v>55</v>
      </c>
    </row>
    <row r="2456" spans="1:22" ht="15.75" hidden="1" thickBot="1" x14ac:dyDescent="0.3">
      <c r="A2456" t="s">
        <v>8324</v>
      </c>
      <c r="B2456" s="6" t="s">
        <v>10868</v>
      </c>
      <c r="C2456" t="s">
        <v>1</v>
      </c>
      <c r="D2456" t="s">
        <v>7706</v>
      </c>
      <c r="E2456" t="s">
        <v>10763</v>
      </c>
      <c r="F2456" t="s">
        <v>10764</v>
      </c>
      <c r="G2456">
        <v>759</v>
      </c>
      <c r="H2456">
        <v>759</v>
      </c>
      <c r="I2456">
        <v>759</v>
      </c>
      <c r="J2456">
        <v>759</v>
      </c>
      <c r="K2456">
        <v>0</v>
      </c>
      <c r="L2456" s="2">
        <v>0</v>
      </c>
      <c r="M2456" s="2">
        <v>0</v>
      </c>
      <c r="N2456" s="2">
        <v>0</v>
      </c>
      <c r="O2456" s="2">
        <v>10</v>
      </c>
      <c r="P2456" s="2">
        <v>0</v>
      </c>
      <c r="Q2456" s="2">
        <v>0</v>
      </c>
      <c r="R2456" s="2">
        <v>0</v>
      </c>
      <c r="S2456" s="2">
        <v>0</v>
      </c>
      <c r="T2456" s="2">
        <v>0</v>
      </c>
      <c r="U2456" s="2">
        <v>10</v>
      </c>
      <c r="V2456" t="s">
        <v>55</v>
      </c>
    </row>
    <row r="2457" spans="1:22" ht="15.75" hidden="1" thickBot="1" x14ac:dyDescent="0.3">
      <c r="A2457" t="s">
        <v>8324</v>
      </c>
      <c r="B2457" s="6" t="s">
        <v>10868</v>
      </c>
      <c r="C2457" t="s">
        <v>1</v>
      </c>
      <c r="D2457" t="s">
        <v>7706</v>
      </c>
      <c r="E2457" t="s">
        <v>10763</v>
      </c>
      <c r="F2457" t="s">
        <v>10764</v>
      </c>
      <c r="G2457">
        <v>758</v>
      </c>
      <c r="H2457">
        <v>758</v>
      </c>
      <c r="I2457">
        <v>758</v>
      </c>
      <c r="J2457">
        <v>758</v>
      </c>
      <c r="K2457">
        <v>0</v>
      </c>
      <c r="L2457" s="2">
        <v>0</v>
      </c>
      <c r="M2457" s="2">
        <v>0</v>
      </c>
      <c r="N2457" s="2">
        <v>0</v>
      </c>
      <c r="O2457" s="2">
        <v>39.15</v>
      </c>
      <c r="P2457" s="2">
        <v>0</v>
      </c>
      <c r="Q2457" s="2">
        <v>0</v>
      </c>
      <c r="R2457" s="2">
        <v>0</v>
      </c>
      <c r="S2457" s="2">
        <v>0</v>
      </c>
      <c r="T2457" s="2">
        <v>0</v>
      </c>
      <c r="U2457" s="2">
        <v>39.15</v>
      </c>
      <c r="V2457" t="s">
        <v>55</v>
      </c>
    </row>
    <row r="2458" spans="1:22" ht="15.75" hidden="1" thickBot="1" x14ac:dyDescent="0.3">
      <c r="A2458" t="s">
        <v>8324</v>
      </c>
      <c r="B2458" s="6" t="s">
        <v>10868</v>
      </c>
      <c r="C2458" t="s">
        <v>1</v>
      </c>
      <c r="D2458" t="s">
        <v>7706</v>
      </c>
      <c r="E2458" t="s">
        <v>10763</v>
      </c>
      <c r="F2458" t="s">
        <v>10764</v>
      </c>
      <c r="G2458">
        <v>757</v>
      </c>
      <c r="H2458">
        <v>757</v>
      </c>
      <c r="I2458">
        <v>757</v>
      </c>
      <c r="J2458">
        <v>757</v>
      </c>
      <c r="K2458">
        <v>0</v>
      </c>
      <c r="L2458" s="2">
        <v>0</v>
      </c>
      <c r="M2458" s="2">
        <v>0</v>
      </c>
      <c r="N2458" s="2">
        <v>0</v>
      </c>
      <c r="O2458" s="2">
        <v>474.6</v>
      </c>
      <c r="P2458" s="2">
        <v>0</v>
      </c>
      <c r="Q2458" s="2">
        <v>0</v>
      </c>
      <c r="R2458" s="2">
        <v>0</v>
      </c>
      <c r="S2458" s="2">
        <v>0</v>
      </c>
      <c r="T2458" s="2">
        <v>0</v>
      </c>
      <c r="U2458" s="2">
        <v>474.6</v>
      </c>
      <c r="V2458" t="s">
        <v>55</v>
      </c>
    </row>
    <row r="2459" spans="1:22" ht="15.75" hidden="1" thickBot="1" x14ac:dyDescent="0.3">
      <c r="A2459" t="s">
        <v>8324</v>
      </c>
      <c r="B2459" s="6" t="s">
        <v>10868</v>
      </c>
      <c r="C2459" t="s">
        <v>1</v>
      </c>
      <c r="D2459" t="s">
        <v>7706</v>
      </c>
      <c r="E2459" t="s">
        <v>10763</v>
      </c>
      <c r="F2459" t="s">
        <v>10764</v>
      </c>
      <c r="G2459">
        <v>756</v>
      </c>
      <c r="H2459">
        <v>756</v>
      </c>
      <c r="I2459">
        <v>756</v>
      </c>
      <c r="J2459">
        <v>756</v>
      </c>
      <c r="K2459">
        <v>0</v>
      </c>
      <c r="L2459" s="2">
        <v>0</v>
      </c>
      <c r="M2459" s="2">
        <v>0</v>
      </c>
      <c r="N2459" s="2">
        <v>0</v>
      </c>
      <c r="O2459" s="2">
        <v>291.75</v>
      </c>
      <c r="P2459" s="2">
        <v>0</v>
      </c>
      <c r="Q2459" s="2">
        <v>0</v>
      </c>
      <c r="R2459" s="2">
        <v>0</v>
      </c>
      <c r="S2459" s="2">
        <v>0</v>
      </c>
      <c r="T2459" s="2">
        <v>0</v>
      </c>
      <c r="U2459" s="2">
        <v>291.75</v>
      </c>
      <c r="V2459" t="s">
        <v>55</v>
      </c>
    </row>
    <row r="2460" spans="1:22" ht="15.75" hidden="1" thickBot="1" x14ac:dyDescent="0.3">
      <c r="A2460" t="s">
        <v>8324</v>
      </c>
      <c r="B2460" s="6" t="s">
        <v>10868</v>
      </c>
      <c r="C2460" t="s">
        <v>1</v>
      </c>
      <c r="D2460" t="s">
        <v>7706</v>
      </c>
      <c r="E2460" t="s">
        <v>10763</v>
      </c>
      <c r="F2460" t="s">
        <v>10764</v>
      </c>
      <c r="G2460">
        <v>755</v>
      </c>
      <c r="H2460">
        <v>755</v>
      </c>
      <c r="I2460">
        <v>755</v>
      </c>
      <c r="J2460">
        <v>755</v>
      </c>
      <c r="K2460">
        <v>0</v>
      </c>
      <c r="L2460" s="2">
        <v>0</v>
      </c>
      <c r="M2460" s="2">
        <v>0</v>
      </c>
      <c r="N2460" s="2">
        <v>0</v>
      </c>
      <c r="O2460" s="2">
        <v>0</v>
      </c>
      <c r="P2460" s="2">
        <v>0</v>
      </c>
      <c r="Q2460" s="2">
        <v>0</v>
      </c>
      <c r="R2460" s="2">
        <v>0</v>
      </c>
      <c r="S2460" s="2">
        <v>0</v>
      </c>
      <c r="T2460" s="2">
        <v>0</v>
      </c>
      <c r="U2460" s="2">
        <v>0</v>
      </c>
      <c r="V2460" t="s">
        <v>55</v>
      </c>
    </row>
    <row r="2461" spans="1:22" ht="15.75" hidden="1" thickBot="1" x14ac:dyDescent="0.3">
      <c r="A2461" t="s">
        <v>8324</v>
      </c>
      <c r="B2461" s="6" t="s">
        <v>10868</v>
      </c>
      <c r="C2461" t="s">
        <v>1</v>
      </c>
      <c r="D2461" t="s">
        <v>7706</v>
      </c>
      <c r="E2461" t="s">
        <v>10763</v>
      </c>
      <c r="F2461" t="s">
        <v>10764</v>
      </c>
      <c r="G2461">
        <v>754</v>
      </c>
      <c r="H2461">
        <v>754</v>
      </c>
      <c r="I2461">
        <v>754</v>
      </c>
      <c r="J2461">
        <v>754</v>
      </c>
      <c r="K2461">
        <v>0</v>
      </c>
      <c r="L2461" s="2">
        <v>0</v>
      </c>
      <c r="M2461" s="2">
        <v>0</v>
      </c>
      <c r="N2461" s="2">
        <v>0</v>
      </c>
      <c r="O2461" s="2">
        <v>50</v>
      </c>
      <c r="P2461" s="2">
        <v>0</v>
      </c>
      <c r="Q2461" s="2">
        <v>0</v>
      </c>
      <c r="R2461" s="2">
        <v>0</v>
      </c>
      <c r="S2461" s="2">
        <v>0</v>
      </c>
      <c r="T2461" s="2">
        <v>0</v>
      </c>
      <c r="U2461" s="2">
        <v>50</v>
      </c>
      <c r="V2461" t="s">
        <v>55</v>
      </c>
    </row>
    <row r="2462" spans="1:22" ht="15.75" hidden="1" thickBot="1" x14ac:dyDescent="0.3">
      <c r="A2462" t="s">
        <v>8324</v>
      </c>
      <c r="B2462" s="6" t="s">
        <v>10868</v>
      </c>
      <c r="C2462" t="s">
        <v>1</v>
      </c>
      <c r="D2462" t="s">
        <v>7706</v>
      </c>
      <c r="E2462" t="s">
        <v>10763</v>
      </c>
      <c r="F2462" t="s">
        <v>10764</v>
      </c>
      <c r="G2462">
        <v>753</v>
      </c>
      <c r="H2462">
        <v>753</v>
      </c>
      <c r="I2462">
        <v>753</v>
      </c>
      <c r="J2462">
        <v>753</v>
      </c>
      <c r="K2462">
        <v>0</v>
      </c>
      <c r="L2462" s="2">
        <v>0</v>
      </c>
      <c r="M2462" s="2">
        <v>0</v>
      </c>
      <c r="N2462" s="2">
        <v>0</v>
      </c>
      <c r="O2462" s="2">
        <v>0</v>
      </c>
      <c r="P2462" s="2">
        <v>0</v>
      </c>
      <c r="Q2462" s="2">
        <v>0</v>
      </c>
      <c r="R2462" s="2">
        <v>0</v>
      </c>
      <c r="S2462" s="2">
        <v>0</v>
      </c>
      <c r="T2462" s="2">
        <v>0</v>
      </c>
      <c r="U2462" s="2">
        <v>0</v>
      </c>
      <c r="V2462" t="s">
        <v>55</v>
      </c>
    </row>
    <row r="2463" spans="1:22" ht="15.75" hidden="1" thickBot="1" x14ac:dyDescent="0.3">
      <c r="A2463" t="s">
        <v>8324</v>
      </c>
      <c r="B2463" s="6" t="s">
        <v>10868</v>
      </c>
      <c r="C2463" t="s">
        <v>1</v>
      </c>
      <c r="D2463" t="s">
        <v>7706</v>
      </c>
      <c r="E2463" t="s">
        <v>10763</v>
      </c>
      <c r="F2463" t="s">
        <v>10764</v>
      </c>
      <c r="G2463">
        <v>752</v>
      </c>
      <c r="H2463">
        <v>752</v>
      </c>
      <c r="I2463">
        <v>752</v>
      </c>
      <c r="J2463">
        <v>752</v>
      </c>
      <c r="K2463">
        <v>0</v>
      </c>
      <c r="L2463" s="2">
        <v>0</v>
      </c>
      <c r="M2463" s="2">
        <v>0</v>
      </c>
      <c r="N2463" s="2">
        <v>0</v>
      </c>
      <c r="O2463" s="2">
        <v>29.7</v>
      </c>
      <c r="P2463" s="2">
        <v>0</v>
      </c>
      <c r="Q2463" s="2">
        <v>0</v>
      </c>
      <c r="R2463" s="2">
        <v>0</v>
      </c>
      <c r="S2463" s="2">
        <v>0</v>
      </c>
      <c r="T2463" s="2">
        <v>0</v>
      </c>
      <c r="U2463" s="2">
        <v>29.7</v>
      </c>
      <c r="V2463" t="s">
        <v>55</v>
      </c>
    </row>
    <row r="2464" spans="1:22" ht="15.75" hidden="1" thickBot="1" x14ac:dyDescent="0.3">
      <c r="A2464" t="s">
        <v>8324</v>
      </c>
      <c r="B2464" s="6" t="s">
        <v>10868</v>
      </c>
      <c r="C2464" t="s">
        <v>1</v>
      </c>
      <c r="D2464" t="s">
        <v>7706</v>
      </c>
      <c r="E2464" t="s">
        <v>10763</v>
      </c>
      <c r="F2464" t="s">
        <v>10764</v>
      </c>
      <c r="G2464">
        <v>751</v>
      </c>
      <c r="H2464">
        <v>751</v>
      </c>
      <c r="I2464">
        <v>751</v>
      </c>
      <c r="J2464">
        <v>751</v>
      </c>
      <c r="K2464">
        <v>0</v>
      </c>
      <c r="L2464" s="2">
        <v>0</v>
      </c>
      <c r="M2464" s="2">
        <v>0</v>
      </c>
      <c r="N2464" s="2">
        <v>0</v>
      </c>
      <c r="O2464" s="2">
        <v>28.1</v>
      </c>
      <c r="P2464" s="2">
        <v>0</v>
      </c>
      <c r="Q2464" s="2">
        <v>0</v>
      </c>
      <c r="R2464" s="2">
        <v>0</v>
      </c>
      <c r="S2464" s="2">
        <v>0</v>
      </c>
      <c r="T2464" s="2">
        <v>0</v>
      </c>
      <c r="U2464" s="2">
        <v>28.1</v>
      </c>
      <c r="V2464" t="s">
        <v>55</v>
      </c>
    </row>
    <row r="2465" spans="1:22" ht="15.75" hidden="1" thickBot="1" x14ac:dyDescent="0.3">
      <c r="A2465" t="s">
        <v>8324</v>
      </c>
      <c r="B2465" s="6" t="s">
        <v>10868</v>
      </c>
      <c r="C2465" t="s">
        <v>1</v>
      </c>
      <c r="D2465" t="s">
        <v>7706</v>
      </c>
      <c r="E2465" t="s">
        <v>10763</v>
      </c>
      <c r="F2465" t="s">
        <v>10764</v>
      </c>
      <c r="G2465">
        <v>750</v>
      </c>
      <c r="H2465">
        <v>750</v>
      </c>
      <c r="I2465">
        <v>750</v>
      </c>
      <c r="J2465">
        <v>750</v>
      </c>
      <c r="K2465">
        <v>0</v>
      </c>
      <c r="L2465" s="2">
        <v>0</v>
      </c>
      <c r="M2465" s="2">
        <v>0</v>
      </c>
      <c r="N2465" s="2">
        <v>0</v>
      </c>
      <c r="O2465" s="2">
        <v>105</v>
      </c>
      <c r="P2465" s="2">
        <v>0</v>
      </c>
      <c r="Q2465" s="2">
        <v>0</v>
      </c>
      <c r="R2465" s="2">
        <v>0</v>
      </c>
      <c r="S2465" s="2">
        <v>0</v>
      </c>
      <c r="T2465" s="2">
        <v>0</v>
      </c>
      <c r="U2465" s="2">
        <v>105</v>
      </c>
      <c r="V2465" t="s">
        <v>55</v>
      </c>
    </row>
    <row r="2466" spans="1:22" ht="15.75" hidden="1" thickBot="1" x14ac:dyDescent="0.3">
      <c r="A2466" t="s">
        <v>8324</v>
      </c>
      <c r="B2466" s="6" t="s">
        <v>10868</v>
      </c>
      <c r="C2466" t="s">
        <v>1</v>
      </c>
      <c r="D2466" t="s">
        <v>7706</v>
      </c>
      <c r="E2466" t="s">
        <v>10763</v>
      </c>
      <c r="F2466" t="s">
        <v>10764</v>
      </c>
      <c r="G2466">
        <v>749</v>
      </c>
      <c r="H2466">
        <v>749</v>
      </c>
      <c r="I2466">
        <v>749</v>
      </c>
      <c r="J2466">
        <v>749</v>
      </c>
      <c r="K2466">
        <v>0</v>
      </c>
      <c r="L2466" s="2">
        <v>0</v>
      </c>
      <c r="M2466" s="2">
        <v>0</v>
      </c>
      <c r="N2466" s="2">
        <v>0</v>
      </c>
      <c r="O2466" s="2">
        <v>81.599999999999994</v>
      </c>
      <c r="P2466" s="2">
        <v>0</v>
      </c>
      <c r="Q2466" s="2">
        <v>0</v>
      </c>
      <c r="R2466" s="2">
        <v>0</v>
      </c>
      <c r="S2466" s="2">
        <v>0</v>
      </c>
      <c r="T2466" s="2">
        <v>0</v>
      </c>
      <c r="U2466" s="2">
        <v>81.599999999999994</v>
      </c>
      <c r="V2466" t="s">
        <v>55</v>
      </c>
    </row>
    <row r="2467" spans="1:22" ht="15.75" hidden="1" thickBot="1" x14ac:dyDescent="0.3">
      <c r="A2467" t="s">
        <v>8324</v>
      </c>
      <c r="B2467" s="6" t="s">
        <v>10868</v>
      </c>
      <c r="C2467" t="s">
        <v>1</v>
      </c>
      <c r="D2467" t="s">
        <v>7706</v>
      </c>
      <c r="E2467" t="s">
        <v>10763</v>
      </c>
      <c r="F2467" t="s">
        <v>10764</v>
      </c>
      <c r="G2467">
        <v>748</v>
      </c>
      <c r="H2467">
        <v>748</v>
      </c>
      <c r="I2467">
        <v>748</v>
      </c>
      <c r="J2467">
        <v>748</v>
      </c>
      <c r="K2467">
        <v>0</v>
      </c>
      <c r="L2467" s="2">
        <v>0</v>
      </c>
      <c r="M2467" s="2">
        <v>0</v>
      </c>
      <c r="N2467" s="2">
        <v>0</v>
      </c>
      <c r="O2467" s="2">
        <v>275.3</v>
      </c>
      <c r="P2467" s="2">
        <v>0</v>
      </c>
      <c r="Q2467" s="2">
        <v>0</v>
      </c>
      <c r="R2467" s="2">
        <v>0</v>
      </c>
      <c r="S2467" s="2">
        <v>0</v>
      </c>
      <c r="T2467" s="2">
        <v>0</v>
      </c>
      <c r="U2467" s="2">
        <v>275.3</v>
      </c>
      <c r="V2467" t="s">
        <v>55</v>
      </c>
    </row>
    <row r="2468" spans="1:22" ht="15.75" hidden="1" thickBot="1" x14ac:dyDescent="0.3">
      <c r="A2468" t="s">
        <v>8324</v>
      </c>
      <c r="B2468" s="6" t="s">
        <v>10868</v>
      </c>
      <c r="C2468" t="s">
        <v>1</v>
      </c>
      <c r="D2468" t="s">
        <v>7706</v>
      </c>
      <c r="E2468" t="s">
        <v>10763</v>
      </c>
      <c r="F2468" t="s">
        <v>10764</v>
      </c>
      <c r="G2468">
        <v>747</v>
      </c>
      <c r="H2468">
        <v>747</v>
      </c>
      <c r="I2468">
        <v>747</v>
      </c>
      <c r="J2468">
        <v>747</v>
      </c>
      <c r="K2468">
        <v>0</v>
      </c>
      <c r="L2468" s="2">
        <v>0</v>
      </c>
      <c r="M2468" s="2">
        <v>0</v>
      </c>
      <c r="N2468" s="2">
        <v>0</v>
      </c>
      <c r="O2468" s="2">
        <v>792.5</v>
      </c>
      <c r="P2468" s="2">
        <v>0</v>
      </c>
      <c r="Q2468" s="2">
        <v>0</v>
      </c>
      <c r="R2468" s="2">
        <v>0</v>
      </c>
      <c r="S2468" s="2">
        <v>0</v>
      </c>
      <c r="T2468" s="2">
        <v>0</v>
      </c>
      <c r="U2468" s="2">
        <v>792.5</v>
      </c>
      <c r="V2468" t="s">
        <v>55</v>
      </c>
    </row>
    <row r="2469" spans="1:22" ht="15.75" hidden="1" thickBot="1" x14ac:dyDescent="0.3">
      <c r="A2469" t="s">
        <v>8324</v>
      </c>
      <c r="B2469" s="6" t="s">
        <v>10868</v>
      </c>
      <c r="C2469" t="s">
        <v>1</v>
      </c>
      <c r="D2469" t="s">
        <v>7706</v>
      </c>
      <c r="E2469" t="s">
        <v>10763</v>
      </c>
      <c r="F2469" t="s">
        <v>10764</v>
      </c>
      <c r="G2469">
        <v>746</v>
      </c>
      <c r="H2469">
        <v>746</v>
      </c>
      <c r="I2469">
        <v>746</v>
      </c>
      <c r="J2469">
        <v>746</v>
      </c>
      <c r="K2469">
        <v>0</v>
      </c>
      <c r="L2469" s="2">
        <v>0</v>
      </c>
      <c r="M2469" s="2">
        <v>0</v>
      </c>
      <c r="N2469" s="2">
        <v>0</v>
      </c>
      <c r="O2469" s="2">
        <v>175</v>
      </c>
      <c r="P2469" s="2">
        <v>0</v>
      </c>
      <c r="Q2469" s="2">
        <v>0</v>
      </c>
      <c r="R2469" s="2">
        <v>0</v>
      </c>
      <c r="S2469" s="2">
        <v>0</v>
      </c>
      <c r="T2469" s="2">
        <v>0</v>
      </c>
      <c r="U2469" s="2">
        <v>175</v>
      </c>
      <c r="V2469" t="s">
        <v>55</v>
      </c>
    </row>
    <row r="2470" spans="1:22" ht="15.75" hidden="1" thickBot="1" x14ac:dyDescent="0.3">
      <c r="A2470" t="s">
        <v>8324</v>
      </c>
      <c r="B2470" s="6" t="s">
        <v>10868</v>
      </c>
      <c r="C2470" t="s">
        <v>1</v>
      </c>
      <c r="D2470" t="s">
        <v>7706</v>
      </c>
      <c r="E2470" t="s">
        <v>10763</v>
      </c>
      <c r="F2470" t="s">
        <v>10764</v>
      </c>
      <c r="G2470">
        <v>745</v>
      </c>
      <c r="H2470">
        <v>745</v>
      </c>
      <c r="I2470">
        <v>745</v>
      </c>
      <c r="J2470">
        <v>745</v>
      </c>
      <c r="K2470">
        <v>0</v>
      </c>
      <c r="L2470" s="2">
        <v>0</v>
      </c>
      <c r="M2470" s="2">
        <v>0</v>
      </c>
      <c r="N2470" s="2">
        <v>0</v>
      </c>
      <c r="O2470" s="2">
        <v>66</v>
      </c>
      <c r="P2470" s="2">
        <v>0</v>
      </c>
      <c r="Q2470" s="2">
        <v>0</v>
      </c>
      <c r="R2470" s="2">
        <v>0</v>
      </c>
      <c r="S2470" s="2">
        <v>0</v>
      </c>
      <c r="T2470" s="2">
        <v>0</v>
      </c>
      <c r="U2470" s="2">
        <v>66</v>
      </c>
      <c r="V2470" t="s">
        <v>55</v>
      </c>
    </row>
    <row r="2471" spans="1:22" ht="15.75" hidden="1" thickBot="1" x14ac:dyDescent="0.3">
      <c r="A2471" t="s">
        <v>8324</v>
      </c>
      <c r="B2471" s="6" t="s">
        <v>10868</v>
      </c>
      <c r="C2471" t="s">
        <v>1</v>
      </c>
      <c r="D2471" t="s">
        <v>7706</v>
      </c>
      <c r="E2471" t="s">
        <v>10763</v>
      </c>
      <c r="F2471" t="s">
        <v>10764</v>
      </c>
      <c r="G2471">
        <v>744</v>
      </c>
      <c r="H2471">
        <v>744</v>
      </c>
      <c r="I2471">
        <v>744</v>
      </c>
      <c r="J2471">
        <v>744</v>
      </c>
      <c r="K2471">
        <v>0</v>
      </c>
      <c r="L2471" s="2">
        <v>0</v>
      </c>
      <c r="M2471" s="2">
        <v>0</v>
      </c>
      <c r="N2471" s="2">
        <v>0</v>
      </c>
      <c r="O2471" s="2">
        <v>103.5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103.5</v>
      </c>
      <c r="V2471" t="s">
        <v>55</v>
      </c>
    </row>
    <row r="2472" spans="1:22" ht="15.75" hidden="1" thickBot="1" x14ac:dyDescent="0.3">
      <c r="A2472" t="s">
        <v>8324</v>
      </c>
      <c r="B2472" s="6" t="s">
        <v>10868</v>
      </c>
      <c r="C2472" t="s">
        <v>1</v>
      </c>
      <c r="D2472" t="s">
        <v>7706</v>
      </c>
      <c r="E2472" t="s">
        <v>10763</v>
      </c>
      <c r="F2472" t="s">
        <v>10764</v>
      </c>
      <c r="G2472">
        <v>743</v>
      </c>
      <c r="H2472">
        <v>743</v>
      </c>
      <c r="I2472">
        <v>743</v>
      </c>
      <c r="J2472">
        <v>743</v>
      </c>
      <c r="K2472">
        <v>0</v>
      </c>
      <c r="L2472" s="2">
        <v>0</v>
      </c>
      <c r="M2472" s="2">
        <v>0</v>
      </c>
      <c r="N2472" s="2">
        <v>0</v>
      </c>
      <c r="O2472" s="2">
        <v>543.29999999999995</v>
      </c>
      <c r="P2472" s="2">
        <v>0</v>
      </c>
      <c r="Q2472" s="2">
        <v>0</v>
      </c>
      <c r="R2472" s="2">
        <v>0</v>
      </c>
      <c r="S2472" s="2">
        <v>0</v>
      </c>
      <c r="T2472" s="2">
        <v>0</v>
      </c>
      <c r="U2472" s="2">
        <v>543.29999999999995</v>
      </c>
      <c r="V2472" t="s">
        <v>55</v>
      </c>
    </row>
    <row r="2473" spans="1:22" ht="15.75" hidden="1" thickBot="1" x14ac:dyDescent="0.3">
      <c r="A2473" t="s">
        <v>8324</v>
      </c>
      <c r="B2473" s="6" t="s">
        <v>10868</v>
      </c>
      <c r="C2473" t="s">
        <v>1</v>
      </c>
      <c r="D2473" t="s">
        <v>7706</v>
      </c>
      <c r="E2473" t="s">
        <v>10763</v>
      </c>
      <c r="F2473" t="s">
        <v>10764</v>
      </c>
      <c r="G2473">
        <v>742</v>
      </c>
      <c r="H2473">
        <v>742</v>
      </c>
      <c r="I2473">
        <v>742</v>
      </c>
      <c r="J2473">
        <v>742</v>
      </c>
      <c r="K2473">
        <v>0</v>
      </c>
      <c r="L2473" s="2">
        <v>0</v>
      </c>
      <c r="M2473" s="2">
        <v>0</v>
      </c>
      <c r="N2473" s="2">
        <v>0</v>
      </c>
      <c r="O2473" s="2">
        <v>409</v>
      </c>
      <c r="P2473" s="2">
        <v>0</v>
      </c>
      <c r="Q2473" s="2">
        <v>0</v>
      </c>
      <c r="R2473" s="2">
        <v>0</v>
      </c>
      <c r="S2473" s="2">
        <v>0</v>
      </c>
      <c r="T2473" s="2">
        <v>0</v>
      </c>
      <c r="U2473" s="2">
        <v>409</v>
      </c>
      <c r="V2473" t="s">
        <v>55</v>
      </c>
    </row>
    <row r="2474" spans="1:22" ht="15.75" hidden="1" thickBot="1" x14ac:dyDescent="0.3">
      <c r="A2474" t="s">
        <v>8324</v>
      </c>
      <c r="B2474" s="6" t="s">
        <v>10867</v>
      </c>
      <c r="C2474" t="s">
        <v>1</v>
      </c>
      <c r="D2474" t="s">
        <v>7706</v>
      </c>
      <c r="E2474" t="s">
        <v>10763</v>
      </c>
      <c r="F2474" t="s">
        <v>10764</v>
      </c>
      <c r="G2474">
        <v>741</v>
      </c>
      <c r="H2474">
        <v>741</v>
      </c>
      <c r="I2474">
        <v>741</v>
      </c>
      <c r="J2474">
        <v>741</v>
      </c>
      <c r="K2474">
        <v>0</v>
      </c>
      <c r="L2474" s="2">
        <v>0</v>
      </c>
      <c r="M2474" s="2">
        <v>0</v>
      </c>
      <c r="N2474" s="2">
        <v>0</v>
      </c>
      <c r="O2474" s="2">
        <v>45</v>
      </c>
      <c r="P2474" s="2">
        <v>0</v>
      </c>
      <c r="Q2474" s="2">
        <v>0</v>
      </c>
      <c r="R2474" s="2">
        <v>0</v>
      </c>
      <c r="S2474" s="2">
        <v>0</v>
      </c>
      <c r="T2474" s="2">
        <v>0</v>
      </c>
      <c r="U2474" s="2">
        <v>45</v>
      </c>
      <c r="V2474" t="s">
        <v>55</v>
      </c>
    </row>
    <row r="2475" spans="1:22" ht="15.75" hidden="1" thickBot="1" x14ac:dyDescent="0.3">
      <c r="A2475" t="s">
        <v>8324</v>
      </c>
      <c r="B2475" s="6" t="s">
        <v>10867</v>
      </c>
      <c r="C2475" t="s">
        <v>1</v>
      </c>
      <c r="D2475" t="s">
        <v>7706</v>
      </c>
      <c r="E2475" t="s">
        <v>10763</v>
      </c>
      <c r="F2475" t="s">
        <v>10764</v>
      </c>
      <c r="G2475">
        <v>740</v>
      </c>
      <c r="H2475">
        <v>740</v>
      </c>
      <c r="I2475">
        <v>740</v>
      </c>
      <c r="J2475">
        <v>740</v>
      </c>
      <c r="K2475">
        <v>0</v>
      </c>
      <c r="L2475" s="2">
        <v>0</v>
      </c>
      <c r="M2475" s="2">
        <v>0</v>
      </c>
      <c r="N2475" s="2">
        <v>0</v>
      </c>
      <c r="O2475" s="2">
        <v>33</v>
      </c>
      <c r="P2475" s="2">
        <v>0</v>
      </c>
      <c r="Q2475" s="2">
        <v>0</v>
      </c>
      <c r="R2475" s="2">
        <v>0</v>
      </c>
      <c r="S2475" s="2">
        <v>0</v>
      </c>
      <c r="T2475" s="2">
        <v>0</v>
      </c>
      <c r="U2475" s="2">
        <v>33</v>
      </c>
      <c r="V2475" t="s">
        <v>55</v>
      </c>
    </row>
    <row r="2476" spans="1:22" ht="15.75" hidden="1" thickBot="1" x14ac:dyDescent="0.3">
      <c r="A2476" t="s">
        <v>8324</v>
      </c>
      <c r="B2476" s="6" t="s">
        <v>10867</v>
      </c>
      <c r="C2476" t="s">
        <v>1</v>
      </c>
      <c r="D2476" t="s">
        <v>7706</v>
      </c>
      <c r="E2476" t="s">
        <v>10763</v>
      </c>
      <c r="F2476" t="s">
        <v>10764</v>
      </c>
      <c r="G2476">
        <v>739</v>
      </c>
      <c r="H2476">
        <v>739</v>
      </c>
      <c r="I2476">
        <v>739</v>
      </c>
      <c r="J2476">
        <v>739</v>
      </c>
      <c r="K2476">
        <v>0</v>
      </c>
      <c r="L2476" s="2">
        <v>0</v>
      </c>
      <c r="M2476" s="2">
        <v>0</v>
      </c>
      <c r="N2476" s="2">
        <v>0</v>
      </c>
      <c r="O2476" s="2">
        <v>142.22</v>
      </c>
      <c r="P2476" s="2">
        <v>0</v>
      </c>
      <c r="Q2476" s="2">
        <v>0</v>
      </c>
      <c r="R2476" s="2">
        <v>0</v>
      </c>
      <c r="S2476" s="2">
        <v>0</v>
      </c>
      <c r="T2476" s="2">
        <v>0</v>
      </c>
      <c r="U2476" s="2">
        <v>142.22</v>
      </c>
      <c r="V2476" t="s">
        <v>55</v>
      </c>
    </row>
    <row r="2477" spans="1:22" ht="15.75" hidden="1" thickBot="1" x14ac:dyDescent="0.3">
      <c r="A2477" t="s">
        <v>8324</v>
      </c>
      <c r="B2477" s="6" t="s">
        <v>10867</v>
      </c>
      <c r="C2477" t="s">
        <v>1</v>
      </c>
      <c r="D2477" t="s">
        <v>7706</v>
      </c>
      <c r="E2477" t="s">
        <v>10763</v>
      </c>
      <c r="F2477" t="s">
        <v>10764</v>
      </c>
      <c r="G2477">
        <v>738</v>
      </c>
      <c r="H2477">
        <v>738</v>
      </c>
      <c r="I2477">
        <v>738</v>
      </c>
      <c r="J2477">
        <v>738</v>
      </c>
      <c r="K2477">
        <v>0</v>
      </c>
      <c r="L2477" s="2">
        <v>0</v>
      </c>
      <c r="M2477" s="2">
        <v>0</v>
      </c>
      <c r="N2477" s="2">
        <v>0</v>
      </c>
      <c r="O2477" s="2">
        <v>56</v>
      </c>
      <c r="P2477" s="2">
        <v>0</v>
      </c>
      <c r="Q2477" s="2">
        <v>0</v>
      </c>
      <c r="R2477" s="2">
        <v>0</v>
      </c>
      <c r="S2477" s="2">
        <v>0</v>
      </c>
      <c r="T2477" s="2">
        <v>0</v>
      </c>
      <c r="U2477" s="2">
        <v>56</v>
      </c>
      <c r="V2477" t="s">
        <v>55</v>
      </c>
    </row>
    <row r="2478" spans="1:22" ht="15.75" hidden="1" thickBot="1" x14ac:dyDescent="0.3">
      <c r="A2478" t="s">
        <v>8324</v>
      </c>
      <c r="B2478" s="6" t="s">
        <v>10867</v>
      </c>
      <c r="C2478" t="s">
        <v>1</v>
      </c>
      <c r="D2478" t="s">
        <v>7706</v>
      </c>
      <c r="E2478" t="s">
        <v>10763</v>
      </c>
      <c r="F2478" t="s">
        <v>10764</v>
      </c>
      <c r="G2478">
        <v>737</v>
      </c>
      <c r="H2478">
        <v>737</v>
      </c>
      <c r="I2478">
        <v>737</v>
      </c>
      <c r="J2478">
        <v>737</v>
      </c>
      <c r="K2478">
        <v>0</v>
      </c>
      <c r="L2478" s="2">
        <v>0</v>
      </c>
      <c r="M2478" s="2">
        <v>0</v>
      </c>
      <c r="N2478" s="2">
        <v>0</v>
      </c>
      <c r="O2478" s="2">
        <v>16.16</v>
      </c>
      <c r="P2478" s="2">
        <v>0</v>
      </c>
      <c r="Q2478" s="2">
        <v>0</v>
      </c>
      <c r="R2478" s="2">
        <v>0</v>
      </c>
      <c r="S2478" s="2">
        <v>0</v>
      </c>
      <c r="T2478" s="2">
        <v>0</v>
      </c>
      <c r="U2478" s="2">
        <v>16.16</v>
      </c>
      <c r="V2478" t="s">
        <v>55</v>
      </c>
    </row>
    <row r="2479" spans="1:22" ht="15.75" hidden="1" thickBot="1" x14ac:dyDescent="0.3">
      <c r="A2479" t="s">
        <v>8324</v>
      </c>
      <c r="B2479" s="6" t="s">
        <v>10867</v>
      </c>
      <c r="C2479" t="s">
        <v>1</v>
      </c>
      <c r="D2479" t="s">
        <v>7706</v>
      </c>
      <c r="E2479" t="s">
        <v>10763</v>
      </c>
      <c r="F2479" t="s">
        <v>10764</v>
      </c>
      <c r="G2479">
        <v>736</v>
      </c>
      <c r="H2479">
        <v>736</v>
      </c>
      <c r="I2479">
        <v>736</v>
      </c>
      <c r="J2479">
        <v>736</v>
      </c>
      <c r="K2479">
        <v>0</v>
      </c>
      <c r="L2479" s="2">
        <v>0</v>
      </c>
      <c r="M2479" s="2">
        <v>0</v>
      </c>
      <c r="N2479" s="2">
        <v>0</v>
      </c>
      <c r="O2479" s="2">
        <v>0</v>
      </c>
      <c r="P2479" s="2">
        <v>0</v>
      </c>
      <c r="Q2479" s="2">
        <v>0</v>
      </c>
      <c r="R2479" s="2">
        <v>0</v>
      </c>
      <c r="S2479" s="2">
        <v>0</v>
      </c>
      <c r="T2479" s="2">
        <v>0</v>
      </c>
      <c r="U2479" s="2">
        <v>0</v>
      </c>
      <c r="V2479" t="s">
        <v>55</v>
      </c>
    </row>
    <row r="2480" spans="1:22" ht="15.75" hidden="1" thickBot="1" x14ac:dyDescent="0.3">
      <c r="A2480" t="s">
        <v>8324</v>
      </c>
      <c r="B2480" s="6" t="s">
        <v>10867</v>
      </c>
      <c r="C2480" t="s">
        <v>1</v>
      </c>
      <c r="D2480" t="s">
        <v>7706</v>
      </c>
      <c r="E2480" t="s">
        <v>10763</v>
      </c>
      <c r="F2480" t="s">
        <v>10764</v>
      </c>
      <c r="G2480">
        <v>735</v>
      </c>
      <c r="H2480">
        <v>735</v>
      </c>
      <c r="I2480">
        <v>735</v>
      </c>
      <c r="J2480">
        <v>735</v>
      </c>
      <c r="K2480">
        <v>0</v>
      </c>
      <c r="L2480" s="2">
        <v>0</v>
      </c>
      <c r="M2480" s="2">
        <v>0</v>
      </c>
      <c r="N2480" s="2">
        <v>0</v>
      </c>
      <c r="O2480" s="2">
        <v>39</v>
      </c>
      <c r="P2480" s="2">
        <v>0</v>
      </c>
      <c r="Q2480" s="2">
        <v>0</v>
      </c>
      <c r="R2480" s="2">
        <v>0</v>
      </c>
      <c r="S2480" s="2">
        <v>0</v>
      </c>
      <c r="T2480" s="2">
        <v>0</v>
      </c>
      <c r="U2480" s="2">
        <v>39</v>
      </c>
      <c r="V2480" t="s">
        <v>55</v>
      </c>
    </row>
    <row r="2481" spans="1:22" ht="15.75" hidden="1" thickBot="1" x14ac:dyDescent="0.3">
      <c r="A2481" t="s">
        <v>8324</v>
      </c>
      <c r="B2481" s="6" t="s">
        <v>10867</v>
      </c>
      <c r="C2481" t="s">
        <v>1</v>
      </c>
      <c r="D2481" t="s">
        <v>7706</v>
      </c>
      <c r="E2481" t="s">
        <v>10763</v>
      </c>
      <c r="F2481" t="s">
        <v>10764</v>
      </c>
      <c r="G2481">
        <v>734</v>
      </c>
      <c r="H2481">
        <v>734</v>
      </c>
      <c r="I2481">
        <v>734</v>
      </c>
      <c r="J2481">
        <v>734</v>
      </c>
      <c r="K2481">
        <v>0</v>
      </c>
      <c r="L2481" s="2">
        <v>0</v>
      </c>
      <c r="M2481" s="2">
        <v>0</v>
      </c>
      <c r="N2481" s="2">
        <v>0</v>
      </c>
      <c r="O2481" s="2">
        <v>565.5</v>
      </c>
      <c r="P2481" s="2">
        <v>0</v>
      </c>
      <c r="Q2481" s="2">
        <v>0</v>
      </c>
      <c r="R2481" s="2">
        <v>0</v>
      </c>
      <c r="S2481" s="2">
        <v>0</v>
      </c>
      <c r="T2481" s="2">
        <v>0</v>
      </c>
      <c r="U2481" s="2">
        <v>565.5</v>
      </c>
      <c r="V2481" t="s">
        <v>55</v>
      </c>
    </row>
    <row r="2482" spans="1:22" ht="15.75" hidden="1" thickBot="1" x14ac:dyDescent="0.3">
      <c r="A2482" t="s">
        <v>8324</v>
      </c>
      <c r="B2482" s="6" t="s">
        <v>10867</v>
      </c>
      <c r="C2482" t="s">
        <v>1</v>
      </c>
      <c r="D2482" t="s">
        <v>7706</v>
      </c>
      <c r="E2482" t="s">
        <v>10763</v>
      </c>
      <c r="F2482" t="s">
        <v>10764</v>
      </c>
      <c r="G2482">
        <v>733</v>
      </c>
      <c r="H2482">
        <v>733</v>
      </c>
      <c r="I2482">
        <v>733</v>
      </c>
      <c r="J2482">
        <v>733</v>
      </c>
      <c r="K2482">
        <v>0</v>
      </c>
      <c r="L2482" s="2">
        <v>0</v>
      </c>
      <c r="M2482" s="2">
        <v>0</v>
      </c>
      <c r="N2482" s="2">
        <v>0</v>
      </c>
      <c r="O2482" s="2">
        <v>27.44</v>
      </c>
      <c r="P2482" s="2">
        <v>0</v>
      </c>
      <c r="Q2482" s="2">
        <v>0</v>
      </c>
      <c r="R2482" s="2">
        <v>0</v>
      </c>
      <c r="S2482" s="2">
        <v>0</v>
      </c>
      <c r="T2482" s="2">
        <v>0</v>
      </c>
      <c r="U2482" s="2">
        <v>27.44</v>
      </c>
      <c r="V2482" t="s">
        <v>55</v>
      </c>
    </row>
    <row r="2483" spans="1:22" ht="15.75" hidden="1" thickBot="1" x14ac:dyDescent="0.3">
      <c r="A2483" t="s">
        <v>8324</v>
      </c>
      <c r="B2483" s="6" t="s">
        <v>10867</v>
      </c>
      <c r="C2483" t="s">
        <v>1</v>
      </c>
      <c r="D2483" t="s">
        <v>7706</v>
      </c>
      <c r="E2483" t="s">
        <v>10763</v>
      </c>
      <c r="F2483" t="s">
        <v>10764</v>
      </c>
      <c r="G2483">
        <v>732</v>
      </c>
      <c r="H2483">
        <v>732</v>
      </c>
      <c r="I2483">
        <v>732</v>
      </c>
      <c r="J2483">
        <v>732</v>
      </c>
      <c r="K2483">
        <v>0</v>
      </c>
      <c r="L2483" s="2">
        <v>0</v>
      </c>
      <c r="M2483" s="2">
        <v>0</v>
      </c>
      <c r="N2483" s="2">
        <v>0</v>
      </c>
      <c r="O2483" s="2">
        <v>152</v>
      </c>
      <c r="P2483" s="2">
        <v>0</v>
      </c>
      <c r="Q2483" s="2">
        <v>0</v>
      </c>
      <c r="R2483" s="2">
        <v>0</v>
      </c>
      <c r="S2483" s="2">
        <v>0</v>
      </c>
      <c r="T2483" s="2">
        <v>0</v>
      </c>
      <c r="U2483" s="2">
        <v>152</v>
      </c>
      <c r="V2483" t="s">
        <v>55</v>
      </c>
    </row>
    <row r="2484" spans="1:22" ht="15.75" hidden="1" thickBot="1" x14ac:dyDescent="0.3">
      <c r="A2484" t="s">
        <v>8324</v>
      </c>
      <c r="B2484" s="6" t="s">
        <v>10867</v>
      </c>
      <c r="C2484" t="s">
        <v>1</v>
      </c>
      <c r="D2484" t="s">
        <v>7706</v>
      </c>
      <c r="E2484" t="s">
        <v>10763</v>
      </c>
      <c r="F2484" t="s">
        <v>10764</v>
      </c>
      <c r="G2484">
        <v>731</v>
      </c>
      <c r="H2484">
        <v>731</v>
      </c>
      <c r="I2484">
        <v>731</v>
      </c>
      <c r="J2484">
        <v>731</v>
      </c>
      <c r="K2484">
        <v>0</v>
      </c>
      <c r="L2484" s="2">
        <v>0</v>
      </c>
      <c r="M2484" s="2">
        <v>0</v>
      </c>
      <c r="N2484" s="2">
        <v>0</v>
      </c>
      <c r="O2484" s="2">
        <v>61.05</v>
      </c>
      <c r="P2484" s="2">
        <v>0</v>
      </c>
      <c r="Q2484" s="2">
        <v>0</v>
      </c>
      <c r="R2484" s="2">
        <v>0</v>
      </c>
      <c r="S2484" s="2">
        <v>0</v>
      </c>
      <c r="T2484" s="2">
        <v>0</v>
      </c>
      <c r="U2484" s="2">
        <v>61.05</v>
      </c>
      <c r="V2484" t="s">
        <v>55</v>
      </c>
    </row>
    <row r="2485" spans="1:22" ht="15.75" hidden="1" thickBot="1" x14ac:dyDescent="0.3">
      <c r="A2485" t="s">
        <v>8324</v>
      </c>
      <c r="B2485" s="6" t="s">
        <v>10867</v>
      </c>
      <c r="C2485" t="s">
        <v>1</v>
      </c>
      <c r="D2485" t="s">
        <v>7706</v>
      </c>
      <c r="E2485" t="s">
        <v>10763</v>
      </c>
      <c r="F2485" t="s">
        <v>10764</v>
      </c>
      <c r="G2485">
        <v>730</v>
      </c>
      <c r="H2485">
        <v>730</v>
      </c>
      <c r="I2485">
        <v>730</v>
      </c>
      <c r="J2485">
        <v>730</v>
      </c>
      <c r="K2485">
        <v>0</v>
      </c>
      <c r="L2485" s="2">
        <v>0</v>
      </c>
      <c r="M2485" s="2">
        <v>0</v>
      </c>
      <c r="N2485" s="2">
        <v>0</v>
      </c>
      <c r="O2485" s="2">
        <v>42</v>
      </c>
      <c r="P2485" s="2">
        <v>0</v>
      </c>
      <c r="Q2485" s="2">
        <v>0</v>
      </c>
      <c r="R2485" s="2">
        <v>0</v>
      </c>
      <c r="S2485" s="2">
        <v>0</v>
      </c>
      <c r="T2485" s="2">
        <v>0</v>
      </c>
      <c r="U2485" s="2">
        <v>42</v>
      </c>
      <c r="V2485" t="s">
        <v>55</v>
      </c>
    </row>
    <row r="2486" spans="1:22" ht="15.75" hidden="1" thickBot="1" x14ac:dyDescent="0.3">
      <c r="A2486" t="s">
        <v>8324</v>
      </c>
      <c r="B2486" s="6" t="s">
        <v>10867</v>
      </c>
      <c r="C2486" t="s">
        <v>1</v>
      </c>
      <c r="D2486" t="s">
        <v>7706</v>
      </c>
      <c r="E2486" t="s">
        <v>10763</v>
      </c>
      <c r="F2486" t="s">
        <v>10764</v>
      </c>
      <c r="G2486">
        <v>729</v>
      </c>
      <c r="H2486">
        <v>729</v>
      </c>
      <c r="I2486">
        <v>729</v>
      </c>
      <c r="J2486">
        <v>729</v>
      </c>
      <c r="K2486">
        <v>0</v>
      </c>
      <c r="L2486" s="2">
        <v>0</v>
      </c>
      <c r="M2486" s="2">
        <v>0</v>
      </c>
      <c r="N2486" s="2">
        <v>0</v>
      </c>
      <c r="O2486" s="2">
        <v>78.3</v>
      </c>
      <c r="P2486" s="2">
        <v>0</v>
      </c>
      <c r="Q2486" s="2">
        <v>0</v>
      </c>
      <c r="R2486" s="2">
        <v>0</v>
      </c>
      <c r="S2486" s="2">
        <v>0</v>
      </c>
      <c r="T2486" s="2">
        <v>0</v>
      </c>
      <c r="U2486" s="2">
        <v>78.3</v>
      </c>
      <c r="V2486" t="s">
        <v>55</v>
      </c>
    </row>
    <row r="2487" spans="1:22" ht="15.75" hidden="1" thickBot="1" x14ac:dyDescent="0.3">
      <c r="A2487" t="s">
        <v>8324</v>
      </c>
      <c r="B2487" s="6" t="s">
        <v>10867</v>
      </c>
      <c r="C2487" t="s">
        <v>1</v>
      </c>
      <c r="D2487" t="s">
        <v>7706</v>
      </c>
      <c r="E2487" t="s">
        <v>10763</v>
      </c>
      <c r="F2487" t="s">
        <v>10764</v>
      </c>
      <c r="G2487">
        <v>728</v>
      </c>
      <c r="H2487">
        <v>728</v>
      </c>
      <c r="I2487">
        <v>728</v>
      </c>
      <c r="J2487">
        <v>728</v>
      </c>
      <c r="K2487">
        <v>0</v>
      </c>
      <c r="L2487" s="2">
        <v>0</v>
      </c>
      <c r="M2487" s="2">
        <v>0</v>
      </c>
      <c r="N2487" s="2">
        <v>0</v>
      </c>
      <c r="O2487" s="2">
        <v>125</v>
      </c>
      <c r="P2487" s="2">
        <v>0</v>
      </c>
      <c r="Q2487" s="2">
        <v>0</v>
      </c>
      <c r="R2487" s="2">
        <v>0</v>
      </c>
      <c r="S2487" s="2">
        <v>0</v>
      </c>
      <c r="T2487" s="2">
        <v>0</v>
      </c>
      <c r="U2487" s="2">
        <v>125</v>
      </c>
      <c r="V2487" t="s">
        <v>55</v>
      </c>
    </row>
    <row r="2488" spans="1:22" ht="15.75" hidden="1" thickBot="1" x14ac:dyDescent="0.3">
      <c r="A2488" t="s">
        <v>8324</v>
      </c>
      <c r="B2488" s="6" t="s">
        <v>10867</v>
      </c>
      <c r="C2488" t="s">
        <v>1</v>
      </c>
      <c r="D2488" t="s">
        <v>7706</v>
      </c>
      <c r="E2488" t="s">
        <v>10763</v>
      </c>
      <c r="F2488" t="s">
        <v>10764</v>
      </c>
      <c r="G2488">
        <v>727</v>
      </c>
      <c r="H2488">
        <v>727</v>
      </c>
      <c r="I2488">
        <v>727</v>
      </c>
      <c r="J2488">
        <v>727</v>
      </c>
      <c r="K2488">
        <v>0</v>
      </c>
      <c r="L2488" s="2">
        <v>0</v>
      </c>
      <c r="M2488" s="2">
        <v>0</v>
      </c>
      <c r="N2488" s="2">
        <v>0</v>
      </c>
      <c r="O2488" s="2">
        <v>17.25</v>
      </c>
      <c r="P2488" s="2">
        <v>0</v>
      </c>
      <c r="Q2488" s="2">
        <v>0</v>
      </c>
      <c r="R2488" s="2">
        <v>0</v>
      </c>
      <c r="S2488" s="2">
        <v>0</v>
      </c>
      <c r="T2488" s="2">
        <v>0</v>
      </c>
      <c r="U2488" s="2">
        <v>17.25</v>
      </c>
      <c r="V2488" t="s">
        <v>55</v>
      </c>
    </row>
    <row r="2489" spans="1:22" ht="15.75" hidden="1" thickBot="1" x14ac:dyDescent="0.3">
      <c r="A2489" t="s">
        <v>8324</v>
      </c>
      <c r="B2489" s="168" t="s">
        <v>10867</v>
      </c>
      <c r="C2489" t="s">
        <v>1</v>
      </c>
      <c r="D2489" t="s">
        <v>7706</v>
      </c>
      <c r="E2489" t="s">
        <v>10763</v>
      </c>
      <c r="F2489" t="s">
        <v>10764</v>
      </c>
      <c r="G2489">
        <v>726</v>
      </c>
      <c r="H2489">
        <v>726</v>
      </c>
      <c r="I2489">
        <v>726</v>
      </c>
      <c r="J2489">
        <v>726</v>
      </c>
      <c r="K2489">
        <v>0</v>
      </c>
      <c r="L2489" s="2">
        <v>0</v>
      </c>
      <c r="M2489" s="2">
        <v>0</v>
      </c>
      <c r="N2489" s="2">
        <v>0</v>
      </c>
      <c r="O2489" s="2">
        <v>234.8</v>
      </c>
      <c r="P2489" s="2">
        <v>0</v>
      </c>
      <c r="Q2489" s="2">
        <v>0</v>
      </c>
      <c r="R2489" s="2">
        <v>0</v>
      </c>
      <c r="S2489" s="2">
        <v>0</v>
      </c>
      <c r="T2489" s="2">
        <v>0</v>
      </c>
      <c r="U2489" s="2">
        <v>234.8</v>
      </c>
      <c r="V2489" t="s">
        <v>55</v>
      </c>
    </row>
    <row r="2490" spans="1:22" ht="15.75" hidden="1" thickBot="1" x14ac:dyDescent="0.3">
      <c r="A2490" t="s">
        <v>8324</v>
      </c>
      <c r="B2490" s="168" t="s">
        <v>10867</v>
      </c>
      <c r="C2490" t="s">
        <v>1</v>
      </c>
      <c r="D2490" t="s">
        <v>7706</v>
      </c>
      <c r="E2490" t="s">
        <v>10763</v>
      </c>
      <c r="F2490" t="s">
        <v>10764</v>
      </c>
      <c r="G2490">
        <v>725</v>
      </c>
      <c r="H2490">
        <v>725</v>
      </c>
      <c r="I2490">
        <v>725</v>
      </c>
      <c r="J2490">
        <v>725</v>
      </c>
      <c r="K2490">
        <v>0</v>
      </c>
      <c r="L2490" s="2">
        <v>0</v>
      </c>
      <c r="M2490" s="2">
        <v>0</v>
      </c>
      <c r="N2490" s="2">
        <v>0</v>
      </c>
      <c r="O2490" s="2">
        <v>508.75</v>
      </c>
      <c r="P2490" s="2">
        <v>0</v>
      </c>
      <c r="Q2490" s="2">
        <v>0</v>
      </c>
      <c r="R2490" s="2">
        <v>0</v>
      </c>
      <c r="S2490" s="2">
        <v>0</v>
      </c>
      <c r="T2490" s="2">
        <v>0</v>
      </c>
      <c r="U2490" s="2">
        <v>508.75</v>
      </c>
      <c r="V2490" t="s">
        <v>55</v>
      </c>
    </row>
    <row r="2491" spans="1:22" ht="15.75" hidden="1" thickBot="1" x14ac:dyDescent="0.3">
      <c r="A2491" t="s">
        <v>8324</v>
      </c>
      <c r="B2491" s="168" t="s">
        <v>10867</v>
      </c>
      <c r="C2491" t="s">
        <v>1</v>
      </c>
      <c r="D2491" t="s">
        <v>7706</v>
      </c>
      <c r="E2491" t="s">
        <v>10763</v>
      </c>
      <c r="F2491" t="s">
        <v>10764</v>
      </c>
      <c r="G2491">
        <v>724</v>
      </c>
      <c r="H2491">
        <v>724</v>
      </c>
      <c r="I2491">
        <v>724</v>
      </c>
      <c r="J2491">
        <v>724</v>
      </c>
      <c r="K2491">
        <v>0</v>
      </c>
      <c r="L2491" s="2">
        <v>0</v>
      </c>
      <c r="M2491" s="2">
        <v>0</v>
      </c>
      <c r="N2491" s="2">
        <v>0</v>
      </c>
      <c r="O2491" s="2">
        <v>500</v>
      </c>
      <c r="P2491" s="2">
        <v>0</v>
      </c>
      <c r="Q2491" s="2">
        <v>0</v>
      </c>
      <c r="R2491" s="2">
        <v>0</v>
      </c>
      <c r="S2491" s="2">
        <v>0</v>
      </c>
      <c r="T2491" s="2">
        <v>0</v>
      </c>
      <c r="U2491" s="2">
        <v>500</v>
      </c>
      <c r="V2491" t="s">
        <v>55</v>
      </c>
    </row>
    <row r="2492" spans="1:22" ht="15.75" hidden="1" thickBot="1" x14ac:dyDescent="0.3">
      <c r="A2492" t="s">
        <v>8324</v>
      </c>
      <c r="B2492" s="6" t="s">
        <v>10866</v>
      </c>
      <c r="C2492" t="s">
        <v>1</v>
      </c>
      <c r="D2492" t="s">
        <v>7706</v>
      </c>
      <c r="E2492" t="s">
        <v>10763</v>
      </c>
      <c r="F2492" t="s">
        <v>10764</v>
      </c>
      <c r="G2492">
        <v>723</v>
      </c>
      <c r="H2492">
        <v>723</v>
      </c>
      <c r="I2492">
        <v>723</v>
      </c>
      <c r="J2492">
        <v>723</v>
      </c>
      <c r="K2492">
        <v>0</v>
      </c>
      <c r="L2492" s="2">
        <v>0</v>
      </c>
      <c r="M2492" s="2">
        <v>0</v>
      </c>
      <c r="N2492" s="2">
        <v>0</v>
      </c>
      <c r="O2492" s="2">
        <v>36</v>
      </c>
      <c r="P2492" s="2">
        <v>0</v>
      </c>
      <c r="Q2492" s="2">
        <v>0</v>
      </c>
      <c r="R2492" s="2">
        <v>0</v>
      </c>
      <c r="S2492" s="2">
        <v>0</v>
      </c>
      <c r="T2492" s="2">
        <v>0</v>
      </c>
      <c r="U2492" s="2">
        <v>36</v>
      </c>
      <c r="V2492" t="s">
        <v>55</v>
      </c>
    </row>
    <row r="2493" spans="1:22" ht="15.75" hidden="1" thickBot="1" x14ac:dyDescent="0.3">
      <c r="A2493" t="s">
        <v>8324</v>
      </c>
      <c r="B2493" s="6" t="s">
        <v>10866</v>
      </c>
      <c r="C2493" t="s">
        <v>1</v>
      </c>
      <c r="D2493" t="s">
        <v>7706</v>
      </c>
      <c r="E2493" t="s">
        <v>10763</v>
      </c>
      <c r="F2493" t="s">
        <v>10764</v>
      </c>
      <c r="G2493">
        <v>722</v>
      </c>
      <c r="H2493">
        <v>722</v>
      </c>
      <c r="I2493">
        <v>722</v>
      </c>
      <c r="J2493">
        <v>722</v>
      </c>
      <c r="K2493">
        <v>0</v>
      </c>
      <c r="L2493" s="2">
        <v>0</v>
      </c>
      <c r="M2493" s="2">
        <v>0</v>
      </c>
      <c r="N2493" s="2">
        <v>0</v>
      </c>
      <c r="O2493" s="2">
        <v>20</v>
      </c>
      <c r="P2493" s="2">
        <v>0</v>
      </c>
      <c r="Q2493" s="2">
        <v>0</v>
      </c>
      <c r="R2493" s="2">
        <v>0</v>
      </c>
      <c r="S2493" s="2">
        <v>0</v>
      </c>
      <c r="T2493" s="2">
        <v>0</v>
      </c>
      <c r="U2493" s="2">
        <v>20</v>
      </c>
      <c r="V2493" t="s">
        <v>55</v>
      </c>
    </row>
    <row r="2494" spans="1:22" ht="15.75" hidden="1" thickBot="1" x14ac:dyDescent="0.3">
      <c r="A2494" t="s">
        <v>8324</v>
      </c>
      <c r="B2494" s="6" t="s">
        <v>10866</v>
      </c>
      <c r="C2494" t="s">
        <v>1</v>
      </c>
      <c r="D2494" t="s">
        <v>7706</v>
      </c>
      <c r="E2494" t="s">
        <v>10763</v>
      </c>
      <c r="F2494" t="s">
        <v>10764</v>
      </c>
      <c r="G2494">
        <v>721</v>
      </c>
      <c r="H2494">
        <v>721</v>
      </c>
      <c r="I2494">
        <v>721</v>
      </c>
      <c r="J2494">
        <v>721</v>
      </c>
      <c r="K2494">
        <v>0</v>
      </c>
      <c r="L2494" s="2">
        <v>0</v>
      </c>
      <c r="M2494" s="2">
        <v>0</v>
      </c>
      <c r="N2494" s="2">
        <v>0</v>
      </c>
      <c r="O2494" s="2">
        <v>22</v>
      </c>
      <c r="P2494" s="2">
        <v>0</v>
      </c>
      <c r="Q2494" s="2">
        <v>0</v>
      </c>
      <c r="R2494" s="2">
        <v>0</v>
      </c>
      <c r="S2494" s="2">
        <v>0</v>
      </c>
      <c r="T2494" s="2">
        <v>0</v>
      </c>
      <c r="U2494" s="2">
        <v>22</v>
      </c>
      <c r="V2494" t="s">
        <v>55</v>
      </c>
    </row>
    <row r="2495" spans="1:22" ht="15.75" hidden="1" thickBot="1" x14ac:dyDescent="0.3">
      <c r="A2495" t="s">
        <v>8324</v>
      </c>
      <c r="B2495" s="6" t="s">
        <v>10866</v>
      </c>
      <c r="C2495" t="s">
        <v>1</v>
      </c>
      <c r="D2495" t="s">
        <v>7706</v>
      </c>
      <c r="E2495" t="s">
        <v>10763</v>
      </c>
      <c r="F2495" t="s">
        <v>10764</v>
      </c>
      <c r="G2495">
        <v>720</v>
      </c>
      <c r="H2495">
        <v>720</v>
      </c>
      <c r="I2495">
        <v>720</v>
      </c>
      <c r="J2495">
        <v>720</v>
      </c>
      <c r="K2495">
        <v>0</v>
      </c>
      <c r="L2495" s="2">
        <v>0</v>
      </c>
      <c r="M2495" s="2">
        <v>0</v>
      </c>
      <c r="N2495" s="2">
        <v>0</v>
      </c>
      <c r="O2495" s="2">
        <v>1474</v>
      </c>
      <c r="P2495" s="2">
        <v>0</v>
      </c>
      <c r="Q2495" s="2">
        <v>0</v>
      </c>
      <c r="R2495" s="2">
        <v>0</v>
      </c>
      <c r="S2495" s="2">
        <v>0</v>
      </c>
      <c r="T2495" s="2">
        <v>0</v>
      </c>
      <c r="U2495" s="2">
        <v>1474</v>
      </c>
      <c r="V2495" t="s">
        <v>55</v>
      </c>
    </row>
    <row r="2496" spans="1:22" ht="15.75" hidden="1" thickBot="1" x14ac:dyDescent="0.3">
      <c r="A2496" t="s">
        <v>8324</v>
      </c>
      <c r="B2496" s="6" t="s">
        <v>10866</v>
      </c>
      <c r="C2496" t="s">
        <v>1</v>
      </c>
      <c r="D2496" t="s">
        <v>7706</v>
      </c>
      <c r="E2496" t="s">
        <v>10763</v>
      </c>
      <c r="F2496" t="s">
        <v>10764</v>
      </c>
      <c r="G2496">
        <v>719</v>
      </c>
      <c r="H2496">
        <v>719</v>
      </c>
      <c r="I2496">
        <v>719</v>
      </c>
      <c r="J2496">
        <v>719</v>
      </c>
      <c r="K2496">
        <v>0</v>
      </c>
      <c r="L2496" s="2">
        <v>0</v>
      </c>
      <c r="M2496" s="2">
        <v>0</v>
      </c>
      <c r="N2496" s="2">
        <v>0</v>
      </c>
      <c r="O2496" s="2">
        <v>458.25</v>
      </c>
      <c r="P2496" s="2">
        <v>0</v>
      </c>
      <c r="Q2496" s="2">
        <v>0</v>
      </c>
      <c r="R2496" s="2">
        <v>0</v>
      </c>
      <c r="S2496" s="2">
        <v>0</v>
      </c>
      <c r="T2496" s="2">
        <v>0</v>
      </c>
      <c r="U2496" s="2">
        <v>458.25</v>
      </c>
      <c r="V2496" t="s">
        <v>55</v>
      </c>
    </row>
    <row r="2497" spans="1:22" ht="15.75" hidden="1" thickBot="1" x14ac:dyDescent="0.3">
      <c r="A2497" t="s">
        <v>8324</v>
      </c>
      <c r="B2497" s="6" t="s">
        <v>10866</v>
      </c>
      <c r="C2497" t="s">
        <v>1</v>
      </c>
      <c r="D2497" t="s">
        <v>7706</v>
      </c>
      <c r="E2497" t="s">
        <v>10763</v>
      </c>
      <c r="F2497" t="s">
        <v>10764</v>
      </c>
      <c r="G2497">
        <v>718</v>
      </c>
      <c r="H2497">
        <v>718</v>
      </c>
      <c r="I2497">
        <v>718</v>
      </c>
      <c r="J2497">
        <v>718</v>
      </c>
      <c r="K2497">
        <v>0</v>
      </c>
      <c r="L2497" s="2">
        <v>0</v>
      </c>
      <c r="M2497" s="2">
        <v>0</v>
      </c>
      <c r="N2497" s="2">
        <v>0</v>
      </c>
      <c r="O2497" s="2">
        <v>13.5</v>
      </c>
      <c r="P2497" s="2">
        <v>0</v>
      </c>
      <c r="Q2497" s="2">
        <v>0</v>
      </c>
      <c r="R2497" s="2">
        <v>0</v>
      </c>
      <c r="S2497" s="2">
        <v>0</v>
      </c>
      <c r="T2497" s="2">
        <v>0</v>
      </c>
      <c r="U2497" s="2">
        <v>13.5</v>
      </c>
      <c r="V2497" t="s">
        <v>55</v>
      </c>
    </row>
    <row r="2498" spans="1:22" ht="15.75" hidden="1" thickBot="1" x14ac:dyDescent="0.3">
      <c r="A2498" t="s">
        <v>8324</v>
      </c>
      <c r="B2498" s="6" t="s">
        <v>10866</v>
      </c>
      <c r="C2498" t="s">
        <v>1</v>
      </c>
      <c r="D2498" t="s">
        <v>7706</v>
      </c>
      <c r="E2498" t="s">
        <v>10763</v>
      </c>
      <c r="F2498" t="s">
        <v>10764</v>
      </c>
      <c r="G2498">
        <v>717</v>
      </c>
      <c r="H2498">
        <v>717</v>
      </c>
      <c r="I2498">
        <v>717</v>
      </c>
      <c r="J2498">
        <v>717</v>
      </c>
      <c r="K2498">
        <v>0</v>
      </c>
      <c r="L2498" s="2">
        <v>0</v>
      </c>
      <c r="M2498" s="2">
        <v>0</v>
      </c>
      <c r="N2498" s="2">
        <v>0</v>
      </c>
      <c r="O2498" s="2">
        <v>9.9</v>
      </c>
      <c r="P2498" s="2">
        <v>0</v>
      </c>
      <c r="Q2498" s="2">
        <v>0</v>
      </c>
      <c r="R2498" s="2">
        <v>0</v>
      </c>
      <c r="S2498" s="2">
        <v>0</v>
      </c>
      <c r="T2498" s="2">
        <v>0</v>
      </c>
      <c r="U2498" s="2">
        <v>9.9</v>
      </c>
      <c r="V2498" t="s">
        <v>55</v>
      </c>
    </row>
    <row r="2499" spans="1:22" ht="15.75" hidden="1" thickBot="1" x14ac:dyDescent="0.3">
      <c r="A2499" t="s">
        <v>8324</v>
      </c>
      <c r="B2499" s="6" t="s">
        <v>10866</v>
      </c>
      <c r="C2499" t="s">
        <v>1</v>
      </c>
      <c r="D2499" t="s">
        <v>7706</v>
      </c>
      <c r="E2499" t="s">
        <v>10763</v>
      </c>
      <c r="F2499" t="s">
        <v>10764</v>
      </c>
      <c r="G2499">
        <v>716</v>
      </c>
      <c r="H2499">
        <v>716</v>
      </c>
      <c r="I2499">
        <v>716</v>
      </c>
      <c r="J2499">
        <v>716</v>
      </c>
      <c r="K2499">
        <v>0</v>
      </c>
      <c r="L2499" s="2">
        <v>0</v>
      </c>
      <c r="M2499" s="2">
        <v>0</v>
      </c>
      <c r="N2499" s="2">
        <v>0</v>
      </c>
      <c r="O2499" s="2">
        <v>80</v>
      </c>
      <c r="P2499" s="2">
        <v>0</v>
      </c>
      <c r="Q2499" s="2">
        <v>0</v>
      </c>
      <c r="R2499" s="2">
        <v>0</v>
      </c>
      <c r="S2499" s="2">
        <v>0</v>
      </c>
      <c r="T2499" s="2">
        <v>0</v>
      </c>
      <c r="U2499" s="2">
        <v>80</v>
      </c>
      <c r="V2499" t="s">
        <v>55</v>
      </c>
    </row>
    <row r="2500" spans="1:22" ht="15.75" hidden="1" thickBot="1" x14ac:dyDescent="0.3">
      <c r="A2500" t="s">
        <v>8324</v>
      </c>
      <c r="B2500" s="6" t="s">
        <v>10866</v>
      </c>
      <c r="C2500" t="s">
        <v>1</v>
      </c>
      <c r="D2500" t="s">
        <v>7706</v>
      </c>
      <c r="E2500" t="s">
        <v>10763</v>
      </c>
      <c r="F2500" t="s">
        <v>10764</v>
      </c>
      <c r="G2500">
        <v>715</v>
      </c>
      <c r="H2500">
        <v>715</v>
      </c>
      <c r="I2500">
        <v>715</v>
      </c>
      <c r="J2500">
        <v>715</v>
      </c>
      <c r="K2500">
        <v>0</v>
      </c>
      <c r="L2500" s="2">
        <v>0</v>
      </c>
      <c r="M2500" s="2">
        <v>0</v>
      </c>
      <c r="N2500" s="2">
        <v>0</v>
      </c>
      <c r="O2500" s="2">
        <v>26</v>
      </c>
      <c r="P2500" s="2">
        <v>0</v>
      </c>
      <c r="Q2500" s="2">
        <v>0</v>
      </c>
      <c r="R2500" s="2">
        <v>0</v>
      </c>
      <c r="S2500" s="2">
        <v>0</v>
      </c>
      <c r="T2500" s="2">
        <v>0</v>
      </c>
      <c r="U2500" s="2">
        <v>26</v>
      </c>
      <c r="V2500" t="s">
        <v>55</v>
      </c>
    </row>
    <row r="2501" spans="1:22" ht="15.75" hidden="1" thickBot="1" x14ac:dyDescent="0.3">
      <c r="A2501" t="s">
        <v>8324</v>
      </c>
      <c r="B2501" s="6" t="s">
        <v>10866</v>
      </c>
      <c r="C2501" t="s">
        <v>1</v>
      </c>
      <c r="D2501" t="s">
        <v>7706</v>
      </c>
      <c r="E2501" t="s">
        <v>10763</v>
      </c>
      <c r="F2501" t="s">
        <v>10764</v>
      </c>
      <c r="G2501">
        <v>714</v>
      </c>
      <c r="H2501">
        <v>714</v>
      </c>
      <c r="I2501">
        <v>714</v>
      </c>
      <c r="J2501">
        <v>714</v>
      </c>
      <c r="K2501">
        <v>0</v>
      </c>
      <c r="L2501" s="2">
        <v>0</v>
      </c>
      <c r="M2501" s="2">
        <v>0</v>
      </c>
      <c r="N2501" s="2">
        <v>0</v>
      </c>
      <c r="O2501" s="2">
        <v>0.9</v>
      </c>
      <c r="P2501" s="2">
        <v>0</v>
      </c>
      <c r="Q2501" s="2">
        <v>0</v>
      </c>
      <c r="R2501" s="2">
        <v>0</v>
      </c>
      <c r="S2501" s="2">
        <v>0</v>
      </c>
      <c r="T2501" s="2">
        <v>0</v>
      </c>
      <c r="U2501" s="2">
        <v>0.9</v>
      </c>
      <c r="V2501" t="s">
        <v>55</v>
      </c>
    </row>
    <row r="2502" spans="1:22" ht="15.75" hidden="1" thickBot="1" x14ac:dyDescent="0.3">
      <c r="A2502" t="s">
        <v>8324</v>
      </c>
      <c r="B2502" s="6" t="s">
        <v>10866</v>
      </c>
      <c r="C2502" t="s">
        <v>1</v>
      </c>
      <c r="D2502" t="s">
        <v>7706</v>
      </c>
      <c r="E2502" t="s">
        <v>10763</v>
      </c>
      <c r="F2502" t="s">
        <v>10764</v>
      </c>
      <c r="G2502">
        <v>713</v>
      </c>
      <c r="H2502">
        <v>713</v>
      </c>
      <c r="I2502">
        <v>713</v>
      </c>
      <c r="J2502">
        <v>713</v>
      </c>
      <c r="K2502">
        <v>0</v>
      </c>
      <c r="L2502" s="2">
        <v>0</v>
      </c>
      <c r="M2502" s="2">
        <v>0</v>
      </c>
      <c r="N2502" s="2">
        <v>0</v>
      </c>
      <c r="O2502" s="2">
        <v>272.5</v>
      </c>
      <c r="P2502" s="2">
        <v>0</v>
      </c>
      <c r="Q2502" s="2">
        <v>0</v>
      </c>
      <c r="R2502" s="2">
        <v>0</v>
      </c>
      <c r="S2502" s="2">
        <v>0</v>
      </c>
      <c r="T2502" s="2">
        <v>0</v>
      </c>
      <c r="U2502" s="2">
        <v>272.5</v>
      </c>
      <c r="V2502" t="s">
        <v>55</v>
      </c>
    </row>
    <row r="2503" spans="1:22" ht="15.75" hidden="1" thickBot="1" x14ac:dyDescent="0.3">
      <c r="A2503" t="s">
        <v>8324</v>
      </c>
      <c r="B2503" s="6" t="s">
        <v>10866</v>
      </c>
      <c r="C2503" t="s">
        <v>1</v>
      </c>
      <c r="D2503" t="s">
        <v>7706</v>
      </c>
      <c r="E2503" t="s">
        <v>10763</v>
      </c>
      <c r="F2503" t="s">
        <v>10764</v>
      </c>
      <c r="G2503">
        <v>712</v>
      </c>
      <c r="H2503">
        <v>712</v>
      </c>
      <c r="I2503">
        <v>712</v>
      </c>
      <c r="J2503">
        <v>712</v>
      </c>
      <c r="K2503">
        <v>0</v>
      </c>
      <c r="L2503" s="2">
        <v>0</v>
      </c>
      <c r="M2503" s="2">
        <v>0</v>
      </c>
      <c r="N2503" s="2">
        <v>0</v>
      </c>
      <c r="O2503" s="2">
        <v>27.4</v>
      </c>
      <c r="P2503" s="2">
        <v>0</v>
      </c>
      <c r="Q2503" s="2">
        <v>0</v>
      </c>
      <c r="R2503" s="2">
        <v>0</v>
      </c>
      <c r="S2503" s="2">
        <v>0</v>
      </c>
      <c r="T2503" s="2">
        <v>0</v>
      </c>
      <c r="U2503" s="2">
        <v>27.4</v>
      </c>
      <c r="V2503" t="s">
        <v>55</v>
      </c>
    </row>
    <row r="2504" spans="1:22" ht="15.75" hidden="1" thickBot="1" x14ac:dyDescent="0.3">
      <c r="A2504" t="s">
        <v>8324</v>
      </c>
      <c r="B2504" s="6" t="s">
        <v>10866</v>
      </c>
      <c r="C2504" t="s">
        <v>1</v>
      </c>
      <c r="D2504" t="s">
        <v>7706</v>
      </c>
      <c r="E2504" t="s">
        <v>10763</v>
      </c>
      <c r="F2504" t="s">
        <v>10764</v>
      </c>
      <c r="G2504">
        <v>711</v>
      </c>
      <c r="H2504">
        <v>711</v>
      </c>
      <c r="I2504">
        <v>711</v>
      </c>
      <c r="J2504">
        <v>711</v>
      </c>
      <c r="K2504">
        <v>0</v>
      </c>
      <c r="L2504" s="2">
        <v>0</v>
      </c>
      <c r="M2504" s="2">
        <v>0</v>
      </c>
      <c r="N2504" s="2">
        <v>0</v>
      </c>
      <c r="O2504" s="2">
        <v>41.25</v>
      </c>
      <c r="P2504" s="2">
        <v>0</v>
      </c>
      <c r="Q2504" s="2">
        <v>0</v>
      </c>
      <c r="R2504" s="2">
        <v>0</v>
      </c>
      <c r="S2504" s="2">
        <v>0</v>
      </c>
      <c r="T2504" s="2">
        <v>0</v>
      </c>
      <c r="U2504" s="2">
        <v>41.25</v>
      </c>
      <c r="V2504" t="s">
        <v>55</v>
      </c>
    </row>
    <row r="2505" spans="1:22" ht="15.75" hidden="1" thickBot="1" x14ac:dyDescent="0.3">
      <c r="A2505" t="s">
        <v>8324</v>
      </c>
      <c r="B2505" s="6" t="s">
        <v>10866</v>
      </c>
      <c r="C2505" t="s">
        <v>1</v>
      </c>
      <c r="D2505" t="s">
        <v>7706</v>
      </c>
      <c r="E2505" t="s">
        <v>10763</v>
      </c>
      <c r="F2505" t="s">
        <v>10764</v>
      </c>
      <c r="G2505">
        <v>710</v>
      </c>
      <c r="H2505">
        <v>710</v>
      </c>
      <c r="I2505">
        <v>710</v>
      </c>
      <c r="J2505">
        <v>710</v>
      </c>
      <c r="K2505">
        <v>0</v>
      </c>
      <c r="L2505" s="2">
        <v>0</v>
      </c>
      <c r="M2505" s="2">
        <v>0</v>
      </c>
      <c r="N2505" s="2">
        <v>0</v>
      </c>
      <c r="O2505" s="2">
        <v>106</v>
      </c>
      <c r="P2505" s="2">
        <v>0</v>
      </c>
      <c r="Q2505" s="2">
        <v>0</v>
      </c>
      <c r="R2505" s="2">
        <v>0</v>
      </c>
      <c r="S2505" s="2">
        <v>0</v>
      </c>
      <c r="T2505" s="2">
        <v>0</v>
      </c>
      <c r="U2505" s="2">
        <v>106</v>
      </c>
      <c r="V2505" t="s">
        <v>55</v>
      </c>
    </row>
    <row r="2506" spans="1:22" ht="15.75" hidden="1" thickBot="1" x14ac:dyDescent="0.3">
      <c r="A2506" t="s">
        <v>8324</v>
      </c>
      <c r="B2506" s="6" t="s">
        <v>10866</v>
      </c>
      <c r="C2506" t="s">
        <v>1</v>
      </c>
      <c r="D2506" t="s">
        <v>7706</v>
      </c>
      <c r="E2506" t="s">
        <v>10763</v>
      </c>
      <c r="F2506" t="s">
        <v>10764</v>
      </c>
      <c r="G2506">
        <v>709</v>
      </c>
      <c r="H2506">
        <v>709</v>
      </c>
      <c r="I2506">
        <v>709</v>
      </c>
      <c r="J2506">
        <v>709</v>
      </c>
      <c r="K2506">
        <v>0</v>
      </c>
      <c r="L2506" s="2">
        <v>0</v>
      </c>
      <c r="M2506" s="2">
        <v>0</v>
      </c>
      <c r="N2506" s="2">
        <v>0</v>
      </c>
      <c r="O2506" s="2">
        <v>462</v>
      </c>
      <c r="P2506" s="2">
        <v>0</v>
      </c>
      <c r="Q2506" s="2">
        <v>0</v>
      </c>
      <c r="R2506" s="2">
        <v>0</v>
      </c>
      <c r="S2506" s="2">
        <v>0</v>
      </c>
      <c r="T2506" s="2">
        <v>0</v>
      </c>
      <c r="U2506" s="2">
        <v>462</v>
      </c>
      <c r="V2506" t="s">
        <v>55</v>
      </c>
    </row>
    <row r="2507" spans="1:22" ht="15.75" hidden="1" thickBot="1" x14ac:dyDescent="0.3">
      <c r="A2507" t="s">
        <v>8324</v>
      </c>
      <c r="B2507" s="6" t="s">
        <v>10866</v>
      </c>
      <c r="C2507" t="s">
        <v>1</v>
      </c>
      <c r="D2507" t="s">
        <v>7706</v>
      </c>
      <c r="E2507" t="s">
        <v>10763</v>
      </c>
      <c r="F2507" t="s">
        <v>10764</v>
      </c>
      <c r="G2507">
        <v>708</v>
      </c>
      <c r="H2507">
        <v>708</v>
      </c>
      <c r="I2507">
        <v>708</v>
      </c>
      <c r="J2507">
        <v>708</v>
      </c>
      <c r="K2507">
        <v>0</v>
      </c>
      <c r="L2507" s="2">
        <v>0</v>
      </c>
      <c r="M2507" s="2">
        <v>0</v>
      </c>
      <c r="N2507" s="2">
        <v>0</v>
      </c>
      <c r="O2507" s="2">
        <v>360</v>
      </c>
      <c r="P2507" s="2">
        <v>0</v>
      </c>
      <c r="Q2507" s="2">
        <v>0</v>
      </c>
      <c r="R2507" s="2">
        <v>0</v>
      </c>
      <c r="S2507" s="2">
        <v>0</v>
      </c>
      <c r="T2507" s="2">
        <v>0</v>
      </c>
      <c r="U2507" s="2">
        <v>360</v>
      </c>
      <c r="V2507" t="s">
        <v>55</v>
      </c>
    </row>
    <row r="2508" spans="1:22" ht="15.75" hidden="1" thickBot="1" x14ac:dyDescent="0.3">
      <c r="A2508" t="s">
        <v>8324</v>
      </c>
      <c r="B2508" s="6" t="s">
        <v>10866</v>
      </c>
      <c r="C2508" t="s">
        <v>1</v>
      </c>
      <c r="D2508" t="s">
        <v>7706</v>
      </c>
      <c r="E2508" t="s">
        <v>10763</v>
      </c>
      <c r="F2508" t="s">
        <v>10764</v>
      </c>
      <c r="G2508">
        <v>707</v>
      </c>
      <c r="H2508">
        <v>707</v>
      </c>
      <c r="I2508">
        <v>707</v>
      </c>
      <c r="J2508">
        <v>707</v>
      </c>
      <c r="K2508">
        <v>0</v>
      </c>
      <c r="L2508" s="2">
        <v>0</v>
      </c>
      <c r="M2508" s="2">
        <v>0</v>
      </c>
      <c r="N2508" s="2">
        <v>0</v>
      </c>
      <c r="O2508" s="2">
        <v>60</v>
      </c>
      <c r="P2508" s="2">
        <v>0</v>
      </c>
      <c r="Q2508" s="2">
        <v>0</v>
      </c>
      <c r="R2508" s="2">
        <v>0</v>
      </c>
      <c r="S2508" s="2">
        <v>0</v>
      </c>
      <c r="T2508" s="2">
        <v>0</v>
      </c>
      <c r="U2508" s="2">
        <v>60</v>
      </c>
      <c r="V2508" t="s">
        <v>55</v>
      </c>
    </row>
    <row r="2509" spans="1:22" ht="15.75" hidden="1" thickBot="1" x14ac:dyDescent="0.3">
      <c r="A2509" t="s">
        <v>8324</v>
      </c>
      <c r="B2509" s="6" t="s">
        <v>10865</v>
      </c>
      <c r="C2509" t="s">
        <v>1</v>
      </c>
      <c r="D2509" t="s">
        <v>7706</v>
      </c>
      <c r="E2509" t="s">
        <v>10763</v>
      </c>
      <c r="F2509" t="s">
        <v>10764</v>
      </c>
      <c r="G2509">
        <v>706</v>
      </c>
      <c r="H2509">
        <v>706</v>
      </c>
      <c r="I2509">
        <v>706</v>
      </c>
      <c r="J2509">
        <v>706</v>
      </c>
      <c r="K2509">
        <v>0</v>
      </c>
      <c r="L2509" s="2">
        <v>0</v>
      </c>
      <c r="M2509" s="2">
        <v>0</v>
      </c>
      <c r="N2509" s="2">
        <v>0</v>
      </c>
      <c r="O2509" s="2">
        <v>57.75</v>
      </c>
      <c r="P2509" s="2">
        <v>0</v>
      </c>
      <c r="Q2509" s="2">
        <v>0</v>
      </c>
      <c r="R2509" s="2">
        <v>0</v>
      </c>
      <c r="S2509" s="2">
        <v>0</v>
      </c>
      <c r="T2509" s="2">
        <v>0</v>
      </c>
      <c r="U2509" s="2">
        <v>57.75</v>
      </c>
      <c r="V2509" t="s">
        <v>55</v>
      </c>
    </row>
    <row r="2510" spans="1:22" ht="15.75" hidden="1" thickBot="1" x14ac:dyDescent="0.3">
      <c r="A2510" t="s">
        <v>8324</v>
      </c>
      <c r="B2510" s="6" t="s">
        <v>10865</v>
      </c>
      <c r="C2510" t="s">
        <v>1</v>
      </c>
      <c r="D2510" t="s">
        <v>7706</v>
      </c>
      <c r="E2510" t="s">
        <v>10763</v>
      </c>
      <c r="F2510" t="s">
        <v>10764</v>
      </c>
      <c r="G2510">
        <v>705</v>
      </c>
      <c r="H2510">
        <v>705</v>
      </c>
      <c r="I2510">
        <v>705</v>
      </c>
      <c r="J2510">
        <v>705</v>
      </c>
      <c r="K2510">
        <v>0</v>
      </c>
      <c r="L2510" s="2">
        <v>0</v>
      </c>
      <c r="M2510" s="2">
        <v>0</v>
      </c>
      <c r="N2510" s="2">
        <v>0</v>
      </c>
      <c r="O2510" s="2">
        <v>25.5</v>
      </c>
      <c r="P2510" s="2">
        <v>0</v>
      </c>
      <c r="Q2510" s="2">
        <v>0</v>
      </c>
      <c r="R2510" s="2">
        <v>0</v>
      </c>
      <c r="S2510" s="2">
        <v>0</v>
      </c>
      <c r="T2510" s="2">
        <v>0</v>
      </c>
      <c r="U2510" s="2">
        <v>25.5</v>
      </c>
      <c r="V2510" t="s">
        <v>55</v>
      </c>
    </row>
    <row r="2511" spans="1:22" ht="15.75" hidden="1" thickBot="1" x14ac:dyDescent="0.3">
      <c r="A2511" t="s">
        <v>8324</v>
      </c>
      <c r="B2511" s="6" t="s">
        <v>10865</v>
      </c>
      <c r="C2511" t="s">
        <v>1</v>
      </c>
      <c r="D2511" t="s">
        <v>7706</v>
      </c>
      <c r="E2511" t="s">
        <v>10763</v>
      </c>
      <c r="F2511" t="s">
        <v>10764</v>
      </c>
      <c r="G2511">
        <v>704</v>
      </c>
      <c r="H2511">
        <v>704</v>
      </c>
      <c r="I2511">
        <v>704</v>
      </c>
      <c r="J2511">
        <v>704</v>
      </c>
      <c r="K2511">
        <v>0</v>
      </c>
      <c r="L2511" s="2">
        <v>0</v>
      </c>
      <c r="M2511" s="2">
        <v>0</v>
      </c>
      <c r="N2511" s="2">
        <v>0</v>
      </c>
      <c r="O2511" s="2">
        <v>135.19999999999999</v>
      </c>
      <c r="P2511" s="2">
        <v>0</v>
      </c>
      <c r="Q2511" s="2">
        <v>0</v>
      </c>
      <c r="R2511" s="2">
        <v>0</v>
      </c>
      <c r="S2511" s="2">
        <v>0</v>
      </c>
      <c r="T2511" s="2">
        <v>0</v>
      </c>
      <c r="U2511" s="2">
        <v>135.19999999999999</v>
      </c>
      <c r="V2511" t="s">
        <v>55</v>
      </c>
    </row>
    <row r="2512" spans="1:22" ht="15.75" hidden="1" thickBot="1" x14ac:dyDescent="0.3">
      <c r="A2512" t="s">
        <v>8324</v>
      </c>
      <c r="B2512" s="6" t="s">
        <v>10865</v>
      </c>
      <c r="C2512" t="s">
        <v>1</v>
      </c>
      <c r="D2512" t="s">
        <v>7706</v>
      </c>
      <c r="E2512" t="s">
        <v>10763</v>
      </c>
      <c r="F2512" t="s">
        <v>10764</v>
      </c>
      <c r="G2512">
        <v>703</v>
      </c>
      <c r="H2512">
        <v>703</v>
      </c>
      <c r="I2512">
        <v>703</v>
      </c>
      <c r="J2512">
        <v>703</v>
      </c>
      <c r="K2512">
        <v>0</v>
      </c>
      <c r="L2512" s="2">
        <v>0</v>
      </c>
      <c r="M2512" s="2">
        <v>0</v>
      </c>
      <c r="N2512" s="2">
        <v>0</v>
      </c>
      <c r="O2512" s="2">
        <v>150</v>
      </c>
      <c r="P2512" s="2">
        <v>0</v>
      </c>
      <c r="Q2512" s="2">
        <v>0</v>
      </c>
      <c r="R2512" s="2">
        <v>0</v>
      </c>
      <c r="S2512" s="2">
        <v>0</v>
      </c>
      <c r="T2512" s="2">
        <v>0</v>
      </c>
      <c r="U2512" s="2">
        <v>150</v>
      </c>
      <c r="V2512" t="s">
        <v>55</v>
      </c>
    </row>
    <row r="2513" spans="1:22" ht="15.75" hidden="1" thickBot="1" x14ac:dyDescent="0.3">
      <c r="A2513" t="s">
        <v>8324</v>
      </c>
      <c r="B2513" s="6" t="s">
        <v>10865</v>
      </c>
      <c r="C2513" t="s">
        <v>1</v>
      </c>
      <c r="D2513" t="s">
        <v>7706</v>
      </c>
      <c r="E2513" t="s">
        <v>10763</v>
      </c>
      <c r="F2513" t="s">
        <v>10764</v>
      </c>
      <c r="G2513">
        <v>702</v>
      </c>
      <c r="H2513">
        <v>702</v>
      </c>
      <c r="I2513">
        <v>702</v>
      </c>
      <c r="J2513">
        <v>702</v>
      </c>
      <c r="K2513">
        <v>0</v>
      </c>
      <c r="L2513" s="2">
        <v>0</v>
      </c>
      <c r="M2513" s="2">
        <v>0</v>
      </c>
      <c r="N2513" s="2">
        <v>0</v>
      </c>
      <c r="O2513" s="2">
        <v>12.5</v>
      </c>
      <c r="P2513" s="2">
        <v>0</v>
      </c>
      <c r="Q2513" s="2">
        <v>0</v>
      </c>
      <c r="R2513" s="2">
        <v>0</v>
      </c>
      <c r="S2513" s="2">
        <v>0</v>
      </c>
      <c r="T2513" s="2">
        <v>0</v>
      </c>
      <c r="U2513" s="2">
        <v>12.5</v>
      </c>
      <c r="V2513" t="s">
        <v>55</v>
      </c>
    </row>
    <row r="2514" spans="1:22" ht="15.75" hidden="1" thickBot="1" x14ac:dyDescent="0.3">
      <c r="A2514" t="s">
        <v>8324</v>
      </c>
      <c r="B2514" s="6" t="s">
        <v>10865</v>
      </c>
      <c r="C2514" t="s">
        <v>1</v>
      </c>
      <c r="D2514" t="s">
        <v>7706</v>
      </c>
      <c r="E2514" t="s">
        <v>10763</v>
      </c>
      <c r="F2514" t="s">
        <v>10764</v>
      </c>
      <c r="G2514">
        <v>701</v>
      </c>
      <c r="H2514">
        <v>701</v>
      </c>
      <c r="I2514">
        <v>701</v>
      </c>
      <c r="J2514">
        <v>701</v>
      </c>
      <c r="K2514">
        <v>0</v>
      </c>
      <c r="L2514" s="2">
        <v>0</v>
      </c>
      <c r="M2514" s="2">
        <v>0</v>
      </c>
      <c r="N2514" s="2">
        <v>0</v>
      </c>
      <c r="O2514" s="2">
        <v>4.5</v>
      </c>
      <c r="P2514" s="2">
        <v>0</v>
      </c>
      <c r="Q2514" s="2">
        <v>0</v>
      </c>
      <c r="R2514" s="2">
        <v>0</v>
      </c>
      <c r="S2514" s="2">
        <v>0</v>
      </c>
      <c r="T2514" s="2">
        <v>0</v>
      </c>
      <c r="U2514" s="2">
        <v>4.5</v>
      </c>
      <c r="V2514" t="s">
        <v>55</v>
      </c>
    </row>
    <row r="2515" spans="1:22" ht="15.75" hidden="1" thickBot="1" x14ac:dyDescent="0.3">
      <c r="A2515" t="s">
        <v>8324</v>
      </c>
      <c r="B2515" s="6" t="s">
        <v>10865</v>
      </c>
      <c r="C2515" t="s">
        <v>1</v>
      </c>
      <c r="D2515" t="s">
        <v>7706</v>
      </c>
      <c r="E2515" t="s">
        <v>10763</v>
      </c>
      <c r="F2515" t="s">
        <v>10764</v>
      </c>
      <c r="G2515">
        <v>700</v>
      </c>
      <c r="H2515">
        <v>700</v>
      </c>
      <c r="I2515">
        <v>700</v>
      </c>
      <c r="J2515">
        <v>700</v>
      </c>
      <c r="K2515">
        <v>0</v>
      </c>
      <c r="L2515" s="2">
        <v>0</v>
      </c>
      <c r="M2515" s="2">
        <v>0</v>
      </c>
      <c r="N2515" s="2">
        <v>0</v>
      </c>
      <c r="O2515" s="2">
        <v>1440.08</v>
      </c>
      <c r="P2515" s="2">
        <v>0</v>
      </c>
      <c r="Q2515" s="2">
        <v>0</v>
      </c>
      <c r="R2515" s="2">
        <v>0</v>
      </c>
      <c r="S2515" s="2">
        <v>0</v>
      </c>
      <c r="T2515" s="2">
        <v>0</v>
      </c>
      <c r="U2515" s="2">
        <v>1440.08</v>
      </c>
      <c r="V2515" t="s">
        <v>55</v>
      </c>
    </row>
    <row r="2516" spans="1:22" ht="15.75" hidden="1" thickBot="1" x14ac:dyDescent="0.3">
      <c r="A2516" t="s">
        <v>8324</v>
      </c>
      <c r="B2516" s="6" t="s">
        <v>10865</v>
      </c>
      <c r="C2516" t="s">
        <v>1</v>
      </c>
      <c r="D2516" t="s">
        <v>7706</v>
      </c>
      <c r="E2516" t="s">
        <v>10763</v>
      </c>
      <c r="F2516" t="s">
        <v>10764</v>
      </c>
      <c r="G2516">
        <v>699</v>
      </c>
      <c r="H2516">
        <v>699</v>
      </c>
      <c r="I2516">
        <v>699</v>
      </c>
      <c r="J2516">
        <v>699</v>
      </c>
      <c r="K2516">
        <v>0</v>
      </c>
      <c r="L2516" s="2">
        <v>0</v>
      </c>
      <c r="M2516" s="2">
        <v>0</v>
      </c>
      <c r="N2516" s="2">
        <v>0</v>
      </c>
      <c r="O2516" s="2">
        <v>15</v>
      </c>
      <c r="P2516" s="2">
        <v>0</v>
      </c>
      <c r="Q2516" s="2">
        <v>0</v>
      </c>
      <c r="R2516" s="2">
        <v>0</v>
      </c>
      <c r="S2516" s="2">
        <v>0</v>
      </c>
      <c r="T2516" s="2">
        <v>0</v>
      </c>
      <c r="U2516" s="2">
        <v>15</v>
      </c>
      <c r="V2516" t="s">
        <v>55</v>
      </c>
    </row>
    <row r="2517" spans="1:22" ht="15.75" hidden="1" thickBot="1" x14ac:dyDescent="0.3">
      <c r="A2517" t="s">
        <v>8324</v>
      </c>
      <c r="B2517" s="6" t="s">
        <v>10865</v>
      </c>
      <c r="C2517" t="s">
        <v>1</v>
      </c>
      <c r="D2517" t="s">
        <v>7706</v>
      </c>
      <c r="E2517" t="s">
        <v>10763</v>
      </c>
      <c r="F2517" t="s">
        <v>10764</v>
      </c>
      <c r="G2517">
        <v>698</v>
      </c>
      <c r="H2517">
        <v>698</v>
      </c>
      <c r="I2517">
        <v>698</v>
      </c>
      <c r="J2517">
        <v>698</v>
      </c>
      <c r="K2517">
        <v>0</v>
      </c>
      <c r="L2517" s="2">
        <v>0</v>
      </c>
      <c r="M2517" s="2">
        <v>0</v>
      </c>
      <c r="N2517" s="2">
        <v>0</v>
      </c>
      <c r="O2517" s="2">
        <v>57.2</v>
      </c>
      <c r="P2517" s="2">
        <v>0</v>
      </c>
      <c r="Q2517" s="2">
        <v>0</v>
      </c>
      <c r="R2517" s="2">
        <v>0</v>
      </c>
      <c r="S2517" s="2">
        <v>0</v>
      </c>
      <c r="T2517" s="2">
        <v>0</v>
      </c>
      <c r="U2517" s="2">
        <v>57.2</v>
      </c>
      <c r="V2517" t="s">
        <v>55</v>
      </c>
    </row>
    <row r="2518" spans="1:22" ht="15.75" hidden="1" thickBot="1" x14ac:dyDescent="0.3">
      <c r="A2518" t="s">
        <v>8324</v>
      </c>
      <c r="B2518" s="6" t="s">
        <v>10865</v>
      </c>
      <c r="C2518" t="s">
        <v>1</v>
      </c>
      <c r="D2518" t="s">
        <v>7706</v>
      </c>
      <c r="E2518" t="s">
        <v>10763</v>
      </c>
      <c r="F2518" t="s">
        <v>10764</v>
      </c>
      <c r="G2518">
        <v>697</v>
      </c>
      <c r="H2518">
        <v>697</v>
      </c>
      <c r="I2518">
        <v>697</v>
      </c>
      <c r="J2518">
        <v>697</v>
      </c>
      <c r="K2518">
        <v>0</v>
      </c>
      <c r="L2518" s="2">
        <v>0</v>
      </c>
      <c r="M2518" s="2">
        <v>0</v>
      </c>
      <c r="N2518" s="2">
        <v>0</v>
      </c>
      <c r="O2518" s="2">
        <v>453.5</v>
      </c>
      <c r="P2518" s="2">
        <v>0</v>
      </c>
      <c r="Q2518" s="2">
        <v>0</v>
      </c>
      <c r="R2518" s="2">
        <v>0</v>
      </c>
      <c r="S2518" s="2">
        <v>0</v>
      </c>
      <c r="T2518" s="2">
        <v>0</v>
      </c>
      <c r="U2518" s="2">
        <v>453.5</v>
      </c>
      <c r="V2518" t="s">
        <v>55</v>
      </c>
    </row>
    <row r="2519" spans="1:22" ht="15.75" hidden="1" thickBot="1" x14ac:dyDescent="0.3">
      <c r="A2519" t="s">
        <v>8324</v>
      </c>
      <c r="B2519" s="6" t="s">
        <v>10865</v>
      </c>
      <c r="C2519" t="s">
        <v>1</v>
      </c>
      <c r="D2519" t="s">
        <v>7706</v>
      </c>
      <c r="E2519" t="s">
        <v>10763</v>
      </c>
      <c r="F2519" t="s">
        <v>10764</v>
      </c>
      <c r="G2519">
        <v>696</v>
      </c>
      <c r="H2519">
        <v>696</v>
      </c>
      <c r="I2519">
        <v>696</v>
      </c>
      <c r="J2519">
        <v>696</v>
      </c>
      <c r="K2519">
        <v>0</v>
      </c>
      <c r="L2519" s="2">
        <v>0</v>
      </c>
      <c r="M2519" s="2">
        <v>0</v>
      </c>
      <c r="N2519" s="2">
        <v>0</v>
      </c>
      <c r="O2519" s="2">
        <v>11</v>
      </c>
      <c r="P2519" s="2">
        <v>0</v>
      </c>
      <c r="Q2519" s="2">
        <v>0</v>
      </c>
      <c r="R2519" s="2">
        <v>0</v>
      </c>
      <c r="S2519" s="2">
        <v>0</v>
      </c>
      <c r="T2519" s="2">
        <v>0</v>
      </c>
      <c r="U2519" s="2">
        <v>11</v>
      </c>
      <c r="V2519" t="s">
        <v>55</v>
      </c>
    </row>
    <row r="2520" spans="1:22" ht="15.75" hidden="1" thickBot="1" x14ac:dyDescent="0.3">
      <c r="A2520" t="s">
        <v>8324</v>
      </c>
      <c r="B2520" s="6" t="s">
        <v>10865</v>
      </c>
      <c r="C2520" t="s">
        <v>1</v>
      </c>
      <c r="D2520" t="s">
        <v>7706</v>
      </c>
      <c r="E2520" t="s">
        <v>10763</v>
      </c>
      <c r="F2520" t="s">
        <v>10764</v>
      </c>
      <c r="G2520">
        <v>695</v>
      </c>
      <c r="H2520">
        <v>695</v>
      </c>
      <c r="I2520">
        <v>695</v>
      </c>
      <c r="J2520">
        <v>695</v>
      </c>
      <c r="K2520">
        <v>0</v>
      </c>
      <c r="L2520" s="2">
        <v>0</v>
      </c>
      <c r="M2520" s="2">
        <v>0</v>
      </c>
      <c r="N2520" s="2">
        <v>0</v>
      </c>
      <c r="O2520" s="2">
        <v>48.05</v>
      </c>
      <c r="P2520" s="2">
        <v>0</v>
      </c>
      <c r="Q2520" s="2">
        <v>0</v>
      </c>
      <c r="R2520" s="2">
        <v>0</v>
      </c>
      <c r="S2520" s="2">
        <v>0</v>
      </c>
      <c r="T2520" s="2">
        <v>0</v>
      </c>
      <c r="U2520" s="2">
        <v>48.05</v>
      </c>
      <c r="V2520" t="s">
        <v>55</v>
      </c>
    </row>
    <row r="2521" spans="1:22" ht="15.75" hidden="1" thickBot="1" x14ac:dyDescent="0.3">
      <c r="A2521" t="s">
        <v>8324</v>
      </c>
      <c r="B2521" s="6" t="s">
        <v>10865</v>
      </c>
      <c r="C2521" t="s">
        <v>1</v>
      </c>
      <c r="D2521" t="s">
        <v>7706</v>
      </c>
      <c r="E2521" t="s">
        <v>10763</v>
      </c>
      <c r="F2521" t="s">
        <v>10764</v>
      </c>
      <c r="G2521">
        <v>694</v>
      </c>
      <c r="H2521">
        <v>694</v>
      </c>
      <c r="I2521">
        <v>694</v>
      </c>
      <c r="J2521">
        <v>694</v>
      </c>
      <c r="K2521">
        <v>0</v>
      </c>
      <c r="L2521" s="2">
        <v>0</v>
      </c>
      <c r="M2521" s="2">
        <v>0</v>
      </c>
      <c r="N2521" s="2">
        <v>0</v>
      </c>
      <c r="O2521" s="2">
        <v>459.25</v>
      </c>
      <c r="P2521" s="2">
        <v>0</v>
      </c>
      <c r="Q2521" s="2">
        <v>0</v>
      </c>
      <c r="R2521" s="2">
        <v>0</v>
      </c>
      <c r="S2521" s="2">
        <v>0</v>
      </c>
      <c r="T2521" s="2">
        <v>0</v>
      </c>
      <c r="U2521" s="2">
        <v>459.25</v>
      </c>
      <c r="V2521" t="s">
        <v>55</v>
      </c>
    </row>
    <row r="2522" spans="1:22" ht="15.75" hidden="1" thickBot="1" x14ac:dyDescent="0.3">
      <c r="A2522" t="s">
        <v>8324</v>
      </c>
      <c r="B2522" s="6" t="s">
        <v>10865</v>
      </c>
      <c r="C2522" t="s">
        <v>1</v>
      </c>
      <c r="D2522" t="s">
        <v>7706</v>
      </c>
      <c r="E2522" t="s">
        <v>10763</v>
      </c>
      <c r="F2522" t="s">
        <v>10764</v>
      </c>
      <c r="G2522">
        <v>693</v>
      </c>
      <c r="H2522">
        <v>693</v>
      </c>
      <c r="I2522">
        <v>693</v>
      </c>
      <c r="J2522">
        <v>693</v>
      </c>
      <c r="K2522">
        <v>0</v>
      </c>
      <c r="L2522" s="2">
        <v>0</v>
      </c>
      <c r="M2522" s="2">
        <v>0</v>
      </c>
      <c r="N2522" s="2">
        <v>0</v>
      </c>
      <c r="O2522" s="2">
        <v>472</v>
      </c>
      <c r="P2522" s="2">
        <v>0</v>
      </c>
      <c r="Q2522" s="2">
        <v>0</v>
      </c>
      <c r="R2522" s="2">
        <v>0</v>
      </c>
      <c r="S2522" s="2">
        <v>0</v>
      </c>
      <c r="T2522" s="2">
        <v>0</v>
      </c>
      <c r="U2522" s="2">
        <v>472</v>
      </c>
      <c r="V2522" t="s">
        <v>55</v>
      </c>
    </row>
    <row r="2523" spans="1:22" ht="15.75" hidden="1" thickBot="1" x14ac:dyDescent="0.3">
      <c r="A2523" t="s">
        <v>8324</v>
      </c>
      <c r="B2523" s="6" t="s">
        <v>10864</v>
      </c>
      <c r="C2523" t="s">
        <v>1</v>
      </c>
      <c r="D2523" t="s">
        <v>7706</v>
      </c>
      <c r="E2523" t="s">
        <v>10763</v>
      </c>
      <c r="F2523" t="s">
        <v>10764</v>
      </c>
      <c r="G2523">
        <v>692</v>
      </c>
      <c r="H2523">
        <v>692</v>
      </c>
      <c r="I2523">
        <v>692</v>
      </c>
      <c r="J2523">
        <v>692</v>
      </c>
      <c r="K2523">
        <v>0</v>
      </c>
      <c r="L2523" s="2">
        <v>0</v>
      </c>
      <c r="M2523" s="2">
        <v>0</v>
      </c>
      <c r="N2523" s="2">
        <v>0</v>
      </c>
      <c r="O2523" s="2">
        <v>42.9</v>
      </c>
      <c r="P2523" s="2">
        <v>0</v>
      </c>
      <c r="Q2523" s="2">
        <v>0</v>
      </c>
      <c r="R2523" s="2">
        <v>0</v>
      </c>
      <c r="S2523" s="2">
        <v>0</v>
      </c>
      <c r="T2523" s="2">
        <v>0</v>
      </c>
      <c r="U2523" s="2">
        <v>42.9</v>
      </c>
      <c r="V2523" t="s">
        <v>55</v>
      </c>
    </row>
    <row r="2524" spans="1:22" ht="15.75" hidden="1" thickBot="1" x14ac:dyDescent="0.3">
      <c r="A2524" t="s">
        <v>8324</v>
      </c>
      <c r="B2524" s="6" t="s">
        <v>10864</v>
      </c>
      <c r="C2524" t="s">
        <v>1</v>
      </c>
      <c r="D2524" t="s">
        <v>7706</v>
      </c>
      <c r="E2524" t="s">
        <v>10763</v>
      </c>
      <c r="F2524" t="s">
        <v>10764</v>
      </c>
      <c r="G2524">
        <v>691</v>
      </c>
      <c r="H2524">
        <v>691</v>
      </c>
      <c r="I2524">
        <v>691</v>
      </c>
      <c r="J2524">
        <v>691</v>
      </c>
      <c r="K2524">
        <v>0</v>
      </c>
      <c r="L2524" s="2">
        <v>0</v>
      </c>
      <c r="M2524" s="2">
        <v>0</v>
      </c>
      <c r="N2524" s="2">
        <v>0</v>
      </c>
      <c r="O2524" s="2">
        <v>28</v>
      </c>
      <c r="P2524" s="2">
        <v>0</v>
      </c>
      <c r="Q2524" s="2">
        <v>0</v>
      </c>
      <c r="R2524" s="2">
        <v>0</v>
      </c>
      <c r="S2524" s="2">
        <v>0</v>
      </c>
      <c r="T2524" s="2">
        <v>0</v>
      </c>
      <c r="U2524" s="2">
        <v>28</v>
      </c>
      <c r="V2524" t="s">
        <v>55</v>
      </c>
    </row>
    <row r="2525" spans="1:22" ht="15.75" hidden="1" thickBot="1" x14ac:dyDescent="0.3">
      <c r="A2525" t="s">
        <v>8324</v>
      </c>
      <c r="B2525" s="6" t="s">
        <v>10864</v>
      </c>
      <c r="C2525" t="s">
        <v>1</v>
      </c>
      <c r="D2525" t="s">
        <v>7706</v>
      </c>
      <c r="E2525" t="s">
        <v>10763</v>
      </c>
      <c r="F2525" t="s">
        <v>10764</v>
      </c>
      <c r="G2525">
        <v>690</v>
      </c>
      <c r="H2525">
        <v>690</v>
      </c>
      <c r="I2525">
        <v>690</v>
      </c>
      <c r="J2525">
        <v>690</v>
      </c>
      <c r="K2525">
        <v>0</v>
      </c>
      <c r="L2525" s="2">
        <v>0</v>
      </c>
      <c r="M2525" s="2">
        <v>0</v>
      </c>
      <c r="N2525" s="2">
        <v>0</v>
      </c>
      <c r="O2525" s="2">
        <v>76.5</v>
      </c>
      <c r="P2525" s="2">
        <v>0</v>
      </c>
      <c r="Q2525" s="2">
        <v>0</v>
      </c>
      <c r="R2525" s="2">
        <v>0</v>
      </c>
      <c r="S2525" s="2">
        <v>0</v>
      </c>
      <c r="T2525" s="2">
        <v>0</v>
      </c>
      <c r="U2525" s="2">
        <v>76.5</v>
      </c>
      <c r="V2525" t="s">
        <v>55</v>
      </c>
    </row>
    <row r="2526" spans="1:22" ht="15.75" hidden="1" thickBot="1" x14ac:dyDescent="0.3">
      <c r="A2526" t="s">
        <v>8324</v>
      </c>
      <c r="B2526" s="6" t="s">
        <v>10864</v>
      </c>
      <c r="C2526" t="s">
        <v>1</v>
      </c>
      <c r="D2526" t="s">
        <v>7706</v>
      </c>
      <c r="E2526" t="s">
        <v>10763</v>
      </c>
      <c r="F2526" t="s">
        <v>10764</v>
      </c>
      <c r="G2526">
        <v>689</v>
      </c>
      <c r="H2526">
        <v>689</v>
      </c>
      <c r="I2526">
        <v>689</v>
      </c>
      <c r="J2526">
        <v>689</v>
      </c>
      <c r="K2526">
        <v>0</v>
      </c>
      <c r="L2526" s="2">
        <v>0</v>
      </c>
      <c r="M2526" s="2">
        <v>0</v>
      </c>
      <c r="N2526" s="2">
        <v>0</v>
      </c>
      <c r="O2526" s="2">
        <v>253</v>
      </c>
      <c r="P2526" s="2">
        <v>0</v>
      </c>
      <c r="Q2526" s="2">
        <v>0</v>
      </c>
      <c r="R2526" s="2">
        <v>0</v>
      </c>
      <c r="S2526" s="2">
        <v>0</v>
      </c>
      <c r="T2526" s="2">
        <v>0</v>
      </c>
      <c r="U2526" s="2">
        <v>253</v>
      </c>
      <c r="V2526" t="s">
        <v>55</v>
      </c>
    </row>
    <row r="2527" spans="1:22" ht="15.75" hidden="1" thickBot="1" x14ac:dyDescent="0.3">
      <c r="A2527" t="s">
        <v>8324</v>
      </c>
      <c r="B2527" s="6" t="s">
        <v>10864</v>
      </c>
      <c r="C2527" t="s">
        <v>1</v>
      </c>
      <c r="D2527" t="s">
        <v>7706</v>
      </c>
      <c r="E2527" t="s">
        <v>10763</v>
      </c>
      <c r="F2527" t="s">
        <v>10764</v>
      </c>
      <c r="G2527">
        <v>688</v>
      </c>
      <c r="H2527">
        <v>688</v>
      </c>
      <c r="I2527">
        <v>688</v>
      </c>
      <c r="J2527">
        <v>688</v>
      </c>
      <c r="K2527">
        <v>0</v>
      </c>
      <c r="L2527" s="2">
        <v>0</v>
      </c>
      <c r="M2527" s="2">
        <v>0</v>
      </c>
      <c r="N2527" s="2">
        <v>0</v>
      </c>
      <c r="O2527" s="2">
        <v>255</v>
      </c>
      <c r="P2527" s="2">
        <v>0</v>
      </c>
      <c r="Q2527" s="2">
        <v>0</v>
      </c>
      <c r="R2527" s="2">
        <v>0</v>
      </c>
      <c r="S2527" s="2">
        <v>0</v>
      </c>
      <c r="T2527" s="2">
        <v>0</v>
      </c>
      <c r="U2527" s="2">
        <v>255</v>
      </c>
      <c r="V2527" t="s">
        <v>55</v>
      </c>
    </row>
    <row r="2528" spans="1:22" ht="15.75" hidden="1" thickBot="1" x14ac:dyDescent="0.3">
      <c r="A2528" t="s">
        <v>8324</v>
      </c>
      <c r="B2528" s="6" t="s">
        <v>10864</v>
      </c>
      <c r="C2528" t="s">
        <v>1</v>
      </c>
      <c r="D2528" t="s">
        <v>7706</v>
      </c>
      <c r="E2528" t="s">
        <v>10763</v>
      </c>
      <c r="F2528" t="s">
        <v>10764</v>
      </c>
      <c r="G2528">
        <v>687</v>
      </c>
      <c r="H2528">
        <v>687</v>
      </c>
      <c r="I2528">
        <v>687</v>
      </c>
      <c r="J2528">
        <v>687</v>
      </c>
      <c r="K2528">
        <v>0</v>
      </c>
      <c r="L2528" s="2">
        <v>0</v>
      </c>
      <c r="M2528" s="2">
        <v>0</v>
      </c>
      <c r="N2528" s="2">
        <v>0</v>
      </c>
      <c r="O2528" s="2">
        <v>23.65</v>
      </c>
      <c r="P2528" s="2">
        <v>0</v>
      </c>
      <c r="Q2528" s="2">
        <v>0</v>
      </c>
      <c r="R2528" s="2">
        <v>0</v>
      </c>
      <c r="S2528" s="2">
        <v>0</v>
      </c>
      <c r="T2528" s="2">
        <v>0</v>
      </c>
      <c r="U2528" s="2">
        <v>23.65</v>
      </c>
      <c r="V2528" t="s">
        <v>55</v>
      </c>
    </row>
    <row r="2529" spans="1:22" ht="15.75" hidden="1" thickBot="1" x14ac:dyDescent="0.3">
      <c r="A2529" t="s">
        <v>8324</v>
      </c>
      <c r="B2529" s="6" t="s">
        <v>10864</v>
      </c>
      <c r="C2529" t="s">
        <v>1</v>
      </c>
      <c r="D2529" t="s">
        <v>7706</v>
      </c>
      <c r="E2529" t="s">
        <v>10763</v>
      </c>
      <c r="F2529" t="s">
        <v>10764</v>
      </c>
      <c r="G2529">
        <v>686</v>
      </c>
      <c r="H2529">
        <v>686</v>
      </c>
      <c r="I2529">
        <v>686</v>
      </c>
      <c r="J2529">
        <v>686</v>
      </c>
      <c r="K2529">
        <v>0</v>
      </c>
      <c r="L2529" s="2">
        <v>0</v>
      </c>
      <c r="M2529" s="2">
        <v>0</v>
      </c>
      <c r="N2529" s="2">
        <v>0</v>
      </c>
      <c r="O2529" s="2">
        <v>42.5</v>
      </c>
      <c r="P2529" s="2">
        <v>0</v>
      </c>
      <c r="Q2529" s="2">
        <v>0</v>
      </c>
      <c r="R2529" s="2">
        <v>0</v>
      </c>
      <c r="S2529" s="2">
        <v>0</v>
      </c>
      <c r="T2529" s="2">
        <v>0</v>
      </c>
      <c r="U2529" s="2">
        <v>42.5</v>
      </c>
      <c r="V2529" t="s">
        <v>55</v>
      </c>
    </row>
    <row r="2530" spans="1:22" ht="15.75" hidden="1" thickBot="1" x14ac:dyDescent="0.3">
      <c r="A2530" t="s">
        <v>8324</v>
      </c>
      <c r="B2530" s="6" t="s">
        <v>10864</v>
      </c>
      <c r="C2530" t="s">
        <v>1</v>
      </c>
      <c r="D2530" t="s">
        <v>7706</v>
      </c>
      <c r="E2530" t="s">
        <v>10763</v>
      </c>
      <c r="F2530" t="s">
        <v>10764</v>
      </c>
      <c r="G2530">
        <v>685</v>
      </c>
      <c r="H2530">
        <v>685</v>
      </c>
      <c r="I2530">
        <v>685</v>
      </c>
      <c r="J2530">
        <v>685</v>
      </c>
      <c r="K2530">
        <v>0</v>
      </c>
      <c r="L2530" s="2">
        <v>0</v>
      </c>
      <c r="M2530" s="2">
        <v>0</v>
      </c>
      <c r="N2530" s="2">
        <v>0</v>
      </c>
      <c r="O2530" s="2">
        <v>34</v>
      </c>
      <c r="P2530" s="2">
        <v>0</v>
      </c>
      <c r="Q2530" s="2">
        <v>0</v>
      </c>
      <c r="R2530" s="2">
        <v>0</v>
      </c>
      <c r="S2530" s="2">
        <v>0</v>
      </c>
      <c r="T2530" s="2">
        <v>0</v>
      </c>
      <c r="U2530" s="2">
        <v>34</v>
      </c>
      <c r="V2530" t="s">
        <v>55</v>
      </c>
    </row>
    <row r="2531" spans="1:22" ht="15.75" hidden="1" thickBot="1" x14ac:dyDescent="0.3">
      <c r="A2531" t="s">
        <v>8324</v>
      </c>
      <c r="B2531" s="6" t="s">
        <v>10864</v>
      </c>
      <c r="C2531" t="s">
        <v>1</v>
      </c>
      <c r="D2531" t="s">
        <v>7706</v>
      </c>
      <c r="E2531" t="s">
        <v>10763</v>
      </c>
      <c r="F2531" t="s">
        <v>10764</v>
      </c>
      <c r="G2531">
        <v>684</v>
      </c>
      <c r="H2531">
        <v>684</v>
      </c>
      <c r="I2531">
        <v>684</v>
      </c>
      <c r="J2531">
        <v>684</v>
      </c>
      <c r="K2531">
        <v>0</v>
      </c>
      <c r="L2531" s="2">
        <v>0</v>
      </c>
      <c r="M2531" s="2">
        <v>0</v>
      </c>
      <c r="N2531" s="2">
        <v>0</v>
      </c>
      <c r="O2531" s="2">
        <v>19.25</v>
      </c>
      <c r="P2531" s="2">
        <v>0</v>
      </c>
      <c r="Q2531" s="2">
        <v>0</v>
      </c>
      <c r="R2531" s="2">
        <v>0</v>
      </c>
      <c r="S2531" s="2">
        <v>0</v>
      </c>
      <c r="T2531" s="2">
        <v>0</v>
      </c>
      <c r="U2531" s="2">
        <v>19.25</v>
      </c>
      <c r="V2531" t="s">
        <v>55</v>
      </c>
    </row>
    <row r="2532" spans="1:22" ht="15.75" hidden="1" thickBot="1" x14ac:dyDescent="0.3">
      <c r="A2532" t="s">
        <v>8324</v>
      </c>
      <c r="B2532" s="6" t="s">
        <v>10864</v>
      </c>
      <c r="C2532" t="s">
        <v>1</v>
      </c>
      <c r="D2532" t="s">
        <v>7706</v>
      </c>
      <c r="E2532" t="s">
        <v>10763</v>
      </c>
      <c r="F2532" t="s">
        <v>10764</v>
      </c>
      <c r="G2532">
        <v>683</v>
      </c>
      <c r="H2532">
        <v>683</v>
      </c>
      <c r="I2532">
        <v>683</v>
      </c>
      <c r="J2532">
        <v>683</v>
      </c>
      <c r="K2532">
        <v>0</v>
      </c>
      <c r="L2532" s="2">
        <v>0</v>
      </c>
      <c r="M2532" s="2">
        <v>0</v>
      </c>
      <c r="N2532" s="2">
        <v>0</v>
      </c>
      <c r="O2532" s="2">
        <v>14.37</v>
      </c>
      <c r="P2532" s="2">
        <v>0</v>
      </c>
      <c r="Q2532" s="2">
        <v>0</v>
      </c>
      <c r="R2532" s="2">
        <v>0</v>
      </c>
      <c r="S2532" s="2">
        <v>0</v>
      </c>
      <c r="T2532" s="2">
        <v>0</v>
      </c>
      <c r="U2532" s="2">
        <v>14.37</v>
      </c>
      <c r="V2532" t="s">
        <v>55</v>
      </c>
    </row>
    <row r="2533" spans="1:22" ht="15.75" hidden="1" thickBot="1" x14ac:dyDescent="0.3">
      <c r="A2533" t="s">
        <v>8324</v>
      </c>
      <c r="B2533" s="6" t="s">
        <v>10864</v>
      </c>
      <c r="C2533" t="s">
        <v>1</v>
      </c>
      <c r="D2533" t="s">
        <v>7706</v>
      </c>
      <c r="E2533" t="s">
        <v>10763</v>
      </c>
      <c r="F2533" t="s">
        <v>10764</v>
      </c>
      <c r="G2533">
        <v>682</v>
      </c>
      <c r="H2533">
        <v>682</v>
      </c>
      <c r="I2533">
        <v>682</v>
      </c>
      <c r="J2533">
        <v>682</v>
      </c>
      <c r="K2533">
        <v>0</v>
      </c>
      <c r="L2533" s="2">
        <v>0</v>
      </c>
      <c r="M2533" s="2">
        <v>0</v>
      </c>
      <c r="N2533" s="2">
        <v>0</v>
      </c>
      <c r="O2533" s="2">
        <v>50.6</v>
      </c>
      <c r="P2533" s="2">
        <v>0</v>
      </c>
      <c r="Q2533" s="2">
        <v>0</v>
      </c>
      <c r="R2533" s="2">
        <v>0</v>
      </c>
      <c r="S2533" s="2">
        <v>0</v>
      </c>
      <c r="T2533" s="2">
        <v>0</v>
      </c>
      <c r="U2533" s="2">
        <v>50.6</v>
      </c>
      <c r="V2533" t="s">
        <v>55</v>
      </c>
    </row>
    <row r="2534" spans="1:22" ht="15.75" hidden="1" thickBot="1" x14ac:dyDescent="0.3">
      <c r="A2534" t="s">
        <v>8324</v>
      </c>
      <c r="B2534" s="6" t="s">
        <v>10864</v>
      </c>
      <c r="C2534" t="s">
        <v>1</v>
      </c>
      <c r="D2534" t="s">
        <v>7706</v>
      </c>
      <c r="E2534" t="s">
        <v>10763</v>
      </c>
      <c r="F2534" t="s">
        <v>10764</v>
      </c>
      <c r="G2534">
        <v>681</v>
      </c>
      <c r="H2534">
        <v>681</v>
      </c>
      <c r="I2534">
        <v>681</v>
      </c>
      <c r="J2534">
        <v>681</v>
      </c>
      <c r="K2534">
        <v>0</v>
      </c>
      <c r="L2534" s="2">
        <v>0</v>
      </c>
      <c r="M2534" s="2">
        <v>0</v>
      </c>
      <c r="N2534" s="2">
        <v>0</v>
      </c>
      <c r="O2534" s="2">
        <v>45</v>
      </c>
      <c r="P2534" s="2">
        <v>0</v>
      </c>
      <c r="Q2534" s="2">
        <v>0</v>
      </c>
      <c r="R2534" s="2">
        <v>0</v>
      </c>
      <c r="S2534" s="2">
        <v>0</v>
      </c>
      <c r="T2534" s="2">
        <v>0</v>
      </c>
      <c r="U2534" s="2">
        <v>45</v>
      </c>
      <c r="V2534" t="s">
        <v>55</v>
      </c>
    </row>
    <row r="2535" spans="1:22" ht="15.75" hidden="1" thickBot="1" x14ac:dyDescent="0.3">
      <c r="A2535" t="s">
        <v>8324</v>
      </c>
      <c r="B2535" s="6" t="s">
        <v>10864</v>
      </c>
      <c r="C2535" t="s">
        <v>1</v>
      </c>
      <c r="D2535" t="s">
        <v>7706</v>
      </c>
      <c r="E2535" t="s">
        <v>10763</v>
      </c>
      <c r="F2535" t="s">
        <v>10764</v>
      </c>
      <c r="G2535">
        <v>680</v>
      </c>
      <c r="H2535">
        <v>680</v>
      </c>
      <c r="I2535">
        <v>680</v>
      </c>
      <c r="J2535">
        <v>680</v>
      </c>
      <c r="K2535">
        <v>0</v>
      </c>
      <c r="L2535" s="2">
        <v>0</v>
      </c>
      <c r="M2535" s="2">
        <v>0</v>
      </c>
      <c r="N2535" s="2">
        <v>0</v>
      </c>
      <c r="O2535" s="2">
        <v>15</v>
      </c>
      <c r="P2535" s="2">
        <v>0</v>
      </c>
      <c r="Q2535" s="2">
        <v>0</v>
      </c>
      <c r="R2535" s="2">
        <v>0</v>
      </c>
      <c r="S2535" s="2">
        <v>0</v>
      </c>
      <c r="T2535" s="2">
        <v>0</v>
      </c>
      <c r="U2535" s="2">
        <v>15</v>
      </c>
      <c r="V2535" t="s">
        <v>55</v>
      </c>
    </row>
    <row r="2536" spans="1:22" ht="15.75" hidden="1" thickBot="1" x14ac:dyDescent="0.3">
      <c r="A2536" t="s">
        <v>8324</v>
      </c>
      <c r="B2536" s="6" t="s">
        <v>10864</v>
      </c>
      <c r="C2536" t="s">
        <v>1</v>
      </c>
      <c r="D2536" t="s">
        <v>7706</v>
      </c>
      <c r="E2536" t="s">
        <v>10763</v>
      </c>
      <c r="F2536" t="s">
        <v>10764</v>
      </c>
      <c r="G2536">
        <v>679</v>
      </c>
      <c r="H2536">
        <v>679</v>
      </c>
      <c r="I2536">
        <v>679</v>
      </c>
      <c r="J2536">
        <v>679</v>
      </c>
      <c r="K2536">
        <v>0</v>
      </c>
      <c r="L2536" s="2">
        <v>0</v>
      </c>
      <c r="M2536" s="2">
        <v>0</v>
      </c>
      <c r="N2536" s="2">
        <v>0</v>
      </c>
      <c r="O2536" s="2">
        <v>617.4</v>
      </c>
      <c r="P2536" s="2">
        <v>0</v>
      </c>
      <c r="Q2536" s="2">
        <v>0</v>
      </c>
      <c r="R2536" s="2">
        <v>0</v>
      </c>
      <c r="S2536" s="2">
        <v>0</v>
      </c>
      <c r="T2536" s="2">
        <v>0</v>
      </c>
      <c r="U2536" s="2">
        <v>617.4</v>
      </c>
      <c r="V2536" t="s">
        <v>55</v>
      </c>
    </row>
    <row r="2537" spans="1:22" ht="15.75" hidden="1" thickBot="1" x14ac:dyDescent="0.3">
      <c r="A2537" t="s">
        <v>8324</v>
      </c>
      <c r="B2537" s="6" t="s">
        <v>10864</v>
      </c>
      <c r="C2537" t="s">
        <v>1</v>
      </c>
      <c r="D2537" t="s">
        <v>7706</v>
      </c>
      <c r="E2537" t="s">
        <v>10763</v>
      </c>
      <c r="F2537" t="s">
        <v>10764</v>
      </c>
      <c r="G2537">
        <v>678</v>
      </c>
      <c r="H2537">
        <v>678</v>
      </c>
      <c r="I2537">
        <v>678</v>
      </c>
      <c r="J2537">
        <v>678</v>
      </c>
      <c r="K2537">
        <v>0</v>
      </c>
      <c r="L2537" s="2">
        <v>0</v>
      </c>
      <c r="M2537" s="2">
        <v>0</v>
      </c>
      <c r="N2537" s="2">
        <v>0</v>
      </c>
      <c r="O2537" s="2">
        <v>271.5</v>
      </c>
      <c r="P2537" s="2">
        <v>0</v>
      </c>
      <c r="Q2537" s="2">
        <v>0</v>
      </c>
      <c r="R2537" s="2">
        <v>0</v>
      </c>
      <c r="S2537" s="2">
        <v>0</v>
      </c>
      <c r="T2537" s="2">
        <v>0</v>
      </c>
      <c r="U2537" s="2">
        <v>271.5</v>
      </c>
      <c r="V2537" t="s">
        <v>55</v>
      </c>
    </row>
    <row r="2538" spans="1:22" ht="15.75" hidden="1" thickBot="1" x14ac:dyDescent="0.3">
      <c r="A2538" t="s">
        <v>8324</v>
      </c>
      <c r="B2538" s="6" t="s">
        <v>10864</v>
      </c>
      <c r="C2538" t="s">
        <v>1</v>
      </c>
      <c r="D2538" t="s">
        <v>7706</v>
      </c>
      <c r="E2538" t="s">
        <v>10763</v>
      </c>
      <c r="F2538" t="s">
        <v>10764</v>
      </c>
      <c r="G2538">
        <v>677</v>
      </c>
      <c r="H2538">
        <v>677</v>
      </c>
      <c r="I2538">
        <v>677</v>
      </c>
      <c r="J2538">
        <v>677</v>
      </c>
      <c r="K2538">
        <v>0</v>
      </c>
      <c r="L2538" s="2">
        <v>0</v>
      </c>
      <c r="M2538" s="2">
        <v>0</v>
      </c>
      <c r="N2538" s="2">
        <v>0</v>
      </c>
      <c r="O2538" s="2">
        <v>54</v>
      </c>
      <c r="P2538" s="2">
        <v>0</v>
      </c>
      <c r="Q2538" s="2">
        <v>0</v>
      </c>
      <c r="R2538" s="2">
        <v>0</v>
      </c>
      <c r="S2538" s="2">
        <v>0</v>
      </c>
      <c r="T2538" s="2">
        <v>0</v>
      </c>
      <c r="U2538" s="2">
        <v>54</v>
      </c>
      <c r="V2538" t="s">
        <v>55</v>
      </c>
    </row>
    <row r="2539" spans="1:22" ht="15.75" hidden="1" thickBot="1" x14ac:dyDescent="0.3">
      <c r="A2539" t="s">
        <v>8324</v>
      </c>
      <c r="B2539" s="6" t="s">
        <v>10864</v>
      </c>
      <c r="C2539" t="s">
        <v>1</v>
      </c>
      <c r="D2539" t="s">
        <v>7706</v>
      </c>
      <c r="E2539" t="s">
        <v>10763</v>
      </c>
      <c r="F2539" t="s">
        <v>10764</v>
      </c>
      <c r="G2539">
        <v>676</v>
      </c>
      <c r="H2539">
        <v>676</v>
      </c>
      <c r="I2539">
        <v>676</v>
      </c>
      <c r="J2539">
        <v>676</v>
      </c>
      <c r="K2539">
        <v>0</v>
      </c>
      <c r="L2539" s="2">
        <v>0</v>
      </c>
      <c r="M2539" s="2">
        <v>0</v>
      </c>
      <c r="N2539" s="2">
        <v>0</v>
      </c>
      <c r="O2539" s="2">
        <v>49</v>
      </c>
      <c r="P2539" s="2">
        <v>0</v>
      </c>
      <c r="Q2539" s="2">
        <v>0</v>
      </c>
      <c r="R2539" s="2">
        <v>0</v>
      </c>
      <c r="S2539" s="2">
        <v>0</v>
      </c>
      <c r="T2539" s="2">
        <v>0</v>
      </c>
      <c r="U2539" s="2">
        <v>49</v>
      </c>
      <c r="V2539" t="s">
        <v>55</v>
      </c>
    </row>
    <row r="2540" spans="1:22" ht="15.75" hidden="1" thickBot="1" x14ac:dyDescent="0.3">
      <c r="A2540" t="s">
        <v>8324</v>
      </c>
      <c r="B2540" s="6" t="s">
        <v>10863</v>
      </c>
      <c r="C2540" t="s">
        <v>1</v>
      </c>
      <c r="D2540" t="s">
        <v>7706</v>
      </c>
      <c r="E2540" t="s">
        <v>10763</v>
      </c>
      <c r="F2540" t="s">
        <v>10764</v>
      </c>
      <c r="G2540">
        <v>675</v>
      </c>
      <c r="H2540">
        <v>675</v>
      </c>
      <c r="I2540">
        <v>675</v>
      </c>
      <c r="J2540">
        <v>675</v>
      </c>
      <c r="K2540">
        <v>0</v>
      </c>
      <c r="L2540" s="2">
        <v>0</v>
      </c>
      <c r="M2540" s="2">
        <v>0</v>
      </c>
      <c r="N2540" s="2">
        <v>0</v>
      </c>
      <c r="O2540" s="2">
        <v>71</v>
      </c>
      <c r="P2540" s="2">
        <v>0</v>
      </c>
      <c r="Q2540" s="2">
        <v>0</v>
      </c>
      <c r="R2540" s="2">
        <v>0</v>
      </c>
      <c r="S2540" s="2">
        <v>0</v>
      </c>
      <c r="T2540" s="2">
        <v>0</v>
      </c>
      <c r="U2540" s="2">
        <v>71</v>
      </c>
      <c r="V2540" t="s">
        <v>55</v>
      </c>
    </row>
    <row r="2541" spans="1:22" ht="15.75" hidden="1" thickBot="1" x14ac:dyDescent="0.3">
      <c r="A2541" t="s">
        <v>8324</v>
      </c>
      <c r="B2541" s="6" t="s">
        <v>10863</v>
      </c>
      <c r="C2541" t="s">
        <v>1</v>
      </c>
      <c r="D2541" t="s">
        <v>7706</v>
      </c>
      <c r="E2541" t="s">
        <v>10763</v>
      </c>
      <c r="F2541" t="s">
        <v>10764</v>
      </c>
      <c r="G2541">
        <v>674</v>
      </c>
      <c r="H2541">
        <v>674</v>
      </c>
      <c r="I2541">
        <v>674</v>
      </c>
      <c r="J2541">
        <v>674</v>
      </c>
      <c r="K2541">
        <v>0</v>
      </c>
      <c r="L2541" s="2">
        <v>0</v>
      </c>
      <c r="M2541" s="2">
        <v>0</v>
      </c>
      <c r="N2541" s="2">
        <v>0</v>
      </c>
      <c r="O2541" s="2">
        <v>74.8</v>
      </c>
      <c r="P2541" s="2">
        <v>0</v>
      </c>
      <c r="Q2541" s="2">
        <v>0</v>
      </c>
      <c r="R2541" s="2">
        <v>0</v>
      </c>
      <c r="S2541" s="2">
        <v>0</v>
      </c>
      <c r="T2541" s="2">
        <v>0</v>
      </c>
      <c r="U2541" s="2">
        <v>74.8</v>
      </c>
      <c r="V2541" t="s">
        <v>55</v>
      </c>
    </row>
    <row r="2542" spans="1:22" ht="15.75" hidden="1" thickBot="1" x14ac:dyDescent="0.3">
      <c r="A2542" t="s">
        <v>8324</v>
      </c>
      <c r="B2542" s="6" t="s">
        <v>10863</v>
      </c>
      <c r="C2542" t="s">
        <v>1</v>
      </c>
      <c r="D2542" t="s">
        <v>7706</v>
      </c>
      <c r="E2542" t="s">
        <v>10763</v>
      </c>
      <c r="F2542" t="s">
        <v>10764</v>
      </c>
      <c r="G2542">
        <v>673</v>
      </c>
      <c r="H2542">
        <v>673</v>
      </c>
      <c r="I2542">
        <v>673</v>
      </c>
      <c r="J2542">
        <v>673</v>
      </c>
      <c r="K2542">
        <v>0</v>
      </c>
      <c r="L2542" s="2">
        <v>0</v>
      </c>
      <c r="M2542" s="2">
        <v>0</v>
      </c>
      <c r="N2542" s="2">
        <v>0</v>
      </c>
      <c r="O2542" s="2">
        <v>58.86</v>
      </c>
      <c r="P2542" s="2">
        <v>0</v>
      </c>
      <c r="Q2542" s="2">
        <v>0</v>
      </c>
      <c r="R2542" s="2">
        <v>0</v>
      </c>
      <c r="S2542" s="2">
        <v>0</v>
      </c>
      <c r="T2542" s="2">
        <v>0</v>
      </c>
      <c r="U2542" s="2">
        <v>58.86</v>
      </c>
      <c r="V2542" t="s">
        <v>55</v>
      </c>
    </row>
    <row r="2543" spans="1:22" ht="15.75" hidden="1" thickBot="1" x14ac:dyDescent="0.3">
      <c r="A2543" t="s">
        <v>8324</v>
      </c>
      <c r="B2543" s="6" t="s">
        <v>10863</v>
      </c>
      <c r="C2543" t="s">
        <v>1</v>
      </c>
      <c r="D2543" t="s">
        <v>7706</v>
      </c>
      <c r="E2543" t="s">
        <v>10763</v>
      </c>
      <c r="F2543" t="s">
        <v>10764</v>
      </c>
      <c r="G2543">
        <v>672</v>
      </c>
      <c r="H2543">
        <v>672</v>
      </c>
      <c r="I2543">
        <v>672</v>
      </c>
      <c r="J2543">
        <v>672</v>
      </c>
      <c r="K2543">
        <v>0</v>
      </c>
      <c r="L2543" s="2">
        <v>0</v>
      </c>
      <c r="M2543" s="2">
        <v>0</v>
      </c>
      <c r="N2543" s="2">
        <v>0</v>
      </c>
      <c r="O2543" s="2">
        <v>34</v>
      </c>
      <c r="P2543" s="2">
        <v>0</v>
      </c>
      <c r="Q2543" s="2">
        <v>0</v>
      </c>
      <c r="R2543" s="2">
        <v>0</v>
      </c>
      <c r="S2543" s="2">
        <v>0</v>
      </c>
      <c r="T2543" s="2">
        <v>0</v>
      </c>
      <c r="U2543" s="2">
        <v>34</v>
      </c>
      <c r="V2543" t="s">
        <v>55</v>
      </c>
    </row>
    <row r="2544" spans="1:22" ht="15.75" hidden="1" thickBot="1" x14ac:dyDescent="0.3">
      <c r="A2544" t="s">
        <v>8324</v>
      </c>
      <c r="B2544" s="6" t="s">
        <v>10863</v>
      </c>
      <c r="C2544" t="s">
        <v>1</v>
      </c>
      <c r="D2544" t="s">
        <v>7706</v>
      </c>
      <c r="E2544" t="s">
        <v>10763</v>
      </c>
      <c r="F2544" t="s">
        <v>10764</v>
      </c>
      <c r="G2544">
        <v>671</v>
      </c>
      <c r="H2544">
        <v>671</v>
      </c>
      <c r="I2544">
        <v>671</v>
      </c>
      <c r="J2544">
        <v>671</v>
      </c>
      <c r="K2544">
        <v>0</v>
      </c>
      <c r="L2544" s="2">
        <v>0</v>
      </c>
      <c r="M2544" s="2">
        <v>0</v>
      </c>
      <c r="N2544" s="2">
        <v>0</v>
      </c>
      <c r="O2544" s="2">
        <v>285</v>
      </c>
      <c r="P2544" s="2">
        <v>0</v>
      </c>
      <c r="Q2544" s="2">
        <v>0</v>
      </c>
      <c r="R2544" s="2">
        <v>0</v>
      </c>
      <c r="S2544" s="2">
        <v>0</v>
      </c>
      <c r="T2544" s="2">
        <v>0</v>
      </c>
      <c r="U2544" s="2">
        <v>285</v>
      </c>
      <c r="V2544" t="s">
        <v>55</v>
      </c>
    </row>
    <row r="2545" spans="1:22" ht="15.75" hidden="1" thickBot="1" x14ac:dyDescent="0.3">
      <c r="A2545" t="s">
        <v>8324</v>
      </c>
      <c r="B2545" s="6" t="s">
        <v>10863</v>
      </c>
      <c r="C2545" t="s">
        <v>1</v>
      </c>
      <c r="D2545" t="s">
        <v>7706</v>
      </c>
      <c r="E2545" t="s">
        <v>10763</v>
      </c>
      <c r="F2545" t="s">
        <v>10764</v>
      </c>
      <c r="G2545">
        <v>670</v>
      </c>
      <c r="H2545">
        <v>670</v>
      </c>
      <c r="I2545">
        <v>670</v>
      </c>
      <c r="J2545">
        <v>670</v>
      </c>
      <c r="K2545">
        <v>0</v>
      </c>
      <c r="L2545" s="2">
        <v>0</v>
      </c>
      <c r="M2545" s="2">
        <v>0</v>
      </c>
      <c r="N2545" s="2">
        <v>0</v>
      </c>
      <c r="O2545" s="2">
        <v>108</v>
      </c>
      <c r="P2545" s="2">
        <v>0</v>
      </c>
      <c r="Q2545" s="2">
        <v>0</v>
      </c>
      <c r="R2545" s="2">
        <v>0</v>
      </c>
      <c r="S2545" s="2">
        <v>0</v>
      </c>
      <c r="T2545" s="2">
        <v>0</v>
      </c>
      <c r="U2545" s="2">
        <v>108</v>
      </c>
      <c r="V2545" t="s">
        <v>55</v>
      </c>
    </row>
    <row r="2546" spans="1:22" ht="15.75" hidden="1" thickBot="1" x14ac:dyDescent="0.3">
      <c r="A2546" t="s">
        <v>8324</v>
      </c>
      <c r="B2546" s="6" t="s">
        <v>10863</v>
      </c>
      <c r="C2546" t="s">
        <v>1</v>
      </c>
      <c r="D2546" t="s">
        <v>7706</v>
      </c>
      <c r="E2546" t="s">
        <v>10763</v>
      </c>
      <c r="F2546" t="s">
        <v>10764</v>
      </c>
      <c r="G2546">
        <v>669</v>
      </c>
      <c r="H2546">
        <v>669</v>
      </c>
      <c r="I2546">
        <v>669</v>
      </c>
      <c r="J2546">
        <v>669</v>
      </c>
      <c r="K2546">
        <v>0</v>
      </c>
      <c r="L2546" s="2">
        <v>0</v>
      </c>
      <c r="M2546" s="2">
        <v>0</v>
      </c>
      <c r="N2546" s="2">
        <v>0</v>
      </c>
      <c r="O2546" s="2">
        <v>279.79000000000002</v>
      </c>
      <c r="P2546" s="2">
        <v>0</v>
      </c>
      <c r="Q2546" s="2">
        <v>0</v>
      </c>
      <c r="R2546" s="2">
        <v>0</v>
      </c>
      <c r="S2546" s="2">
        <v>0</v>
      </c>
      <c r="T2546" s="2">
        <v>0</v>
      </c>
      <c r="U2546" s="2">
        <v>279.79000000000002</v>
      </c>
      <c r="V2546" t="s">
        <v>55</v>
      </c>
    </row>
    <row r="2547" spans="1:22" ht="15.75" hidden="1" thickBot="1" x14ac:dyDescent="0.3">
      <c r="A2547" t="s">
        <v>8324</v>
      </c>
      <c r="B2547" s="6" t="s">
        <v>10863</v>
      </c>
      <c r="C2547" t="s">
        <v>1</v>
      </c>
      <c r="D2547" t="s">
        <v>7706</v>
      </c>
      <c r="E2547" t="s">
        <v>10763</v>
      </c>
      <c r="F2547" t="s">
        <v>10764</v>
      </c>
      <c r="G2547">
        <v>668</v>
      </c>
      <c r="H2547">
        <v>668</v>
      </c>
      <c r="I2547">
        <v>668</v>
      </c>
      <c r="J2547">
        <v>668</v>
      </c>
      <c r="K2547">
        <v>0</v>
      </c>
      <c r="L2547" s="2">
        <v>0</v>
      </c>
      <c r="M2547" s="2">
        <v>0</v>
      </c>
      <c r="N2547" s="2">
        <v>0</v>
      </c>
      <c r="O2547" s="2">
        <v>114.8</v>
      </c>
      <c r="P2547" s="2">
        <v>0</v>
      </c>
      <c r="Q2547" s="2">
        <v>0</v>
      </c>
      <c r="R2547" s="2">
        <v>0</v>
      </c>
      <c r="S2547" s="2">
        <v>0</v>
      </c>
      <c r="T2547" s="2">
        <v>0</v>
      </c>
      <c r="U2547" s="2">
        <v>114.8</v>
      </c>
      <c r="V2547" t="s">
        <v>55</v>
      </c>
    </row>
    <row r="2548" spans="1:22" ht="15.75" hidden="1" thickBot="1" x14ac:dyDescent="0.3">
      <c r="A2548" t="s">
        <v>8324</v>
      </c>
      <c r="B2548" s="6" t="s">
        <v>10863</v>
      </c>
      <c r="C2548" t="s">
        <v>1</v>
      </c>
      <c r="D2548" t="s">
        <v>7706</v>
      </c>
      <c r="E2548" t="s">
        <v>10763</v>
      </c>
      <c r="F2548" t="s">
        <v>10764</v>
      </c>
      <c r="G2548">
        <v>667</v>
      </c>
      <c r="H2548">
        <v>667</v>
      </c>
      <c r="I2548">
        <v>667</v>
      </c>
      <c r="J2548">
        <v>667</v>
      </c>
      <c r="K2548">
        <v>0</v>
      </c>
      <c r="L2548" s="2">
        <v>0</v>
      </c>
      <c r="M2548" s="2">
        <v>0</v>
      </c>
      <c r="N2548" s="2">
        <v>0</v>
      </c>
      <c r="O2548" s="2">
        <v>45</v>
      </c>
      <c r="P2548" s="2">
        <v>0</v>
      </c>
      <c r="Q2548" s="2">
        <v>0</v>
      </c>
      <c r="R2548" s="2">
        <v>0</v>
      </c>
      <c r="S2548" s="2">
        <v>0</v>
      </c>
      <c r="T2548" s="2">
        <v>0</v>
      </c>
      <c r="U2548" s="2">
        <v>45</v>
      </c>
      <c r="V2548" t="s">
        <v>55</v>
      </c>
    </row>
    <row r="2549" spans="1:22" ht="15.75" hidden="1" thickBot="1" x14ac:dyDescent="0.3">
      <c r="A2549" t="s">
        <v>8324</v>
      </c>
      <c r="B2549" s="6" t="s">
        <v>10863</v>
      </c>
      <c r="C2549" t="s">
        <v>1</v>
      </c>
      <c r="D2549" t="s">
        <v>7706</v>
      </c>
      <c r="E2549" t="s">
        <v>10763</v>
      </c>
      <c r="F2549" t="s">
        <v>10764</v>
      </c>
      <c r="G2549">
        <v>666</v>
      </c>
      <c r="H2549">
        <v>666</v>
      </c>
      <c r="I2549">
        <v>666</v>
      </c>
      <c r="J2549">
        <v>666</v>
      </c>
      <c r="K2549">
        <v>0</v>
      </c>
      <c r="L2549" s="2">
        <v>0</v>
      </c>
      <c r="M2549" s="2">
        <v>0</v>
      </c>
      <c r="N2549" s="2">
        <v>0</v>
      </c>
      <c r="O2549" s="2">
        <v>83.2</v>
      </c>
      <c r="P2549" s="2">
        <v>0</v>
      </c>
      <c r="Q2549" s="2">
        <v>0</v>
      </c>
      <c r="R2549" s="2">
        <v>0</v>
      </c>
      <c r="S2549" s="2">
        <v>0</v>
      </c>
      <c r="T2549" s="2">
        <v>0</v>
      </c>
      <c r="U2549" s="2">
        <v>83.2</v>
      </c>
      <c r="V2549" t="s">
        <v>55</v>
      </c>
    </row>
    <row r="2550" spans="1:22" ht="15.75" hidden="1" thickBot="1" x14ac:dyDescent="0.3">
      <c r="A2550" t="s">
        <v>8324</v>
      </c>
      <c r="B2550" s="6" t="s">
        <v>10863</v>
      </c>
      <c r="C2550" t="s">
        <v>1</v>
      </c>
      <c r="D2550" t="s">
        <v>7706</v>
      </c>
      <c r="E2550" t="s">
        <v>10763</v>
      </c>
      <c r="F2550" t="s">
        <v>10764</v>
      </c>
      <c r="G2550">
        <v>665</v>
      </c>
      <c r="H2550">
        <v>665</v>
      </c>
      <c r="I2550">
        <v>665</v>
      </c>
      <c r="J2550">
        <v>665</v>
      </c>
      <c r="K2550">
        <v>0</v>
      </c>
      <c r="L2550" s="2">
        <v>0</v>
      </c>
      <c r="M2550" s="2">
        <v>0</v>
      </c>
      <c r="N2550" s="2">
        <v>0</v>
      </c>
      <c r="O2550" s="2">
        <v>160.05000000000001</v>
      </c>
      <c r="P2550" s="2">
        <v>0</v>
      </c>
      <c r="Q2550" s="2">
        <v>0</v>
      </c>
      <c r="R2550" s="2">
        <v>0</v>
      </c>
      <c r="S2550" s="2">
        <v>0</v>
      </c>
      <c r="T2550" s="2">
        <v>0</v>
      </c>
      <c r="U2550" s="2">
        <v>160.05000000000001</v>
      </c>
      <c r="V2550" t="s">
        <v>55</v>
      </c>
    </row>
    <row r="2551" spans="1:22" ht="15.75" hidden="1" thickBot="1" x14ac:dyDescent="0.3">
      <c r="A2551" t="s">
        <v>8324</v>
      </c>
      <c r="B2551" s="6" t="s">
        <v>10863</v>
      </c>
      <c r="C2551" t="s">
        <v>1</v>
      </c>
      <c r="D2551" t="s">
        <v>7706</v>
      </c>
      <c r="E2551" t="s">
        <v>10763</v>
      </c>
      <c r="F2551" t="s">
        <v>10764</v>
      </c>
      <c r="G2551">
        <v>664</v>
      </c>
      <c r="H2551">
        <v>664</v>
      </c>
      <c r="I2551">
        <v>664</v>
      </c>
      <c r="J2551">
        <v>664</v>
      </c>
      <c r="K2551">
        <v>0</v>
      </c>
      <c r="L2551" s="2">
        <v>0</v>
      </c>
      <c r="M2551" s="2">
        <v>0</v>
      </c>
      <c r="N2551" s="2">
        <v>0</v>
      </c>
      <c r="O2551" s="2">
        <v>12.8</v>
      </c>
      <c r="P2551" s="2">
        <v>0</v>
      </c>
      <c r="Q2551" s="2">
        <v>0</v>
      </c>
      <c r="R2551" s="2">
        <v>0</v>
      </c>
      <c r="S2551" s="2">
        <v>0</v>
      </c>
      <c r="T2551" s="2">
        <v>0</v>
      </c>
      <c r="U2551" s="2">
        <v>12.8</v>
      </c>
      <c r="V2551" t="s">
        <v>55</v>
      </c>
    </row>
    <row r="2552" spans="1:22" ht="15.75" hidden="1" thickBot="1" x14ac:dyDescent="0.3">
      <c r="A2552" t="s">
        <v>8324</v>
      </c>
      <c r="B2552" s="6" t="s">
        <v>10863</v>
      </c>
      <c r="C2552" t="s">
        <v>1</v>
      </c>
      <c r="D2552" t="s">
        <v>7706</v>
      </c>
      <c r="E2552" t="s">
        <v>10763</v>
      </c>
      <c r="F2552" t="s">
        <v>10764</v>
      </c>
      <c r="G2552">
        <v>663</v>
      </c>
      <c r="H2552">
        <v>663</v>
      </c>
      <c r="I2552">
        <v>663</v>
      </c>
      <c r="J2552">
        <v>663</v>
      </c>
      <c r="K2552">
        <v>0</v>
      </c>
      <c r="L2552" s="2">
        <v>0</v>
      </c>
      <c r="M2552" s="2">
        <v>0</v>
      </c>
      <c r="N2552" s="2">
        <v>0</v>
      </c>
      <c r="O2552" s="2">
        <v>49.36</v>
      </c>
      <c r="P2552" s="2">
        <v>0</v>
      </c>
      <c r="Q2552" s="2">
        <v>0</v>
      </c>
      <c r="R2552" s="2">
        <v>0</v>
      </c>
      <c r="S2552" s="2">
        <v>0</v>
      </c>
      <c r="T2552" s="2">
        <v>0</v>
      </c>
      <c r="U2552" s="2">
        <v>49.36</v>
      </c>
      <c r="V2552" t="s">
        <v>55</v>
      </c>
    </row>
    <row r="2553" spans="1:22" ht="15.75" hidden="1" thickBot="1" x14ac:dyDescent="0.3">
      <c r="A2553" t="s">
        <v>8324</v>
      </c>
      <c r="B2553" s="6" t="s">
        <v>10863</v>
      </c>
      <c r="C2553" t="s">
        <v>1</v>
      </c>
      <c r="D2553" t="s">
        <v>7706</v>
      </c>
      <c r="E2553" t="s">
        <v>10763</v>
      </c>
      <c r="F2553" t="s">
        <v>10764</v>
      </c>
      <c r="G2553">
        <v>662</v>
      </c>
      <c r="H2553">
        <v>662</v>
      </c>
      <c r="I2553">
        <v>662</v>
      </c>
      <c r="J2553">
        <v>662</v>
      </c>
      <c r="K2553">
        <v>0</v>
      </c>
      <c r="L2553" s="2">
        <v>0</v>
      </c>
      <c r="M2553" s="2">
        <v>0</v>
      </c>
      <c r="N2553" s="2">
        <v>0</v>
      </c>
      <c r="O2553" s="2">
        <v>112.27</v>
      </c>
      <c r="P2553" s="2">
        <v>0</v>
      </c>
      <c r="Q2553" s="2">
        <v>0</v>
      </c>
      <c r="R2553" s="2">
        <v>0</v>
      </c>
      <c r="S2553" s="2">
        <v>0</v>
      </c>
      <c r="T2553" s="2">
        <v>0</v>
      </c>
      <c r="U2553" s="2">
        <v>112.27</v>
      </c>
      <c r="V2553" t="s">
        <v>55</v>
      </c>
    </row>
    <row r="2554" spans="1:22" ht="15.75" hidden="1" thickBot="1" x14ac:dyDescent="0.3">
      <c r="A2554" t="s">
        <v>8324</v>
      </c>
      <c r="B2554" s="6" t="s">
        <v>10863</v>
      </c>
      <c r="C2554" t="s">
        <v>1</v>
      </c>
      <c r="D2554" t="s">
        <v>7706</v>
      </c>
      <c r="E2554" t="s">
        <v>10763</v>
      </c>
      <c r="F2554" t="s">
        <v>10764</v>
      </c>
      <c r="G2554">
        <v>661</v>
      </c>
      <c r="H2554">
        <v>661</v>
      </c>
      <c r="I2554">
        <v>661</v>
      </c>
      <c r="J2554">
        <v>661</v>
      </c>
      <c r="K2554">
        <v>0</v>
      </c>
      <c r="L2554" s="2">
        <v>0</v>
      </c>
      <c r="M2554" s="2">
        <v>0</v>
      </c>
      <c r="N2554" s="2">
        <v>0</v>
      </c>
      <c r="O2554" s="2">
        <v>41.25</v>
      </c>
      <c r="P2554" s="2">
        <v>0</v>
      </c>
      <c r="Q2554" s="2">
        <v>0</v>
      </c>
      <c r="R2554" s="2">
        <v>0</v>
      </c>
      <c r="S2554" s="2">
        <v>0</v>
      </c>
      <c r="T2554" s="2">
        <v>0</v>
      </c>
      <c r="U2554" s="2">
        <v>41.25</v>
      </c>
      <c r="V2554" t="s">
        <v>55</v>
      </c>
    </row>
    <row r="2555" spans="1:22" ht="15.75" hidden="1" thickBot="1" x14ac:dyDescent="0.3">
      <c r="A2555" t="s">
        <v>8324</v>
      </c>
      <c r="B2555" s="6" t="s">
        <v>10863</v>
      </c>
      <c r="C2555" t="s">
        <v>1</v>
      </c>
      <c r="D2555" t="s">
        <v>7706</v>
      </c>
      <c r="E2555" t="s">
        <v>10763</v>
      </c>
      <c r="F2555" t="s">
        <v>10764</v>
      </c>
      <c r="G2555">
        <v>660</v>
      </c>
      <c r="H2555">
        <v>660</v>
      </c>
      <c r="I2555">
        <v>660</v>
      </c>
      <c r="J2555">
        <v>660</v>
      </c>
      <c r="K2555">
        <v>0</v>
      </c>
      <c r="L2555" s="2">
        <v>0</v>
      </c>
      <c r="M2555" s="2">
        <v>0</v>
      </c>
      <c r="N2555" s="2">
        <v>0</v>
      </c>
      <c r="O2555" s="2">
        <v>12.6</v>
      </c>
      <c r="P2555" s="2">
        <v>0</v>
      </c>
      <c r="Q2555" s="2">
        <v>0</v>
      </c>
      <c r="R2555" s="2">
        <v>0</v>
      </c>
      <c r="S2555" s="2">
        <v>0</v>
      </c>
      <c r="T2555" s="2">
        <v>0</v>
      </c>
      <c r="U2555" s="2">
        <v>12.6</v>
      </c>
      <c r="V2555" t="s">
        <v>55</v>
      </c>
    </row>
    <row r="2556" spans="1:22" ht="15.75" hidden="1" thickBot="1" x14ac:dyDescent="0.3">
      <c r="A2556" t="s">
        <v>8324</v>
      </c>
      <c r="B2556" s="6" t="s">
        <v>10863</v>
      </c>
      <c r="C2556" t="s">
        <v>1</v>
      </c>
      <c r="D2556" t="s">
        <v>7706</v>
      </c>
      <c r="E2556" t="s">
        <v>10763</v>
      </c>
      <c r="F2556" t="s">
        <v>10764</v>
      </c>
      <c r="G2556">
        <v>659</v>
      </c>
      <c r="H2556">
        <v>659</v>
      </c>
      <c r="I2556">
        <v>659</v>
      </c>
      <c r="J2556">
        <v>659</v>
      </c>
      <c r="K2556">
        <v>0</v>
      </c>
      <c r="L2556" s="2">
        <v>0</v>
      </c>
      <c r="M2556" s="2">
        <v>0</v>
      </c>
      <c r="N2556" s="2">
        <v>0</v>
      </c>
      <c r="O2556" s="2">
        <v>32</v>
      </c>
      <c r="P2556" s="2">
        <v>0</v>
      </c>
      <c r="Q2556" s="2">
        <v>0</v>
      </c>
      <c r="R2556" s="2">
        <v>0</v>
      </c>
      <c r="S2556" s="2">
        <v>0</v>
      </c>
      <c r="T2556" s="2">
        <v>0</v>
      </c>
      <c r="U2556" s="2">
        <v>32</v>
      </c>
      <c r="V2556" t="s">
        <v>55</v>
      </c>
    </row>
    <row r="2557" spans="1:22" ht="15.75" hidden="1" thickBot="1" x14ac:dyDescent="0.3">
      <c r="A2557" t="s">
        <v>8324</v>
      </c>
      <c r="B2557" s="6" t="s">
        <v>10863</v>
      </c>
      <c r="C2557" t="s">
        <v>1</v>
      </c>
      <c r="D2557" t="s">
        <v>7706</v>
      </c>
      <c r="E2557" t="s">
        <v>10763</v>
      </c>
      <c r="F2557" t="s">
        <v>10764</v>
      </c>
      <c r="G2557">
        <v>658</v>
      </c>
      <c r="H2557">
        <v>658</v>
      </c>
      <c r="I2557">
        <v>658</v>
      </c>
      <c r="J2557">
        <v>658</v>
      </c>
      <c r="K2557">
        <v>0</v>
      </c>
      <c r="L2557" s="2">
        <v>0</v>
      </c>
      <c r="M2557" s="2">
        <v>0</v>
      </c>
      <c r="N2557" s="2">
        <v>0</v>
      </c>
      <c r="O2557" s="2">
        <v>603.75</v>
      </c>
      <c r="P2557" s="2">
        <v>0</v>
      </c>
      <c r="Q2557" s="2">
        <v>0</v>
      </c>
      <c r="R2557" s="2">
        <v>0</v>
      </c>
      <c r="S2557" s="2">
        <v>0</v>
      </c>
      <c r="T2557" s="2">
        <v>0</v>
      </c>
      <c r="U2557" s="2">
        <v>603.75</v>
      </c>
      <c r="V2557" t="s">
        <v>55</v>
      </c>
    </row>
    <row r="2558" spans="1:22" ht="15.75" hidden="1" thickBot="1" x14ac:dyDescent="0.3">
      <c r="A2558" t="s">
        <v>8324</v>
      </c>
      <c r="B2558" s="6" t="s">
        <v>10863</v>
      </c>
      <c r="C2558" t="s">
        <v>1</v>
      </c>
      <c r="D2558" t="s">
        <v>7706</v>
      </c>
      <c r="E2558" t="s">
        <v>10763</v>
      </c>
      <c r="F2558" t="s">
        <v>10764</v>
      </c>
      <c r="G2558">
        <v>657</v>
      </c>
      <c r="H2558">
        <v>657</v>
      </c>
      <c r="I2558">
        <v>657</v>
      </c>
      <c r="J2558">
        <v>657</v>
      </c>
      <c r="K2558">
        <v>0</v>
      </c>
      <c r="L2558" s="2">
        <v>0</v>
      </c>
      <c r="M2558" s="2">
        <v>0</v>
      </c>
      <c r="N2558" s="2">
        <v>0</v>
      </c>
      <c r="O2558" s="2">
        <v>553.79999999999995</v>
      </c>
      <c r="P2558" s="2">
        <v>0</v>
      </c>
      <c r="Q2558" s="2">
        <v>0</v>
      </c>
      <c r="R2558" s="2">
        <v>0</v>
      </c>
      <c r="S2558" s="2">
        <v>0</v>
      </c>
      <c r="T2558" s="2">
        <v>0</v>
      </c>
      <c r="U2558" s="2">
        <v>553.79999999999995</v>
      </c>
      <c r="V2558" t="s">
        <v>55</v>
      </c>
    </row>
    <row r="2559" spans="1:22" ht="15.75" hidden="1" thickBot="1" x14ac:dyDescent="0.3">
      <c r="A2559" t="s">
        <v>8324</v>
      </c>
      <c r="B2559" s="6" t="s">
        <v>10863</v>
      </c>
      <c r="C2559" t="s">
        <v>1</v>
      </c>
      <c r="D2559" t="s">
        <v>7706</v>
      </c>
      <c r="E2559" t="s">
        <v>10763</v>
      </c>
      <c r="F2559" t="s">
        <v>10764</v>
      </c>
      <c r="G2559">
        <v>656</v>
      </c>
      <c r="H2559">
        <v>656</v>
      </c>
      <c r="I2559">
        <v>656</v>
      </c>
      <c r="J2559">
        <v>656</v>
      </c>
      <c r="K2559">
        <v>0</v>
      </c>
      <c r="L2559" s="2">
        <v>0</v>
      </c>
      <c r="M2559" s="2">
        <v>0</v>
      </c>
      <c r="N2559" s="2">
        <v>0</v>
      </c>
      <c r="O2559" s="2">
        <v>533</v>
      </c>
      <c r="P2559" s="2">
        <v>0</v>
      </c>
      <c r="Q2559" s="2">
        <v>0</v>
      </c>
      <c r="R2559" s="2">
        <v>0</v>
      </c>
      <c r="S2559" s="2">
        <v>0</v>
      </c>
      <c r="T2559" s="2">
        <v>0</v>
      </c>
      <c r="U2559" s="2">
        <v>533</v>
      </c>
      <c r="V2559" t="s">
        <v>55</v>
      </c>
    </row>
    <row r="2560" spans="1:22" ht="15.75" hidden="1" thickBot="1" x14ac:dyDescent="0.3">
      <c r="A2560" t="s">
        <v>8324</v>
      </c>
      <c r="B2560" s="6" t="s">
        <v>10863</v>
      </c>
      <c r="C2560" t="s">
        <v>1</v>
      </c>
      <c r="D2560" t="s">
        <v>7706</v>
      </c>
      <c r="E2560" t="s">
        <v>10763</v>
      </c>
      <c r="F2560" t="s">
        <v>10764</v>
      </c>
      <c r="G2560">
        <v>655</v>
      </c>
      <c r="H2560">
        <v>655</v>
      </c>
      <c r="I2560">
        <v>655</v>
      </c>
      <c r="J2560">
        <v>655</v>
      </c>
      <c r="K2560">
        <v>0</v>
      </c>
      <c r="L2560" s="2">
        <v>0</v>
      </c>
      <c r="M2560" s="2">
        <v>0</v>
      </c>
      <c r="N2560" s="2">
        <v>0</v>
      </c>
      <c r="O2560" s="2">
        <v>168.15</v>
      </c>
      <c r="P2560" s="2">
        <v>0</v>
      </c>
      <c r="Q2560" s="2">
        <v>0</v>
      </c>
      <c r="R2560" s="2">
        <v>0</v>
      </c>
      <c r="S2560" s="2">
        <v>0</v>
      </c>
      <c r="T2560" s="2">
        <v>0</v>
      </c>
      <c r="U2560" s="2">
        <v>168.15</v>
      </c>
      <c r="V2560" t="s">
        <v>55</v>
      </c>
    </row>
    <row r="2561" spans="1:22" ht="15.75" hidden="1" thickBot="1" x14ac:dyDescent="0.3">
      <c r="A2561" t="s">
        <v>8324</v>
      </c>
      <c r="B2561" s="6" t="s">
        <v>10863</v>
      </c>
      <c r="C2561" t="s">
        <v>1</v>
      </c>
      <c r="D2561" t="s">
        <v>7706</v>
      </c>
      <c r="E2561" t="s">
        <v>10763</v>
      </c>
      <c r="F2561" t="s">
        <v>10764</v>
      </c>
      <c r="G2561">
        <v>654</v>
      </c>
      <c r="H2561">
        <v>654</v>
      </c>
      <c r="I2561">
        <v>654</v>
      </c>
      <c r="J2561">
        <v>654</v>
      </c>
      <c r="K2561">
        <v>0</v>
      </c>
      <c r="L2561" s="2">
        <v>0</v>
      </c>
      <c r="M2561" s="2">
        <v>0</v>
      </c>
      <c r="N2561" s="2">
        <v>0</v>
      </c>
      <c r="O2561" s="2">
        <v>769.35</v>
      </c>
      <c r="P2561" s="2">
        <v>0</v>
      </c>
      <c r="Q2561" s="2">
        <v>0</v>
      </c>
      <c r="R2561" s="2">
        <v>0</v>
      </c>
      <c r="S2561" s="2">
        <v>0</v>
      </c>
      <c r="T2561" s="2">
        <v>0</v>
      </c>
      <c r="U2561" s="2">
        <v>769.35</v>
      </c>
      <c r="V2561" t="s">
        <v>55</v>
      </c>
    </row>
    <row r="2562" spans="1:22" ht="15.75" hidden="1" thickBot="1" x14ac:dyDescent="0.3">
      <c r="A2562" t="s">
        <v>8324</v>
      </c>
      <c r="B2562" s="6" t="s">
        <v>10862</v>
      </c>
      <c r="C2562" t="s">
        <v>1</v>
      </c>
      <c r="D2562" t="s">
        <v>7706</v>
      </c>
      <c r="E2562" t="s">
        <v>10763</v>
      </c>
      <c r="F2562" t="s">
        <v>10764</v>
      </c>
      <c r="G2562">
        <v>653</v>
      </c>
      <c r="H2562">
        <v>653</v>
      </c>
      <c r="I2562">
        <v>653</v>
      </c>
      <c r="J2562">
        <v>653</v>
      </c>
      <c r="K2562">
        <v>0</v>
      </c>
      <c r="L2562" s="2">
        <v>0</v>
      </c>
      <c r="M2562" s="2">
        <v>0</v>
      </c>
      <c r="N2562" s="2">
        <v>0</v>
      </c>
      <c r="O2562" s="2">
        <v>45.65</v>
      </c>
      <c r="P2562" s="2">
        <v>0</v>
      </c>
      <c r="Q2562" s="2">
        <v>0</v>
      </c>
      <c r="R2562" s="2">
        <v>0</v>
      </c>
      <c r="S2562" s="2">
        <v>0</v>
      </c>
      <c r="T2562" s="2">
        <v>0</v>
      </c>
      <c r="U2562" s="2">
        <v>45.65</v>
      </c>
      <c r="V2562" t="s">
        <v>55</v>
      </c>
    </row>
    <row r="2563" spans="1:22" ht="15.75" hidden="1" thickBot="1" x14ac:dyDescent="0.3">
      <c r="A2563" t="s">
        <v>8324</v>
      </c>
      <c r="B2563" s="6" t="s">
        <v>10862</v>
      </c>
      <c r="C2563" t="s">
        <v>1</v>
      </c>
      <c r="D2563" t="s">
        <v>7706</v>
      </c>
      <c r="E2563" t="s">
        <v>10763</v>
      </c>
      <c r="F2563" t="s">
        <v>10764</v>
      </c>
      <c r="G2563">
        <v>652</v>
      </c>
      <c r="H2563">
        <v>652</v>
      </c>
      <c r="I2563">
        <v>652</v>
      </c>
      <c r="J2563">
        <v>652</v>
      </c>
      <c r="K2563">
        <v>0</v>
      </c>
      <c r="L2563" s="2">
        <v>0</v>
      </c>
      <c r="M2563" s="2">
        <v>0</v>
      </c>
      <c r="N2563" s="2">
        <v>0</v>
      </c>
      <c r="O2563" s="2">
        <v>252.8</v>
      </c>
      <c r="P2563" s="2">
        <v>0</v>
      </c>
      <c r="Q2563" s="2">
        <v>0</v>
      </c>
      <c r="R2563" s="2">
        <v>0</v>
      </c>
      <c r="S2563" s="2">
        <v>0</v>
      </c>
      <c r="T2563" s="2">
        <v>0</v>
      </c>
      <c r="U2563" s="2">
        <v>252.8</v>
      </c>
      <c r="V2563" t="s">
        <v>55</v>
      </c>
    </row>
    <row r="2564" spans="1:22" ht="15.75" hidden="1" thickBot="1" x14ac:dyDescent="0.3">
      <c r="A2564" t="s">
        <v>8324</v>
      </c>
      <c r="B2564" s="6" t="s">
        <v>10862</v>
      </c>
      <c r="C2564" t="s">
        <v>1</v>
      </c>
      <c r="D2564" t="s">
        <v>7706</v>
      </c>
      <c r="E2564" t="s">
        <v>10763</v>
      </c>
      <c r="F2564" t="s">
        <v>10764</v>
      </c>
      <c r="G2564">
        <v>651</v>
      </c>
      <c r="H2564">
        <v>651</v>
      </c>
      <c r="I2564">
        <v>651</v>
      </c>
      <c r="J2564">
        <v>651</v>
      </c>
      <c r="K2564">
        <v>0</v>
      </c>
      <c r="L2564" s="2">
        <v>0</v>
      </c>
      <c r="M2564" s="2">
        <v>0</v>
      </c>
      <c r="N2564" s="2">
        <v>0</v>
      </c>
      <c r="O2564" s="2">
        <v>12</v>
      </c>
      <c r="P2564" s="2">
        <v>0</v>
      </c>
      <c r="Q2564" s="2">
        <v>0</v>
      </c>
      <c r="R2564" s="2">
        <v>0</v>
      </c>
      <c r="S2564" s="2">
        <v>0</v>
      </c>
      <c r="T2564" s="2">
        <v>0</v>
      </c>
      <c r="U2564" s="2">
        <v>12</v>
      </c>
      <c r="V2564" t="s">
        <v>55</v>
      </c>
    </row>
    <row r="2565" spans="1:22" ht="15.75" hidden="1" thickBot="1" x14ac:dyDescent="0.3">
      <c r="A2565" t="s">
        <v>8324</v>
      </c>
      <c r="B2565" s="6" t="s">
        <v>10862</v>
      </c>
      <c r="C2565" t="s">
        <v>1</v>
      </c>
      <c r="D2565" t="s">
        <v>7706</v>
      </c>
      <c r="E2565" t="s">
        <v>10763</v>
      </c>
      <c r="F2565" t="s">
        <v>10764</v>
      </c>
      <c r="G2565">
        <v>650</v>
      </c>
      <c r="H2565">
        <v>650</v>
      </c>
      <c r="I2565">
        <v>650</v>
      </c>
      <c r="J2565">
        <v>650</v>
      </c>
      <c r="K2565">
        <v>0</v>
      </c>
      <c r="L2565" s="2">
        <v>0</v>
      </c>
      <c r="M2565" s="2">
        <v>0</v>
      </c>
      <c r="N2565" s="2">
        <v>0</v>
      </c>
      <c r="O2565" s="2">
        <v>72</v>
      </c>
      <c r="P2565" s="2">
        <v>0</v>
      </c>
      <c r="Q2565" s="2">
        <v>0</v>
      </c>
      <c r="R2565" s="2">
        <v>0</v>
      </c>
      <c r="S2565" s="2">
        <v>0</v>
      </c>
      <c r="T2565" s="2">
        <v>0</v>
      </c>
      <c r="U2565" s="2">
        <v>72</v>
      </c>
      <c r="V2565" t="s">
        <v>55</v>
      </c>
    </row>
    <row r="2566" spans="1:22" ht="15.75" hidden="1" thickBot="1" x14ac:dyDescent="0.3">
      <c r="A2566" t="s">
        <v>8324</v>
      </c>
      <c r="B2566" s="6" t="s">
        <v>10862</v>
      </c>
      <c r="C2566" t="s">
        <v>1</v>
      </c>
      <c r="D2566" t="s">
        <v>7706</v>
      </c>
      <c r="E2566" t="s">
        <v>10763</v>
      </c>
      <c r="F2566" t="s">
        <v>10764</v>
      </c>
      <c r="G2566">
        <v>649</v>
      </c>
      <c r="H2566">
        <v>649</v>
      </c>
      <c r="I2566">
        <v>649</v>
      </c>
      <c r="J2566">
        <v>649</v>
      </c>
      <c r="K2566">
        <v>0</v>
      </c>
      <c r="L2566" s="2">
        <v>0</v>
      </c>
      <c r="M2566" s="2">
        <v>0</v>
      </c>
      <c r="N2566" s="2">
        <v>0</v>
      </c>
      <c r="O2566" s="2">
        <v>333.75</v>
      </c>
      <c r="P2566" s="2">
        <v>0</v>
      </c>
      <c r="Q2566" s="2">
        <v>0</v>
      </c>
      <c r="R2566" s="2">
        <v>0</v>
      </c>
      <c r="S2566" s="2">
        <v>0</v>
      </c>
      <c r="T2566" s="2">
        <v>0</v>
      </c>
      <c r="U2566" s="2">
        <v>333.75</v>
      </c>
      <c r="V2566" t="s">
        <v>55</v>
      </c>
    </row>
    <row r="2567" spans="1:22" ht="15.75" hidden="1" thickBot="1" x14ac:dyDescent="0.3">
      <c r="A2567" t="s">
        <v>8324</v>
      </c>
      <c r="B2567" s="6" t="s">
        <v>10862</v>
      </c>
      <c r="C2567" t="s">
        <v>1</v>
      </c>
      <c r="D2567" t="s">
        <v>7706</v>
      </c>
      <c r="E2567" t="s">
        <v>10763</v>
      </c>
      <c r="F2567" t="s">
        <v>10764</v>
      </c>
      <c r="G2567">
        <v>648</v>
      </c>
      <c r="H2567">
        <v>648</v>
      </c>
      <c r="I2567">
        <v>648</v>
      </c>
      <c r="J2567">
        <v>648</v>
      </c>
      <c r="K2567">
        <v>0</v>
      </c>
      <c r="L2567" s="2">
        <v>0</v>
      </c>
      <c r="M2567" s="2">
        <v>0</v>
      </c>
      <c r="N2567" s="2">
        <v>0</v>
      </c>
      <c r="O2567" s="2">
        <v>99.5</v>
      </c>
      <c r="P2567" s="2">
        <v>0</v>
      </c>
      <c r="Q2567" s="2">
        <v>0</v>
      </c>
      <c r="R2567" s="2">
        <v>0</v>
      </c>
      <c r="S2567" s="2">
        <v>0</v>
      </c>
      <c r="T2567" s="2">
        <v>0</v>
      </c>
      <c r="U2567" s="2">
        <v>99.5</v>
      </c>
      <c r="V2567" t="s">
        <v>55</v>
      </c>
    </row>
    <row r="2568" spans="1:22" ht="15.75" hidden="1" thickBot="1" x14ac:dyDescent="0.3">
      <c r="A2568" t="s">
        <v>8324</v>
      </c>
      <c r="B2568" s="6" t="s">
        <v>10862</v>
      </c>
      <c r="C2568" t="s">
        <v>1</v>
      </c>
      <c r="D2568" t="s">
        <v>7706</v>
      </c>
      <c r="E2568" t="s">
        <v>10763</v>
      </c>
      <c r="F2568" t="s">
        <v>10764</v>
      </c>
      <c r="G2568">
        <v>647</v>
      </c>
      <c r="H2568">
        <v>647</v>
      </c>
      <c r="I2568">
        <v>647</v>
      </c>
      <c r="J2568">
        <v>647</v>
      </c>
      <c r="K2568">
        <v>0</v>
      </c>
      <c r="L2568" s="2">
        <v>0</v>
      </c>
      <c r="M2568" s="2">
        <v>0</v>
      </c>
      <c r="N2568" s="2">
        <v>0</v>
      </c>
      <c r="O2568" s="2">
        <v>14.6</v>
      </c>
      <c r="P2568" s="2">
        <v>0</v>
      </c>
      <c r="Q2568" s="2">
        <v>0</v>
      </c>
      <c r="R2568" s="2">
        <v>0</v>
      </c>
      <c r="S2568" s="2">
        <v>0</v>
      </c>
      <c r="T2568" s="2">
        <v>0</v>
      </c>
      <c r="U2568" s="2">
        <v>14.6</v>
      </c>
      <c r="V2568" t="s">
        <v>55</v>
      </c>
    </row>
    <row r="2569" spans="1:22" ht="15.75" hidden="1" thickBot="1" x14ac:dyDescent="0.3">
      <c r="A2569" t="s">
        <v>8324</v>
      </c>
      <c r="B2569" s="6" t="s">
        <v>10862</v>
      </c>
      <c r="C2569" t="s">
        <v>1</v>
      </c>
      <c r="D2569" t="s">
        <v>7706</v>
      </c>
      <c r="E2569" t="s">
        <v>10763</v>
      </c>
      <c r="F2569" t="s">
        <v>10764</v>
      </c>
      <c r="G2569">
        <v>646</v>
      </c>
      <c r="H2569">
        <v>646</v>
      </c>
      <c r="I2569">
        <v>646</v>
      </c>
      <c r="J2569">
        <v>646</v>
      </c>
      <c r="K2569">
        <v>0</v>
      </c>
      <c r="L2569" s="2">
        <v>0</v>
      </c>
      <c r="M2569" s="2">
        <v>0</v>
      </c>
      <c r="N2569" s="2">
        <v>0</v>
      </c>
      <c r="O2569" s="2">
        <v>110</v>
      </c>
      <c r="P2569" s="2">
        <v>0</v>
      </c>
      <c r="Q2569" s="2">
        <v>0</v>
      </c>
      <c r="R2569" s="2">
        <v>0</v>
      </c>
      <c r="S2569" s="2">
        <v>0</v>
      </c>
      <c r="T2569" s="2">
        <v>0</v>
      </c>
      <c r="U2569" s="2">
        <v>110</v>
      </c>
      <c r="V2569" t="s">
        <v>55</v>
      </c>
    </row>
    <row r="2570" spans="1:22" ht="15.75" hidden="1" thickBot="1" x14ac:dyDescent="0.3">
      <c r="A2570" t="s">
        <v>8324</v>
      </c>
      <c r="B2570" s="6" t="s">
        <v>10862</v>
      </c>
      <c r="C2570" t="s">
        <v>1</v>
      </c>
      <c r="D2570" t="s">
        <v>7706</v>
      </c>
      <c r="E2570" t="s">
        <v>10763</v>
      </c>
      <c r="F2570" t="s">
        <v>10764</v>
      </c>
      <c r="G2570">
        <v>645</v>
      </c>
      <c r="H2570">
        <v>645</v>
      </c>
      <c r="I2570">
        <v>645</v>
      </c>
      <c r="J2570">
        <v>645</v>
      </c>
      <c r="K2570">
        <v>0</v>
      </c>
      <c r="L2570" s="2">
        <v>0</v>
      </c>
      <c r="M2570" s="2">
        <v>0</v>
      </c>
      <c r="N2570" s="2">
        <v>0</v>
      </c>
      <c r="O2570" s="2">
        <v>16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16</v>
      </c>
      <c r="V2570" t="s">
        <v>55</v>
      </c>
    </row>
    <row r="2571" spans="1:22" ht="15.75" hidden="1" thickBot="1" x14ac:dyDescent="0.3">
      <c r="A2571" t="s">
        <v>8324</v>
      </c>
      <c r="B2571" s="6" t="s">
        <v>10862</v>
      </c>
      <c r="C2571" t="s">
        <v>1</v>
      </c>
      <c r="D2571" t="s">
        <v>7706</v>
      </c>
      <c r="E2571" t="s">
        <v>10763</v>
      </c>
      <c r="F2571" t="s">
        <v>10764</v>
      </c>
      <c r="G2571">
        <v>644</v>
      </c>
      <c r="H2571">
        <v>644</v>
      </c>
      <c r="I2571">
        <v>644</v>
      </c>
      <c r="J2571">
        <v>644</v>
      </c>
      <c r="K2571">
        <v>0</v>
      </c>
      <c r="L2571" s="2">
        <v>0</v>
      </c>
      <c r="M2571" s="2">
        <v>0</v>
      </c>
      <c r="N2571" s="2">
        <v>0</v>
      </c>
      <c r="O2571" s="2">
        <v>92.8</v>
      </c>
      <c r="P2571" s="2">
        <v>0</v>
      </c>
      <c r="Q2571" s="2">
        <v>0</v>
      </c>
      <c r="R2571" s="2">
        <v>0</v>
      </c>
      <c r="S2571" s="2">
        <v>0</v>
      </c>
      <c r="T2571" s="2">
        <v>0</v>
      </c>
      <c r="U2571" s="2">
        <v>92.8</v>
      </c>
      <c r="V2571" t="s">
        <v>55</v>
      </c>
    </row>
    <row r="2572" spans="1:22" ht="15.75" hidden="1" thickBot="1" x14ac:dyDescent="0.3">
      <c r="A2572" t="s">
        <v>8324</v>
      </c>
      <c r="B2572" s="6" t="s">
        <v>10862</v>
      </c>
      <c r="C2572" t="s">
        <v>1</v>
      </c>
      <c r="D2572" t="s">
        <v>7706</v>
      </c>
      <c r="E2572" t="s">
        <v>10763</v>
      </c>
      <c r="F2572" t="s">
        <v>10764</v>
      </c>
      <c r="G2572">
        <v>643</v>
      </c>
      <c r="H2572">
        <v>643</v>
      </c>
      <c r="I2572">
        <v>643</v>
      </c>
      <c r="J2572">
        <v>643</v>
      </c>
      <c r="K2572">
        <v>0</v>
      </c>
      <c r="L2572" s="2">
        <v>0</v>
      </c>
      <c r="M2572" s="2">
        <v>0</v>
      </c>
      <c r="N2572" s="2">
        <v>0</v>
      </c>
      <c r="O2572" s="2">
        <v>55</v>
      </c>
      <c r="P2572" s="2">
        <v>0</v>
      </c>
      <c r="Q2572" s="2">
        <v>0</v>
      </c>
      <c r="R2572" s="2">
        <v>0</v>
      </c>
      <c r="S2572" s="2">
        <v>0</v>
      </c>
      <c r="T2572" s="2">
        <v>0</v>
      </c>
      <c r="U2572" s="2">
        <v>55</v>
      </c>
      <c r="V2572" t="s">
        <v>55</v>
      </c>
    </row>
    <row r="2573" spans="1:22" ht="15.75" hidden="1" thickBot="1" x14ac:dyDescent="0.3">
      <c r="A2573" t="s">
        <v>8324</v>
      </c>
      <c r="B2573" s="6" t="s">
        <v>10862</v>
      </c>
      <c r="C2573" t="s">
        <v>1</v>
      </c>
      <c r="D2573" t="s">
        <v>7706</v>
      </c>
      <c r="E2573" t="s">
        <v>10763</v>
      </c>
      <c r="F2573" t="s">
        <v>10764</v>
      </c>
      <c r="G2573">
        <v>642</v>
      </c>
      <c r="H2573">
        <v>642</v>
      </c>
      <c r="I2573">
        <v>642</v>
      </c>
      <c r="J2573">
        <v>642</v>
      </c>
      <c r="K2573">
        <v>0</v>
      </c>
      <c r="L2573" s="2">
        <v>0</v>
      </c>
      <c r="M2573" s="2">
        <v>0</v>
      </c>
      <c r="N2573" s="2">
        <v>0</v>
      </c>
      <c r="O2573" s="2">
        <v>72</v>
      </c>
      <c r="P2573" s="2">
        <v>0</v>
      </c>
      <c r="Q2573" s="2">
        <v>0</v>
      </c>
      <c r="R2573" s="2">
        <v>0</v>
      </c>
      <c r="S2573" s="2">
        <v>0</v>
      </c>
      <c r="T2573" s="2">
        <v>0</v>
      </c>
      <c r="U2573" s="2">
        <v>72</v>
      </c>
      <c r="V2573" t="s">
        <v>55</v>
      </c>
    </row>
    <row r="2574" spans="1:22" ht="15.75" hidden="1" thickBot="1" x14ac:dyDescent="0.3">
      <c r="A2574" t="s">
        <v>8324</v>
      </c>
      <c r="B2574" s="6" t="s">
        <v>10862</v>
      </c>
      <c r="C2574" t="s">
        <v>1</v>
      </c>
      <c r="D2574" t="s">
        <v>7706</v>
      </c>
      <c r="E2574" t="s">
        <v>10763</v>
      </c>
      <c r="F2574" t="s">
        <v>10764</v>
      </c>
      <c r="G2574">
        <v>641</v>
      </c>
      <c r="H2574">
        <v>641</v>
      </c>
      <c r="I2574">
        <v>641</v>
      </c>
      <c r="J2574">
        <v>641</v>
      </c>
      <c r="K2574">
        <v>0</v>
      </c>
      <c r="L2574" s="2">
        <v>0</v>
      </c>
      <c r="M2574" s="2">
        <v>0</v>
      </c>
      <c r="N2574" s="2">
        <v>0</v>
      </c>
      <c r="O2574" s="2">
        <v>115.7</v>
      </c>
      <c r="P2574" s="2">
        <v>0</v>
      </c>
      <c r="Q2574" s="2">
        <v>0</v>
      </c>
      <c r="R2574" s="2">
        <v>0</v>
      </c>
      <c r="S2574" s="2">
        <v>0</v>
      </c>
      <c r="T2574" s="2">
        <v>0</v>
      </c>
      <c r="U2574" s="2">
        <v>115.7</v>
      </c>
      <c r="V2574" t="s">
        <v>55</v>
      </c>
    </row>
    <row r="2575" spans="1:22" ht="15.75" hidden="1" thickBot="1" x14ac:dyDescent="0.3">
      <c r="A2575" t="s">
        <v>8324</v>
      </c>
      <c r="B2575" s="6" t="s">
        <v>10862</v>
      </c>
      <c r="C2575" t="s">
        <v>1</v>
      </c>
      <c r="D2575" t="s">
        <v>7706</v>
      </c>
      <c r="E2575" t="s">
        <v>10763</v>
      </c>
      <c r="F2575" t="s">
        <v>10764</v>
      </c>
      <c r="G2575">
        <v>640</v>
      </c>
      <c r="H2575">
        <v>640</v>
      </c>
      <c r="I2575">
        <v>640</v>
      </c>
      <c r="J2575">
        <v>640</v>
      </c>
      <c r="K2575">
        <v>0</v>
      </c>
      <c r="L2575" s="2">
        <v>0</v>
      </c>
      <c r="M2575" s="2">
        <v>0</v>
      </c>
      <c r="N2575" s="2">
        <v>0</v>
      </c>
      <c r="O2575" s="2">
        <v>572</v>
      </c>
      <c r="P2575" s="2">
        <v>0</v>
      </c>
      <c r="Q2575" s="2">
        <v>0</v>
      </c>
      <c r="R2575" s="2">
        <v>0</v>
      </c>
      <c r="S2575" s="2">
        <v>0</v>
      </c>
      <c r="T2575" s="2">
        <v>0</v>
      </c>
      <c r="U2575" s="2">
        <v>572</v>
      </c>
      <c r="V2575" t="s">
        <v>55</v>
      </c>
    </row>
    <row r="2576" spans="1:22" ht="15.75" hidden="1" thickBot="1" x14ac:dyDescent="0.3">
      <c r="A2576" t="s">
        <v>8324</v>
      </c>
      <c r="B2576" s="6" t="s">
        <v>10862</v>
      </c>
      <c r="C2576" t="s">
        <v>1</v>
      </c>
      <c r="D2576" t="s">
        <v>7706</v>
      </c>
      <c r="E2576" t="s">
        <v>10763</v>
      </c>
      <c r="F2576" t="s">
        <v>10764</v>
      </c>
      <c r="G2576">
        <v>639</v>
      </c>
      <c r="H2576">
        <v>639</v>
      </c>
      <c r="I2576">
        <v>639</v>
      </c>
      <c r="J2576">
        <v>639</v>
      </c>
      <c r="K2576">
        <v>0</v>
      </c>
      <c r="L2576" s="2">
        <v>0</v>
      </c>
      <c r="M2576" s="2">
        <v>0</v>
      </c>
      <c r="N2576" s="2">
        <v>0</v>
      </c>
      <c r="O2576" s="2">
        <v>492.65</v>
      </c>
      <c r="P2576" s="2">
        <v>0</v>
      </c>
      <c r="Q2576" s="2">
        <v>0</v>
      </c>
      <c r="R2576" s="2">
        <v>0</v>
      </c>
      <c r="S2576" s="2">
        <v>0</v>
      </c>
      <c r="T2576" s="2">
        <v>0</v>
      </c>
      <c r="U2576" s="2">
        <v>492.65</v>
      </c>
      <c r="V2576" t="s">
        <v>55</v>
      </c>
    </row>
    <row r="2577" spans="1:22" ht="15.75" hidden="1" thickBot="1" x14ac:dyDescent="0.3">
      <c r="A2577" t="s">
        <v>8324</v>
      </c>
      <c r="B2577" s="6" t="s">
        <v>10861</v>
      </c>
      <c r="C2577" t="s">
        <v>1</v>
      </c>
      <c r="D2577" t="s">
        <v>7706</v>
      </c>
      <c r="E2577" t="s">
        <v>10763</v>
      </c>
      <c r="F2577" t="s">
        <v>10764</v>
      </c>
      <c r="G2577">
        <v>638</v>
      </c>
      <c r="H2577">
        <v>638</v>
      </c>
      <c r="I2577">
        <v>638</v>
      </c>
      <c r="J2577">
        <v>638</v>
      </c>
      <c r="K2577">
        <v>0</v>
      </c>
      <c r="L2577" s="2">
        <v>0</v>
      </c>
      <c r="M2577" s="2">
        <v>0</v>
      </c>
      <c r="N2577" s="2">
        <v>0</v>
      </c>
      <c r="O2577" s="2">
        <v>82.5</v>
      </c>
      <c r="P2577" s="2">
        <v>0</v>
      </c>
      <c r="Q2577" s="2">
        <v>0</v>
      </c>
      <c r="R2577" s="2">
        <v>0</v>
      </c>
      <c r="S2577" s="2">
        <v>0</v>
      </c>
      <c r="T2577" s="2">
        <v>0</v>
      </c>
      <c r="U2577" s="2">
        <v>82.5</v>
      </c>
      <c r="V2577" t="s">
        <v>55</v>
      </c>
    </row>
    <row r="2578" spans="1:22" ht="15.75" hidden="1" thickBot="1" x14ac:dyDescent="0.3">
      <c r="A2578" t="s">
        <v>8324</v>
      </c>
      <c r="B2578" s="6" t="s">
        <v>10861</v>
      </c>
      <c r="C2578" t="s">
        <v>1</v>
      </c>
      <c r="D2578" t="s">
        <v>7706</v>
      </c>
      <c r="E2578" t="s">
        <v>10763</v>
      </c>
      <c r="F2578" t="s">
        <v>10764</v>
      </c>
      <c r="G2578">
        <v>637</v>
      </c>
      <c r="H2578">
        <v>637</v>
      </c>
      <c r="I2578">
        <v>637</v>
      </c>
      <c r="J2578">
        <v>637</v>
      </c>
      <c r="K2578">
        <v>0</v>
      </c>
      <c r="L2578" s="2">
        <v>0</v>
      </c>
      <c r="M2578" s="2">
        <v>0</v>
      </c>
      <c r="N2578" s="2">
        <v>0</v>
      </c>
      <c r="O2578" s="2">
        <v>100</v>
      </c>
      <c r="P2578" s="2">
        <v>0</v>
      </c>
      <c r="Q2578" s="2">
        <v>0</v>
      </c>
      <c r="R2578" s="2">
        <v>0</v>
      </c>
      <c r="S2578" s="2">
        <v>0</v>
      </c>
      <c r="T2578" s="2">
        <v>0</v>
      </c>
      <c r="U2578" s="2">
        <v>100</v>
      </c>
      <c r="V2578" t="s">
        <v>55</v>
      </c>
    </row>
    <row r="2579" spans="1:22" ht="15.75" hidden="1" thickBot="1" x14ac:dyDescent="0.3">
      <c r="A2579" t="s">
        <v>8324</v>
      </c>
      <c r="B2579" s="6" t="s">
        <v>10861</v>
      </c>
      <c r="C2579" t="s">
        <v>1</v>
      </c>
      <c r="D2579" t="s">
        <v>7706</v>
      </c>
      <c r="E2579" t="s">
        <v>10763</v>
      </c>
      <c r="F2579" t="s">
        <v>10764</v>
      </c>
      <c r="G2579">
        <v>636</v>
      </c>
      <c r="H2579">
        <v>636</v>
      </c>
      <c r="I2579">
        <v>636</v>
      </c>
      <c r="J2579">
        <v>636</v>
      </c>
      <c r="K2579">
        <v>0</v>
      </c>
      <c r="L2579" s="2">
        <v>0</v>
      </c>
      <c r="M2579" s="2">
        <v>0</v>
      </c>
      <c r="N2579" s="2">
        <v>0</v>
      </c>
      <c r="O2579" s="2">
        <v>22</v>
      </c>
      <c r="P2579" s="2">
        <v>0</v>
      </c>
      <c r="Q2579" s="2">
        <v>0</v>
      </c>
      <c r="R2579" s="2">
        <v>0</v>
      </c>
      <c r="S2579" s="2">
        <v>0</v>
      </c>
      <c r="T2579" s="2">
        <v>0</v>
      </c>
      <c r="U2579" s="2">
        <v>22</v>
      </c>
      <c r="V2579" t="s">
        <v>55</v>
      </c>
    </row>
    <row r="2580" spans="1:22" ht="15.75" hidden="1" thickBot="1" x14ac:dyDescent="0.3">
      <c r="A2580" t="s">
        <v>8324</v>
      </c>
      <c r="B2580" s="6" t="s">
        <v>10861</v>
      </c>
      <c r="C2580" t="s">
        <v>1</v>
      </c>
      <c r="D2580" t="s">
        <v>7706</v>
      </c>
      <c r="E2580" t="s">
        <v>10763</v>
      </c>
      <c r="F2580" t="s">
        <v>10764</v>
      </c>
      <c r="G2580">
        <v>635</v>
      </c>
      <c r="H2580">
        <v>635</v>
      </c>
      <c r="I2580">
        <v>635</v>
      </c>
      <c r="J2580">
        <v>635</v>
      </c>
      <c r="K2580">
        <v>0</v>
      </c>
      <c r="L2580" s="2">
        <v>0</v>
      </c>
      <c r="M2580" s="2">
        <v>0</v>
      </c>
      <c r="N2580" s="2">
        <v>0</v>
      </c>
      <c r="O2580" s="2">
        <v>38.5</v>
      </c>
      <c r="P2580" s="2">
        <v>0</v>
      </c>
      <c r="Q2580" s="2">
        <v>0</v>
      </c>
      <c r="R2580" s="2">
        <v>0</v>
      </c>
      <c r="S2580" s="2">
        <v>0</v>
      </c>
      <c r="T2580" s="2">
        <v>0</v>
      </c>
      <c r="U2580" s="2">
        <v>38.5</v>
      </c>
      <c r="V2580" t="s">
        <v>55</v>
      </c>
    </row>
    <row r="2581" spans="1:22" ht="15.75" hidden="1" thickBot="1" x14ac:dyDescent="0.3">
      <c r="A2581" t="s">
        <v>8324</v>
      </c>
      <c r="B2581" s="6" t="s">
        <v>10861</v>
      </c>
      <c r="C2581" t="s">
        <v>1</v>
      </c>
      <c r="D2581" t="s">
        <v>7706</v>
      </c>
      <c r="E2581" t="s">
        <v>10763</v>
      </c>
      <c r="F2581" t="s">
        <v>10764</v>
      </c>
      <c r="G2581">
        <v>634</v>
      </c>
      <c r="H2581">
        <v>634</v>
      </c>
      <c r="I2581">
        <v>634</v>
      </c>
      <c r="J2581">
        <v>634</v>
      </c>
      <c r="K2581">
        <v>0</v>
      </c>
      <c r="L2581" s="2">
        <v>0</v>
      </c>
      <c r="M2581" s="2">
        <v>0</v>
      </c>
      <c r="N2581" s="2">
        <v>0</v>
      </c>
      <c r="O2581" s="2">
        <v>37.5</v>
      </c>
      <c r="P2581" s="2">
        <v>0</v>
      </c>
      <c r="Q2581" s="2">
        <v>0</v>
      </c>
      <c r="R2581" s="2">
        <v>0</v>
      </c>
      <c r="S2581" s="2">
        <v>0</v>
      </c>
      <c r="T2581" s="2">
        <v>0</v>
      </c>
      <c r="U2581" s="2">
        <v>37.5</v>
      </c>
      <c r="V2581" t="s">
        <v>55</v>
      </c>
    </row>
    <row r="2582" spans="1:22" ht="15.75" hidden="1" thickBot="1" x14ac:dyDescent="0.3">
      <c r="A2582" t="s">
        <v>8324</v>
      </c>
      <c r="B2582" s="6" t="s">
        <v>10861</v>
      </c>
      <c r="C2582" t="s">
        <v>1</v>
      </c>
      <c r="D2582" t="s">
        <v>7706</v>
      </c>
      <c r="E2582" t="s">
        <v>10763</v>
      </c>
      <c r="F2582" t="s">
        <v>10764</v>
      </c>
      <c r="G2582">
        <v>633</v>
      </c>
      <c r="H2582">
        <v>633</v>
      </c>
      <c r="I2582">
        <v>633</v>
      </c>
      <c r="J2582">
        <v>633</v>
      </c>
      <c r="K2582">
        <v>0</v>
      </c>
      <c r="L2582" s="2">
        <v>0</v>
      </c>
      <c r="M2582" s="2">
        <v>0</v>
      </c>
      <c r="N2582" s="2">
        <v>0</v>
      </c>
      <c r="O2582" s="2">
        <v>3</v>
      </c>
      <c r="P2582" s="2">
        <v>0</v>
      </c>
      <c r="Q2582" s="2">
        <v>0</v>
      </c>
      <c r="R2582" s="2">
        <v>0</v>
      </c>
      <c r="S2582" s="2">
        <v>0</v>
      </c>
      <c r="T2582" s="2">
        <v>0</v>
      </c>
      <c r="U2582" s="2">
        <v>3</v>
      </c>
      <c r="V2582" t="s">
        <v>55</v>
      </c>
    </row>
    <row r="2583" spans="1:22" ht="15.75" hidden="1" thickBot="1" x14ac:dyDescent="0.3">
      <c r="A2583" t="s">
        <v>8324</v>
      </c>
      <c r="B2583" s="6" t="s">
        <v>10861</v>
      </c>
      <c r="C2583" t="s">
        <v>1</v>
      </c>
      <c r="D2583" t="s">
        <v>7706</v>
      </c>
      <c r="E2583" t="s">
        <v>10763</v>
      </c>
      <c r="F2583" t="s">
        <v>10764</v>
      </c>
      <c r="G2583">
        <v>632</v>
      </c>
      <c r="H2583">
        <v>632</v>
      </c>
      <c r="I2583">
        <v>632</v>
      </c>
      <c r="J2583">
        <v>632</v>
      </c>
      <c r="K2583">
        <v>0</v>
      </c>
      <c r="L2583" s="2">
        <v>0</v>
      </c>
      <c r="M2583" s="2">
        <v>0</v>
      </c>
      <c r="N2583" s="2">
        <v>0</v>
      </c>
      <c r="O2583" s="2">
        <v>101.1</v>
      </c>
      <c r="P2583" s="2">
        <v>0</v>
      </c>
      <c r="Q2583" s="2">
        <v>0</v>
      </c>
      <c r="R2583" s="2">
        <v>0</v>
      </c>
      <c r="S2583" s="2">
        <v>0</v>
      </c>
      <c r="T2583" s="2">
        <v>0</v>
      </c>
      <c r="U2583" s="2">
        <v>101.1</v>
      </c>
      <c r="V2583" t="s">
        <v>55</v>
      </c>
    </row>
    <row r="2584" spans="1:22" ht="15.75" hidden="1" thickBot="1" x14ac:dyDescent="0.3">
      <c r="A2584" t="s">
        <v>8324</v>
      </c>
      <c r="B2584" s="6" t="s">
        <v>10861</v>
      </c>
      <c r="C2584" t="s">
        <v>1</v>
      </c>
      <c r="D2584" t="s">
        <v>7706</v>
      </c>
      <c r="E2584" t="s">
        <v>10763</v>
      </c>
      <c r="F2584" t="s">
        <v>10764</v>
      </c>
      <c r="G2584">
        <v>631</v>
      </c>
      <c r="H2584">
        <v>631</v>
      </c>
      <c r="I2584">
        <v>631</v>
      </c>
      <c r="J2584">
        <v>631</v>
      </c>
      <c r="K2584">
        <v>0</v>
      </c>
      <c r="L2584" s="2">
        <v>0</v>
      </c>
      <c r="M2584" s="2">
        <v>0</v>
      </c>
      <c r="N2584" s="2">
        <v>0</v>
      </c>
      <c r="O2584" s="2">
        <v>48.4</v>
      </c>
      <c r="P2584" s="2">
        <v>0</v>
      </c>
      <c r="Q2584" s="2">
        <v>0</v>
      </c>
      <c r="R2584" s="2">
        <v>0</v>
      </c>
      <c r="S2584" s="2">
        <v>0</v>
      </c>
      <c r="T2584" s="2">
        <v>0</v>
      </c>
      <c r="U2584" s="2">
        <v>48.4</v>
      </c>
      <c r="V2584" t="s">
        <v>55</v>
      </c>
    </row>
    <row r="2585" spans="1:22" ht="15.75" hidden="1" thickBot="1" x14ac:dyDescent="0.3">
      <c r="A2585" t="s">
        <v>8324</v>
      </c>
      <c r="B2585" s="6" t="s">
        <v>10861</v>
      </c>
      <c r="C2585" t="s">
        <v>1</v>
      </c>
      <c r="D2585" t="s">
        <v>7706</v>
      </c>
      <c r="E2585" t="s">
        <v>10763</v>
      </c>
      <c r="F2585" t="s">
        <v>10764</v>
      </c>
      <c r="G2585">
        <v>630</v>
      </c>
      <c r="H2585">
        <v>630</v>
      </c>
      <c r="I2585">
        <v>630</v>
      </c>
      <c r="J2585">
        <v>630</v>
      </c>
      <c r="K2585">
        <v>0</v>
      </c>
      <c r="L2585" s="2">
        <v>0</v>
      </c>
      <c r="M2585" s="2">
        <v>0</v>
      </c>
      <c r="N2585" s="2">
        <v>0</v>
      </c>
      <c r="O2585" s="2">
        <v>32.880000000000003</v>
      </c>
      <c r="P2585" s="2">
        <v>0</v>
      </c>
      <c r="Q2585" s="2">
        <v>0</v>
      </c>
      <c r="R2585" s="2">
        <v>0</v>
      </c>
      <c r="S2585" s="2">
        <v>0</v>
      </c>
      <c r="T2585" s="2">
        <v>0</v>
      </c>
      <c r="U2585" s="2">
        <v>32.880000000000003</v>
      </c>
      <c r="V2585" t="s">
        <v>55</v>
      </c>
    </row>
    <row r="2586" spans="1:22" ht="15.75" hidden="1" thickBot="1" x14ac:dyDescent="0.3">
      <c r="A2586" t="s">
        <v>8324</v>
      </c>
      <c r="B2586" s="6" t="s">
        <v>10861</v>
      </c>
      <c r="C2586" t="s">
        <v>1</v>
      </c>
      <c r="D2586" t="s">
        <v>7706</v>
      </c>
      <c r="E2586" t="s">
        <v>10763</v>
      </c>
      <c r="F2586" t="s">
        <v>10764</v>
      </c>
      <c r="G2586">
        <v>629</v>
      </c>
      <c r="H2586">
        <v>629</v>
      </c>
      <c r="I2586">
        <v>629</v>
      </c>
      <c r="J2586">
        <v>629</v>
      </c>
      <c r="K2586">
        <v>0</v>
      </c>
      <c r="L2586" s="2">
        <v>0</v>
      </c>
      <c r="M2586" s="2">
        <v>0</v>
      </c>
      <c r="N2586" s="2">
        <v>0</v>
      </c>
      <c r="O2586" s="2">
        <v>61.6</v>
      </c>
      <c r="P2586" s="2">
        <v>0</v>
      </c>
      <c r="Q2586" s="2">
        <v>0</v>
      </c>
      <c r="R2586" s="2">
        <v>0</v>
      </c>
      <c r="S2586" s="2">
        <v>0</v>
      </c>
      <c r="T2586" s="2">
        <v>0</v>
      </c>
      <c r="U2586" s="2">
        <v>61.6</v>
      </c>
      <c r="V2586" t="s">
        <v>55</v>
      </c>
    </row>
    <row r="2587" spans="1:22" ht="15.75" hidden="1" thickBot="1" x14ac:dyDescent="0.3">
      <c r="A2587" t="s">
        <v>8324</v>
      </c>
      <c r="B2587" s="6" t="s">
        <v>10861</v>
      </c>
      <c r="C2587" t="s">
        <v>1</v>
      </c>
      <c r="D2587" t="s">
        <v>7706</v>
      </c>
      <c r="E2587" t="s">
        <v>10763</v>
      </c>
      <c r="F2587" t="s">
        <v>10764</v>
      </c>
      <c r="G2587">
        <v>628</v>
      </c>
      <c r="H2587">
        <v>628</v>
      </c>
      <c r="I2587">
        <v>628</v>
      </c>
      <c r="J2587">
        <v>628</v>
      </c>
      <c r="K2587">
        <v>0</v>
      </c>
      <c r="L2587" s="2">
        <v>0</v>
      </c>
      <c r="M2587" s="2">
        <v>0</v>
      </c>
      <c r="N2587" s="2">
        <v>0</v>
      </c>
      <c r="O2587" s="2">
        <v>7.92</v>
      </c>
      <c r="P2587" s="2">
        <v>0</v>
      </c>
      <c r="Q2587" s="2">
        <v>0</v>
      </c>
      <c r="R2587" s="2">
        <v>0</v>
      </c>
      <c r="S2587" s="2">
        <v>0</v>
      </c>
      <c r="T2587" s="2">
        <v>0</v>
      </c>
      <c r="U2587" s="2">
        <v>7.92</v>
      </c>
      <c r="V2587" t="s">
        <v>55</v>
      </c>
    </row>
    <row r="2588" spans="1:22" ht="15.75" hidden="1" thickBot="1" x14ac:dyDescent="0.3">
      <c r="A2588" t="s">
        <v>8324</v>
      </c>
      <c r="B2588" s="6" t="s">
        <v>10861</v>
      </c>
      <c r="C2588" t="s">
        <v>1</v>
      </c>
      <c r="D2588" t="s">
        <v>7706</v>
      </c>
      <c r="E2588" t="s">
        <v>10763</v>
      </c>
      <c r="F2588" t="s">
        <v>10764</v>
      </c>
      <c r="G2588">
        <v>627</v>
      </c>
      <c r="H2588">
        <v>627</v>
      </c>
      <c r="I2588">
        <v>627</v>
      </c>
      <c r="J2588">
        <v>627</v>
      </c>
      <c r="K2588">
        <v>0</v>
      </c>
      <c r="L2588" s="2">
        <v>0</v>
      </c>
      <c r="M2588" s="2">
        <v>0</v>
      </c>
      <c r="N2588" s="2">
        <v>0</v>
      </c>
      <c r="O2588" s="2">
        <v>22</v>
      </c>
      <c r="P2588" s="2">
        <v>0</v>
      </c>
      <c r="Q2588" s="2">
        <v>0</v>
      </c>
      <c r="R2588" s="2">
        <v>0</v>
      </c>
      <c r="S2588" s="2">
        <v>0</v>
      </c>
      <c r="T2588" s="2">
        <v>0</v>
      </c>
      <c r="U2588" s="2">
        <v>22</v>
      </c>
      <c r="V2588" t="s">
        <v>55</v>
      </c>
    </row>
    <row r="2589" spans="1:22" ht="15.75" hidden="1" thickBot="1" x14ac:dyDescent="0.3">
      <c r="A2589" t="s">
        <v>8324</v>
      </c>
      <c r="B2589" s="6" t="s">
        <v>10861</v>
      </c>
      <c r="C2589" t="s">
        <v>1</v>
      </c>
      <c r="D2589" t="s">
        <v>7706</v>
      </c>
      <c r="E2589" t="s">
        <v>10763</v>
      </c>
      <c r="F2589" t="s">
        <v>10764</v>
      </c>
      <c r="G2589">
        <v>626</v>
      </c>
      <c r="H2589">
        <v>626</v>
      </c>
      <c r="I2589">
        <v>626</v>
      </c>
      <c r="J2589">
        <v>626</v>
      </c>
      <c r="K2589">
        <v>0</v>
      </c>
      <c r="L2589" s="2">
        <v>0</v>
      </c>
      <c r="M2589" s="2">
        <v>0</v>
      </c>
      <c r="N2589" s="2">
        <v>0</v>
      </c>
      <c r="O2589" s="2">
        <v>105</v>
      </c>
      <c r="P2589" s="2">
        <v>0</v>
      </c>
      <c r="Q2589" s="2">
        <v>0</v>
      </c>
      <c r="R2589" s="2">
        <v>0</v>
      </c>
      <c r="S2589" s="2">
        <v>0</v>
      </c>
      <c r="T2589" s="2">
        <v>0</v>
      </c>
      <c r="U2589" s="2">
        <v>105</v>
      </c>
      <c r="V2589" t="s">
        <v>55</v>
      </c>
    </row>
    <row r="2590" spans="1:22" ht="15.75" hidden="1" thickBot="1" x14ac:dyDescent="0.3">
      <c r="A2590" t="s">
        <v>8324</v>
      </c>
      <c r="B2590" s="6" t="s">
        <v>10861</v>
      </c>
      <c r="C2590" t="s">
        <v>1</v>
      </c>
      <c r="D2590" t="s">
        <v>7706</v>
      </c>
      <c r="E2590" t="s">
        <v>10763</v>
      </c>
      <c r="F2590" t="s">
        <v>10764</v>
      </c>
      <c r="G2590">
        <v>625</v>
      </c>
      <c r="H2590">
        <v>625</v>
      </c>
      <c r="I2590">
        <v>625</v>
      </c>
      <c r="J2590">
        <v>625</v>
      </c>
      <c r="K2590">
        <v>0</v>
      </c>
      <c r="L2590" s="2">
        <v>0</v>
      </c>
      <c r="M2590" s="2">
        <v>0</v>
      </c>
      <c r="N2590" s="2">
        <v>0</v>
      </c>
      <c r="O2590" s="2">
        <v>440</v>
      </c>
      <c r="P2590" s="2">
        <v>0</v>
      </c>
      <c r="Q2590" s="2">
        <v>0</v>
      </c>
      <c r="R2590" s="2">
        <v>0</v>
      </c>
      <c r="S2590" s="2">
        <v>0</v>
      </c>
      <c r="T2590" s="2">
        <v>0</v>
      </c>
      <c r="U2590" s="2">
        <v>440</v>
      </c>
      <c r="V2590" t="s">
        <v>55</v>
      </c>
    </row>
    <row r="2591" spans="1:22" ht="15.75" hidden="1" thickBot="1" x14ac:dyDescent="0.3">
      <c r="A2591" t="s">
        <v>8324</v>
      </c>
      <c r="B2591" s="6" t="s">
        <v>10861</v>
      </c>
      <c r="C2591" t="s">
        <v>1</v>
      </c>
      <c r="D2591" t="s">
        <v>7706</v>
      </c>
      <c r="E2591" t="s">
        <v>10763</v>
      </c>
      <c r="F2591" t="s">
        <v>10764</v>
      </c>
      <c r="G2591">
        <v>624</v>
      </c>
      <c r="H2591">
        <v>624</v>
      </c>
      <c r="I2591">
        <v>624</v>
      </c>
      <c r="J2591">
        <v>624</v>
      </c>
      <c r="K2591">
        <v>0</v>
      </c>
      <c r="L2591" s="2">
        <v>0</v>
      </c>
      <c r="M2591" s="2">
        <v>0</v>
      </c>
      <c r="N2591" s="2">
        <v>0</v>
      </c>
      <c r="O2591" s="2">
        <v>84.7</v>
      </c>
      <c r="P2591" s="2">
        <v>0</v>
      </c>
      <c r="Q2591" s="2">
        <v>0</v>
      </c>
      <c r="R2591" s="2">
        <v>0</v>
      </c>
      <c r="S2591" s="2">
        <v>0</v>
      </c>
      <c r="T2591" s="2">
        <v>0</v>
      </c>
      <c r="U2591" s="2">
        <v>84.7</v>
      </c>
      <c r="V2591" t="s">
        <v>55</v>
      </c>
    </row>
    <row r="2592" spans="1:22" ht="15.75" hidden="1" thickBot="1" x14ac:dyDescent="0.3">
      <c r="A2592" t="s">
        <v>8324</v>
      </c>
      <c r="B2592" s="6" t="s">
        <v>10861</v>
      </c>
      <c r="C2592" t="s">
        <v>1</v>
      </c>
      <c r="D2592" t="s">
        <v>7706</v>
      </c>
      <c r="E2592" t="s">
        <v>10763</v>
      </c>
      <c r="F2592" t="s">
        <v>10764</v>
      </c>
      <c r="G2592">
        <v>623</v>
      </c>
      <c r="H2592">
        <v>623</v>
      </c>
      <c r="I2592">
        <v>623</v>
      </c>
      <c r="J2592">
        <v>623</v>
      </c>
      <c r="K2592">
        <v>0</v>
      </c>
      <c r="L2592" s="2">
        <v>0</v>
      </c>
      <c r="M2592" s="2">
        <v>0</v>
      </c>
      <c r="N2592" s="2">
        <v>0</v>
      </c>
      <c r="O2592" s="2">
        <v>27</v>
      </c>
      <c r="P2592" s="2">
        <v>0</v>
      </c>
      <c r="Q2592" s="2">
        <v>0</v>
      </c>
      <c r="R2592" s="2">
        <v>0</v>
      </c>
      <c r="S2592" s="2">
        <v>0</v>
      </c>
      <c r="T2592" s="2">
        <v>0</v>
      </c>
      <c r="U2592" s="2">
        <v>27</v>
      </c>
      <c r="V2592" t="s">
        <v>55</v>
      </c>
    </row>
    <row r="2593" spans="1:22" ht="15.75" hidden="1" thickBot="1" x14ac:dyDescent="0.3">
      <c r="A2593" t="s">
        <v>8324</v>
      </c>
      <c r="B2593" s="6" t="s">
        <v>10860</v>
      </c>
      <c r="C2593" t="s">
        <v>1</v>
      </c>
      <c r="D2593" t="s">
        <v>7706</v>
      </c>
      <c r="E2593" t="s">
        <v>10763</v>
      </c>
      <c r="F2593" t="s">
        <v>10764</v>
      </c>
      <c r="G2593">
        <v>622</v>
      </c>
      <c r="H2593">
        <v>622</v>
      </c>
      <c r="I2593">
        <v>622</v>
      </c>
      <c r="J2593">
        <v>622</v>
      </c>
      <c r="K2593">
        <v>0</v>
      </c>
      <c r="L2593" s="2">
        <v>0</v>
      </c>
      <c r="M2593" s="2">
        <v>0</v>
      </c>
      <c r="N2593" s="2">
        <v>0</v>
      </c>
      <c r="O2593" s="2">
        <v>52.8</v>
      </c>
      <c r="P2593" s="2">
        <v>0</v>
      </c>
      <c r="Q2593" s="2">
        <v>0</v>
      </c>
      <c r="R2593" s="2">
        <v>0</v>
      </c>
      <c r="S2593" s="2">
        <v>0</v>
      </c>
      <c r="T2593" s="2">
        <v>0</v>
      </c>
      <c r="U2593" s="2">
        <v>52.8</v>
      </c>
      <c r="V2593" t="s">
        <v>55</v>
      </c>
    </row>
    <row r="2594" spans="1:22" ht="15.75" hidden="1" thickBot="1" x14ac:dyDescent="0.3">
      <c r="A2594" t="s">
        <v>8324</v>
      </c>
      <c r="B2594" s="6" t="s">
        <v>10860</v>
      </c>
      <c r="C2594" t="s">
        <v>1</v>
      </c>
      <c r="D2594" t="s">
        <v>7706</v>
      </c>
      <c r="E2594" t="s">
        <v>10763</v>
      </c>
      <c r="F2594" t="s">
        <v>10764</v>
      </c>
      <c r="G2594">
        <v>621</v>
      </c>
      <c r="H2594">
        <v>621</v>
      </c>
      <c r="I2594">
        <v>621</v>
      </c>
      <c r="J2594">
        <v>621</v>
      </c>
      <c r="K2594">
        <v>0</v>
      </c>
      <c r="L2594" s="2">
        <v>0</v>
      </c>
      <c r="M2594" s="2">
        <v>0</v>
      </c>
      <c r="N2594" s="2">
        <v>0</v>
      </c>
      <c r="O2594" s="2">
        <v>67.92</v>
      </c>
      <c r="P2594" s="2">
        <v>0</v>
      </c>
      <c r="Q2594" s="2">
        <v>0</v>
      </c>
      <c r="R2594" s="2">
        <v>0</v>
      </c>
      <c r="S2594" s="2">
        <v>0</v>
      </c>
      <c r="T2594" s="2">
        <v>0</v>
      </c>
      <c r="U2594" s="2">
        <v>67.92</v>
      </c>
      <c r="V2594" t="s">
        <v>55</v>
      </c>
    </row>
    <row r="2595" spans="1:22" ht="15.75" hidden="1" thickBot="1" x14ac:dyDescent="0.3">
      <c r="A2595" t="s">
        <v>8324</v>
      </c>
      <c r="B2595" s="6" t="s">
        <v>10860</v>
      </c>
      <c r="C2595" t="s">
        <v>1</v>
      </c>
      <c r="D2595" t="s">
        <v>7706</v>
      </c>
      <c r="E2595" t="s">
        <v>10763</v>
      </c>
      <c r="F2595" t="s">
        <v>10764</v>
      </c>
      <c r="G2595">
        <v>620</v>
      </c>
      <c r="H2595">
        <v>620</v>
      </c>
      <c r="I2595">
        <v>620</v>
      </c>
      <c r="J2595">
        <v>620</v>
      </c>
      <c r="K2595">
        <v>0</v>
      </c>
      <c r="L2595" s="2">
        <v>0</v>
      </c>
      <c r="M2595" s="2">
        <v>0</v>
      </c>
      <c r="N2595" s="2">
        <v>0</v>
      </c>
      <c r="O2595" s="2">
        <v>45</v>
      </c>
      <c r="P2595" s="2">
        <v>0</v>
      </c>
      <c r="Q2595" s="2">
        <v>0</v>
      </c>
      <c r="R2595" s="2">
        <v>0</v>
      </c>
      <c r="S2595" s="2">
        <v>0</v>
      </c>
      <c r="T2595" s="2">
        <v>0</v>
      </c>
      <c r="U2595" s="2">
        <v>45</v>
      </c>
      <c r="V2595" t="s">
        <v>55</v>
      </c>
    </row>
    <row r="2596" spans="1:22" ht="15.75" hidden="1" thickBot="1" x14ac:dyDescent="0.3">
      <c r="A2596" t="s">
        <v>8324</v>
      </c>
      <c r="B2596" s="6" t="s">
        <v>10860</v>
      </c>
      <c r="C2596" t="s">
        <v>1</v>
      </c>
      <c r="D2596" t="s">
        <v>7706</v>
      </c>
      <c r="E2596" t="s">
        <v>10763</v>
      </c>
      <c r="F2596" t="s">
        <v>10764</v>
      </c>
      <c r="G2596">
        <v>619</v>
      </c>
      <c r="H2596">
        <v>619</v>
      </c>
      <c r="I2596">
        <v>619</v>
      </c>
      <c r="J2596">
        <v>619</v>
      </c>
      <c r="K2596">
        <v>0</v>
      </c>
      <c r="L2596" s="2">
        <v>0</v>
      </c>
      <c r="M2596" s="2">
        <v>0</v>
      </c>
      <c r="N2596" s="2">
        <v>0</v>
      </c>
      <c r="O2596" s="2">
        <v>55</v>
      </c>
      <c r="P2596" s="2">
        <v>0</v>
      </c>
      <c r="Q2596" s="2">
        <v>0</v>
      </c>
      <c r="R2596" s="2">
        <v>0</v>
      </c>
      <c r="S2596" s="2">
        <v>0</v>
      </c>
      <c r="T2596" s="2">
        <v>0</v>
      </c>
      <c r="U2596" s="2">
        <v>55</v>
      </c>
      <c r="V2596" t="s">
        <v>55</v>
      </c>
    </row>
    <row r="2597" spans="1:22" ht="15.75" hidden="1" thickBot="1" x14ac:dyDescent="0.3">
      <c r="A2597" t="s">
        <v>8324</v>
      </c>
      <c r="B2597" s="6" t="s">
        <v>10860</v>
      </c>
      <c r="C2597" t="s">
        <v>1</v>
      </c>
      <c r="D2597" t="s">
        <v>7706</v>
      </c>
      <c r="E2597" t="s">
        <v>10763</v>
      </c>
      <c r="F2597" t="s">
        <v>10764</v>
      </c>
      <c r="G2597">
        <v>618</v>
      </c>
      <c r="H2597">
        <v>618</v>
      </c>
      <c r="I2597">
        <v>618</v>
      </c>
      <c r="J2597">
        <v>618</v>
      </c>
      <c r="K2597">
        <v>0</v>
      </c>
      <c r="L2597" s="2">
        <v>0</v>
      </c>
      <c r="M2597" s="2">
        <v>0</v>
      </c>
      <c r="N2597" s="2">
        <v>0</v>
      </c>
      <c r="O2597" s="2">
        <v>130.19999999999999</v>
      </c>
      <c r="P2597" s="2">
        <v>0</v>
      </c>
      <c r="Q2597" s="2">
        <v>0</v>
      </c>
      <c r="R2597" s="2">
        <v>0</v>
      </c>
      <c r="S2597" s="2">
        <v>0</v>
      </c>
      <c r="T2597" s="2">
        <v>0</v>
      </c>
      <c r="U2597" s="2">
        <v>130.19999999999999</v>
      </c>
      <c r="V2597" t="s">
        <v>55</v>
      </c>
    </row>
    <row r="2598" spans="1:22" ht="15.75" hidden="1" thickBot="1" x14ac:dyDescent="0.3">
      <c r="A2598" t="s">
        <v>8324</v>
      </c>
      <c r="B2598" s="6" t="s">
        <v>10860</v>
      </c>
      <c r="C2598" t="s">
        <v>1</v>
      </c>
      <c r="D2598" t="s">
        <v>7706</v>
      </c>
      <c r="E2598" t="s">
        <v>10763</v>
      </c>
      <c r="F2598" t="s">
        <v>10764</v>
      </c>
      <c r="G2598">
        <v>617</v>
      </c>
      <c r="H2598">
        <v>617</v>
      </c>
      <c r="I2598">
        <v>617</v>
      </c>
      <c r="J2598">
        <v>617</v>
      </c>
      <c r="K2598">
        <v>0</v>
      </c>
      <c r="L2598" s="2">
        <v>0</v>
      </c>
      <c r="M2598" s="2">
        <v>0</v>
      </c>
      <c r="N2598" s="2">
        <v>0</v>
      </c>
      <c r="O2598" s="2">
        <v>641</v>
      </c>
      <c r="P2598" s="2">
        <v>0</v>
      </c>
      <c r="Q2598" s="2">
        <v>0</v>
      </c>
      <c r="R2598" s="2">
        <v>0</v>
      </c>
      <c r="S2598" s="2">
        <v>0</v>
      </c>
      <c r="T2598" s="2">
        <v>0</v>
      </c>
      <c r="U2598" s="2">
        <v>641</v>
      </c>
      <c r="V2598" t="s">
        <v>55</v>
      </c>
    </row>
    <row r="2599" spans="1:22" ht="15.75" hidden="1" thickBot="1" x14ac:dyDescent="0.3">
      <c r="A2599" t="s">
        <v>8324</v>
      </c>
      <c r="B2599" s="6" t="s">
        <v>10860</v>
      </c>
      <c r="C2599" t="s">
        <v>1</v>
      </c>
      <c r="D2599" t="s">
        <v>7706</v>
      </c>
      <c r="E2599" t="s">
        <v>10763</v>
      </c>
      <c r="F2599" t="s">
        <v>10764</v>
      </c>
      <c r="G2599">
        <v>616</v>
      </c>
      <c r="H2599">
        <v>616</v>
      </c>
      <c r="I2599">
        <v>616</v>
      </c>
      <c r="J2599">
        <v>616</v>
      </c>
      <c r="K2599">
        <v>0</v>
      </c>
      <c r="L2599" s="2">
        <v>0</v>
      </c>
      <c r="M2599" s="2">
        <v>0</v>
      </c>
      <c r="N2599" s="2">
        <v>0</v>
      </c>
      <c r="O2599" s="2">
        <v>22</v>
      </c>
      <c r="P2599" s="2">
        <v>0</v>
      </c>
      <c r="Q2599" s="2">
        <v>0</v>
      </c>
      <c r="R2599" s="2">
        <v>0</v>
      </c>
      <c r="S2599" s="2">
        <v>0</v>
      </c>
      <c r="T2599" s="2">
        <v>0</v>
      </c>
      <c r="U2599" s="2">
        <v>22</v>
      </c>
      <c r="V2599" t="s">
        <v>55</v>
      </c>
    </row>
    <row r="2600" spans="1:22" ht="15.75" hidden="1" thickBot="1" x14ac:dyDescent="0.3">
      <c r="A2600" t="s">
        <v>8324</v>
      </c>
      <c r="B2600" s="6" t="s">
        <v>10860</v>
      </c>
      <c r="C2600" t="s">
        <v>1</v>
      </c>
      <c r="D2600" t="s">
        <v>7706</v>
      </c>
      <c r="E2600" t="s">
        <v>10763</v>
      </c>
      <c r="F2600" t="s">
        <v>10764</v>
      </c>
      <c r="G2600">
        <v>615</v>
      </c>
      <c r="H2600">
        <v>615</v>
      </c>
      <c r="I2600">
        <v>615</v>
      </c>
      <c r="J2600">
        <v>615</v>
      </c>
      <c r="K2600">
        <v>0</v>
      </c>
      <c r="L2600" s="2">
        <v>0</v>
      </c>
      <c r="M2600" s="2">
        <v>0</v>
      </c>
      <c r="N2600" s="2">
        <v>0</v>
      </c>
      <c r="O2600" s="2">
        <v>135</v>
      </c>
      <c r="P2600" s="2">
        <v>0</v>
      </c>
      <c r="Q2600" s="2">
        <v>0</v>
      </c>
      <c r="R2600" s="2">
        <v>0</v>
      </c>
      <c r="S2600" s="2">
        <v>0</v>
      </c>
      <c r="T2600" s="2">
        <v>0</v>
      </c>
      <c r="U2600" s="2">
        <v>135</v>
      </c>
      <c r="V2600" t="s">
        <v>55</v>
      </c>
    </row>
    <row r="2601" spans="1:22" ht="15.75" hidden="1" thickBot="1" x14ac:dyDescent="0.3">
      <c r="A2601" t="s">
        <v>8324</v>
      </c>
      <c r="B2601" s="6" t="s">
        <v>10860</v>
      </c>
      <c r="C2601" t="s">
        <v>1</v>
      </c>
      <c r="D2601" t="s">
        <v>7706</v>
      </c>
      <c r="E2601" t="s">
        <v>10763</v>
      </c>
      <c r="F2601" t="s">
        <v>10764</v>
      </c>
      <c r="G2601">
        <v>614</v>
      </c>
      <c r="H2601">
        <v>614</v>
      </c>
      <c r="I2601">
        <v>614</v>
      </c>
      <c r="J2601">
        <v>614</v>
      </c>
      <c r="K2601">
        <v>0</v>
      </c>
      <c r="L2601" s="2">
        <v>0</v>
      </c>
      <c r="M2601" s="2">
        <v>0</v>
      </c>
      <c r="N2601" s="2">
        <v>0</v>
      </c>
      <c r="O2601" s="2">
        <v>284.88</v>
      </c>
      <c r="P2601" s="2">
        <v>0</v>
      </c>
      <c r="Q2601" s="2">
        <v>0</v>
      </c>
      <c r="R2601" s="2">
        <v>0</v>
      </c>
      <c r="S2601" s="2">
        <v>0</v>
      </c>
      <c r="T2601" s="2">
        <v>0</v>
      </c>
      <c r="U2601" s="2">
        <v>284.88</v>
      </c>
      <c r="V2601" t="s">
        <v>55</v>
      </c>
    </row>
    <row r="2602" spans="1:22" ht="15.75" hidden="1" thickBot="1" x14ac:dyDescent="0.3">
      <c r="A2602" t="s">
        <v>8324</v>
      </c>
      <c r="B2602" s="6" t="s">
        <v>10860</v>
      </c>
      <c r="C2602" t="s">
        <v>1</v>
      </c>
      <c r="D2602" t="s">
        <v>7706</v>
      </c>
      <c r="E2602" t="s">
        <v>10763</v>
      </c>
      <c r="F2602" t="s">
        <v>10764</v>
      </c>
      <c r="G2602">
        <v>613</v>
      </c>
      <c r="H2602">
        <v>613</v>
      </c>
      <c r="I2602">
        <v>613</v>
      </c>
      <c r="J2602">
        <v>613</v>
      </c>
      <c r="K2602">
        <v>0</v>
      </c>
      <c r="L2602" s="2">
        <v>0</v>
      </c>
      <c r="M2602" s="2">
        <v>0</v>
      </c>
      <c r="N2602" s="2">
        <v>0</v>
      </c>
      <c r="O2602" s="2">
        <v>300</v>
      </c>
      <c r="P2602" s="2">
        <v>0</v>
      </c>
      <c r="Q2602" s="2">
        <v>0</v>
      </c>
      <c r="R2602" s="2">
        <v>0</v>
      </c>
      <c r="S2602" s="2">
        <v>0</v>
      </c>
      <c r="T2602" s="2">
        <v>0</v>
      </c>
      <c r="U2602" s="2">
        <v>300</v>
      </c>
      <c r="V2602" t="s">
        <v>55</v>
      </c>
    </row>
    <row r="2603" spans="1:22" ht="15.75" hidden="1" thickBot="1" x14ac:dyDescent="0.3">
      <c r="A2603" t="s">
        <v>8324</v>
      </c>
      <c r="B2603" s="6" t="s">
        <v>10860</v>
      </c>
      <c r="C2603" t="s">
        <v>1</v>
      </c>
      <c r="D2603" t="s">
        <v>7706</v>
      </c>
      <c r="E2603" t="s">
        <v>10763</v>
      </c>
      <c r="F2603" t="s">
        <v>10764</v>
      </c>
      <c r="G2603">
        <v>612</v>
      </c>
      <c r="H2603">
        <v>612</v>
      </c>
      <c r="I2603">
        <v>612</v>
      </c>
      <c r="J2603">
        <v>612</v>
      </c>
      <c r="K2603">
        <v>0</v>
      </c>
      <c r="L2603" s="2">
        <v>0</v>
      </c>
      <c r="M2603" s="2">
        <v>0</v>
      </c>
      <c r="N2603" s="2">
        <v>0</v>
      </c>
      <c r="O2603" s="2">
        <v>67.5</v>
      </c>
      <c r="P2603" s="2">
        <v>0</v>
      </c>
      <c r="Q2603" s="2">
        <v>0</v>
      </c>
      <c r="R2603" s="2">
        <v>0</v>
      </c>
      <c r="S2603" s="2">
        <v>0</v>
      </c>
      <c r="T2603" s="2">
        <v>0</v>
      </c>
      <c r="U2603" s="2">
        <v>67.5</v>
      </c>
      <c r="V2603" t="s">
        <v>55</v>
      </c>
    </row>
    <row r="2604" spans="1:22" ht="15.75" hidden="1" thickBot="1" x14ac:dyDescent="0.3">
      <c r="A2604" t="s">
        <v>8324</v>
      </c>
      <c r="B2604" s="6" t="s">
        <v>10859</v>
      </c>
      <c r="C2604" t="s">
        <v>1</v>
      </c>
      <c r="D2604" t="s">
        <v>7706</v>
      </c>
      <c r="E2604" t="s">
        <v>10763</v>
      </c>
      <c r="F2604" t="s">
        <v>10764</v>
      </c>
      <c r="G2604">
        <v>611</v>
      </c>
      <c r="H2604">
        <v>611</v>
      </c>
      <c r="I2604">
        <v>611</v>
      </c>
      <c r="J2604">
        <v>611</v>
      </c>
      <c r="K2604">
        <v>0</v>
      </c>
      <c r="L2604" s="2">
        <v>0</v>
      </c>
      <c r="M2604" s="2">
        <v>0</v>
      </c>
      <c r="N2604" s="2">
        <v>0</v>
      </c>
      <c r="O2604" s="2">
        <v>214</v>
      </c>
      <c r="P2604" s="2">
        <v>0</v>
      </c>
      <c r="Q2604" s="2">
        <v>0</v>
      </c>
      <c r="R2604" s="2">
        <v>0</v>
      </c>
      <c r="S2604" s="2">
        <v>0</v>
      </c>
      <c r="T2604" s="2">
        <v>0</v>
      </c>
      <c r="U2604" s="2">
        <v>214</v>
      </c>
      <c r="V2604" t="s">
        <v>55</v>
      </c>
    </row>
    <row r="2605" spans="1:22" ht="15.75" hidden="1" thickBot="1" x14ac:dyDescent="0.3">
      <c r="A2605" t="s">
        <v>8324</v>
      </c>
      <c r="B2605" s="6" t="s">
        <v>10859</v>
      </c>
      <c r="C2605" t="s">
        <v>1</v>
      </c>
      <c r="D2605" t="s">
        <v>7706</v>
      </c>
      <c r="E2605" t="s">
        <v>10763</v>
      </c>
      <c r="F2605" t="s">
        <v>10764</v>
      </c>
      <c r="G2605">
        <v>610</v>
      </c>
      <c r="H2605">
        <v>610</v>
      </c>
      <c r="I2605">
        <v>610</v>
      </c>
      <c r="J2605">
        <v>610</v>
      </c>
      <c r="K2605">
        <v>0</v>
      </c>
      <c r="L2605" s="2">
        <v>0</v>
      </c>
      <c r="M2605" s="2">
        <v>0</v>
      </c>
      <c r="N2605" s="2">
        <v>0</v>
      </c>
      <c r="O2605" s="2">
        <v>0</v>
      </c>
      <c r="P2605" s="2">
        <v>0</v>
      </c>
      <c r="Q2605" s="2">
        <v>0</v>
      </c>
      <c r="R2605" s="2">
        <v>0</v>
      </c>
      <c r="S2605" s="2">
        <v>0</v>
      </c>
      <c r="T2605" s="2">
        <v>0</v>
      </c>
      <c r="U2605" s="2">
        <v>0</v>
      </c>
      <c r="V2605" t="s">
        <v>55</v>
      </c>
    </row>
    <row r="2606" spans="1:22" ht="15.75" hidden="1" thickBot="1" x14ac:dyDescent="0.3">
      <c r="A2606" t="s">
        <v>8324</v>
      </c>
      <c r="B2606" s="6" t="s">
        <v>10859</v>
      </c>
      <c r="C2606" t="s">
        <v>1</v>
      </c>
      <c r="D2606" t="s">
        <v>7706</v>
      </c>
      <c r="E2606" t="s">
        <v>10763</v>
      </c>
      <c r="F2606" t="s">
        <v>10764</v>
      </c>
      <c r="G2606">
        <v>609</v>
      </c>
      <c r="H2606">
        <v>609</v>
      </c>
      <c r="I2606">
        <v>609</v>
      </c>
      <c r="J2606">
        <v>609</v>
      </c>
      <c r="K2606">
        <v>0</v>
      </c>
      <c r="L2606" s="2">
        <v>0</v>
      </c>
      <c r="M2606" s="2">
        <v>0</v>
      </c>
      <c r="N2606" s="2">
        <v>0</v>
      </c>
      <c r="O2606" s="2">
        <v>3344</v>
      </c>
      <c r="P2606" s="2">
        <v>0</v>
      </c>
      <c r="Q2606" s="2">
        <v>0</v>
      </c>
      <c r="R2606" s="2">
        <v>0</v>
      </c>
      <c r="S2606" s="2">
        <v>0</v>
      </c>
      <c r="T2606" s="2">
        <v>0</v>
      </c>
      <c r="U2606" s="2">
        <v>3344</v>
      </c>
      <c r="V2606" t="s">
        <v>55</v>
      </c>
    </row>
    <row r="2607" spans="1:22" ht="15.75" hidden="1" thickBot="1" x14ac:dyDescent="0.3">
      <c r="A2607" t="s">
        <v>8324</v>
      </c>
      <c r="B2607" s="6" t="s">
        <v>10859</v>
      </c>
      <c r="C2607" t="s">
        <v>1</v>
      </c>
      <c r="D2607" t="s">
        <v>7706</v>
      </c>
      <c r="E2607" t="s">
        <v>10763</v>
      </c>
      <c r="F2607" t="s">
        <v>10764</v>
      </c>
      <c r="G2607">
        <v>608</v>
      </c>
      <c r="H2607">
        <v>608</v>
      </c>
      <c r="I2607">
        <v>608</v>
      </c>
      <c r="J2607">
        <v>608</v>
      </c>
      <c r="K2607">
        <v>0</v>
      </c>
      <c r="L2607" s="2">
        <v>0</v>
      </c>
      <c r="M2607" s="2">
        <v>0</v>
      </c>
      <c r="N2607" s="2">
        <v>0</v>
      </c>
      <c r="O2607" s="2">
        <v>286</v>
      </c>
      <c r="P2607" s="2">
        <v>0</v>
      </c>
      <c r="Q2607" s="2">
        <v>0</v>
      </c>
      <c r="R2607" s="2">
        <v>0</v>
      </c>
      <c r="S2607" s="2">
        <v>0</v>
      </c>
      <c r="T2607" s="2">
        <v>0</v>
      </c>
      <c r="U2607" s="2">
        <v>286</v>
      </c>
      <c r="V2607" t="s">
        <v>55</v>
      </c>
    </row>
    <row r="2608" spans="1:22" ht="15.75" hidden="1" thickBot="1" x14ac:dyDescent="0.3">
      <c r="A2608" t="s">
        <v>8324</v>
      </c>
      <c r="B2608" s="6" t="s">
        <v>10859</v>
      </c>
      <c r="C2608" t="s">
        <v>1</v>
      </c>
      <c r="D2608" t="s">
        <v>7706</v>
      </c>
      <c r="E2608" t="s">
        <v>10763</v>
      </c>
      <c r="F2608" t="s">
        <v>10764</v>
      </c>
      <c r="G2608">
        <v>607</v>
      </c>
      <c r="H2608">
        <v>607</v>
      </c>
      <c r="I2608">
        <v>607</v>
      </c>
      <c r="J2608">
        <v>607</v>
      </c>
      <c r="K2608">
        <v>0</v>
      </c>
      <c r="L2608" s="2">
        <v>0</v>
      </c>
      <c r="M2608" s="2">
        <v>0</v>
      </c>
      <c r="N2608" s="2">
        <v>0</v>
      </c>
      <c r="O2608" s="132">
        <v>420.45</v>
      </c>
      <c r="P2608" s="2">
        <v>0</v>
      </c>
      <c r="Q2608" s="2">
        <v>0</v>
      </c>
      <c r="R2608" s="2">
        <v>0</v>
      </c>
      <c r="S2608" s="2">
        <v>0</v>
      </c>
      <c r="T2608" s="2">
        <v>0</v>
      </c>
      <c r="U2608" s="2">
        <v>420.45</v>
      </c>
      <c r="V2608" t="s">
        <v>55</v>
      </c>
    </row>
    <row r="2609" spans="1:22" ht="15.75" hidden="1" thickBot="1" x14ac:dyDescent="0.3">
      <c r="A2609" t="s">
        <v>8324</v>
      </c>
      <c r="B2609" s="6" t="s">
        <v>10859</v>
      </c>
      <c r="C2609" t="s">
        <v>1</v>
      </c>
      <c r="D2609" t="s">
        <v>7706</v>
      </c>
      <c r="E2609" t="s">
        <v>10763</v>
      </c>
      <c r="F2609" t="s">
        <v>10764</v>
      </c>
      <c r="G2609">
        <v>606</v>
      </c>
      <c r="H2609">
        <v>606</v>
      </c>
      <c r="I2609">
        <v>606</v>
      </c>
      <c r="J2609">
        <v>606</v>
      </c>
      <c r="K2609">
        <v>0</v>
      </c>
      <c r="L2609" s="2">
        <v>0</v>
      </c>
      <c r="M2609" s="2">
        <v>0</v>
      </c>
      <c r="N2609" s="2">
        <v>0</v>
      </c>
      <c r="O2609" s="2">
        <v>59.1</v>
      </c>
      <c r="P2609" s="2">
        <v>0</v>
      </c>
      <c r="Q2609" s="2">
        <v>0</v>
      </c>
      <c r="R2609" s="2">
        <v>0</v>
      </c>
      <c r="S2609" s="2">
        <v>0</v>
      </c>
      <c r="T2609" s="2">
        <v>0</v>
      </c>
      <c r="U2609" s="2">
        <v>59.1</v>
      </c>
      <c r="V2609" t="s">
        <v>55</v>
      </c>
    </row>
    <row r="2610" spans="1:22" ht="15.75" hidden="1" thickBot="1" x14ac:dyDescent="0.3">
      <c r="A2610" t="s">
        <v>8324</v>
      </c>
      <c r="B2610" s="6" t="s">
        <v>10859</v>
      </c>
      <c r="C2610" t="s">
        <v>1</v>
      </c>
      <c r="D2610" t="s">
        <v>7706</v>
      </c>
      <c r="E2610" t="s">
        <v>10763</v>
      </c>
      <c r="F2610" t="s">
        <v>10764</v>
      </c>
      <c r="G2610">
        <v>605</v>
      </c>
      <c r="H2610">
        <v>605</v>
      </c>
      <c r="I2610">
        <v>605</v>
      </c>
      <c r="J2610">
        <v>605</v>
      </c>
      <c r="K2610">
        <v>0</v>
      </c>
      <c r="L2610" s="2">
        <v>0</v>
      </c>
      <c r="M2610" s="2">
        <v>0</v>
      </c>
      <c r="N2610" s="2">
        <v>0</v>
      </c>
      <c r="O2610" s="2">
        <v>60</v>
      </c>
      <c r="P2610" s="2">
        <v>0</v>
      </c>
      <c r="Q2610" s="2">
        <v>0</v>
      </c>
      <c r="R2610" s="2">
        <v>0</v>
      </c>
      <c r="S2610" s="2">
        <v>0</v>
      </c>
      <c r="T2610" s="2">
        <v>0</v>
      </c>
      <c r="U2610" s="2">
        <v>60</v>
      </c>
      <c r="V2610" t="s">
        <v>55</v>
      </c>
    </row>
    <row r="2611" spans="1:22" ht="15.75" hidden="1" thickBot="1" x14ac:dyDescent="0.3">
      <c r="A2611" t="s">
        <v>8324</v>
      </c>
      <c r="B2611" s="6" t="s">
        <v>10859</v>
      </c>
      <c r="C2611" t="s">
        <v>1</v>
      </c>
      <c r="D2611" t="s">
        <v>7706</v>
      </c>
      <c r="E2611" t="s">
        <v>10763</v>
      </c>
      <c r="F2611" t="s">
        <v>10764</v>
      </c>
      <c r="G2611">
        <v>604</v>
      </c>
      <c r="H2611">
        <v>604</v>
      </c>
      <c r="I2611">
        <v>604</v>
      </c>
      <c r="J2611">
        <v>604</v>
      </c>
      <c r="K2611">
        <v>0</v>
      </c>
      <c r="L2611" s="2">
        <v>0</v>
      </c>
      <c r="M2611" s="2">
        <v>0</v>
      </c>
      <c r="N2611" s="2">
        <v>0</v>
      </c>
      <c r="O2611" s="2">
        <v>550</v>
      </c>
      <c r="P2611" s="2">
        <v>0</v>
      </c>
      <c r="Q2611" s="2">
        <v>0</v>
      </c>
      <c r="R2611" s="2">
        <v>0</v>
      </c>
      <c r="S2611" s="2">
        <v>0</v>
      </c>
      <c r="T2611" s="2">
        <v>0</v>
      </c>
      <c r="U2611" s="2">
        <v>550</v>
      </c>
      <c r="V2611" t="s">
        <v>55</v>
      </c>
    </row>
    <row r="2612" spans="1:22" ht="15.75" hidden="1" thickBot="1" x14ac:dyDescent="0.3">
      <c r="A2612" t="s">
        <v>8324</v>
      </c>
      <c r="B2612" s="6" t="s">
        <v>10859</v>
      </c>
      <c r="C2612" t="s">
        <v>1</v>
      </c>
      <c r="D2612" t="s">
        <v>7706</v>
      </c>
      <c r="E2612" t="s">
        <v>10763</v>
      </c>
      <c r="F2612" t="s">
        <v>10764</v>
      </c>
      <c r="G2612">
        <v>603</v>
      </c>
      <c r="H2612">
        <v>603</v>
      </c>
      <c r="I2612">
        <v>603</v>
      </c>
      <c r="J2612">
        <v>603</v>
      </c>
      <c r="K2612">
        <v>0</v>
      </c>
      <c r="L2612" s="2">
        <v>0</v>
      </c>
      <c r="M2612" s="2">
        <v>0</v>
      </c>
      <c r="N2612" s="2">
        <v>0</v>
      </c>
      <c r="O2612" s="2">
        <v>45.48</v>
      </c>
      <c r="P2612" s="2">
        <v>0</v>
      </c>
      <c r="Q2612" s="2">
        <v>0</v>
      </c>
      <c r="R2612" s="2">
        <v>0</v>
      </c>
      <c r="S2612" s="2">
        <v>0</v>
      </c>
      <c r="T2612" s="2">
        <v>0</v>
      </c>
      <c r="U2612" s="2">
        <v>45.48</v>
      </c>
      <c r="V2612" t="s">
        <v>55</v>
      </c>
    </row>
    <row r="2613" spans="1:22" ht="15.75" hidden="1" thickBot="1" x14ac:dyDescent="0.3">
      <c r="A2613" t="s">
        <v>8324</v>
      </c>
      <c r="B2613" s="6" t="s">
        <v>10859</v>
      </c>
      <c r="C2613" t="s">
        <v>1</v>
      </c>
      <c r="D2613" t="s">
        <v>7706</v>
      </c>
      <c r="E2613" t="s">
        <v>10763</v>
      </c>
      <c r="F2613" t="s">
        <v>10764</v>
      </c>
      <c r="G2613">
        <v>602</v>
      </c>
      <c r="H2613">
        <v>602</v>
      </c>
      <c r="I2613">
        <v>602</v>
      </c>
      <c r="J2613">
        <v>602</v>
      </c>
      <c r="K2613">
        <v>0</v>
      </c>
      <c r="L2613" s="2">
        <v>0</v>
      </c>
      <c r="M2613" s="2">
        <v>0</v>
      </c>
      <c r="N2613" s="2">
        <v>0</v>
      </c>
      <c r="O2613" s="2">
        <v>12.41</v>
      </c>
      <c r="P2613" s="2">
        <v>0</v>
      </c>
      <c r="Q2613" s="2">
        <v>0</v>
      </c>
      <c r="R2613" s="2">
        <v>0</v>
      </c>
      <c r="S2613" s="2">
        <v>0</v>
      </c>
      <c r="T2613" s="2">
        <v>0</v>
      </c>
      <c r="U2613" s="2">
        <v>12.41</v>
      </c>
      <c r="V2613" t="s">
        <v>55</v>
      </c>
    </row>
    <row r="2614" spans="1:22" ht="15.75" hidden="1" thickBot="1" x14ac:dyDescent="0.3">
      <c r="A2614" t="s">
        <v>8324</v>
      </c>
      <c r="B2614" s="6" t="s">
        <v>10858</v>
      </c>
      <c r="C2614" t="s">
        <v>1</v>
      </c>
      <c r="D2614" t="s">
        <v>7706</v>
      </c>
      <c r="E2614" t="s">
        <v>10763</v>
      </c>
      <c r="F2614" t="s">
        <v>10764</v>
      </c>
      <c r="G2614">
        <v>601</v>
      </c>
      <c r="H2614">
        <v>601</v>
      </c>
      <c r="I2614">
        <v>601</v>
      </c>
      <c r="J2614">
        <v>601</v>
      </c>
      <c r="K2614">
        <v>0</v>
      </c>
      <c r="L2614" s="2">
        <v>0</v>
      </c>
      <c r="M2614" s="2">
        <v>0</v>
      </c>
      <c r="N2614" s="2">
        <v>0</v>
      </c>
      <c r="O2614" s="2">
        <v>88</v>
      </c>
      <c r="P2614" s="2">
        <v>0</v>
      </c>
      <c r="Q2614" s="2">
        <v>0</v>
      </c>
      <c r="R2614" s="2">
        <v>0</v>
      </c>
      <c r="S2614" s="2">
        <v>0</v>
      </c>
      <c r="T2614" s="2">
        <v>0</v>
      </c>
      <c r="U2614" s="2">
        <v>88</v>
      </c>
      <c r="V2614" t="s">
        <v>55</v>
      </c>
    </row>
    <row r="2615" spans="1:22" ht="15.75" hidden="1" thickBot="1" x14ac:dyDescent="0.3">
      <c r="A2615" t="s">
        <v>8324</v>
      </c>
      <c r="B2615" s="6" t="s">
        <v>10858</v>
      </c>
      <c r="C2615" t="s">
        <v>1</v>
      </c>
      <c r="D2615" t="s">
        <v>7706</v>
      </c>
      <c r="E2615" t="s">
        <v>10763</v>
      </c>
      <c r="F2615" t="s">
        <v>10764</v>
      </c>
      <c r="G2615">
        <v>600</v>
      </c>
      <c r="H2615">
        <v>600</v>
      </c>
      <c r="I2615">
        <v>600</v>
      </c>
      <c r="J2615">
        <v>600</v>
      </c>
      <c r="K2615">
        <v>0</v>
      </c>
      <c r="L2615" s="2">
        <v>0</v>
      </c>
      <c r="M2615" s="2">
        <v>0</v>
      </c>
      <c r="N2615" s="2">
        <v>0</v>
      </c>
      <c r="O2615" s="2">
        <v>6</v>
      </c>
      <c r="P2615" s="2">
        <v>0</v>
      </c>
      <c r="Q2615" s="2">
        <v>0</v>
      </c>
      <c r="R2615" s="2">
        <v>0</v>
      </c>
      <c r="S2615" s="2">
        <v>0</v>
      </c>
      <c r="T2615" s="2">
        <v>0</v>
      </c>
      <c r="U2615" s="2">
        <v>6</v>
      </c>
      <c r="V2615" t="s">
        <v>55</v>
      </c>
    </row>
    <row r="2616" spans="1:22" ht="15.75" hidden="1" thickBot="1" x14ac:dyDescent="0.3">
      <c r="A2616" t="s">
        <v>8324</v>
      </c>
      <c r="B2616" s="6" t="s">
        <v>10858</v>
      </c>
      <c r="C2616" t="s">
        <v>1</v>
      </c>
      <c r="D2616" t="s">
        <v>7706</v>
      </c>
      <c r="E2616" t="s">
        <v>10763</v>
      </c>
      <c r="F2616" t="s">
        <v>10764</v>
      </c>
      <c r="G2616">
        <v>599</v>
      </c>
      <c r="H2616">
        <v>599</v>
      </c>
      <c r="I2616">
        <v>599</v>
      </c>
      <c r="J2616">
        <v>599</v>
      </c>
      <c r="K2616">
        <v>0</v>
      </c>
      <c r="L2616" s="2">
        <v>0</v>
      </c>
      <c r="M2616" s="2">
        <v>0</v>
      </c>
      <c r="N2616" s="2">
        <v>0</v>
      </c>
      <c r="O2616" s="2">
        <v>8.82</v>
      </c>
      <c r="P2616" s="2">
        <v>0</v>
      </c>
      <c r="Q2616" s="2">
        <v>0</v>
      </c>
      <c r="R2616" s="2">
        <v>0</v>
      </c>
      <c r="S2616" s="2">
        <v>0</v>
      </c>
      <c r="T2616" s="2">
        <v>0</v>
      </c>
      <c r="U2616" s="2">
        <v>8.82</v>
      </c>
      <c r="V2616" t="s">
        <v>55</v>
      </c>
    </row>
    <row r="2617" spans="1:22" ht="15.75" hidden="1" thickBot="1" x14ac:dyDescent="0.3">
      <c r="A2617" t="s">
        <v>8324</v>
      </c>
      <c r="B2617" s="6" t="s">
        <v>10858</v>
      </c>
      <c r="C2617" t="s">
        <v>1</v>
      </c>
      <c r="D2617" t="s">
        <v>7706</v>
      </c>
      <c r="E2617" t="s">
        <v>10763</v>
      </c>
      <c r="F2617" t="s">
        <v>10764</v>
      </c>
      <c r="G2617">
        <v>598</v>
      </c>
      <c r="H2617">
        <v>598</v>
      </c>
      <c r="I2617">
        <v>598</v>
      </c>
      <c r="J2617">
        <v>598</v>
      </c>
      <c r="K2617">
        <v>0</v>
      </c>
      <c r="L2617" s="2">
        <v>0</v>
      </c>
      <c r="M2617" s="2">
        <v>0</v>
      </c>
      <c r="N2617" s="2">
        <v>0</v>
      </c>
      <c r="O2617" s="2">
        <v>105</v>
      </c>
      <c r="P2617" s="2">
        <v>0</v>
      </c>
      <c r="Q2617" s="2">
        <v>0</v>
      </c>
      <c r="R2617" s="2">
        <v>0</v>
      </c>
      <c r="S2617" s="2">
        <v>0</v>
      </c>
      <c r="T2617" s="2">
        <v>0</v>
      </c>
      <c r="U2617" s="2">
        <v>105</v>
      </c>
      <c r="V2617" t="s">
        <v>55</v>
      </c>
    </row>
    <row r="2618" spans="1:22" ht="15.75" hidden="1" thickBot="1" x14ac:dyDescent="0.3">
      <c r="A2618" t="s">
        <v>8324</v>
      </c>
      <c r="B2618" s="6" t="s">
        <v>10858</v>
      </c>
      <c r="C2618" t="s">
        <v>1</v>
      </c>
      <c r="D2618" t="s">
        <v>7706</v>
      </c>
      <c r="E2618" t="s">
        <v>10763</v>
      </c>
      <c r="F2618" t="s">
        <v>10764</v>
      </c>
      <c r="G2618">
        <v>597</v>
      </c>
      <c r="H2618">
        <v>597</v>
      </c>
      <c r="I2618">
        <v>597</v>
      </c>
      <c r="J2618">
        <v>597</v>
      </c>
      <c r="K2618">
        <v>0</v>
      </c>
      <c r="L2618" s="2">
        <v>0</v>
      </c>
      <c r="M2618" s="2">
        <v>0</v>
      </c>
      <c r="N2618" s="2">
        <v>0</v>
      </c>
      <c r="O2618" s="2">
        <v>690.5</v>
      </c>
      <c r="P2618" s="2">
        <v>0</v>
      </c>
      <c r="Q2618" s="2">
        <v>0</v>
      </c>
      <c r="R2618" s="2">
        <v>0</v>
      </c>
      <c r="S2618" s="2">
        <v>0</v>
      </c>
      <c r="T2618" s="2">
        <v>0</v>
      </c>
      <c r="U2618" s="2">
        <v>690.5</v>
      </c>
      <c r="V2618" t="s">
        <v>55</v>
      </c>
    </row>
    <row r="2619" spans="1:22" ht="15.75" hidden="1" thickBot="1" x14ac:dyDescent="0.3">
      <c r="A2619" t="s">
        <v>8324</v>
      </c>
      <c r="B2619" s="6" t="s">
        <v>10858</v>
      </c>
      <c r="C2619" t="s">
        <v>1</v>
      </c>
      <c r="D2619" t="s">
        <v>7706</v>
      </c>
      <c r="E2619" t="s">
        <v>10763</v>
      </c>
      <c r="F2619" t="s">
        <v>10764</v>
      </c>
      <c r="G2619">
        <v>596</v>
      </c>
      <c r="H2619">
        <v>596</v>
      </c>
      <c r="I2619">
        <v>596</v>
      </c>
      <c r="J2619">
        <v>596</v>
      </c>
      <c r="K2619">
        <v>0</v>
      </c>
      <c r="L2619" s="2">
        <v>0</v>
      </c>
      <c r="M2619" s="2">
        <v>0</v>
      </c>
      <c r="N2619" s="2">
        <v>0</v>
      </c>
      <c r="O2619" s="2">
        <v>445.5</v>
      </c>
      <c r="P2619" s="2">
        <v>0</v>
      </c>
      <c r="Q2619" s="2">
        <v>0</v>
      </c>
      <c r="R2619" s="2">
        <v>0</v>
      </c>
      <c r="S2619" s="2">
        <v>0</v>
      </c>
      <c r="T2619" s="2">
        <v>0</v>
      </c>
      <c r="U2619" s="2">
        <v>445.5</v>
      </c>
      <c r="V2619" t="s">
        <v>55</v>
      </c>
    </row>
    <row r="2620" spans="1:22" ht="15.75" hidden="1" thickBot="1" x14ac:dyDescent="0.3">
      <c r="A2620" t="s">
        <v>8324</v>
      </c>
      <c r="B2620" s="6" t="s">
        <v>10858</v>
      </c>
      <c r="C2620" t="s">
        <v>1</v>
      </c>
      <c r="D2620" t="s">
        <v>7706</v>
      </c>
      <c r="E2620" t="s">
        <v>10763</v>
      </c>
      <c r="F2620" t="s">
        <v>10764</v>
      </c>
      <c r="G2620">
        <v>595</v>
      </c>
      <c r="H2620">
        <v>595</v>
      </c>
      <c r="I2620">
        <v>595</v>
      </c>
      <c r="J2620">
        <v>595</v>
      </c>
      <c r="K2620">
        <v>0</v>
      </c>
      <c r="L2620" s="2">
        <v>0</v>
      </c>
      <c r="M2620" s="2">
        <v>0</v>
      </c>
      <c r="N2620" s="2">
        <v>0</v>
      </c>
      <c r="O2620" s="2">
        <v>41.3</v>
      </c>
      <c r="P2620" s="2">
        <v>0</v>
      </c>
      <c r="Q2620" s="2">
        <v>0</v>
      </c>
      <c r="R2620" s="2">
        <v>0</v>
      </c>
      <c r="S2620" s="2">
        <v>0</v>
      </c>
      <c r="T2620" s="2">
        <v>0</v>
      </c>
      <c r="U2620" s="2">
        <v>41.3</v>
      </c>
      <c r="V2620" t="s">
        <v>55</v>
      </c>
    </row>
    <row r="2621" spans="1:22" ht="15.75" hidden="1" thickBot="1" x14ac:dyDescent="0.3">
      <c r="A2621" t="s">
        <v>8324</v>
      </c>
      <c r="B2621" s="6" t="s">
        <v>10858</v>
      </c>
      <c r="C2621" t="s">
        <v>1</v>
      </c>
      <c r="D2621" t="s">
        <v>7706</v>
      </c>
      <c r="E2621" t="s">
        <v>10763</v>
      </c>
      <c r="F2621" t="s">
        <v>10764</v>
      </c>
      <c r="G2621">
        <v>594</v>
      </c>
      <c r="H2621">
        <v>594</v>
      </c>
      <c r="I2621">
        <v>594</v>
      </c>
      <c r="J2621">
        <v>594</v>
      </c>
      <c r="K2621">
        <v>0</v>
      </c>
      <c r="L2621" s="2">
        <v>0</v>
      </c>
      <c r="M2621" s="2">
        <v>0</v>
      </c>
      <c r="N2621" s="2">
        <v>0</v>
      </c>
      <c r="O2621" s="2">
        <v>135</v>
      </c>
      <c r="P2621" s="2">
        <v>0</v>
      </c>
      <c r="Q2621" s="2">
        <v>0</v>
      </c>
      <c r="R2621" s="2">
        <v>0</v>
      </c>
      <c r="S2621" s="2">
        <v>0</v>
      </c>
      <c r="T2621" s="2">
        <v>0</v>
      </c>
      <c r="U2621" s="2">
        <v>135</v>
      </c>
      <c r="V2621" t="s">
        <v>55</v>
      </c>
    </row>
    <row r="2622" spans="1:22" ht="15.75" hidden="1" thickBot="1" x14ac:dyDescent="0.3">
      <c r="A2622" t="s">
        <v>8324</v>
      </c>
      <c r="B2622" s="6" t="s">
        <v>10858</v>
      </c>
      <c r="C2622" t="s">
        <v>1</v>
      </c>
      <c r="D2622" t="s">
        <v>7706</v>
      </c>
      <c r="E2622" t="s">
        <v>10763</v>
      </c>
      <c r="F2622" t="s">
        <v>10764</v>
      </c>
      <c r="G2622">
        <v>593</v>
      </c>
      <c r="H2622">
        <v>593</v>
      </c>
      <c r="I2622">
        <v>593</v>
      </c>
      <c r="J2622">
        <v>593</v>
      </c>
      <c r="K2622">
        <v>0</v>
      </c>
      <c r="L2622" s="2">
        <v>0</v>
      </c>
      <c r="M2622" s="2">
        <v>0</v>
      </c>
      <c r="N2622" s="2">
        <v>0</v>
      </c>
      <c r="O2622" s="2">
        <v>123.35</v>
      </c>
      <c r="P2622" s="2">
        <v>0</v>
      </c>
      <c r="Q2622" s="2">
        <v>0</v>
      </c>
      <c r="R2622" s="2">
        <v>0</v>
      </c>
      <c r="S2622" s="2">
        <v>0</v>
      </c>
      <c r="T2622" s="2">
        <v>0</v>
      </c>
      <c r="U2622" s="2">
        <v>123.35</v>
      </c>
      <c r="V2622" t="s">
        <v>55</v>
      </c>
    </row>
    <row r="2623" spans="1:22" ht="15.75" hidden="1" thickBot="1" x14ac:dyDescent="0.3">
      <c r="A2623" t="s">
        <v>8324</v>
      </c>
      <c r="B2623" s="6" t="s">
        <v>10858</v>
      </c>
      <c r="C2623" t="s">
        <v>1</v>
      </c>
      <c r="D2623" t="s">
        <v>7706</v>
      </c>
      <c r="E2623" t="s">
        <v>10763</v>
      </c>
      <c r="F2623" t="s">
        <v>10764</v>
      </c>
      <c r="G2623">
        <v>592</v>
      </c>
      <c r="H2623">
        <v>592</v>
      </c>
      <c r="I2623">
        <v>592</v>
      </c>
      <c r="J2623">
        <v>592</v>
      </c>
      <c r="K2623">
        <v>0</v>
      </c>
      <c r="L2623" s="2">
        <v>0</v>
      </c>
      <c r="M2623" s="2">
        <v>0</v>
      </c>
      <c r="N2623" s="2">
        <v>0</v>
      </c>
      <c r="O2623" s="2">
        <v>163.5</v>
      </c>
      <c r="P2623" s="2">
        <v>0</v>
      </c>
      <c r="Q2623" s="2">
        <v>0</v>
      </c>
      <c r="R2623" s="2">
        <v>0</v>
      </c>
      <c r="S2623" s="2">
        <v>0</v>
      </c>
      <c r="T2623" s="2">
        <v>0</v>
      </c>
      <c r="U2623" s="2">
        <v>163.5</v>
      </c>
      <c r="V2623" t="s">
        <v>55</v>
      </c>
    </row>
    <row r="2624" spans="1:22" ht="15.75" hidden="1" thickBot="1" x14ac:dyDescent="0.3">
      <c r="A2624" t="s">
        <v>8324</v>
      </c>
      <c r="B2624" s="6" t="s">
        <v>10858</v>
      </c>
      <c r="C2624" t="s">
        <v>1</v>
      </c>
      <c r="D2624" t="s">
        <v>7706</v>
      </c>
      <c r="E2624" t="s">
        <v>10763</v>
      </c>
      <c r="F2624" t="s">
        <v>10764</v>
      </c>
      <c r="G2624">
        <v>591</v>
      </c>
      <c r="H2624">
        <v>591</v>
      </c>
      <c r="I2624">
        <v>591</v>
      </c>
      <c r="J2624">
        <v>591</v>
      </c>
      <c r="K2624">
        <v>0</v>
      </c>
      <c r="L2624" s="2">
        <v>0</v>
      </c>
      <c r="M2624" s="2">
        <v>0</v>
      </c>
      <c r="N2624" s="2">
        <v>0</v>
      </c>
      <c r="O2624" s="2">
        <v>59.96</v>
      </c>
      <c r="P2624" s="2">
        <v>0</v>
      </c>
      <c r="Q2624" s="2">
        <v>0</v>
      </c>
      <c r="R2624" s="2">
        <v>0</v>
      </c>
      <c r="S2624" s="2">
        <v>0</v>
      </c>
      <c r="T2624" s="2">
        <v>0</v>
      </c>
      <c r="U2624" s="2">
        <v>59.96</v>
      </c>
      <c r="V2624" t="s">
        <v>55</v>
      </c>
    </row>
    <row r="2625" spans="1:22" ht="15.75" hidden="1" thickBot="1" x14ac:dyDescent="0.3">
      <c r="A2625" t="s">
        <v>8324</v>
      </c>
      <c r="B2625" s="6" t="s">
        <v>10858</v>
      </c>
      <c r="C2625" t="s">
        <v>1</v>
      </c>
      <c r="D2625" t="s">
        <v>7706</v>
      </c>
      <c r="E2625" t="s">
        <v>10763</v>
      </c>
      <c r="F2625" t="s">
        <v>10764</v>
      </c>
      <c r="G2625">
        <v>590</v>
      </c>
      <c r="H2625">
        <v>590</v>
      </c>
      <c r="I2625">
        <v>590</v>
      </c>
      <c r="J2625">
        <v>590</v>
      </c>
      <c r="K2625">
        <v>0</v>
      </c>
      <c r="L2625" s="2">
        <v>0</v>
      </c>
      <c r="M2625" s="2">
        <v>0</v>
      </c>
      <c r="N2625" s="2">
        <v>0</v>
      </c>
      <c r="O2625" s="2">
        <v>388.6</v>
      </c>
      <c r="P2625" s="2">
        <v>0</v>
      </c>
      <c r="Q2625" s="2">
        <v>0</v>
      </c>
      <c r="R2625" s="2">
        <v>0</v>
      </c>
      <c r="S2625" s="2">
        <v>0</v>
      </c>
      <c r="T2625" s="2">
        <v>0</v>
      </c>
      <c r="U2625" s="2">
        <v>388.6</v>
      </c>
      <c r="V2625" t="s">
        <v>55</v>
      </c>
    </row>
    <row r="2626" spans="1:22" ht="15.75" hidden="1" thickBot="1" x14ac:dyDescent="0.3">
      <c r="A2626" t="s">
        <v>8324</v>
      </c>
      <c r="B2626" s="6" t="s">
        <v>10858</v>
      </c>
      <c r="C2626" t="s">
        <v>1</v>
      </c>
      <c r="D2626" t="s">
        <v>7706</v>
      </c>
      <c r="E2626" t="s">
        <v>10763</v>
      </c>
      <c r="F2626" t="s">
        <v>10764</v>
      </c>
      <c r="G2626">
        <v>589</v>
      </c>
      <c r="H2626">
        <v>589</v>
      </c>
      <c r="I2626">
        <v>589</v>
      </c>
      <c r="J2626">
        <v>589</v>
      </c>
      <c r="K2626">
        <v>0</v>
      </c>
      <c r="L2626" s="2">
        <v>0</v>
      </c>
      <c r="M2626" s="2">
        <v>0</v>
      </c>
      <c r="N2626" s="2">
        <v>0</v>
      </c>
      <c r="O2626" s="2">
        <v>113.5</v>
      </c>
      <c r="P2626" s="2">
        <v>0</v>
      </c>
      <c r="Q2626" s="2">
        <v>0</v>
      </c>
      <c r="R2626" s="2">
        <v>0</v>
      </c>
      <c r="S2626" s="2">
        <v>0</v>
      </c>
      <c r="T2626" s="2">
        <v>0</v>
      </c>
      <c r="U2626" s="2">
        <v>113.5</v>
      </c>
      <c r="V2626" t="s">
        <v>55</v>
      </c>
    </row>
    <row r="2627" spans="1:22" ht="15.75" hidden="1" thickBot="1" x14ac:dyDescent="0.3">
      <c r="A2627" t="s">
        <v>8324</v>
      </c>
      <c r="B2627" s="6" t="s">
        <v>10858</v>
      </c>
      <c r="C2627" t="s">
        <v>1</v>
      </c>
      <c r="D2627" t="s">
        <v>7706</v>
      </c>
      <c r="E2627" t="s">
        <v>10763</v>
      </c>
      <c r="F2627" t="s">
        <v>10764</v>
      </c>
      <c r="G2627">
        <v>588</v>
      </c>
      <c r="H2627">
        <v>588</v>
      </c>
      <c r="I2627">
        <v>588</v>
      </c>
      <c r="J2627">
        <v>588</v>
      </c>
      <c r="K2627">
        <v>0</v>
      </c>
      <c r="L2627" s="2">
        <v>0</v>
      </c>
      <c r="M2627" s="2">
        <v>0</v>
      </c>
      <c r="N2627" s="2">
        <v>0</v>
      </c>
      <c r="O2627" s="2">
        <v>232.5</v>
      </c>
      <c r="P2627" s="2">
        <v>0</v>
      </c>
      <c r="Q2627" s="2">
        <v>0</v>
      </c>
      <c r="R2627" s="2">
        <v>0</v>
      </c>
      <c r="S2627" s="2">
        <v>0</v>
      </c>
      <c r="T2627" s="2">
        <v>0</v>
      </c>
      <c r="U2627" s="2">
        <v>232.5</v>
      </c>
      <c r="V2627" t="s">
        <v>55</v>
      </c>
    </row>
    <row r="2628" spans="1:22" ht="15.75" hidden="1" thickBot="1" x14ac:dyDescent="0.3">
      <c r="A2628" t="s">
        <v>8324</v>
      </c>
      <c r="B2628" s="6" t="s">
        <v>10858</v>
      </c>
      <c r="C2628" t="s">
        <v>1</v>
      </c>
      <c r="D2628" t="s">
        <v>7706</v>
      </c>
      <c r="E2628" t="s">
        <v>10763</v>
      </c>
      <c r="F2628" t="s">
        <v>10764</v>
      </c>
      <c r="G2628">
        <v>587</v>
      </c>
      <c r="H2628">
        <v>587</v>
      </c>
      <c r="I2628">
        <v>587</v>
      </c>
      <c r="J2628">
        <v>587</v>
      </c>
      <c r="K2628">
        <v>0</v>
      </c>
      <c r="L2628" s="2">
        <v>0</v>
      </c>
      <c r="M2628" s="2">
        <v>0</v>
      </c>
      <c r="N2628" s="2">
        <v>0</v>
      </c>
      <c r="O2628" s="2">
        <v>8.6999999999999993</v>
      </c>
      <c r="P2628" s="2">
        <v>0</v>
      </c>
      <c r="Q2628" s="2">
        <v>0</v>
      </c>
      <c r="R2628" s="2">
        <v>0</v>
      </c>
      <c r="S2628" s="2">
        <v>0</v>
      </c>
      <c r="T2628" s="2">
        <v>0</v>
      </c>
      <c r="U2628" s="2">
        <v>8.6999999999999993</v>
      </c>
      <c r="V2628" t="s">
        <v>55</v>
      </c>
    </row>
    <row r="2629" spans="1:22" ht="15.75" hidden="1" thickBot="1" x14ac:dyDescent="0.3">
      <c r="A2629" t="s">
        <v>8324</v>
      </c>
      <c r="B2629" s="6" t="s">
        <v>10858</v>
      </c>
      <c r="C2629" t="s">
        <v>1</v>
      </c>
      <c r="D2629" t="s">
        <v>7706</v>
      </c>
      <c r="E2629" t="s">
        <v>10763</v>
      </c>
      <c r="F2629" t="s">
        <v>10764</v>
      </c>
      <c r="G2629">
        <v>586</v>
      </c>
      <c r="H2629">
        <v>586</v>
      </c>
      <c r="I2629">
        <v>586</v>
      </c>
      <c r="J2629">
        <v>586</v>
      </c>
      <c r="K2629">
        <v>0</v>
      </c>
      <c r="L2629" s="2">
        <v>0</v>
      </c>
      <c r="M2629" s="2">
        <v>0</v>
      </c>
      <c r="N2629" s="2">
        <v>0</v>
      </c>
      <c r="O2629" s="2">
        <v>32.450000000000003</v>
      </c>
      <c r="P2629" s="2">
        <v>0</v>
      </c>
      <c r="Q2629" s="2">
        <v>0</v>
      </c>
      <c r="R2629" s="2">
        <v>0</v>
      </c>
      <c r="S2629" s="2">
        <v>0</v>
      </c>
      <c r="T2629" s="2">
        <v>0</v>
      </c>
      <c r="U2629" s="2">
        <v>32.450000000000003</v>
      </c>
      <c r="V2629" t="s">
        <v>55</v>
      </c>
    </row>
    <row r="2630" spans="1:22" ht="15.75" hidden="1" thickBot="1" x14ac:dyDescent="0.3">
      <c r="A2630" t="s">
        <v>8324</v>
      </c>
      <c r="B2630" s="6" t="s">
        <v>10858</v>
      </c>
      <c r="C2630" t="s">
        <v>1</v>
      </c>
      <c r="D2630" t="s">
        <v>7706</v>
      </c>
      <c r="E2630" t="s">
        <v>10763</v>
      </c>
      <c r="F2630" t="s">
        <v>10764</v>
      </c>
      <c r="G2630">
        <v>585</v>
      </c>
      <c r="H2630">
        <v>585</v>
      </c>
      <c r="I2630">
        <v>585</v>
      </c>
      <c r="J2630">
        <v>585</v>
      </c>
      <c r="K2630">
        <v>0</v>
      </c>
      <c r="L2630" s="2">
        <v>0</v>
      </c>
      <c r="M2630" s="2">
        <v>0</v>
      </c>
      <c r="N2630" s="2">
        <v>0</v>
      </c>
      <c r="O2630" s="2">
        <v>95</v>
      </c>
      <c r="P2630" s="2">
        <v>0</v>
      </c>
      <c r="Q2630" s="2">
        <v>0</v>
      </c>
      <c r="R2630" s="2">
        <v>0</v>
      </c>
      <c r="S2630" s="2">
        <v>0</v>
      </c>
      <c r="T2630" s="2">
        <v>0</v>
      </c>
      <c r="U2630" s="2">
        <v>95</v>
      </c>
      <c r="V2630" t="s">
        <v>55</v>
      </c>
    </row>
    <row r="2631" spans="1:22" ht="15.75" hidden="1" thickBot="1" x14ac:dyDescent="0.3">
      <c r="A2631" t="s">
        <v>8324</v>
      </c>
      <c r="B2631" s="6" t="s">
        <v>10858</v>
      </c>
      <c r="C2631" t="s">
        <v>1</v>
      </c>
      <c r="D2631" t="s">
        <v>7706</v>
      </c>
      <c r="E2631" t="s">
        <v>10763</v>
      </c>
      <c r="F2631" t="s">
        <v>10764</v>
      </c>
      <c r="G2631">
        <v>584</v>
      </c>
      <c r="H2631">
        <v>584</v>
      </c>
      <c r="I2631">
        <v>584</v>
      </c>
      <c r="J2631">
        <v>584</v>
      </c>
      <c r="K2631">
        <v>0</v>
      </c>
      <c r="L2631" s="2">
        <v>0</v>
      </c>
      <c r="M2631" s="2">
        <v>0</v>
      </c>
      <c r="N2631" s="2">
        <v>0</v>
      </c>
      <c r="O2631" s="2">
        <v>95</v>
      </c>
      <c r="P2631" s="2">
        <v>0</v>
      </c>
      <c r="Q2631" s="2">
        <v>0</v>
      </c>
      <c r="R2631" s="2">
        <v>0</v>
      </c>
      <c r="S2631" s="2">
        <v>0</v>
      </c>
      <c r="T2631" s="2">
        <v>0</v>
      </c>
      <c r="U2631" s="2">
        <v>95</v>
      </c>
      <c r="V2631" t="s">
        <v>55</v>
      </c>
    </row>
    <row r="2632" spans="1:22" ht="15.75" hidden="1" thickBot="1" x14ac:dyDescent="0.3">
      <c r="A2632" t="s">
        <v>8324</v>
      </c>
      <c r="B2632" s="6" t="s">
        <v>10858</v>
      </c>
      <c r="C2632" t="s">
        <v>1</v>
      </c>
      <c r="D2632" t="s">
        <v>7706</v>
      </c>
      <c r="E2632" t="s">
        <v>10763</v>
      </c>
      <c r="F2632" t="s">
        <v>10764</v>
      </c>
      <c r="G2632">
        <v>583</v>
      </c>
      <c r="H2632">
        <v>583</v>
      </c>
      <c r="I2632">
        <v>583</v>
      </c>
      <c r="J2632">
        <v>583</v>
      </c>
      <c r="K2632">
        <v>0</v>
      </c>
      <c r="L2632" s="2">
        <v>0</v>
      </c>
      <c r="M2632" s="2">
        <v>0</v>
      </c>
      <c r="N2632" s="2">
        <v>0</v>
      </c>
      <c r="O2632" s="2">
        <v>74.650000000000006</v>
      </c>
      <c r="P2632" s="2">
        <v>0</v>
      </c>
      <c r="Q2632" s="2">
        <v>0</v>
      </c>
      <c r="R2632" s="2">
        <v>0</v>
      </c>
      <c r="S2632" s="2">
        <v>0</v>
      </c>
      <c r="T2632" s="2">
        <v>0</v>
      </c>
      <c r="U2632" s="2">
        <v>74.650000000000006</v>
      </c>
      <c r="V2632" t="s">
        <v>55</v>
      </c>
    </row>
    <row r="2633" spans="1:22" ht="15.75" hidden="1" thickBot="1" x14ac:dyDescent="0.3">
      <c r="A2633" t="s">
        <v>8324</v>
      </c>
      <c r="B2633" s="6" t="s">
        <v>10858</v>
      </c>
      <c r="C2633" t="s">
        <v>1</v>
      </c>
      <c r="D2633" t="s">
        <v>7706</v>
      </c>
      <c r="E2633" t="s">
        <v>10763</v>
      </c>
      <c r="F2633" t="s">
        <v>10764</v>
      </c>
      <c r="G2633">
        <v>582</v>
      </c>
      <c r="H2633">
        <v>582</v>
      </c>
      <c r="I2633">
        <v>582</v>
      </c>
      <c r="J2633">
        <v>582</v>
      </c>
      <c r="K2633">
        <v>0</v>
      </c>
      <c r="L2633" s="2">
        <v>0</v>
      </c>
      <c r="M2633" s="2">
        <v>0</v>
      </c>
      <c r="N2633" s="2">
        <v>0</v>
      </c>
      <c r="O2633" s="2">
        <v>335</v>
      </c>
      <c r="P2633" s="2">
        <v>0</v>
      </c>
      <c r="Q2633" s="2">
        <v>0</v>
      </c>
      <c r="R2633" s="2">
        <v>0</v>
      </c>
      <c r="S2633" s="2">
        <v>0</v>
      </c>
      <c r="T2633" s="2">
        <v>0</v>
      </c>
      <c r="U2633" s="2">
        <v>335</v>
      </c>
      <c r="V2633" t="s">
        <v>55</v>
      </c>
    </row>
    <row r="2634" spans="1:22" ht="15.75" hidden="1" thickBot="1" x14ac:dyDescent="0.3">
      <c r="A2634" t="s">
        <v>8324</v>
      </c>
      <c r="B2634" s="6" t="s">
        <v>10857</v>
      </c>
      <c r="C2634" t="s">
        <v>1</v>
      </c>
      <c r="D2634" t="s">
        <v>7706</v>
      </c>
      <c r="E2634" t="s">
        <v>10763</v>
      </c>
      <c r="F2634" t="s">
        <v>10764</v>
      </c>
      <c r="G2634">
        <v>581</v>
      </c>
      <c r="H2634">
        <v>581</v>
      </c>
      <c r="I2634">
        <v>581</v>
      </c>
      <c r="J2634">
        <v>581</v>
      </c>
      <c r="K2634">
        <v>0</v>
      </c>
      <c r="L2634" s="2">
        <v>0</v>
      </c>
      <c r="M2634" s="2">
        <v>0</v>
      </c>
      <c r="N2634" s="2">
        <v>0</v>
      </c>
      <c r="O2634" s="2">
        <v>3.3</v>
      </c>
      <c r="P2634" s="2">
        <v>0</v>
      </c>
      <c r="Q2634" s="2">
        <v>0</v>
      </c>
      <c r="R2634" s="2">
        <v>0</v>
      </c>
      <c r="S2634" s="2">
        <v>0</v>
      </c>
      <c r="T2634" s="2">
        <v>0</v>
      </c>
      <c r="U2634" s="2">
        <v>3.3</v>
      </c>
      <c r="V2634" t="s">
        <v>55</v>
      </c>
    </row>
    <row r="2635" spans="1:22" ht="15.75" hidden="1" thickBot="1" x14ac:dyDescent="0.3">
      <c r="A2635" t="s">
        <v>8324</v>
      </c>
      <c r="B2635" s="6" t="s">
        <v>10857</v>
      </c>
      <c r="C2635" t="s">
        <v>1</v>
      </c>
      <c r="D2635" t="s">
        <v>7706</v>
      </c>
      <c r="E2635" t="s">
        <v>10763</v>
      </c>
      <c r="F2635" t="s">
        <v>10764</v>
      </c>
      <c r="G2635">
        <v>580</v>
      </c>
      <c r="H2635">
        <v>580</v>
      </c>
      <c r="I2635">
        <v>580</v>
      </c>
      <c r="J2635">
        <v>580</v>
      </c>
      <c r="K2635">
        <v>0</v>
      </c>
      <c r="L2635" s="2">
        <v>0</v>
      </c>
      <c r="M2635" s="2">
        <v>0</v>
      </c>
      <c r="N2635" s="2">
        <v>0</v>
      </c>
      <c r="O2635" s="2">
        <v>54.25</v>
      </c>
      <c r="P2635" s="2">
        <v>0</v>
      </c>
      <c r="Q2635" s="2">
        <v>0</v>
      </c>
      <c r="R2635" s="2">
        <v>0</v>
      </c>
      <c r="S2635" s="2">
        <v>0</v>
      </c>
      <c r="T2635" s="2">
        <v>0</v>
      </c>
      <c r="U2635" s="2">
        <v>54.25</v>
      </c>
      <c r="V2635" t="s">
        <v>55</v>
      </c>
    </row>
    <row r="2636" spans="1:22" ht="15.75" hidden="1" thickBot="1" x14ac:dyDescent="0.3">
      <c r="A2636" t="s">
        <v>8324</v>
      </c>
      <c r="B2636" s="6" t="s">
        <v>10857</v>
      </c>
      <c r="C2636" t="s">
        <v>1</v>
      </c>
      <c r="D2636" t="s">
        <v>7706</v>
      </c>
      <c r="E2636" t="s">
        <v>10763</v>
      </c>
      <c r="F2636" t="s">
        <v>10764</v>
      </c>
      <c r="G2636">
        <v>579</v>
      </c>
      <c r="H2636">
        <v>579</v>
      </c>
      <c r="I2636">
        <v>579</v>
      </c>
      <c r="J2636">
        <v>579</v>
      </c>
      <c r="K2636">
        <v>0</v>
      </c>
      <c r="L2636" s="2">
        <v>0</v>
      </c>
      <c r="M2636" s="2">
        <v>0</v>
      </c>
      <c r="N2636" s="2">
        <v>0</v>
      </c>
      <c r="O2636" s="2">
        <v>477.05</v>
      </c>
      <c r="P2636" s="2">
        <v>0</v>
      </c>
      <c r="Q2636" s="2">
        <v>0</v>
      </c>
      <c r="R2636" s="2">
        <v>0</v>
      </c>
      <c r="S2636" s="2">
        <v>0</v>
      </c>
      <c r="T2636" s="2">
        <v>0</v>
      </c>
      <c r="U2636" s="2">
        <v>477.05</v>
      </c>
      <c r="V2636" t="s">
        <v>55</v>
      </c>
    </row>
    <row r="2637" spans="1:22" ht="15.75" hidden="1" thickBot="1" x14ac:dyDescent="0.3">
      <c r="A2637" t="s">
        <v>8324</v>
      </c>
      <c r="B2637" s="6" t="s">
        <v>10857</v>
      </c>
      <c r="C2637" t="s">
        <v>1</v>
      </c>
      <c r="D2637" t="s">
        <v>7706</v>
      </c>
      <c r="E2637" t="s">
        <v>10763</v>
      </c>
      <c r="F2637" t="s">
        <v>10764</v>
      </c>
      <c r="G2637">
        <v>578</v>
      </c>
      <c r="H2637">
        <v>578</v>
      </c>
      <c r="I2637">
        <v>578</v>
      </c>
      <c r="J2637">
        <v>578</v>
      </c>
      <c r="K2637">
        <v>0</v>
      </c>
      <c r="L2637" s="2">
        <v>0</v>
      </c>
      <c r="M2637" s="2">
        <v>0</v>
      </c>
      <c r="N2637" s="2">
        <v>0</v>
      </c>
      <c r="O2637" s="2">
        <v>153.4</v>
      </c>
      <c r="P2637" s="2">
        <v>0</v>
      </c>
      <c r="Q2637" s="2">
        <v>0</v>
      </c>
      <c r="R2637" s="2">
        <v>0</v>
      </c>
      <c r="S2637" s="2">
        <v>0</v>
      </c>
      <c r="T2637" s="2">
        <v>0</v>
      </c>
      <c r="U2637" s="2">
        <v>153.4</v>
      </c>
      <c r="V2637" t="s">
        <v>55</v>
      </c>
    </row>
    <row r="2638" spans="1:22" ht="15.75" hidden="1" thickBot="1" x14ac:dyDescent="0.3">
      <c r="A2638" t="s">
        <v>8324</v>
      </c>
      <c r="B2638" s="6" t="s">
        <v>10857</v>
      </c>
      <c r="C2638" t="s">
        <v>1</v>
      </c>
      <c r="D2638" t="s">
        <v>7706</v>
      </c>
      <c r="E2638" t="s">
        <v>10763</v>
      </c>
      <c r="F2638" t="s">
        <v>10764</v>
      </c>
      <c r="G2638">
        <v>577</v>
      </c>
      <c r="H2638">
        <v>577</v>
      </c>
      <c r="I2638">
        <v>577</v>
      </c>
      <c r="J2638">
        <v>577</v>
      </c>
      <c r="K2638">
        <v>0</v>
      </c>
      <c r="L2638" s="2">
        <v>0</v>
      </c>
      <c r="M2638" s="2">
        <v>0</v>
      </c>
      <c r="N2638" s="2">
        <v>0</v>
      </c>
      <c r="O2638" s="2">
        <v>57.5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57.5</v>
      </c>
      <c r="V2638" t="s">
        <v>55</v>
      </c>
    </row>
    <row r="2639" spans="1:22" ht="15.75" hidden="1" thickBot="1" x14ac:dyDescent="0.3">
      <c r="A2639" t="s">
        <v>8324</v>
      </c>
      <c r="B2639" s="6" t="s">
        <v>10857</v>
      </c>
      <c r="C2639" t="s">
        <v>1</v>
      </c>
      <c r="D2639" t="s">
        <v>7706</v>
      </c>
      <c r="E2639" t="s">
        <v>10763</v>
      </c>
      <c r="F2639" t="s">
        <v>10764</v>
      </c>
      <c r="G2639">
        <v>576</v>
      </c>
      <c r="H2639">
        <v>576</v>
      </c>
      <c r="I2639">
        <v>576</v>
      </c>
      <c r="J2639">
        <v>576</v>
      </c>
      <c r="K2639">
        <v>0</v>
      </c>
      <c r="L2639" s="2">
        <v>0</v>
      </c>
      <c r="M2639" s="2">
        <v>0</v>
      </c>
      <c r="N2639" s="2">
        <v>0</v>
      </c>
      <c r="O2639" s="2">
        <v>12.25</v>
      </c>
      <c r="P2639" s="2">
        <v>0</v>
      </c>
      <c r="Q2639" s="2">
        <v>0</v>
      </c>
      <c r="R2639" s="2">
        <v>0</v>
      </c>
      <c r="S2639" s="2">
        <v>0</v>
      </c>
      <c r="T2639" s="2">
        <v>0</v>
      </c>
      <c r="U2639" s="2">
        <v>12.25</v>
      </c>
      <c r="V2639" t="s">
        <v>55</v>
      </c>
    </row>
    <row r="2640" spans="1:22" ht="15.75" hidden="1" thickBot="1" x14ac:dyDescent="0.3">
      <c r="A2640" t="s">
        <v>8324</v>
      </c>
      <c r="B2640" s="6" t="s">
        <v>10857</v>
      </c>
      <c r="C2640" t="s">
        <v>1</v>
      </c>
      <c r="D2640" t="s">
        <v>7706</v>
      </c>
      <c r="E2640" t="s">
        <v>10763</v>
      </c>
      <c r="F2640" t="s">
        <v>10764</v>
      </c>
      <c r="G2640">
        <v>575</v>
      </c>
      <c r="H2640">
        <v>575</v>
      </c>
      <c r="I2640">
        <v>575</v>
      </c>
      <c r="J2640">
        <v>575</v>
      </c>
      <c r="K2640">
        <v>0</v>
      </c>
      <c r="L2640" s="2">
        <v>0</v>
      </c>
      <c r="M2640" s="2">
        <v>0</v>
      </c>
      <c r="N2640" s="2">
        <v>0</v>
      </c>
      <c r="O2640" s="2">
        <v>132.94999999999999</v>
      </c>
      <c r="P2640" s="2">
        <v>0</v>
      </c>
      <c r="Q2640" s="2">
        <v>0</v>
      </c>
      <c r="R2640" s="2">
        <v>0</v>
      </c>
      <c r="S2640" s="2">
        <v>0</v>
      </c>
      <c r="T2640" s="2">
        <v>0</v>
      </c>
      <c r="U2640" s="2">
        <v>132.94999999999999</v>
      </c>
      <c r="V2640" t="s">
        <v>55</v>
      </c>
    </row>
    <row r="2641" spans="1:22" ht="15.75" hidden="1" thickBot="1" x14ac:dyDescent="0.3">
      <c r="A2641" t="s">
        <v>8324</v>
      </c>
      <c r="B2641" s="6" t="s">
        <v>10857</v>
      </c>
      <c r="C2641" t="s">
        <v>1</v>
      </c>
      <c r="D2641" t="s">
        <v>7706</v>
      </c>
      <c r="E2641" t="s">
        <v>10763</v>
      </c>
      <c r="F2641" t="s">
        <v>10764</v>
      </c>
      <c r="G2641">
        <v>574</v>
      </c>
      <c r="H2641">
        <v>574</v>
      </c>
      <c r="I2641">
        <v>574</v>
      </c>
      <c r="J2641">
        <v>574</v>
      </c>
      <c r="K2641">
        <v>0</v>
      </c>
      <c r="L2641" s="2">
        <v>0</v>
      </c>
      <c r="M2641" s="2">
        <v>0</v>
      </c>
      <c r="N2641" s="2">
        <v>0</v>
      </c>
      <c r="O2641" s="2">
        <v>190.7</v>
      </c>
      <c r="P2641" s="2">
        <v>0</v>
      </c>
      <c r="Q2641" s="2">
        <v>0</v>
      </c>
      <c r="R2641" s="2">
        <v>0</v>
      </c>
      <c r="S2641" s="2">
        <v>0</v>
      </c>
      <c r="T2641" s="2">
        <v>0</v>
      </c>
      <c r="U2641" s="2">
        <v>190.7</v>
      </c>
      <c r="V2641" t="s">
        <v>55</v>
      </c>
    </row>
    <row r="2642" spans="1:22" ht="15.75" hidden="1" thickBot="1" x14ac:dyDescent="0.3">
      <c r="A2642" t="s">
        <v>8324</v>
      </c>
      <c r="B2642" s="6" t="s">
        <v>10857</v>
      </c>
      <c r="C2642" t="s">
        <v>1</v>
      </c>
      <c r="D2642" t="s">
        <v>7706</v>
      </c>
      <c r="E2642" t="s">
        <v>10763</v>
      </c>
      <c r="F2642" t="s">
        <v>10764</v>
      </c>
      <c r="G2642">
        <v>573</v>
      </c>
      <c r="H2642">
        <v>573</v>
      </c>
      <c r="I2642">
        <v>573</v>
      </c>
      <c r="J2642">
        <v>573</v>
      </c>
      <c r="K2642">
        <v>0</v>
      </c>
      <c r="L2642" s="2">
        <v>0</v>
      </c>
      <c r="M2642" s="2">
        <v>0</v>
      </c>
      <c r="N2642" s="2">
        <v>0</v>
      </c>
      <c r="O2642" s="2">
        <v>9</v>
      </c>
      <c r="P2642" s="2">
        <v>0</v>
      </c>
      <c r="Q2642" s="2">
        <v>0</v>
      </c>
      <c r="R2642" s="2">
        <v>0</v>
      </c>
      <c r="S2642" s="2">
        <v>0</v>
      </c>
      <c r="T2642" s="2">
        <v>0</v>
      </c>
      <c r="U2642" s="2">
        <v>9</v>
      </c>
      <c r="V2642" t="s">
        <v>55</v>
      </c>
    </row>
    <row r="2643" spans="1:22" ht="15.75" hidden="1" thickBot="1" x14ac:dyDescent="0.3">
      <c r="A2643" t="s">
        <v>8324</v>
      </c>
      <c r="B2643" s="6" t="s">
        <v>10857</v>
      </c>
      <c r="C2643" t="s">
        <v>1</v>
      </c>
      <c r="D2643" t="s">
        <v>7706</v>
      </c>
      <c r="E2643" t="s">
        <v>10763</v>
      </c>
      <c r="F2643" t="s">
        <v>10764</v>
      </c>
      <c r="G2643">
        <v>572</v>
      </c>
      <c r="H2643">
        <v>572</v>
      </c>
      <c r="I2643">
        <v>572</v>
      </c>
      <c r="J2643">
        <v>572</v>
      </c>
      <c r="K2643">
        <v>0</v>
      </c>
      <c r="L2643" s="2">
        <v>0</v>
      </c>
      <c r="M2643" s="2">
        <v>0</v>
      </c>
      <c r="N2643" s="2">
        <v>0</v>
      </c>
      <c r="O2643" s="2">
        <v>13.8</v>
      </c>
      <c r="P2643" s="2">
        <v>0</v>
      </c>
      <c r="Q2643" s="2">
        <v>0</v>
      </c>
      <c r="R2643" s="2">
        <v>0</v>
      </c>
      <c r="S2643" s="2">
        <v>0</v>
      </c>
      <c r="T2643" s="2">
        <v>0</v>
      </c>
      <c r="U2643" s="2">
        <v>13.8</v>
      </c>
      <c r="V2643" t="s">
        <v>55</v>
      </c>
    </row>
    <row r="2644" spans="1:22" ht="15.75" hidden="1" thickBot="1" x14ac:dyDescent="0.3">
      <c r="A2644" t="s">
        <v>8324</v>
      </c>
      <c r="B2644" s="6" t="s">
        <v>10857</v>
      </c>
      <c r="C2644" t="s">
        <v>1</v>
      </c>
      <c r="D2644" t="s">
        <v>7706</v>
      </c>
      <c r="E2644" t="s">
        <v>10763</v>
      </c>
      <c r="F2644" t="s">
        <v>10764</v>
      </c>
      <c r="G2644">
        <v>571</v>
      </c>
      <c r="H2644">
        <v>571</v>
      </c>
      <c r="I2644">
        <v>571</v>
      </c>
      <c r="J2644">
        <v>571</v>
      </c>
      <c r="K2644">
        <v>0</v>
      </c>
      <c r="L2644" s="2">
        <v>0</v>
      </c>
      <c r="M2644" s="2">
        <v>0</v>
      </c>
      <c r="N2644" s="2">
        <v>0</v>
      </c>
      <c r="O2644" s="2">
        <v>536.75</v>
      </c>
      <c r="P2644" s="2">
        <v>0</v>
      </c>
      <c r="Q2644" s="2">
        <v>0</v>
      </c>
      <c r="R2644" s="2">
        <v>0</v>
      </c>
      <c r="S2644" s="2">
        <v>0</v>
      </c>
      <c r="T2644" s="2">
        <v>0</v>
      </c>
      <c r="U2644" s="2">
        <v>536.75</v>
      </c>
      <c r="V2644" t="s">
        <v>55</v>
      </c>
    </row>
    <row r="2645" spans="1:22" ht="15.75" hidden="1" thickBot="1" x14ac:dyDescent="0.3">
      <c r="A2645" t="s">
        <v>8324</v>
      </c>
      <c r="B2645" s="6" t="s">
        <v>10857</v>
      </c>
      <c r="C2645" t="s">
        <v>1</v>
      </c>
      <c r="D2645" t="s">
        <v>7706</v>
      </c>
      <c r="E2645" t="s">
        <v>10763</v>
      </c>
      <c r="F2645" t="s">
        <v>10764</v>
      </c>
      <c r="G2645">
        <v>570</v>
      </c>
      <c r="H2645">
        <v>570</v>
      </c>
      <c r="I2645">
        <v>570</v>
      </c>
      <c r="J2645">
        <v>570</v>
      </c>
      <c r="K2645">
        <v>0</v>
      </c>
      <c r="L2645" s="2">
        <v>0</v>
      </c>
      <c r="M2645" s="2">
        <v>0</v>
      </c>
      <c r="N2645" s="2">
        <v>0</v>
      </c>
      <c r="O2645" s="2">
        <v>48</v>
      </c>
      <c r="P2645" s="2">
        <v>0</v>
      </c>
      <c r="Q2645" s="2">
        <v>0</v>
      </c>
      <c r="R2645" s="2">
        <v>0</v>
      </c>
      <c r="S2645" s="2">
        <v>0</v>
      </c>
      <c r="T2645" s="2">
        <v>0</v>
      </c>
      <c r="U2645" s="2">
        <v>48</v>
      </c>
      <c r="V2645" t="s">
        <v>55</v>
      </c>
    </row>
    <row r="2646" spans="1:22" ht="15.75" hidden="1" thickBot="1" x14ac:dyDescent="0.3">
      <c r="A2646" t="s">
        <v>8324</v>
      </c>
      <c r="B2646" s="6" t="s">
        <v>10857</v>
      </c>
      <c r="C2646" t="s">
        <v>1</v>
      </c>
      <c r="D2646" t="s">
        <v>7706</v>
      </c>
      <c r="E2646" t="s">
        <v>10763</v>
      </c>
      <c r="F2646" t="s">
        <v>10764</v>
      </c>
      <c r="G2646">
        <v>569</v>
      </c>
      <c r="H2646">
        <v>569</v>
      </c>
      <c r="I2646">
        <v>569</v>
      </c>
      <c r="J2646">
        <v>569</v>
      </c>
      <c r="K2646">
        <v>0</v>
      </c>
      <c r="L2646" s="2">
        <v>0</v>
      </c>
      <c r="M2646" s="2">
        <v>0</v>
      </c>
      <c r="N2646" s="2">
        <v>0</v>
      </c>
      <c r="O2646" s="2">
        <v>16.5</v>
      </c>
      <c r="P2646" s="2">
        <v>0</v>
      </c>
      <c r="Q2646" s="2">
        <v>0</v>
      </c>
      <c r="R2646" s="2">
        <v>0</v>
      </c>
      <c r="S2646" s="2">
        <v>0</v>
      </c>
      <c r="T2646" s="2">
        <v>0</v>
      </c>
      <c r="U2646" s="2">
        <v>16.5</v>
      </c>
      <c r="V2646" t="s">
        <v>55</v>
      </c>
    </row>
    <row r="2647" spans="1:22" ht="15.75" hidden="1" thickBot="1" x14ac:dyDescent="0.3">
      <c r="A2647" t="s">
        <v>8324</v>
      </c>
      <c r="B2647" s="6" t="s">
        <v>10857</v>
      </c>
      <c r="C2647" t="s">
        <v>1</v>
      </c>
      <c r="D2647" t="s">
        <v>7706</v>
      </c>
      <c r="E2647" t="s">
        <v>10763</v>
      </c>
      <c r="F2647" t="s">
        <v>10764</v>
      </c>
      <c r="G2647">
        <v>568</v>
      </c>
      <c r="H2647">
        <v>568</v>
      </c>
      <c r="I2647">
        <v>568</v>
      </c>
      <c r="J2647">
        <v>568</v>
      </c>
      <c r="K2647">
        <v>0</v>
      </c>
      <c r="L2647" s="2">
        <v>0</v>
      </c>
      <c r="M2647" s="2">
        <v>0</v>
      </c>
      <c r="N2647" s="2">
        <v>0</v>
      </c>
      <c r="O2647" s="2">
        <v>16.2</v>
      </c>
      <c r="P2647" s="2">
        <v>0</v>
      </c>
      <c r="Q2647" s="2">
        <v>0</v>
      </c>
      <c r="R2647" s="2">
        <v>0</v>
      </c>
      <c r="S2647" s="2">
        <v>0</v>
      </c>
      <c r="T2647" s="2">
        <v>0</v>
      </c>
      <c r="U2647" s="2">
        <v>16.2</v>
      </c>
      <c r="V2647" t="s">
        <v>55</v>
      </c>
    </row>
    <row r="2648" spans="1:22" ht="15.75" hidden="1" thickBot="1" x14ac:dyDescent="0.3">
      <c r="A2648" t="s">
        <v>8324</v>
      </c>
      <c r="B2648" s="168" t="s">
        <v>10857</v>
      </c>
      <c r="C2648" t="s">
        <v>1</v>
      </c>
      <c r="D2648" t="s">
        <v>7706</v>
      </c>
      <c r="E2648" t="s">
        <v>10763</v>
      </c>
      <c r="F2648" t="s">
        <v>10764</v>
      </c>
      <c r="G2648">
        <v>567</v>
      </c>
      <c r="H2648">
        <v>567</v>
      </c>
      <c r="I2648">
        <v>567</v>
      </c>
      <c r="J2648">
        <v>567</v>
      </c>
      <c r="K2648">
        <v>0</v>
      </c>
      <c r="L2648" s="2">
        <v>0</v>
      </c>
      <c r="M2648" s="2">
        <v>0</v>
      </c>
      <c r="N2648" s="2">
        <v>0</v>
      </c>
      <c r="O2648" s="2">
        <v>538</v>
      </c>
      <c r="P2648" s="2">
        <v>0</v>
      </c>
      <c r="Q2648" s="2">
        <v>0</v>
      </c>
      <c r="R2648" s="2">
        <v>0</v>
      </c>
      <c r="S2648" s="2">
        <v>0</v>
      </c>
      <c r="T2648" s="2">
        <v>0</v>
      </c>
      <c r="U2648" s="2">
        <v>538</v>
      </c>
      <c r="V2648" t="s">
        <v>55</v>
      </c>
    </row>
    <row r="2649" spans="1:22" ht="15.75" hidden="1" thickBot="1" x14ac:dyDescent="0.3">
      <c r="A2649" t="s">
        <v>8324</v>
      </c>
      <c r="B2649" s="6" t="s">
        <v>10856</v>
      </c>
      <c r="C2649" t="s">
        <v>1</v>
      </c>
      <c r="D2649" t="s">
        <v>7706</v>
      </c>
      <c r="E2649" t="s">
        <v>10763</v>
      </c>
      <c r="F2649" t="s">
        <v>10764</v>
      </c>
      <c r="G2649">
        <v>566</v>
      </c>
      <c r="H2649">
        <v>566</v>
      </c>
      <c r="I2649">
        <v>566</v>
      </c>
      <c r="J2649">
        <v>566</v>
      </c>
      <c r="K2649">
        <v>0</v>
      </c>
      <c r="L2649" s="2">
        <v>0</v>
      </c>
      <c r="M2649" s="2">
        <v>0</v>
      </c>
      <c r="N2649" s="2">
        <v>0</v>
      </c>
      <c r="O2649" s="2">
        <v>17.399999999999999</v>
      </c>
      <c r="P2649" s="2">
        <v>0</v>
      </c>
      <c r="Q2649" s="2">
        <v>0</v>
      </c>
      <c r="R2649" s="2">
        <v>0</v>
      </c>
      <c r="S2649" s="2">
        <v>0</v>
      </c>
      <c r="T2649" s="2">
        <v>0</v>
      </c>
      <c r="U2649" s="2">
        <v>17.399999999999999</v>
      </c>
      <c r="V2649" t="s">
        <v>55</v>
      </c>
    </row>
    <row r="2650" spans="1:22" ht="15.75" hidden="1" thickBot="1" x14ac:dyDescent="0.3">
      <c r="A2650" t="s">
        <v>8324</v>
      </c>
      <c r="B2650" s="6" t="s">
        <v>10856</v>
      </c>
      <c r="C2650" t="s">
        <v>1</v>
      </c>
      <c r="D2650" t="s">
        <v>7706</v>
      </c>
      <c r="E2650" t="s">
        <v>10763</v>
      </c>
      <c r="F2650" t="s">
        <v>10764</v>
      </c>
      <c r="G2650">
        <v>565</v>
      </c>
      <c r="H2650">
        <v>565</v>
      </c>
      <c r="I2650">
        <v>565</v>
      </c>
      <c r="J2650">
        <v>565</v>
      </c>
      <c r="K2650">
        <v>0</v>
      </c>
      <c r="L2650" s="2">
        <v>0</v>
      </c>
      <c r="M2650" s="2">
        <v>0</v>
      </c>
      <c r="N2650" s="2">
        <v>0</v>
      </c>
      <c r="O2650" s="2">
        <v>0</v>
      </c>
      <c r="P2650" s="2">
        <v>0</v>
      </c>
      <c r="Q2650" s="2">
        <v>0</v>
      </c>
      <c r="R2650" s="2">
        <v>0</v>
      </c>
      <c r="S2650" s="2">
        <v>0</v>
      </c>
      <c r="T2650" s="2">
        <v>0</v>
      </c>
      <c r="U2650" s="2">
        <v>0</v>
      </c>
      <c r="V2650" t="s">
        <v>55</v>
      </c>
    </row>
    <row r="2651" spans="1:22" ht="15.75" hidden="1" thickBot="1" x14ac:dyDescent="0.3">
      <c r="A2651" t="s">
        <v>8324</v>
      </c>
      <c r="B2651" s="6" t="s">
        <v>10856</v>
      </c>
      <c r="C2651" t="s">
        <v>1</v>
      </c>
      <c r="D2651" t="s">
        <v>7706</v>
      </c>
      <c r="E2651" t="s">
        <v>10763</v>
      </c>
      <c r="F2651" t="s">
        <v>10764</v>
      </c>
      <c r="G2651">
        <v>564</v>
      </c>
      <c r="H2651">
        <v>564</v>
      </c>
      <c r="I2651">
        <v>564</v>
      </c>
      <c r="J2651">
        <v>564</v>
      </c>
      <c r="K2651">
        <v>0</v>
      </c>
      <c r="L2651" s="2">
        <v>0</v>
      </c>
      <c r="M2651" s="2">
        <v>0</v>
      </c>
      <c r="N2651" s="2">
        <v>0</v>
      </c>
      <c r="O2651" s="2">
        <v>112</v>
      </c>
      <c r="P2651" s="2">
        <v>0</v>
      </c>
      <c r="Q2651" s="2">
        <v>0</v>
      </c>
      <c r="R2651" s="2">
        <v>0</v>
      </c>
      <c r="S2651" s="2">
        <v>0</v>
      </c>
      <c r="T2651" s="2">
        <v>0</v>
      </c>
      <c r="U2651" s="2">
        <v>112</v>
      </c>
      <c r="V2651" t="s">
        <v>55</v>
      </c>
    </row>
    <row r="2652" spans="1:22" ht="15.75" hidden="1" thickBot="1" x14ac:dyDescent="0.3">
      <c r="A2652" t="s">
        <v>8324</v>
      </c>
      <c r="B2652" s="6" t="s">
        <v>10856</v>
      </c>
      <c r="C2652" t="s">
        <v>1</v>
      </c>
      <c r="D2652" t="s">
        <v>7706</v>
      </c>
      <c r="E2652" t="s">
        <v>10763</v>
      </c>
      <c r="F2652" t="s">
        <v>10764</v>
      </c>
      <c r="G2652">
        <v>563</v>
      </c>
      <c r="H2652">
        <v>563</v>
      </c>
      <c r="I2652">
        <v>563</v>
      </c>
      <c r="J2652">
        <v>563</v>
      </c>
      <c r="K2652">
        <v>0</v>
      </c>
      <c r="L2652" s="2">
        <v>0</v>
      </c>
      <c r="M2652" s="2">
        <v>0</v>
      </c>
      <c r="N2652" s="2">
        <v>0</v>
      </c>
      <c r="O2652" s="2">
        <v>288.2</v>
      </c>
      <c r="P2652" s="2">
        <v>0</v>
      </c>
      <c r="Q2652" s="2">
        <v>0</v>
      </c>
      <c r="R2652" s="2">
        <v>0</v>
      </c>
      <c r="S2652" s="2">
        <v>0</v>
      </c>
      <c r="T2652" s="2">
        <v>0</v>
      </c>
      <c r="U2652" s="2">
        <v>288.2</v>
      </c>
      <c r="V2652" t="s">
        <v>55</v>
      </c>
    </row>
    <row r="2653" spans="1:22" ht="15.75" hidden="1" thickBot="1" x14ac:dyDescent="0.3">
      <c r="A2653" t="s">
        <v>8324</v>
      </c>
      <c r="B2653" s="6" t="s">
        <v>10856</v>
      </c>
      <c r="C2653" t="s">
        <v>1</v>
      </c>
      <c r="D2653" t="s">
        <v>7706</v>
      </c>
      <c r="E2653" t="s">
        <v>10763</v>
      </c>
      <c r="F2653" t="s">
        <v>10764</v>
      </c>
      <c r="G2653">
        <v>562</v>
      </c>
      <c r="H2653">
        <v>562</v>
      </c>
      <c r="I2653">
        <v>562</v>
      </c>
      <c r="J2653">
        <v>562</v>
      </c>
      <c r="K2653">
        <v>0</v>
      </c>
      <c r="L2653" s="2">
        <v>0</v>
      </c>
      <c r="M2653" s="2">
        <v>0</v>
      </c>
      <c r="N2653" s="2">
        <v>0</v>
      </c>
      <c r="O2653" s="2">
        <v>13.64</v>
      </c>
      <c r="P2653" s="2">
        <v>0</v>
      </c>
      <c r="Q2653" s="2">
        <v>0</v>
      </c>
      <c r="R2653" s="2">
        <v>0</v>
      </c>
      <c r="S2653" s="2">
        <v>0</v>
      </c>
      <c r="T2653" s="2">
        <v>0</v>
      </c>
      <c r="U2653" s="2">
        <v>13.64</v>
      </c>
      <c r="V2653" t="s">
        <v>55</v>
      </c>
    </row>
    <row r="2654" spans="1:22" ht="15.75" hidden="1" thickBot="1" x14ac:dyDescent="0.3">
      <c r="A2654" t="s">
        <v>8324</v>
      </c>
      <c r="B2654" s="6" t="s">
        <v>10856</v>
      </c>
      <c r="C2654" t="s">
        <v>1</v>
      </c>
      <c r="D2654" t="s">
        <v>7706</v>
      </c>
      <c r="E2654" t="s">
        <v>10763</v>
      </c>
      <c r="F2654" t="s">
        <v>10764</v>
      </c>
      <c r="G2654">
        <v>561</v>
      </c>
      <c r="H2654">
        <v>561</v>
      </c>
      <c r="I2654">
        <v>561</v>
      </c>
      <c r="J2654">
        <v>561</v>
      </c>
      <c r="K2654">
        <v>0</v>
      </c>
      <c r="L2654" s="2">
        <v>0</v>
      </c>
      <c r="M2654" s="2">
        <v>0</v>
      </c>
      <c r="N2654" s="2">
        <v>0</v>
      </c>
      <c r="O2654" s="2">
        <v>321.05</v>
      </c>
      <c r="P2654" s="2">
        <v>0</v>
      </c>
      <c r="Q2654" s="2">
        <v>0</v>
      </c>
      <c r="R2654" s="2">
        <v>0</v>
      </c>
      <c r="S2654" s="2">
        <v>0</v>
      </c>
      <c r="T2654" s="2">
        <v>0</v>
      </c>
      <c r="U2654" s="2">
        <v>321.05</v>
      </c>
      <c r="V2654" t="s">
        <v>55</v>
      </c>
    </row>
    <row r="2655" spans="1:22" ht="15.75" hidden="1" thickBot="1" x14ac:dyDescent="0.3">
      <c r="A2655" t="s">
        <v>8324</v>
      </c>
      <c r="B2655" s="6" t="s">
        <v>10856</v>
      </c>
      <c r="C2655" t="s">
        <v>1</v>
      </c>
      <c r="D2655" t="s">
        <v>7706</v>
      </c>
      <c r="E2655" t="s">
        <v>10763</v>
      </c>
      <c r="F2655" t="s">
        <v>10764</v>
      </c>
      <c r="G2655">
        <v>560</v>
      </c>
      <c r="H2655">
        <v>560</v>
      </c>
      <c r="I2655">
        <v>560</v>
      </c>
      <c r="J2655">
        <v>560</v>
      </c>
      <c r="K2655">
        <v>0</v>
      </c>
      <c r="L2655" s="2">
        <v>0</v>
      </c>
      <c r="M2655" s="2">
        <v>0</v>
      </c>
      <c r="N2655" s="2">
        <v>0</v>
      </c>
      <c r="O2655" s="2">
        <v>6.75</v>
      </c>
      <c r="P2655" s="2">
        <v>0</v>
      </c>
      <c r="Q2655" s="2">
        <v>0</v>
      </c>
      <c r="R2655" s="2">
        <v>0</v>
      </c>
      <c r="S2655" s="2">
        <v>0</v>
      </c>
      <c r="T2655" s="2">
        <v>0</v>
      </c>
      <c r="U2655" s="2">
        <v>6.75</v>
      </c>
      <c r="V2655" t="s">
        <v>55</v>
      </c>
    </row>
    <row r="2656" spans="1:22" ht="15.75" hidden="1" thickBot="1" x14ac:dyDescent="0.3">
      <c r="A2656" t="s">
        <v>8324</v>
      </c>
      <c r="B2656" s="6" t="s">
        <v>10856</v>
      </c>
      <c r="C2656" t="s">
        <v>1</v>
      </c>
      <c r="D2656" t="s">
        <v>7706</v>
      </c>
      <c r="E2656" t="s">
        <v>10763</v>
      </c>
      <c r="F2656" t="s">
        <v>10764</v>
      </c>
      <c r="G2656">
        <v>559</v>
      </c>
      <c r="H2656">
        <v>559</v>
      </c>
      <c r="I2656">
        <v>559</v>
      </c>
      <c r="J2656">
        <v>559</v>
      </c>
      <c r="K2656">
        <v>0</v>
      </c>
      <c r="L2656" s="2">
        <v>0</v>
      </c>
      <c r="M2656" s="2">
        <v>0</v>
      </c>
      <c r="N2656" s="2">
        <v>0</v>
      </c>
      <c r="O2656" s="2">
        <v>77</v>
      </c>
      <c r="P2656" s="2">
        <v>0</v>
      </c>
      <c r="Q2656" s="2">
        <v>0</v>
      </c>
      <c r="R2656" s="2">
        <v>0</v>
      </c>
      <c r="S2656" s="2">
        <v>0</v>
      </c>
      <c r="T2656" s="2">
        <v>0</v>
      </c>
      <c r="U2656" s="2">
        <v>77</v>
      </c>
      <c r="V2656" t="s">
        <v>55</v>
      </c>
    </row>
    <row r="2657" spans="1:22" ht="15.75" hidden="1" thickBot="1" x14ac:dyDescent="0.3">
      <c r="A2657" t="s">
        <v>8324</v>
      </c>
      <c r="B2657" s="6" t="s">
        <v>10856</v>
      </c>
      <c r="C2657" t="s">
        <v>1</v>
      </c>
      <c r="D2657" t="s">
        <v>7706</v>
      </c>
      <c r="E2657" t="s">
        <v>10763</v>
      </c>
      <c r="F2657" t="s">
        <v>10764</v>
      </c>
      <c r="G2657">
        <v>558</v>
      </c>
      <c r="H2657">
        <v>558</v>
      </c>
      <c r="I2657">
        <v>558</v>
      </c>
      <c r="J2657">
        <v>558</v>
      </c>
      <c r="K2657">
        <v>0</v>
      </c>
      <c r="L2657" s="2">
        <v>0</v>
      </c>
      <c r="M2657" s="2">
        <v>0</v>
      </c>
      <c r="N2657" s="2">
        <v>0</v>
      </c>
      <c r="O2657" s="2">
        <v>156.25</v>
      </c>
      <c r="P2657" s="2">
        <v>0</v>
      </c>
      <c r="Q2657" s="2">
        <v>0</v>
      </c>
      <c r="R2657" s="2">
        <v>0</v>
      </c>
      <c r="S2657" s="2">
        <v>0</v>
      </c>
      <c r="T2657" s="2">
        <v>0</v>
      </c>
      <c r="U2657" s="2">
        <v>156.25</v>
      </c>
      <c r="V2657" t="s">
        <v>55</v>
      </c>
    </row>
    <row r="2658" spans="1:22" ht="15.75" hidden="1" thickBot="1" x14ac:dyDescent="0.3">
      <c r="A2658" t="s">
        <v>8324</v>
      </c>
      <c r="B2658" s="6" t="s">
        <v>10856</v>
      </c>
      <c r="C2658" t="s">
        <v>1</v>
      </c>
      <c r="D2658" t="s">
        <v>7706</v>
      </c>
      <c r="E2658" t="s">
        <v>10763</v>
      </c>
      <c r="F2658" t="s">
        <v>10764</v>
      </c>
      <c r="G2658">
        <v>557</v>
      </c>
      <c r="H2658">
        <v>557</v>
      </c>
      <c r="I2658">
        <v>557</v>
      </c>
      <c r="J2658">
        <v>557</v>
      </c>
      <c r="K2658">
        <v>0</v>
      </c>
      <c r="L2658" s="2">
        <v>0</v>
      </c>
      <c r="M2658" s="2">
        <v>0</v>
      </c>
      <c r="N2658" s="2">
        <v>0</v>
      </c>
      <c r="O2658" s="2">
        <v>47.75</v>
      </c>
      <c r="P2658" s="2">
        <v>0</v>
      </c>
      <c r="Q2658" s="2">
        <v>0</v>
      </c>
      <c r="R2658" s="2">
        <v>0</v>
      </c>
      <c r="S2658" s="2">
        <v>0</v>
      </c>
      <c r="T2658" s="2">
        <v>0</v>
      </c>
      <c r="U2658" s="2">
        <v>47.75</v>
      </c>
      <c r="V2658" t="s">
        <v>55</v>
      </c>
    </row>
    <row r="2659" spans="1:22" ht="15.75" hidden="1" thickBot="1" x14ac:dyDescent="0.3">
      <c r="A2659" t="s">
        <v>8324</v>
      </c>
      <c r="B2659" s="6" t="s">
        <v>10856</v>
      </c>
      <c r="C2659" t="s">
        <v>1</v>
      </c>
      <c r="D2659" t="s">
        <v>7706</v>
      </c>
      <c r="E2659" t="s">
        <v>10763</v>
      </c>
      <c r="F2659" t="s">
        <v>10764</v>
      </c>
      <c r="G2659">
        <v>556</v>
      </c>
      <c r="H2659">
        <v>556</v>
      </c>
      <c r="I2659">
        <v>556</v>
      </c>
      <c r="J2659">
        <v>556</v>
      </c>
      <c r="K2659">
        <v>0</v>
      </c>
      <c r="L2659" s="2">
        <v>0</v>
      </c>
      <c r="M2659" s="2">
        <v>0</v>
      </c>
      <c r="N2659" s="2">
        <v>0</v>
      </c>
      <c r="O2659" s="2">
        <v>100.98</v>
      </c>
      <c r="P2659" s="2">
        <v>0</v>
      </c>
      <c r="Q2659" s="2">
        <v>0</v>
      </c>
      <c r="R2659" s="2">
        <v>0</v>
      </c>
      <c r="S2659" s="2">
        <v>0</v>
      </c>
      <c r="T2659" s="2">
        <v>0</v>
      </c>
      <c r="U2659" s="2">
        <v>100.98</v>
      </c>
      <c r="V2659" t="s">
        <v>55</v>
      </c>
    </row>
    <row r="2660" spans="1:22" ht="15.75" hidden="1" thickBot="1" x14ac:dyDescent="0.3">
      <c r="A2660" t="s">
        <v>8324</v>
      </c>
      <c r="B2660" s="6" t="s">
        <v>10856</v>
      </c>
      <c r="C2660" t="s">
        <v>1</v>
      </c>
      <c r="D2660" t="s">
        <v>7706</v>
      </c>
      <c r="E2660" t="s">
        <v>10763</v>
      </c>
      <c r="F2660" t="s">
        <v>10764</v>
      </c>
      <c r="G2660">
        <v>555</v>
      </c>
      <c r="H2660">
        <v>555</v>
      </c>
      <c r="I2660">
        <v>555</v>
      </c>
      <c r="J2660">
        <v>555</v>
      </c>
      <c r="K2660">
        <v>0</v>
      </c>
      <c r="L2660" s="2">
        <v>0</v>
      </c>
      <c r="M2660" s="2">
        <v>0</v>
      </c>
      <c r="N2660" s="2">
        <v>0</v>
      </c>
      <c r="O2660" s="2">
        <v>155</v>
      </c>
      <c r="P2660" s="2">
        <v>0</v>
      </c>
      <c r="Q2660" s="2">
        <v>0</v>
      </c>
      <c r="R2660" s="2">
        <v>0</v>
      </c>
      <c r="S2660" s="2">
        <v>0</v>
      </c>
      <c r="T2660" s="2">
        <v>0</v>
      </c>
      <c r="U2660" s="2">
        <v>155</v>
      </c>
      <c r="V2660" t="s">
        <v>55</v>
      </c>
    </row>
    <row r="2661" spans="1:22" ht="15.75" hidden="1" thickBot="1" x14ac:dyDescent="0.3">
      <c r="A2661" t="s">
        <v>8324</v>
      </c>
      <c r="B2661" s="6" t="s">
        <v>10856</v>
      </c>
      <c r="C2661" t="s">
        <v>1</v>
      </c>
      <c r="D2661" t="s">
        <v>7706</v>
      </c>
      <c r="E2661" t="s">
        <v>10763</v>
      </c>
      <c r="F2661" t="s">
        <v>10764</v>
      </c>
      <c r="G2661">
        <v>554</v>
      </c>
      <c r="H2661">
        <v>554</v>
      </c>
      <c r="I2661">
        <v>554</v>
      </c>
      <c r="J2661">
        <v>554</v>
      </c>
      <c r="K2661">
        <v>0</v>
      </c>
      <c r="L2661" s="2">
        <v>0</v>
      </c>
      <c r="M2661" s="2">
        <v>0</v>
      </c>
      <c r="N2661" s="2">
        <v>0</v>
      </c>
      <c r="O2661" s="2">
        <v>73.900000000000006</v>
      </c>
      <c r="P2661" s="2">
        <v>0</v>
      </c>
      <c r="Q2661" s="2">
        <v>0</v>
      </c>
      <c r="R2661" s="2">
        <v>0</v>
      </c>
      <c r="S2661" s="2">
        <v>0</v>
      </c>
      <c r="T2661" s="2">
        <v>0</v>
      </c>
      <c r="U2661" s="2">
        <v>73.900000000000006</v>
      </c>
      <c r="V2661" t="s">
        <v>55</v>
      </c>
    </row>
    <row r="2662" spans="1:22" ht="15.75" hidden="1" thickBot="1" x14ac:dyDescent="0.3">
      <c r="A2662" t="s">
        <v>8324</v>
      </c>
      <c r="B2662" s="6" t="s">
        <v>10856</v>
      </c>
      <c r="C2662" t="s">
        <v>1</v>
      </c>
      <c r="D2662" t="s">
        <v>7706</v>
      </c>
      <c r="E2662" t="s">
        <v>10763</v>
      </c>
      <c r="F2662" t="s">
        <v>10764</v>
      </c>
      <c r="G2662">
        <v>553</v>
      </c>
      <c r="H2662">
        <v>553</v>
      </c>
      <c r="I2662">
        <v>553</v>
      </c>
      <c r="J2662">
        <v>553</v>
      </c>
      <c r="K2662">
        <v>0</v>
      </c>
      <c r="L2662" s="2">
        <v>0</v>
      </c>
      <c r="M2662" s="2">
        <v>0</v>
      </c>
      <c r="N2662" s="2">
        <v>0</v>
      </c>
      <c r="O2662" s="2">
        <v>63</v>
      </c>
      <c r="P2662" s="2">
        <v>0</v>
      </c>
      <c r="Q2662" s="2">
        <v>0</v>
      </c>
      <c r="R2662" s="2">
        <v>0</v>
      </c>
      <c r="S2662" s="2">
        <v>0</v>
      </c>
      <c r="T2662" s="2">
        <v>0</v>
      </c>
      <c r="U2662" s="2">
        <v>63</v>
      </c>
      <c r="V2662" t="s">
        <v>55</v>
      </c>
    </row>
    <row r="2663" spans="1:22" ht="15.75" hidden="1" thickBot="1" x14ac:dyDescent="0.3">
      <c r="A2663" t="s">
        <v>8324</v>
      </c>
      <c r="B2663" s="6" t="s">
        <v>10856</v>
      </c>
      <c r="C2663" t="s">
        <v>1</v>
      </c>
      <c r="D2663" t="s">
        <v>7706</v>
      </c>
      <c r="E2663" t="s">
        <v>10763</v>
      </c>
      <c r="F2663" t="s">
        <v>10764</v>
      </c>
      <c r="G2663">
        <v>552</v>
      </c>
      <c r="H2663">
        <v>552</v>
      </c>
      <c r="I2663">
        <v>552</v>
      </c>
      <c r="J2663">
        <v>552</v>
      </c>
      <c r="K2663">
        <v>0</v>
      </c>
      <c r="L2663" s="2">
        <v>0</v>
      </c>
      <c r="M2663" s="2">
        <v>0</v>
      </c>
      <c r="N2663" s="2">
        <v>0</v>
      </c>
      <c r="O2663" s="2">
        <v>72.3</v>
      </c>
      <c r="P2663" s="2">
        <v>0</v>
      </c>
      <c r="Q2663" s="2">
        <v>0</v>
      </c>
      <c r="R2663" s="2">
        <v>0</v>
      </c>
      <c r="S2663" s="2">
        <v>0</v>
      </c>
      <c r="T2663" s="2">
        <v>0</v>
      </c>
      <c r="U2663" s="2">
        <v>72.3</v>
      </c>
      <c r="V2663" t="s">
        <v>55</v>
      </c>
    </row>
    <row r="2664" spans="1:22" ht="15.75" hidden="1" thickBot="1" x14ac:dyDescent="0.3">
      <c r="A2664" t="s">
        <v>8324</v>
      </c>
      <c r="B2664" s="6" t="s">
        <v>10856</v>
      </c>
      <c r="C2664" t="s">
        <v>1</v>
      </c>
      <c r="D2664" t="s">
        <v>7706</v>
      </c>
      <c r="E2664" t="s">
        <v>10763</v>
      </c>
      <c r="F2664" t="s">
        <v>10764</v>
      </c>
      <c r="G2664">
        <v>551</v>
      </c>
      <c r="H2664">
        <v>551</v>
      </c>
      <c r="I2664">
        <v>551</v>
      </c>
      <c r="J2664">
        <v>551</v>
      </c>
      <c r="K2664">
        <v>0</v>
      </c>
      <c r="L2664" s="2">
        <v>0</v>
      </c>
      <c r="M2664" s="2">
        <v>0</v>
      </c>
      <c r="N2664" s="2">
        <v>0</v>
      </c>
      <c r="O2664" s="2">
        <v>67.5</v>
      </c>
      <c r="P2664" s="2">
        <v>0</v>
      </c>
      <c r="Q2664" s="2">
        <v>0</v>
      </c>
      <c r="R2664" s="2">
        <v>0</v>
      </c>
      <c r="S2664" s="2">
        <v>0</v>
      </c>
      <c r="T2664" s="2">
        <v>0</v>
      </c>
      <c r="U2664" s="2">
        <v>67.5</v>
      </c>
      <c r="V2664" t="s">
        <v>55</v>
      </c>
    </row>
    <row r="2665" spans="1:22" ht="15.75" hidden="1" thickBot="1" x14ac:dyDescent="0.3">
      <c r="A2665" t="s">
        <v>8323</v>
      </c>
      <c r="B2665" s="6" t="s">
        <v>10789</v>
      </c>
      <c r="C2665" t="s">
        <v>1</v>
      </c>
      <c r="D2665" t="s">
        <v>7706</v>
      </c>
      <c r="E2665" t="s">
        <v>10763</v>
      </c>
      <c r="F2665" t="s">
        <v>10764</v>
      </c>
      <c r="G2665">
        <v>550</v>
      </c>
      <c r="H2665">
        <v>550</v>
      </c>
      <c r="I2665">
        <v>550</v>
      </c>
      <c r="J2665">
        <v>550</v>
      </c>
      <c r="K2665">
        <v>0</v>
      </c>
      <c r="L2665" s="2">
        <v>0</v>
      </c>
      <c r="M2665" s="2">
        <v>0</v>
      </c>
      <c r="N2665" s="2">
        <v>0</v>
      </c>
      <c r="O2665" s="2">
        <v>446.5</v>
      </c>
      <c r="P2665" s="2">
        <v>0</v>
      </c>
      <c r="Q2665" s="2">
        <v>0</v>
      </c>
      <c r="R2665" s="2">
        <v>0</v>
      </c>
      <c r="S2665" s="2">
        <v>0</v>
      </c>
      <c r="T2665" s="2">
        <v>0</v>
      </c>
      <c r="U2665" s="2">
        <v>446.5</v>
      </c>
      <c r="V2665" t="s">
        <v>55</v>
      </c>
    </row>
    <row r="2666" spans="1:22" ht="15.75" hidden="1" thickBot="1" x14ac:dyDescent="0.3">
      <c r="A2666" t="s">
        <v>8323</v>
      </c>
      <c r="B2666" s="6" t="s">
        <v>10789</v>
      </c>
      <c r="C2666" t="s">
        <v>1</v>
      </c>
      <c r="D2666" t="s">
        <v>7706</v>
      </c>
      <c r="E2666" t="s">
        <v>10763</v>
      </c>
      <c r="F2666" t="s">
        <v>10764</v>
      </c>
      <c r="G2666">
        <v>549</v>
      </c>
      <c r="H2666">
        <v>549</v>
      </c>
      <c r="I2666">
        <v>549</v>
      </c>
      <c r="J2666">
        <v>549</v>
      </c>
      <c r="K2666">
        <v>0</v>
      </c>
      <c r="L2666" s="2">
        <v>0</v>
      </c>
      <c r="M2666" s="2">
        <v>0</v>
      </c>
      <c r="N2666" s="2">
        <v>0</v>
      </c>
      <c r="O2666" s="2">
        <v>62.5</v>
      </c>
      <c r="P2666" s="2">
        <v>0</v>
      </c>
      <c r="Q2666" s="2">
        <v>0</v>
      </c>
      <c r="R2666" s="2">
        <v>0</v>
      </c>
      <c r="S2666" s="2">
        <v>0</v>
      </c>
      <c r="T2666" s="2">
        <v>0</v>
      </c>
      <c r="U2666" s="2">
        <v>62.5</v>
      </c>
      <c r="V2666" t="s">
        <v>55</v>
      </c>
    </row>
    <row r="2667" spans="1:22" ht="15.75" hidden="1" thickBot="1" x14ac:dyDescent="0.3">
      <c r="A2667" t="s">
        <v>8323</v>
      </c>
      <c r="B2667" s="6" t="s">
        <v>10789</v>
      </c>
      <c r="C2667" t="s">
        <v>1</v>
      </c>
      <c r="D2667" t="s">
        <v>7706</v>
      </c>
      <c r="E2667" t="s">
        <v>10763</v>
      </c>
      <c r="F2667" t="s">
        <v>10764</v>
      </c>
      <c r="G2667">
        <v>548</v>
      </c>
      <c r="H2667">
        <v>548</v>
      </c>
      <c r="I2667">
        <v>548</v>
      </c>
      <c r="J2667">
        <v>548</v>
      </c>
      <c r="K2667">
        <v>0</v>
      </c>
      <c r="L2667" s="2">
        <v>0</v>
      </c>
      <c r="M2667" s="2">
        <v>0</v>
      </c>
      <c r="N2667" s="2">
        <v>0</v>
      </c>
      <c r="O2667" s="2">
        <v>6</v>
      </c>
      <c r="P2667" s="2">
        <v>0</v>
      </c>
      <c r="Q2667" s="2">
        <v>0</v>
      </c>
      <c r="R2667" s="2">
        <v>0</v>
      </c>
      <c r="S2667" s="2">
        <v>0</v>
      </c>
      <c r="T2667" s="2">
        <v>0</v>
      </c>
      <c r="U2667" s="2">
        <v>6</v>
      </c>
      <c r="V2667" t="s">
        <v>55</v>
      </c>
    </row>
    <row r="2668" spans="1:22" ht="15.75" hidden="1" thickBot="1" x14ac:dyDescent="0.3">
      <c r="A2668" t="s">
        <v>8323</v>
      </c>
      <c r="B2668" s="6" t="s">
        <v>10789</v>
      </c>
      <c r="C2668" t="s">
        <v>1</v>
      </c>
      <c r="D2668" t="s">
        <v>7706</v>
      </c>
      <c r="E2668" t="s">
        <v>10763</v>
      </c>
      <c r="F2668" t="s">
        <v>10764</v>
      </c>
      <c r="G2668">
        <v>547</v>
      </c>
      <c r="H2668">
        <v>547</v>
      </c>
      <c r="I2668">
        <v>547</v>
      </c>
      <c r="J2668">
        <v>547</v>
      </c>
      <c r="K2668">
        <v>0</v>
      </c>
      <c r="L2668" s="2">
        <v>0</v>
      </c>
      <c r="M2668" s="2">
        <v>0</v>
      </c>
      <c r="N2668" s="2">
        <v>0</v>
      </c>
      <c r="O2668" s="2">
        <v>453.94</v>
      </c>
      <c r="P2668" s="2">
        <v>0</v>
      </c>
      <c r="Q2668" s="2">
        <v>0</v>
      </c>
      <c r="R2668" s="2">
        <v>0</v>
      </c>
      <c r="S2668" s="2">
        <v>0</v>
      </c>
      <c r="T2668" s="2">
        <v>0</v>
      </c>
      <c r="U2668" s="2">
        <v>453.94</v>
      </c>
      <c r="V2668" t="s">
        <v>55</v>
      </c>
    </row>
    <row r="2669" spans="1:22" ht="15.75" hidden="1" thickBot="1" x14ac:dyDescent="0.3">
      <c r="A2669" t="s">
        <v>8323</v>
      </c>
      <c r="B2669" s="6" t="s">
        <v>10789</v>
      </c>
      <c r="C2669" t="s">
        <v>1</v>
      </c>
      <c r="D2669" t="s">
        <v>7706</v>
      </c>
      <c r="E2669" t="s">
        <v>10763</v>
      </c>
      <c r="F2669" t="s">
        <v>10764</v>
      </c>
      <c r="G2669">
        <v>546</v>
      </c>
      <c r="H2669">
        <v>546</v>
      </c>
      <c r="I2669">
        <v>546</v>
      </c>
      <c r="J2669">
        <v>546</v>
      </c>
      <c r="K2669">
        <v>0</v>
      </c>
      <c r="L2669" s="2">
        <v>0</v>
      </c>
      <c r="M2669" s="2">
        <v>0</v>
      </c>
      <c r="N2669" s="2">
        <v>0</v>
      </c>
      <c r="O2669" s="2">
        <v>283.5</v>
      </c>
      <c r="P2669" s="2">
        <v>0</v>
      </c>
      <c r="Q2669" s="2">
        <v>0</v>
      </c>
      <c r="R2669" s="2">
        <v>0</v>
      </c>
      <c r="S2669" s="2">
        <v>0</v>
      </c>
      <c r="T2669" s="2">
        <v>0</v>
      </c>
      <c r="U2669" s="2">
        <v>283.5</v>
      </c>
      <c r="V2669" t="s">
        <v>55</v>
      </c>
    </row>
    <row r="2670" spans="1:22" ht="15.75" hidden="1" thickBot="1" x14ac:dyDescent="0.3">
      <c r="A2670" t="s">
        <v>8323</v>
      </c>
      <c r="B2670" s="6" t="s">
        <v>10789</v>
      </c>
      <c r="C2670" t="s">
        <v>1</v>
      </c>
      <c r="D2670" t="s">
        <v>7706</v>
      </c>
      <c r="E2670" t="s">
        <v>10763</v>
      </c>
      <c r="F2670" t="s">
        <v>10764</v>
      </c>
      <c r="G2670">
        <v>545</v>
      </c>
      <c r="H2670">
        <v>545</v>
      </c>
      <c r="I2670">
        <v>545</v>
      </c>
      <c r="J2670">
        <v>545</v>
      </c>
      <c r="K2670">
        <v>0</v>
      </c>
      <c r="L2670" s="2">
        <v>0</v>
      </c>
      <c r="M2670" s="2">
        <v>0</v>
      </c>
      <c r="N2670" s="2">
        <v>0</v>
      </c>
      <c r="O2670" s="2">
        <v>6</v>
      </c>
      <c r="P2670" s="2">
        <v>0</v>
      </c>
      <c r="Q2670" s="2">
        <v>0</v>
      </c>
      <c r="R2670" s="2">
        <v>0</v>
      </c>
      <c r="S2670" s="2">
        <v>0</v>
      </c>
      <c r="T2670" s="2">
        <v>0</v>
      </c>
      <c r="U2670" s="2">
        <v>6</v>
      </c>
      <c r="V2670" t="s">
        <v>55</v>
      </c>
    </row>
    <row r="2671" spans="1:22" ht="15.75" hidden="1" thickBot="1" x14ac:dyDescent="0.3">
      <c r="A2671" t="s">
        <v>8323</v>
      </c>
      <c r="B2671" s="6" t="s">
        <v>10789</v>
      </c>
      <c r="C2671" t="s">
        <v>1</v>
      </c>
      <c r="D2671" t="s">
        <v>7706</v>
      </c>
      <c r="E2671" t="s">
        <v>10763</v>
      </c>
      <c r="F2671" t="s">
        <v>10764</v>
      </c>
      <c r="G2671">
        <v>544</v>
      </c>
      <c r="H2671">
        <v>544</v>
      </c>
      <c r="I2671">
        <v>544</v>
      </c>
      <c r="J2671">
        <v>544</v>
      </c>
      <c r="K2671">
        <v>0</v>
      </c>
      <c r="L2671" s="2">
        <v>0</v>
      </c>
      <c r="M2671" s="2">
        <v>0</v>
      </c>
      <c r="N2671" s="2">
        <v>0</v>
      </c>
      <c r="O2671" s="2">
        <v>140</v>
      </c>
      <c r="P2671" s="2">
        <v>0</v>
      </c>
      <c r="Q2671" s="2">
        <v>0</v>
      </c>
      <c r="R2671" s="2">
        <v>0</v>
      </c>
      <c r="S2671" s="2">
        <v>0</v>
      </c>
      <c r="T2671" s="2">
        <v>0</v>
      </c>
      <c r="U2671" s="2">
        <v>140</v>
      </c>
      <c r="V2671" t="s">
        <v>55</v>
      </c>
    </row>
    <row r="2672" spans="1:22" ht="15.75" hidden="1" thickBot="1" x14ac:dyDescent="0.3">
      <c r="A2672" t="s">
        <v>8323</v>
      </c>
      <c r="B2672" s="6" t="s">
        <v>10789</v>
      </c>
      <c r="C2672" t="s">
        <v>1</v>
      </c>
      <c r="D2672" t="s">
        <v>7706</v>
      </c>
      <c r="E2672" t="s">
        <v>10763</v>
      </c>
      <c r="F2672" t="s">
        <v>10764</v>
      </c>
      <c r="G2672">
        <v>543</v>
      </c>
      <c r="H2672">
        <v>543</v>
      </c>
      <c r="I2672">
        <v>543</v>
      </c>
      <c r="J2672">
        <v>543</v>
      </c>
      <c r="K2672">
        <v>0</v>
      </c>
      <c r="L2672" s="2">
        <v>0</v>
      </c>
      <c r="M2672" s="2">
        <v>0</v>
      </c>
      <c r="N2672" s="2">
        <v>0</v>
      </c>
      <c r="O2672" s="2">
        <v>441.5</v>
      </c>
      <c r="P2672" s="2">
        <v>0</v>
      </c>
      <c r="Q2672" s="2">
        <v>0</v>
      </c>
      <c r="R2672" s="2">
        <v>0</v>
      </c>
      <c r="S2672" s="2">
        <v>0</v>
      </c>
      <c r="T2672" s="2">
        <v>0</v>
      </c>
      <c r="U2672" s="2">
        <v>441.5</v>
      </c>
      <c r="V2672" t="s">
        <v>55</v>
      </c>
    </row>
    <row r="2673" spans="1:22" ht="15.75" hidden="1" thickBot="1" x14ac:dyDescent="0.3">
      <c r="A2673" t="s">
        <v>8323</v>
      </c>
      <c r="B2673" s="6" t="s">
        <v>10788</v>
      </c>
      <c r="C2673" t="s">
        <v>1</v>
      </c>
      <c r="D2673" t="s">
        <v>7706</v>
      </c>
      <c r="E2673" t="s">
        <v>10763</v>
      </c>
      <c r="F2673" t="s">
        <v>10764</v>
      </c>
      <c r="G2673">
        <v>542</v>
      </c>
      <c r="H2673">
        <v>542</v>
      </c>
      <c r="I2673">
        <v>542</v>
      </c>
      <c r="J2673">
        <v>542</v>
      </c>
      <c r="K2673">
        <v>0</v>
      </c>
      <c r="L2673" s="2">
        <v>0</v>
      </c>
      <c r="M2673" s="2">
        <v>0</v>
      </c>
      <c r="N2673" s="2">
        <v>0</v>
      </c>
      <c r="O2673" s="2">
        <v>550</v>
      </c>
      <c r="P2673" s="2">
        <v>0</v>
      </c>
      <c r="Q2673" s="2">
        <v>0</v>
      </c>
      <c r="R2673" s="2">
        <v>0</v>
      </c>
      <c r="S2673" s="2">
        <v>0</v>
      </c>
      <c r="T2673" s="2">
        <v>0</v>
      </c>
      <c r="U2673" s="2">
        <v>550</v>
      </c>
      <c r="V2673" t="s">
        <v>55</v>
      </c>
    </row>
    <row r="2674" spans="1:22" ht="15.75" hidden="1" thickBot="1" x14ac:dyDescent="0.3">
      <c r="A2674" t="s">
        <v>8323</v>
      </c>
      <c r="B2674" s="6" t="s">
        <v>10788</v>
      </c>
      <c r="C2674" t="s">
        <v>1</v>
      </c>
      <c r="D2674" t="s">
        <v>7706</v>
      </c>
      <c r="E2674" t="s">
        <v>10763</v>
      </c>
      <c r="F2674" t="s">
        <v>10764</v>
      </c>
      <c r="G2674">
        <v>541</v>
      </c>
      <c r="H2674">
        <v>541</v>
      </c>
      <c r="I2674">
        <v>541</v>
      </c>
      <c r="J2674">
        <v>541</v>
      </c>
      <c r="K2674">
        <v>0</v>
      </c>
      <c r="L2674" s="2">
        <v>0</v>
      </c>
      <c r="M2674" s="2">
        <v>0</v>
      </c>
      <c r="N2674" s="2">
        <v>0</v>
      </c>
      <c r="O2674" s="2">
        <v>30.6</v>
      </c>
      <c r="P2674" s="2">
        <v>0</v>
      </c>
      <c r="Q2674" s="2">
        <v>0</v>
      </c>
      <c r="R2674" s="2">
        <v>0</v>
      </c>
      <c r="S2674" s="2">
        <v>0</v>
      </c>
      <c r="T2674" s="2">
        <v>0</v>
      </c>
      <c r="U2674" s="2">
        <v>30.6</v>
      </c>
      <c r="V2674" t="s">
        <v>55</v>
      </c>
    </row>
    <row r="2675" spans="1:22" ht="15.75" hidden="1" thickBot="1" x14ac:dyDescent="0.3">
      <c r="A2675" t="s">
        <v>8323</v>
      </c>
      <c r="B2675" s="6" t="s">
        <v>10788</v>
      </c>
      <c r="C2675" t="s">
        <v>1</v>
      </c>
      <c r="D2675" t="s">
        <v>7706</v>
      </c>
      <c r="E2675" t="s">
        <v>10763</v>
      </c>
      <c r="F2675" t="s">
        <v>10764</v>
      </c>
      <c r="G2675">
        <v>540</v>
      </c>
      <c r="H2675">
        <v>540</v>
      </c>
      <c r="I2675">
        <v>540</v>
      </c>
      <c r="J2675">
        <v>540</v>
      </c>
      <c r="K2675">
        <v>0</v>
      </c>
      <c r="L2675" s="2">
        <v>0</v>
      </c>
      <c r="M2675" s="2">
        <v>0</v>
      </c>
      <c r="N2675" s="2">
        <v>0</v>
      </c>
      <c r="O2675" s="2">
        <v>516.5</v>
      </c>
      <c r="P2675" s="2">
        <v>0</v>
      </c>
      <c r="Q2675" s="2">
        <v>0</v>
      </c>
      <c r="R2675" s="2">
        <v>0</v>
      </c>
      <c r="S2675" s="2">
        <v>0</v>
      </c>
      <c r="T2675" s="2">
        <v>0</v>
      </c>
      <c r="U2675" s="2">
        <v>516.5</v>
      </c>
      <c r="V2675" t="s">
        <v>55</v>
      </c>
    </row>
    <row r="2676" spans="1:22" ht="15.75" hidden="1" thickBot="1" x14ac:dyDescent="0.3">
      <c r="A2676" t="s">
        <v>8323</v>
      </c>
      <c r="B2676" s="6" t="s">
        <v>10788</v>
      </c>
      <c r="C2676" t="s">
        <v>1</v>
      </c>
      <c r="D2676" t="s">
        <v>7706</v>
      </c>
      <c r="E2676" t="s">
        <v>10763</v>
      </c>
      <c r="F2676" t="s">
        <v>10764</v>
      </c>
      <c r="G2676">
        <v>539</v>
      </c>
      <c r="H2676">
        <v>539</v>
      </c>
      <c r="I2676">
        <v>539</v>
      </c>
      <c r="J2676">
        <v>539</v>
      </c>
      <c r="K2676">
        <v>0</v>
      </c>
      <c r="L2676" s="2">
        <v>0</v>
      </c>
      <c r="M2676" s="2">
        <v>0</v>
      </c>
      <c r="N2676" s="2">
        <v>0</v>
      </c>
      <c r="O2676" s="2">
        <v>67</v>
      </c>
      <c r="P2676" s="2">
        <v>0</v>
      </c>
      <c r="Q2676" s="2">
        <v>0</v>
      </c>
      <c r="R2676" s="2">
        <v>0</v>
      </c>
      <c r="S2676" s="2">
        <v>0</v>
      </c>
      <c r="T2676" s="2">
        <v>0</v>
      </c>
      <c r="U2676" s="2">
        <v>67</v>
      </c>
      <c r="V2676" t="s">
        <v>55</v>
      </c>
    </row>
    <row r="2677" spans="1:22" ht="15.75" hidden="1" thickBot="1" x14ac:dyDescent="0.3">
      <c r="A2677" t="s">
        <v>8323</v>
      </c>
      <c r="B2677" s="6" t="s">
        <v>10788</v>
      </c>
      <c r="C2677" t="s">
        <v>1</v>
      </c>
      <c r="D2677" t="s">
        <v>7706</v>
      </c>
      <c r="E2677" t="s">
        <v>10763</v>
      </c>
      <c r="F2677" t="s">
        <v>10764</v>
      </c>
      <c r="G2677">
        <v>538</v>
      </c>
      <c r="H2677">
        <v>538</v>
      </c>
      <c r="I2677">
        <v>538</v>
      </c>
      <c r="J2677">
        <v>538</v>
      </c>
      <c r="K2677">
        <v>0</v>
      </c>
      <c r="L2677" s="2">
        <v>0</v>
      </c>
      <c r="M2677" s="2">
        <v>0</v>
      </c>
      <c r="N2677" s="2">
        <v>0</v>
      </c>
      <c r="O2677" s="2">
        <v>442</v>
      </c>
      <c r="P2677" s="2">
        <v>0</v>
      </c>
      <c r="Q2677" s="2">
        <v>0</v>
      </c>
      <c r="R2677" s="2">
        <v>0</v>
      </c>
      <c r="S2677" s="2">
        <v>0</v>
      </c>
      <c r="T2677" s="2">
        <v>0</v>
      </c>
      <c r="U2677" s="2">
        <v>442</v>
      </c>
      <c r="V2677" t="s">
        <v>55</v>
      </c>
    </row>
    <row r="2678" spans="1:22" ht="15.75" hidden="1" thickBot="1" x14ac:dyDescent="0.3">
      <c r="A2678" t="s">
        <v>8323</v>
      </c>
      <c r="B2678" s="6" t="s">
        <v>10788</v>
      </c>
      <c r="C2678" t="s">
        <v>1</v>
      </c>
      <c r="D2678" t="s">
        <v>7706</v>
      </c>
      <c r="E2678" t="s">
        <v>10763</v>
      </c>
      <c r="F2678" t="s">
        <v>10764</v>
      </c>
      <c r="G2678">
        <v>537</v>
      </c>
      <c r="H2678">
        <v>537</v>
      </c>
      <c r="I2678">
        <v>537</v>
      </c>
      <c r="J2678">
        <v>537</v>
      </c>
      <c r="K2678">
        <v>0</v>
      </c>
      <c r="L2678" s="2">
        <v>0</v>
      </c>
      <c r="M2678" s="2">
        <v>0</v>
      </c>
      <c r="N2678" s="2">
        <v>0</v>
      </c>
      <c r="O2678" s="2">
        <v>20.5</v>
      </c>
      <c r="P2678" s="2">
        <v>0</v>
      </c>
      <c r="Q2678" s="2">
        <v>0</v>
      </c>
      <c r="R2678" s="2">
        <v>0</v>
      </c>
      <c r="S2678" s="2">
        <v>0</v>
      </c>
      <c r="T2678" s="2">
        <v>0</v>
      </c>
      <c r="U2678" s="2">
        <v>20.5</v>
      </c>
      <c r="V2678" t="s">
        <v>55</v>
      </c>
    </row>
    <row r="2679" spans="1:22" ht="15.75" hidden="1" thickBot="1" x14ac:dyDescent="0.3">
      <c r="A2679" t="s">
        <v>8323</v>
      </c>
      <c r="B2679" s="6" t="s">
        <v>10788</v>
      </c>
      <c r="C2679" t="s">
        <v>1</v>
      </c>
      <c r="D2679" t="s">
        <v>7706</v>
      </c>
      <c r="E2679" t="s">
        <v>10763</v>
      </c>
      <c r="F2679" t="s">
        <v>10764</v>
      </c>
      <c r="G2679">
        <v>536</v>
      </c>
      <c r="H2679">
        <v>536</v>
      </c>
      <c r="I2679">
        <v>536</v>
      </c>
      <c r="J2679">
        <v>536</v>
      </c>
      <c r="K2679">
        <v>0</v>
      </c>
      <c r="L2679" s="2">
        <v>0</v>
      </c>
      <c r="M2679" s="2">
        <v>0</v>
      </c>
      <c r="N2679" s="2">
        <v>0</v>
      </c>
      <c r="O2679" s="2">
        <v>343</v>
      </c>
      <c r="P2679" s="2">
        <v>0</v>
      </c>
      <c r="Q2679" s="2">
        <v>0</v>
      </c>
      <c r="R2679" s="2">
        <v>0</v>
      </c>
      <c r="S2679" s="2">
        <v>0</v>
      </c>
      <c r="T2679" s="2">
        <v>0</v>
      </c>
      <c r="U2679" s="2">
        <v>343</v>
      </c>
      <c r="V2679" t="s">
        <v>55</v>
      </c>
    </row>
    <row r="2680" spans="1:22" ht="15.75" hidden="1" thickBot="1" x14ac:dyDescent="0.3">
      <c r="A2680" t="s">
        <v>8323</v>
      </c>
      <c r="B2680" s="6" t="s">
        <v>10788</v>
      </c>
      <c r="C2680" t="s">
        <v>1</v>
      </c>
      <c r="D2680" t="s">
        <v>7706</v>
      </c>
      <c r="E2680" t="s">
        <v>10763</v>
      </c>
      <c r="F2680" t="s">
        <v>10764</v>
      </c>
      <c r="G2680">
        <v>535</v>
      </c>
      <c r="H2680">
        <v>535</v>
      </c>
      <c r="I2680">
        <v>535</v>
      </c>
      <c r="J2680">
        <v>535</v>
      </c>
      <c r="K2680">
        <v>0</v>
      </c>
      <c r="L2680" s="2">
        <v>0</v>
      </c>
      <c r="M2680" s="2">
        <v>0</v>
      </c>
      <c r="N2680" s="2">
        <v>0</v>
      </c>
      <c r="O2680" s="2">
        <v>41.8</v>
      </c>
      <c r="P2680" s="2">
        <v>0</v>
      </c>
      <c r="Q2680" s="2">
        <v>0</v>
      </c>
      <c r="R2680" s="2">
        <v>0</v>
      </c>
      <c r="S2680" s="2">
        <v>0</v>
      </c>
      <c r="T2680" s="2">
        <v>0</v>
      </c>
      <c r="U2680" s="2">
        <v>41.8</v>
      </c>
      <c r="V2680" t="s">
        <v>55</v>
      </c>
    </row>
    <row r="2681" spans="1:22" ht="15.75" hidden="1" thickBot="1" x14ac:dyDescent="0.3">
      <c r="A2681" t="s">
        <v>8323</v>
      </c>
      <c r="B2681" s="6" t="s">
        <v>10788</v>
      </c>
      <c r="C2681" t="s">
        <v>1</v>
      </c>
      <c r="D2681" t="s">
        <v>7706</v>
      </c>
      <c r="E2681" t="s">
        <v>10763</v>
      </c>
      <c r="F2681" t="s">
        <v>10764</v>
      </c>
      <c r="G2681">
        <v>534</v>
      </c>
      <c r="H2681">
        <v>534</v>
      </c>
      <c r="I2681">
        <v>534</v>
      </c>
      <c r="J2681">
        <v>534</v>
      </c>
      <c r="K2681">
        <v>0</v>
      </c>
      <c r="L2681" s="2">
        <v>0</v>
      </c>
      <c r="M2681" s="2">
        <v>0</v>
      </c>
      <c r="N2681" s="2">
        <v>0</v>
      </c>
      <c r="O2681" s="2">
        <v>186.92</v>
      </c>
      <c r="P2681" s="2">
        <v>0</v>
      </c>
      <c r="Q2681" s="2">
        <v>0</v>
      </c>
      <c r="R2681" s="2">
        <v>0</v>
      </c>
      <c r="S2681" s="2">
        <v>0</v>
      </c>
      <c r="T2681" s="2">
        <v>0</v>
      </c>
      <c r="U2681" s="2">
        <v>186.92</v>
      </c>
      <c r="V2681" t="s">
        <v>55</v>
      </c>
    </row>
    <row r="2682" spans="1:22" ht="15.75" hidden="1" thickBot="1" x14ac:dyDescent="0.3">
      <c r="A2682" t="s">
        <v>8323</v>
      </c>
      <c r="B2682" s="6" t="s">
        <v>10788</v>
      </c>
      <c r="C2682" t="s">
        <v>1</v>
      </c>
      <c r="D2682" t="s">
        <v>7706</v>
      </c>
      <c r="E2682" t="s">
        <v>10763</v>
      </c>
      <c r="F2682" t="s">
        <v>10764</v>
      </c>
      <c r="G2682">
        <v>533</v>
      </c>
      <c r="H2682">
        <v>533</v>
      </c>
      <c r="I2682">
        <v>533</v>
      </c>
      <c r="J2682">
        <v>533</v>
      </c>
      <c r="K2682">
        <v>0</v>
      </c>
      <c r="L2682" s="2">
        <v>0</v>
      </c>
      <c r="M2682" s="2">
        <v>0</v>
      </c>
      <c r="N2682" s="2">
        <v>0</v>
      </c>
      <c r="O2682" s="2">
        <v>416</v>
      </c>
      <c r="P2682" s="2">
        <v>0</v>
      </c>
      <c r="Q2682" s="2">
        <v>0</v>
      </c>
      <c r="R2682" s="2">
        <v>0</v>
      </c>
      <c r="S2682" s="2">
        <v>0</v>
      </c>
      <c r="T2682" s="2">
        <v>0</v>
      </c>
      <c r="U2682" s="2">
        <v>416</v>
      </c>
      <c r="V2682" t="s">
        <v>55</v>
      </c>
    </row>
    <row r="2683" spans="1:22" ht="15.75" hidden="1" thickBot="1" x14ac:dyDescent="0.3">
      <c r="A2683" t="s">
        <v>8323</v>
      </c>
      <c r="B2683" s="6" t="s">
        <v>10788</v>
      </c>
      <c r="C2683" t="s">
        <v>1</v>
      </c>
      <c r="D2683" t="s">
        <v>7706</v>
      </c>
      <c r="E2683" t="s">
        <v>10763</v>
      </c>
      <c r="F2683" t="s">
        <v>10764</v>
      </c>
      <c r="G2683">
        <v>532</v>
      </c>
      <c r="H2683">
        <v>532</v>
      </c>
      <c r="I2683">
        <v>532</v>
      </c>
      <c r="J2683">
        <v>532</v>
      </c>
      <c r="K2683">
        <v>0</v>
      </c>
      <c r="L2683" s="2">
        <v>0</v>
      </c>
      <c r="M2683" s="2">
        <v>0</v>
      </c>
      <c r="N2683" s="2">
        <v>0</v>
      </c>
      <c r="O2683" s="2">
        <v>477.75</v>
      </c>
      <c r="P2683" s="2">
        <v>0</v>
      </c>
      <c r="Q2683" s="2">
        <v>0</v>
      </c>
      <c r="R2683" s="2">
        <v>0</v>
      </c>
      <c r="S2683" s="2">
        <v>0</v>
      </c>
      <c r="T2683" s="2">
        <v>0</v>
      </c>
      <c r="U2683" s="2">
        <v>477.75</v>
      </c>
      <c r="V2683" t="s">
        <v>55</v>
      </c>
    </row>
    <row r="2684" spans="1:22" ht="15.75" hidden="1" thickBot="1" x14ac:dyDescent="0.3">
      <c r="A2684" t="s">
        <v>8323</v>
      </c>
      <c r="B2684" s="6" t="s">
        <v>10787</v>
      </c>
      <c r="C2684" t="s">
        <v>1</v>
      </c>
      <c r="D2684" t="s">
        <v>7706</v>
      </c>
      <c r="E2684" t="s">
        <v>10763</v>
      </c>
      <c r="F2684" t="s">
        <v>10764</v>
      </c>
      <c r="G2684">
        <v>531</v>
      </c>
      <c r="H2684">
        <v>531</v>
      </c>
      <c r="I2684">
        <v>531</v>
      </c>
      <c r="J2684">
        <v>531</v>
      </c>
      <c r="K2684">
        <v>0</v>
      </c>
      <c r="L2684" s="2">
        <v>0</v>
      </c>
      <c r="M2684" s="2">
        <v>0</v>
      </c>
      <c r="N2684" s="2">
        <v>0</v>
      </c>
      <c r="O2684" s="2">
        <v>30</v>
      </c>
      <c r="P2684" s="2">
        <v>0</v>
      </c>
      <c r="Q2684" s="2">
        <v>0</v>
      </c>
      <c r="R2684" s="2">
        <v>0</v>
      </c>
      <c r="S2684" s="2">
        <v>0</v>
      </c>
      <c r="T2684" s="2">
        <v>0</v>
      </c>
      <c r="U2684" s="2">
        <v>30</v>
      </c>
      <c r="V2684" t="s">
        <v>55</v>
      </c>
    </row>
    <row r="2685" spans="1:22" ht="15.75" hidden="1" thickBot="1" x14ac:dyDescent="0.3">
      <c r="A2685" t="s">
        <v>8323</v>
      </c>
      <c r="B2685" s="6" t="s">
        <v>10787</v>
      </c>
      <c r="C2685" t="s">
        <v>1</v>
      </c>
      <c r="D2685" t="s">
        <v>7706</v>
      </c>
      <c r="E2685" t="s">
        <v>10763</v>
      </c>
      <c r="F2685" t="s">
        <v>10764</v>
      </c>
      <c r="G2685">
        <v>530</v>
      </c>
      <c r="H2685">
        <v>530</v>
      </c>
      <c r="I2685">
        <v>530</v>
      </c>
      <c r="J2685">
        <v>530</v>
      </c>
      <c r="K2685">
        <v>0</v>
      </c>
      <c r="L2685" s="2">
        <v>0</v>
      </c>
      <c r="M2685" s="2">
        <v>0</v>
      </c>
      <c r="N2685" s="2">
        <v>0</v>
      </c>
      <c r="O2685" s="2">
        <v>33</v>
      </c>
      <c r="P2685" s="2">
        <v>0</v>
      </c>
      <c r="Q2685" s="2">
        <v>0</v>
      </c>
      <c r="R2685" s="2">
        <v>0</v>
      </c>
      <c r="S2685" s="2">
        <v>0</v>
      </c>
      <c r="T2685" s="2">
        <v>0</v>
      </c>
      <c r="U2685" s="2">
        <v>33</v>
      </c>
      <c r="V2685" t="s">
        <v>55</v>
      </c>
    </row>
    <row r="2686" spans="1:22" ht="15.75" hidden="1" thickBot="1" x14ac:dyDescent="0.3">
      <c r="A2686" t="s">
        <v>8323</v>
      </c>
      <c r="B2686" s="6" t="s">
        <v>10787</v>
      </c>
      <c r="C2686" t="s">
        <v>1</v>
      </c>
      <c r="D2686" t="s">
        <v>7706</v>
      </c>
      <c r="E2686" t="s">
        <v>10763</v>
      </c>
      <c r="F2686" t="s">
        <v>10764</v>
      </c>
      <c r="G2686">
        <v>529</v>
      </c>
      <c r="H2686">
        <v>529</v>
      </c>
      <c r="I2686">
        <v>529</v>
      </c>
      <c r="J2686">
        <v>529</v>
      </c>
      <c r="K2686">
        <v>0</v>
      </c>
      <c r="L2686" s="2">
        <v>0</v>
      </c>
      <c r="M2686" s="2">
        <v>0</v>
      </c>
      <c r="N2686" s="2">
        <v>0</v>
      </c>
      <c r="O2686" s="2">
        <v>68.5</v>
      </c>
      <c r="P2686" s="2">
        <v>0</v>
      </c>
      <c r="Q2686" s="2">
        <v>0</v>
      </c>
      <c r="R2686" s="2">
        <v>0</v>
      </c>
      <c r="S2686" s="2">
        <v>0</v>
      </c>
      <c r="T2686" s="2">
        <v>0</v>
      </c>
      <c r="U2686" s="2">
        <v>68.5</v>
      </c>
      <c r="V2686" t="s">
        <v>55</v>
      </c>
    </row>
    <row r="2687" spans="1:22" ht="15.75" hidden="1" thickBot="1" x14ac:dyDescent="0.3">
      <c r="A2687" t="s">
        <v>8323</v>
      </c>
      <c r="B2687" s="6" t="s">
        <v>10787</v>
      </c>
      <c r="C2687" t="s">
        <v>1</v>
      </c>
      <c r="D2687" t="s">
        <v>7706</v>
      </c>
      <c r="E2687" t="s">
        <v>10763</v>
      </c>
      <c r="F2687" t="s">
        <v>10764</v>
      </c>
      <c r="G2687">
        <v>528</v>
      </c>
      <c r="H2687">
        <v>528</v>
      </c>
      <c r="I2687">
        <v>528</v>
      </c>
      <c r="J2687">
        <v>528</v>
      </c>
      <c r="K2687">
        <v>0</v>
      </c>
      <c r="L2687" s="2">
        <v>0</v>
      </c>
      <c r="M2687" s="2">
        <v>0</v>
      </c>
      <c r="N2687" s="2">
        <v>0</v>
      </c>
      <c r="O2687" s="2">
        <v>0</v>
      </c>
      <c r="P2687" s="2">
        <v>0</v>
      </c>
      <c r="Q2687" s="2">
        <v>0</v>
      </c>
      <c r="R2687" s="2">
        <v>0</v>
      </c>
      <c r="S2687" s="2">
        <v>0</v>
      </c>
      <c r="T2687" s="2">
        <v>0</v>
      </c>
      <c r="U2687" s="2">
        <v>0</v>
      </c>
      <c r="V2687" t="s">
        <v>55</v>
      </c>
    </row>
    <row r="2688" spans="1:22" ht="15.75" hidden="1" thickBot="1" x14ac:dyDescent="0.3">
      <c r="A2688" t="s">
        <v>8323</v>
      </c>
      <c r="B2688" s="6" t="s">
        <v>10787</v>
      </c>
      <c r="C2688" t="s">
        <v>1</v>
      </c>
      <c r="D2688" t="s">
        <v>7706</v>
      </c>
      <c r="E2688" t="s">
        <v>10763</v>
      </c>
      <c r="F2688" t="s">
        <v>10764</v>
      </c>
      <c r="G2688">
        <v>527</v>
      </c>
      <c r="H2688">
        <v>527</v>
      </c>
      <c r="I2688">
        <v>527</v>
      </c>
      <c r="J2688">
        <v>527</v>
      </c>
      <c r="K2688">
        <v>0</v>
      </c>
      <c r="L2688" s="2">
        <v>0</v>
      </c>
      <c r="M2688" s="2">
        <v>0</v>
      </c>
      <c r="N2688" s="2">
        <v>0</v>
      </c>
      <c r="O2688" s="2">
        <v>73.5</v>
      </c>
      <c r="P2688" s="2">
        <v>0</v>
      </c>
      <c r="Q2688" s="2">
        <v>0</v>
      </c>
      <c r="R2688" s="2">
        <v>0</v>
      </c>
      <c r="S2688" s="2">
        <v>0</v>
      </c>
      <c r="T2688" s="2">
        <v>0</v>
      </c>
      <c r="U2688" s="2">
        <v>73.5</v>
      </c>
      <c r="V2688" t="s">
        <v>55</v>
      </c>
    </row>
    <row r="2689" spans="1:22" ht="15.75" hidden="1" thickBot="1" x14ac:dyDescent="0.3">
      <c r="A2689" t="s">
        <v>8323</v>
      </c>
      <c r="B2689" s="6" t="s">
        <v>10787</v>
      </c>
      <c r="C2689" t="s">
        <v>1</v>
      </c>
      <c r="D2689" t="s">
        <v>7706</v>
      </c>
      <c r="E2689" t="s">
        <v>10763</v>
      </c>
      <c r="F2689" t="s">
        <v>10764</v>
      </c>
      <c r="G2689">
        <v>526</v>
      </c>
      <c r="H2689">
        <v>526</v>
      </c>
      <c r="I2689">
        <v>526</v>
      </c>
      <c r="J2689">
        <v>526</v>
      </c>
      <c r="K2689">
        <v>0</v>
      </c>
      <c r="L2689" s="2">
        <v>0</v>
      </c>
      <c r="M2689" s="2">
        <v>0</v>
      </c>
      <c r="N2689" s="2">
        <v>0</v>
      </c>
      <c r="O2689" s="2">
        <v>24.75</v>
      </c>
      <c r="P2689" s="2">
        <v>0</v>
      </c>
      <c r="Q2689" s="2">
        <v>0</v>
      </c>
      <c r="R2689" s="2">
        <v>0</v>
      </c>
      <c r="S2689" s="2">
        <v>0</v>
      </c>
      <c r="T2689" s="2">
        <v>0</v>
      </c>
      <c r="U2689" s="2">
        <v>24.75</v>
      </c>
      <c r="V2689" t="s">
        <v>55</v>
      </c>
    </row>
    <row r="2690" spans="1:22" ht="15.75" hidden="1" thickBot="1" x14ac:dyDescent="0.3">
      <c r="A2690" t="s">
        <v>8323</v>
      </c>
      <c r="B2690" s="6" t="s">
        <v>10787</v>
      </c>
      <c r="C2690" t="s">
        <v>1</v>
      </c>
      <c r="D2690" t="s">
        <v>7706</v>
      </c>
      <c r="E2690" t="s">
        <v>10763</v>
      </c>
      <c r="F2690" t="s">
        <v>10764</v>
      </c>
      <c r="G2690">
        <v>525</v>
      </c>
      <c r="H2690">
        <v>525</v>
      </c>
      <c r="I2690">
        <v>525</v>
      </c>
      <c r="J2690">
        <v>525</v>
      </c>
      <c r="K2690">
        <v>0</v>
      </c>
      <c r="L2690" s="2">
        <v>0</v>
      </c>
      <c r="M2690" s="2">
        <v>0</v>
      </c>
      <c r="N2690" s="2">
        <v>0</v>
      </c>
      <c r="O2690" s="2">
        <v>35.75</v>
      </c>
      <c r="P2690" s="2">
        <v>0</v>
      </c>
      <c r="Q2690" s="2">
        <v>0</v>
      </c>
      <c r="R2690" s="2">
        <v>0</v>
      </c>
      <c r="S2690" s="2">
        <v>0</v>
      </c>
      <c r="T2690" s="2">
        <v>0</v>
      </c>
      <c r="U2690" s="2">
        <v>35.75</v>
      </c>
      <c r="V2690" t="s">
        <v>55</v>
      </c>
    </row>
    <row r="2691" spans="1:22" ht="15.75" hidden="1" thickBot="1" x14ac:dyDescent="0.3">
      <c r="A2691" t="s">
        <v>8323</v>
      </c>
      <c r="B2691" s="6" t="s">
        <v>10787</v>
      </c>
      <c r="C2691" t="s">
        <v>1</v>
      </c>
      <c r="D2691" t="s">
        <v>7706</v>
      </c>
      <c r="E2691" t="s">
        <v>10763</v>
      </c>
      <c r="F2691" t="s">
        <v>10764</v>
      </c>
      <c r="G2691">
        <v>524</v>
      </c>
      <c r="H2691">
        <v>524</v>
      </c>
      <c r="I2691">
        <v>524</v>
      </c>
      <c r="J2691">
        <v>524</v>
      </c>
      <c r="K2691">
        <v>0</v>
      </c>
      <c r="L2691" s="2">
        <v>0</v>
      </c>
      <c r="M2691" s="2">
        <v>0</v>
      </c>
      <c r="N2691" s="2">
        <v>0</v>
      </c>
      <c r="O2691" s="2">
        <v>12.5</v>
      </c>
      <c r="P2691" s="2">
        <v>0</v>
      </c>
      <c r="Q2691" s="2">
        <v>0</v>
      </c>
      <c r="R2691" s="2">
        <v>0</v>
      </c>
      <c r="S2691" s="2">
        <v>0</v>
      </c>
      <c r="T2691" s="2">
        <v>0</v>
      </c>
      <c r="U2691" s="2">
        <v>12.5</v>
      </c>
      <c r="V2691" t="s">
        <v>55</v>
      </c>
    </row>
    <row r="2692" spans="1:22" ht="15.75" hidden="1" thickBot="1" x14ac:dyDescent="0.3">
      <c r="A2692" t="s">
        <v>8323</v>
      </c>
      <c r="B2692" s="6" t="s">
        <v>10787</v>
      </c>
      <c r="C2692" t="s">
        <v>1</v>
      </c>
      <c r="D2692" t="s">
        <v>7706</v>
      </c>
      <c r="E2692" t="s">
        <v>10763</v>
      </c>
      <c r="F2692" t="s">
        <v>10764</v>
      </c>
      <c r="G2692">
        <v>523</v>
      </c>
      <c r="H2692">
        <v>523</v>
      </c>
      <c r="I2692">
        <v>523</v>
      </c>
      <c r="J2692">
        <v>523</v>
      </c>
      <c r="K2692">
        <v>0</v>
      </c>
      <c r="L2692" s="2">
        <v>0</v>
      </c>
      <c r="M2692" s="2">
        <v>0</v>
      </c>
      <c r="N2692" s="2">
        <v>0</v>
      </c>
      <c r="O2692" s="2">
        <v>94</v>
      </c>
      <c r="P2692" s="2">
        <v>0</v>
      </c>
      <c r="Q2692" s="2">
        <v>0</v>
      </c>
      <c r="R2692" s="2">
        <v>0</v>
      </c>
      <c r="S2692" s="2">
        <v>0</v>
      </c>
      <c r="T2692" s="2">
        <v>0</v>
      </c>
      <c r="U2692" s="2">
        <v>94</v>
      </c>
      <c r="V2692" t="s">
        <v>55</v>
      </c>
    </row>
    <row r="2693" spans="1:22" ht="15.75" hidden="1" thickBot="1" x14ac:dyDescent="0.3">
      <c r="A2693" t="s">
        <v>8323</v>
      </c>
      <c r="B2693" s="6" t="s">
        <v>10787</v>
      </c>
      <c r="C2693" t="s">
        <v>1</v>
      </c>
      <c r="D2693" t="s">
        <v>7706</v>
      </c>
      <c r="E2693" t="s">
        <v>10763</v>
      </c>
      <c r="F2693" t="s">
        <v>10764</v>
      </c>
      <c r="G2693">
        <v>522</v>
      </c>
      <c r="H2693">
        <v>522</v>
      </c>
      <c r="I2693">
        <v>522</v>
      </c>
      <c r="J2693">
        <v>522</v>
      </c>
      <c r="K2693">
        <v>0</v>
      </c>
      <c r="L2693" s="2">
        <v>0</v>
      </c>
      <c r="M2693" s="2">
        <v>0</v>
      </c>
      <c r="N2693" s="2">
        <v>0</v>
      </c>
      <c r="O2693" s="2">
        <v>87.25</v>
      </c>
      <c r="P2693" s="2">
        <v>0</v>
      </c>
      <c r="Q2693" s="2">
        <v>0</v>
      </c>
      <c r="R2693" s="2">
        <v>0</v>
      </c>
      <c r="S2693" s="2">
        <v>0</v>
      </c>
      <c r="T2693" s="2">
        <v>0</v>
      </c>
      <c r="U2693" s="2">
        <v>87.25</v>
      </c>
      <c r="V2693" t="s">
        <v>55</v>
      </c>
    </row>
    <row r="2694" spans="1:22" ht="15.75" hidden="1" thickBot="1" x14ac:dyDescent="0.3">
      <c r="A2694" t="s">
        <v>8323</v>
      </c>
      <c r="B2694" s="6" t="s">
        <v>10787</v>
      </c>
      <c r="C2694" t="s">
        <v>1</v>
      </c>
      <c r="D2694" t="s">
        <v>7706</v>
      </c>
      <c r="E2694" t="s">
        <v>10763</v>
      </c>
      <c r="F2694" t="s">
        <v>10764</v>
      </c>
      <c r="G2694">
        <v>521</v>
      </c>
      <c r="H2694">
        <v>521</v>
      </c>
      <c r="I2694">
        <v>521</v>
      </c>
      <c r="J2694">
        <v>521</v>
      </c>
      <c r="K2694">
        <v>0</v>
      </c>
      <c r="L2694" s="2">
        <v>0</v>
      </c>
      <c r="M2694" s="2">
        <v>0</v>
      </c>
      <c r="N2694" s="2">
        <v>0</v>
      </c>
      <c r="O2694" s="2">
        <v>35.15</v>
      </c>
      <c r="P2694" s="2">
        <v>0</v>
      </c>
      <c r="Q2694" s="2">
        <v>0</v>
      </c>
      <c r="R2694" s="2">
        <v>0</v>
      </c>
      <c r="S2694" s="2">
        <v>0</v>
      </c>
      <c r="T2694" s="2">
        <v>0</v>
      </c>
      <c r="U2694" s="2">
        <v>35.15</v>
      </c>
      <c r="V2694" t="s">
        <v>55</v>
      </c>
    </row>
    <row r="2695" spans="1:22" ht="15.75" hidden="1" thickBot="1" x14ac:dyDescent="0.3">
      <c r="A2695" t="s">
        <v>8323</v>
      </c>
      <c r="B2695" s="6" t="s">
        <v>10787</v>
      </c>
      <c r="C2695" t="s">
        <v>1</v>
      </c>
      <c r="D2695" t="s">
        <v>7706</v>
      </c>
      <c r="E2695" t="s">
        <v>10763</v>
      </c>
      <c r="F2695" t="s">
        <v>10764</v>
      </c>
      <c r="G2695">
        <v>520</v>
      </c>
      <c r="H2695">
        <v>520</v>
      </c>
      <c r="I2695">
        <v>520</v>
      </c>
      <c r="J2695">
        <v>520</v>
      </c>
      <c r="K2695">
        <v>0</v>
      </c>
      <c r="L2695" s="2">
        <v>0</v>
      </c>
      <c r="M2695" s="2">
        <v>0</v>
      </c>
      <c r="N2695" s="2">
        <v>0</v>
      </c>
      <c r="O2695" s="2">
        <v>51.76</v>
      </c>
      <c r="P2695" s="2">
        <v>0</v>
      </c>
      <c r="Q2695" s="2">
        <v>0</v>
      </c>
      <c r="R2695" s="2">
        <v>0</v>
      </c>
      <c r="S2695" s="2">
        <v>0</v>
      </c>
      <c r="T2695" s="2">
        <v>0</v>
      </c>
      <c r="U2695" s="2">
        <v>51.76</v>
      </c>
      <c r="V2695" t="s">
        <v>55</v>
      </c>
    </row>
    <row r="2696" spans="1:22" ht="15.75" hidden="1" thickBot="1" x14ac:dyDescent="0.3">
      <c r="A2696" t="s">
        <v>8323</v>
      </c>
      <c r="B2696" s="6" t="s">
        <v>10787</v>
      </c>
      <c r="C2696" t="s">
        <v>1</v>
      </c>
      <c r="D2696" t="s">
        <v>7706</v>
      </c>
      <c r="E2696" t="s">
        <v>10763</v>
      </c>
      <c r="F2696" t="s">
        <v>10764</v>
      </c>
      <c r="G2696">
        <v>519</v>
      </c>
      <c r="H2696">
        <v>519</v>
      </c>
      <c r="I2696">
        <v>519</v>
      </c>
      <c r="J2696">
        <v>519</v>
      </c>
      <c r="K2696">
        <v>0</v>
      </c>
      <c r="L2696" s="2">
        <v>0</v>
      </c>
      <c r="M2696" s="2">
        <v>0</v>
      </c>
      <c r="N2696" s="2">
        <v>0</v>
      </c>
      <c r="O2696" s="2">
        <v>286.44</v>
      </c>
      <c r="P2696" s="2">
        <v>0</v>
      </c>
      <c r="Q2696" s="2">
        <v>0</v>
      </c>
      <c r="R2696" s="2">
        <v>0</v>
      </c>
      <c r="S2696" s="2">
        <v>0</v>
      </c>
      <c r="T2696" s="2">
        <v>0</v>
      </c>
      <c r="U2696" s="2">
        <v>286.44</v>
      </c>
      <c r="V2696" t="s">
        <v>55</v>
      </c>
    </row>
    <row r="2697" spans="1:22" ht="15.75" hidden="1" thickBot="1" x14ac:dyDescent="0.3">
      <c r="A2697" t="s">
        <v>8323</v>
      </c>
      <c r="B2697" s="6" t="s">
        <v>10787</v>
      </c>
      <c r="C2697" t="s">
        <v>1</v>
      </c>
      <c r="D2697" t="s">
        <v>7706</v>
      </c>
      <c r="E2697" t="s">
        <v>10763</v>
      </c>
      <c r="F2697" t="s">
        <v>10764</v>
      </c>
      <c r="G2697">
        <v>518</v>
      </c>
      <c r="H2697">
        <v>518</v>
      </c>
      <c r="I2697">
        <v>518</v>
      </c>
      <c r="J2697">
        <v>518</v>
      </c>
      <c r="K2697">
        <v>0</v>
      </c>
      <c r="L2697" s="2">
        <v>0</v>
      </c>
      <c r="M2697" s="2">
        <v>0</v>
      </c>
      <c r="N2697" s="2">
        <v>0</v>
      </c>
      <c r="O2697" s="2">
        <v>20</v>
      </c>
      <c r="P2697" s="2">
        <v>0</v>
      </c>
      <c r="Q2697" s="2">
        <v>0</v>
      </c>
      <c r="R2697" s="2">
        <v>0</v>
      </c>
      <c r="S2697" s="2">
        <v>0</v>
      </c>
      <c r="T2697" s="2">
        <v>0</v>
      </c>
      <c r="U2697" s="2">
        <v>20</v>
      </c>
      <c r="V2697" t="s">
        <v>55</v>
      </c>
    </row>
    <row r="2698" spans="1:22" ht="15.75" hidden="1" thickBot="1" x14ac:dyDescent="0.3">
      <c r="A2698" t="s">
        <v>8323</v>
      </c>
      <c r="B2698" s="6" t="s">
        <v>10787</v>
      </c>
      <c r="C2698" t="s">
        <v>1</v>
      </c>
      <c r="D2698" t="s">
        <v>7706</v>
      </c>
      <c r="E2698" t="s">
        <v>10763</v>
      </c>
      <c r="F2698" t="s">
        <v>10764</v>
      </c>
      <c r="G2698">
        <v>517</v>
      </c>
      <c r="H2698">
        <v>517</v>
      </c>
      <c r="I2698">
        <v>517</v>
      </c>
      <c r="J2698">
        <v>517</v>
      </c>
      <c r="K2698">
        <v>0</v>
      </c>
      <c r="L2698" s="2">
        <v>0</v>
      </c>
      <c r="M2698" s="2">
        <v>0</v>
      </c>
      <c r="N2698" s="2">
        <v>0</v>
      </c>
      <c r="O2698" s="2">
        <v>560</v>
      </c>
      <c r="P2698" s="2">
        <v>0</v>
      </c>
      <c r="Q2698" s="2">
        <v>0</v>
      </c>
      <c r="R2698" s="2">
        <v>0</v>
      </c>
      <c r="S2698" s="2">
        <v>0</v>
      </c>
      <c r="T2698" s="2">
        <v>0</v>
      </c>
      <c r="U2698" s="2">
        <v>560</v>
      </c>
      <c r="V2698" t="s">
        <v>55</v>
      </c>
    </row>
    <row r="2699" spans="1:22" ht="15.75" hidden="1" thickBot="1" x14ac:dyDescent="0.3">
      <c r="A2699" t="s">
        <v>8323</v>
      </c>
      <c r="B2699" s="6" t="s">
        <v>10787</v>
      </c>
      <c r="C2699" t="s">
        <v>1</v>
      </c>
      <c r="D2699" t="s">
        <v>7706</v>
      </c>
      <c r="E2699" t="s">
        <v>10763</v>
      </c>
      <c r="F2699" t="s">
        <v>10764</v>
      </c>
      <c r="G2699">
        <v>516</v>
      </c>
      <c r="H2699">
        <v>516</v>
      </c>
      <c r="I2699">
        <v>516</v>
      </c>
      <c r="J2699">
        <v>516</v>
      </c>
      <c r="K2699">
        <v>0</v>
      </c>
      <c r="L2699" s="2">
        <v>0</v>
      </c>
      <c r="M2699" s="2">
        <v>0</v>
      </c>
      <c r="N2699" s="2">
        <v>0</v>
      </c>
      <c r="O2699" s="2">
        <v>39</v>
      </c>
      <c r="P2699" s="2">
        <v>0</v>
      </c>
      <c r="Q2699" s="2">
        <v>0</v>
      </c>
      <c r="R2699" s="2">
        <v>0</v>
      </c>
      <c r="S2699" s="2">
        <v>0</v>
      </c>
      <c r="T2699" s="2">
        <v>0</v>
      </c>
      <c r="U2699" s="2">
        <v>39</v>
      </c>
      <c r="V2699" t="s">
        <v>55</v>
      </c>
    </row>
    <row r="2700" spans="1:22" ht="15.75" hidden="1" thickBot="1" x14ac:dyDescent="0.3">
      <c r="A2700" t="s">
        <v>8323</v>
      </c>
      <c r="B2700" s="6" t="s">
        <v>10786</v>
      </c>
      <c r="C2700" t="s">
        <v>1</v>
      </c>
      <c r="D2700" t="s">
        <v>7706</v>
      </c>
      <c r="E2700" t="s">
        <v>10763</v>
      </c>
      <c r="F2700" t="s">
        <v>10764</v>
      </c>
      <c r="G2700">
        <v>515</v>
      </c>
      <c r="H2700">
        <v>515</v>
      </c>
      <c r="I2700">
        <v>515</v>
      </c>
      <c r="J2700">
        <v>515</v>
      </c>
      <c r="K2700">
        <v>0</v>
      </c>
      <c r="L2700" s="2">
        <v>0</v>
      </c>
      <c r="M2700" s="2">
        <v>0</v>
      </c>
      <c r="N2700" s="2">
        <v>0</v>
      </c>
      <c r="O2700" s="2">
        <v>0</v>
      </c>
      <c r="P2700" s="2">
        <v>0</v>
      </c>
      <c r="Q2700" s="2">
        <v>0</v>
      </c>
      <c r="R2700" s="2">
        <v>0</v>
      </c>
      <c r="S2700" s="2">
        <v>0</v>
      </c>
      <c r="T2700" s="2">
        <v>0</v>
      </c>
      <c r="U2700" s="2">
        <v>0</v>
      </c>
      <c r="V2700" t="s">
        <v>55</v>
      </c>
    </row>
    <row r="2701" spans="1:22" ht="15.75" hidden="1" thickBot="1" x14ac:dyDescent="0.3">
      <c r="A2701" t="s">
        <v>8323</v>
      </c>
      <c r="B2701" s="6" t="s">
        <v>10786</v>
      </c>
      <c r="C2701" t="s">
        <v>1</v>
      </c>
      <c r="D2701" t="s">
        <v>7706</v>
      </c>
      <c r="E2701" t="s">
        <v>10763</v>
      </c>
      <c r="F2701" t="s">
        <v>10764</v>
      </c>
      <c r="G2701">
        <v>514</v>
      </c>
      <c r="H2701">
        <v>514</v>
      </c>
      <c r="I2701">
        <v>514</v>
      </c>
      <c r="J2701">
        <v>514</v>
      </c>
      <c r="K2701">
        <v>0</v>
      </c>
      <c r="L2701" s="2">
        <v>0</v>
      </c>
      <c r="M2701" s="2">
        <v>0</v>
      </c>
      <c r="N2701" s="2">
        <v>0</v>
      </c>
      <c r="O2701" s="2">
        <v>200</v>
      </c>
      <c r="P2701" s="2">
        <v>0</v>
      </c>
      <c r="Q2701" s="2">
        <v>0</v>
      </c>
      <c r="R2701" s="2">
        <v>0</v>
      </c>
      <c r="S2701" s="2">
        <v>0</v>
      </c>
      <c r="T2701" s="2">
        <v>0</v>
      </c>
      <c r="U2701" s="2">
        <v>200</v>
      </c>
      <c r="V2701" t="s">
        <v>55</v>
      </c>
    </row>
    <row r="2702" spans="1:22" ht="15.75" hidden="1" thickBot="1" x14ac:dyDescent="0.3">
      <c r="A2702" t="s">
        <v>8323</v>
      </c>
      <c r="B2702" s="6" t="s">
        <v>10786</v>
      </c>
      <c r="C2702" t="s">
        <v>1</v>
      </c>
      <c r="D2702" t="s">
        <v>7706</v>
      </c>
      <c r="E2702" t="s">
        <v>10763</v>
      </c>
      <c r="F2702" t="s">
        <v>10764</v>
      </c>
      <c r="G2702">
        <v>513</v>
      </c>
      <c r="H2702">
        <v>513</v>
      </c>
      <c r="I2702">
        <v>513</v>
      </c>
      <c r="J2702">
        <v>513</v>
      </c>
      <c r="K2702">
        <v>0</v>
      </c>
      <c r="L2702" s="2">
        <v>0</v>
      </c>
      <c r="M2702" s="2">
        <v>0</v>
      </c>
      <c r="N2702" s="2">
        <v>0</v>
      </c>
      <c r="O2702" s="2">
        <v>585</v>
      </c>
      <c r="P2702" s="2">
        <v>0</v>
      </c>
      <c r="Q2702" s="2">
        <v>0</v>
      </c>
      <c r="R2702" s="2">
        <v>0</v>
      </c>
      <c r="S2702" s="2">
        <v>0</v>
      </c>
      <c r="T2702" s="2">
        <v>0</v>
      </c>
      <c r="U2702" s="2">
        <v>585</v>
      </c>
      <c r="V2702" t="s">
        <v>55</v>
      </c>
    </row>
    <row r="2703" spans="1:22" ht="15.75" hidden="1" thickBot="1" x14ac:dyDescent="0.3">
      <c r="A2703" t="s">
        <v>8323</v>
      </c>
      <c r="B2703" s="6" t="s">
        <v>10786</v>
      </c>
      <c r="C2703" t="s">
        <v>1</v>
      </c>
      <c r="D2703" t="s">
        <v>7706</v>
      </c>
      <c r="E2703" t="s">
        <v>10763</v>
      </c>
      <c r="F2703" t="s">
        <v>10764</v>
      </c>
      <c r="G2703">
        <v>512</v>
      </c>
      <c r="H2703">
        <v>512</v>
      </c>
      <c r="I2703">
        <v>512</v>
      </c>
      <c r="J2703">
        <v>512</v>
      </c>
      <c r="K2703">
        <v>0</v>
      </c>
      <c r="L2703" s="2">
        <v>0</v>
      </c>
      <c r="M2703" s="2">
        <v>0</v>
      </c>
      <c r="N2703" s="2">
        <v>0</v>
      </c>
      <c r="O2703" s="2">
        <v>60</v>
      </c>
      <c r="P2703" s="2">
        <v>0</v>
      </c>
      <c r="Q2703" s="2">
        <v>0</v>
      </c>
      <c r="R2703" s="2">
        <v>0</v>
      </c>
      <c r="S2703" s="2">
        <v>0</v>
      </c>
      <c r="T2703" s="2">
        <v>0</v>
      </c>
      <c r="U2703" s="2">
        <v>60</v>
      </c>
      <c r="V2703" t="s">
        <v>55</v>
      </c>
    </row>
    <row r="2704" spans="1:22" ht="15.75" hidden="1" thickBot="1" x14ac:dyDescent="0.3">
      <c r="A2704" t="s">
        <v>8323</v>
      </c>
      <c r="B2704" s="6" t="s">
        <v>10786</v>
      </c>
      <c r="C2704" t="s">
        <v>1</v>
      </c>
      <c r="D2704" t="s">
        <v>7706</v>
      </c>
      <c r="E2704" t="s">
        <v>10763</v>
      </c>
      <c r="F2704" t="s">
        <v>10764</v>
      </c>
      <c r="G2704">
        <v>511</v>
      </c>
      <c r="H2704">
        <v>511</v>
      </c>
      <c r="I2704">
        <v>511</v>
      </c>
      <c r="J2704">
        <v>511</v>
      </c>
      <c r="K2704">
        <v>0</v>
      </c>
      <c r="L2704" s="2">
        <v>0</v>
      </c>
      <c r="M2704" s="2">
        <v>0</v>
      </c>
      <c r="N2704" s="2">
        <v>0</v>
      </c>
      <c r="O2704" s="2">
        <v>228</v>
      </c>
      <c r="P2704" s="2">
        <v>0</v>
      </c>
      <c r="Q2704" s="2">
        <v>0</v>
      </c>
      <c r="R2704" s="2">
        <v>0</v>
      </c>
      <c r="S2704" s="2">
        <v>0</v>
      </c>
      <c r="T2704" s="2">
        <v>0</v>
      </c>
      <c r="U2704" s="2">
        <v>228</v>
      </c>
      <c r="V2704" t="s">
        <v>55</v>
      </c>
    </row>
    <row r="2705" spans="1:22" ht="15.75" hidden="1" thickBot="1" x14ac:dyDescent="0.3">
      <c r="A2705" t="s">
        <v>8323</v>
      </c>
      <c r="B2705" s="6" t="s">
        <v>10786</v>
      </c>
      <c r="C2705" t="s">
        <v>1</v>
      </c>
      <c r="D2705" t="s">
        <v>7706</v>
      </c>
      <c r="E2705" t="s">
        <v>10763</v>
      </c>
      <c r="F2705" t="s">
        <v>10764</v>
      </c>
      <c r="G2705">
        <v>510</v>
      </c>
      <c r="H2705">
        <v>510</v>
      </c>
      <c r="I2705">
        <v>510</v>
      </c>
      <c r="J2705">
        <v>510</v>
      </c>
      <c r="K2705">
        <v>0</v>
      </c>
      <c r="L2705" s="2">
        <v>0</v>
      </c>
      <c r="M2705" s="2">
        <v>0</v>
      </c>
      <c r="N2705" s="2">
        <v>0</v>
      </c>
      <c r="O2705" s="2">
        <v>45</v>
      </c>
      <c r="P2705" s="2">
        <v>0</v>
      </c>
      <c r="Q2705" s="2">
        <v>0</v>
      </c>
      <c r="R2705" s="2">
        <v>0</v>
      </c>
      <c r="S2705" s="2">
        <v>0</v>
      </c>
      <c r="T2705" s="2">
        <v>0</v>
      </c>
      <c r="U2705" s="2">
        <v>45</v>
      </c>
      <c r="V2705" t="s">
        <v>55</v>
      </c>
    </row>
    <row r="2706" spans="1:22" ht="15.75" hidden="1" thickBot="1" x14ac:dyDescent="0.3">
      <c r="A2706" t="s">
        <v>8323</v>
      </c>
      <c r="B2706" s="6" t="s">
        <v>10786</v>
      </c>
      <c r="C2706" t="s">
        <v>1</v>
      </c>
      <c r="D2706" t="s">
        <v>7706</v>
      </c>
      <c r="E2706" t="s">
        <v>10763</v>
      </c>
      <c r="F2706" t="s">
        <v>10764</v>
      </c>
      <c r="G2706">
        <v>509</v>
      </c>
      <c r="H2706">
        <v>509</v>
      </c>
      <c r="I2706">
        <v>509</v>
      </c>
      <c r="J2706">
        <v>509</v>
      </c>
      <c r="K2706">
        <v>0</v>
      </c>
      <c r="L2706" s="2">
        <v>0</v>
      </c>
      <c r="M2706" s="2">
        <v>0</v>
      </c>
      <c r="N2706" s="2">
        <v>0</v>
      </c>
      <c r="O2706" s="2">
        <v>265</v>
      </c>
      <c r="P2706" s="2">
        <v>0</v>
      </c>
      <c r="Q2706" s="2">
        <v>0</v>
      </c>
      <c r="R2706" s="2">
        <v>0</v>
      </c>
      <c r="S2706" s="2">
        <v>0</v>
      </c>
      <c r="T2706" s="2">
        <v>0</v>
      </c>
      <c r="U2706" s="2">
        <v>265</v>
      </c>
      <c r="V2706" t="s">
        <v>55</v>
      </c>
    </row>
    <row r="2707" spans="1:22" ht="15.75" hidden="1" thickBot="1" x14ac:dyDescent="0.3">
      <c r="A2707" t="s">
        <v>8323</v>
      </c>
      <c r="B2707" s="6" t="s">
        <v>10786</v>
      </c>
      <c r="C2707" t="s">
        <v>1</v>
      </c>
      <c r="D2707" t="s">
        <v>7706</v>
      </c>
      <c r="E2707" t="s">
        <v>10763</v>
      </c>
      <c r="F2707" t="s">
        <v>10764</v>
      </c>
      <c r="G2707">
        <v>508</v>
      </c>
      <c r="H2707">
        <v>508</v>
      </c>
      <c r="I2707">
        <v>508</v>
      </c>
      <c r="J2707">
        <v>508</v>
      </c>
      <c r="K2707">
        <v>0</v>
      </c>
      <c r="L2707" s="2">
        <v>0</v>
      </c>
      <c r="M2707" s="2">
        <v>0</v>
      </c>
      <c r="N2707" s="2">
        <v>0</v>
      </c>
      <c r="O2707" s="2">
        <v>15</v>
      </c>
      <c r="P2707" s="2">
        <v>0</v>
      </c>
      <c r="Q2707" s="2">
        <v>0</v>
      </c>
      <c r="R2707" s="2">
        <v>0</v>
      </c>
      <c r="S2707" s="2">
        <v>0</v>
      </c>
      <c r="T2707" s="2">
        <v>0</v>
      </c>
      <c r="U2707" s="2">
        <v>15</v>
      </c>
      <c r="V2707" t="s">
        <v>55</v>
      </c>
    </row>
    <row r="2708" spans="1:22" ht="15.75" hidden="1" thickBot="1" x14ac:dyDescent="0.3">
      <c r="A2708" t="s">
        <v>8323</v>
      </c>
      <c r="B2708" s="6" t="s">
        <v>10786</v>
      </c>
      <c r="C2708" t="s">
        <v>1</v>
      </c>
      <c r="D2708" t="s">
        <v>7706</v>
      </c>
      <c r="E2708" t="s">
        <v>10763</v>
      </c>
      <c r="F2708" t="s">
        <v>10764</v>
      </c>
      <c r="G2708">
        <v>507</v>
      </c>
      <c r="H2708">
        <v>507</v>
      </c>
      <c r="I2708">
        <v>507</v>
      </c>
      <c r="J2708">
        <v>507</v>
      </c>
      <c r="K2708">
        <v>0</v>
      </c>
      <c r="L2708" s="2">
        <v>0</v>
      </c>
      <c r="M2708" s="2">
        <v>0</v>
      </c>
      <c r="N2708" s="2">
        <v>0</v>
      </c>
      <c r="O2708" s="2">
        <v>44</v>
      </c>
      <c r="P2708" s="2">
        <v>0</v>
      </c>
      <c r="Q2708" s="2">
        <v>0</v>
      </c>
      <c r="R2708" s="2">
        <v>0</v>
      </c>
      <c r="S2708" s="2">
        <v>0</v>
      </c>
      <c r="T2708" s="2">
        <v>0</v>
      </c>
      <c r="U2708" s="2">
        <v>44</v>
      </c>
      <c r="V2708" t="s">
        <v>55</v>
      </c>
    </row>
    <row r="2709" spans="1:22" ht="15.75" hidden="1" thickBot="1" x14ac:dyDescent="0.3">
      <c r="A2709" t="s">
        <v>8323</v>
      </c>
      <c r="B2709" s="6" t="s">
        <v>10786</v>
      </c>
      <c r="C2709" t="s">
        <v>1</v>
      </c>
      <c r="D2709" t="s">
        <v>7706</v>
      </c>
      <c r="E2709" t="s">
        <v>10763</v>
      </c>
      <c r="F2709" t="s">
        <v>10764</v>
      </c>
      <c r="G2709">
        <v>506</v>
      </c>
      <c r="H2709">
        <v>506</v>
      </c>
      <c r="I2709">
        <v>506</v>
      </c>
      <c r="J2709">
        <v>506</v>
      </c>
      <c r="K2709">
        <v>0</v>
      </c>
      <c r="L2709" s="2">
        <v>0</v>
      </c>
      <c r="M2709" s="2">
        <v>0</v>
      </c>
      <c r="N2709" s="2">
        <v>0</v>
      </c>
      <c r="O2709" s="2">
        <v>47.3</v>
      </c>
      <c r="P2709" s="2">
        <v>0</v>
      </c>
      <c r="Q2709" s="2">
        <v>0</v>
      </c>
      <c r="R2709" s="2">
        <v>0</v>
      </c>
      <c r="S2709" s="2">
        <v>0</v>
      </c>
      <c r="T2709" s="2">
        <v>0</v>
      </c>
      <c r="U2709" s="2">
        <v>47.3</v>
      </c>
      <c r="V2709" t="s">
        <v>55</v>
      </c>
    </row>
    <row r="2710" spans="1:22" ht="15.75" hidden="1" thickBot="1" x14ac:dyDescent="0.3">
      <c r="A2710" t="s">
        <v>8323</v>
      </c>
      <c r="B2710" s="6" t="s">
        <v>10786</v>
      </c>
      <c r="C2710" t="s">
        <v>1</v>
      </c>
      <c r="D2710" t="s">
        <v>7706</v>
      </c>
      <c r="E2710" t="s">
        <v>10763</v>
      </c>
      <c r="F2710" t="s">
        <v>10764</v>
      </c>
      <c r="G2710">
        <v>505</v>
      </c>
      <c r="H2710">
        <v>505</v>
      </c>
      <c r="I2710">
        <v>505</v>
      </c>
      <c r="J2710">
        <v>505</v>
      </c>
      <c r="K2710">
        <v>0</v>
      </c>
      <c r="L2710" s="2">
        <v>0</v>
      </c>
      <c r="M2710" s="2">
        <v>0</v>
      </c>
      <c r="N2710" s="2">
        <v>0</v>
      </c>
      <c r="O2710" s="2">
        <v>12</v>
      </c>
      <c r="P2710" s="2">
        <v>0</v>
      </c>
      <c r="Q2710" s="2">
        <v>0</v>
      </c>
      <c r="R2710" s="2">
        <v>0</v>
      </c>
      <c r="S2710" s="2">
        <v>0</v>
      </c>
      <c r="T2710" s="2">
        <v>0</v>
      </c>
      <c r="U2710" s="2">
        <v>12</v>
      </c>
      <c r="V2710" t="s">
        <v>55</v>
      </c>
    </row>
    <row r="2711" spans="1:22" ht="15.75" hidden="1" thickBot="1" x14ac:dyDescent="0.3">
      <c r="A2711" t="s">
        <v>8323</v>
      </c>
      <c r="B2711" s="6" t="s">
        <v>10786</v>
      </c>
      <c r="C2711" t="s">
        <v>1</v>
      </c>
      <c r="D2711" t="s">
        <v>7706</v>
      </c>
      <c r="E2711" t="s">
        <v>10763</v>
      </c>
      <c r="F2711" t="s">
        <v>10764</v>
      </c>
      <c r="G2711">
        <v>504</v>
      </c>
      <c r="H2711">
        <v>504</v>
      </c>
      <c r="I2711">
        <v>504</v>
      </c>
      <c r="J2711">
        <v>504</v>
      </c>
      <c r="K2711">
        <v>0</v>
      </c>
      <c r="L2711" s="2">
        <v>0</v>
      </c>
      <c r="M2711" s="2">
        <v>0</v>
      </c>
      <c r="N2711" s="2">
        <v>0</v>
      </c>
      <c r="O2711" s="2">
        <v>549</v>
      </c>
      <c r="P2711" s="2">
        <v>0</v>
      </c>
      <c r="Q2711" s="2">
        <v>0</v>
      </c>
      <c r="R2711" s="2">
        <v>0</v>
      </c>
      <c r="S2711" s="2">
        <v>0</v>
      </c>
      <c r="T2711" s="2">
        <v>0</v>
      </c>
      <c r="U2711" s="2">
        <v>549</v>
      </c>
      <c r="V2711" t="s">
        <v>55</v>
      </c>
    </row>
    <row r="2712" spans="1:22" ht="15.75" hidden="1" thickBot="1" x14ac:dyDescent="0.3">
      <c r="A2712" t="s">
        <v>8323</v>
      </c>
      <c r="B2712" s="6" t="s">
        <v>10786</v>
      </c>
      <c r="C2712" t="s">
        <v>1</v>
      </c>
      <c r="D2712" t="s">
        <v>7706</v>
      </c>
      <c r="E2712" t="s">
        <v>10763</v>
      </c>
      <c r="F2712" t="s">
        <v>10764</v>
      </c>
      <c r="G2712">
        <v>503</v>
      </c>
      <c r="H2712">
        <v>503</v>
      </c>
      <c r="I2712">
        <v>503</v>
      </c>
      <c r="J2712">
        <v>503</v>
      </c>
      <c r="K2712">
        <v>0</v>
      </c>
      <c r="L2712" s="2">
        <v>0</v>
      </c>
      <c r="M2712" s="2">
        <v>0</v>
      </c>
      <c r="N2712" s="2">
        <v>0</v>
      </c>
      <c r="O2712" s="2">
        <v>292.5</v>
      </c>
      <c r="P2712" s="2">
        <v>0</v>
      </c>
      <c r="Q2712" s="2">
        <v>0</v>
      </c>
      <c r="R2712" s="2">
        <v>0</v>
      </c>
      <c r="S2712" s="2">
        <v>0</v>
      </c>
      <c r="T2712" s="2">
        <v>0</v>
      </c>
      <c r="U2712" s="2">
        <v>292.5</v>
      </c>
      <c r="V2712" t="s">
        <v>55</v>
      </c>
    </row>
    <row r="2713" spans="1:22" ht="15.75" hidden="1" thickBot="1" x14ac:dyDescent="0.3">
      <c r="A2713" t="s">
        <v>8323</v>
      </c>
      <c r="B2713" s="6" t="s">
        <v>10786</v>
      </c>
      <c r="C2713" t="s">
        <v>1</v>
      </c>
      <c r="D2713" t="s">
        <v>7706</v>
      </c>
      <c r="E2713" t="s">
        <v>10763</v>
      </c>
      <c r="F2713" t="s">
        <v>10764</v>
      </c>
      <c r="G2713">
        <v>502</v>
      </c>
      <c r="H2713">
        <v>502</v>
      </c>
      <c r="I2713">
        <v>502</v>
      </c>
      <c r="J2713">
        <v>502</v>
      </c>
      <c r="K2713">
        <v>0</v>
      </c>
      <c r="L2713" s="2">
        <v>0</v>
      </c>
      <c r="M2713" s="2">
        <v>0</v>
      </c>
      <c r="N2713" s="2">
        <v>0</v>
      </c>
      <c r="O2713" s="2">
        <v>297.60000000000002</v>
      </c>
      <c r="P2713" s="2">
        <v>0</v>
      </c>
      <c r="Q2713" s="2">
        <v>0</v>
      </c>
      <c r="R2713" s="2">
        <v>0</v>
      </c>
      <c r="S2713" s="2">
        <v>0</v>
      </c>
      <c r="T2713" s="2">
        <v>0</v>
      </c>
      <c r="U2713" s="2">
        <v>297.60000000000002</v>
      </c>
      <c r="V2713" t="s">
        <v>55</v>
      </c>
    </row>
    <row r="2714" spans="1:22" ht="15.75" hidden="1" thickBot="1" x14ac:dyDescent="0.3">
      <c r="A2714" t="s">
        <v>8323</v>
      </c>
      <c r="B2714" s="6" t="s">
        <v>10786</v>
      </c>
      <c r="C2714" t="s">
        <v>1</v>
      </c>
      <c r="D2714" t="s">
        <v>7706</v>
      </c>
      <c r="E2714" t="s">
        <v>10763</v>
      </c>
      <c r="F2714" t="s">
        <v>10764</v>
      </c>
      <c r="G2714">
        <v>501</v>
      </c>
      <c r="H2714">
        <v>501</v>
      </c>
      <c r="I2714">
        <v>501</v>
      </c>
      <c r="J2714">
        <v>501</v>
      </c>
      <c r="K2714">
        <v>0</v>
      </c>
      <c r="L2714" s="2">
        <v>0</v>
      </c>
      <c r="M2714" s="2">
        <v>0</v>
      </c>
      <c r="N2714" s="2">
        <v>0</v>
      </c>
      <c r="O2714" s="2">
        <v>430</v>
      </c>
      <c r="P2714" s="2">
        <v>0</v>
      </c>
      <c r="Q2714" s="2">
        <v>0</v>
      </c>
      <c r="R2714" s="2">
        <v>0</v>
      </c>
      <c r="S2714" s="2">
        <v>0</v>
      </c>
      <c r="T2714" s="2">
        <v>0</v>
      </c>
      <c r="U2714" s="2">
        <v>430</v>
      </c>
      <c r="V2714" t="s">
        <v>55</v>
      </c>
    </row>
    <row r="2715" spans="1:22" ht="15.75" hidden="1" thickBot="1" x14ac:dyDescent="0.3">
      <c r="A2715" t="s">
        <v>8323</v>
      </c>
      <c r="B2715" s="6" t="s">
        <v>10786</v>
      </c>
      <c r="C2715" t="s">
        <v>1</v>
      </c>
      <c r="D2715" t="s">
        <v>7706</v>
      </c>
      <c r="E2715" t="s">
        <v>10763</v>
      </c>
      <c r="F2715" t="s">
        <v>10764</v>
      </c>
      <c r="G2715">
        <v>500</v>
      </c>
      <c r="H2715">
        <v>500</v>
      </c>
      <c r="I2715">
        <v>500</v>
      </c>
      <c r="J2715">
        <v>500</v>
      </c>
      <c r="K2715">
        <v>0</v>
      </c>
      <c r="L2715" s="2">
        <v>0</v>
      </c>
      <c r="M2715" s="2">
        <v>0</v>
      </c>
      <c r="N2715" s="2">
        <v>0</v>
      </c>
      <c r="O2715" s="2">
        <v>533.75</v>
      </c>
      <c r="P2715" s="2">
        <v>0</v>
      </c>
      <c r="Q2715" s="2">
        <v>0</v>
      </c>
      <c r="R2715" s="2">
        <v>0</v>
      </c>
      <c r="S2715" s="2">
        <v>0</v>
      </c>
      <c r="T2715" s="2">
        <v>0</v>
      </c>
      <c r="U2715" s="2">
        <v>533.75</v>
      </c>
      <c r="V2715" t="s">
        <v>55</v>
      </c>
    </row>
    <row r="2716" spans="1:22" ht="15.75" hidden="1" thickBot="1" x14ac:dyDescent="0.3">
      <c r="A2716" t="s">
        <v>8323</v>
      </c>
      <c r="B2716" s="6" t="s">
        <v>10785</v>
      </c>
      <c r="C2716" t="s">
        <v>1</v>
      </c>
      <c r="D2716" t="s">
        <v>7706</v>
      </c>
      <c r="E2716" t="s">
        <v>10763</v>
      </c>
      <c r="F2716" t="s">
        <v>10764</v>
      </c>
      <c r="G2716">
        <v>499</v>
      </c>
      <c r="H2716">
        <v>499</v>
      </c>
      <c r="I2716">
        <v>499</v>
      </c>
      <c r="J2716">
        <v>499</v>
      </c>
      <c r="K2716">
        <v>0</v>
      </c>
      <c r="L2716" s="2">
        <v>0</v>
      </c>
      <c r="M2716" s="2">
        <v>0</v>
      </c>
      <c r="N2716" s="2">
        <v>0</v>
      </c>
      <c r="O2716" s="2">
        <v>1026</v>
      </c>
      <c r="P2716" s="2">
        <v>0</v>
      </c>
      <c r="Q2716" s="2">
        <v>0</v>
      </c>
      <c r="R2716" s="2">
        <v>0</v>
      </c>
      <c r="S2716" s="2">
        <v>0</v>
      </c>
      <c r="T2716" s="2">
        <v>0</v>
      </c>
      <c r="U2716" s="2">
        <v>1026</v>
      </c>
      <c r="V2716" t="s">
        <v>55</v>
      </c>
    </row>
    <row r="2717" spans="1:22" ht="15.75" hidden="1" thickBot="1" x14ac:dyDescent="0.3">
      <c r="A2717" t="s">
        <v>8323</v>
      </c>
      <c r="B2717" s="6" t="s">
        <v>10785</v>
      </c>
      <c r="C2717" t="s">
        <v>1</v>
      </c>
      <c r="D2717" t="s">
        <v>7706</v>
      </c>
      <c r="E2717" t="s">
        <v>10763</v>
      </c>
      <c r="F2717" t="s">
        <v>10764</v>
      </c>
      <c r="G2717">
        <v>498</v>
      </c>
      <c r="H2717">
        <v>498</v>
      </c>
      <c r="I2717">
        <v>498</v>
      </c>
      <c r="J2717">
        <v>498</v>
      </c>
      <c r="K2717">
        <v>0</v>
      </c>
      <c r="L2717" s="2">
        <v>0</v>
      </c>
      <c r="M2717" s="2">
        <v>0</v>
      </c>
      <c r="N2717" s="2">
        <v>0</v>
      </c>
      <c r="O2717" s="2">
        <v>13.5</v>
      </c>
      <c r="P2717" s="2">
        <v>0</v>
      </c>
      <c r="Q2717" s="2">
        <v>0</v>
      </c>
      <c r="R2717" s="2">
        <v>0</v>
      </c>
      <c r="S2717" s="2">
        <v>0</v>
      </c>
      <c r="T2717" s="2">
        <v>0</v>
      </c>
      <c r="U2717" s="2">
        <v>13.5</v>
      </c>
      <c r="V2717" t="s">
        <v>55</v>
      </c>
    </row>
    <row r="2718" spans="1:22" ht="15.75" hidden="1" thickBot="1" x14ac:dyDescent="0.3">
      <c r="A2718" t="s">
        <v>8323</v>
      </c>
      <c r="B2718" s="6" t="s">
        <v>10785</v>
      </c>
      <c r="C2718" t="s">
        <v>1</v>
      </c>
      <c r="D2718" t="s">
        <v>7706</v>
      </c>
      <c r="E2718" t="s">
        <v>10763</v>
      </c>
      <c r="F2718" t="s">
        <v>10764</v>
      </c>
      <c r="G2718">
        <v>497</v>
      </c>
      <c r="H2718">
        <v>497</v>
      </c>
      <c r="I2718">
        <v>497</v>
      </c>
      <c r="J2718">
        <v>497</v>
      </c>
      <c r="K2718">
        <v>0</v>
      </c>
      <c r="L2718" s="2">
        <v>0</v>
      </c>
      <c r="M2718" s="2">
        <v>0</v>
      </c>
      <c r="N2718" s="2">
        <v>0</v>
      </c>
      <c r="O2718" s="2">
        <v>22</v>
      </c>
      <c r="P2718" s="2">
        <v>0</v>
      </c>
      <c r="Q2718" s="2">
        <v>0</v>
      </c>
      <c r="R2718" s="2">
        <v>0</v>
      </c>
      <c r="S2718" s="2">
        <v>0</v>
      </c>
      <c r="T2718" s="2">
        <v>0</v>
      </c>
      <c r="U2718" s="2">
        <v>22</v>
      </c>
      <c r="V2718" t="s">
        <v>55</v>
      </c>
    </row>
    <row r="2719" spans="1:22" ht="15.75" hidden="1" thickBot="1" x14ac:dyDescent="0.3">
      <c r="A2719" t="s">
        <v>8323</v>
      </c>
      <c r="B2719" s="6" t="s">
        <v>10785</v>
      </c>
      <c r="C2719" t="s">
        <v>1</v>
      </c>
      <c r="D2719" t="s">
        <v>7706</v>
      </c>
      <c r="E2719" t="s">
        <v>10763</v>
      </c>
      <c r="F2719" t="s">
        <v>10764</v>
      </c>
      <c r="G2719">
        <v>496</v>
      </c>
      <c r="H2719">
        <v>496</v>
      </c>
      <c r="I2719">
        <v>496</v>
      </c>
      <c r="J2719">
        <v>496</v>
      </c>
      <c r="K2719">
        <v>0</v>
      </c>
      <c r="L2719" s="2">
        <v>0</v>
      </c>
      <c r="M2719" s="2">
        <v>0</v>
      </c>
      <c r="N2719" s="2">
        <v>0</v>
      </c>
      <c r="O2719" s="2">
        <v>225</v>
      </c>
      <c r="P2719" s="2">
        <v>0</v>
      </c>
      <c r="Q2719" s="2">
        <v>0</v>
      </c>
      <c r="R2719" s="2">
        <v>0</v>
      </c>
      <c r="S2719" s="2">
        <v>0</v>
      </c>
      <c r="T2719" s="2">
        <v>0</v>
      </c>
      <c r="U2719" s="2">
        <v>225</v>
      </c>
      <c r="V2719" t="s">
        <v>55</v>
      </c>
    </row>
    <row r="2720" spans="1:22" ht="15.75" hidden="1" thickBot="1" x14ac:dyDescent="0.3">
      <c r="A2720" t="s">
        <v>8323</v>
      </c>
      <c r="B2720" s="6" t="s">
        <v>10785</v>
      </c>
      <c r="C2720" t="s">
        <v>1</v>
      </c>
      <c r="D2720" t="s">
        <v>7706</v>
      </c>
      <c r="E2720" t="s">
        <v>10763</v>
      </c>
      <c r="F2720" t="s">
        <v>10764</v>
      </c>
      <c r="G2720">
        <v>495</v>
      </c>
      <c r="H2720">
        <v>495</v>
      </c>
      <c r="I2720">
        <v>495</v>
      </c>
      <c r="J2720">
        <v>495</v>
      </c>
      <c r="K2720">
        <v>0</v>
      </c>
      <c r="L2720" s="2">
        <v>0</v>
      </c>
      <c r="M2720" s="2">
        <v>0</v>
      </c>
      <c r="N2720" s="2">
        <v>0</v>
      </c>
      <c r="O2720" s="2">
        <v>13.5</v>
      </c>
      <c r="P2720" s="2">
        <v>0</v>
      </c>
      <c r="Q2720" s="2">
        <v>0</v>
      </c>
      <c r="R2720" s="2">
        <v>0</v>
      </c>
      <c r="S2720" s="2">
        <v>0</v>
      </c>
      <c r="T2720" s="2">
        <v>0</v>
      </c>
      <c r="U2720" s="2">
        <v>13.5</v>
      </c>
      <c r="V2720" t="s">
        <v>55</v>
      </c>
    </row>
    <row r="2721" spans="1:22" ht="15.75" hidden="1" thickBot="1" x14ac:dyDescent="0.3">
      <c r="A2721" t="s">
        <v>8323</v>
      </c>
      <c r="B2721" s="6" t="s">
        <v>10785</v>
      </c>
      <c r="C2721" t="s">
        <v>1</v>
      </c>
      <c r="D2721" t="s">
        <v>7706</v>
      </c>
      <c r="E2721" t="s">
        <v>10763</v>
      </c>
      <c r="F2721" t="s">
        <v>10764</v>
      </c>
      <c r="G2721">
        <v>494</v>
      </c>
      <c r="H2721">
        <v>494</v>
      </c>
      <c r="I2721">
        <v>494</v>
      </c>
      <c r="J2721">
        <v>494</v>
      </c>
      <c r="K2721">
        <v>0</v>
      </c>
      <c r="L2721" s="2">
        <v>0</v>
      </c>
      <c r="M2721" s="2">
        <v>0</v>
      </c>
      <c r="N2721" s="2">
        <v>0</v>
      </c>
      <c r="O2721" s="2">
        <v>156.15</v>
      </c>
      <c r="P2721" s="2">
        <v>0</v>
      </c>
      <c r="Q2721" s="2">
        <v>0</v>
      </c>
      <c r="R2721" s="2">
        <v>0</v>
      </c>
      <c r="S2721" s="2">
        <v>0</v>
      </c>
      <c r="T2721" s="2">
        <v>0</v>
      </c>
      <c r="U2721" s="2">
        <v>156.15</v>
      </c>
      <c r="V2721" t="s">
        <v>55</v>
      </c>
    </row>
    <row r="2722" spans="1:22" ht="15.75" hidden="1" thickBot="1" x14ac:dyDescent="0.3">
      <c r="A2722" t="s">
        <v>8323</v>
      </c>
      <c r="B2722" s="6" t="s">
        <v>10785</v>
      </c>
      <c r="C2722" t="s">
        <v>1</v>
      </c>
      <c r="D2722" t="s">
        <v>7706</v>
      </c>
      <c r="E2722" t="s">
        <v>10763</v>
      </c>
      <c r="F2722" t="s">
        <v>10764</v>
      </c>
      <c r="G2722">
        <v>493</v>
      </c>
      <c r="H2722">
        <v>493</v>
      </c>
      <c r="I2722">
        <v>493</v>
      </c>
      <c r="J2722">
        <v>493</v>
      </c>
      <c r="K2722">
        <v>0</v>
      </c>
      <c r="L2722" s="2">
        <v>0</v>
      </c>
      <c r="M2722" s="2">
        <v>0</v>
      </c>
      <c r="N2722" s="2">
        <v>0</v>
      </c>
      <c r="O2722" s="2">
        <v>74</v>
      </c>
      <c r="P2722" s="2">
        <v>0</v>
      </c>
      <c r="Q2722" s="2">
        <v>0</v>
      </c>
      <c r="R2722" s="2">
        <v>0</v>
      </c>
      <c r="S2722" s="2">
        <v>0</v>
      </c>
      <c r="T2722" s="2">
        <v>0</v>
      </c>
      <c r="U2722" s="2">
        <v>74</v>
      </c>
      <c r="V2722" t="s">
        <v>55</v>
      </c>
    </row>
    <row r="2723" spans="1:22" ht="15.75" hidden="1" thickBot="1" x14ac:dyDescent="0.3">
      <c r="A2723" t="s">
        <v>8323</v>
      </c>
      <c r="B2723" s="6" t="s">
        <v>10785</v>
      </c>
      <c r="C2723" t="s">
        <v>1</v>
      </c>
      <c r="D2723" t="s">
        <v>7706</v>
      </c>
      <c r="E2723" t="s">
        <v>10763</v>
      </c>
      <c r="F2723" t="s">
        <v>10764</v>
      </c>
      <c r="G2723">
        <v>492</v>
      </c>
      <c r="H2723">
        <v>492</v>
      </c>
      <c r="I2723">
        <v>492</v>
      </c>
      <c r="J2723">
        <v>492</v>
      </c>
      <c r="K2723">
        <v>0</v>
      </c>
      <c r="L2723" s="2">
        <v>0</v>
      </c>
      <c r="M2723" s="2">
        <v>0</v>
      </c>
      <c r="N2723" s="2">
        <v>0</v>
      </c>
      <c r="O2723" s="2">
        <v>28.6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28.6</v>
      </c>
      <c r="V2723" t="s">
        <v>55</v>
      </c>
    </row>
    <row r="2724" spans="1:22" ht="15.75" hidden="1" thickBot="1" x14ac:dyDescent="0.3">
      <c r="A2724" t="s">
        <v>8323</v>
      </c>
      <c r="B2724" s="6" t="s">
        <v>10785</v>
      </c>
      <c r="C2724" t="s">
        <v>1</v>
      </c>
      <c r="D2724" t="s">
        <v>7706</v>
      </c>
      <c r="E2724" t="s">
        <v>10763</v>
      </c>
      <c r="F2724" t="s">
        <v>10764</v>
      </c>
      <c r="G2724">
        <v>491</v>
      </c>
      <c r="H2724">
        <v>491</v>
      </c>
      <c r="I2724">
        <v>491</v>
      </c>
      <c r="J2724">
        <v>491</v>
      </c>
      <c r="K2724">
        <v>0</v>
      </c>
      <c r="L2724" s="2">
        <v>0</v>
      </c>
      <c r="M2724" s="2">
        <v>0</v>
      </c>
      <c r="N2724" s="2">
        <v>0</v>
      </c>
      <c r="O2724" s="2">
        <v>69.400000000000006</v>
      </c>
      <c r="P2724" s="2">
        <v>0</v>
      </c>
      <c r="Q2724" s="2">
        <v>0</v>
      </c>
      <c r="R2724" s="2">
        <v>0</v>
      </c>
      <c r="S2724" s="2">
        <v>0</v>
      </c>
      <c r="T2724" s="2">
        <v>0</v>
      </c>
      <c r="U2724" s="2">
        <v>69.400000000000006</v>
      </c>
      <c r="V2724" t="s">
        <v>55</v>
      </c>
    </row>
    <row r="2725" spans="1:22" ht="15.75" hidden="1" thickBot="1" x14ac:dyDescent="0.3">
      <c r="A2725" t="s">
        <v>8323</v>
      </c>
      <c r="B2725" s="6" t="s">
        <v>10785</v>
      </c>
      <c r="C2725" t="s">
        <v>1</v>
      </c>
      <c r="D2725" t="s">
        <v>7706</v>
      </c>
      <c r="E2725" t="s">
        <v>10763</v>
      </c>
      <c r="F2725" t="s">
        <v>10764</v>
      </c>
      <c r="G2725">
        <v>490</v>
      </c>
      <c r="H2725">
        <v>490</v>
      </c>
      <c r="I2725">
        <v>490</v>
      </c>
      <c r="J2725">
        <v>490</v>
      </c>
      <c r="K2725">
        <v>0</v>
      </c>
      <c r="L2725" s="2">
        <v>0</v>
      </c>
      <c r="M2725" s="2">
        <v>0</v>
      </c>
      <c r="N2725" s="2">
        <v>0</v>
      </c>
      <c r="O2725" s="2">
        <v>41.5</v>
      </c>
      <c r="P2725" s="2">
        <v>0</v>
      </c>
      <c r="Q2725" s="2">
        <v>0</v>
      </c>
      <c r="R2725" s="2">
        <v>0</v>
      </c>
      <c r="S2725" s="2">
        <v>0</v>
      </c>
      <c r="T2725" s="2">
        <v>0</v>
      </c>
      <c r="U2725" s="2">
        <v>41.5</v>
      </c>
      <c r="V2725" t="s">
        <v>55</v>
      </c>
    </row>
    <row r="2726" spans="1:22" ht="15.75" hidden="1" thickBot="1" x14ac:dyDescent="0.3">
      <c r="A2726" t="s">
        <v>8323</v>
      </c>
      <c r="B2726" s="6" t="s">
        <v>10785</v>
      </c>
      <c r="C2726" t="s">
        <v>1</v>
      </c>
      <c r="D2726" t="s">
        <v>7706</v>
      </c>
      <c r="E2726" t="s">
        <v>10763</v>
      </c>
      <c r="F2726" t="s">
        <v>10764</v>
      </c>
      <c r="G2726">
        <v>489</v>
      </c>
      <c r="H2726">
        <v>489</v>
      </c>
      <c r="I2726">
        <v>489</v>
      </c>
      <c r="J2726">
        <v>489</v>
      </c>
      <c r="K2726">
        <v>0</v>
      </c>
      <c r="L2726" s="2">
        <v>0</v>
      </c>
      <c r="M2726" s="2">
        <v>0</v>
      </c>
      <c r="N2726" s="2">
        <v>0</v>
      </c>
      <c r="O2726" s="2">
        <v>170</v>
      </c>
      <c r="P2726" s="2">
        <v>0</v>
      </c>
      <c r="Q2726" s="2">
        <v>0</v>
      </c>
      <c r="R2726" s="2">
        <v>0</v>
      </c>
      <c r="S2726" s="2">
        <v>0</v>
      </c>
      <c r="T2726" s="2">
        <v>0</v>
      </c>
      <c r="U2726" s="2">
        <v>170</v>
      </c>
      <c r="V2726" t="s">
        <v>55</v>
      </c>
    </row>
    <row r="2727" spans="1:22" ht="15.75" hidden="1" thickBot="1" x14ac:dyDescent="0.3">
      <c r="A2727" t="s">
        <v>8323</v>
      </c>
      <c r="B2727" s="6" t="s">
        <v>10785</v>
      </c>
      <c r="C2727" t="s">
        <v>1</v>
      </c>
      <c r="D2727" t="s">
        <v>7706</v>
      </c>
      <c r="E2727" t="s">
        <v>10763</v>
      </c>
      <c r="F2727" t="s">
        <v>10764</v>
      </c>
      <c r="G2727">
        <v>488</v>
      </c>
      <c r="H2727">
        <v>488</v>
      </c>
      <c r="I2727">
        <v>488</v>
      </c>
      <c r="J2727">
        <v>488</v>
      </c>
      <c r="K2727">
        <v>0</v>
      </c>
      <c r="L2727" s="2">
        <v>0</v>
      </c>
      <c r="M2727" s="2">
        <v>0</v>
      </c>
      <c r="N2727" s="2">
        <v>0</v>
      </c>
      <c r="O2727" s="2">
        <v>89.4</v>
      </c>
      <c r="P2727" s="2">
        <v>0</v>
      </c>
      <c r="Q2727" s="2">
        <v>0</v>
      </c>
      <c r="R2727" s="2">
        <v>0</v>
      </c>
      <c r="S2727" s="2">
        <v>0</v>
      </c>
      <c r="T2727" s="2">
        <v>0</v>
      </c>
      <c r="U2727" s="2">
        <v>89.4</v>
      </c>
      <c r="V2727" t="s">
        <v>55</v>
      </c>
    </row>
    <row r="2728" spans="1:22" ht="15.75" hidden="1" thickBot="1" x14ac:dyDescent="0.3">
      <c r="A2728" t="s">
        <v>8323</v>
      </c>
      <c r="B2728" s="6" t="s">
        <v>10785</v>
      </c>
      <c r="C2728" t="s">
        <v>1</v>
      </c>
      <c r="D2728" t="s">
        <v>7706</v>
      </c>
      <c r="E2728" t="s">
        <v>10763</v>
      </c>
      <c r="F2728" t="s">
        <v>10764</v>
      </c>
      <c r="G2728">
        <v>487</v>
      </c>
      <c r="H2728">
        <v>487</v>
      </c>
      <c r="I2728">
        <v>487</v>
      </c>
      <c r="J2728">
        <v>487</v>
      </c>
      <c r="K2728">
        <v>0</v>
      </c>
      <c r="L2728" s="2">
        <v>0</v>
      </c>
      <c r="M2728" s="2">
        <v>0</v>
      </c>
      <c r="N2728" s="2">
        <v>0</v>
      </c>
      <c r="O2728" s="2">
        <v>9.9</v>
      </c>
      <c r="P2728" s="2">
        <v>0</v>
      </c>
      <c r="Q2728" s="2">
        <v>0</v>
      </c>
      <c r="R2728" s="2">
        <v>0</v>
      </c>
      <c r="S2728" s="2">
        <v>0</v>
      </c>
      <c r="T2728" s="2">
        <v>0</v>
      </c>
      <c r="U2728" s="2">
        <v>9.9</v>
      </c>
      <c r="V2728" t="s">
        <v>55</v>
      </c>
    </row>
    <row r="2729" spans="1:22" ht="15.75" hidden="1" thickBot="1" x14ac:dyDescent="0.3">
      <c r="A2729" t="s">
        <v>8323</v>
      </c>
      <c r="B2729" s="6" t="s">
        <v>10785</v>
      </c>
      <c r="C2729" t="s">
        <v>1</v>
      </c>
      <c r="D2729" t="s">
        <v>7706</v>
      </c>
      <c r="E2729" t="s">
        <v>10763</v>
      </c>
      <c r="F2729" t="s">
        <v>10764</v>
      </c>
      <c r="G2729">
        <v>486</v>
      </c>
      <c r="H2729">
        <v>486</v>
      </c>
      <c r="I2729">
        <v>486</v>
      </c>
      <c r="J2729">
        <v>486</v>
      </c>
      <c r="K2729">
        <v>0</v>
      </c>
      <c r="L2729" s="2">
        <v>0</v>
      </c>
      <c r="M2729" s="2">
        <v>0</v>
      </c>
      <c r="N2729" s="2">
        <v>0</v>
      </c>
      <c r="O2729" s="2">
        <v>45</v>
      </c>
      <c r="P2729" s="2">
        <v>0</v>
      </c>
      <c r="Q2729" s="2">
        <v>0</v>
      </c>
      <c r="R2729" s="2">
        <v>0</v>
      </c>
      <c r="S2729" s="2">
        <v>0</v>
      </c>
      <c r="T2729" s="2">
        <v>0</v>
      </c>
      <c r="U2729" s="2">
        <v>45</v>
      </c>
      <c r="V2729" t="s">
        <v>55</v>
      </c>
    </row>
    <row r="2730" spans="1:22" ht="15.75" hidden="1" thickBot="1" x14ac:dyDescent="0.3">
      <c r="A2730" t="s">
        <v>8323</v>
      </c>
      <c r="B2730" s="6" t="s">
        <v>10785</v>
      </c>
      <c r="C2730" t="s">
        <v>1</v>
      </c>
      <c r="D2730" t="s">
        <v>7706</v>
      </c>
      <c r="E2730" t="s">
        <v>10763</v>
      </c>
      <c r="F2730" t="s">
        <v>10764</v>
      </c>
      <c r="G2730">
        <v>485</v>
      </c>
      <c r="H2730">
        <v>485</v>
      </c>
      <c r="I2730">
        <v>485</v>
      </c>
      <c r="J2730">
        <v>485</v>
      </c>
      <c r="K2730">
        <v>0</v>
      </c>
      <c r="L2730" s="2">
        <v>0</v>
      </c>
      <c r="M2730" s="2">
        <v>0</v>
      </c>
      <c r="N2730" s="2">
        <v>0</v>
      </c>
      <c r="O2730" s="2">
        <v>55.25</v>
      </c>
      <c r="P2730" s="2">
        <v>0</v>
      </c>
      <c r="Q2730" s="2">
        <v>0</v>
      </c>
      <c r="R2730" s="2">
        <v>0</v>
      </c>
      <c r="S2730" s="2">
        <v>0</v>
      </c>
      <c r="T2730" s="2">
        <v>0</v>
      </c>
      <c r="U2730" s="2">
        <v>55.25</v>
      </c>
      <c r="V2730" t="s">
        <v>55</v>
      </c>
    </row>
    <row r="2731" spans="1:22" ht="15.75" hidden="1" thickBot="1" x14ac:dyDescent="0.3">
      <c r="A2731" t="s">
        <v>8323</v>
      </c>
      <c r="B2731" s="6" t="s">
        <v>10785</v>
      </c>
      <c r="C2731" t="s">
        <v>1</v>
      </c>
      <c r="D2731" t="s">
        <v>7706</v>
      </c>
      <c r="E2731" t="s">
        <v>10763</v>
      </c>
      <c r="F2731" t="s">
        <v>10764</v>
      </c>
      <c r="G2731">
        <v>484</v>
      </c>
      <c r="H2731">
        <v>484</v>
      </c>
      <c r="I2731">
        <v>484</v>
      </c>
      <c r="J2731">
        <v>484</v>
      </c>
      <c r="K2731">
        <v>0</v>
      </c>
      <c r="L2731" s="2">
        <v>0</v>
      </c>
      <c r="M2731" s="2">
        <v>0</v>
      </c>
      <c r="N2731" s="2">
        <v>0</v>
      </c>
      <c r="O2731" s="2">
        <v>465.4</v>
      </c>
      <c r="P2731" s="2">
        <v>0</v>
      </c>
      <c r="Q2731" s="2">
        <v>0</v>
      </c>
      <c r="R2731" s="2">
        <v>0</v>
      </c>
      <c r="S2731" s="2">
        <v>0</v>
      </c>
      <c r="T2731" s="2">
        <v>0</v>
      </c>
      <c r="U2731" s="2">
        <v>465.4</v>
      </c>
      <c r="V2731" t="s">
        <v>55</v>
      </c>
    </row>
    <row r="2732" spans="1:22" ht="15.75" hidden="1" thickBot="1" x14ac:dyDescent="0.3">
      <c r="A2732" t="s">
        <v>8323</v>
      </c>
      <c r="B2732" s="6" t="s">
        <v>10785</v>
      </c>
      <c r="C2732" t="s">
        <v>1</v>
      </c>
      <c r="D2732" t="s">
        <v>7706</v>
      </c>
      <c r="E2732" t="s">
        <v>10763</v>
      </c>
      <c r="F2732" t="s">
        <v>10764</v>
      </c>
      <c r="G2732">
        <v>483</v>
      </c>
      <c r="H2732">
        <v>483</v>
      </c>
      <c r="I2732">
        <v>483</v>
      </c>
      <c r="J2732">
        <v>483</v>
      </c>
      <c r="K2732">
        <v>0</v>
      </c>
      <c r="L2732" s="2">
        <v>0</v>
      </c>
      <c r="M2732" s="2">
        <v>0</v>
      </c>
      <c r="N2732" s="2">
        <v>0</v>
      </c>
      <c r="O2732" s="2">
        <v>27.75</v>
      </c>
      <c r="P2732" s="2">
        <v>0</v>
      </c>
      <c r="Q2732" s="2">
        <v>0</v>
      </c>
      <c r="R2732" s="2">
        <v>0</v>
      </c>
      <c r="S2732" s="2">
        <v>0</v>
      </c>
      <c r="T2732" s="2">
        <v>0</v>
      </c>
      <c r="U2732" s="2">
        <v>27.75</v>
      </c>
      <c r="V2732" t="s">
        <v>55</v>
      </c>
    </row>
    <row r="2733" spans="1:22" ht="15.75" hidden="1" thickBot="1" x14ac:dyDescent="0.3">
      <c r="A2733" t="s">
        <v>8323</v>
      </c>
      <c r="B2733" s="6" t="s">
        <v>10785</v>
      </c>
      <c r="C2733" t="s">
        <v>1</v>
      </c>
      <c r="D2733" t="s">
        <v>7706</v>
      </c>
      <c r="E2733" t="s">
        <v>10763</v>
      </c>
      <c r="F2733" t="s">
        <v>10764</v>
      </c>
      <c r="G2733">
        <v>482</v>
      </c>
      <c r="H2733">
        <v>482</v>
      </c>
      <c r="I2733">
        <v>482</v>
      </c>
      <c r="J2733">
        <v>482</v>
      </c>
      <c r="K2733">
        <v>0</v>
      </c>
      <c r="L2733" s="2">
        <v>0</v>
      </c>
      <c r="M2733" s="2">
        <v>0</v>
      </c>
      <c r="N2733" s="2">
        <v>0</v>
      </c>
      <c r="O2733" s="2">
        <v>422</v>
      </c>
      <c r="P2733" s="2">
        <v>0</v>
      </c>
      <c r="Q2733" s="2">
        <v>0</v>
      </c>
      <c r="R2733" s="2">
        <v>0</v>
      </c>
      <c r="S2733" s="2">
        <v>0</v>
      </c>
      <c r="T2733" s="2">
        <v>0</v>
      </c>
      <c r="U2733" s="2">
        <v>422</v>
      </c>
      <c r="V2733" t="s">
        <v>55</v>
      </c>
    </row>
    <row r="2734" spans="1:22" ht="15.75" hidden="1" thickBot="1" x14ac:dyDescent="0.3">
      <c r="A2734" t="s">
        <v>8323</v>
      </c>
      <c r="B2734" s="6" t="s">
        <v>10785</v>
      </c>
      <c r="C2734" t="s">
        <v>1</v>
      </c>
      <c r="D2734" t="s">
        <v>7706</v>
      </c>
      <c r="E2734" t="s">
        <v>10763</v>
      </c>
      <c r="F2734" t="s">
        <v>10764</v>
      </c>
      <c r="G2734">
        <v>481</v>
      </c>
      <c r="H2734">
        <v>481</v>
      </c>
      <c r="I2734">
        <v>481</v>
      </c>
      <c r="J2734">
        <v>481</v>
      </c>
      <c r="K2734">
        <v>0</v>
      </c>
      <c r="L2734" s="2">
        <v>0</v>
      </c>
      <c r="M2734" s="2">
        <v>0</v>
      </c>
      <c r="N2734" s="2">
        <v>0</v>
      </c>
      <c r="O2734" s="2">
        <v>895</v>
      </c>
      <c r="P2734" s="2">
        <v>0</v>
      </c>
      <c r="Q2734" s="2">
        <v>0</v>
      </c>
      <c r="R2734" s="2">
        <v>0</v>
      </c>
      <c r="S2734" s="2">
        <v>0</v>
      </c>
      <c r="T2734" s="2">
        <v>0</v>
      </c>
      <c r="U2734" s="2">
        <v>895</v>
      </c>
      <c r="V2734" t="s">
        <v>55</v>
      </c>
    </row>
    <row r="2735" spans="1:22" ht="15.75" hidden="1" thickBot="1" x14ac:dyDescent="0.3">
      <c r="A2735" t="s">
        <v>8323</v>
      </c>
      <c r="B2735" s="6" t="s">
        <v>10784</v>
      </c>
      <c r="C2735" t="s">
        <v>1</v>
      </c>
      <c r="D2735" t="s">
        <v>7706</v>
      </c>
      <c r="E2735" t="s">
        <v>10763</v>
      </c>
      <c r="F2735" t="s">
        <v>10764</v>
      </c>
      <c r="G2735">
        <v>480</v>
      </c>
      <c r="H2735">
        <v>480</v>
      </c>
      <c r="I2735">
        <v>480</v>
      </c>
      <c r="J2735">
        <v>480</v>
      </c>
      <c r="K2735">
        <v>0</v>
      </c>
      <c r="L2735" s="2">
        <v>0</v>
      </c>
      <c r="M2735" s="2">
        <v>0</v>
      </c>
      <c r="N2735" s="2">
        <v>0</v>
      </c>
      <c r="O2735" s="2">
        <v>147.75</v>
      </c>
      <c r="P2735" s="2">
        <v>0</v>
      </c>
      <c r="Q2735" s="2">
        <v>0</v>
      </c>
      <c r="R2735" s="2">
        <v>0</v>
      </c>
      <c r="S2735" s="2">
        <v>0</v>
      </c>
      <c r="T2735" s="2">
        <v>0</v>
      </c>
      <c r="U2735" s="2">
        <v>147.75</v>
      </c>
      <c r="V2735" t="s">
        <v>55</v>
      </c>
    </row>
    <row r="2736" spans="1:22" ht="15.75" hidden="1" thickBot="1" x14ac:dyDescent="0.3">
      <c r="A2736" t="s">
        <v>8323</v>
      </c>
      <c r="B2736" s="6" t="s">
        <v>10784</v>
      </c>
      <c r="C2736" t="s">
        <v>1</v>
      </c>
      <c r="D2736" t="s">
        <v>7706</v>
      </c>
      <c r="E2736" t="s">
        <v>10763</v>
      </c>
      <c r="F2736" t="s">
        <v>10764</v>
      </c>
      <c r="G2736">
        <v>479</v>
      </c>
      <c r="H2736">
        <v>479</v>
      </c>
      <c r="I2736">
        <v>479</v>
      </c>
      <c r="J2736">
        <v>479</v>
      </c>
      <c r="K2736">
        <v>0</v>
      </c>
      <c r="L2736" s="2">
        <v>0</v>
      </c>
      <c r="M2736" s="2">
        <v>0</v>
      </c>
      <c r="N2736" s="2">
        <v>0</v>
      </c>
      <c r="O2736" s="2">
        <v>90</v>
      </c>
      <c r="P2736" s="2">
        <v>0</v>
      </c>
      <c r="Q2736" s="2">
        <v>0</v>
      </c>
      <c r="R2736" s="2">
        <v>0</v>
      </c>
      <c r="S2736" s="2">
        <v>0</v>
      </c>
      <c r="T2736" s="2">
        <v>0</v>
      </c>
      <c r="U2736" s="2">
        <v>90</v>
      </c>
      <c r="V2736" t="s">
        <v>55</v>
      </c>
    </row>
    <row r="2737" spans="1:22" ht="15.75" hidden="1" thickBot="1" x14ac:dyDescent="0.3">
      <c r="A2737" t="s">
        <v>8323</v>
      </c>
      <c r="B2737" s="6" t="s">
        <v>10784</v>
      </c>
      <c r="C2737" t="s">
        <v>1</v>
      </c>
      <c r="D2737" t="s">
        <v>7706</v>
      </c>
      <c r="E2737" t="s">
        <v>10763</v>
      </c>
      <c r="F2737" t="s">
        <v>10764</v>
      </c>
      <c r="G2737">
        <v>478</v>
      </c>
      <c r="H2737">
        <v>478</v>
      </c>
      <c r="I2737">
        <v>478</v>
      </c>
      <c r="J2737">
        <v>478</v>
      </c>
      <c r="K2737">
        <v>0</v>
      </c>
      <c r="L2737" s="2">
        <v>0</v>
      </c>
      <c r="M2737" s="2">
        <v>0</v>
      </c>
      <c r="N2737" s="2">
        <v>0</v>
      </c>
      <c r="O2737" s="2">
        <v>33</v>
      </c>
      <c r="P2737" s="2">
        <v>0</v>
      </c>
      <c r="Q2737" s="2">
        <v>0</v>
      </c>
      <c r="R2737" s="2">
        <v>0</v>
      </c>
      <c r="S2737" s="2">
        <v>0</v>
      </c>
      <c r="T2737" s="2">
        <v>0</v>
      </c>
      <c r="U2737" s="2">
        <v>33</v>
      </c>
      <c r="V2737" t="s">
        <v>55</v>
      </c>
    </row>
    <row r="2738" spans="1:22" ht="15.75" hidden="1" thickBot="1" x14ac:dyDescent="0.3">
      <c r="A2738" t="s">
        <v>8323</v>
      </c>
      <c r="B2738" s="6" t="s">
        <v>10784</v>
      </c>
      <c r="C2738" t="s">
        <v>1</v>
      </c>
      <c r="D2738" t="s">
        <v>7706</v>
      </c>
      <c r="E2738" t="s">
        <v>10763</v>
      </c>
      <c r="F2738" t="s">
        <v>10764</v>
      </c>
      <c r="G2738">
        <v>477</v>
      </c>
      <c r="H2738">
        <v>477</v>
      </c>
      <c r="I2738">
        <v>477</v>
      </c>
      <c r="J2738">
        <v>477</v>
      </c>
      <c r="K2738">
        <v>0</v>
      </c>
      <c r="L2738" s="2">
        <v>0</v>
      </c>
      <c r="M2738" s="2">
        <v>0</v>
      </c>
      <c r="N2738" s="2">
        <v>0</v>
      </c>
      <c r="O2738" s="2">
        <v>8</v>
      </c>
      <c r="P2738" s="2">
        <v>0</v>
      </c>
      <c r="Q2738" s="2">
        <v>0</v>
      </c>
      <c r="R2738" s="2">
        <v>0</v>
      </c>
      <c r="S2738" s="2">
        <v>0</v>
      </c>
      <c r="T2738" s="2">
        <v>0</v>
      </c>
      <c r="U2738" s="2">
        <v>8</v>
      </c>
      <c r="V2738" t="s">
        <v>55</v>
      </c>
    </row>
    <row r="2739" spans="1:22" ht="15.75" hidden="1" thickBot="1" x14ac:dyDescent="0.3">
      <c r="A2739" t="s">
        <v>8323</v>
      </c>
      <c r="B2739" s="6" t="s">
        <v>10784</v>
      </c>
      <c r="C2739" t="s">
        <v>1</v>
      </c>
      <c r="D2739" t="s">
        <v>7706</v>
      </c>
      <c r="E2739" t="s">
        <v>10763</v>
      </c>
      <c r="F2739" t="s">
        <v>10764</v>
      </c>
      <c r="G2739">
        <v>476</v>
      </c>
      <c r="H2739">
        <v>476</v>
      </c>
      <c r="I2739">
        <v>476</v>
      </c>
      <c r="J2739">
        <v>476</v>
      </c>
      <c r="K2739">
        <v>0</v>
      </c>
      <c r="L2739" s="2">
        <v>0</v>
      </c>
      <c r="M2739" s="2">
        <v>0</v>
      </c>
      <c r="N2739" s="2">
        <v>0</v>
      </c>
      <c r="O2739" s="2">
        <v>212.9</v>
      </c>
      <c r="P2739" s="2">
        <v>0</v>
      </c>
      <c r="Q2739" s="2">
        <v>0</v>
      </c>
      <c r="R2739" s="2">
        <v>0</v>
      </c>
      <c r="S2739" s="2">
        <v>0</v>
      </c>
      <c r="T2739" s="2">
        <v>0</v>
      </c>
      <c r="U2739" s="2">
        <v>212.9</v>
      </c>
      <c r="V2739" t="s">
        <v>55</v>
      </c>
    </row>
    <row r="2740" spans="1:22" ht="15.75" hidden="1" thickBot="1" x14ac:dyDescent="0.3">
      <c r="A2740" t="s">
        <v>8323</v>
      </c>
      <c r="B2740" s="6" t="s">
        <v>10784</v>
      </c>
      <c r="C2740" t="s">
        <v>1</v>
      </c>
      <c r="D2740" t="s">
        <v>7706</v>
      </c>
      <c r="E2740" t="s">
        <v>10763</v>
      </c>
      <c r="F2740" t="s">
        <v>10764</v>
      </c>
      <c r="G2740">
        <v>475</v>
      </c>
      <c r="H2740">
        <v>475</v>
      </c>
      <c r="I2740">
        <v>475</v>
      </c>
      <c r="J2740">
        <v>475</v>
      </c>
      <c r="K2740">
        <v>0</v>
      </c>
      <c r="L2740" s="2">
        <v>0</v>
      </c>
      <c r="M2740" s="2">
        <v>0</v>
      </c>
      <c r="N2740" s="2">
        <v>0</v>
      </c>
      <c r="O2740" s="2">
        <v>45</v>
      </c>
      <c r="P2740" s="2">
        <v>0</v>
      </c>
      <c r="Q2740" s="2">
        <v>0</v>
      </c>
      <c r="R2740" s="2">
        <v>0</v>
      </c>
      <c r="S2740" s="2">
        <v>0</v>
      </c>
      <c r="T2740" s="2">
        <v>0</v>
      </c>
      <c r="U2740" s="2">
        <v>45</v>
      </c>
      <c r="V2740" t="s">
        <v>55</v>
      </c>
    </row>
    <row r="2741" spans="1:22" ht="15.75" hidden="1" thickBot="1" x14ac:dyDescent="0.3">
      <c r="A2741" t="s">
        <v>8323</v>
      </c>
      <c r="B2741" s="6" t="s">
        <v>10784</v>
      </c>
      <c r="C2741" t="s">
        <v>1</v>
      </c>
      <c r="D2741" t="s">
        <v>7706</v>
      </c>
      <c r="E2741" t="s">
        <v>10763</v>
      </c>
      <c r="F2741" t="s">
        <v>10764</v>
      </c>
      <c r="G2741">
        <v>474</v>
      </c>
      <c r="H2741">
        <v>474</v>
      </c>
      <c r="I2741">
        <v>474</v>
      </c>
      <c r="J2741">
        <v>474</v>
      </c>
      <c r="K2741">
        <v>0</v>
      </c>
      <c r="L2741" s="2">
        <v>0</v>
      </c>
      <c r="M2741" s="2">
        <v>0</v>
      </c>
      <c r="N2741" s="2">
        <v>0</v>
      </c>
      <c r="O2741" s="2">
        <v>117.75</v>
      </c>
      <c r="P2741" s="2">
        <v>0</v>
      </c>
      <c r="Q2741" s="2">
        <v>0</v>
      </c>
      <c r="R2741" s="2">
        <v>0</v>
      </c>
      <c r="S2741" s="2">
        <v>0</v>
      </c>
      <c r="T2741" s="2">
        <v>0</v>
      </c>
      <c r="U2741" s="2">
        <v>117.75</v>
      </c>
      <c r="V2741" t="s">
        <v>55</v>
      </c>
    </row>
    <row r="2742" spans="1:22" ht="15.75" hidden="1" thickBot="1" x14ac:dyDescent="0.3">
      <c r="A2742" t="s">
        <v>8323</v>
      </c>
      <c r="B2742" s="6" t="s">
        <v>10784</v>
      </c>
      <c r="C2742" t="s">
        <v>1</v>
      </c>
      <c r="D2742" t="s">
        <v>7706</v>
      </c>
      <c r="E2742" t="s">
        <v>10763</v>
      </c>
      <c r="F2742" t="s">
        <v>10764</v>
      </c>
      <c r="G2742">
        <v>473</v>
      </c>
      <c r="H2742">
        <v>473</v>
      </c>
      <c r="I2742">
        <v>473</v>
      </c>
      <c r="J2742">
        <v>473</v>
      </c>
      <c r="K2742">
        <v>0</v>
      </c>
      <c r="L2742" s="2">
        <v>0</v>
      </c>
      <c r="M2742" s="2">
        <v>0</v>
      </c>
      <c r="N2742" s="2">
        <v>0</v>
      </c>
      <c r="O2742" s="2">
        <v>104.49</v>
      </c>
      <c r="P2742" s="2">
        <v>0</v>
      </c>
      <c r="Q2742" s="2">
        <v>0</v>
      </c>
      <c r="R2742" s="2">
        <v>0</v>
      </c>
      <c r="S2742" s="2">
        <v>0</v>
      </c>
      <c r="T2742" s="2">
        <v>0</v>
      </c>
      <c r="U2742" s="2">
        <v>104.49</v>
      </c>
      <c r="V2742" t="s">
        <v>55</v>
      </c>
    </row>
    <row r="2743" spans="1:22" ht="15.75" hidden="1" thickBot="1" x14ac:dyDescent="0.3">
      <c r="A2743" t="s">
        <v>8323</v>
      </c>
      <c r="B2743" s="6" t="s">
        <v>10784</v>
      </c>
      <c r="C2743" t="s">
        <v>1</v>
      </c>
      <c r="D2743" t="s">
        <v>7706</v>
      </c>
      <c r="E2743" t="s">
        <v>10763</v>
      </c>
      <c r="F2743" t="s">
        <v>10764</v>
      </c>
      <c r="G2743">
        <v>472</v>
      </c>
      <c r="H2743">
        <v>472</v>
      </c>
      <c r="I2743">
        <v>472</v>
      </c>
      <c r="J2743">
        <v>472</v>
      </c>
      <c r="K2743">
        <v>0</v>
      </c>
      <c r="L2743" s="2">
        <v>0</v>
      </c>
      <c r="M2743" s="2">
        <v>0</v>
      </c>
      <c r="N2743" s="2">
        <v>0</v>
      </c>
      <c r="O2743" s="2">
        <v>10.65</v>
      </c>
      <c r="P2743" s="2">
        <v>0</v>
      </c>
      <c r="Q2743" s="2">
        <v>0</v>
      </c>
      <c r="R2743" s="2">
        <v>0</v>
      </c>
      <c r="S2743" s="2">
        <v>0</v>
      </c>
      <c r="T2743" s="2">
        <v>0</v>
      </c>
      <c r="U2743" s="2">
        <v>10.65</v>
      </c>
      <c r="V2743" t="s">
        <v>55</v>
      </c>
    </row>
    <row r="2744" spans="1:22" ht="15.75" hidden="1" thickBot="1" x14ac:dyDescent="0.3">
      <c r="A2744" t="s">
        <v>8323</v>
      </c>
      <c r="B2744" s="6" t="s">
        <v>10784</v>
      </c>
      <c r="C2744" t="s">
        <v>1</v>
      </c>
      <c r="D2744" t="s">
        <v>7706</v>
      </c>
      <c r="E2744" t="s">
        <v>10763</v>
      </c>
      <c r="F2744" t="s">
        <v>10764</v>
      </c>
      <c r="G2744">
        <v>471</v>
      </c>
      <c r="H2744">
        <v>471</v>
      </c>
      <c r="I2744">
        <v>471</v>
      </c>
      <c r="J2744">
        <v>471</v>
      </c>
      <c r="K2744">
        <v>0</v>
      </c>
      <c r="L2744" s="2">
        <v>0</v>
      </c>
      <c r="M2744" s="2">
        <v>0</v>
      </c>
      <c r="N2744" s="2">
        <v>0</v>
      </c>
      <c r="O2744" s="2">
        <v>550</v>
      </c>
      <c r="P2744" s="2">
        <v>0</v>
      </c>
      <c r="Q2744" s="2">
        <v>0</v>
      </c>
      <c r="R2744" s="2">
        <v>0</v>
      </c>
      <c r="S2744" s="2">
        <v>0</v>
      </c>
      <c r="T2744" s="2">
        <v>0</v>
      </c>
      <c r="U2744" s="2">
        <v>550</v>
      </c>
      <c r="V2744" t="s">
        <v>55</v>
      </c>
    </row>
    <row r="2745" spans="1:22" ht="15.75" hidden="1" thickBot="1" x14ac:dyDescent="0.3">
      <c r="A2745" t="s">
        <v>8323</v>
      </c>
      <c r="B2745" s="6" t="s">
        <v>10783</v>
      </c>
      <c r="C2745" t="s">
        <v>1</v>
      </c>
      <c r="D2745" t="s">
        <v>7706</v>
      </c>
      <c r="E2745" t="s">
        <v>10763</v>
      </c>
      <c r="F2745" t="s">
        <v>10764</v>
      </c>
      <c r="G2745">
        <v>470</v>
      </c>
      <c r="H2745">
        <v>470</v>
      </c>
      <c r="I2745">
        <v>470</v>
      </c>
      <c r="J2745">
        <v>470</v>
      </c>
      <c r="K2745">
        <v>0</v>
      </c>
      <c r="L2745" s="2">
        <v>0</v>
      </c>
      <c r="M2745" s="2">
        <v>0</v>
      </c>
      <c r="N2745" s="2">
        <v>0</v>
      </c>
      <c r="O2745" s="2">
        <v>27</v>
      </c>
      <c r="P2745" s="2">
        <v>0</v>
      </c>
      <c r="Q2745" s="2">
        <v>0</v>
      </c>
      <c r="R2745" s="2">
        <v>0</v>
      </c>
      <c r="S2745" s="2">
        <v>0</v>
      </c>
      <c r="T2745" s="2">
        <v>0</v>
      </c>
      <c r="U2745" s="2">
        <v>27</v>
      </c>
      <c r="V2745" t="s">
        <v>55</v>
      </c>
    </row>
    <row r="2746" spans="1:22" ht="15.75" hidden="1" thickBot="1" x14ac:dyDescent="0.3">
      <c r="A2746" t="s">
        <v>8323</v>
      </c>
      <c r="B2746" s="6" t="s">
        <v>10783</v>
      </c>
      <c r="C2746" t="s">
        <v>1</v>
      </c>
      <c r="D2746" t="s">
        <v>7706</v>
      </c>
      <c r="E2746" t="s">
        <v>10763</v>
      </c>
      <c r="F2746" t="s">
        <v>10764</v>
      </c>
      <c r="G2746">
        <v>469</v>
      </c>
      <c r="H2746">
        <v>469</v>
      </c>
      <c r="I2746">
        <v>469</v>
      </c>
      <c r="J2746">
        <v>469</v>
      </c>
      <c r="K2746">
        <v>0</v>
      </c>
      <c r="L2746" s="2">
        <v>0</v>
      </c>
      <c r="M2746" s="2">
        <v>0</v>
      </c>
      <c r="N2746" s="2">
        <v>0</v>
      </c>
      <c r="O2746" s="2">
        <v>949.4</v>
      </c>
      <c r="P2746" s="2">
        <v>0</v>
      </c>
      <c r="Q2746" s="2">
        <v>0</v>
      </c>
      <c r="R2746" s="2">
        <v>0</v>
      </c>
      <c r="S2746" s="2">
        <v>0</v>
      </c>
      <c r="T2746" s="2">
        <v>0</v>
      </c>
      <c r="U2746" s="2">
        <v>949.4</v>
      </c>
      <c r="V2746" t="s">
        <v>55</v>
      </c>
    </row>
    <row r="2747" spans="1:22" ht="15.75" hidden="1" thickBot="1" x14ac:dyDescent="0.3">
      <c r="A2747" t="s">
        <v>8323</v>
      </c>
      <c r="B2747" s="6" t="s">
        <v>10783</v>
      </c>
      <c r="C2747" t="s">
        <v>1</v>
      </c>
      <c r="D2747" t="s">
        <v>7706</v>
      </c>
      <c r="E2747" t="s">
        <v>10763</v>
      </c>
      <c r="F2747" t="s">
        <v>10764</v>
      </c>
      <c r="G2747">
        <v>468</v>
      </c>
      <c r="H2747">
        <v>468</v>
      </c>
      <c r="I2747">
        <v>468</v>
      </c>
      <c r="J2747">
        <v>468</v>
      </c>
      <c r="K2747">
        <v>0</v>
      </c>
      <c r="L2747" s="2">
        <v>0</v>
      </c>
      <c r="M2747" s="2">
        <v>0</v>
      </c>
      <c r="N2747" s="2">
        <v>0</v>
      </c>
      <c r="O2747" s="2">
        <v>55</v>
      </c>
      <c r="P2747" s="2">
        <v>0</v>
      </c>
      <c r="Q2747" s="2">
        <v>0</v>
      </c>
      <c r="R2747" s="2">
        <v>0</v>
      </c>
      <c r="S2747" s="2">
        <v>0</v>
      </c>
      <c r="T2747" s="2">
        <v>0</v>
      </c>
      <c r="U2747" s="2">
        <v>55</v>
      </c>
      <c r="V2747" t="s">
        <v>55</v>
      </c>
    </row>
    <row r="2748" spans="1:22" ht="15.75" hidden="1" thickBot="1" x14ac:dyDescent="0.3">
      <c r="A2748" t="s">
        <v>8323</v>
      </c>
      <c r="B2748" s="6" t="s">
        <v>10783</v>
      </c>
      <c r="C2748" t="s">
        <v>1</v>
      </c>
      <c r="D2748" t="s">
        <v>7706</v>
      </c>
      <c r="E2748" t="s">
        <v>10763</v>
      </c>
      <c r="F2748" t="s">
        <v>10764</v>
      </c>
      <c r="G2748">
        <v>467</v>
      </c>
      <c r="H2748">
        <v>467</v>
      </c>
      <c r="I2748">
        <v>467</v>
      </c>
      <c r="J2748">
        <v>467</v>
      </c>
      <c r="K2748">
        <v>0</v>
      </c>
      <c r="L2748" s="2">
        <v>0</v>
      </c>
      <c r="M2748" s="2">
        <v>0</v>
      </c>
      <c r="N2748" s="2">
        <v>0</v>
      </c>
      <c r="O2748" s="2">
        <v>184.1</v>
      </c>
      <c r="P2748" s="2">
        <v>0</v>
      </c>
      <c r="Q2748" s="2">
        <v>0</v>
      </c>
      <c r="R2748" s="2">
        <v>0</v>
      </c>
      <c r="S2748" s="2">
        <v>0</v>
      </c>
      <c r="T2748" s="2">
        <v>0</v>
      </c>
      <c r="U2748" s="2">
        <v>184.1</v>
      </c>
      <c r="V2748" t="s">
        <v>55</v>
      </c>
    </row>
    <row r="2749" spans="1:22" ht="15.75" hidden="1" thickBot="1" x14ac:dyDescent="0.3">
      <c r="A2749" t="s">
        <v>8323</v>
      </c>
      <c r="B2749" s="6" t="s">
        <v>10783</v>
      </c>
      <c r="C2749" t="s">
        <v>1</v>
      </c>
      <c r="D2749" t="s">
        <v>7706</v>
      </c>
      <c r="E2749" t="s">
        <v>10763</v>
      </c>
      <c r="F2749" t="s">
        <v>10764</v>
      </c>
      <c r="G2749">
        <v>466</v>
      </c>
      <c r="H2749">
        <v>466</v>
      </c>
      <c r="I2749">
        <v>466</v>
      </c>
      <c r="J2749">
        <v>466</v>
      </c>
      <c r="K2749">
        <v>0</v>
      </c>
      <c r="L2749" s="2">
        <v>0</v>
      </c>
      <c r="M2749" s="2">
        <v>0</v>
      </c>
      <c r="N2749" s="2">
        <v>0</v>
      </c>
      <c r="O2749" s="2">
        <v>125</v>
      </c>
      <c r="P2749" s="2">
        <v>0</v>
      </c>
      <c r="Q2749" s="2">
        <v>0</v>
      </c>
      <c r="R2749" s="2">
        <v>0</v>
      </c>
      <c r="S2749" s="2">
        <v>0</v>
      </c>
      <c r="T2749" s="2">
        <v>0</v>
      </c>
      <c r="U2749" s="2">
        <v>125</v>
      </c>
      <c r="V2749" t="s">
        <v>55</v>
      </c>
    </row>
    <row r="2750" spans="1:22" ht="15.75" hidden="1" thickBot="1" x14ac:dyDescent="0.3">
      <c r="A2750" t="s">
        <v>8323</v>
      </c>
      <c r="B2750" s="6" t="s">
        <v>10783</v>
      </c>
      <c r="C2750" t="s">
        <v>1</v>
      </c>
      <c r="D2750" t="s">
        <v>7706</v>
      </c>
      <c r="E2750" t="s">
        <v>10763</v>
      </c>
      <c r="F2750" t="s">
        <v>10764</v>
      </c>
      <c r="G2750">
        <v>465</v>
      </c>
      <c r="H2750">
        <v>465</v>
      </c>
      <c r="I2750">
        <v>465</v>
      </c>
      <c r="J2750">
        <v>465</v>
      </c>
      <c r="K2750">
        <v>0</v>
      </c>
      <c r="L2750" s="2">
        <v>0</v>
      </c>
      <c r="M2750" s="2">
        <v>0</v>
      </c>
      <c r="N2750" s="2">
        <v>0</v>
      </c>
      <c r="O2750" s="2">
        <v>108.35</v>
      </c>
      <c r="P2750" s="2">
        <v>0</v>
      </c>
      <c r="Q2750" s="2">
        <v>0</v>
      </c>
      <c r="R2750" s="2">
        <v>0</v>
      </c>
      <c r="S2750" s="2">
        <v>0</v>
      </c>
      <c r="T2750" s="2">
        <v>0</v>
      </c>
      <c r="U2750" s="2">
        <v>108.35</v>
      </c>
      <c r="V2750" t="s">
        <v>55</v>
      </c>
    </row>
    <row r="2751" spans="1:22" ht="15.75" hidden="1" thickBot="1" x14ac:dyDescent="0.3">
      <c r="A2751" t="s">
        <v>8323</v>
      </c>
      <c r="B2751" s="6" t="s">
        <v>10783</v>
      </c>
      <c r="C2751" t="s">
        <v>1</v>
      </c>
      <c r="D2751" t="s">
        <v>7706</v>
      </c>
      <c r="E2751" t="s">
        <v>10763</v>
      </c>
      <c r="F2751" t="s">
        <v>10764</v>
      </c>
      <c r="G2751">
        <v>464</v>
      </c>
      <c r="H2751">
        <v>464</v>
      </c>
      <c r="I2751">
        <v>464</v>
      </c>
      <c r="J2751">
        <v>464</v>
      </c>
      <c r="K2751">
        <v>0</v>
      </c>
      <c r="L2751" s="2">
        <v>0</v>
      </c>
      <c r="M2751" s="2">
        <v>0</v>
      </c>
      <c r="N2751" s="2">
        <v>0</v>
      </c>
      <c r="O2751" s="2">
        <v>62</v>
      </c>
      <c r="P2751" s="2">
        <v>0</v>
      </c>
      <c r="Q2751" s="2">
        <v>0</v>
      </c>
      <c r="R2751" s="2">
        <v>0</v>
      </c>
      <c r="S2751" s="2">
        <v>0</v>
      </c>
      <c r="T2751" s="2">
        <v>0</v>
      </c>
      <c r="U2751" s="2">
        <v>62</v>
      </c>
      <c r="V2751" t="s">
        <v>55</v>
      </c>
    </row>
    <row r="2752" spans="1:22" ht="15.75" hidden="1" thickBot="1" x14ac:dyDescent="0.3">
      <c r="A2752" t="s">
        <v>8323</v>
      </c>
      <c r="B2752" s="6" t="s">
        <v>10782</v>
      </c>
      <c r="C2752" t="s">
        <v>1</v>
      </c>
      <c r="D2752" t="s">
        <v>7706</v>
      </c>
      <c r="E2752" t="s">
        <v>10763</v>
      </c>
      <c r="F2752" t="s">
        <v>10764</v>
      </c>
      <c r="G2752">
        <v>463</v>
      </c>
      <c r="H2752">
        <v>463</v>
      </c>
      <c r="I2752">
        <v>463</v>
      </c>
      <c r="J2752">
        <v>463</v>
      </c>
      <c r="K2752">
        <v>0</v>
      </c>
      <c r="L2752" s="2">
        <v>0</v>
      </c>
      <c r="M2752" s="2">
        <v>0</v>
      </c>
      <c r="N2752" s="2">
        <v>0</v>
      </c>
      <c r="O2752" s="2">
        <v>10</v>
      </c>
      <c r="P2752" s="2">
        <v>0</v>
      </c>
      <c r="Q2752" s="2">
        <v>0</v>
      </c>
      <c r="R2752" s="2">
        <v>0</v>
      </c>
      <c r="S2752" s="2">
        <v>0</v>
      </c>
      <c r="T2752" s="2">
        <v>0</v>
      </c>
      <c r="U2752" s="2">
        <v>10</v>
      </c>
      <c r="V2752" t="s">
        <v>55</v>
      </c>
    </row>
    <row r="2753" spans="1:22" ht="15.75" hidden="1" thickBot="1" x14ac:dyDescent="0.3">
      <c r="A2753" t="s">
        <v>8323</v>
      </c>
      <c r="B2753" s="6" t="s">
        <v>10782</v>
      </c>
      <c r="C2753" t="s">
        <v>1</v>
      </c>
      <c r="D2753" t="s">
        <v>7706</v>
      </c>
      <c r="E2753" t="s">
        <v>10763</v>
      </c>
      <c r="F2753" t="s">
        <v>10764</v>
      </c>
      <c r="G2753">
        <v>462</v>
      </c>
      <c r="H2753">
        <v>462</v>
      </c>
      <c r="I2753">
        <v>462</v>
      </c>
      <c r="J2753">
        <v>462</v>
      </c>
      <c r="K2753">
        <v>0</v>
      </c>
      <c r="L2753" s="2">
        <v>0</v>
      </c>
      <c r="M2753" s="2">
        <v>0</v>
      </c>
      <c r="N2753" s="2">
        <v>0</v>
      </c>
      <c r="O2753" s="2">
        <v>35.71</v>
      </c>
      <c r="P2753" s="2">
        <v>0</v>
      </c>
      <c r="Q2753" s="2">
        <v>0</v>
      </c>
      <c r="R2753" s="2">
        <v>0</v>
      </c>
      <c r="S2753" s="2">
        <v>0</v>
      </c>
      <c r="T2753" s="2">
        <v>0</v>
      </c>
      <c r="U2753" s="2">
        <v>35.71</v>
      </c>
      <c r="V2753" t="s">
        <v>55</v>
      </c>
    </row>
    <row r="2754" spans="1:22" ht="15.75" hidden="1" thickBot="1" x14ac:dyDescent="0.3">
      <c r="A2754" t="s">
        <v>8323</v>
      </c>
      <c r="B2754" s="6" t="s">
        <v>10782</v>
      </c>
      <c r="C2754" t="s">
        <v>1</v>
      </c>
      <c r="D2754" t="s">
        <v>7706</v>
      </c>
      <c r="E2754" t="s">
        <v>10763</v>
      </c>
      <c r="F2754" t="s">
        <v>10764</v>
      </c>
      <c r="G2754">
        <v>461</v>
      </c>
      <c r="H2754">
        <v>461</v>
      </c>
      <c r="I2754">
        <v>461</v>
      </c>
      <c r="J2754">
        <v>461</v>
      </c>
      <c r="K2754">
        <v>0</v>
      </c>
      <c r="L2754" s="2">
        <v>0</v>
      </c>
      <c r="M2754" s="2">
        <v>0</v>
      </c>
      <c r="N2754" s="2">
        <v>0</v>
      </c>
      <c r="O2754" s="2">
        <v>300</v>
      </c>
      <c r="P2754" s="2">
        <v>0</v>
      </c>
      <c r="Q2754" s="2">
        <v>0</v>
      </c>
      <c r="R2754" s="2">
        <v>0</v>
      </c>
      <c r="S2754" s="2">
        <v>0</v>
      </c>
      <c r="T2754" s="2">
        <v>0</v>
      </c>
      <c r="U2754" s="2">
        <v>300</v>
      </c>
      <c r="V2754" t="s">
        <v>55</v>
      </c>
    </row>
    <row r="2755" spans="1:22" ht="15.75" hidden="1" thickBot="1" x14ac:dyDescent="0.3">
      <c r="A2755" t="s">
        <v>8323</v>
      </c>
      <c r="B2755" s="6" t="s">
        <v>10782</v>
      </c>
      <c r="C2755" t="s">
        <v>1</v>
      </c>
      <c r="D2755" t="s">
        <v>7706</v>
      </c>
      <c r="E2755" t="s">
        <v>10763</v>
      </c>
      <c r="F2755" t="s">
        <v>10764</v>
      </c>
      <c r="G2755">
        <v>460</v>
      </c>
      <c r="H2755">
        <v>460</v>
      </c>
      <c r="I2755">
        <v>460</v>
      </c>
      <c r="J2755">
        <v>460</v>
      </c>
      <c r="K2755">
        <v>0</v>
      </c>
      <c r="L2755" s="2">
        <v>0</v>
      </c>
      <c r="M2755" s="2">
        <v>0</v>
      </c>
      <c r="N2755" s="2">
        <v>0</v>
      </c>
      <c r="O2755" s="2">
        <v>34.5</v>
      </c>
      <c r="P2755" s="2">
        <v>0</v>
      </c>
      <c r="Q2755" s="2">
        <v>0</v>
      </c>
      <c r="R2755" s="2">
        <v>0</v>
      </c>
      <c r="S2755" s="2">
        <v>0</v>
      </c>
      <c r="T2755" s="2">
        <v>0</v>
      </c>
      <c r="U2755" s="2">
        <v>34.5</v>
      </c>
      <c r="V2755" t="s">
        <v>55</v>
      </c>
    </row>
    <row r="2756" spans="1:22" ht="15.75" hidden="1" thickBot="1" x14ac:dyDescent="0.3">
      <c r="A2756" t="s">
        <v>8323</v>
      </c>
      <c r="B2756" s="6" t="s">
        <v>10782</v>
      </c>
      <c r="C2756" t="s">
        <v>1</v>
      </c>
      <c r="D2756" t="s">
        <v>7706</v>
      </c>
      <c r="E2756" t="s">
        <v>10763</v>
      </c>
      <c r="F2756" t="s">
        <v>10764</v>
      </c>
      <c r="G2756">
        <v>459</v>
      </c>
      <c r="H2756">
        <v>459</v>
      </c>
      <c r="I2756">
        <v>459</v>
      </c>
      <c r="J2756">
        <v>459</v>
      </c>
      <c r="K2756">
        <v>0</v>
      </c>
      <c r="L2756" s="2">
        <v>0</v>
      </c>
      <c r="M2756" s="2">
        <v>0</v>
      </c>
      <c r="N2756" s="2">
        <v>0</v>
      </c>
      <c r="O2756" s="2">
        <v>530.20000000000005</v>
      </c>
      <c r="P2756" s="2">
        <v>0</v>
      </c>
      <c r="Q2756" s="2">
        <v>0</v>
      </c>
      <c r="R2756" s="2">
        <v>0</v>
      </c>
      <c r="S2756" s="2">
        <v>0</v>
      </c>
      <c r="T2756" s="2">
        <v>0</v>
      </c>
      <c r="U2756" s="2">
        <v>530.20000000000005</v>
      </c>
      <c r="V2756" t="s">
        <v>55</v>
      </c>
    </row>
    <row r="2757" spans="1:22" ht="15.75" hidden="1" thickBot="1" x14ac:dyDescent="0.3">
      <c r="A2757" t="s">
        <v>8323</v>
      </c>
      <c r="B2757" s="6" t="s">
        <v>10782</v>
      </c>
      <c r="C2757" t="s">
        <v>1</v>
      </c>
      <c r="D2757" t="s">
        <v>7706</v>
      </c>
      <c r="E2757" t="s">
        <v>10763</v>
      </c>
      <c r="F2757" t="s">
        <v>10764</v>
      </c>
      <c r="G2757">
        <v>458</v>
      </c>
      <c r="H2757">
        <v>458</v>
      </c>
      <c r="I2757">
        <v>458</v>
      </c>
      <c r="J2757">
        <v>458</v>
      </c>
      <c r="K2757">
        <v>0</v>
      </c>
      <c r="L2757" s="2">
        <v>0</v>
      </c>
      <c r="M2757" s="2">
        <v>0</v>
      </c>
      <c r="N2757" s="2">
        <v>0</v>
      </c>
      <c r="O2757" s="2">
        <v>24</v>
      </c>
      <c r="P2757" s="2">
        <v>0</v>
      </c>
      <c r="Q2757" s="2">
        <v>0</v>
      </c>
      <c r="R2757" s="2">
        <v>0</v>
      </c>
      <c r="S2757" s="2">
        <v>0</v>
      </c>
      <c r="T2757" s="2">
        <v>0</v>
      </c>
      <c r="U2757" s="2">
        <v>24</v>
      </c>
      <c r="V2757" t="s">
        <v>55</v>
      </c>
    </row>
    <row r="2758" spans="1:22" ht="15.75" hidden="1" thickBot="1" x14ac:dyDescent="0.3">
      <c r="A2758" t="s">
        <v>8323</v>
      </c>
      <c r="B2758" s="6" t="s">
        <v>10782</v>
      </c>
      <c r="C2758" t="s">
        <v>1</v>
      </c>
      <c r="D2758" t="s">
        <v>7706</v>
      </c>
      <c r="E2758" t="s">
        <v>10763</v>
      </c>
      <c r="F2758" t="s">
        <v>10764</v>
      </c>
      <c r="G2758">
        <v>457</v>
      </c>
      <c r="H2758">
        <v>457</v>
      </c>
      <c r="I2758">
        <v>457</v>
      </c>
      <c r="J2758">
        <v>457</v>
      </c>
      <c r="K2758">
        <v>0</v>
      </c>
      <c r="L2758" s="2">
        <v>0</v>
      </c>
      <c r="M2758" s="2">
        <v>0</v>
      </c>
      <c r="N2758" s="2">
        <v>0</v>
      </c>
      <c r="O2758" s="2">
        <v>34.18</v>
      </c>
      <c r="P2758" s="2">
        <v>0</v>
      </c>
      <c r="Q2758" s="2">
        <v>0</v>
      </c>
      <c r="R2758" s="2">
        <v>0</v>
      </c>
      <c r="S2758" s="2">
        <v>0</v>
      </c>
      <c r="T2758" s="2">
        <v>0</v>
      </c>
      <c r="U2758" s="2">
        <v>34.18</v>
      </c>
      <c r="V2758" t="s">
        <v>55</v>
      </c>
    </row>
    <row r="2759" spans="1:22" ht="15.75" hidden="1" thickBot="1" x14ac:dyDescent="0.3">
      <c r="A2759" t="s">
        <v>8323</v>
      </c>
      <c r="B2759" s="6" t="s">
        <v>10782</v>
      </c>
      <c r="C2759" t="s">
        <v>1</v>
      </c>
      <c r="D2759" t="s">
        <v>7706</v>
      </c>
      <c r="E2759" t="s">
        <v>10763</v>
      </c>
      <c r="F2759" t="s">
        <v>10764</v>
      </c>
      <c r="G2759">
        <v>456</v>
      </c>
      <c r="H2759">
        <v>456</v>
      </c>
      <c r="I2759">
        <v>456</v>
      </c>
      <c r="J2759">
        <v>456</v>
      </c>
      <c r="K2759">
        <v>0</v>
      </c>
      <c r="L2759" s="2">
        <v>0</v>
      </c>
      <c r="M2759" s="2">
        <v>0</v>
      </c>
      <c r="N2759" s="2">
        <v>0</v>
      </c>
      <c r="O2759" s="2">
        <v>78.2</v>
      </c>
      <c r="P2759" s="2">
        <v>0</v>
      </c>
      <c r="Q2759" s="2">
        <v>0</v>
      </c>
      <c r="R2759" s="2">
        <v>0</v>
      </c>
      <c r="S2759" s="2">
        <v>0</v>
      </c>
      <c r="T2759" s="2">
        <v>0</v>
      </c>
      <c r="U2759" s="2">
        <v>78.2</v>
      </c>
      <c r="V2759" t="s">
        <v>55</v>
      </c>
    </row>
    <row r="2760" spans="1:22" ht="15.75" hidden="1" thickBot="1" x14ac:dyDescent="0.3">
      <c r="A2760" t="s">
        <v>8323</v>
      </c>
      <c r="B2760" s="6" t="s">
        <v>10781</v>
      </c>
      <c r="C2760" t="s">
        <v>1</v>
      </c>
      <c r="D2760" t="s">
        <v>7706</v>
      </c>
      <c r="E2760" t="s">
        <v>10763</v>
      </c>
      <c r="F2760" t="s">
        <v>10764</v>
      </c>
      <c r="G2760">
        <v>455</v>
      </c>
      <c r="H2760">
        <v>455</v>
      </c>
      <c r="I2760">
        <v>455</v>
      </c>
      <c r="J2760">
        <v>455</v>
      </c>
      <c r="K2760">
        <v>0</v>
      </c>
      <c r="L2760" s="2">
        <v>0</v>
      </c>
      <c r="M2760" s="2">
        <v>0</v>
      </c>
      <c r="N2760" s="2">
        <v>0</v>
      </c>
      <c r="O2760" s="2">
        <v>53.62</v>
      </c>
      <c r="P2760" s="2">
        <v>0</v>
      </c>
      <c r="Q2760" s="2">
        <v>0</v>
      </c>
      <c r="R2760" s="2">
        <v>0</v>
      </c>
      <c r="S2760" s="2">
        <v>0</v>
      </c>
      <c r="T2760" s="2">
        <v>0</v>
      </c>
      <c r="U2760" s="2">
        <v>53.62</v>
      </c>
      <c r="V2760" t="s">
        <v>55</v>
      </c>
    </row>
    <row r="2761" spans="1:22" ht="15.75" hidden="1" thickBot="1" x14ac:dyDescent="0.3">
      <c r="A2761" t="s">
        <v>8323</v>
      </c>
      <c r="B2761" s="6" t="s">
        <v>10781</v>
      </c>
      <c r="C2761" t="s">
        <v>1</v>
      </c>
      <c r="D2761" t="s">
        <v>7706</v>
      </c>
      <c r="E2761" t="s">
        <v>10763</v>
      </c>
      <c r="F2761" t="s">
        <v>10764</v>
      </c>
      <c r="G2761">
        <v>454</v>
      </c>
      <c r="H2761">
        <v>454</v>
      </c>
      <c r="I2761">
        <v>454</v>
      </c>
      <c r="J2761">
        <v>454</v>
      </c>
      <c r="K2761">
        <v>0</v>
      </c>
      <c r="L2761" s="2">
        <v>0</v>
      </c>
      <c r="M2761" s="2">
        <v>0</v>
      </c>
      <c r="N2761" s="2">
        <v>0</v>
      </c>
      <c r="O2761" s="2">
        <v>3</v>
      </c>
      <c r="P2761" s="2">
        <v>0</v>
      </c>
      <c r="Q2761" s="2">
        <v>0</v>
      </c>
      <c r="R2761" s="2">
        <v>0</v>
      </c>
      <c r="S2761" s="2">
        <v>0</v>
      </c>
      <c r="T2761" s="2">
        <v>0</v>
      </c>
      <c r="U2761" s="2">
        <v>3</v>
      </c>
      <c r="V2761" t="s">
        <v>55</v>
      </c>
    </row>
    <row r="2762" spans="1:22" ht="15.75" hidden="1" thickBot="1" x14ac:dyDescent="0.3">
      <c r="A2762" t="s">
        <v>8323</v>
      </c>
      <c r="B2762" s="6" t="s">
        <v>10781</v>
      </c>
      <c r="C2762" t="s">
        <v>1</v>
      </c>
      <c r="D2762" t="s">
        <v>7706</v>
      </c>
      <c r="E2762" t="s">
        <v>10763</v>
      </c>
      <c r="F2762" t="s">
        <v>10764</v>
      </c>
      <c r="G2762">
        <v>453</v>
      </c>
      <c r="H2762">
        <v>453</v>
      </c>
      <c r="I2762">
        <v>453</v>
      </c>
      <c r="J2762">
        <v>453</v>
      </c>
      <c r="K2762">
        <v>0</v>
      </c>
      <c r="L2762" s="2">
        <v>0</v>
      </c>
      <c r="M2762" s="2">
        <v>0</v>
      </c>
      <c r="N2762" s="2">
        <v>0</v>
      </c>
      <c r="O2762" s="2">
        <v>165</v>
      </c>
      <c r="P2762" s="2">
        <v>0</v>
      </c>
      <c r="Q2762" s="2">
        <v>0</v>
      </c>
      <c r="R2762" s="2">
        <v>0</v>
      </c>
      <c r="S2762" s="2">
        <v>0</v>
      </c>
      <c r="T2762" s="2">
        <v>0</v>
      </c>
      <c r="U2762" s="2">
        <v>165</v>
      </c>
      <c r="V2762" t="s">
        <v>55</v>
      </c>
    </row>
    <row r="2763" spans="1:22" ht="15.75" hidden="1" thickBot="1" x14ac:dyDescent="0.3">
      <c r="A2763" t="s">
        <v>8323</v>
      </c>
      <c r="B2763" s="6" t="s">
        <v>10781</v>
      </c>
      <c r="C2763" t="s">
        <v>1</v>
      </c>
      <c r="D2763" t="s">
        <v>7706</v>
      </c>
      <c r="E2763" t="s">
        <v>10763</v>
      </c>
      <c r="F2763" t="s">
        <v>10764</v>
      </c>
      <c r="G2763">
        <v>452</v>
      </c>
      <c r="H2763">
        <v>452</v>
      </c>
      <c r="I2763">
        <v>452</v>
      </c>
      <c r="J2763">
        <v>452</v>
      </c>
      <c r="K2763">
        <v>0</v>
      </c>
      <c r="L2763" s="2">
        <v>0</v>
      </c>
      <c r="M2763" s="2">
        <v>0</v>
      </c>
      <c r="N2763" s="2">
        <v>0</v>
      </c>
      <c r="O2763" s="2">
        <v>37.5</v>
      </c>
      <c r="P2763" s="2">
        <v>0</v>
      </c>
      <c r="Q2763" s="2">
        <v>0</v>
      </c>
      <c r="R2763" s="2">
        <v>0</v>
      </c>
      <c r="S2763" s="2">
        <v>0</v>
      </c>
      <c r="T2763" s="2">
        <v>0</v>
      </c>
      <c r="U2763" s="2">
        <v>37.5</v>
      </c>
      <c r="V2763" t="s">
        <v>55</v>
      </c>
    </row>
    <row r="2764" spans="1:22" ht="15.75" hidden="1" thickBot="1" x14ac:dyDescent="0.3">
      <c r="A2764" t="s">
        <v>8323</v>
      </c>
      <c r="B2764" s="6" t="s">
        <v>10781</v>
      </c>
      <c r="C2764" t="s">
        <v>1</v>
      </c>
      <c r="D2764" t="s">
        <v>7706</v>
      </c>
      <c r="E2764" t="s">
        <v>10763</v>
      </c>
      <c r="F2764" t="s">
        <v>10764</v>
      </c>
      <c r="G2764">
        <v>451</v>
      </c>
      <c r="H2764">
        <v>451</v>
      </c>
      <c r="I2764">
        <v>451</v>
      </c>
      <c r="J2764">
        <v>451</v>
      </c>
      <c r="K2764">
        <v>0</v>
      </c>
      <c r="L2764" s="2">
        <v>0</v>
      </c>
      <c r="M2764" s="2">
        <v>0</v>
      </c>
      <c r="N2764" s="2">
        <v>0</v>
      </c>
      <c r="O2764" s="2">
        <v>19.7</v>
      </c>
      <c r="P2764" s="2">
        <v>0</v>
      </c>
      <c r="Q2764" s="2">
        <v>0</v>
      </c>
      <c r="R2764" s="2">
        <v>0</v>
      </c>
      <c r="S2764" s="2">
        <v>0</v>
      </c>
      <c r="T2764" s="2">
        <v>0</v>
      </c>
      <c r="U2764" s="2">
        <v>19.7</v>
      </c>
      <c r="V2764" t="s">
        <v>55</v>
      </c>
    </row>
    <row r="2765" spans="1:22" ht="15.75" hidden="1" thickBot="1" x14ac:dyDescent="0.3">
      <c r="A2765" t="s">
        <v>8323</v>
      </c>
      <c r="B2765" s="6" t="s">
        <v>10781</v>
      </c>
      <c r="C2765" t="s">
        <v>1</v>
      </c>
      <c r="D2765" t="s">
        <v>7706</v>
      </c>
      <c r="E2765" t="s">
        <v>10763</v>
      </c>
      <c r="F2765" t="s">
        <v>10764</v>
      </c>
      <c r="G2765">
        <v>450</v>
      </c>
      <c r="H2765">
        <v>450</v>
      </c>
      <c r="I2765">
        <v>450</v>
      </c>
      <c r="J2765">
        <v>450</v>
      </c>
      <c r="K2765">
        <v>0</v>
      </c>
      <c r="L2765" s="2">
        <v>0</v>
      </c>
      <c r="M2765" s="2">
        <v>0</v>
      </c>
      <c r="N2765" s="2">
        <v>0</v>
      </c>
      <c r="O2765" s="2">
        <v>518.75</v>
      </c>
      <c r="P2765" s="2">
        <v>0</v>
      </c>
      <c r="Q2765" s="2">
        <v>0</v>
      </c>
      <c r="R2765" s="2">
        <v>0</v>
      </c>
      <c r="S2765" s="2">
        <v>0</v>
      </c>
      <c r="T2765" s="2">
        <v>0</v>
      </c>
      <c r="U2765" s="2">
        <v>518.75</v>
      </c>
      <c r="V2765" t="s">
        <v>55</v>
      </c>
    </row>
    <row r="2766" spans="1:22" ht="15.75" hidden="1" thickBot="1" x14ac:dyDescent="0.3">
      <c r="A2766" t="s">
        <v>8323</v>
      </c>
      <c r="B2766" s="6" t="s">
        <v>10780</v>
      </c>
      <c r="C2766" t="s">
        <v>1</v>
      </c>
      <c r="D2766" t="s">
        <v>7706</v>
      </c>
      <c r="E2766" t="s">
        <v>10763</v>
      </c>
      <c r="F2766" t="s">
        <v>10764</v>
      </c>
      <c r="G2766">
        <v>449</v>
      </c>
      <c r="H2766">
        <v>449</v>
      </c>
      <c r="I2766">
        <v>449</v>
      </c>
      <c r="J2766">
        <v>449</v>
      </c>
      <c r="K2766">
        <v>0</v>
      </c>
      <c r="L2766" s="2">
        <v>0</v>
      </c>
      <c r="M2766" s="2">
        <v>0</v>
      </c>
      <c r="N2766" s="2">
        <v>0</v>
      </c>
      <c r="O2766" s="2">
        <v>262.5</v>
      </c>
      <c r="P2766" s="2">
        <v>0</v>
      </c>
      <c r="Q2766" s="2">
        <v>0</v>
      </c>
      <c r="R2766" s="2">
        <v>0</v>
      </c>
      <c r="S2766" s="2">
        <v>0</v>
      </c>
      <c r="T2766" s="2">
        <v>0</v>
      </c>
      <c r="U2766" s="2">
        <v>262.5</v>
      </c>
      <c r="V2766" t="s">
        <v>55</v>
      </c>
    </row>
    <row r="2767" spans="1:22" ht="15.75" hidden="1" thickBot="1" x14ac:dyDescent="0.3">
      <c r="A2767" t="s">
        <v>8323</v>
      </c>
      <c r="B2767" s="6" t="s">
        <v>10780</v>
      </c>
      <c r="C2767" t="s">
        <v>1</v>
      </c>
      <c r="D2767" t="s">
        <v>7706</v>
      </c>
      <c r="E2767" t="s">
        <v>10763</v>
      </c>
      <c r="F2767" t="s">
        <v>10764</v>
      </c>
      <c r="G2767">
        <v>448</v>
      </c>
      <c r="H2767">
        <v>448</v>
      </c>
      <c r="I2767">
        <v>448</v>
      </c>
      <c r="J2767">
        <v>448</v>
      </c>
      <c r="K2767">
        <v>0</v>
      </c>
      <c r="L2767" s="2">
        <v>0</v>
      </c>
      <c r="M2767" s="2">
        <v>0</v>
      </c>
      <c r="N2767" s="2">
        <v>0</v>
      </c>
      <c r="O2767" s="2">
        <v>66</v>
      </c>
      <c r="P2767" s="2">
        <v>0</v>
      </c>
      <c r="Q2767" s="2">
        <v>0</v>
      </c>
      <c r="R2767" s="2">
        <v>0</v>
      </c>
      <c r="S2767" s="2">
        <v>0</v>
      </c>
      <c r="T2767" s="2">
        <v>0</v>
      </c>
      <c r="U2767" s="2">
        <v>66</v>
      </c>
      <c r="V2767" t="s">
        <v>55</v>
      </c>
    </row>
    <row r="2768" spans="1:22" ht="15.75" hidden="1" thickBot="1" x14ac:dyDescent="0.3">
      <c r="A2768" t="s">
        <v>8323</v>
      </c>
      <c r="B2768" s="6" t="s">
        <v>10780</v>
      </c>
      <c r="C2768" t="s">
        <v>1</v>
      </c>
      <c r="D2768" t="s">
        <v>7706</v>
      </c>
      <c r="E2768" t="s">
        <v>10763</v>
      </c>
      <c r="F2768" t="s">
        <v>10764</v>
      </c>
      <c r="G2768">
        <v>447</v>
      </c>
      <c r="H2768">
        <v>447</v>
      </c>
      <c r="I2768">
        <v>447</v>
      </c>
      <c r="J2768">
        <v>447</v>
      </c>
      <c r="K2768">
        <v>0</v>
      </c>
      <c r="L2768" s="2">
        <v>0</v>
      </c>
      <c r="M2768" s="2">
        <v>0</v>
      </c>
      <c r="N2768" s="2">
        <v>0</v>
      </c>
      <c r="O2768" s="2">
        <v>56.66</v>
      </c>
      <c r="P2768" s="2">
        <v>0</v>
      </c>
      <c r="Q2768" s="2">
        <v>0</v>
      </c>
      <c r="R2768" s="2">
        <v>0</v>
      </c>
      <c r="S2768" s="2">
        <v>0</v>
      </c>
      <c r="T2768" s="2">
        <v>0</v>
      </c>
      <c r="U2768" s="2">
        <v>56.66</v>
      </c>
      <c r="V2768" t="s">
        <v>55</v>
      </c>
    </row>
    <row r="2769" spans="1:22" ht="15.75" hidden="1" thickBot="1" x14ac:dyDescent="0.3">
      <c r="A2769" t="s">
        <v>8323</v>
      </c>
      <c r="B2769" s="6" t="s">
        <v>10780</v>
      </c>
      <c r="C2769" t="s">
        <v>1</v>
      </c>
      <c r="D2769" t="s">
        <v>7706</v>
      </c>
      <c r="E2769" t="s">
        <v>10763</v>
      </c>
      <c r="F2769" t="s">
        <v>10764</v>
      </c>
      <c r="G2769">
        <v>446</v>
      </c>
      <c r="H2769">
        <v>446</v>
      </c>
      <c r="I2769">
        <v>446</v>
      </c>
      <c r="J2769">
        <v>446</v>
      </c>
      <c r="K2769">
        <v>0</v>
      </c>
      <c r="L2769" s="2">
        <v>0</v>
      </c>
      <c r="M2769" s="2">
        <v>0</v>
      </c>
      <c r="N2769" s="2">
        <v>0</v>
      </c>
      <c r="O2769" s="2">
        <v>55</v>
      </c>
      <c r="P2769" s="2">
        <v>0</v>
      </c>
      <c r="Q2769" s="2">
        <v>0</v>
      </c>
      <c r="R2769" s="2">
        <v>0</v>
      </c>
      <c r="S2769" s="2">
        <v>0</v>
      </c>
      <c r="T2769" s="2">
        <v>0</v>
      </c>
      <c r="U2769" s="2">
        <v>55</v>
      </c>
      <c r="V2769" t="s">
        <v>55</v>
      </c>
    </row>
    <row r="2770" spans="1:22" ht="15.75" hidden="1" thickBot="1" x14ac:dyDescent="0.3">
      <c r="A2770" t="s">
        <v>8323</v>
      </c>
      <c r="B2770" s="6" t="s">
        <v>10780</v>
      </c>
      <c r="C2770" t="s">
        <v>1</v>
      </c>
      <c r="D2770" t="s">
        <v>7706</v>
      </c>
      <c r="E2770" t="s">
        <v>10763</v>
      </c>
      <c r="F2770" t="s">
        <v>10764</v>
      </c>
      <c r="G2770">
        <v>445</v>
      </c>
      <c r="H2770">
        <v>445</v>
      </c>
      <c r="I2770">
        <v>445</v>
      </c>
      <c r="J2770">
        <v>445</v>
      </c>
      <c r="K2770">
        <v>0</v>
      </c>
      <c r="L2770" s="2">
        <v>0</v>
      </c>
      <c r="M2770" s="2">
        <v>0</v>
      </c>
      <c r="N2770" s="2">
        <v>0</v>
      </c>
      <c r="O2770" s="2">
        <v>46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46</v>
      </c>
      <c r="V2770" t="s">
        <v>55</v>
      </c>
    </row>
    <row r="2771" spans="1:22" ht="15.75" hidden="1" thickBot="1" x14ac:dyDescent="0.3">
      <c r="A2771" t="s">
        <v>8323</v>
      </c>
      <c r="B2771" s="6" t="s">
        <v>10780</v>
      </c>
      <c r="C2771" t="s">
        <v>1</v>
      </c>
      <c r="D2771" t="s">
        <v>7706</v>
      </c>
      <c r="E2771" t="s">
        <v>10763</v>
      </c>
      <c r="F2771" t="s">
        <v>10764</v>
      </c>
      <c r="G2771">
        <v>444</v>
      </c>
      <c r="H2771">
        <v>444</v>
      </c>
      <c r="I2771">
        <v>444</v>
      </c>
      <c r="J2771">
        <v>444</v>
      </c>
      <c r="K2771">
        <v>0</v>
      </c>
      <c r="L2771" s="2">
        <v>0</v>
      </c>
      <c r="M2771" s="2">
        <v>0</v>
      </c>
      <c r="N2771" s="2">
        <v>0</v>
      </c>
      <c r="O2771" s="2">
        <v>19.600000000000001</v>
      </c>
      <c r="P2771" s="2">
        <v>0</v>
      </c>
      <c r="Q2771" s="2">
        <v>0</v>
      </c>
      <c r="R2771" s="2">
        <v>0</v>
      </c>
      <c r="S2771" s="2">
        <v>0</v>
      </c>
      <c r="T2771" s="2">
        <v>0</v>
      </c>
      <c r="U2771" s="2">
        <v>19.600000000000001</v>
      </c>
      <c r="V2771" t="s">
        <v>55</v>
      </c>
    </row>
    <row r="2772" spans="1:22" ht="15.75" hidden="1" thickBot="1" x14ac:dyDescent="0.3">
      <c r="A2772" t="s">
        <v>8323</v>
      </c>
      <c r="B2772" s="6" t="s">
        <v>10780</v>
      </c>
      <c r="C2772" t="s">
        <v>1</v>
      </c>
      <c r="D2772" t="s">
        <v>7706</v>
      </c>
      <c r="E2772" t="s">
        <v>10763</v>
      </c>
      <c r="F2772" t="s">
        <v>10764</v>
      </c>
      <c r="G2772">
        <v>443</v>
      </c>
      <c r="H2772">
        <v>443</v>
      </c>
      <c r="I2772">
        <v>443</v>
      </c>
      <c r="J2772">
        <v>443</v>
      </c>
      <c r="K2772">
        <v>0</v>
      </c>
      <c r="L2772" s="2">
        <v>0</v>
      </c>
      <c r="M2772" s="2">
        <v>0</v>
      </c>
      <c r="N2772" s="2">
        <v>0</v>
      </c>
      <c r="O2772" s="2">
        <v>4.5</v>
      </c>
      <c r="P2772" s="2">
        <v>0</v>
      </c>
      <c r="Q2772" s="2">
        <v>0</v>
      </c>
      <c r="R2772" s="2">
        <v>0</v>
      </c>
      <c r="S2772" s="2">
        <v>0</v>
      </c>
      <c r="T2772" s="2">
        <v>0</v>
      </c>
      <c r="U2772" s="2">
        <v>4.5</v>
      </c>
      <c r="V2772" t="s">
        <v>55</v>
      </c>
    </row>
    <row r="2773" spans="1:22" ht="15.75" hidden="1" thickBot="1" x14ac:dyDescent="0.3">
      <c r="A2773" t="s">
        <v>8323</v>
      </c>
      <c r="B2773" s="6" t="s">
        <v>10780</v>
      </c>
      <c r="C2773" t="s">
        <v>1</v>
      </c>
      <c r="D2773" t="s">
        <v>7706</v>
      </c>
      <c r="E2773" t="s">
        <v>10763</v>
      </c>
      <c r="F2773" t="s">
        <v>10764</v>
      </c>
      <c r="G2773">
        <v>442</v>
      </c>
      <c r="H2773">
        <v>442</v>
      </c>
      <c r="I2773">
        <v>442</v>
      </c>
      <c r="J2773">
        <v>442</v>
      </c>
      <c r="K2773">
        <v>0</v>
      </c>
      <c r="L2773" s="2">
        <v>0</v>
      </c>
      <c r="M2773" s="2">
        <v>0</v>
      </c>
      <c r="N2773" s="2">
        <v>0</v>
      </c>
      <c r="O2773" s="2">
        <v>299</v>
      </c>
      <c r="P2773" s="2">
        <v>0</v>
      </c>
      <c r="Q2773" s="2">
        <v>0</v>
      </c>
      <c r="R2773" s="2">
        <v>0</v>
      </c>
      <c r="S2773" s="2">
        <v>0</v>
      </c>
      <c r="T2773" s="2">
        <v>0</v>
      </c>
      <c r="U2773" s="2">
        <v>299</v>
      </c>
      <c r="V2773" t="s">
        <v>55</v>
      </c>
    </row>
    <row r="2774" spans="1:22" ht="15.75" hidden="1" thickBot="1" x14ac:dyDescent="0.3">
      <c r="A2774" t="s">
        <v>8323</v>
      </c>
      <c r="B2774" s="6" t="s">
        <v>10780</v>
      </c>
      <c r="C2774" t="s">
        <v>1</v>
      </c>
      <c r="D2774" t="s">
        <v>7706</v>
      </c>
      <c r="E2774" t="s">
        <v>10763</v>
      </c>
      <c r="F2774" t="s">
        <v>10764</v>
      </c>
      <c r="G2774">
        <v>441</v>
      </c>
      <c r="H2774">
        <v>441</v>
      </c>
      <c r="I2774">
        <v>441</v>
      </c>
      <c r="J2774">
        <v>441</v>
      </c>
      <c r="K2774">
        <v>0</v>
      </c>
      <c r="L2774" s="2">
        <v>0</v>
      </c>
      <c r="M2774" s="2">
        <v>0</v>
      </c>
      <c r="N2774" s="2">
        <v>0</v>
      </c>
      <c r="O2774" s="2">
        <v>217.1</v>
      </c>
      <c r="P2774" s="2">
        <v>0</v>
      </c>
      <c r="Q2774" s="2">
        <v>0</v>
      </c>
      <c r="R2774" s="2">
        <v>0</v>
      </c>
      <c r="S2774" s="2">
        <v>0</v>
      </c>
      <c r="T2774" s="2">
        <v>0</v>
      </c>
      <c r="U2774" s="2">
        <v>217.1</v>
      </c>
      <c r="V2774" t="s">
        <v>55</v>
      </c>
    </row>
    <row r="2775" spans="1:22" ht="15.75" hidden="1" thickBot="1" x14ac:dyDescent="0.3">
      <c r="A2775" t="s">
        <v>8323</v>
      </c>
      <c r="B2775" s="6" t="s">
        <v>10780</v>
      </c>
      <c r="C2775" t="s">
        <v>1</v>
      </c>
      <c r="D2775" t="s">
        <v>7706</v>
      </c>
      <c r="E2775" t="s">
        <v>10763</v>
      </c>
      <c r="F2775" t="s">
        <v>10764</v>
      </c>
      <c r="G2775">
        <v>440</v>
      </c>
      <c r="H2775">
        <v>440</v>
      </c>
      <c r="I2775">
        <v>440</v>
      </c>
      <c r="J2775">
        <v>440</v>
      </c>
      <c r="K2775">
        <v>0</v>
      </c>
      <c r="L2775" s="2">
        <v>0</v>
      </c>
      <c r="M2775" s="2">
        <v>0</v>
      </c>
      <c r="N2775" s="2">
        <v>0</v>
      </c>
      <c r="O2775" s="2">
        <v>48.5</v>
      </c>
      <c r="P2775" s="2">
        <v>0</v>
      </c>
      <c r="Q2775" s="2">
        <v>0</v>
      </c>
      <c r="R2775" s="2">
        <v>0</v>
      </c>
      <c r="S2775" s="2">
        <v>0</v>
      </c>
      <c r="T2775" s="2">
        <v>0</v>
      </c>
      <c r="U2775" s="2">
        <v>48.5</v>
      </c>
      <c r="V2775" t="s">
        <v>55</v>
      </c>
    </row>
    <row r="2776" spans="1:22" ht="15.75" hidden="1" thickBot="1" x14ac:dyDescent="0.3">
      <c r="A2776" t="s">
        <v>8323</v>
      </c>
      <c r="B2776" s="6" t="s">
        <v>10780</v>
      </c>
      <c r="C2776" t="s">
        <v>1</v>
      </c>
      <c r="D2776" t="s">
        <v>7706</v>
      </c>
      <c r="E2776" t="s">
        <v>10763</v>
      </c>
      <c r="F2776" t="s">
        <v>10764</v>
      </c>
      <c r="G2776">
        <v>439</v>
      </c>
      <c r="H2776">
        <v>439</v>
      </c>
      <c r="I2776">
        <v>439</v>
      </c>
      <c r="J2776">
        <v>439</v>
      </c>
      <c r="K2776">
        <v>0</v>
      </c>
      <c r="L2776" s="2">
        <v>0</v>
      </c>
      <c r="M2776" s="2">
        <v>0</v>
      </c>
      <c r="N2776" s="2">
        <v>0</v>
      </c>
      <c r="O2776" s="2">
        <v>55</v>
      </c>
      <c r="P2776" s="2">
        <v>0</v>
      </c>
      <c r="Q2776" s="2">
        <v>0</v>
      </c>
      <c r="R2776" s="2">
        <v>0</v>
      </c>
      <c r="S2776" s="2">
        <v>0</v>
      </c>
      <c r="T2776" s="2">
        <v>0</v>
      </c>
      <c r="U2776" s="2">
        <v>55</v>
      </c>
      <c r="V2776" t="s">
        <v>55</v>
      </c>
    </row>
    <row r="2777" spans="1:22" ht="15.75" hidden="1" thickBot="1" x14ac:dyDescent="0.3">
      <c r="A2777" t="s">
        <v>8323</v>
      </c>
      <c r="B2777" s="6" t="s">
        <v>10780</v>
      </c>
      <c r="C2777" t="s">
        <v>1</v>
      </c>
      <c r="D2777" t="s">
        <v>7706</v>
      </c>
      <c r="E2777" t="s">
        <v>10763</v>
      </c>
      <c r="F2777" t="s">
        <v>10764</v>
      </c>
      <c r="G2777">
        <v>438</v>
      </c>
      <c r="H2777">
        <v>438</v>
      </c>
      <c r="I2777">
        <v>438</v>
      </c>
      <c r="J2777">
        <v>438</v>
      </c>
      <c r="K2777">
        <v>0</v>
      </c>
      <c r="L2777" s="2">
        <v>0</v>
      </c>
      <c r="M2777" s="2">
        <v>0</v>
      </c>
      <c r="N2777" s="2">
        <v>0</v>
      </c>
      <c r="O2777" s="2">
        <v>56.78</v>
      </c>
      <c r="P2777" s="2">
        <v>0</v>
      </c>
      <c r="Q2777" s="2">
        <v>0</v>
      </c>
      <c r="R2777" s="2">
        <v>0</v>
      </c>
      <c r="S2777" s="2">
        <v>0</v>
      </c>
      <c r="T2777" s="2">
        <v>0</v>
      </c>
      <c r="U2777" s="2">
        <v>56.78</v>
      </c>
      <c r="V2777" t="s">
        <v>55</v>
      </c>
    </row>
    <row r="2778" spans="1:22" ht="15.75" hidden="1" thickBot="1" x14ac:dyDescent="0.3">
      <c r="A2778" t="s">
        <v>8323</v>
      </c>
      <c r="B2778" s="6" t="s">
        <v>10780</v>
      </c>
      <c r="C2778" t="s">
        <v>1</v>
      </c>
      <c r="D2778" t="s">
        <v>7706</v>
      </c>
      <c r="E2778" t="s">
        <v>10763</v>
      </c>
      <c r="F2778" t="s">
        <v>10764</v>
      </c>
      <c r="G2778">
        <v>437</v>
      </c>
      <c r="H2778">
        <v>437</v>
      </c>
      <c r="I2778">
        <v>437</v>
      </c>
      <c r="J2778">
        <v>437</v>
      </c>
      <c r="K2778">
        <v>0</v>
      </c>
      <c r="L2778" s="2">
        <v>0</v>
      </c>
      <c r="M2778" s="2">
        <v>0</v>
      </c>
      <c r="N2778" s="2">
        <v>0</v>
      </c>
      <c r="O2778" s="2">
        <v>870</v>
      </c>
      <c r="P2778" s="2">
        <v>0</v>
      </c>
      <c r="Q2778" s="2">
        <v>0</v>
      </c>
      <c r="R2778" s="2">
        <v>0</v>
      </c>
      <c r="S2778" s="2">
        <v>0</v>
      </c>
      <c r="T2778" s="2">
        <v>0</v>
      </c>
      <c r="U2778" s="2">
        <v>870</v>
      </c>
      <c r="V2778" t="s">
        <v>55</v>
      </c>
    </row>
    <row r="2779" spans="1:22" ht="15.75" hidden="1" thickBot="1" x14ac:dyDescent="0.3">
      <c r="A2779" t="s">
        <v>8323</v>
      </c>
      <c r="B2779" s="6" t="s">
        <v>10779</v>
      </c>
      <c r="C2779" t="s">
        <v>1</v>
      </c>
      <c r="D2779" t="s">
        <v>7706</v>
      </c>
      <c r="E2779" t="s">
        <v>10763</v>
      </c>
      <c r="F2779" t="s">
        <v>10764</v>
      </c>
      <c r="G2779">
        <v>436</v>
      </c>
      <c r="H2779">
        <v>436</v>
      </c>
      <c r="I2779">
        <v>436</v>
      </c>
      <c r="J2779">
        <v>436</v>
      </c>
      <c r="K2779">
        <v>0</v>
      </c>
      <c r="L2779" s="2">
        <v>0</v>
      </c>
      <c r="M2779" s="2">
        <v>0</v>
      </c>
      <c r="N2779" s="2">
        <v>0</v>
      </c>
      <c r="O2779" s="2">
        <v>285.75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285.75</v>
      </c>
      <c r="V2779" t="s">
        <v>55</v>
      </c>
    </row>
    <row r="2780" spans="1:22" ht="15.75" hidden="1" thickBot="1" x14ac:dyDescent="0.3">
      <c r="A2780" t="s">
        <v>8323</v>
      </c>
      <c r="B2780" s="6" t="s">
        <v>10779</v>
      </c>
      <c r="C2780" t="s">
        <v>1</v>
      </c>
      <c r="D2780" t="s">
        <v>7706</v>
      </c>
      <c r="E2780" t="s">
        <v>10763</v>
      </c>
      <c r="F2780" t="s">
        <v>10764</v>
      </c>
      <c r="G2780">
        <v>435</v>
      </c>
      <c r="H2780">
        <v>435</v>
      </c>
      <c r="I2780">
        <v>435</v>
      </c>
      <c r="J2780">
        <v>435</v>
      </c>
      <c r="K2780">
        <v>0</v>
      </c>
      <c r="L2780" s="2">
        <v>0</v>
      </c>
      <c r="M2780" s="2">
        <v>0</v>
      </c>
      <c r="N2780" s="2">
        <v>0</v>
      </c>
      <c r="O2780" s="2">
        <v>10</v>
      </c>
      <c r="P2780" s="2">
        <v>0</v>
      </c>
      <c r="Q2780" s="2">
        <v>0</v>
      </c>
      <c r="R2780" s="2">
        <v>0</v>
      </c>
      <c r="S2780" s="2">
        <v>0</v>
      </c>
      <c r="T2780" s="2">
        <v>0</v>
      </c>
      <c r="U2780" s="2">
        <v>10</v>
      </c>
      <c r="V2780" t="s">
        <v>55</v>
      </c>
    </row>
    <row r="2781" spans="1:22" ht="15.75" hidden="1" thickBot="1" x14ac:dyDescent="0.3">
      <c r="A2781" t="s">
        <v>8323</v>
      </c>
      <c r="B2781" s="6" t="s">
        <v>10779</v>
      </c>
      <c r="C2781" t="s">
        <v>1</v>
      </c>
      <c r="D2781" t="s">
        <v>7706</v>
      </c>
      <c r="E2781" t="s">
        <v>10763</v>
      </c>
      <c r="F2781" t="s">
        <v>10764</v>
      </c>
      <c r="G2781">
        <v>434</v>
      </c>
      <c r="H2781">
        <v>434</v>
      </c>
      <c r="I2781">
        <v>434</v>
      </c>
      <c r="J2781">
        <v>434</v>
      </c>
      <c r="K2781">
        <v>0</v>
      </c>
      <c r="L2781" s="2">
        <v>0</v>
      </c>
      <c r="M2781" s="2">
        <v>0</v>
      </c>
      <c r="N2781" s="2">
        <v>0</v>
      </c>
      <c r="O2781" s="2">
        <v>28.95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28.95</v>
      </c>
      <c r="V2781" t="s">
        <v>55</v>
      </c>
    </row>
    <row r="2782" spans="1:22" ht="15.75" hidden="1" thickBot="1" x14ac:dyDescent="0.3">
      <c r="A2782" t="s">
        <v>8323</v>
      </c>
      <c r="B2782" s="6" t="s">
        <v>10779</v>
      </c>
      <c r="C2782" t="s">
        <v>1</v>
      </c>
      <c r="D2782" t="s">
        <v>7706</v>
      </c>
      <c r="E2782" t="s">
        <v>10763</v>
      </c>
      <c r="F2782" t="s">
        <v>10764</v>
      </c>
      <c r="G2782">
        <v>433</v>
      </c>
      <c r="H2782">
        <v>433</v>
      </c>
      <c r="I2782">
        <v>433</v>
      </c>
      <c r="J2782">
        <v>433</v>
      </c>
      <c r="K2782">
        <v>0</v>
      </c>
      <c r="L2782" s="2">
        <v>0</v>
      </c>
      <c r="M2782" s="2">
        <v>0</v>
      </c>
      <c r="N2782" s="2">
        <v>0</v>
      </c>
      <c r="O2782" s="2">
        <v>44</v>
      </c>
      <c r="P2782" s="2">
        <v>0</v>
      </c>
      <c r="Q2782" s="2">
        <v>0</v>
      </c>
      <c r="R2782" s="2">
        <v>0</v>
      </c>
      <c r="S2782" s="2">
        <v>0</v>
      </c>
      <c r="T2782" s="2">
        <v>0</v>
      </c>
      <c r="U2782" s="2">
        <v>44</v>
      </c>
      <c r="V2782" t="s">
        <v>55</v>
      </c>
    </row>
    <row r="2783" spans="1:22" ht="15.75" hidden="1" thickBot="1" x14ac:dyDescent="0.3">
      <c r="A2783" t="s">
        <v>8323</v>
      </c>
      <c r="B2783" s="6" t="s">
        <v>10779</v>
      </c>
      <c r="C2783" t="s">
        <v>1</v>
      </c>
      <c r="D2783" t="s">
        <v>7706</v>
      </c>
      <c r="E2783" t="s">
        <v>10763</v>
      </c>
      <c r="F2783" t="s">
        <v>10764</v>
      </c>
      <c r="G2783">
        <v>432</v>
      </c>
      <c r="H2783">
        <v>432</v>
      </c>
      <c r="I2783">
        <v>432</v>
      </c>
      <c r="J2783">
        <v>432</v>
      </c>
      <c r="K2783">
        <v>0</v>
      </c>
      <c r="L2783" s="2">
        <v>0</v>
      </c>
      <c r="M2783" s="2">
        <v>0</v>
      </c>
      <c r="N2783" s="2">
        <v>0</v>
      </c>
      <c r="O2783" s="2">
        <v>46.68</v>
      </c>
      <c r="P2783" s="2">
        <v>0</v>
      </c>
      <c r="Q2783" s="2">
        <v>0</v>
      </c>
      <c r="R2783" s="2">
        <v>0</v>
      </c>
      <c r="S2783" s="2">
        <v>0</v>
      </c>
      <c r="T2783" s="2">
        <v>0</v>
      </c>
      <c r="U2783" s="2">
        <v>46.68</v>
      </c>
      <c r="V2783" t="s">
        <v>55</v>
      </c>
    </row>
    <row r="2784" spans="1:22" ht="15.75" hidden="1" thickBot="1" x14ac:dyDescent="0.3">
      <c r="A2784" t="s">
        <v>8323</v>
      </c>
      <c r="B2784" s="6" t="s">
        <v>10779</v>
      </c>
      <c r="C2784" t="s">
        <v>1</v>
      </c>
      <c r="D2784" t="s">
        <v>7706</v>
      </c>
      <c r="E2784" t="s">
        <v>10763</v>
      </c>
      <c r="F2784" t="s">
        <v>10764</v>
      </c>
      <c r="G2784">
        <v>431</v>
      </c>
      <c r="H2784">
        <v>431</v>
      </c>
      <c r="I2784">
        <v>431</v>
      </c>
      <c r="J2784">
        <v>431</v>
      </c>
      <c r="K2784">
        <v>0</v>
      </c>
      <c r="L2784" s="2">
        <v>0</v>
      </c>
      <c r="M2784" s="2">
        <v>0</v>
      </c>
      <c r="N2784" s="2">
        <v>0</v>
      </c>
      <c r="O2784" s="2">
        <v>494.5</v>
      </c>
      <c r="P2784" s="2">
        <v>0</v>
      </c>
      <c r="Q2784" s="2">
        <v>0</v>
      </c>
      <c r="R2784" s="2">
        <v>0</v>
      </c>
      <c r="S2784" s="2">
        <v>0</v>
      </c>
      <c r="T2784" s="2">
        <v>0</v>
      </c>
      <c r="U2784" s="2">
        <v>494.5</v>
      </c>
      <c r="V2784" t="s">
        <v>55</v>
      </c>
    </row>
    <row r="2785" spans="1:22" ht="15.75" hidden="1" thickBot="1" x14ac:dyDescent="0.3">
      <c r="A2785" t="s">
        <v>8323</v>
      </c>
      <c r="B2785" s="6" t="s">
        <v>10779</v>
      </c>
      <c r="C2785" t="s">
        <v>1</v>
      </c>
      <c r="D2785" t="s">
        <v>7706</v>
      </c>
      <c r="E2785" t="s">
        <v>10763</v>
      </c>
      <c r="F2785" t="s">
        <v>10764</v>
      </c>
      <c r="G2785">
        <v>430</v>
      </c>
      <c r="H2785">
        <v>430</v>
      </c>
      <c r="I2785">
        <v>430</v>
      </c>
      <c r="J2785">
        <v>430</v>
      </c>
      <c r="K2785">
        <v>0</v>
      </c>
      <c r="L2785" s="2">
        <v>0</v>
      </c>
      <c r="M2785" s="2">
        <v>0</v>
      </c>
      <c r="N2785" s="2">
        <v>0</v>
      </c>
      <c r="O2785" s="2">
        <v>122.5</v>
      </c>
      <c r="P2785" s="2">
        <v>0</v>
      </c>
      <c r="Q2785" s="2">
        <v>0</v>
      </c>
      <c r="R2785" s="2">
        <v>0</v>
      </c>
      <c r="S2785" s="2">
        <v>0</v>
      </c>
      <c r="T2785" s="2">
        <v>0</v>
      </c>
      <c r="U2785" s="2">
        <v>122.5</v>
      </c>
      <c r="V2785" t="s">
        <v>55</v>
      </c>
    </row>
    <row r="2786" spans="1:22" ht="15.75" hidden="1" thickBot="1" x14ac:dyDescent="0.3">
      <c r="A2786" t="s">
        <v>8323</v>
      </c>
      <c r="B2786" s="6" t="s">
        <v>10779</v>
      </c>
      <c r="C2786" t="s">
        <v>1</v>
      </c>
      <c r="D2786" t="s">
        <v>7706</v>
      </c>
      <c r="E2786" t="s">
        <v>10763</v>
      </c>
      <c r="F2786" t="s">
        <v>10764</v>
      </c>
      <c r="G2786">
        <v>429</v>
      </c>
      <c r="H2786">
        <v>429</v>
      </c>
      <c r="I2786">
        <v>429</v>
      </c>
      <c r="J2786">
        <v>429</v>
      </c>
      <c r="K2786">
        <v>0</v>
      </c>
      <c r="L2786" s="2">
        <v>0</v>
      </c>
      <c r="M2786" s="2">
        <v>0</v>
      </c>
      <c r="N2786" s="2">
        <v>0</v>
      </c>
      <c r="O2786" s="2">
        <v>596.5</v>
      </c>
      <c r="P2786" s="2">
        <v>0</v>
      </c>
      <c r="Q2786" s="2">
        <v>0</v>
      </c>
      <c r="R2786" s="2">
        <v>0</v>
      </c>
      <c r="S2786" s="2">
        <v>0</v>
      </c>
      <c r="T2786" s="2">
        <v>0</v>
      </c>
      <c r="U2786" s="2">
        <v>596.5</v>
      </c>
      <c r="V2786" t="s">
        <v>55</v>
      </c>
    </row>
    <row r="2787" spans="1:22" ht="15.75" hidden="1" thickBot="1" x14ac:dyDescent="0.3">
      <c r="A2787" t="s">
        <v>8323</v>
      </c>
      <c r="B2787" s="6" t="s">
        <v>10779</v>
      </c>
      <c r="C2787" t="s">
        <v>1</v>
      </c>
      <c r="D2787" t="s">
        <v>7706</v>
      </c>
      <c r="E2787" t="s">
        <v>10763</v>
      </c>
      <c r="F2787" t="s">
        <v>10764</v>
      </c>
      <c r="G2787">
        <v>428</v>
      </c>
      <c r="H2787">
        <v>428</v>
      </c>
      <c r="I2787">
        <v>428</v>
      </c>
      <c r="J2787">
        <v>428</v>
      </c>
      <c r="K2787">
        <v>0</v>
      </c>
      <c r="L2787" s="2">
        <v>0</v>
      </c>
      <c r="M2787" s="2">
        <v>0</v>
      </c>
      <c r="N2787" s="2">
        <v>0</v>
      </c>
      <c r="O2787" s="2">
        <v>67.5</v>
      </c>
      <c r="P2787" s="2">
        <v>0</v>
      </c>
      <c r="Q2787" s="2">
        <v>0</v>
      </c>
      <c r="R2787" s="2">
        <v>0</v>
      </c>
      <c r="S2787" s="2">
        <v>0</v>
      </c>
      <c r="T2787" s="2">
        <v>0</v>
      </c>
      <c r="U2787" s="2">
        <v>67.5</v>
      </c>
      <c r="V2787" t="s">
        <v>55</v>
      </c>
    </row>
    <row r="2788" spans="1:22" ht="15.75" hidden="1" thickBot="1" x14ac:dyDescent="0.3">
      <c r="A2788" t="s">
        <v>8323</v>
      </c>
      <c r="B2788" s="6" t="s">
        <v>10778</v>
      </c>
      <c r="C2788" t="s">
        <v>1</v>
      </c>
      <c r="D2788" t="s">
        <v>7706</v>
      </c>
      <c r="E2788" t="s">
        <v>10763</v>
      </c>
      <c r="F2788" t="s">
        <v>10764</v>
      </c>
      <c r="G2788">
        <v>427</v>
      </c>
      <c r="H2788">
        <v>427</v>
      </c>
      <c r="I2788">
        <v>427</v>
      </c>
      <c r="J2788">
        <v>427</v>
      </c>
      <c r="K2788">
        <v>0</v>
      </c>
      <c r="L2788" s="2">
        <v>0</v>
      </c>
      <c r="M2788" s="2">
        <v>0</v>
      </c>
      <c r="N2788" s="2">
        <v>0</v>
      </c>
      <c r="O2788" s="2">
        <v>7.92</v>
      </c>
      <c r="P2788" s="2">
        <v>0</v>
      </c>
      <c r="Q2788" s="2">
        <v>0</v>
      </c>
      <c r="R2788" s="2">
        <v>0</v>
      </c>
      <c r="S2788" s="2">
        <v>0</v>
      </c>
      <c r="T2788" s="2">
        <v>0</v>
      </c>
      <c r="U2788" s="2">
        <v>7.92</v>
      </c>
      <c r="V2788" t="s">
        <v>55</v>
      </c>
    </row>
    <row r="2789" spans="1:22" ht="15.75" hidden="1" thickBot="1" x14ac:dyDescent="0.3">
      <c r="A2789" t="s">
        <v>8323</v>
      </c>
      <c r="B2789" s="6" t="s">
        <v>10778</v>
      </c>
      <c r="C2789" t="s">
        <v>1</v>
      </c>
      <c r="D2789" t="s">
        <v>7706</v>
      </c>
      <c r="E2789" t="s">
        <v>10763</v>
      </c>
      <c r="F2789" t="s">
        <v>10764</v>
      </c>
      <c r="G2789">
        <v>426</v>
      </c>
      <c r="H2789">
        <v>426</v>
      </c>
      <c r="I2789">
        <v>426</v>
      </c>
      <c r="J2789">
        <v>426</v>
      </c>
      <c r="K2789">
        <v>0</v>
      </c>
      <c r="L2789" s="2">
        <v>0</v>
      </c>
      <c r="M2789" s="2">
        <v>0</v>
      </c>
      <c r="N2789" s="2">
        <v>0</v>
      </c>
      <c r="O2789" s="2">
        <v>45</v>
      </c>
      <c r="P2789" s="2">
        <v>0</v>
      </c>
      <c r="Q2789" s="2">
        <v>0</v>
      </c>
      <c r="R2789" s="2">
        <v>0</v>
      </c>
      <c r="S2789" s="2">
        <v>0</v>
      </c>
      <c r="T2789" s="2">
        <v>0</v>
      </c>
      <c r="U2789" s="2">
        <v>45</v>
      </c>
      <c r="V2789" t="s">
        <v>55</v>
      </c>
    </row>
    <row r="2790" spans="1:22" ht="15.75" hidden="1" thickBot="1" x14ac:dyDescent="0.3">
      <c r="A2790" t="s">
        <v>8323</v>
      </c>
      <c r="B2790" s="6" t="s">
        <v>10778</v>
      </c>
      <c r="C2790" t="s">
        <v>1</v>
      </c>
      <c r="D2790" t="s">
        <v>7706</v>
      </c>
      <c r="E2790" t="s">
        <v>10763</v>
      </c>
      <c r="F2790" t="s">
        <v>10764</v>
      </c>
      <c r="G2790">
        <v>425</v>
      </c>
      <c r="H2790">
        <v>425</v>
      </c>
      <c r="I2790">
        <v>425</v>
      </c>
      <c r="J2790">
        <v>425</v>
      </c>
      <c r="K2790">
        <v>0</v>
      </c>
      <c r="L2790" s="2">
        <v>0</v>
      </c>
      <c r="M2790" s="2">
        <v>0</v>
      </c>
      <c r="N2790" s="2">
        <v>0</v>
      </c>
      <c r="O2790" s="2">
        <v>116.98</v>
      </c>
      <c r="P2790" s="2">
        <v>0</v>
      </c>
      <c r="Q2790" s="2">
        <v>0</v>
      </c>
      <c r="R2790" s="2">
        <v>0</v>
      </c>
      <c r="S2790" s="2">
        <v>0</v>
      </c>
      <c r="T2790" s="2">
        <v>0</v>
      </c>
      <c r="U2790" s="2">
        <v>116.98</v>
      </c>
      <c r="V2790" t="s">
        <v>55</v>
      </c>
    </row>
    <row r="2791" spans="1:22" ht="15.75" hidden="1" thickBot="1" x14ac:dyDescent="0.3">
      <c r="A2791" t="s">
        <v>8323</v>
      </c>
      <c r="B2791" s="6" t="s">
        <v>10778</v>
      </c>
      <c r="C2791" t="s">
        <v>1</v>
      </c>
      <c r="D2791" t="s">
        <v>7706</v>
      </c>
      <c r="E2791" t="s">
        <v>10763</v>
      </c>
      <c r="F2791" t="s">
        <v>10764</v>
      </c>
      <c r="G2791">
        <v>424</v>
      </c>
      <c r="H2791">
        <v>424</v>
      </c>
      <c r="I2791">
        <v>424</v>
      </c>
      <c r="J2791">
        <v>424</v>
      </c>
      <c r="K2791">
        <v>0</v>
      </c>
      <c r="L2791" s="2">
        <v>0</v>
      </c>
      <c r="M2791" s="2">
        <v>0</v>
      </c>
      <c r="N2791" s="2">
        <v>0</v>
      </c>
      <c r="O2791" s="2">
        <v>59.6</v>
      </c>
      <c r="P2791" s="2">
        <v>0</v>
      </c>
      <c r="Q2791" s="2">
        <v>0</v>
      </c>
      <c r="R2791" s="2">
        <v>0</v>
      </c>
      <c r="S2791" s="2">
        <v>0</v>
      </c>
      <c r="T2791" s="2">
        <v>0</v>
      </c>
      <c r="U2791" s="2">
        <v>59.6</v>
      </c>
      <c r="V2791" t="s">
        <v>55</v>
      </c>
    </row>
    <row r="2792" spans="1:22" ht="15.75" hidden="1" thickBot="1" x14ac:dyDescent="0.3">
      <c r="A2792" t="s">
        <v>8323</v>
      </c>
      <c r="B2792" s="6" t="s">
        <v>10778</v>
      </c>
      <c r="C2792" t="s">
        <v>1</v>
      </c>
      <c r="D2792" t="s">
        <v>7706</v>
      </c>
      <c r="E2792" t="s">
        <v>10763</v>
      </c>
      <c r="F2792" t="s">
        <v>10764</v>
      </c>
      <c r="G2792">
        <v>423</v>
      </c>
      <c r="H2792">
        <v>423</v>
      </c>
      <c r="I2792">
        <v>423</v>
      </c>
      <c r="J2792">
        <v>423</v>
      </c>
      <c r="K2792">
        <v>0</v>
      </c>
      <c r="L2792" s="2">
        <v>0</v>
      </c>
      <c r="M2792" s="2">
        <v>0</v>
      </c>
      <c r="N2792" s="2">
        <v>0</v>
      </c>
      <c r="O2792" s="2">
        <v>45</v>
      </c>
      <c r="P2792" s="2">
        <v>0</v>
      </c>
      <c r="Q2792" s="2">
        <v>0</v>
      </c>
      <c r="R2792" s="2">
        <v>0</v>
      </c>
      <c r="S2792" s="2">
        <v>0</v>
      </c>
      <c r="T2792" s="2">
        <v>0</v>
      </c>
      <c r="U2792" s="2">
        <v>45</v>
      </c>
      <c r="V2792" t="s">
        <v>55</v>
      </c>
    </row>
    <row r="2793" spans="1:22" ht="15.75" hidden="1" thickBot="1" x14ac:dyDescent="0.3">
      <c r="A2793" t="s">
        <v>8323</v>
      </c>
      <c r="B2793" s="6" t="s">
        <v>10778</v>
      </c>
      <c r="C2793" t="s">
        <v>1</v>
      </c>
      <c r="D2793" t="s">
        <v>7706</v>
      </c>
      <c r="E2793" t="s">
        <v>10763</v>
      </c>
      <c r="F2793" t="s">
        <v>10764</v>
      </c>
      <c r="G2793">
        <v>422</v>
      </c>
      <c r="H2793">
        <v>422</v>
      </c>
      <c r="I2793">
        <v>422</v>
      </c>
      <c r="J2793">
        <v>422</v>
      </c>
      <c r="K2793">
        <v>0</v>
      </c>
      <c r="L2793" s="2">
        <v>0</v>
      </c>
      <c r="M2793" s="2">
        <v>0</v>
      </c>
      <c r="N2793" s="2">
        <v>0</v>
      </c>
      <c r="O2793" s="2">
        <v>22</v>
      </c>
      <c r="P2793" s="2">
        <v>0</v>
      </c>
      <c r="Q2793" s="2">
        <v>0</v>
      </c>
      <c r="R2793" s="2">
        <v>0</v>
      </c>
      <c r="S2793" s="2">
        <v>0</v>
      </c>
      <c r="T2793" s="2">
        <v>0</v>
      </c>
      <c r="U2793" s="2">
        <v>22</v>
      </c>
      <c r="V2793" t="s">
        <v>55</v>
      </c>
    </row>
    <row r="2794" spans="1:22" ht="15.75" hidden="1" thickBot="1" x14ac:dyDescent="0.3">
      <c r="A2794" t="s">
        <v>8323</v>
      </c>
      <c r="B2794" s="6" t="s">
        <v>10778</v>
      </c>
      <c r="C2794" t="s">
        <v>1</v>
      </c>
      <c r="D2794" t="s">
        <v>7706</v>
      </c>
      <c r="E2794" t="s">
        <v>10763</v>
      </c>
      <c r="F2794" t="s">
        <v>10764</v>
      </c>
      <c r="G2794">
        <v>421</v>
      </c>
      <c r="H2794">
        <v>421</v>
      </c>
      <c r="I2794">
        <v>421</v>
      </c>
      <c r="J2794">
        <v>421</v>
      </c>
      <c r="K2794">
        <v>0</v>
      </c>
      <c r="L2794" s="2">
        <v>0</v>
      </c>
      <c r="M2794" s="2">
        <v>0</v>
      </c>
      <c r="N2794" s="2">
        <v>0</v>
      </c>
      <c r="O2794" s="2">
        <v>71.5</v>
      </c>
      <c r="P2794" s="2">
        <v>0</v>
      </c>
      <c r="Q2794" s="2">
        <v>0</v>
      </c>
      <c r="R2794" s="2">
        <v>0</v>
      </c>
      <c r="S2794" s="2">
        <v>0</v>
      </c>
      <c r="T2794" s="2">
        <v>0</v>
      </c>
      <c r="U2794" s="2">
        <v>71.5</v>
      </c>
      <c r="V2794" t="s">
        <v>55</v>
      </c>
    </row>
    <row r="2795" spans="1:22" ht="15.75" hidden="1" thickBot="1" x14ac:dyDescent="0.3">
      <c r="A2795" t="s">
        <v>8323</v>
      </c>
      <c r="B2795" s="6" t="s">
        <v>10778</v>
      </c>
      <c r="C2795" t="s">
        <v>1</v>
      </c>
      <c r="D2795" t="s">
        <v>7706</v>
      </c>
      <c r="E2795" t="s">
        <v>10763</v>
      </c>
      <c r="F2795" t="s">
        <v>10764</v>
      </c>
      <c r="G2795">
        <v>420</v>
      </c>
      <c r="H2795">
        <v>420</v>
      </c>
      <c r="I2795">
        <v>420</v>
      </c>
      <c r="J2795">
        <v>420</v>
      </c>
      <c r="K2795">
        <v>0</v>
      </c>
      <c r="L2795" s="2">
        <v>0</v>
      </c>
      <c r="M2795" s="2">
        <v>0</v>
      </c>
      <c r="N2795" s="2">
        <v>0</v>
      </c>
      <c r="O2795" s="2">
        <v>143.69999999999999</v>
      </c>
      <c r="P2795" s="2">
        <v>0</v>
      </c>
      <c r="Q2795" s="2">
        <v>0</v>
      </c>
      <c r="R2795" s="2">
        <v>0</v>
      </c>
      <c r="S2795" s="2">
        <v>0</v>
      </c>
      <c r="T2795" s="2">
        <v>0</v>
      </c>
      <c r="U2795" s="2">
        <v>143.69999999999999</v>
      </c>
      <c r="V2795" t="s">
        <v>55</v>
      </c>
    </row>
    <row r="2796" spans="1:22" ht="15.75" hidden="1" thickBot="1" x14ac:dyDescent="0.3">
      <c r="A2796" t="s">
        <v>8323</v>
      </c>
      <c r="B2796" s="6" t="s">
        <v>10778</v>
      </c>
      <c r="C2796" t="s">
        <v>1</v>
      </c>
      <c r="D2796" t="s">
        <v>7706</v>
      </c>
      <c r="E2796" t="s">
        <v>10763</v>
      </c>
      <c r="F2796" t="s">
        <v>10764</v>
      </c>
      <c r="G2796">
        <v>419</v>
      </c>
      <c r="H2796">
        <v>419</v>
      </c>
      <c r="I2796">
        <v>419</v>
      </c>
      <c r="J2796">
        <v>419</v>
      </c>
      <c r="K2796">
        <v>0</v>
      </c>
      <c r="L2796" s="2">
        <v>0</v>
      </c>
      <c r="M2796" s="2">
        <v>0</v>
      </c>
      <c r="N2796" s="2">
        <v>0</v>
      </c>
      <c r="O2796" s="2">
        <v>34.58</v>
      </c>
      <c r="P2796" s="2">
        <v>0</v>
      </c>
      <c r="Q2796" s="2">
        <v>0</v>
      </c>
      <c r="R2796" s="2">
        <v>0</v>
      </c>
      <c r="S2796" s="2">
        <v>0</v>
      </c>
      <c r="T2796" s="2">
        <v>0</v>
      </c>
      <c r="U2796" s="2">
        <v>34.58</v>
      </c>
      <c r="V2796" t="s">
        <v>55</v>
      </c>
    </row>
    <row r="2797" spans="1:22" ht="15.75" hidden="1" thickBot="1" x14ac:dyDescent="0.3">
      <c r="A2797" t="s">
        <v>8323</v>
      </c>
      <c r="B2797" s="6" t="s">
        <v>10778</v>
      </c>
      <c r="C2797" t="s">
        <v>1</v>
      </c>
      <c r="D2797" t="s">
        <v>7706</v>
      </c>
      <c r="E2797" t="s">
        <v>10763</v>
      </c>
      <c r="F2797" t="s">
        <v>10764</v>
      </c>
      <c r="G2797">
        <v>418</v>
      </c>
      <c r="H2797">
        <v>418</v>
      </c>
      <c r="I2797">
        <v>418</v>
      </c>
      <c r="J2797">
        <v>418</v>
      </c>
      <c r="K2797">
        <v>0</v>
      </c>
      <c r="L2797" s="2">
        <v>0</v>
      </c>
      <c r="M2797" s="2">
        <v>0</v>
      </c>
      <c r="N2797" s="2">
        <v>0</v>
      </c>
      <c r="O2797" s="2">
        <v>107.9</v>
      </c>
      <c r="P2797" s="2">
        <v>0</v>
      </c>
      <c r="Q2797" s="2">
        <v>0</v>
      </c>
      <c r="R2797" s="2">
        <v>0</v>
      </c>
      <c r="S2797" s="2">
        <v>0</v>
      </c>
      <c r="T2797" s="2">
        <v>0</v>
      </c>
      <c r="U2797" s="2">
        <v>107.9</v>
      </c>
      <c r="V2797" t="s">
        <v>55</v>
      </c>
    </row>
    <row r="2798" spans="1:22" ht="15.75" hidden="1" thickBot="1" x14ac:dyDescent="0.3">
      <c r="A2798" t="s">
        <v>8323</v>
      </c>
      <c r="B2798" s="6" t="s">
        <v>10778</v>
      </c>
      <c r="C2798" t="s">
        <v>1</v>
      </c>
      <c r="D2798" t="s">
        <v>7706</v>
      </c>
      <c r="E2798" t="s">
        <v>10763</v>
      </c>
      <c r="F2798" t="s">
        <v>10764</v>
      </c>
      <c r="G2798">
        <v>417</v>
      </c>
      <c r="H2798">
        <v>417</v>
      </c>
      <c r="I2798">
        <v>417</v>
      </c>
      <c r="J2798">
        <v>417</v>
      </c>
      <c r="K2798">
        <v>0</v>
      </c>
      <c r="L2798" s="2">
        <v>0</v>
      </c>
      <c r="M2798" s="2">
        <v>0</v>
      </c>
      <c r="N2798" s="2">
        <v>0</v>
      </c>
      <c r="O2798" s="2">
        <v>114.05</v>
      </c>
      <c r="P2798" s="2">
        <v>0</v>
      </c>
      <c r="Q2798" s="2">
        <v>0</v>
      </c>
      <c r="R2798" s="2">
        <v>0</v>
      </c>
      <c r="S2798" s="2">
        <v>0</v>
      </c>
      <c r="T2798" s="2">
        <v>0</v>
      </c>
      <c r="U2798" s="2">
        <v>114.05</v>
      </c>
      <c r="V2798" t="s">
        <v>55</v>
      </c>
    </row>
    <row r="2799" spans="1:22" ht="15.75" hidden="1" thickBot="1" x14ac:dyDescent="0.3">
      <c r="A2799" t="s">
        <v>8323</v>
      </c>
      <c r="B2799" s="168" t="s">
        <v>10778</v>
      </c>
      <c r="C2799" t="s">
        <v>1</v>
      </c>
      <c r="D2799" t="s">
        <v>7706</v>
      </c>
      <c r="E2799" t="s">
        <v>10763</v>
      </c>
      <c r="F2799" t="s">
        <v>10764</v>
      </c>
      <c r="G2799">
        <v>416</v>
      </c>
      <c r="H2799">
        <v>416</v>
      </c>
      <c r="I2799">
        <v>416</v>
      </c>
      <c r="J2799">
        <v>416</v>
      </c>
      <c r="K2799">
        <v>0</v>
      </c>
      <c r="L2799" s="2">
        <v>0</v>
      </c>
      <c r="M2799" s="2">
        <v>0</v>
      </c>
      <c r="N2799" s="2">
        <v>0</v>
      </c>
      <c r="O2799" s="2">
        <v>69.739999999999995</v>
      </c>
      <c r="P2799" s="2">
        <v>0</v>
      </c>
      <c r="Q2799" s="2">
        <v>0</v>
      </c>
      <c r="R2799" s="2">
        <v>0</v>
      </c>
      <c r="S2799" s="2">
        <v>0</v>
      </c>
      <c r="T2799" s="2">
        <v>0</v>
      </c>
      <c r="U2799" s="2">
        <v>69.739999999999995</v>
      </c>
      <c r="V2799" t="s">
        <v>55</v>
      </c>
    </row>
    <row r="2800" spans="1:22" ht="15.75" hidden="1" thickBot="1" x14ac:dyDescent="0.3">
      <c r="A2800" t="s">
        <v>8323</v>
      </c>
      <c r="B2800" s="168" t="s">
        <v>10778</v>
      </c>
      <c r="C2800" t="s">
        <v>1</v>
      </c>
      <c r="D2800" t="s">
        <v>7706</v>
      </c>
      <c r="E2800" t="s">
        <v>10763</v>
      </c>
      <c r="F2800" t="s">
        <v>10764</v>
      </c>
      <c r="G2800">
        <v>415</v>
      </c>
      <c r="H2800">
        <v>415</v>
      </c>
      <c r="I2800">
        <v>415</v>
      </c>
      <c r="J2800">
        <v>415</v>
      </c>
      <c r="K2800">
        <v>0</v>
      </c>
      <c r="L2800" s="2">
        <v>0</v>
      </c>
      <c r="M2800" s="2">
        <v>0</v>
      </c>
      <c r="N2800" s="2">
        <v>0</v>
      </c>
      <c r="O2800" s="2">
        <v>100</v>
      </c>
      <c r="P2800" s="2">
        <v>0</v>
      </c>
      <c r="Q2800" s="2">
        <v>0</v>
      </c>
      <c r="R2800" s="2">
        <v>0</v>
      </c>
      <c r="S2800" s="2">
        <v>0</v>
      </c>
      <c r="T2800" s="2">
        <v>0</v>
      </c>
      <c r="U2800" s="2">
        <v>100</v>
      </c>
      <c r="V2800" t="s">
        <v>55</v>
      </c>
    </row>
    <row r="2801" spans="1:22" ht="15.75" hidden="1" thickBot="1" x14ac:dyDescent="0.3">
      <c r="A2801" t="s">
        <v>8323</v>
      </c>
      <c r="B2801" s="6" t="s">
        <v>10776</v>
      </c>
      <c r="C2801" t="s">
        <v>1</v>
      </c>
      <c r="D2801" t="s">
        <v>7706</v>
      </c>
      <c r="E2801" t="s">
        <v>10763</v>
      </c>
      <c r="F2801" t="s">
        <v>10764</v>
      </c>
      <c r="G2801">
        <v>414</v>
      </c>
      <c r="H2801">
        <v>414</v>
      </c>
      <c r="I2801">
        <v>414</v>
      </c>
      <c r="J2801">
        <v>414</v>
      </c>
      <c r="K2801">
        <v>0</v>
      </c>
      <c r="L2801" s="2">
        <v>0</v>
      </c>
      <c r="M2801" s="2">
        <v>0</v>
      </c>
      <c r="N2801" s="2">
        <v>0</v>
      </c>
      <c r="O2801" s="2">
        <v>4</v>
      </c>
      <c r="P2801" s="2">
        <v>0</v>
      </c>
      <c r="Q2801" s="2">
        <v>0</v>
      </c>
      <c r="R2801" s="2">
        <v>0</v>
      </c>
      <c r="S2801" s="2">
        <v>0</v>
      </c>
      <c r="T2801" s="2">
        <v>0</v>
      </c>
      <c r="U2801" s="2">
        <v>4</v>
      </c>
      <c r="V2801" t="s">
        <v>55</v>
      </c>
    </row>
    <row r="2802" spans="1:22" ht="15.75" hidden="1" thickBot="1" x14ac:dyDescent="0.3">
      <c r="A2802" t="s">
        <v>8323</v>
      </c>
      <c r="B2802" s="6" t="s">
        <v>10776</v>
      </c>
      <c r="C2802" t="s">
        <v>1</v>
      </c>
      <c r="D2802" t="s">
        <v>7706</v>
      </c>
      <c r="E2802" t="s">
        <v>10763</v>
      </c>
      <c r="F2802" t="s">
        <v>10764</v>
      </c>
      <c r="G2802">
        <v>413</v>
      </c>
      <c r="H2802">
        <v>413</v>
      </c>
      <c r="I2802">
        <v>413</v>
      </c>
      <c r="J2802">
        <v>413</v>
      </c>
      <c r="K2802">
        <v>0</v>
      </c>
      <c r="L2802" s="2">
        <v>0</v>
      </c>
      <c r="M2802" s="2">
        <v>0</v>
      </c>
      <c r="N2802" s="2">
        <v>0</v>
      </c>
      <c r="O2802" s="2">
        <v>10.8</v>
      </c>
      <c r="P2802" s="2">
        <v>0</v>
      </c>
      <c r="Q2802" s="2">
        <v>0</v>
      </c>
      <c r="R2802" s="2">
        <v>0</v>
      </c>
      <c r="S2802" s="2">
        <v>0</v>
      </c>
      <c r="T2802" s="2">
        <v>0</v>
      </c>
      <c r="U2802" s="2">
        <v>10.8</v>
      </c>
      <c r="V2802" t="s">
        <v>55</v>
      </c>
    </row>
    <row r="2803" spans="1:22" ht="15.75" hidden="1" thickBot="1" x14ac:dyDescent="0.3">
      <c r="A2803" t="s">
        <v>8323</v>
      </c>
      <c r="B2803" s="6" t="s">
        <v>10776</v>
      </c>
      <c r="C2803" t="s">
        <v>1</v>
      </c>
      <c r="D2803" t="s">
        <v>7706</v>
      </c>
      <c r="E2803" t="s">
        <v>10763</v>
      </c>
      <c r="F2803" t="s">
        <v>10764</v>
      </c>
      <c r="G2803">
        <v>412</v>
      </c>
      <c r="H2803">
        <v>412</v>
      </c>
      <c r="I2803">
        <v>412</v>
      </c>
      <c r="J2803">
        <v>412</v>
      </c>
      <c r="K2803">
        <v>0</v>
      </c>
      <c r="L2803" s="2">
        <v>0</v>
      </c>
      <c r="M2803" s="2">
        <v>0</v>
      </c>
      <c r="N2803" s="2">
        <v>0</v>
      </c>
      <c r="O2803" s="2">
        <v>40.799999999999997</v>
      </c>
      <c r="P2803" s="2">
        <v>0</v>
      </c>
      <c r="Q2803" s="2">
        <v>0</v>
      </c>
      <c r="R2803" s="2">
        <v>0</v>
      </c>
      <c r="S2803" s="2">
        <v>0</v>
      </c>
      <c r="T2803" s="2">
        <v>0</v>
      </c>
      <c r="U2803" s="2">
        <v>40.799999999999997</v>
      </c>
      <c r="V2803" t="s">
        <v>55</v>
      </c>
    </row>
    <row r="2804" spans="1:22" ht="15.75" hidden="1" thickBot="1" x14ac:dyDescent="0.3">
      <c r="A2804" t="s">
        <v>8323</v>
      </c>
      <c r="B2804" s="6" t="s">
        <v>10776</v>
      </c>
      <c r="C2804" t="s">
        <v>1</v>
      </c>
      <c r="D2804" t="s">
        <v>7706</v>
      </c>
      <c r="E2804" t="s">
        <v>10763</v>
      </c>
      <c r="F2804" t="s">
        <v>10764</v>
      </c>
      <c r="G2804">
        <v>411</v>
      </c>
      <c r="H2804">
        <v>411</v>
      </c>
      <c r="I2804">
        <v>411</v>
      </c>
      <c r="J2804">
        <v>411</v>
      </c>
      <c r="K2804">
        <v>0</v>
      </c>
      <c r="L2804" s="2">
        <v>0</v>
      </c>
      <c r="M2804" s="2">
        <v>0</v>
      </c>
      <c r="N2804" s="2">
        <v>0</v>
      </c>
      <c r="O2804" s="2">
        <v>16.5</v>
      </c>
      <c r="P2804" s="2">
        <v>0</v>
      </c>
      <c r="Q2804" s="2">
        <v>0</v>
      </c>
      <c r="R2804" s="2">
        <v>0</v>
      </c>
      <c r="S2804" s="2">
        <v>0</v>
      </c>
      <c r="T2804" s="2">
        <v>0</v>
      </c>
      <c r="U2804" s="2">
        <v>16.5</v>
      </c>
      <c r="V2804" t="s">
        <v>55</v>
      </c>
    </row>
    <row r="2805" spans="1:22" ht="15.75" hidden="1" thickBot="1" x14ac:dyDescent="0.3">
      <c r="A2805" t="s">
        <v>8323</v>
      </c>
      <c r="B2805" s="6" t="s">
        <v>10776</v>
      </c>
      <c r="C2805" t="s">
        <v>1</v>
      </c>
      <c r="D2805" t="s">
        <v>7706</v>
      </c>
      <c r="E2805" t="s">
        <v>10763</v>
      </c>
      <c r="F2805" t="s">
        <v>10764</v>
      </c>
      <c r="G2805">
        <v>410</v>
      </c>
      <c r="H2805">
        <v>410</v>
      </c>
      <c r="I2805">
        <v>410</v>
      </c>
      <c r="J2805">
        <v>410</v>
      </c>
      <c r="K2805">
        <v>0</v>
      </c>
      <c r="L2805" s="2">
        <v>0</v>
      </c>
      <c r="M2805" s="2">
        <v>0</v>
      </c>
      <c r="N2805" s="2">
        <v>0</v>
      </c>
      <c r="O2805" s="2">
        <v>138</v>
      </c>
      <c r="P2805" s="2">
        <v>0</v>
      </c>
      <c r="Q2805" s="2">
        <v>0</v>
      </c>
      <c r="R2805" s="2">
        <v>0</v>
      </c>
      <c r="S2805" s="2">
        <v>0</v>
      </c>
      <c r="T2805" s="2">
        <v>0</v>
      </c>
      <c r="U2805" s="2">
        <v>138</v>
      </c>
      <c r="V2805" t="s">
        <v>55</v>
      </c>
    </row>
    <row r="2806" spans="1:22" ht="15.75" hidden="1" thickBot="1" x14ac:dyDescent="0.3">
      <c r="A2806" t="s">
        <v>8323</v>
      </c>
      <c r="B2806" s="6" t="s">
        <v>10776</v>
      </c>
      <c r="C2806" t="s">
        <v>1</v>
      </c>
      <c r="D2806" t="s">
        <v>7706</v>
      </c>
      <c r="E2806" t="s">
        <v>10763</v>
      </c>
      <c r="F2806" t="s">
        <v>10764</v>
      </c>
      <c r="G2806">
        <v>409</v>
      </c>
      <c r="H2806">
        <v>409</v>
      </c>
      <c r="I2806">
        <v>409</v>
      </c>
      <c r="J2806">
        <v>409</v>
      </c>
      <c r="K2806">
        <v>0</v>
      </c>
      <c r="L2806" s="2">
        <v>0</v>
      </c>
      <c r="M2806" s="2">
        <v>0</v>
      </c>
      <c r="N2806" s="2">
        <v>0</v>
      </c>
      <c r="O2806" s="2">
        <v>4</v>
      </c>
      <c r="P2806" s="2">
        <v>0</v>
      </c>
      <c r="Q2806" s="2">
        <v>0</v>
      </c>
      <c r="R2806" s="2">
        <v>0</v>
      </c>
      <c r="S2806" s="2">
        <v>0</v>
      </c>
      <c r="T2806" s="2">
        <v>0</v>
      </c>
      <c r="U2806" s="2">
        <v>4</v>
      </c>
      <c r="V2806" t="s">
        <v>55</v>
      </c>
    </row>
    <row r="2807" spans="1:22" ht="15.75" hidden="1" thickBot="1" x14ac:dyDescent="0.3">
      <c r="A2807" t="s">
        <v>8323</v>
      </c>
      <c r="B2807" s="6" t="s">
        <v>10776</v>
      </c>
      <c r="C2807" t="s">
        <v>1</v>
      </c>
      <c r="D2807" t="s">
        <v>7706</v>
      </c>
      <c r="E2807" t="s">
        <v>10763</v>
      </c>
      <c r="F2807" t="s">
        <v>10764</v>
      </c>
      <c r="G2807">
        <v>408</v>
      </c>
      <c r="H2807">
        <v>408</v>
      </c>
      <c r="I2807">
        <v>408</v>
      </c>
      <c r="J2807">
        <v>408</v>
      </c>
      <c r="K2807">
        <v>0</v>
      </c>
      <c r="L2807" s="2">
        <v>0</v>
      </c>
      <c r="M2807" s="2">
        <v>0</v>
      </c>
      <c r="N2807" s="2">
        <v>0</v>
      </c>
      <c r="O2807" s="2">
        <v>27.5</v>
      </c>
      <c r="P2807" s="2">
        <v>0</v>
      </c>
      <c r="Q2807" s="2">
        <v>0</v>
      </c>
      <c r="R2807" s="2">
        <v>0</v>
      </c>
      <c r="S2807" s="2">
        <v>0</v>
      </c>
      <c r="T2807" s="2">
        <v>0</v>
      </c>
      <c r="U2807" s="2">
        <v>27.5</v>
      </c>
      <c r="V2807" t="s">
        <v>55</v>
      </c>
    </row>
    <row r="2808" spans="1:22" ht="15.75" hidden="1" thickBot="1" x14ac:dyDescent="0.3">
      <c r="A2808" t="s">
        <v>8323</v>
      </c>
      <c r="B2808" s="6" t="s">
        <v>10776</v>
      </c>
      <c r="C2808" t="s">
        <v>1</v>
      </c>
      <c r="D2808" t="s">
        <v>7706</v>
      </c>
      <c r="E2808" t="s">
        <v>10763</v>
      </c>
      <c r="F2808" t="s">
        <v>10764</v>
      </c>
      <c r="G2808">
        <v>407</v>
      </c>
      <c r="H2808">
        <v>407</v>
      </c>
      <c r="I2808">
        <v>407</v>
      </c>
      <c r="J2808">
        <v>407</v>
      </c>
      <c r="K2808">
        <v>0</v>
      </c>
      <c r="L2808" s="2">
        <v>0</v>
      </c>
      <c r="M2808" s="2">
        <v>0</v>
      </c>
      <c r="N2808" s="2">
        <v>0</v>
      </c>
      <c r="O2808" s="2">
        <v>33.450000000000003</v>
      </c>
      <c r="P2808" s="2">
        <v>0</v>
      </c>
      <c r="Q2808" s="2">
        <v>0</v>
      </c>
      <c r="R2808" s="2">
        <v>0</v>
      </c>
      <c r="S2808" s="2">
        <v>0</v>
      </c>
      <c r="T2808" s="2">
        <v>0</v>
      </c>
      <c r="U2808" s="2">
        <v>33.450000000000003</v>
      </c>
      <c r="V2808" t="s">
        <v>55</v>
      </c>
    </row>
    <row r="2809" spans="1:22" ht="15.75" hidden="1" thickBot="1" x14ac:dyDescent="0.3">
      <c r="A2809" t="s">
        <v>8323</v>
      </c>
      <c r="B2809" s="6" t="s">
        <v>10776</v>
      </c>
      <c r="C2809" t="s">
        <v>1</v>
      </c>
      <c r="D2809" t="s">
        <v>7706</v>
      </c>
      <c r="E2809" t="s">
        <v>10763</v>
      </c>
      <c r="F2809" t="s">
        <v>10764</v>
      </c>
      <c r="G2809">
        <v>406</v>
      </c>
      <c r="H2809">
        <v>406</v>
      </c>
      <c r="I2809">
        <v>406</v>
      </c>
      <c r="J2809">
        <v>406</v>
      </c>
      <c r="K2809">
        <v>0</v>
      </c>
      <c r="L2809" s="2">
        <v>0</v>
      </c>
      <c r="M2809" s="2">
        <v>0</v>
      </c>
      <c r="N2809" s="2">
        <v>0</v>
      </c>
      <c r="O2809" s="2">
        <v>80</v>
      </c>
      <c r="P2809" s="2">
        <v>0</v>
      </c>
      <c r="Q2809" s="2">
        <v>0</v>
      </c>
      <c r="R2809" s="2">
        <v>0</v>
      </c>
      <c r="S2809" s="2">
        <v>0</v>
      </c>
      <c r="T2809" s="2">
        <v>0</v>
      </c>
      <c r="U2809" s="2">
        <v>80</v>
      </c>
      <c r="V2809" t="s">
        <v>55</v>
      </c>
    </row>
    <row r="2810" spans="1:22" ht="15.75" hidden="1" thickBot="1" x14ac:dyDescent="0.3">
      <c r="A2810" t="s">
        <v>8323</v>
      </c>
      <c r="B2810" s="6" t="s">
        <v>10776</v>
      </c>
      <c r="C2810" t="s">
        <v>1</v>
      </c>
      <c r="D2810" t="s">
        <v>7706</v>
      </c>
      <c r="E2810" t="s">
        <v>10763</v>
      </c>
      <c r="F2810" t="s">
        <v>10764</v>
      </c>
      <c r="G2810">
        <v>405</v>
      </c>
      <c r="H2810">
        <v>405</v>
      </c>
      <c r="I2810">
        <v>405</v>
      </c>
      <c r="J2810">
        <v>405</v>
      </c>
      <c r="K2810">
        <v>0</v>
      </c>
      <c r="L2810" s="2">
        <v>0</v>
      </c>
      <c r="M2810" s="2">
        <v>0</v>
      </c>
      <c r="N2810" s="2">
        <v>0</v>
      </c>
      <c r="O2810" s="2">
        <v>220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220</v>
      </c>
      <c r="V2810" t="s">
        <v>55</v>
      </c>
    </row>
    <row r="2811" spans="1:22" ht="15.75" hidden="1" thickBot="1" x14ac:dyDescent="0.3">
      <c r="A2811" t="s">
        <v>8323</v>
      </c>
      <c r="B2811" s="6" t="s">
        <v>10776</v>
      </c>
      <c r="C2811" t="s">
        <v>1</v>
      </c>
      <c r="D2811" t="s">
        <v>7706</v>
      </c>
      <c r="E2811" t="s">
        <v>10763</v>
      </c>
      <c r="F2811" t="s">
        <v>10764</v>
      </c>
      <c r="G2811">
        <v>404</v>
      </c>
      <c r="H2811">
        <v>404</v>
      </c>
      <c r="I2811">
        <v>404</v>
      </c>
      <c r="J2811">
        <v>404</v>
      </c>
      <c r="K2811">
        <v>0</v>
      </c>
      <c r="L2811" s="2">
        <v>0</v>
      </c>
      <c r="M2811" s="2">
        <v>0</v>
      </c>
      <c r="N2811" s="2">
        <v>0</v>
      </c>
      <c r="O2811" s="2">
        <v>123.75</v>
      </c>
      <c r="P2811" s="2">
        <v>0</v>
      </c>
      <c r="Q2811" s="2">
        <v>0</v>
      </c>
      <c r="R2811" s="2">
        <v>0</v>
      </c>
      <c r="S2811" s="2">
        <v>0</v>
      </c>
      <c r="T2811" s="2">
        <v>0</v>
      </c>
      <c r="U2811" s="2">
        <v>123.75</v>
      </c>
      <c r="V2811" t="s">
        <v>55</v>
      </c>
    </row>
    <row r="2812" spans="1:22" ht="15.75" hidden="1" thickBot="1" x14ac:dyDescent="0.3">
      <c r="A2812" t="s">
        <v>8323</v>
      </c>
      <c r="B2812" s="6" t="s">
        <v>10776</v>
      </c>
      <c r="C2812" t="s">
        <v>1</v>
      </c>
      <c r="D2812" t="s">
        <v>7706</v>
      </c>
      <c r="E2812" t="s">
        <v>10763</v>
      </c>
      <c r="F2812" t="s">
        <v>10764</v>
      </c>
      <c r="G2812">
        <v>403</v>
      </c>
      <c r="H2812">
        <v>403</v>
      </c>
      <c r="I2812">
        <v>403</v>
      </c>
      <c r="J2812">
        <v>403</v>
      </c>
      <c r="K2812">
        <v>0</v>
      </c>
      <c r="L2812" s="2">
        <v>0</v>
      </c>
      <c r="M2812" s="2">
        <v>0</v>
      </c>
      <c r="N2812" s="2">
        <v>0</v>
      </c>
      <c r="O2812" s="2">
        <v>94</v>
      </c>
      <c r="P2812" s="2">
        <v>0</v>
      </c>
      <c r="Q2812" s="2">
        <v>0</v>
      </c>
      <c r="R2812" s="2">
        <v>0</v>
      </c>
      <c r="S2812" s="2">
        <v>0</v>
      </c>
      <c r="T2812" s="2">
        <v>0</v>
      </c>
      <c r="U2812" s="2">
        <v>94</v>
      </c>
      <c r="V2812" t="s">
        <v>55</v>
      </c>
    </row>
    <row r="2813" spans="1:22" ht="15.75" hidden="1" thickBot="1" x14ac:dyDescent="0.3">
      <c r="A2813" t="s">
        <v>8323</v>
      </c>
      <c r="B2813" s="6" t="s">
        <v>10776</v>
      </c>
      <c r="C2813" t="s">
        <v>1</v>
      </c>
      <c r="D2813" t="s">
        <v>7706</v>
      </c>
      <c r="E2813" t="s">
        <v>10763</v>
      </c>
      <c r="F2813" t="s">
        <v>10764</v>
      </c>
      <c r="G2813">
        <v>402</v>
      </c>
      <c r="H2813">
        <v>402</v>
      </c>
      <c r="I2813">
        <v>402</v>
      </c>
      <c r="J2813">
        <v>402</v>
      </c>
      <c r="K2813">
        <v>0</v>
      </c>
      <c r="L2813" s="2">
        <v>0</v>
      </c>
      <c r="M2813" s="2">
        <v>0</v>
      </c>
      <c r="N2813" s="2">
        <v>0</v>
      </c>
      <c r="O2813" s="2">
        <v>11</v>
      </c>
      <c r="P2813" s="2">
        <v>0</v>
      </c>
      <c r="Q2813" s="2">
        <v>0</v>
      </c>
      <c r="R2813" s="2">
        <v>0</v>
      </c>
      <c r="S2813" s="2">
        <v>0</v>
      </c>
      <c r="T2813" s="2">
        <v>0</v>
      </c>
      <c r="U2813" s="2">
        <v>11</v>
      </c>
      <c r="V2813" t="s">
        <v>55</v>
      </c>
    </row>
    <row r="2814" spans="1:22" ht="15.75" hidden="1" thickBot="1" x14ac:dyDescent="0.3">
      <c r="A2814" t="s">
        <v>8323</v>
      </c>
      <c r="B2814" s="6" t="s">
        <v>10776</v>
      </c>
      <c r="C2814" t="s">
        <v>1</v>
      </c>
      <c r="D2814" t="s">
        <v>7706</v>
      </c>
      <c r="E2814" t="s">
        <v>10763</v>
      </c>
      <c r="F2814" t="s">
        <v>10764</v>
      </c>
      <c r="G2814">
        <v>401</v>
      </c>
      <c r="H2814">
        <v>401</v>
      </c>
      <c r="I2814">
        <v>401</v>
      </c>
      <c r="J2814">
        <v>401</v>
      </c>
      <c r="K2814">
        <v>0</v>
      </c>
      <c r="L2814" s="2">
        <v>0</v>
      </c>
      <c r="M2814" s="2">
        <v>0</v>
      </c>
      <c r="N2814" s="2">
        <v>0</v>
      </c>
      <c r="O2814" s="2">
        <v>45</v>
      </c>
      <c r="P2814" s="2">
        <v>0</v>
      </c>
      <c r="Q2814" s="2">
        <v>0</v>
      </c>
      <c r="R2814" s="2">
        <v>0</v>
      </c>
      <c r="S2814" s="2">
        <v>0</v>
      </c>
      <c r="T2814" s="2">
        <v>0</v>
      </c>
      <c r="U2814" s="2">
        <v>45</v>
      </c>
      <c r="V2814" t="s">
        <v>55</v>
      </c>
    </row>
    <row r="2815" spans="1:22" ht="15.75" hidden="1" thickBot="1" x14ac:dyDescent="0.3">
      <c r="A2815" t="s">
        <v>8323</v>
      </c>
      <c r="B2815" s="6" t="s">
        <v>10773</v>
      </c>
      <c r="C2815" t="s">
        <v>1</v>
      </c>
      <c r="D2815" t="s">
        <v>7706</v>
      </c>
      <c r="E2815" t="s">
        <v>10763</v>
      </c>
      <c r="F2815" t="s">
        <v>10764</v>
      </c>
      <c r="G2815">
        <v>400</v>
      </c>
      <c r="H2815">
        <v>400</v>
      </c>
      <c r="I2815">
        <v>400</v>
      </c>
      <c r="J2815">
        <v>400</v>
      </c>
      <c r="K2815">
        <v>0</v>
      </c>
      <c r="L2815" s="2">
        <v>0</v>
      </c>
      <c r="M2815" s="2">
        <v>0</v>
      </c>
      <c r="N2815" s="2">
        <v>0</v>
      </c>
      <c r="O2815" s="2">
        <v>82.3</v>
      </c>
      <c r="P2815" s="2">
        <v>0</v>
      </c>
      <c r="Q2815" s="2">
        <v>0</v>
      </c>
      <c r="R2815" s="2">
        <v>0</v>
      </c>
      <c r="S2815" s="2">
        <v>0</v>
      </c>
      <c r="T2815" s="2">
        <v>0</v>
      </c>
      <c r="U2815" s="2">
        <v>82.3</v>
      </c>
      <c r="V2815" t="s">
        <v>55</v>
      </c>
    </row>
    <row r="2816" spans="1:22" ht="15.75" hidden="1" thickBot="1" x14ac:dyDescent="0.3">
      <c r="A2816" t="s">
        <v>8323</v>
      </c>
      <c r="B2816" s="6" t="s">
        <v>10773</v>
      </c>
      <c r="C2816" t="s">
        <v>1</v>
      </c>
      <c r="D2816" t="s">
        <v>7706</v>
      </c>
      <c r="E2816" t="s">
        <v>10763</v>
      </c>
      <c r="F2816" t="s">
        <v>10764</v>
      </c>
      <c r="G2816">
        <v>399</v>
      </c>
      <c r="H2816">
        <v>399</v>
      </c>
      <c r="I2816">
        <v>399</v>
      </c>
      <c r="J2816">
        <v>399</v>
      </c>
      <c r="K2816">
        <v>0</v>
      </c>
      <c r="L2816" s="2">
        <v>0</v>
      </c>
      <c r="M2816" s="2">
        <v>0</v>
      </c>
      <c r="N2816" s="2">
        <v>0</v>
      </c>
      <c r="O2816" s="2">
        <v>37.5</v>
      </c>
      <c r="P2816" s="2">
        <v>0</v>
      </c>
      <c r="Q2816" s="2">
        <v>0</v>
      </c>
      <c r="R2816" s="2">
        <v>0</v>
      </c>
      <c r="S2816" s="2">
        <v>0</v>
      </c>
      <c r="T2816" s="2">
        <v>0</v>
      </c>
      <c r="U2816" s="2">
        <v>37.5</v>
      </c>
      <c r="V2816" t="s">
        <v>55</v>
      </c>
    </row>
    <row r="2817" spans="1:22" ht="15.75" hidden="1" thickBot="1" x14ac:dyDescent="0.3">
      <c r="A2817" t="s">
        <v>8323</v>
      </c>
      <c r="B2817" s="6" t="s">
        <v>10773</v>
      </c>
      <c r="C2817" t="s">
        <v>1</v>
      </c>
      <c r="D2817" t="s">
        <v>7706</v>
      </c>
      <c r="E2817" t="s">
        <v>10763</v>
      </c>
      <c r="F2817" t="s">
        <v>10764</v>
      </c>
      <c r="G2817">
        <v>398</v>
      </c>
      <c r="H2817">
        <v>398</v>
      </c>
      <c r="I2817">
        <v>398</v>
      </c>
      <c r="J2817">
        <v>398</v>
      </c>
      <c r="K2817">
        <v>0</v>
      </c>
      <c r="L2817" s="2">
        <v>0</v>
      </c>
      <c r="M2817" s="2">
        <v>0</v>
      </c>
      <c r="N2817" s="2">
        <v>0</v>
      </c>
      <c r="O2817" s="2">
        <v>132</v>
      </c>
      <c r="P2817" s="2">
        <v>0</v>
      </c>
      <c r="Q2817" s="2">
        <v>0</v>
      </c>
      <c r="R2817" s="2">
        <v>0</v>
      </c>
      <c r="S2817" s="2">
        <v>0</v>
      </c>
      <c r="T2817" s="2">
        <v>0</v>
      </c>
      <c r="U2817" s="2">
        <v>132</v>
      </c>
      <c r="V2817" t="s">
        <v>55</v>
      </c>
    </row>
    <row r="2818" spans="1:22" ht="15.75" hidden="1" thickBot="1" x14ac:dyDescent="0.3">
      <c r="A2818" t="s">
        <v>8323</v>
      </c>
      <c r="B2818" s="6" t="s">
        <v>10773</v>
      </c>
      <c r="C2818" t="s">
        <v>1</v>
      </c>
      <c r="D2818" t="s">
        <v>7706</v>
      </c>
      <c r="E2818" t="s">
        <v>10763</v>
      </c>
      <c r="F2818" t="s">
        <v>10764</v>
      </c>
      <c r="G2818">
        <v>397</v>
      </c>
      <c r="H2818">
        <v>397</v>
      </c>
      <c r="I2818">
        <v>397</v>
      </c>
      <c r="J2818">
        <v>397</v>
      </c>
      <c r="K2818">
        <v>0</v>
      </c>
      <c r="L2818" s="2">
        <v>0</v>
      </c>
      <c r="M2818" s="2">
        <v>0</v>
      </c>
      <c r="N2818" s="2">
        <v>0</v>
      </c>
      <c r="O2818" s="2">
        <v>538.42999999999995</v>
      </c>
      <c r="P2818" s="2">
        <v>0</v>
      </c>
      <c r="Q2818" s="2">
        <v>0</v>
      </c>
      <c r="R2818" s="2">
        <v>0</v>
      </c>
      <c r="S2818" s="2">
        <v>0</v>
      </c>
      <c r="T2818" s="2">
        <v>0</v>
      </c>
      <c r="U2818" s="2">
        <v>538.42999999999995</v>
      </c>
      <c r="V2818" t="s">
        <v>55</v>
      </c>
    </row>
    <row r="2819" spans="1:22" ht="15.75" hidden="1" thickBot="1" x14ac:dyDescent="0.3">
      <c r="A2819" t="s">
        <v>8323</v>
      </c>
      <c r="B2819" s="6" t="s">
        <v>10773</v>
      </c>
      <c r="C2819" t="s">
        <v>1</v>
      </c>
      <c r="D2819" t="s">
        <v>7706</v>
      </c>
      <c r="E2819" t="s">
        <v>10763</v>
      </c>
      <c r="F2819" t="s">
        <v>10764</v>
      </c>
      <c r="G2819">
        <v>396</v>
      </c>
      <c r="H2819">
        <v>396</v>
      </c>
      <c r="I2819">
        <v>396</v>
      </c>
      <c r="J2819">
        <v>396</v>
      </c>
      <c r="K2819">
        <v>0</v>
      </c>
      <c r="L2819" s="2">
        <v>0</v>
      </c>
      <c r="M2819" s="2">
        <v>0</v>
      </c>
      <c r="N2819" s="2">
        <v>0</v>
      </c>
      <c r="O2819" s="2">
        <v>230</v>
      </c>
      <c r="P2819" s="2">
        <v>0</v>
      </c>
      <c r="Q2819" s="2">
        <v>0</v>
      </c>
      <c r="R2819" s="2">
        <v>0</v>
      </c>
      <c r="S2819" s="2">
        <v>0</v>
      </c>
      <c r="T2819" s="2">
        <v>0</v>
      </c>
      <c r="U2819" s="2">
        <v>230</v>
      </c>
      <c r="V2819" t="s">
        <v>55</v>
      </c>
    </row>
    <row r="2820" spans="1:22" ht="15.75" hidden="1" thickBot="1" x14ac:dyDescent="0.3">
      <c r="A2820" t="s">
        <v>8323</v>
      </c>
      <c r="B2820" s="6" t="s">
        <v>10773</v>
      </c>
      <c r="C2820" t="s">
        <v>1</v>
      </c>
      <c r="D2820" t="s">
        <v>7706</v>
      </c>
      <c r="E2820" t="s">
        <v>10763</v>
      </c>
      <c r="F2820" t="s">
        <v>10764</v>
      </c>
      <c r="G2820">
        <v>395</v>
      </c>
      <c r="H2820">
        <v>395</v>
      </c>
      <c r="I2820">
        <v>395</v>
      </c>
      <c r="J2820">
        <v>395</v>
      </c>
      <c r="K2820">
        <v>0</v>
      </c>
      <c r="L2820" s="2">
        <v>0</v>
      </c>
      <c r="M2820" s="2">
        <v>0</v>
      </c>
      <c r="N2820" s="2">
        <v>0</v>
      </c>
      <c r="O2820" s="2">
        <v>50</v>
      </c>
      <c r="P2820" s="2">
        <v>0</v>
      </c>
      <c r="Q2820" s="2">
        <v>0</v>
      </c>
      <c r="R2820" s="2">
        <v>0</v>
      </c>
      <c r="S2820" s="2">
        <v>0</v>
      </c>
      <c r="T2820" s="2">
        <v>0</v>
      </c>
      <c r="U2820" s="2">
        <v>50</v>
      </c>
      <c r="V2820" t="s">
        <v>55</v>
      </c>
    </row>
    <row r="2821" spans="1:22" ht="15.75" hidden="1" thickBot="1" x14ac:dyDescent="0.3">
      <c r="A2821" t="s">
        <v>8323</v>
      </c>
      <c r="B2821" s="6" t="s">
        <v>10773</v>
      </c>
      <c r="C2821" t="s">
        <v>1</v>
      </c>
      <c r="D2821" t="s">
        <v>7706</v>
      </c>
      <c r="E2821" t="s">
        <v>10763</v>
      </c>
      <c r="F2821" t="s">
        <v>10764</v>
      </c>
      <c r="G2821">
        <v>394</v>
      </c>
      <c r="H2821">
        <v>394</v>
      </c>
      <c r="I2821">
        <v>394</v>
      </c>
      <c r="J2821">
        <v>394</v>
      </c>
      <c r="K2821">
        <v>0</v>
      </c>
      <c r="L2821" s="2">
        <v>0</v>
      </c>
      <c r="M2821" s="2">
        <v>0</v>
      </c>
      <c r="N2821" s="2">
        <v>0</v>
      </c>
      <c r="O2821" s="2">
        <v>27.5</v>
      </c>
      <c r="P2821" s="2">
        <v>0</v>
      </c>
      <c r="Q2821" s="2">
        <v>0</v>
      </c>
      <c r="R2821" s="2">
        <v>0</v>
      </c>
      <c r="S2821" s="2">
        <v>0</v>
      </c>
      <c r="T2821" s="2">
        <v>0</v>
      </c>
      <c r="U2821" s="2">
        <v>27.5</v>
      </c>
      <c r="V2821" t="s">
        <v>55</v>
      </c>
    </row>
    <row r="2822" spans="1:22" ht="15.75" hidden="1" thickBot="1" x14ac:dyDescent="0.3">
      <c r="A2822" t="s">
        <v>8323</v>
      </c>
      <c r="B2822" s="6" t="s">
        <v>10773</v>
      </c>
      <c r="C2822" t="s">
        <v>1</v>
      </c>
      <c r="D2822" t="s">
        <v>7706</v>
      </c>
      <c r="E2822" t="s">
        <v>10763</v>
      </c>
      <c r="F2822" t="s">
        <v>10764</v>
      </c>
      <c r="G2822">
        <v>393</v>
      </c>
      <c r="H2822">
        <v>393</v>
      </c>
      <c r="I2822">
        <v>393</v>
      </c>
      <c r="J2822">
        <v>393</v>
      </c>
      <c r="K2822">
        <v>0</v>
      </c>
      <c r="L2822" s="2">
        <v>0</v>
      </c>
      <c r="M2822" s="2">
        <v>0</v>
      </c>
      <c r="N2822" s="2">
        <v>0</v>
      </c>
      <c r="O2822" s="2">
        <v>57.5</v>
      </c>
      <c r="P2822" s="2">
        <v>0</v>
      </c>
      <c r="Q2822" s="2">
        <v>0</v>
      </c>
      <c r="R2822" s="2">
        <v>0</v>
      </c>
      <c r="S2822" s="2">
        <v>0</v>
      </c>
      <c r="T2822" s="2">
        <v>0</v>
      </c>
      <c r="U2822" s="2">
        <v>57.5</v>
      </c>
      <c r="V2822" t="s">
        <v>55</v>
      </c>
    </row>
    <row r="2823" spans="1:22" ht="15.75" hidden="1" thickBot="1" x14ac:dyDescent="0.3">
      <c r="A2823" t="s">
        <v>8323</v>
      </c>
      <c r="B2823" s="6" t="s">
        <v>10773</v>
      </c>
      <c r="C2823" t="s">
        <v>1</v>
      </c>
      <c r="D2823" t="s">
        <v>7706</v>
      </c>
      <c r="E2823" t="s">
        <v>10763</v>
      </c>
      <c r="F2823" t="s">
        <v>10764</v>
      </c>
      <c r="G2823">
        <v>392</v>
      </c>
      <c r="H2823">
        <v>392</v>
      </c>
      <c r="I2823">
        <v>392</v>
      </c>
      <c r="J2823">
        <v>392</v>
      </c>
      <c r="K2823">
        <v>0</v>
      </c>
      <c r="L2823" s="2">
        <v>0</v>
      </c>
      <c r="M2823" s="2">
        <v>0</v>
      </c>
      <c r="N2823" s="2">
        <v>0</v>
      </c>
      <c r="O2823" s="2">
        <v>125.5</v>
      </c>
      <c r="P2823" s="2">
        <v>0</v>
      </c>
      <c r="Q2823" s="2">
        <v>0</v>
      </c>
      <c r="R2823" s="2">
        <v>0</v>
      </c>
      <c r="S2823" s="2">
        <v>0</v>
      </c>
      <c r="T2823" s="2">
        <v>0</v>
      </c>
      <c r="U2823" s="2">
        <v>125.5</v>
      </c>
      <c r="V2823" t="s">
        <v>55</v>
      </c>
    </row>
    <row r="2824" spans="1:22" ht="15.75" hidden="1" thickBot="1" x14ac:dyDescent="0.3">
      <c r="A2824" t="s">
        <v>8323</v>
      </c>
      <c r="B2824" s="6" t="s">
        <v>10773</v>
      </c>
      <c r="C2824" t="s">
        <v>1</v>
      </c>
      <c r="D2824" t="s">
        <v>7706</v>
      </c>
      <c r="E2824" t="s">
        <v>10763</v>
      </c>
      <c r="F2824" t="s">
        <v>10764</v>
      </c>
      <c r="G2824">
        <v>391</v>
      </c>
      <c r="H2824">
        <v>391</v>
      </c>
      <c r="I2824">
        <v>391</v>
      </c>
      <c r="J2824">
        <v>391</v>
      </c>
      <c r="K2824">
        <v>0</v>
      </c>
      <c r="L2824" s="2">
        <v>0</v>
      </c>
      <c r="M2824" s="2">
        <v>0</v>
      </c>
      <c r="N2824" s="2">
        <v>0</v>
      </c>
      <c r="O2824" s="2">
        <v>87.5</v>
      </c>
      <c r="P2824" s="2">
        <v>0</v>
      </c>
      <c r="Q2824" s="2">
        <v>0</v>
      </c>
      <c r="R2824" s="2">
        <v>0</v>
      </c>
      <c r="S2824" s="2">
        <v>0</v>
      </c>
      <c r="T2824" s="2">
        <v>0</v>
      </c>
      <c r="U2824" s="2">
        <v>87.5</v>
      </c>
      <c r="V2824" t="s">
        <v>55</v>
      </c>
    </row>
    <row r="2825" spans="1:22" ht="15.75" hidden="1" thickBot="1" x14ac:dyDescent="0.3">
      <c r="A2825" t="s">
        <v>8323</v>
      </c>
      <c r="B2825" s="6" t="s">
        <v>10773</v>
      </c>
      <c r="C2825" t="s">
        <v>1</v>
      </c>
      <c r="D2825" t="s">
        <v>7706</v>
      </c>
      <c r="E2825" t="s">
        <v>10763</v>
      </c>
      <c r="F2825" t="s">
        <v>10764</v>
      </c>
      <c r="G2825">
        <v>390</v>
      </c>
      <c r="H2825">
        <v>390</v>
      </c>
      <c r="I2825">
        <v>390</v>
      </c>
      <c r="J2825">
        <v>390</v>
      </c>
      <c r="K2825">
        <v>0</v>
      </c>
      <c r="L2825" s="2">
        <v>0</v>
      </c>
      <c r="M2825" s="2">
        <v>0</v>
      </c>
      <c r="N2825" s="2">
        <v>0</v>
      </c>
      <c r="O2825" s="2">
        <v>169.17</v>
      </c>
      <c r="P2825" s="2">
        <v>0</v>
      </c>
      <c r="Q2825" s="2">
        <v>0</v>
      </c>
      <c r="R2825" s="2">
        <v>0</v>
      </c>
      <c r="S2825" s="2">
        <v>0</v>
      </c>
      <c r="T2825" s="2">
        <v>0</v>
      </c>
      <c r="U2825" s="2">
        <v>169.17</v>
      </c>
      <c r="V2825" t="s">
        <v>55</v>
      </c>
    </row>
    <row r="2826" spans="1:22" ht="15.75" hidden="1" thickBot="1" x14ac:dyDescent="0.3">
      <c r="A2826" t="s">
        <v>8323</v>
      </c>
      <c r="B2826" s="6" t="s">
        <v>10773</v>
      </c>
      <c r="C2826" t="s">
        <v>1</v>
      </c>
      <c r="D2826" t="s">
        <v>7706</v>
      </c>
      <c r="E2826" t="s">
        <v>10763</v>
      </c>
      <c r="F2826" t="s">
        <v>10764</v>
      </c>
      <c r="G2826">
        <v>389</v>
      </c>
      <c r="H2826">
        <v>389</v>
      </c>
      <c r="I2826">
        <v>389</v>
      </c>
      <c r="J2826">
        <v>389</v>
      </c>
      <c r="K2826">
        <v>0</v>
      </c>
      <c r="L2826" s="2">
        <v>0</v>
      </c>
      <c r="M2826" s="2">
        <v>0</v>
      </c>
      <c r="N2826" s="2">
        <v>0</v>
      </c>
      <c r="O2826" s="2">
        <v>618</v>
      </c>
      <c r="P2826" s="2">
        <v>0</v>
      </c>
      <c r="Q2826" s="2">
        <v>0</v>
      </c>
      <c r="R2826" s="2">
        <v>0</v>
      </c>
      <c r="S2826" s="2">
        <v>0</v>
      </c>
      <c r="T2826" s="2">
        <v>0</v>
      </c>
      <c r="U2826" s="2">
        <v>618</v>
      </c>
      <c r="V2826" t="s">
        <v>55</v>
      </c>
    </row>
    <row r="2827" spans="1:22" ht="15.75" hidden="1" thickBot="1" x14ac:dyDescent="0.3">
      <c r="A2827" t="s">
        <v>8323</v>
      </c>
      <c r="B2827" s="6" t="s">
        <v>10773</v>
      </c>
      <c r="C2827" t="s">
        <v>1</v>
      </c>
      <c r="D2827" t="s">
        <v>7706</v>
      </c>
      <c r="E2827" t="s">
        <v>10763</v>
      </c>
      <c r="F2827" t="s">
        <v>10764</v>
      </c>
      <c r="G2827">
        <v>388</v>
      </c>
      <c r="H2827">
        <v>388</v>
      </c>
      <c r="I2827">
        <v>388</v>
      </c>
      <c r="J2827">
        <v>388</v>
      </c>
      <c r="K2827">
        <v>0</v>
      </c>
      <c r="L2827" s="2">
        <v>0</v>
      </c>
      <c r="M2827" s="2">
        <v>0</v>
      </c>
      <c r="N2827" s="2">
        <v>0</v>
      </c>
      <c r="O2827" s="2">
        <v>270</v>
      </c>
      <c r="P2827" s="2">
        <v>0</v>
      </c>
      <c r="Q2827" s="2">
        <v>0</v>
      </c>
      <c r="R2827" s="2">
        <v>0</v>
      </c>
      <c r="S2827" s="2">
        <v>0</v>
      </c>
      <c r="T2827" s="2">
        <v>0</v>
      </c>
      <c r="U2827" s="2">
        <v>270</v>
      </c>
      <c r="V2827" t="s">
        <v>55</v>
      </c>
    </row>
    <row r="2828" spans="1:22" ht="15.75" hidden="1" thickBot="1" x14ac:dyDescent="0.3">
      <c r="A2828" t="s">
        <v>8323</v>
      </c>
      <c r="B2828" s="6" t="s">
        <v>10773</v>
      </c>
      <c r="C2828" t="s">
        <v>1</v>
      </c>
      <c r="D2828" t="s">
        <v>7706</v>
      </c>
      <c r="E2828" t="s">
        <v>10763</v>
      </c>
      <c r="F2828" t="s">
        <v>10764</v>
      </c>
      <c r="G2828">
        <v>387</v>
      </c>
      <c r="H2828">
        <v>387</v>
      </c>
      <c r="I2828">
        <v>387</v>
      </c>
      <c r="J2828">
        <v>387</v>
      </c>
      <c r="K2828">
        <v>0</v>
      </c>
      <c r="L2828" s="2">
        <v>0</v>
      </c>
      <c r="M2828" s="2">
        <v>0</v>
      </c>
      <c r="N2828" s="2">
        <v>0</v>
      </c>
      <c r="O2828" s="2">
        <v>684.8</v>
      </c>
      <c r="P2828" s="2">
        <v>0</v>
      </c>
      <c r="Q2828" s="2">
        <v>0</v>
      </c>
      <c r="R2828" s="2">
        <v>0</v>
      </c>
      <c r="S2828" s="2">
        <v>0</v>
      </c>
      <c r="T2828" s="2">
        <v>0</v>
      </c>
      <c r="U2828" s="2">
        <v>684.8</v>
      </c>
      <c r="V2828" t="s">
        <v>55</v>
      </c>
    </row>
    <row r="2829" spans="1:22" ht="15.75" hidden="1" thickBot="1" x14ac:dyDescent="0.3">
      <c r="A2829" t="s">
        <v>8323</v>
      </c>
      <c r="B2829" s="6" t="s">
        <v>10777</v>
      </c>
      <c r="C2829" t="s">
        <v>1</v>
      </c>
      <c r="D2829" t="s">
        <v>7706</v>
      </c>
      <c r="E2829" t="s">
        <v>10763</v>
      </c>
      <c r="F2829" t="s">
        <v>10764</v>
      </c>
      <c r="G2829">
        <v>386</v>
      </c>
      <c r="H2829">
        <v>386</v>
      </c>
      <c r="I2829">
        <v>386</v>
      </c>
      <c r="J2829">
        <v>386</v>
      </c>
      <c r="K2829">
        <v>0</v>
      </c>
      <c r="L2829" s="2">
        <v>0</v>
      </c>
      <c r="M2829" s="2">
        <v>0</v>
      </c>
      <c r="N2829" s="2">
        <v>0</v>
      </c>
      <c r="O2829" s="2">
        <v>576.4</v>
      </c>
      <c r="P2829" s="2">
        <v>0</v>
      </c>
      <c r="Q2829" s="2">
        <v>0</v>
      </c>
      <c r="R2829" s="2">
        <v>0</v>
      </c>
      <c r="S2829" s="2">
        <v>0</v>
      </c>
      <c r="T2829" s="2">
        <v>0</v>
      </c>
      <c r="U2829" s="2">
        <v>576.4</v>
      </c>
      <c r="V2829" t="s">
        <v>55</v>
      </c>
    </row>
    <row r="2830" spans="1:22" ht="15.75" hidden="1" thickBot="1" x14ac:dyDescent="0.3">
      <c r="A2830" t="s">
        <v>8323</v>
      </c>
      <c r="B2830" s="6" t="s">
        <v>10777</v>
      </c>
      <c r="C2830" t="s">
        <v>1</v>
      </c>
      <c r="D2830" t="s">
        <v>7706</v>
      </c>
      <c r="E2830" t="s">
        <v>10763</v>
      </c>
      <c r="F2830" t="s">
        <v>10764</v>
      </c>
      <c r="G2830">
        <v>385</v>
      </c>
      <c r="H2830">
        <v>385</v>
      </c>
      <c r="I2830">
        <v>385</v>
      </c>
      <c r="J2830">
        <v>385</v>
      </c>
      <c r="K2830">
        <v>0</v>
      </c>
      <c r="L2830" s="2">
        <v>0</v>
      </c>
      <c r="M2830" s="2">
        <v>0</v>
      </c>
      <c r="N2830" s="2">
        <v>0</v>
      </c>
      <c r="O2830" s="2">
        <v>67.2</v>
      </c>
      <c r="P2830" s="2">
        <v>0</v>
      </c>
      <c r="Q2830" s="2">
        <v>0</v>
      </c>
      <c r="R2830" s="2">
        <v>0</v>
      </c>
      <c r="S2830" s="2">
        <v>0</v>
      </c>
      <c r="T2830" s="2">
        <v>0</v>
      </c>
      <c r="U2830" s="2">
        <v>67.2</v>
      </c>
      <c r="V2830" t="s">
        <v>55</v>
      </c>
    </row>
    <row r="2831" spans="1:22" ht="15.75" hidden="1" thickBot="1" x14ac:dyDescent="0.3">
      <c r="A2831" t="s">
        <v>8323</v>
      </c>
      <c r="B2831" s="6" t="s">
        <v>10777</v>
      </c>
      <c r="C2831" t="s">
        <v>1</v>
      </c>
      <c r="D2831" t="s">
        <v>7706</v>
      </c>
      <c r="E2831" t="s">
        <v>10763</v>
      </c>
      <c r="F2831" t="s">
        <v>10764</v>
      </c>
      <c r="G2831">
        <v>384</v>
      </c>
      <c r="H2831">
        <v>384</v>
      </c>
      <c r="I2831">
        <v>384</v>
      </c>
      <c r="J2831">
        <v>384</v>
      </c>
      <c r="K2831">
        <v>0</v>
      </c>
      <c r="L2831" s="2">
        <v>0</v>
      </c>
      <c r="M2831" s="2">
        <v>0</v>
      </c>
      <c r="N2831" s="2">
        <v>0</v>
      </c>
      <c r="O2831" s="2">
        <v>87.5</v>
      </c>
      <c r="P2831" s="2">
        <v>0</v>
      </c>
      <c r="Q2831" s="2">
        <v>0</v>
      </c>
      <c r="R2831" s="2">
        <v>0</v>
      </c>
      <c r="S2831" s="2">
        <v>0</v>
      </c>
      <c r="T2831" s="2">
        <v>0</v>
      </c>
      <c r="U2831" s="2">
        <v>87.5</v>
      </c>
      <c r="V2831" t="s">
        <v>55</v>
      </c>
    </row>
    <row r="2832" spans="1:22" ht="15.75" hidden="1" thickBot="1" x14ac:dyDescent="0.3">
      <c r="A2832" t="s">
        <v>8323</v>
      </c>
      <c r="B2832" s="6" t="s">
        <v>10777</v>
      </c>
      <c r="C2832" t="s">
        <v>1</v>
      </c>
      <c r="D2832" t="s">
        <v>7706</v>
      </c>
      <c r="E2832" t="s">
        <v>10763</v>
      </c>
      <c r="F2832" t="s">
        <v>10764</v>
      </c>
      <c r="G2832">
        <v>383</v>
      </c>
      <c r="H2832">
        <v>383</v>
      </c>
      <c r="I2832">
        <v>383</v>
      </c>
      <c r="J2832">
        <v>383</v>
      </c>
      <c r="K2832">
        <v>0</v>
      </c>
      <c r="L2832" s="2">
        <v>0</v>
      </c>
      <c r="M2832" s="2">
        <v>0</v>
      </c>
      <c r="N2832" s="2">
        <v>0</v>
      </c>
      <c r="O2832" s="2">
        <v>32.5</v>
      </c>
      <c r="P2832" s="2">
        <v>0</v>
      </c>
      <c r="Q2832" s="2">
        <v>0</v>
      </c>
      <c r="R2832" s="2">
        <v>0</v>
      </c>
      <c r="S2832" s="2">
        <v>0</v>
      </c>
      <c r="T2832" s="2">
        <v>0</v>
      </c>
      <c r="U2832" s="2">
        <v>32.5</v>
      </c>
      <c r="V2832" t="s">
        <v>55</v>
      </c>
    </row>
    <row r="2833" spans="1:22" ht="15.75" hidden="1" thickBot="1" x14ac:dyDescent="0.3">
      <c r="A2833" t="s">
        <v>8323</v>
      </c>
      <c r="B2833" s="6" t="s">
        <v>10777</v>
      </c>
      <c r="C2833" t="s">
        <v>1</v>
      </c>
      <c r="D2833" t="s">
        <v>7706</v>
      </c>
      <c r="E2833" t="s">
        <v>10763</v>
      </c>
      <c r="F2833" t="s">
        <v>10764</v>
      </c>
      <c r="G2833">
        <v>382</v>
      </c>
      <c r="H2833">
        <v>382</v>
      </c>
      <c r="I2833">
        <v>382</v>
      </c>
      <c r="J2833">
        <v>382</v>
      </c>
      <c r="K2833">
        <v>0</v>
      </c>
      <c r="L2833" s="2">
        <v>0</v>
      </c>
      <c r="M2833" s="2">
        <v>0</v>
      </c>
      <c r="N2833" s="2">
        <v>0</v>
      </c>
      <c r="O2833" s="2">
        <v>15</v>
      </c>
      <c r="P2833" s="2">
        <v>0</v>
      </c>
      <c r="Q2833" s="2">
        <v>0</v>
      </c>
      <c r="R2833" s="2">
        <v>0</v>
      </c>
      <c r="S2833" s="2">
        <v>0</v>
      </c>
      <c r="T2833" s="2">
        <v>0</v>
      </c>
      <c r="U2833" s="2">
        <v>15</v>
      </c>
      <c r="V2833" t="s">
        <v>55</v>
      </c>
    </row>
    <row r="2834" spans="1:22" ht="15.75" hidden="1" thickBot="1" x14ac:dyDescent="0.3">
      <c r="A2834" t="s">
        <v>8323</v>
      </c>
      <c r="B2834" s="6" t="s">
        <v>10777</v>
      </c>
      <c r="C2834" t="s">
        <v>1</v>
      </c>
      <c r="D2834" t="s">
        <v>7706</v>
      </c>
      <c r="E2834" t="s">
        <v>10763</v>
      </c>
      <c r="F2834" t="s">
        <v>10764</v>
      </c>
      <c r="G2834">
        <v>381</v>
      </c>
      <c r="H2834">
        <v>381</v>
      </c>
      <c r="I2834">
        <v>381</v>
      </c>
      <c r="J2834">
        <v>381</v>
      </c>
      <c r="K2834">
        <v>0</v>
      </c>
      <c r="L2834" s="2">
        <v>0</v>
      </c>
      <c r="M2834" s="2">
        <v>0</v>
      </c>
      <c r="N2834" s="2">
        <v>0</v>
      </c>
      <c r="O2834" s="2">
        <v>67.5</v>
      </c>
      <c r="P2834" s="2">
        <v>0</v>
      </c>
      <c r="Q2834" s="2">
        <v>0</v>
      </c>
      <c r="R2834" s="2">
        <v>0</v>
      </c>
      <c r="S2834" s="2">
        <v>0</v>
      </c>
      <c r="T2834" s="2">
        <v>0</v>
      </c>
      <c r="U2834" s="2">
        <v>67.5</v>
      </c>
      <c r="V2834" t="s">
        <v>55</v>
      </c>
    </row>
    <row r="2835" spans="1:22" ht="15.75" hidden="1" thickBot="1" x14ac:dyDescent="0.3">
      <c r="A2835" t="s">
        <v>8323</v>
      </c>
      <c r="B2835" s="6" t="s">
        <v>10777</v>
      </c>
      <c r="C2835" t="s">
        <v>1</v>
      </c>
      <c r="D2835" t="s">
        <v>7706</v>
      </c>
      <c r="E2835" t="s">
        <v>10763</v>
      </c>
      <c r="F2835" t="s">
        <v>10764</v>
      </c>
      <c r="G2835">
        <v>380</v>
      </c>
      <c r="H2835">
        <v>380</v>
      </c>
      <c r="I2835">
        <v>380</v>
      </c>
      <c r="J2835">
        <v>380</v>
      </c>
      <c r="K2835">
        <v>0</v>
      </c>
      <c r="L2835" s="2">
        <v>0</v>
      </c>
      <c r="M2835" s="2">
        <v>0</v>
      </c>
      <c r="N2835" s="2">
        <v>0</v>
      </c>
      <c r="O2835" s="2">
        <v>20.25</v>
      </c>
      <c r="P2835" s="2">
        <v>0</v>
      </c>
      <c r="Q2835" s="2">
        <v>0</v>
      </c>
      <c r="R2835" s="2">
        <v>0</v>
      </c>
      <c r="S2835" s="2">
        <v>0</v>
      </c>
      <c r="T2835" s="2">
        <v>0</v>
      </c>
      <c r="U2835" s="2">
        <v>20.25</v>
      </c>
      <c r="V2835" t="s">
        <v>55</v>
      </c>
    </row>
    <row r="2836" spans="1:22" ht="15.75" hidden="1" thickBot="1" x14ac:dyDescent="0.3">
      <c r="A2836" t="s">
        <v>8323</v>
      </c>
      <c r="B2836" s="6" t="s">
        <v>10777</v>
      </c>
      <c r="C2836" t="s">
        <v>1</v>
      </c>
      <c r="D2836" t="s">
        <v>7706</v>
      </c>
      <c r="E2836" t="s">
        <v>10763</v>
      </c>
      <c r="F2836" t="s">
        <v>10764</v>
      </c>
      <c r="G2836">
        <v>379</v>
      </c>
      <c r="H2836">
        <v>379</v>
      </c>
      <c r="I2836">
        <v>379</v>
      </c>
      <c r="J2836">
        <v>379</v>
      </c>
      <c r="K2836">
        <v>0</v>
      </c>
      <c r="L2836" s="2">
        <v>0</v>
      </c>
      <c r="M2836" s="2">
        <v>0</v>
      </c>
      <c r="N2836" s="2">
        <v>0</v>
      </c>
      <c r="O2836" s="2">
        <v>14.4</v>
      </c>
      <c r="P2836" s="2">
        <v>0</v>
      </c>
      <c r="Q2836" s="2">
        <v>0</v>
      </c>
      <c r="R2836" s="2">
        <v>0</v>
      </c>
      <c r="S2836" s="2">
        <v>0</v>
      </c>
      <c r="T2836" s="2">
        <v>0</v>
      </c>
      <c r="U2836" s="2">
        <v>14.4</v>
      </c>
      <c r="V2836" t="s">
        <v>55</v>
      </c>
    </row>
    <row r="2837" spans="1:22" ht="15.75" hidden="1" thickBot="1" x14ac:dyDescent="0.3">
      <c r="A2837" t="s">
        <v>8323</v>
      </c>
      <c r="B2837" s="6" t="s">
        <v>10777</v>
      </c>
      <c r="C2837" t="s">
        <v>1</v>
      </c>
      <c r="D2837" t="s">
        <v>7706</v>
      </c>
      <c r="E2837" t="s">
        <v>10763</v>
      </c>
      <c r="F2837" t="s">
        <v>10764</v>
      </c>
      <c r="G2837">
        <v>378</v>
      </c>
      <c r="H2837">
        <v>378</v>
      </c>
      <c r="I2837">
        <v>378</v>
      </c>
      <c r="J2837">
        <v>378</v>
      </c>
      <c r="K2837">
        <v>0</v>
      </c>
      <c r="L2837" s="2">
        <v>0</v>
      </c>
      <c r="M2837" s="2">
        <v>0</v>
      </c>
      <c r="N2837" s="2">
        <v>0</v>
      </c>
      <c r="O2837" s="2">
        <v>1.5</v>
      </c>
      <c r="P2837" s="2">
        <v>0</v>
      </c>
      <c r="Q2837" s="2">
        <v>0</v>
      </c>
      <c r="R2837" s="2">
        <v>0</v>
      </c>
      <c r="S2837" s="2">
        <v>0</v>
      </c>
      <c r="T2837" s="2">
        <v>0</v>
      </c>
      <c r="U2837" s="2">
        <v>1.5</v>
      </c>
      <c r="V2837" t="s">
        <v>55</v>
      </c>
    </row>
    <row r="2838" spans="1:22" ht="15.75" hidden="1" thickBot="1" x14ac:dyDescent="0.3">
      <c r="A2838" t="s">
        <v>8323</v>
      </c>
      <c r="B2838" s="6" t="s">
        <v>10777</v>
      </c>
      <c r="C2838" t="s">
        <v>1</v>
      </c>
      <c r="D2838" t="s">
        <v>7706</v>
      </c>
      <c r="E2838" t="s">
        <v>10763</v>
      </c>
      <c r="F2838" t="s">
        <v>10764</v>
      </c>
      <c r="G2838">
        <v>377</v>
      </c>
      <c r="H2838">
        <v>377</v>
      </c>
      <c r="I2838">
        <v>377</v>
      </c>
      <c r="J2838">
        <v>377</v>
      </c>
      <c r="K2838">
        <v>0</v>
      </c>
      <c r="L2838" s="2">
        <v>0</v>
      </c>
      <c r="M2838" s="2">
        <v>0</v>
      </c>
      <c r="N2838" s="2">
        <v>0</v>
      </c>
      <c r="O2838" s="2">
        <v>10.6</v>
      </c>
      <c r="P2838" s="2">
        <v>0</v>
      </c>
      <c r="Q2838" s="2">
        <v>0</v>
      </c>
      <c r="R2838" s="2">
        <v>0</v>
      </c>
      <c r="S2838" s="2">
        <v>0</v>
      </c>
      <c r="T2838" s="2">
        <v>0</v>
      </c>
      <c r="U2838" s="2">
        <v>10.6</v>
      </c>
      <c r="V2838" t="s">
        <v>55</v>
      </c>
    </row>
    <row r="2839" spans="1:22" ht="15.75" hidden="1" thickBot="1" x14ac:dyDescent="0.3">
      <c r="A2839" t="s">
        <v>8323</v>
      </c>
      <c r="B2839" s="6" t="s">
        <v>10777</v>
      </c>
      <c r="C2839" t="s">
        <v>1</v>
      </c>
      <c r="D2839" t="s">
        <v>7706</v>
      </c>
      <c r="E2839" t="s">
        <v>10763</v>
      </c>
      <c r="F2839" t="s">
        <v>10764</v>
      </c>
      <c r="G2839">
        <v>376</v>
      </c>
      <c r="H2839">
        <v>376</v>
      </c>
      <c r="I2839">
        <v>376</v>
      </c>
      <c r="J2839">
        <v>376</v>
      </c>
      <c r="K2839">
        <v>0</v>
      </c>
      <c r="L2839" s="2">
        <v>0</v>
      </c>
      <c r="M2839" s="2">
        <v>0</v>
      </c>
      <c r="N2839" s="2">
        <v>0</v>
      </c>
      <c r="O2839" s="2">
        <v>59.62</v>
      </c>
      <c r="P2839" s="2">
        <v>0</v>
      </c>
      <c r="Q2839" s="2">
        <v>0</v>
      </c>
      <c r="R2839" s="2">
        <v>0</v>
      </c>
      <c r="S2839" s="2">
        <v>0</v>
      </c>
      <c r="T2839" s="2">
        <v>0</v>
      </c>
      <c r="U2839" s="2">
        <v>59.62</v>
      </c>
      <c r="V2839" t="s">
        <v>55</v>
      </c>
    </row>
    <row r="2840" spans="1:22" ht="15.75" hidden="1" thickBot="1" x14ac:dyDescent="0.3">
      <c r="A2840" t="s">
        <v>8323</v>
      </c>
      <c r="B2840" s="6" t="s">
        <v>10777</v>
      </c>
      <c r="C2840" t="s">
        <v>1</v>
      </c>
      <c r="D2840" t="s">
        <v>7706</v>
      </c>
      <c r="E2840" t="s">
        <v>10763</v>
      </c>
      <c r="F2840" t="s">
        <v>10764</v>
      </c>
      <c r="G2840">
        <v>375</v>
      </c>
      <c r="H2840">
        <v>375</v>
      </c>
      <c r="I2840">
        <v>375</v>
      </c>
      <c r="J2840">
        <v>375</v>
      </c>
      <c r="K2840">
        <v>0</v>
      </c>
      <c r="L2840" s="2">
        <v>0</v>
      </c>
      <c r="M2840" s="2">
        <v>0</v>
      </c>
      <c r="N2840" s="2">
        <v>0</v>
      </c>
      <c r="O2840" s="2">
        <v>5.5</v>
      </c>
      <c r="P2840" s="2">
        <v>0</v>
      </c>
      <c r="Q2840" s="2">
        <v>0</v>
      </c>
      <c r="R2840" s="2">
        <v>0</v>
      </c>
      <c r="S2840" s="2">
        <v>0</v>
      </c>
      <c r="T2840" s="2">
        <v>0</v>
      </c>
      <c r="U2840" s="2">
        <v>5.5</v>
      </c>
      <c r="V2840" t="s">
        <v>55</v>
      </c>
    </row>
    <row r="2841" spans="1:22" ht="15.75" hidden="1" thickBot="1" x14ac:dyDescent="0.3">
      <c r="A2841" t="s">
        <v>8323</v>
      </c>
      <c r="B2841" s="6" t="s">
        <v>10777</v>
      </c>
      <c r="C2841" t="s">
        <v>1</v>
      </c>
      <c r="D2841" t="s">
        <v>7706</v>
      </c>
      <c r="E2841" t="s">
        <v>10763</v>
      </c>
      <c r="F2841" t="s">
        <v>10764</v>
      </c>
      <c r="G2841">
        <v>374</v>
      </c>
      <c r="H2841">
        <v>374</v>
      </c>
      <c r="I2841">
        <v>374</v>
      </c>
      <c r="J2841">
        <v>374</v>
      </c>
      <c r="K2841">
        <v>0</v>
      </c>
      <c r="L2841" s="2">
        <v>0</v>
      </c>
      <c r="M2841" s="2">
        <v>0</v>
      </c>
      <c r="N2841" s="2">
        <v>0</v>
      </c>
      <c r="O2841" s="2">
        <v>296</v>
      </c>
      <c r="P2841" s="2">
        <v>0</v>
      </c>
      <c r="Q2841" s="2">
        <v>0</v>
      </c>
      <c r="R2841" s="2">
        <v>0</v>
      </c>
      <c r="S2841" s="2">
        <v>0</v>
      </c>
      <c r="T2841" s="2">
        <v>0</v>
      </c>
      <c r="U2841" s="2">
        <v>296</v>
      </c>
      <c r="V2841" t="s">
        <v>55</v>
      </c>
    </row>
    <row r="2842" spans="1:22" ht="15.75" hidden="1" thickBot="1" x14ac:dyDescent="0.3">
      <c r="A2842" t="s">
        <v>8323</v>
      </c>
      <c r="B2842" s="6" t="s">
        <v>10777</v>
      </c>
      <c r="C2842" t="s">
        <v>1</v>
      </c>
      <c r="D2842" t="s">
        <v>7706</v>
      </c>
      <c r="E2842" t="s">
        <v>10763</v>
      </c>
      <c r="F2842" t="s">
        <v>10764</v>
      </c>
      <c r="G2842">
        <v>373</v>
      </c>
      <c r="H2842">
        <v>373</v>
      </c>
      <c r="I2842">
        <v>373</v>
      </c>
      <c r="J2842">
        <v>373</v>
      </c>
      <c r="K2842">
        <v>0</v>
      </c>
      <c r="L2842" s="2">
        <v>0</v>
      </c>
      <c r="M2842" s="2">
        <v>0</v>
      </c>
      <c r="N2842" s="2">
        <v>0</v>
      </c>
      <c r="O2842" s="2">
        <v>114.96</v>
      </c>
      <c r="P2842" s="2">
        <v>0</v>
      </c>
      <c r="Q2842" s="2">
        <v>0</v>
      </c>
      <c r="R2842" s="2">
        <v>0</v>
      </c>
      <c r="S2842" s="2">
        <v>0</v>
      </c>
      <c r="T2842" s="2">
        <v>0</v>
      </c>
      <c r="U2842" s="2">
        <v>114.96</v>
      </c>
      <c r="V2842" t="s">
        <v>55</v>
      </c>
    </row>
    <row r="2843" spans="1:22" ht="15.75" hidden="1" thickBot="1" x14ac:dyDescent="0.3">
      <c r="A2843" t="s">
        <v>8323</v>
      </c>
      <c r="B2843" s="6" t="s">
        <v>10777</v>
      </c>
      <c r="C2843" t="s">
        <v>1</v>
      </c>
      <c r="D2843" t="s">
        <v>7706</v>
      </c>
      <c r="E2843" t="s">
        <v>10763</v>
      </c>
      <c r="F2843" t="s">
        <v>10764</v>
      </c>
      <c r="G2843">
        <v>372</v>
      </c>
      <c r="H2843">
        <v>372</v>
      </c>
      <c r="I2843">
        <v>372</v>
      </c>
      <c r="J2843">
        <v>372</v>
      </c>
      <c r="K2843">
        <v>0</v>
      </c>
      <c r="L2843" s="2">
        <v>0</v>
      </c>
      <c r="M2843" s="2">
        <v>0</v>
      </c>
      <c r="N2843" s="2">
        <v>0</v>
      </c>
      <c r="O2843" s="2">
        <v>67.5</v>
      </c>
      <c r="P2843" s="2">
        <v>0</v>
      </c>
      <c r="Q2843" s="2">
        <v>0</v>
      </c>
      <c r="R2843" s="2">
        <v>0</v>
      </c>
      <c r="S2843" s="2">
        <v>0</v>
      </c>
      <c r="T2843" s="2">
        <v>0</v>
      </c>
      <c r="U2843" s="2">
        <v>67.5</v>
      </c>
      <c r="V2843" t="s">
        <v>55</v>
      </c>
    </row>
    <row r="2844" spans="1:22" ht="15.75" hidden="1" thickBot="1" x14ac:dyDescent="0.3">
      <c r="A2844" t="s">
        <v>8323</v>
      </c>
      <c r="B2844" s="6" t="s">
        <v>10772</v>
      </c>
      <c r="C2844" t="s">
        <v>1</v>
      </c>
      <c r="D2844" t="s">
        <v>7706</v>
      </c>
      <c r="E2844" t="s">
        <v>10763</v>
      </c>
      <c r="F2844" t="s">
        <v>10764</v>
      </c>
      <c r="G2844">
        <v>371</v>
      </c>
      <c r="H2844">
        <v>371</v>
      </c>
      <c r="I2844">
        <v>371</v>
      </c>
      <c r="J2844">
        <v>371</v>
      </c>
      <c r="K2844">
        <v>0</v>
      </c>
      <c r="L2844" s="2">
        <v>0</v>
      </c>
      <c r="M2844" s="2">
        <v>0</v>
      </c>
      <c r="N2844" s="2">
        <v>0</v>
      </c>
      <c r="O2844" s="2">
        <v>477.5</v>
      </c>
      <c r="P2844" s="2">
        <v>0</v>
      </c>
      <c r="Q2844" s="2">
        <v>0</v>
      </c>
      <c r="R2844" s="2">
        <v>0</v>
      </c>
      <c r="S2844" s="2">
        <v>0</v>
      </c>
      <c r="T2844" s="2">
        <v>0</v>
      </c>
      <c r="U2844" s="2">
        <v>477.5</v>
      </c>
      <c r="V2844" t="s">
        <v>55</v>
      </c>
    </row>
    <row r="2845" spans="1:22" ht="15.75" hidden="1" thickBot="1" x14ac:dyDescent="0.3">
      <c r="A2845" t="s">
        <v>8323</v>
      </c>
      <c r="B2845" s="6" t="s">
        <v>10772</v>
      </c>
      <c r="C2845" t="s">
        <v>1</v>
      </c>
      <c r="D2845" t="s">
        <v>7706</v>
      </c>
      <c r="E2845" t="s">
        <v>10763</v>
      </c>
      <c r="F2845" t="s">
        <v>10764</v>
      </c>
      <c r="G2845">
        <v>370</v>
      </c>
      <c r="H2845">
        <v>370</v>
      </c>
      <c r="I2845">
        <v>370</v>
      </c>
      <c r="J2845">
        <v>370</v>
      </c>
      <c r="K2845">
        <v>0</v>
      </c>
      <c r="L2845" s="2">
        <v>0</v>
      </c>
      <c r="M2845" s="2">
        <v>0</v>
      </c>
      <c r="N2845" s="2">
        <v>0</v>
      </c>
      <c r="O2845" s="2">
        <v>8.8000000000000007</v>
      </c>
      <c r="P2845" s="2">
        <v>0</v>
      </c>
      <c r="Q2845" s="2">
        <v>0</v>
      </c>
      <c r="R2845" s="2">
        <v>0</v>
      </c>
      <c r="S2845" s="2">
        <v>0</v>
      </c>
      <c r="T2845" s="2">
        <v>0</v>
      </c>
      <c r="U2845" s="2">
        <v>8.8000000000000007</v>
      </c>
      <c r="V2845" t="s">
        <v>55</v>
      </c>
    </row>
    <row r="2846" spans="1:22" ht="15.75" hidden="1" thickBot="1" x14ac:dyDescent="0.3">
      <c r="A2846" t="s">
        <v>8323</v>
      </c>
      <c r="B2846" s="6" t="s">
        <v>10772</v>
      </c>
      <c r="C2846" t="s">
        <v>1</v>
      </c>
      <c r="D2846" t="s">
        <v>7706</v>
      </c>
      <c r="E2846" t="s">
        <v>10763</v>
      </c>
      <c r="F2846" t="s">
        <v>10764</v>
      </c>
      <c r="G2846">
        <v>369</v>
      </c>
      <c r="H2846">
        <v>369</v>
      </c>
      <c r="I2846">
        <v>369</v>
      </c>
      <c r="J2846">
        <v>369</v>
      </c>
      <c r="K2846">
        <v>0</v>
      </c>
      <c r="L2846" s="2">
        <v>0</v>
      </c>
      <c r="M2846" s="2">
        <v>0</v>
      </c>
      <c r="N2846" s="2">
        <v>0</v>
      </c>
      <c r="O2846" s="2">
        <v>530</v>
      </c>
      <c r="P2846" s="2">
        <v>0</v>
      </c>
      <c r="Q2846" s="2">
        <v>0</v>
      </c>
      <c r="R2846" s="2">
        <v>0</v>
      </c>
      <c r="S2846" s="2">
        <v>0</v>
      </c>
      <c r="T2846" s="2">
        <v>0</v>
      </c>
      <c r="U2846" s="2">
        <v>530</v>
      </c>
      <c r="V2846" t="s">
        <v>55</v>
      </c>
    </row>
    <row r="2847" spans="1:22" ht="15.75" hidden="1" thickBot="1" x14ac:dyDescent="0.3">
      <c r="A2847" t="s">
        <v>8323</v>
      </c>
      <c r="B2847" s="6" t="s">
        <v>10772</v>
      </c>
      <c r="C2847" t="s">
        <v>1</v>
      </c>
      <c r="D2847" t="s">
        <v>7706</v>
      </c>
      <c r="E2847" t="s">
        <v>10763</v>
      </c>
      <c r="F2847" t="s">
        <v>10764</v>
      </c>
      <c r="G2847">
        <v>368</v>
      </c>
      <c r="H2847">
        <v>368</v>
      </c>
      <c r="I2847">
        <v>368</v>
      </c>
      <c r="J2847">
        <v>368</v>
      </c>
      <c r="K2847">
        <v>0</v>
      </c>
      <c r="L2847" s="2">
        <v>0</v>
      </c>
      <c r="M2847" s="2">
        <v>0</v>
      </c>
      <c r="N2847" s="2">
        <v>0</v>
      </c>
      <c r="O2847" s="2">
        <v>50</v>
      </c>
      <c r="P2847" s="2">
        <v>0</v>
      </c>
      <c r="Q2847" s="2">
        <v>0</v>
      </c>
      <c r="R2847" s="2">
        <v>0</v>
      </c>
      <c r="S2847" s="2">
        <v>0</v>
      </c>
      <c r="T2847" s="2">
        <v>0</v>
      </c>
      <c r="U2847" s="2">
        <v>50</v>
      </c>
      <c r="V2847" t="s">
        <v>55</v>
      </c>
    </row>
    <row r="2848" spans="1:22" ht="15.75" hidden="1" thickBot="1" x14ac:dyDescent="0.3">
      <c r="A2848" t="s">
        <v>8323</v>
      </c>
      <c r="B2848" s="6" t="s">
        <v>10772</v>
      </c>
      <c r="C2848" t="s">
        <v>1</v>
      </c>
      <c r="D2848" t="s">
        <v>7706</v>
      </c>
      <c r="E2848" t="s">
        <v>10763</v>
      </c>
      <c r="F2848" t="s">
        <v>10764</v>
      </c>
      <c r="G2848">
        <v>367</v>
      </c>
      <c r="H2848">
        <v>367</v>
      </c>
      <c r="I2848">
        <v>367</v>
      </c>
      <c r="J2848">
        <v>367</v>
      </c>
      <c r="K2848">
        <v>0</v>
      </c>
      <c r="L2848" s="2">
        <v>0</v>
      </c>
      <c r="M2848" s="2">
        <v>0</v>
      </c>
      <c r="N2848" s="2">
        <v>0</v>
      </c>
      <c r="O2848" s="2">
        <v>165</v>
      </c>
      <c r="P2848" s="2">
        <v>0</v>
      </c>
      <c r="Q2848" s="2">
        <v>0</v>
      </c>
      <c r="R2848" s="2">
        <v>0</v>
      </c>
      <c r="S2848" s="2">
        <v>0</v>
      </c>
      <c r="T2848" s="2">
        <v>0</v>
      </c>
      <c r="U2848" s="2">
        <v>165</v>
      </c>
      <c r="V2848" t="s">
        <v>55</v>
      </c>
    </row>
    <row r="2849" spans="1:22" ht="15.75" hidden="1" thickBot="1" x14ac:dyDescent="0.3">
      <c r="A2849" t="s">
        <v>8323</v>
      </c>
      <c r="B2849" s="6" t="s">
        <v>10772</v>
      </c>
      <c r="C2849" t="s">
        <v>1</v>
      </c>
      <c r="D2849" t="s">
        <v>7706</v>
      </c>
      <c r="E2849" t="s">
        <v>10763</v>
      </c>
      <c r="F2849" t="s">
        <v>10764</v>
      </c>
      <c r="G2849">
        <v>366</v>
      </c>
      <c r="H2849">
        <v>366</v>
      </c>
      <c r="I2849">
        <v>366</v>
      </c>
      <c r="J2849">
        <v>366</v>
      </c>
      <c r="K2849">
        <v>0</v>
      </c>
      <c r="L2849" s="2">
        <v>0</v>
      </c>
      <c r="M2849" s="2">
        <v>0</v>
      </c>
      <c r="N2849" s="2">
        <v>0</v>
      </c>
      <c r="O2849" s="2">
        <v>70.8</v>
      </c>
      <c r="P2849" s="2">
        <v>0</v>
      </c>
      <c r="Q2849" s="2">
        <v>0</v>
      </c>
      <c r="R2849" s="2">
        <v>0</v>
      </c>
      <c r="S2849" s="2">
        <v>0</v>
      </c>
      <c r="T2849" s="2">
        <v>0</v>
      </c>
      <c r="U2849" s="2">
        <v>70.8</v>
      </c>
      <c r="V2849" t="s">
        <v>55</v>
      </c>
    </row>
    <row r="2850" spans="1:22" ht="15.75" hidden="1" thickBot="1" x14ac:dyDescent="0.3">
      <c r="A2850" t="s">
        <v>8323</v>
      </c>
      <c r="B2850" s="6" t="s">
        <v>10772</v>
      </c>
      <c r="C2850" t="s">
        <v>1</v>
      </c>
      <c r="D2850" t="s">
        <v>7706</v>
      </c>
      <c r="E2850" t="s">
        <v>10763</v>
      </c>
      <c r="F2850" t="s">
        <v>10764</v>
      </c>
      <c r="G2850">
        <v>365</v>
      </c>
      <c r="H2850">
        <v>365</v>
      </c>
      <c r="I2850">
        <v>365</v>
      </c>
      <c r="J2850">
        <v>365</v>
      </c>
      <c r="K2850">
        <v>0</v>
      </c>
      <c r="L2850" s="2">
        <v>0</v>
      </c>
      <c r="M2850" s="2">
        <v>0</v>
      </c>
      <c r="N2850" s="2">
        <v>0</v>
      </c>
      <c r="O2850" s="2">
        <v>63</v>
      </c>
      <c r="P2850" s="2">
        <v>0</v>
      </c>
      <c r="Q2850" s="2">
        <v>0</v>
      </c>
      <c r="R2850" s="2">
        <v>0</v>
      </c>
      <c r="S2850" s="2">
        <v>0</v>
      </c>
      <c r="T2850" s="2">
        <v>0</v>
      </c>
      <c r="U2850" s="2">
        <v>63</v>
      </c>
      <c r="V2850" t="s">
        <v>55</v>
      </c>
    </row>
    <row r="2851" spans="1:22" ht="15.75" hidden="1" thickBot="1" x14ac:dyDescent="0.3">
      <c r="A2851" t="s">
        <v>8323</v>
      </c>
      <c r="B2851" s="6" t="s">
        <v>10772</v>
      </c>
      <c r="C2851" t="s">
        <v>1</v>
      </c>
      <c r="D2851" t="s">
        <v>7706</v>
      </c>
      <c r="E2851" t="s">
        <v>10763</v>
      </c>
      <c r="F2851" t="s">
        <v>10764</v>
      </c>
      <c r="G2851">
        <v>364</v>
      </c>
      <c r="H2851">
        <v>364</v>
      </c>
      <c r="I2851">
        <v>364</v>
      </c>
      <c r="J2851">
        <v>364</v>
      </c>
      <c r="K2851">
        <v>0</v>
      </c>
      <c r="L2851" s="2">
        <v>0</v>
      </c>
      <c r="M2851" s="2">
        <v>0</v>
      </c>
      <c r="N2851" s="2">
        <v>0</v>
      </c>
      <c r="O2851" s="2">
        <v>220</v>
      </c>
      <c r="P2851" s="2">
        <v>0</v>
      </c>
      <c r="Q2851" s="2">
        <v>0</v>
      </c>
      <c r="R2851" s="2">
        <v>0</v>
      </c>
      <c r="S2851" s="2">
        <v>0</v>
      </c>
      <c r="T2851" s="2">
        <v>0</v>
      </c>
      <c r="U2851" s="2">
        <v>220</v>
      </c>
      <c r="V2851" t="s">
        <v>55</v>
      </c>
    </row>
    <row r="2852" spans="1:22" ht="15.75" hidden="1" thickBot="1" x14ac:dyDescent="0.3">
      <c r="A2852" t="s">
        <v>8323</v>
      </c>
      <c r="B2852" s="6" t="s">
        <v>10772</v>
      </c>
      <c r="C2852" t="s">
        <v>1</v>
      </c>
      <c r="D2852" t="s">
        <v>7706</v>
      </c>
      <c r="E2852" t="s">
        <v>10763</v>
      </c>
      <c r="F2852" t="s">
        <v>10764</v>
      </c>
      <c r="G2852">
        <v>363</v>
      </c>
      <c r="H2852">
        <v>363</v>
      </c>
      <c r="I2852">
        <v>363</v>
      </c>
      <c r="J2852">
        <v>363</v>
      </c>
      <c r="K2852">
        <v>0</v>
      </c>
      <c r="L2852" s="2">
        <v>0</v>
      </c>
      <c r="M2852" s="2">
        <v>0</v>
      </c>
      <c r="N2852" s="2">
        <v>0</v>
      </c>
      <c r="O2852" s="2">
        <v>80.849999999999994</v>
      </c>
      <c r="P2852" s="2">
        <v>0</v>
      </c>
      <c r="Q2852" s="2">
        <v>0</v>
      </c>
      <c r="R2852" s="2">
        <v>0</v>
      </c>
      <c r="S2852" s="2">
        <v>0</v>
      </c>
      <c r="T2852" s="2">
        <v>0</v>
      </c>
      <c r="U2852" s="2">
        <v>80.849999999999994</v>
      </c>
      <c r="V2852" t="s">
        <v>55</v>
      </c>
    </row>
    <row r="2853" spans="1:22" ht="15.75" hidden="1" thickBot="1" x14ac:dyDescent="0.3">
      <c r="A2853" t="s">
        <v>8323</v>
      </c>
      <c r="B2853" s="6" t="s">
        <v>10772</v>
      </c>
      <c r="C2853" t="s">
        <v>1</v>
      </c>
      <c r="D2853" t="s">
        <v>7706</v>
      </c>
      <c r="E2853" t="s">
        <v>10763</v>
      </c>
      <c r="F2853" t="s">
        <v>10764</v>
      </c>
      <c r="G2853">
        <v>362</v>
      </c>
      <c r="H2853">
        <v>362</v>
      </c>
      <c r="I2853">
        <v>362</v>
      </c>
      <c r="J2853">
        <v>362</v>
      </c>
      <c r="K2853">
        <v>0</v>
      </c>
      <c r="L2853" s="2">
        <v>0</v>
      </c>
      <c r="M2853" s="2">
        <v>0</v>
      </c>
      <c r="N2853" s="2">
        <v>0</v>
      </c>
      <c r="O2853" s="2">
        <v>10.3</v>
      </c>
      <c r="P2853" s="2">
        <v>0</v>
      </c>
      <c r="Q2853" s="2">
        <v>0</v>
      </c>
      <c r="R2853" s="2">
        <v>0</v>
      </c>
      <c r="S2853" s="2">
        <v>0</v>
      </c>
      <c r="T2853" s="2">
        <v>0</v>
      </c>
      <c r="U2853" s="2">
        <v>10.3</v>
      </c>
      <c r="V2853" t="s">
        <v>55</v>
      </c>
    </row>
    <row r="2854" spans="1:22" ht="15.75" hidden="1" thickBot="1" x14ac:dyDescent="0.3">
      <c r="A2854" t="s">
        <v>8323</v>
      </c>
      <c r="B2854" s="6" t="s">
        <v>10772</v>
      </c>
      <c r="C2854" t="s">
        <v>1</v>
      </c>
      <c r="D2854" t="s">
        <v>7706</v>
      </c>
      <c r="E2854" t="s">
        <v>10763</v>
      </c>
      <c r="F2854" t="s">
        <v>10764</v>
      </c>
      <c r="G2854">
        <v>361</v>
      </c>
      <c r="H2854">
        <v>361</v>
      </c>
      <c r="I2854">
        <v>361</v>
      </c>
      <c r="J2854">
        <v>361</v>
      </c>
      <c r="K2854">
        <v>0</v>
      </c>
      <c r="L2854" s="2">
        <v>0</v>
      </c>
      <c r="M2854" s="2">
        <v>0</v>
      </c>
      <c r="N2854" s="2">
        <v>0</v>
      </c>
      <c r="O2854" s="2">
        <v>105.1</v>
      </c>
      <c r="P2854" s="2">
        <v>0</v>
      </c>
      <c r="Q2854" s="2">
        <v>0</v>
      </c>
      <c r="R2854" s="2">
        <v>0</v>
      </c>
      <c r="S2854" s="2">
        <v>0</v>
      </c>
      <c r="T2854" s="2">
        <v>0</v>
      </c>
      <c r="U2854" s="2">
        <v>105.1</v>
      </c>
      <c r="V2854" t="s">
        <v>55</v>
      </c>
    </row>
    <row r="2855" spans="1:22" ht="15.75" hidden="1" thickBot="1" x14ac:dyDescent="0.3">
      <c r="A2855" t="s">
        <v>8323</v>
      </c>
      <c r="B2855" s="6" t="s">
        <v>10772</v>
      </c>
      <c r="C2855" t="s">
        <v>1</v>
      </c>
      <c r="D2855" t="s">
        <v>7706</v>
      </c>
      <c r="E2855" t="s">
        <v>10763</v>
      </c>
      <c r="F2855" t="s">
        <v>10764</v>
      </c>
      <c r="G2855">
        <v>360</v>
      </c>
      <c r="H2855">
        <v>360</v>
      </c>
      <c r="I2855">
        <v>360</v>
      </c>
      <c r="J2855">
        <v>360</v>
      </c>
      <c r="K2855">
        <v>0</v>
      </c>
      <c r="L2855" s="2">
        <v>0</v>
      </c>
      <c r="M2855" s="2">
        <v>0</v>
      </c>
      <c r="N2855" s="2">
        <v>0</v>
      </c>
      <c r="O2855" s="2">
        <v>50</v>
      </c>
      <c r="P2855" s="2">
        <v>0</v>
      </c>
      <c r="Q2855" s="2">
        <v>0</v>
      </c>
      <c r="R2855" s="2">
        <v>0</v>
      </c>
      <c r="S2855" s="2">
        <v>0</v>
      </c>
      <c r="T2855" s="2">
        <v>0</v>
      </c>
      <c r="U2855" s="2">
        <v>50</v>
      </c>
      <c r="V2855" t="s">
        <v>55</v>
      </c>
    </row>
    <row r="2856" spans="1:22" ht="15.75" hidden="1" thickBot="1" x14ac:dyDescent="0.3">
      <c r="A2856" t="s">
        <v>8323</v>
      </c>
      <c r="B2856" s="6" t="s">
        <v>10772</v>
      </c>
      <c r="C2856" t="s">
        <v>1</v>
      </c>
      <c r="D2856" t="s">
        <v>7706</v>
      </c>
      <c r="E2856" t="s">
        <v>10763</v>
      </c>
      <c r="F2856" t="s">
        <v>10764</v>
      </c>
      <c r="G2856">
        <v>359</v>
      </c>
      <c r="H2856">
        <v>359</v>
      </c>
      <c r="I2856">
        <v>359</v>
      </c>
      <c r="J2856">
        <v>359</v>
      </c>
      <c r="K2856">
        <v>0</v>
      </c>
      <c r="L2856" s="2">
        <v>0</v>
      </c>
      <c r="M2856" s="2">
        <v>0</v>
      </c>
      <c r="N2856" s="2">
        <v>0</v>
      </c>
      <c r="O2856" s="2">
        <v>68.75</v>
      </c>
      <c r="P2856" s="2">
        <v>0</v>
      </c>
      <c r="Q2856" s="2">
        <v>0</v>
      </c>
      <c r="R2856" s="2">
        <v>0</v>
      </c>
      <c r="S2856" s="2">
        <v>0</v>
      </c>
      <c r="T2856" s="2">
        <v>0</v>
      </c>
      <c r="U2856" s="2">
        <v>68.75</v>
      </c>
      <c r="V2856" t="s">
        <v>55</v>
      </c>
    </row>
    <row r="2857" spans="1:22" ht="15.75" hidden="1" thickBot="1" x14ac:dyDescent="0.3">
      <c r="A2857" t="s">
        <v>8323</v>
      </c>
      <c r="B2857" s="6" t="s">
        <v>10772</v>
      </c>
      <c r="C2857" t="s">
        <v>1</v>
      </c>
      <c r="D2857" t="s">
        <v>7706</v>
      </c>
      <c r="E2857" t="s">
        <v>10763</v>
      </c>
      <c r="F2857" t="s">
        <v>10764</v>
      </c>
      <c r="G2857">
        <v>358</v>
      </c>
      <c r="H2857">
        <v>358</v>
      </c>
      <c r="I2857">
        <v>358</v>
      </c>
      <c r="J2857">
        <v>358</v>
      </c>
      <c r="K2857">
        <v>0</v>
      </c>
      <c r="L2857" s="2">
        <v>0</v>
      </c>
      <c r="M2857" s="2">
        <v>0</v>
      </c>
      <c r="N2857" s="2">
        <v>0</v>
      </c>
      <c r="O2857" s="2">
        <v>115.5</v>
      </c>
      <c r="P2857" s="2">
        <v>0</v>
      </c>
      <c r="Q2857" s="2">
        <v>0</v>
      </c>
      <c r="R2857" s="2">
        <v>0</v>
      </c>
      <c r="S2857" s="2">
        <v>0</v>
      </c>
      <c r="T2857" s="2">
        <v>0</v>
      </c>
      <c r="U2857" s="2">
        <v>115.5</v>
      </c>
      <c r="V2857" t="s">
        <v>55</v>
      </c>
    </row>
    <row r="2858" spans="1:22" ht="15.75" hidden="1" thickBot="1" x14ac:dyDescent="0.3">
      <c r="A2858" t="s">
        <v>8323</v>
      </c>
      <c r="B2858" s="6" t="s">
        <v>10772</v>
      </c>
      <c r="C2858" t="s">
        <v>1</v>
      </c>
      <c r="D2858" t="s">
        <v>7706</v>
      </c>
      <c r="E2858" t="s">
        <v>10763</v>
      </c>
      <c r="F2858" t="s">
        <v>10764</v>
      </c>
      <c r="G2858">
        <v>357</v>
      </c>
      <c r="H2858">
        <v>357</v>
      </c>
      <c r="I2858">
        <v>357</v>
      </c>
      <c r="J2858">
        <v>357</v>
      </c>
      <c r="K2858">
        <v>0</v>
      </c>
      <c r="L2858" s="2">
        <v>0</v>
      </c>
      <c r="M2858" s="2">
        <v>0</v>
      </c>
      <c r="N2858" s="2">
        <v>0</v>
      </c>
      <c r="O2858" s="2">
        <v>206.25</v>
      </c>
      <c r="P2858" s="2">
        <v>0</v>
      </c>
      <c r="Q2858" s="2">
        <v>0</v>
      </c>
      <c r="R2858" s="2">
        <v>0</v>
      </c>
      <c r="S2858" s="2">
        <v>0</v>
      </c>
      <c r="T2858" s="2">
        <v>0</v>
      </c>
      <c r="U2858" s="2">
        <v>206.25</v>
      </c>
      <c r="V2858" t="s">
        <v>55</v>
      </c>
    </row>
    <row r="2859" spans="1:22" ht="15.75" hidden="1" thickBot="1" x14ac:dyDescent="0.3">
      <c r="A2859" t="s">
        <v>8323</v>
      </c>
      <c r="B2859" s="6" t="s">
        <v>10772</v>
      </c>
      <c r="C2859" t="s">
        <v>1</v>
      </c>
      <c r="D2859" t="s">
        <v>7706</v>
      </c>
      <c r="E2859" t="s">
        <v>10763</v>
      </c>
      <c r="F2859" t="s">
        <v>10764</v>
      </c>
      <c r="G2859">
        <v>356</v>
      </c>
      <c r="H2859">
        <v>356</v>
      </c>
      <c r="I2859">
        <v>356</v>
      </c>
      <c r="J2859">
        <v>356</v>
      </c>
      <c r="K2859">
        <v>0</v>
      </c>
      <c r="L2859" s="2">
        <v>0</v>
      </c>
      <c r="M2859" s="2">
        <v>0</v>
      </c>
      <c r="N2859" s="2">
        <v>0</v>
      </c>
      <c r="O2859" s="2">
        <v>12</v>
      </c>
      <c r="P2859" s="2">
        <v>0</v>
      </c>
      <c r="Q2859" s="2">
        <v>0</v>
      </c>
      <c r="R2859" s="2">
        <v>0</v>
      </c>
      <c r="S2859" s="2">
        <v>0</v>
      </c>
      <c r="T2859" s="2">
        <v>0</v>
      </c>
      <c r="U2859" s="2">
        <v>12</v>
      </c>
      <c r="V2859" t="s">
        <v>55</v>
      </c>
    </row>
    <row r="2860" spans="1:22" ht="15.75" hidden="1" thickBot="1" x14ac:dyDescent="0.3">
      <c r="A2860" t="s">
        <v>8323</v>
      </c>
      <c r="B2860" s="6" t="s">
        <v>10772</v>
      </c>
      <c r="C2860" t="s">
        <v>1</v>
      </c>
      <c r="D2860" t="s">
        <v>7706</v>
      </c>
      <c r="E2860" t="s">
        <v>10763</v>
      </c>
      <c r="F2860" t="s">
        <v>10764</v>
      </c>
      <c r="G2860">
        <v>355</v>
      </c>
      <c r="H2860">
        <v>355</v>
      </c>
      <c r="I2860">
        <v>355</v>
      </c>
      <c r="J2860">
        <v>355</v>
      </c>
      <c r="K2860">
        <v>0</v>
      </c>
      <c r="L2860" s="2">
        <v>0</v>
      </c>
      <c r="M2860" s="2">
        <v>0</v>
      </c>
      <c r="N2860" s="2">
        <v>0</v>
      </c>
      <c r="O2860" s="2">
        <v>110</v>
      </c>
      <c r="P2860" s="2">
        <v>0</v>
      </c>
      <c r="Q2860" s="2">
        <v>0</v>
      </c>
      <c r="R2860" s="2">
        <v>0</v>
      </c>
      <c r="S2860" s="2">
        <v>0</v>
      </c>
      <c r="T2860" s="2">
        <v>0</v>
      </c>
      <c r="U2860" s="2">
        <v>110</v>
      </c>
      <c r="V2860" t="s">
        <v>55</v>
      </c>
    </row>
    <row r="2861" spans="1:22" ht="15.75" hidden="1" thickBot="1" x14ac:dyDescent="0.3">
      <c r="A2861" t="s">
        <v>8323</v>
      </c>
      <c r="B2861" s="6" t="s">
        <v>10772</v>
      </c>
      <c r="C2861" t="s">
        <v>1</v>
      </c>
      <c r="D2861" t="s">
        <v>7706</v>
      </c>
      <c r="E2861" t="s">
        <v>10763</v>
      </c>
      <c r="F2861" t="s">
        <v>10764</v>
      </c>
      <c r="G2861">
        <v>354</v>
      </c>
      <c r="H2861">
        <v>354</v>
      </c>
      <c r="I2861">
        <v>354</v>
      </c>
      <c r="J2861">
        <v>354</v>
      </c>
      <c r="K2861">
        <v>0</v>
      </c>
      <c r="L2861" s="2">
        <v>0</v>
      </c>
      <c r="M2861" s="2">
        <v>0</v>
      </c>
      <c r="N2861" s="2">
        <v>0</v>
      </c>
      <c r="O2861" s="2">
        <v>52</v>
      </c>
      <c r="P2861" s="2">
        <v>0</v>
      </c>
      <c r="Q2861" s="2">
        <v>0</v>
      </c>
      <c r="R2861" s="2">
        <v>0</v>
      </c>
      <c r="S2861" s="2">
        <v>0</v>
      </c>
      <c r="T2861" s="2">
        <v>0</v>
      </c>
      <c r="U2861" s="2">
        <v>52</v>
      </c>
      <c r="V2861" t="s">
        <v>55</v>
      </c>
    </row>
    <row r="2862" spans="1:22" ht="15.75" hidden="1" thickBot="1" x14ac:dyDescent="0.3">
      <c r="A2862" t="s">
        <v>8323</v>
      </c>
      <c r="B2862" s="6" t="s">
        <v>10772</v>
      </c>
      <c r="C2862" t="s">
        <v>1</v>
      </c>
      <c r="D2862" t="s">
        <v>7706</v>
      </c>
      <c r="E2862" t="s">
        <v>10763</v>
      </c>
      <c r="F2862" t="s">
        <v>10764</v>
      </c>
      <c r="G2862">
        <v>353</v>
      </c>
      <c r="H2862">
        <v>353</v>
      </c>
      <c r="I2862">
        <v>353</v>
      </c>
      <c r="J2862">
        <v>353</v>
      </c>
      <c r="K2862">
        <v>0</v>
      </c>
      <c r="L2862" s="2">
        <v>0</v>
      </c>
      <c r="M2862" s="2">
        <v>0</v>
      </c>
      <c r="N2862" s="2">
        <v>0</v>
      </c>
      <c r="O2862" s="2">
        <v>108.96</v>
      </c>
      <c r="P2862" s="2">
        <v>0</v>
      </c>
      <c r="Q2862" s="2">
        <v>0</v>
      </c>
      <c r="R2862" s="2">
        <v>0</v>
      </c>
      <c r="S2862" s="2">
        <v>0</v>
      </c>
      <c r="T2862" s="2">
        <v>0</v>
      </c>
      <c r="U2862" s="2">
        <v>108.96</v>
      </c>
      <c r="V2862" t="s">
        <v>55</v>
      </c>
    </row>
    <row r="2863" spans="1:22" ht="15.75" hidden="1" thickBot="1" x14ac:dyDescent="0.3">
      <c r="A2863" t="s">
        <v>8323</v>
      </c>
      <c r="B2863" s="6" t="s">
        <v>10772</v>
      </c>
      <c r="C2863" t="s">
        <v>1</v>
      </c>
      <c r="D2863" t="s">
        <v>7706</v>
      </c>
      <c r="E2863" t="s">
        <v>10763</v>
      </c>
      <c r="F2863" t="s">
        <v>10764</v>
      </c>
      <c r="G2863">
        <v>352</v>
      </c>
      <c r="H2863">
        <v>352</v>
      </c>
      <c r="I2863">
        <v>352</v>
      </c>
      <c r="J2863">
        <v>352</v>
      </c>
      <c r="K2863">
        <v>0</v>
      </c>
      <c r="L2863" s="2">
        <v>0</v>
      </c>
      <c r="M2863" s="2">
        <v>0</v>
      </c>
      <c r="N2863" s="2">
        <v>0</v>
      </c>
      <c r="O2863" s="2">
        <v>43.8</v>
      </c>
      <c r="P2863" s="2">
        <v>0</v>
      </c>
      <c r="Q2863" s="2">
        <v>0</v>
      </c>
      <c r="R2863" s="2">
        <v>0</v>
      </c>
      <c r="S2863" s="2">
        <v>0</v>
      </c>
      <c r="T2863" s="2">
        <v>0</v>
      </c>
      <c r="U2863" s="2">
        <v>43.8</v>
      </c>
      <c r="V2863" t="s">
        <v>55</v>
      </c>
    </row>
    <row r="2864" spans="1:22" ht="15.75" hidden="1" thickBot="1" x14ac:dyDescent="0.3">
      <c r="A2864" t="s">
        <v>8323</v>
      </c>
      <c r="B2864" s="6" t="s">
        <v>10772</v>
      </c>
      <c r="C2864" t="s">
        <v>1</v>
      </c>
      <c r="D2864" t="s">
        <v>7706</v>
      </c>
      <c r="E2864" t="s">
        <v>10763</v>
      </c>
      <c r="F2864" t="s">
        <v>10764</v>
      </c>
      <c r="G2864">
        <v>351</v>
      </c>
      <c r="H2864">
        <v>351</v>
      </c>
      <c r="I2864">
        <v>351</v>
      </c>
      <c r="J2864">
        <v>351</v>
      </c>
      <c r="K2864">
        <v>0</v>
      </c>
      <c r="L2864" s="2">
        <v>0</v>
      </c>
      <c r="M2864" s="2">
        <v>0</v>
      </c>
      <c r="N2864" s="2">
        <v>0</v>
      </c>
      <c r="O2864" s="2">
        <v>220</v>
      </c>
      <c r="P2864" s="2">
        <v>0</v>
      </c>
      <c r="Q2864" s="2">
        <v>0</v>
      </c>
      <c r="R2864" s="2">
        <v>0</v>
      </c>
      <c r="S2864" s="2">
        <v>0</v>
      </c>
      <c r="T2864" s="2">
        <v>0</v>
      </c>
      <c r="U2864" s="2">
        <v>220</v>
      </c>
      <c r="V2864" t="s">
        <v>55</v>
      </c>
    </row>
    <row r="2865" spans="1:22" ht="15.75" hidden="1" thickBot="1" x14ac:dyDescent="0.3">
      <c r="A2865" t="s">
        <v>8323</v>
      </c>
      <c r="B2865" s="6" t="s">
        <v>10776</v>
      </c>
      <c r="C2865" t="s">
        <v>1</v>
      </c>
      <c r="D2865" t="s">
        <v>7706</v>
      </c>
      <c r="E2865" t="s">
        <v>10763</v>
      </c>
      <c r="F2865" t="s">
        <v>10764</v>
      </c>
      <c r="G2865">
        <v>350</v>
      </c>
      <c r="H2865">
        <v>350</v>
      </c>
      <c r="I2865">
        <v>350</v>
      </c>
      <c r="J2865">
        <v>350</v>
      </c>
      <c r="K2865">
        <v>0</v>
      </c>
      <c r="L2865" s="2">
        <v>0</v>
      </c>
      <c r="M2865" s="2">
        <v>0</v>
      </c>
      <c r="N2865" s="2">
        <v>0</v>
      </c>
      <c r="O2865" s="2">
        <v>26.32</v>
      </c>
      <c r="P2865" s="2">
        <v>0</v>
      </c>
      <c r="Q2865" s="2">
        <v>0</v>
      </c>
      <c r="R2865" s="2">
        <v>0</v>
      </c>
      <c r="S2865" s="2">
        <v>0</v>
      </c>
      <c r="T2865" s="2">
        <v>0</v>
      </c>
      <c r="U2865" s="2">
        <v>26.32</v>
      </c>
      <c r="V2865" t="s">
        <v>55</v>
      </c>
    </row>
    <row r="2866" spans="1:22" ht="15.75" hidden="1" thickBot="1" x14ac:dyDescent="0.3">
      <c r="A2866" t="s">
        <v>8323</v>
      </c>
      <c r="B2866" s="6" t="s">
        <v>10776</v>
      </c>
      <c r="C2866" t="s">
        <v>1</v>
      </c>
      <c r="D2866" t="s">
        <v>7706</v>
      </c>
      <c r="E2866" t="s">
        <v>10763</v>
      </c>
      <c r="F2866" t="s">
        <v>10764</v>
      </c>
      <c r="G2866">
        <v>349</v>
      </c>
      <c r="H2866">
        <v>349</v>
      </c>
      <c r="I2866">
        <v>349</v>
      </c>
      <c r="J2866">
        <v>349</v>
      </c>
      <c r="K2866">
        <v>0</v>
      </c>
      <c r="L2866" s="2">
        <v>0</v>
      </c>
      <c r="M2866" s="2">
        <v>0</v>
      </c>
      <c r="N2866" s="2">
        <v>0</v>
      </c>
      <c r="O2866" s="2">
        <v>196</v>
      </c>
      <c r="P2866" s="2">
        <v>0</v>
      </c>
      <c r="Q2866" s="2">
        <v>0</v>
      </c>
      <c r="R2866" s="2">
        <v>0</v>
      </c>
      <c r="S2866" s="2">
        <v>0</v>
      </c>
      <c r="T2866" s="2">
        <v>0</v>
      </c>
      <c r="U2866" s="2">
        <v>196</v>
      </c>
      <c r="V2866" t="s">
        <v>55</v>
      </c>
    </row>
    <row r="2867" spans="1:22" ht="15.75" hidden="1" thickBot="1" x14ac:dyDescent="0.3">
      <c r="A2867" t="s">
        <v>8323</v>
      </c>
      <c r="B2867" s="6" t="s">
        <v>10776</v>
      </c>
      <c r="C2867" t="s">
        <v>1</v>
      </c>
      <c r="D2867" t="s">
        <v>7706</v>
      </c>
      <c r="E2867" t="s">
        <v>10763</v>
      </c>
      <c r="F2867" t="s">
        <v>10764</v>
      </c>
      <c r="G2867">
        <v>348</v>
      </c>
      <c r="H2867">
        <v>348</v>
      </c>
      <c r="I2867">
        <v>348</v>
      </c>
      <c r="J2867">
        <v>348</v>
      </c>
      <c r="K2867">
        <v>0</v>
      </c>
      <c r="L2867" s="2">
        <v>0</v>
      </c>
      <c r="M2867" s="2">
        <v>0</v>
      </c>
      <c r="N2867" s="2">
        <v>0</v>
      </c>
      <c r="O2867" s="2">
        <v>13.5</v>
      </c>
      <c r="P2867" s="2">
        <v>0</v>
      </c>
      <c r="Q2867" s="2">
        <v>0</v>
      </c>
      <c r="R2867" s="2">
        <v>0</v>
      </c>
      <c r="S2867" s="2">
        <v>0</v>
      </c>
      <c r="T2867" s="2">
        <v>0</v>
      </c>
      <c r="U2867" s="2">
        <v>13.5</v>
      </c>
      <c r="V2867" t="s">
        <v>55</v>
      </c>
    </row>
    <row r="2868" spans="1:22" ht="15.75" hidden="1" thickBot="1" x14ac:dyDescent="0.3">
      <c r="A2868" t="s">
        <v>8323</v>
      </c>
      <c r="B2868" s="6" t="s">
        <v>10776</v>
      </c>
      <c r="C2868" t="s">
        <v>1</v>
      </c>
      <c r="D2868" t="s">
        <v>7706</v>
      </c>
      <c r="E2868" t="s">
        <v>10763</v>
      </c>
      <c r="F2868" t="s">
        <v>10764</v>
      </c>
      <c r="G2868">
        <v>347</v>
      </c>
      <c r="H2868">
        <v>347</v>
      </c>
      <c r="I2868">
        <v>347</v>
      </c>
      <c r="J2868">
        <v>347</v>
      </c>
      <c r="K2868">
        <v>0</v>
      </c>
      <c r="L2868" s="2">
        <v>0</v>
      </c>
      <c r="M2868" s="2">
        <v>0</v>
      </c>
      <c r="N2868" s="2">
        <v>0</v>
      </c>
      <c r="O2868" s="2">
        <v>229.12</v>
      </c>
      <c r="P2868" s="2">
        <v>0</v>
      </c>
      <c r="Q2868" s="2">
        <v>0</v>
      </c>
      <c r="R2868" s="2">
        <v>0</v>
      </c>
      <c r="S2868" s="2">
        <v>0</v>
      </c>
      <c r="T2868" s="2">
        <v>0</v>
      </c>
      <c r="U2868" s="2">
        <v>229.12</v>
      </c>
      <c r="V2868" t="s">
        <v>55</v>
      </c>
    </row>
    <row r="2869" spans="1:22" ht="15.75" hidden="1" thickBot="1" x14ac:dyDescent="0.3">
      <c r="A2869" t="s">
        <v>8323</v>
      </c>
      <c r="B2869" s="6" t="s">
        <v>10776</v>
      </c>
      <c r="C2869" t="s">
        <v>1</v>
      </c>
      <c r="D2869" t="s">
        <v>7706</v>
      </c>
      <c r="E2869" t="s">
        <v>10763</v>
      </c>
      <c r="F2869" t="s">
        <v>10764</v>
      </c>
      <c r="G2869">
        <v>346</v>
      </c>
      <c r="H2869">
        <v>346</v>
      </c>
      <c r="I2869">
        <v>346</v>
      </c>
      <c r="J2869">
        <v>346</v>
      </c>
      <c r="K2869">
        <v>0</v>
      </c>
      <c r="L2869" s="2">
        <v>0</v>
      </c>
      <c r="M2869" s="2">
        <v>0</v>
      </c>
      <c r="N2869" s="2">
        <v>0</v>
      </c>
      <c r="O2869" s="2">
        <v>139.75</v>
      </c>
      <c r="P2869" s="2">
        <v>0</v>
      </c>
      <c r="Q2869" s="2">
        <v>0</v>
      </c>
      <c r="R2869" s="2">
        <v>0</v>
      </c>
      <c r="S2869" s="2">
        <v>0</v>
      </c>
      <c r="T2869" s="2">
        <v>0</v>
      </c>
      <c r="U2869" s="2">
        <v>139.75</v>
      </c>
      <c r="V2869" t="s">
        <v>55</v>
      </c>
    </row>
    <row r="2870" spans="1:22" ht="15.75" hidden="1" thickBot="1" x14ac:dyDescent="0.3">
      <c r="A2870" t="s">
        <v>8323</v>
      </c>
      <c r="B2870" s="6" t="s">
        <v>10775</v>
      </c>
      <c r="C2870" t="s">
        <v>1</v>
      </c>
      <c r="D2870" t="s">
        <v>7706</v>
      </c>
      <c r="E2870" t="s">
        <v>10763</v>
      </c>
      <c r="F2870" t="s">
        <v>10764</v>
      </c>
      <c r="G2870">
        <v>345</v>
      </c>
      <c r="H2870">
        <v>345</v>
      </c>
      <c r="I2870">
        <v>345</v>
      </c>
      <c r="J2870">
        <v>345</v>
      </c>
      <c r="K2870">
        <v>0</v>
      </c>
      <c r="L2870" s="2">
        <v>0</v>
      </c>
      <c r="M2870" s="2">
        <v>0</v>
      </c>
      <c r="N2870" s="2">
        <v>0</v>
      </c>
      <c r="O2870" s="2">
        <v>659.25</v>
      </c>
      <c r="P2870" s="2">
        <v>0</v>
      </c>
      <c r="Q2870" s="2">
        <v>0</v>
      </c>
      <c r="R2870" s="2">
        <v>0</v>
      </c>
      <c r="S2870" s="2">
        <v>0</v>
      </c>
      <c r="T2870" s="2">
        <v>0</v>
      </c>
      <c r="U2870" s="2">
        <v>659.25</v>
      </c>
      <c r="V2870" t="s">
        <v>55</v>
      </c>
    </row>
    <row r="2871" spans="1:22" ht="15.75" hidden="1" thickBot="1" x14ac:dyDescent="0.3">
      <c r="A2871" t="s">
        <v>8323</v>
      </c>
      <c r="B2871" s="6" t="s">
        <v>10775</v>
      </c>
      <c r="C2871" t="s">
        <v>1</v>
      </c>
      <c r="D2871" t="s">
        <v>7706</v>
      </c>
      <c r="E2871" t="s">
        <v>10763</v>
      </c>
      <c r="F2871" t="s">
        <v>10764</v>
      </c>
      <c r="G2871">
        <v>344</v>
      </c>
      <c r="H2871">
        <v>344</v>
      </c>
      <c r="I2871">
        <v>344</v>
      </c>
      <c r="J2871">
        <v>344</v>
      </c>
      <c r="K2871">
        <v>0</v>
      </c>
      <c r="L2871" s="2">
        <v>0</v>
      </c>
      <c r="M2871" s="2">
        <v>0</v>
      </c>
      <c r="N2871" s="2">
        <v>0</v>
      </c>
      <c r="O2871" s="2">
        <v>588</v>
      </c>
      <c r="P2871" s="2">
        <v>0</v>
      </c>
      <c r="Q2871" s="2">
        <v>0</v>
      </c>
      <c r="R2871" s="2">
        <v>0</v>
      </c>
      <c r="S2871" s="2">
        <v>0</v>
      </c>
      <c r="T2871" s="2">
        <v>0</v>
      </c>
      <c r="U2871" s="2">
        <v>588</v>
      </c>
      <c r="V2871" t="s">
        <v>55</v>
      </c>
    </row>
    <row r="2872" spans="1:22" ht="15.75" hidden="1" thickBot="1" x14ac:dyDescent="0.3">
      <c r="A2872" t="s">
        <v>8323</v>
      </c>
      <c r="B2872" s="6" t="s">
        <v>10775</v>
      </c>
      <c r="C2872" t="s">
        <v>1</v>
      </c>
      <c r="D2872" t="s">
        <v>7706</v>
      </c>
      <c r="E2872" t="s">
        <v>10763</v>
      </c>
      <c r="F2872" t="s">
        <v>10764</v>
      </c>
      <c r="G2872">
        <v>343</v>
      </c>
      <c r="H2872">
        <v>343</v>
      </c>
      <c r="I2872">
        <v>343</v>
      </c>
      <c r="J2872">
        <v>343</v>
      </c>
      <c r="K2872">
        <v>0</v>
      </c>
      <c r="L2872" s="2">
        <v>0</v>
      </c>
      <c r="M2872" s="2">
        <v>0</v>
      </c>
      <c r="N2872" s="2">
        <v>0</v>
      </c>
      <c r="O2872" s="2">
        <v>40.549999999999997</v>
      </c>
      <c r="P2872" s="2">
        <v>0</v>
      </c>
      <c r="Q2872" s="2">
        <v>0</v>
      </c>
      <c r="R2872" s="2">
        <v>0</v>
      </c>
      <c r="S2872" s="2">
        <v>0</v>
      </c>
      <c r="T2872" s="2">
        <v>0</v>
      </c>
      <c r="U2872" s="2">
        <v>40.549999999999997</v>
      </c>
      <c r="V2872" t="s">
        <v>55</v>
      </c>
    </row>
    <row r="2873" spans="1:22" ht="15.75" hidden="1" thickBot="1" x14ac:dyDescent="0.3">
      <c r="A2873" t="s">
        <v>8323</v>
      </c>
      <c r="B2873" s="6" t="s">
        <v>10775</v>
      </c>
      <c r="C2873" t="s">
        <v>1</v>
      </c>
      <c r="D2873" t="s">
        <v>7706</v>
      </c>
      <c r="E2873" t="s">
        <v>10763</v>
      </c>
      <c r="F2873" t="s">
        <v>10764</v>
      </c>
      <c r="G2873">
        <v>342</v>
      </c>
      <c r="H2873">
        <v>342</v>
      </c>
      <c r="I2873">
        <v>342</v>
      </c>
      <c r="J2873">
        <v>342</v>
      </c>
      <c r="K2873">
        <v>0</v>
      </c>
      <c r="L2873" s="2">
        <v>0</v>
      </c>
      <c r="M2873" s="2">
        <v>0</v>
      </c>
      <c r="N2873" s="2">
        <v>0</v>
      </c>
      <c r="O2873" s="2">
        <v>135.75</v>
      </c>
      <c r="P2873" s="2">
        <v>0</v>
      </c>
      <c r="Q2873" s="2">
        <v>0</v>
      </c>
      <c r="R2873" s="2">
        <v>0</v>
      </c>
      <c r="S2873" s="2">
        <v>0</v>
      </c>
      <c r="T2873" s="2">
        <v>0</v>
      </c>
      <c r="U2873" s="2">
        <v>135.75</v>
      </c>
      <c r="V2873" t="s">
        <v>55</v>
      </c>
    </row>
    <row r="2874" spans="1:22" ht="15.75" hidden="1" thickBot="1" x14ac:dyDescent="0.3">
      <c r="A2874" t="s">
        <v>8323</v>
      </c>
      <c r="B2874" s="6" t="s">
        <v>10775</v>
      </c>
      <c r="C2874" t="s">
        <v>1</v>
      </c>
      <c r="D2874" t="s">
        <v>7706</v>
      </c>
      <c r="E2874" t="s">
        <v>10763</v>
      </c>
      <c r="F2874" t="s">
        <v>10764</v>
      </c>
      <c r="G2874">
        <v>341</v>
      </c>
      <c r="H2874">
        <v>341</v>
      </c>
      <c r="I2874">
        <v>341</v>
      </c>
      <c r="J2874">
        <v>341</v>
      </c>
      <c r="K2874">
        <v>0</v>
      </c>
      <c r="L2874" s="2">
        <v>0</v>
      </c>
      <c r="M2874" s="2">
        <v>0</v>
      </c>
      <c r="N2874" s="2">
        <v>0</v>
      </c>
      <c r="O2874" s="2">
        <v>35</v>
      </c>
      <c r="P2874" s="2">
        <v>0</v>
      </c>
      <c r="Q2874" s="2">
        <v>0</v>
      </c>
      <c r="R2874" s="2">
        <v>0</v>
      </c>
      <c r="S2874" s="2">
        <v>0</v>
      </c>
      <c r="T2874" s="2">
        <v>0</v>
      </c>
      <c r="U2874" s="2">
        <v>35</v>
      </c>
      <c r="V2874" t="s">
        <v>55</v>
      </c>
    </row>
    <row r="2875" spans="1:22" ht="15.75" hidden="1" thickBot="1" x14ac:dyDescent="0.3">
      <c r="A2875" t="s">
        <v>8323</v>
      </c>
      <c r="B2875" s="6" t="s">
        <v>10775</v>
      </c>
      <c r="C2875" t="s">
        <v>1</v>
      </c>
      <c r="D2875" t="s">
        <v>7706</v>
      </c>
      <c r="E2875" t="s">
        <v>10763</v>
      </c>
      <c r="F2875" t="s">
        <v>10764</v>
      </c>
      <c r="G2875">
        <v>340</v>
      </c>
      <c r="H2875">
        <v>340</v>
      </c>
      <c r="I2875">
        <v>340</v>
      </c>
      <c r="J2875">
        <v>340</v>
      </c>
      <c r="K2875">
        <v>0</v>
      </c>
      <c r="L2875" s="2">
        <v>0</v>
      </c>
      <c r="M2875" s="2">
        <v>0</v>
      </c>
      <c r="N2875" s="2">
        <v>0</v>
      </c>
      <c r="O2875" s="2">
        <v>68.75</v>
      </c>
      <c r="P2875" s="2">
        <v>0</v>
      </c>
      <c r="Q2875" s="2">
        <v>0</v>
      </c>
      <c r="R2875" s="2">
        <v>0</v>
      </c>
      <c r="S2875" s="2">
        <v>0</v>
      </c>
      <c r="T2875" s="2">
        <v>0</v>
      </c>
      <c r="U2875" s="2">
        <v>68.75</v>
      </c>
      <c r="V2875" t="s">
        <v>55</v>
      </c>
    </row>
    <row r="2876" spans="1:22" ht="15.75" hidden="1" thickBot="1" x14ac:dyDescent="0.3">
      <c r="A2876" t="s">
        <v>8323</v>
      </c>
      <c r="B2876" s="6" t="s">
        <v>10775</v>
      </c>
      <c r="C2876" t="s">
        <v>1</v>
      </c>
      <c r="D2876" t="s">
        <v>7706</v>
      </c>
      <c r="E2876" t="s">
        <v>10763</v>
      </c>
      <c r="F2876" t="s">
        <v>10764</v>
      </c>
      <c r="G2876">
        <v>339</v>
      </c>
      <c r="H2876">
        <v>339</v>
      </c>
      <c r="I2876">
        <v>339</v>
      </c>
      <c r="J2876">
        <v>339</v>
      </c>
      <c r="K2876">
        <v>0</v>
      </c>
      <c r="L2876" s="2">
        <v>0</v>
      </c>
      <c r="M2876" s="2">
        <v>0</v>
      </c>
      <c r="N2876" s="2">
        <v>0</v>
      </c>
      <c r="O2876" s="2">
        <v>55</v>
      </c>
      <c r="P2876" s="2">
        <v>0</v>
      </c>
      <c r="Q2876" s="2">
        <v>0</v>
      </c>
      <c r="R2876" s="2">
        <v>0</v>
      </c>
      <c r="S2876" s="2">
        <v>0</v>
      </c>
      <c r="T2876" s="2">
        <v>0</v>
      </c>
      <c r="U2876" s="2">
        <v>55</v>
      </c>
      <c r="V2876" t="s">
        <v>55</v>
      </c>
    </row>
    <row r="2877" spans="1:22" ht="15.75" hidden="1" thickBot="1" x14ac:dyDescent="0.3">
      <c r="A2877" t="s">
        <v>8323</v>
      </c>
      <c r="B2877" s="6" t="s">
        <v>10775</v>
      </c>
      <c r="C2877" t="s">
        <v>1</v>
      </c>
      <c r="D2877" t="s">
        <v>7706</v>
      </c>
      <c r="E2877" t="s">
        <v>10763</v>
      </c>
      <c r="F2877" t="s">
        <v>10764</v>
      </c>
      <c r="G2877">
        <v>338</v>
      </c>
      <c r="H2877">
        <v>338</v>
      </c>
      <c r="I2877">
        <v>338</v>
      </c>
      <c r="J2877">
        <v>338</v>
      </c>
      <c r="K2877">
        <v>0</v>
      </c>
      <c r="L2877" s="2">
        <v>0</v>
      </c>
      <c r="M2877" s="2">
        <v>0</v>
      </c>
      <c r="N2877" s="2">
        <v>0</v>
      </c>
      <c r="O2877" s="2">
        <v>230</v>
      </c>
      <c r="P2877" s="2">
        <v>0</v>
      </c>
      <c r="Q2877" s="2">
        <v>0</v>
      </c>
      <c r="R2877" s="2">
        <v>0</v>
      </c>
      <c r="S2877" s="2">
        <v>0</v>
      </c>
      <c r="T2877" s="2">
        <v>0</v>
      </c>
      <c r="U2877" s="2">
        <v>230</v>
      </c>
      <c r="V2877" t="s">
        <v>55</v>
      </c>
    </row>
    <row r="2878" spans="1:22" ht="15.75" hidden="1" thickBot="1" x14ac:dyDescent="0.3">
      <c r="A2878" t="s">
        <v>8323</v>
      </c>
      <c r="B2878" s="6" t="s">
        <v>10775</v>
      </c>
      <c r="C2878" t="s">
        <v>1</v>
      </c>
      <c r="D2878" t="s">
        <v>7706</v>
      </c>
      <c r="E2878" t="s">
        <v>10763</v>
      </c>
      <c r="F2878" t="s">
        <v>10764</v>
      </c>
      <c r="G2878">
        <v>337</v>
      </c>
      <c r="H2878">
        <v>337</v>
      </c>
      <c r="I2878">
        <v>337</v>
      </c>
      <c r="J2878">
        <v>337</v>
      </c>
      <c r="K2878">
        <v>0</v>
      </c>
      <c r="L2878" s="2">
        <v>0</v>
      </c>
      <c r="M2878" s="2">
        <v>0</v>
      </c>
      <c r="N2878" s="2">
        <v>0</v>
      </c>
      <c r="O2878" s="2">
        <v>423</v>
      </c>
      <c r="P2878" s="2">
        <v>0</v>
      </c>
      <c r="Q2878" s="2">
        <v>0</v>
      </c>
      <c r="R2878" s="2">
        <v>0</v>
      </c>
      <c r="S2878" s="2">
        <v>0</v>
      </c>
      <c r="T2878" s="2">
        <v>0</v>
      </c>
      <c r="U2878" s="2">
        <v>423</v>
      </c>
      <c r="V2878" t="s">
        <v>55</v>
      </c>
    </row>
    <row r="2879" spans="1:22" ht="15.75" hidden="1" thickBot="1" x14ac:dyDescent="0.3">
      <c r="A2879" t="s">
        <v>8323</v>
      </c>
      <c r="B2879" s="6" t="s">
        <v>10775</v>
      </c>
      <c r="C2879" t="s">
        <v>1</v>
      </c>
      <c r="D2879" t="s">
        <v>7706</v>
      </c>
      <c r="E2879" t="s">
        <v>10763</v>
      </c>
      <c r="F2879" t="s">
        <v>10764</v>
      </c>
      <c r="G2879">
        <v>336</v>
      </c>
      <c r="H2879">
        <v>336</v>
      </c>
      <c r="I2879">
        <v>336</v>
      </c>
      <c r="J2879">
        <v>336</v>
      </c>
      <c r="K2879">
        <v>0</v>
      </c>
      <c r="L2879" s="2">
        <v>0</v>
      </c>
      <c r="M2879" s="2">
        <v>0</v>
      </c>
      <c r="N2879" s="2">
        <v>0</v>
      </c>
      <c r="O2879" s="2">
        <v>209.45</v>
      </c>
      <c r="P2879" s="2">
        <v>0</v>
      </c>
      <c r="Q2879" s="2">
        <v>0</v>
      </c>
      <c r="R2879" s="2">
        <v>0</v>
      </c>
      <c r="S2879" s="2">
        <v>0</v>
      </c>
      <c r="T2879" s="2">
        <v>0</v>
      </c>
      <c r="U2879" s="2">
        <v>209.45</v>
      </c>
      <c r="V2879" t="s">
        <v>55</v>
      </c>
    </row>
    <row r="2880" spans="1:22" ht="15.75" hidden="1" thickBot="1" x14ac:dyDescent="0.3">
      <c r="A2880" t="s">
        <v>8323</v>
      </c>
      <c r="B2880" s="6" t="s">
        <v>10775</v>
      </c>
      <c r="C2880" t="s">
        <v>1</v>
      </c>
      <c r="D2880" t="s">
        <v>7706</v>
      </c>
      <c r="E2880" t="s">
        <v>10763</v>
      </c>
      <c r="F2880" t="s">
        <v>10764</v>
      </c>
      <c r="G2880">
        <v>335</v>
      </c>
      <c r="H2880">
        <v>335</v>
      </c>
      <c r="I2880">
        <v>335</v>
      </c>
      <c r="J2880">
        <v>335</v>
      </c>
      <c r="K2880">
        <v>0</v>
      </c>
      <c r="L2880" s="2">
        <v>0</v>
      </c>
      <c r="M2880" s="2">
        <v>0</v>
      </c>
      <c r="N2880" s="2">
        <v>0</v>
      </c>
      <c r="O2880" s="2">
        <v>46.5</v>
      </c>
      <c r="P2880" s="2">
        <v>0</v>
      </c>
      <c r="Q2880" s="2">
        <v>0</v>
      </c>
      <c r="R2880" s="2">
        <v>0</v>
      </c>
      <c r="S2880" s="2">
        <v>0</v>
      </c>
      <c r="T2880" s="2">
        <v>0</v>
      </c>
      <c r="U2880" s="2">
        <v>46.5</v>
      </c>
      <c r="V2880" t="s">
        <v>55</v>
      </c>
    </row>
    <row r="2881" spans="1:22" ht="15.75" hidden="1" thickBot="1" x14ac:dyDescent="0.3">
      <c r="A2881" t="s">
        <v>8323</v>
      </c>
      <c r="B2881" s="6" t="s">
        <v>10775</v>
      </c>
      <c r="C2881" t="s">
        <v>1</v>
      </c>
      <c r="D2881" t="s">
        <v>7706</v>
      </c>
      <c r="E2881" t="s">
        <v>10763</v>
      </c>
      <c r="F2881" t="s">
        <v>10764</v>
      </c>
      <c r="G2881">
        <v>334</v>
      </c>
      <c r="H2881">
        <v>334</v>
      </c>
      <c r="I2881">
        <v>334</v>
      </c>
      <c r="J2881">
        <v>334</v>
      </c>
      <c r="K2881">
        <v>0</v>
      </c>
      <c r="L2881" s="2">
        <v>0</v>
      </c>
      <c r="M2881" s="2">
        <v>0</v>
      </c>
      <c r="N2881" s="2">
        <v>0</v>
      </c>
      <c r="O2881" s="2">
        <v>393.75</v>
      </c>
      <c r="P2881" s="2">
        <v>0</v>
      </c>
      <c r="Q2881" s="2">
        <v>0</v>
      </c>
      <c r="R2881" s="2">
        <v>0</v>
      </c>
      <c r="S2881" s="2">
        <v>0</v>
      </c>
      <c r="T2881" s="2">
        <v>0</v>
      </c>
      <c r="U2881" s="2">
        <v>393.75</v>
      </c>
      <c r="V2881" t="s">
        <v>55</v>
      </c>
    </row>
    <row r="2882" spans="1:22" ht="15.75" hidden="1" thickBot="1" x14ac:dyDescent="0.3">
      <c r="A2882" t="s">
        <v>8323</v>
      </c>
      <c r="B2882" s="6" t="s">
        <v>10775</v>
      </c>
      <c r="C2882" t="s">
        <v>1</v>
      </c>
      <c r="D2882" t="s">
        <v>7706</v>
      </c>
      <c r="E2882" t="s">
        <v>10763</v>
      </c>
      <c r="F2882" t="s">
        <v>10764</v>
      </c>
      <c r="G2882">
        <v>333</v>
      </c>
      <c r="H2882">
        <v>333</v>
      </c>
      <c r="I2882">
        <v>333</v>
      </c>
      <c r="J2882">
        <v>333</v>
      </c>
      <c r="K2882">
        <v>0</v>
      </c>
      <c r="L2882" s="2">
        <v>0</v>
      </c>
      <c r="M2882" s="2">
        <v>0</v>
      </c>
      <c r="N2882" s="2">
        <v>0</v>
      </c>
      <c r="O2882" s="2">
        <v>395.56</v>
      </c>
      <c r="P2882" s="2">
        <v>0</v>
      </c>
      <c r="Q2882" s="2">
        <v>0</v>
      </c>
      <c r="R2882" s="2">
        <v>0</v>
      </c>
      <c r="S2882" s="2">
        <v>0</v>
      </c>
      <c r="T2882" s="2">
        <v>0</v>
      </c>
      <c r="U2882" s="2">
        <v>395.56</v>
      </c>
      <c r="V2882" t="s">
        <v>55</v>
      </c>
    </row>
    <row r="2883" spans="1:22" ht="15.75" hidden="1" thickBot="1" x14ac:dyDescent="0.3">
      <c r="A2883" t="s">
        <v>8323</v>
      </c>
      <c r="B2883" s="6" t="s">
        <v>10775</v>
      </c>
      <c r="C2883" t="s">
        <v>1</v>
      </c>
      <c r="D2883" t="s">
        <v>7706</v>
      </c>
      <c r="E2883" t="s">
        <v>10763</v>
      </c>
      <c r="F2883" t="s">
        <v>10764</v>
      </c>
      <c r="G2883">
        <v>332</v>
      </c>
      <c r="H2883">
        <v>332</v>
      </c>
      <c r="I2883">
        <v>332</v>
      </c>
      <c r="J2883">
        <v>332</v>
      </c>
      <c r="K2883">
        <v>0</v>
      </c>
      <c r="L2883" s="2">
        <v>0</v>
      </c>
      <c r="M2883" s="2">
        <v>0</v>
      </c>
      <c r="N2883" s="2">
        <v>0</v>
      </c>
      <c r="O2883" s="2">
        <v>55</v>
      </c>
      <c r="P2883" s="2">
        <v>0</v>
      </c>
      <c r="Q2883" s="2">
        <v>0</v>
      </c>
      <c r="R2883" s="2">
        <v>0</v>
      </c>
      <c r="S2883" s="2">
        <v>0</v>
      </c>
      <c r="T2883" s="2">
        <v>0</v>
      </c>
      <c r="U2883" s="2">
        <v>55</v>
      </c>
      <c r="V2883" t="s">
        <v>55</v>
      </c>
    </row>
    <row r="2884" spans="1:22" ht="15.75" hidden="1" thickBot="1" x14ac:dyDescent="0.3">
      <c r="A2884" t="s">
        <v>8323</v>
      </c>
      <c r="B2884" s="6" t="s">
        <v>10775</v>
      </c>
      <c r="C2884" t="s">
        <v>1</v>
      </c>
      <c r="D2884" t="s">
        <v>7706</v>
      </c>
      <c r="E2884" t="s">
        <v>10763</v>
      </c>
      <c r="F2884" t="s">
        <v>10764</v>
      </c>
      <c r="G2884">
        <v>331</v>
      </c>
      <c r="H2884">
        <v>331</v>
      </c>
      <c r="I2884">
        <v>331</v>
      </c>
      <c r="J2884">
        <v>331</v>
      </c>
      <c r="K2884">
        <v>0</v>
      </c>
      <c r="L2884" s="2">
        <v>0</v>
      </c>
      <c r="M2884" s="2">
        <v>0</v>
      </c>
      <c r="N2884" s="2">
        <v>0</v>
      </c>
      <c r="O2884" s="2">
        <v>503.7</v>
      </c>
      <c r="P2884" s="2">
        <v>0</v>
      </c>
      <c r="Q2884" s="2">
        <v>0</v>
      </c>
      <c r="R2884" s="2">
        <v>0</v>
      </c>
      <c r="S2884" s="2">
        <v>0</v>
      </c>
      <c r="T2884" s="2">
        <v>0</v>
      </c>
      <c r="U2884" s="2">
        <v>503.7</v>
      </c>
      <c r="V2884" t="s">
        <v>55</v>
      </c>
    </row>
    <row r="2885" spans="1:22" ht="15.75" hidden="1" thickBot="1" x14ac:dyDescent="0.3">
      <c r="A2885" t="s">
        <v>8323</v>
      </c>
      <c r="B2885" s="6" t="s">
        <v>10775</v>
      </c>
      <c r="C2885" t="s">
        <v>1</v>
      </c>
      <c r="D2885" t="s">
        <v>7706</v>
      </c>
      <c r="E2885" t="s">
        <v>10763</v>
      </c>
      <c r="F2885" t="s">
        <v>10764</v>
      </c>
      <c r="G2885">
        <v>330</v>
      </c>
      <c r="H2885">
        <v>330</v>
      </c>
      <c r="I2885">
        <v>330</v>
      </c>
      <c r="J2885">
        <v>330</v>
      </c>
      <c r="K2885">
        <v>0</v>
      </c>
      <c r="L2885" s="2">
        <v>0</v>
      </c>
      <c r="M2885" s="2">
        <v>0</v>
      </c>
      <c r="N2885" s="2">
        <v>0</v>
      </c>
      <c r="O2885" s="2">
        <v>17.82</v>
      </c>
      <c r="P2885" s="2">
        <v>0</v>
      </c>
      <c r="Q2885" s="2">
        <v>0</v>
      </c>
      <c r="R2885" s="2">
        <v>0</v>
      </c>
      <c r="S2885" s="2">
        <v>0</v>
      </c>
      <c r="T2885" s="2">
        <v>0</v>
      </c>
      <c r="U2885" s="2">
        <v>17.82</v>
      </c>
      <c r="V2885" t="s">
        <v>55</v>
      </c>
    </row>
    <row r="2886" spans="1:22" ht="15.75" hidden="1" thickBot="1" x14ac:dyDescent="0.3">
      <c r="A2886" t="s">
        <v>8323</v>
      </c>
      <c r="B2886" s="6" t="s">
        <v>10775</v>
      </c>
      <c r="C2886" t="s">
        <v>1</v>
      </c>
      <c r="D2886" t="s">
        <v>7706</v>
      </c>
      <c r="E2886" t="s">
        <v>10763</v>
      </c>
      <c r="F2886" t="s">
        <v>10764</v>
      </c>
      <c r="G2886">
        <v>329</v>
      </c>
      <c r="H2886">
        <v>329</v>
      </c>
      <c r="I2886">
        <v>329</v>
      </c>
      <c r="J2886">
        <v>329</v>
      </c>
      <c r="K2886">
        <v>0</v>
      </c>
      <c r="L2886" s="2">
        <v>0</v>
      </c>
      <c r="M2886" s="2">
        <v>0</v>
      </c>
      <c r="N2886" s="2">
        <v>0</v>
      </c>
      <c r="O2886" s="2">
        <v>34.5</v>
      </c>
      <c r="P2886" s="2">
        <v>0</v>
      </c>
      <c r="Q2886" s="2">
        <v>0</v>
      </c>
      <c r="R2886" s="2">
        <v>0</v>
      </c>
      <c r="S2886" s="2">
        <v>0</v>
      </c>
      <c r="T2886" s="2">
        <v>0</v>
      </c>
      <c r="U2886" s="2">
        <v>34.5</v>
      </c>
      <c r="V2886" t="s">
        <v>55</v>
      </c>
    </row>
    <row r="2887" spans="1:22" ht="15.75" hidden="1" thickBot="1" x14ac:dyDescent="0.3">
      <c r="A2887" t="s">
        <v>8323</v>
      </c>
      <c r="B2887" s="6" t="s">
        <v>10775</v>
      </c>
      <c r="C2887" t="s">
        <v>1</v>
      </c>
      <c r="D2887" t="s">
        <v>7706</v>
      </c>
      <c r="E2887" t="s">
        <v>10763</v>
      </c>
      <c r="F2887" t="s">
        <v>10764</v>
      </c>
      <c r="G2887">
        <v>328</v>
      </c>
      <c r="H2887">
        <v>328</v>
      </c>
      <c r="I2887">
        <v>328</v>
      </c>
      <c r="J2887">
        <v>328</v>
      </c>
      <c r="K2887">
        <v>0</v>
      </c>
      <c r="L2887" s="2">
        <v>0</v>
      </c>
      <c r="M2887" s="2">
        <v>0</v>
      </c>
      <c r="N2887" s="2">
        <v>0</v>
      </c>
      <c r="O2887" s="2">
        <v>440.05</v>
      </c>
      <c r="P2887" s="2">
        <v>0</v>
      </c>
      <c r="Q2887" s="2">
        <v>0</v>
      </c>
      <c r="R2887" s="2">
        <v>0</v>
      </c>
      <c r="S2887" s="2">
        <v>0</v>
      </c>
      <c r="T2887" s="2">
        <v>0</v>
      </c>
      <c r="U2887" s="2">
        <v>440.05</v>
      </c>
      <c r="V2887" t="s">
        <v>55</v>
      </c>
    </row>
    <row r="2888" spans="1:22" ht="15.75" hidden="1" thickBot="1" x14ac:dyDescent="0.3">
      <c r="A2888" t="s">
        <v>8323</v>
      </c>
      <c r="B2888" s="6" t="s">
        <v>10775</v>
      </c>
      <c r="C2888" t="s">
        <v>1</v>
      </c>
      <c r="D2888" t="s">
        <v>7706</v>
      </c>
      <c r="E2888" t="s">
        <v>10763</v>
      </c>
      <c r="F2888" t="s">
        <v>10764</v>
      </c>
      <c r="G2888">
        <v>327</v>
      </c>
      <c r="H2888">
        <v>327</v>
      </c>
      <c r="I2888">
        <v>327</v>
      </c>
      <c r="J2888">
        <v>327</v>
      </c>
      <c r="K2888">
        <v>0</v>
      </c>
      <c r="L2888" s="2">
        <v>0</v>
      </c>
      <c r="M2888" s="2">
        <v>0</v>
      </c>
      <c r="N2888" s="2">
        <v>0</v>
      </c>
      <c r="O2888" s="2">
        <v>6.6</v>
      </c>
      <c r="P2888" s="2">
        <v>0</v>
      </c>
      <c r="Q2888" s="2">
        <v>0</v>
      </c>
      <c r="R2888" s="2">
        <v>0</v>
      </c>
      <c r="S2888" s="2">
        <v>0</v>
      </c>
      <c r="T2888" s="2">
        <v>0</v>
      </c>
      <c r="U2888" s="2">
        <v>6.6</v>
      </c>
      <c r="V2888" t="s">
        <v>55</v>
      </c>
    </row>
    <row r="2889" spans="1:22" ht="15.75" hidden="1" thickBot="1" x14ac:dyDescent="0.3">
      <c r="A2889" t="s">
        <v>8323</v>
      </c>
      <c r="B2889" s="6" t="s">
        <v>10775</v>
      </c>
      <c r="C2889" t="s">
        <v>1</v>
      </c>
      <c r="D2889" t="s">
        <v>7706</v>
      </c>
      <c r="E2889" t="s">
        <v>10763</v>
      </c>
      <c r="F2889" t="s">
        <v>10764</v>
      </c>
      <c r="G2889">
        <v>326</v>
      </c>
      <c r="H2889">
        <v>326</v>
      </c>
      <c r="I2889">
        <v>326</v>
      </c>
      <c r="J2889">
        <v>326</v>
      </c>
      <c r="K2889">
        <v>0</v>
      </c>
      <c r="L2889" s="2">
        <v>0</v>
      </c>
      <c r="M2889" s="2">
        <v>0</v>
      </c>
      <c r="N2889" s="2">
        <v>0</v>
      </c>
      <c r="O2889" s="2">
        <v>65</v>
      </c>
      <c r="P2889" s="2">
        <v>0</v>
      </c>
      <c r="Q2889" s="2">
        <v>0</v>
      </c>
      <c r="R2889" s="2">
        <v>0</v>
      </c>
      <c r="S2889" s="2">
        <v>0</v>
      </c>
      <c r="T2889" s="2">
        <v>0</v>
      </c>
      <c r="U2889" s="2">
        <v>65</v>
      </c>
      <c r="V2889" t="s">
        <v>55</v>
      </c>
    </row>
    <row r="2890" spans="1:22" ht="15.75" hidden="1" thickBot="1" x14ac:dyDescent="0.3">
      <c r="A2890" t="s">
        <v>8323</v>
      </c>
      <c r="B2890" s="6" t="s">
        <v>10775</v>
      </c>
      <c r="C2890" t="s">
        <v>1</v>
      </c>
      <c r="D2890" t="s">
        <v>7706</v>
      </c>
      <c r="E2890" t="s">
        <v>10763</v>
      </c>
      <c r="F2890" t="s">
        <v>10764</v>
      </c>
      <c r="G2890">
        <v>325</v>
      </c>
      <c r="H2890">
        <v>325</v>
      </c>
      <c r="I2890">
        <v>325</v>
      </c>
      <c r="J2890">
        <v>325</v>
      </c>
      <c r="K2890">
        <v>0</v>
      </c>
      <c r="L2890" s="2">
        <v>0</v>
      </c>
      <c r="M2890" s="2">
        <v>0</v>
      </c>
      <c r="N2890" s="2">
        <v>0</v>
      </c>
      <c r="O2890" s="2">
        <v>12</v>
      </c>
      <c r="P2890" s="2">
        <v>0</v>
      </c>
      <c r="Q2890" s="2">
        <v>0</v>
      </c>
      <c r="R2890" s="2">
        <v>0</v>
      </c>
      <c r="S2890" s="2">
        <v>0</v>
      </c>
      <c r="T2890" s="2">
        <v>0</v>
      </c>
      <c r="U2890" s="2">
        <v>12</v>
      </c>
      <c r="V2890" t="s">
        <v>55</v>
      </c>
    </row>
    <row r="2891" spans="1:22" ht="15.75" hidden="1" thickBot="1" x14ac:dyDescent="0.3">
      <c r="A2891" t="s">
        <v>8323</v>
      </c>
      <c r="B2891" s="6" t="s">
        <v>10775</v>
      </c>
      <c r="C2891" t="s">
        <v>1</v>
      </c>
      <c r="D2891" t="s">
        <v>7706</v>
      </c>
      <c r="E2891" t="s">
        <v>10763</v>
      </c>
      <c r="F2891" t="s">
        <v>10764</v>
      </c>
      <c r="G2891">
        <v>324</v>
      </c>
      <c r="H2891">
        <v>324</v>
      </c>
      <c r="I2891">
        <v>324</v>
      </c>
      <c r="J2891">
        <v>324</v>
      </c>
      <c r="K2891">
        <v>0</v>
      </c>
      <c r="L2891" s="2">
        <v>0</v>
      </c>
      <c r="M2891" s="2">
        <v>0</v>
      </c>
      <c r="N2891" s="2">
        <v>0</v>
      </c>
      <c r="O2891" s="2">
        <v>187.25</v>
      </c>
      <c r="P2891" s="2">
        <v>0</v>
      </c>
      <c r="Q2891" s="2">
        <v>0</v>
      </c>
      <c r="R2891" s="2">
        <v>0</v>
      </c>
      <c r="S2891" s="2">
        <v>0</v>
      </c>
      <c r="T2891" s="2">
        <v>0</v>
      </c>
      <c r="U2891" s="2">
        <v>187.25</v>
      </c>
      <c r="V2891" t="s">
        <v>55</v>
      </c>
    </row>
    <row r="2892" spans="1:22" ht="15.75" hidden="1" thickBot="1" x14ac:dyDescent="0.3">
      <c r="A2892" t="s">
        <v>8323</v>
      </c>
      <c r="B2892" s="6" t="s">
        <v>10775</v>
      </c>
      <c r="C2892" t="s">
        <v>1</v>
      </c>
      <c r="D2892" t="s">
        <v>7706</v>
      </c>
      <c r="E2892" t="s">
        <v>10763</v>
      </c>
      <c r="F2892" t="s">
        <v>10764</v>
      </c>
      <c r="G2892">
        <v>323</v>
      </c>
      <c r="H2892">
        <v>323</v>
      </c>
      <c r="I2892">
        <v>323</v>
      </c>
      <c r="J2892">
        <v>323</v>
      </c>
      <c r="K2892">
        <v>0</v>
      </c>
      <c r="L2892" s="2">
        <v>0</v>
      </c>
      <c r="M2892" s="2">
        <v>0</v>
      </c>
      <c r="N2892" s="2">
        <v>0</v>
      </c>
      <c r="O2892" s="2">
        <v>78</v>
      </c>
      <c r="P2892" s="2">
        <v>0</v>
      </c>
      <c r="Q2892" s="2">
        <v>0</v>
      </c>
      <c r="R2892" s="2">
        <v>0</v>
      </c>
      <c r="S2892" s="2">
        <v>0</v>
      </c>
      <c r="T2892" s="2">
        <v>0</v>
      </c>
      <c r="U2892" s="2">
        <v>78</v>
      </c>
      <c r="V2892" t="s">
        <v>55</v>
      </c>
    </row>
    <row r="2893" spans="1:22" ht="15.75" hidden="1" thickBot="1" x14ac:dyDescent="0.3">
      <c r="A2893" t="s">
        <v>8323</v>
      </c>
      <c r="B2893" s="6" t="s">
        <v>10775</v>
      </c>
      <c r="C2893" t="s">
        <v>1</v>
      </c>
      <c r="D2893" t="s">
        <v>7706</v>
      </c>
      <c r="E2893" t="s">
        <v>10763</v>
      </c>
      <c r="F2893" t="s">
        <v>10764</v>
      </c>
      <c r="G2893">
        <v>322</v>
      </c>
      <c r="H2893">
        <v>322</v>
      </c>
      <c r="I2893">
        <v>322</v>
      </c>
      <c r="J2893">
        <v>322</v>
      </c>
      <c r="K2893">
        <v>0</v>
      </c>
      <c r="L2893" s="2">
        <v>0</v>
      </c>
      <c r="M2893" s="2">
        <v>0</v>
      </c>
      <c r="N2893" s="2">
        <v>0</v>
      </c>
      <c r="O2893" s="2">
        <v>15.6</v>
      </c>
      <c r="P2893" s="2">
        <v>0</v>
      </c>
      <c r="Q2893" s="2">
        <v>0</v>
      </c>
      <c r="R2893" s="2">
        <v>0</v>
      </c>
      <c r="S2893" s="2">
        <v>0</v>
      </c>
      <c r="T2893" s="2">
        <v>0</v>
      </c>
      <c r="U2893" s="2">
        <v>15.6</v>
      </c>
      <c r="V2893" t="s">
        <v>55</v>
      </c>
    </row>
    <row r="2894" spans="1:22" ht="15.75" hidden="1" thickBot="1" x14ac:dyDescent="0.3">
      <c r="A2894" t="s">
        <v>8323</v>
      </c>
      <c r="B2894" s="6" t="s">
        <v>10775</v>
      </c>
      <c r="C2894" t="s">
        <v>1</v>
      </c>
      <c r="D2894" t="s">
        <v>7706</v>
      </c>
      <c r="E2894" t="s">
        <v>10763</v>
      </c>
      <c r="F2894" t="s">
        <v>10764</v>
      </c>
      <c r="G2894">
        <v>321</v>
      </c>
      <c r="H2894">
        <v>321</v>
      </c>
      <c r="I2894">
        <v>321</v>
      </c>
      <c r="J2894">
        <v>321</v>
      </c>
      <c r="K2894">
        <v>0</v>
      </c>
      <c r="L2894" s="2">
        <v>0</v>
      </c>
      <c r="M2894" s="2">
        <v>0</v>
      </c>
      <c r="N2894" s="2">
        <v>0</v>
      </c>
      <c r="O2894" s="2">
        <v>122.5</v>
      </c>
      <c r="P2894" s="2">
        <v>0</v>
      </c>
      <c r="Q2894" s="2">
        <v>0</v>
      </c>
      <c r="R2894" s="2">
        <v>0</v>
      </c>
      <c r="S2894" s="2">
        <v>0</v>
      </c>
      <c r="T2894" s="2">
        <v>0</v>
      </c>
      <c r="U2894" s="2">
        <v>122.5</v>
      </c>
      <c r="V2894" t="s">
        <v>55</v>
      </c>
    </row>
    <row r="2895" spans="1:22" ht="15.75" hidden="1" thickBot="1" x14ac:dyDescent="0.3">
      <c r="A2895" t="s">
        <v>8323</v>
      </c>
      <c r="B2895" s="6" t="s">
        <v>10775</v>
      </c>
      <c r="C2895" t="s">
        <v>1</v>
      </c>
      <c r="D2895" t="s">
        <v>7706</v>
      </c>
      <c r="E2895" t="s">
        <v>10763</v>
      </c>
      <c r="F2895" t="s">
        <v>10764</v>
      </c>
      <c r="G2895">
        <v>320</v>
      </c>
      <c r="H2895">
        <v>320</v>
      </c>
      <c r="I2895">
        <v>320</v>
      </c>
      <c r="J2895">
        <v>320</v>
      </c>
      <c r="K2895">
        <v>0</v>
      </c>
      <c r="L2895" s="2">
        <v>0</v>
      </c>
      <c r="M2895" s="2">
        <v>0</v>
      </c>
      <c r="N2895" s="2">
        <v>0</v>
      </c>
      <c r="O2895" s="2">
        <v>570</v>
      </c>
      <c r="P2895" s="2">
        <v>0</v>
      </c>
      <c r="Q2895" s="2">
        <v>0</v>
      </c>
      <c r="R2895" s="2">
        <v>0</v>
      </c>
      <c r="S2895" s="2">
        <v>0</v>
      </c>
      <c r="T2895" s="2">
        <v>0</v>
      </c>
      <c r="U2895" s="2">
        <v>570</v>
      </c>
      <c r="V2895" t="s">
        <v>55</v>
      </c>
    </row>
    <row r="2896" spans="1:22" ht="15.75" hidden="1" thickBot="1" x14ac:dyDescent="0.3">
      <c r="A2896" t="s">
        <v>8323</v>
      </c>
      <c r="B2896" s="6" t="s">
        <v>10775</v>
      </c>
      <c r="C2896" t="s">
        <v>1</v>
      </c>
      <c r="D2896" t="s">
        <v>7706</v>
      </c>
      <c r="E2896" t="s">
        <v>10763</v>
      </c>
      <c r="F2896" t="s">
        <v>10764</v>
      </c>
      <c r="G2896">
        <v>319</v>
      </c>
      <c r="H2896">
        <v>319</v>
      </c>
      <c r="I2896">
        <v>319</v>
      </c>
      <c r="J2896">
        <v>319</v>
      </c>
      <c r="K2896">
        <v>0</v>
      </c>
      <c r="L2896" s="2">
        <v>0</v>
      </c>
      <c r="M2896" s="2">
        <v>0</v>
      </c>
      <c r="N2896" s="2">
        <v>0</v>
      </c>
      <c r="O2896" s="2">
        <v>450</v>
      </c>
      <c r="P2896" s="2">
        <v>0</v>
      </c>
      <c r="Q2896" s="2">
        <v>0</v>
      </c>
      <c r="R2896" s="2">
        <v>0</v>
      </c>
      <c r="S2896" s="2">
        <v>0</v>
      </c>
      <c r="T2896" s="2">
        <v>0</v>
      </c>
      <c r="U2896" s="2">
        <v>450</v>
      </c>
      <c r="V2896" t="s">
        <v>55</v>
      </c>
    </row>
    <row r="2897" spans="1:22" ht="15.75" hidden="1" thickBot="1" x14ac:dyDescent="0.3">
      <c r="A2897" t="s">
        <v>8323</v>
      </c>
      <c r="B2897" s="6" t="s">
        <v>10774</v>
      </c>
      <c r="C2897" t="s">
        <v>1</v>
      </c>
      <c r="D2897" t="s">
        <v>7706</v>
      </c>
      <c r="E2897" t="s">
        <v>10763</v>
      </c>
      <c r="F2897" t="s">
        <v>10764</v>
      </c>
      <c r="G2897">
        <v>318</v>
      </c>
      <c r="H2897">
        <v>318</v>
      </c>
      <c r="I2897">
        <v>318</v>
      </c>
      <c r="J2897">
        <v>318</v>
      </c>
      <c r="K2897">
        <v>0</v>
      </c>
      <c r="L2897" s="2">
        <v>0</v>
      </c>
      <c r="M2897" s="2">
        <v>0</v>
      </c>
      <c r="N2897" s="2">
        <v>0</v>
      </c>
      <c r="O2897" s="2">
        <v>63</v>
      </c>
      <c r="P2897" s="2">
        <v>0</v>
      </c>
      <c r="Q2897" s="2">
        <v>0</v>
      </c>
      <c r="R2897" s="2">
        <v>0</v>
      </c>
      <c r="S2897" s="2">
        <v>0</v>
      </c>
      <c r="T2897" s="2">
        <v>0</v>
      </c>
      <c r="U2897" s="2">
        <v>63</v>
      </c>
      <c r="V2897" t="s">
        <v>55</v>
      </c>
    </row>
    <row r="2898" spans="1:22" ht="15.75" hidden="1" thickBot="1" x14ac:dyDescent="0.3">
      <c r="A2898" t="s">
        <v>8323</v>
      </c>
      <c r="B2898" s="6" t="s">
        <v>10774</v>
      </c>
      <c r="C2898" t="s">
        <v>1</v>
      </c>
      <c r="D2898" t="s">
        <v>7706</v>
      </c>
      <c r="E2898" t="s">
        <v>10763</v>
      </c>
      <c r="F2898" t="s">
        <v>10764</v>
      </c>
      <c r="G2898">
        <v>317</v>
      </c>
      <c r="H2898">
        <v>317</v>
      </c>
      <c r="I2898">
        <v>317</v>
      </c>
      <c r="J2898">
        <v>317</v>
      </c>
      <c r="K2898">
        <v>0</v>
      </c>
      <c r="L2898" s="2">
        <v>0</v>
      </c>
      <c r="M2898" s="2">
        <v>0</v>
      </c>
      <c r="N2898" s="2">
        <v>0</v>
      </c>
      <c r="O2898" s="2">
        <v>23.98</v>
      </c>
      <c r="P2898" s="2">
        <v>0</v>
      </c>
      <c r="Q2898" s="2">
        <v>0</v>
      </c>
      <c r="R2898" s="2">
        <v>0</v>
      </c>
      <c r="S2898" s="2">
        <v>0</v>
      </c>
      <c r="T2898" s="2">
        <v>0</v>
      </c>
      <c r="U2898" s="2">
        <v>23.98</v>
      </c>
      <c r="V2898" t="s">
        <v>55</v>
      </c>
    </row>
    <row r="2899" spans="1:22" ht="15.75" hidden="1" thickBot="1" x14ac:dyDescent="0.3">
      <c r="A2899" t="s">
        <v>8323</v>
      </c>
      <c r="B2899" s="6" t="s">
        <v>10774</v>
      </c>
      <c r="C2899" t="s">
        <v>1</v>
      </c>
      <c r="D2899" t="s">
        <v>7706</v>
      </c>
      <c r="E2899" t="s">
        <v>10763</v>
      </c>
      <c r="F2899" t="s">
        <v>10764</v>
      </c>
      <c r="G2899">
        <v>316</v>
      </c>
      <c r="H2899">
        <v>316</v>
      </c>
      <c r="I2899">
        <v>316</v>
      </c>
      <c r="J2899">
        <v>316</v>
      </c>
      <c r="K2899">
        <v>0</v>
      </c>
      <c r="L2899" s="2">
        <v>0</v>
      </c>
      <c r="M2899" s="2">
        <v>0</v>
      </c>
      <c r="N2899" s="2">
        <v>0</v>
      </c>
      <c r="O2899" s="2">
        <v>4.5</v>
      </c>
      <c r="P2899" s="2">
        <v>0</v>
      </c>
      <c r="Q2899" s="2">
        <v>0</v>
      </c>
      <c r="R2899" s="2">
        <v>0</v>
      </c>
      <c r="S2899" s="2">
        <v>0</v>
      </c>
      <c r="T2899" s="2">
        <v>0</v>
      </c>
      <c r="U2899" s="2">
        <v>4.5</v>
      </c>
      <c r="V2899" t="s">
        <v>55</v>
      </c>
    </row>
    <row r="2900" spans="1:22" ht="15.75" hidden="1" thickBot="1" x14ac:dyDescent="0.3">
      <c r="A2900" t="s">
        <v>8323</v>
      </c>
      <c r="B2900" s="6" t="s">
        <v>10774</v>
      </c>
      <c r="C2900" t="s">
        <v>1</v>
      </c>
      <c r="D2900" t="s">
        <v>7706</v>
      </c>
      <c r="E2900" t="s">
        <v>10763</v>
      </c>
      <c r="F2900" t="s">
        <v>10764</v>
      </c>
      <c r="G2900">
        <v>315</v>
      </c>
      <c r="H2900">
        <v>315</v>
      </c>
      <c r="I2900">
        <v>315</v>
      </c>
      <c r="J2900">
        <v>315</v>
      </c>
      <c r="K2900">
        <v>0</v>
      </c>
      <c r="L2900" s="2">
        <v>0</v>
      </c>
      <c r="M2900" s="2">
        <v>0</v>
      </c>
      <c r="N2900" s="2">
        <v>0</v>
      </c>
      <c r="O2900" s="2">
        <v>404</v>
      </c>
      <c r="P2900" s="2">
        <v>0</v>
      </c>
      <c r="Q2900" s="2">
        <v>0</v>
      </c>
      <c r="R2900" s="2">
        <v>0</v>
      </c>
      <c r="S2900" s="2">
        <v>0</v>
      </c>
      <c r="T2900" s="2">
        <v>0</v>
      </c>
      <c r="U2900" s="2">
        <v>404</v>
      </c>
      <c r="V2900" t="s">
        <v>55</v>
      </c>
    </row>
    <row r="2901" spans="1:22" ht="15.75" hidden="1" thickBot="1" x14ac:dyDescent="0.3">
      <c r="A2901" t="s">
        <v>8323</v>
      </c>
      <c r="B2901" s="6" t="s">
        <v>10774</v>
      </c>
      <c r="C2901" t="s">
        <v>1</v>
      </c>
      <c r="D2901" t="s">
        <v>7706</v>
      </c>
      <c r="E2901" t="s">
        <v>10763</v>
      </c>
      <c r="F2901" t="s">
        <v>10764</v>
      </c>
      <c r="G2901">
        <v>314</v>
      </c>
      <c r="H2901">
        <v>314</v>
      </c>
      <c r="I2901">
        <v>314</v>
      </c>
      <c r="J2901">
        <v>314</v>
      </c>
      <c r="K2901">
        <v>0</v>
      </c>
      <c r="L2901" s="2">
        <v>0</v>
      </c>
      <c r="M2901" s="2">
        <v>0</v>
      </c>
      <c r="N2901" s="2">
        <v>0</v>
      </c>
      <c r="O2901" s="2">
        <v>33.6</v>
      </c>
      <c r="P2901" s="2">
        <v>0</v>
      </c>
      <c r="Q2901" s="2">
        <v>0</v>
      </c>
      <c r="R2901" s="2">
        <v>0</v>
      </c>
      <c r="S2901" s="2">
        <v>0</v>
      </c>
      <c r="T2901" s="2">
        <v>0</v>
      </c>
      <c r="U2901" s="2">
        <v>33.6</v>
      </c>
      <c r="V2901" t="s">
        <v>55</v>
      </c>
    </row>
    <row r="2902" spans="1:22" ht="15.75" hidden="1" thickBot="1" x14ac:dyDescent="0.3">
      <c r="A2902" t="s">
        <v>8323</v>
      </c>
      <c r="B2902" s="6" t="s">
        <v>10774</v>
      </c>
      <c r="C2902" t="s">
        <v>1</v>
      </c>
      <c r="D2902" t="s">
        <v>7706</v>
      </c>
      <c r="E2902" t="s">
        <v>10763</v>
      </c>
      <c r="F2902" t="s">
        <v>10764</v>
      </c>
      <c r="G2902">
        <v>313</v>
      </c>
      <c r="H2902">
        <v>313</v>
      </c>
      <c r="I2902">
        <v>313</v>
      </c>
      <c r="J2902">
        <v>313</v>
      </c>
      <c r="K2902">
        <v>0</v>
      </c>
      <c r="L2902" s="2">
        <v>0</v>
      </c>
      <c r="M2902" s="2">
        <v>0</v>
      </c>
      <c r="N2902" s="2">
        <v>0</v>
      </c>
      <c r="O2902" s="2">
        <v>34.5</v>
      </c>
      <c r="P2902" s="2">
        <v>0</v>
      </c>
      <c r="Q2902" s="2">
        <v>0</v>
      </c>
      <c r="R2902" s="2">
        <v>0</v>
      </c>
      <c r="S2902" s="2">
        <v>0</v>
      </c>
      <c r="T2902" s="2">
        <v>0</v>
      </c>
      <c r="U2902" s="2">
        <v>34.5</v>
      </c>
      <c r="V2902" t="s">
        <v>55</v>
      </c>
    </row>
    <row r="2903" spans="1:22" ht="15.75" hidden="1" thickBot="1" x14ac:dyDescent="0.3">
      <c r="A2903" t="s">
        <v>8323</v>
      </c>
      <c r="B2903" s="6" t="s">
        <v>10774</v>
      </c>
      <c r="C2903" t="s">
        <v>1</v>
      </c>
      <c r="D2903" t="s">
        <v>7706</v>
      </c>
      <c r="E2903" t="s">
        <v>10763</v>
      </c>
      <c r="F2903" t="s">
        <v>10764</v>
      </c>
      <c r="G2903">
        <v>312</v>
      </c>
      <c r="H2903">
        <v>312</v>
      </c>
      <c r="I2903">
        <v>312</v>
      </c>
      <c r="J2903">
        <v>312</v>
      </c>
      <c r="K2903">
        <v>0</v>
      </c>
      <c r="L2903" s="2">
        <v>0</v>
      </c>
      <c r="M2903" s="2">
        <v>0</v>
      </c>
      <c r="N2903" s="2">
        <v>0</v>
      </c>
      <c r="O2903" s="2">
        <v>99.55</v>
      </c>
      <c r="P2903" s="2">
        <v>0</v>
      </c>
      <c r="Q2903" s="2">
        <v>0</v>
      </c>
      <c r="R2903" s="2">
        <v>0</v>
      </c>
      <c r="S2903" s="2">
        <v>0</v>
      </c>
      <c r="T2903" s="2">
        <v>0</v>
      </c>
      <c r="U2903" s="2">
        <v>99.55</v>
      </c>
      <c r="V2903" t="s">
        <v>55</v>
      </c>
    </row>
    <row r="2904" spans="1:22" ht="15.75" hidden="1" thickBot="1" x14ac:dyDescent="0.3">
      <c r="A2904" t="s">
        <v>8323</v>
      </c>
      <c r="B2904" s="6" t="s">
        <v>10774</v>
      </c>
      <c r="C2904" t="s">
        <v>1</v>
      </c>
      <c r="D2904" t="s">
        <v>7706</v>
      </c>
      <c r="E2904" t="s">
        <v>10763</v>
      </c>
      <c r="F2904" t="s">
        <v>10764</v>
      </c>
      <c r="G2904">
        <v>311</v>
      </c>
      <c r="H2904">
        <v>311</v>
      </c>
      <c r="I2904">
        <v>311</v>
      </c>
      <c r="J2904">
        <v>311</v>
      </c>
      <c r="K2904">
        <v>0</v>
      </c>
      <c r="L2904" s="2">
        <v>0</v>
      </c>
      <c r="M2904" s="2">
        <v>0</v>
      </c>
      <c r="N2904" s="2">
        <v>0</v>
      </c>
      <c r="O2904" s="2">
        <v>115</v>
      </c>
      <c r="P2904" s="2">
        <v>0</v>
      </c>
      <c r="Q2904" s="2">
        <v>0</v>
      </c>
      <c r="R2904" s="2">
        <v>0</v>
      </c>
      <c r="S2904" s="2">
        <v>0</v>
      </c>
      <c r="T2904" s="2">
        <v>0</v>
      </c>
      <c r="U2904" s="2">
        <v>115</v>
      </c>
      <c r="V2904" t="s">
        <v>55</v>
      </c>
    </row>
    <row r="2905" spans="1:22" ht="15.75" hidden="1" thickBot="1" x14ac:dyDescent="0.3">
      <c r="A2905" t="s">
        <v>8323</v>
      </c>
      <c r="B2905" s="6" t="s">
        <v>10774</v>
      </c>
      <c r="C2905" t="s">
        <v>1</v>
      </c>
      <c r="D2905" t="s">
        <v>7706</v>
      </c>
      <c r="E2905" t="s">
        <v>10763</v>
      </c>
      <c r="F2905" t="s">
        <v>10764</v>
      </c>
      <c r="G2905">
        <v>310</v>
      </c>
      <c r="H2905">
        <v>310</v>
      </c>
      <c r="I2905">
        <v>310</v>
      </c>
      <c r="J2905">
        <v>310</v>
      </c>
      <c r="K2905">
        <v>0</v>
      </c>
      <c r="L2905" s="2">
        <v>0</v>
      </c>
      <c r="M2905" s="2">
        <v>0</v>
      </c>
      <c r="N2905" s="2">
        <v>0</v>
      </c>
      <c r="O2905" s="2">
        <v>98</v>
      </c>
      <c r="P2905" s="2">
        <v>0</v>
      </c>
      <c r="Q2905" s="2">
        <v>0</v>
      </c>
      <c r="R2905" s="2">
        <v>0</v>
      </c>
      <c r="S2905" s="2">
        <v>0</v>
      </c>
      <c r="T2905" s="2">
        <v>0</v>
      </c>
      <c r="U2905" s="2">
        <v>98</v>
      </c>
      <c r="V2905" t="s">
        <v>55</v>
      </c>
    </row>
    <row r="2906" spans="1:22" ht="15.75" hidden="1" thickBot="1" x14ac:dyDescent="0.3">
      <c r="A2906" t="s">
        <v>8323</v>
      </c>
      <c r="B2906" s="6" t="s">
        <v>10774</v>
      </c>
      <c r="C2906" t="s">
        <v>1</v>
      </c>
      <c r="D2906" t="s">
        <v>7706</v>
      </c>
      <c r="E2906" t="s">
        <v>10763</v>
      </c>
      <c r="F2906" t="s">
        <v>10764</v>
      </c>
      <c r="G2906">
        <v>309</v>
      </c>
      <c r="H2906">
        <v>309</v>
      </c>
      <c r="I2906">
        <v>309</v>
      </c>
      <c r="J2906">
        <v>309</v>
      </c>
      <c r="K2906">
        <v>0</v>
      </c>
      <c r="L2906" s="2">
        <v>0</v>
      </c>
      <c r="M2906" s="2">
        <v>0</v>
      </c>
      <c r="N2906" s="2">
        <v>0</v>
      </c>
      <c r="O2906" s="2">
        <v>11</v>
      </c>
      <c r="P2906" s="2">
        <v>0</v>
      </c>
      <c r="Q2906" s="2">
        <v>0</v>
      </c>
      <c r="R2906" s="2">
        <v>0</v>
      </c>
      <c r="S2906" s="2">
        <v>0</v>
      </c>
      <c r="T2906" s="2">
        <v>0</v>
      </c>
      <c r="U2906" s="2">
        <v>11</v>
      </c>
      <c r="V2906" t="s">
        <v>55</v>
      </c>
    </row>
    <row r="2907" spans="1:22" ht="15.75" hidden="1" thickBot="1" x14ac:dyDescent="0.3">
      <c r="A2907" t="s">
        <v>8323</v>
      </c>
      <c r="B2907" s="6" t="s">
        <v>10774</v>
      </c>
      <c r="C2907" t="s">
        <v>1</v>
      </c>
      <c r="D2907" t="s">
        <v>7706</v>
      </c>
      <c r="E2907" t="s">
        <v>10763</v>
      </c>
      <c r="F2907" t="s">
        <v>10764</v>
      </c>
      <c r="G2907">
        <v>308</v>
      </c>
      <c r="H2907">
        <v>308</v>
      </c>
      <c r="I2907">
        <v>308</v>
      </c>
      <c r="J2907">
        <v>308</v>
      </c>
      <c r="K2907">
        <v>0</v>
      </c>
      <c r="L2907" s="2">
        <v>0</v>
      </c>
      <c r="M2907" s="2">
        <v>0</v>
      </c>
      <c r="N2907" s="2">
        <v>0</v>
      </c>
      <c r="O2907" s="2">
        <v>70</v>
      </c>
      <c r="P2907" s="2">
        <v>0</v>
      </c>
      <c r="Q2907" s="2">
        <v>0</v>
      </c>
      <c r="R2907" s="2">
        <v>0</v>
      </c>
      <c r="S2907" s="2">
        <v>0</v>
      </c>
      <c r="T2907" s="2">
        <v>0</v>
      </c>
      <c r="U2907" s="2">
        <v>70</v>
      </c>
      <c r="V2907" t="s">
        <v>55</v>
      </c>
    </row>
    <row r="2908" spans="1:22" ht="15.75" hidden="1" thickBot="1" x14ac:dyDescent="0.3">
      <c r="A2908" t="s">
        <v>8323</v>
      </c>
      <c r="B2908" s="6" t="s">
        <v>10774</v>
      </c>
      <c r="C2908" t="s">
        <v>1</v>
      </c>
      <c r="D2908" t="s">
        <v>7706</v>
      </c>
      <c r="E2908" t="s">
        <v>10763</v>
      </c>
      <c r="F2908" t="s">
        <v>10764</v>
      </c>
      <c r="G2908">
        <v>307</v>
      </c>
      <c r="H2908">
        <v>307</v>
      </c>
      <c r="I2908">
        <v>307</v>
      </c>
      <c r="J2908">
        <v>307</v>
      </c>
      <c r="K2908">
        <v>0</v>
      </c>
      <c r="L2908" s="2">
        <v>0</v>
      </c>
      <c r="M2908" s="2">
        <v>0</v>
      </c>
      <c r="N2908" s="2">
        <v>0</v>
      </c>
      <c r="O2908" s="2">
        <v>82.1</v>
      </c>
      <c r="P2908" s="2">
        <v>0</v>
      </c>
      <c r="Q2908" s="2">
        <v>0</v>
      </c>
      <c r="R2908" s="2">
        <v>0</v>
      </c>
      <c r="S2908" s="2">
        <v>0</v>
      </c>
      <c r="T2908" s="2">
        <v>0</v>
      </c>
      <c r="U2908" s="2">
        <v>82.1</v>
      </c>
      <c r="V2908" t="s">
        <v>55</v>
      </c>
    </row>
    <row r="2909" spans="1:22" ht="15.75" hidden="1" thickBot="1" x14ac:dyDescent="0.3">
      <c r="A2909" t="s">
        <v>8323</v>
      </c>
      <c r="B2909" s="6" t="s">
        <v>10774</v>
      </c>
      <c r="C2909" t="s">
        <v>1</v>
      </c>
      <c r="D2909" t="s">
        <v>7706</v>
      </c>
      <c r="E2909" t="s">
        <v>10763</v>
      </c>
      <c r="F2909" t="s">
        <v>10764</v>
      </c>
      <c r="G2909">
        <v>306</v>
      </c>
      <c r="H2909">
        <v>306</v>
      </c>
      <c r="I2909">
        <v>306</v>
      </c>
      <c r="J2909">
        <v>306</v>
      </c>
      <c r="K2909">
        <v>0</v>
      </c>
      <c r="L2909" s="2">
        <v>0</v>
      </c>
      <c r="M2909" s="2">
        <v>0</v>
      </c>
      <c r="N2909" s="2">
        <v>0</v>
      </c>
      <c r="O2909" s="2">
        <v>140</v>
      </c>
      <c r="P2909" s="2">
        <v>0</v>
      </c>
      <c r="Q2909" s="2">
        <v>0</v>
      </c>
      <c r="R2909" s="2">
        <v>0</v>
      </c>
      <c r="S2909" s="2">
        <v>0</v>
      </c>
      <c r="T2909" s="2">
        <v>0</v>
      </c>
      <c r="U2909" s="2">
        <v>140</v>
      </c>
      <c r="V2909" t="s">
        <v>55</v>
      </c>
    </row>
    <row r="2910" spans="1:22" ht="15.75" hidden="1" thickBot="1" x14ac:dyDescent="0.3">
      <c r="A2910" t="s">
        <v>8323</v>
      </c>
      <c r="B2910" s="6" t="s">
        <v>10774</v>
      </c>
      <c r="C2910" t="s">
        <v>1</v>
      </c>
      <c r="D2910" t="s">
        <v>7706</v>
      </c>
      <c r="E2910" t="s">
        <v>10763</v>
      </c>
      <c r="F2910" t="s">
        <v>10764</v>
      </c>
      <c r="G2910">
        <v>305</v>
      </c>
      <c r="H2910">
        <v>305</v>
      </c>
      <c r="I2910">
        <v>305</v>
      </c>
      <c r="J2910">
        <v>305</v>
      </c>
      <c r="K2910">
        <v>0</v>
      </c>
      <c r="L2910" s="2">
        <v>0</v>
      </c>
      <c r="M2910" s="2">
        <v>0</v>
      </c>
      <c r="N2910" s="2">
        <v>0</v>
      </c>
      <c r="O2910" s="2">
        <v>300</v>
      </c>
      <c r="P2910" s="2">
        <v>0</v>
      </c>
      <c r="Q2910" s="2">
        <v>0</v>
      </c>
      <c r="R2910" s="2">
        <v>0</v>
      </c>
      <c r="S2910" s="2">
        <v>0</v>
      </c>
      <c r="T2910" s="2">
        <v>0</v>
      </c>
      <c r="U2910" s="2">
        <v>300</v>
      </c>
      <c r="V2910" t="s">
        <v>55</v>
      </c>
    </row>
    <row r="2911" spans="1:22" ht="15.75" hidden="1" thickBot="1" x14ac:dyDescent="0.3">
      <c r="A2911" t="s">
        <v>8323</v>
      </c>
      <c r="B2911" s="6" t="s">
        <v>10773</v>
      </c>
      <c r="C2911" t="s">
        <v>1</v>
      </c>
      <c r="D2911" t="s">
        <v>7706</v>
      </c>
      <c r="E2911" t="s">
        <v>10763</v>
      </c>
      <c r="F2911" t="s">
        <v>10764</v>
      </c>
      <c r="G2911">
        <v>304</v>
      </c>
      <c r="H2911">
        <v>304</v>
      </c>
      <c r="I2911">
        <v>304</v>
      </c>
      <c r="J2911">
        <v>304</v>
      </c>
      <c r="K2911">
        <v>0</v>
      </c>
      <c r="L2911" s="2">
        <v>0</v>
      </c>
      <c r="M2911" s="2">
        <v>0</v>
      </c>
      <c r="N2911" s="2">
        <v>0</v>
      </c>
      <c r="O2911" s="2">
        <v>13.75</v>
      </c>
      <c r="P2911" s="2">
        <v>0</v>
      </c>
      <c r="Q2911" s="2">
        <v>0</v>
      </c>
      <c r="R2911" s="2">
        <v>0</v>
      </c>
      <c r="S2911" s="2">
        <v>0</v>
      </c>
      <c r="T2911" s="2">
        <v>0</v>
      </c>
      <c r="U2911" s="2">
        <v>13.75</v>
      </c>
      <c r="V2911" t="s">
        <v>55</v>
      </c>
    </row>
    <row r="2912" spans="1:22" ht="15.75" hidden="1" thickBot="1" x14ac:dyDescent="0.3">
      <c r="A2912" t="s">
        <v>8323</v>
      </c>
      <c r="B2912" s="6" t="s">
        <v>10773</v>
      </c>
      <c r="C2912" t="s">
        <v>1</v>
      </c>
      <c r="D2912" t="s">
        <v>7706</v>
      </c>
      <c r="E2912" t="s">
        <v>10763</v>
      </c>
      <c r="F2912" t="s">
        <v>10764</v>
      </c>
      <c r="G2912">
        <v>303</v>
      </c>
      <c r="H2912">
        <v>303</v>
      </c>
      <c r="I2912">
        <v>303</v>
      </c>
      <c r="J2912">
        <v>303</v>
      </c>
      <c r="K2912">
        <v>0</v>
      </c>
      <c r="L2912" s="2">
        <v>0</v>
      </c>
      <c r="M2912" s="2">
        <v>0</v>
      </c>
      <c r="N2912" s="2">
        <v>0</v>
      </c>
      <c r="O2912" s="2">
        <v>120.3</v>
      </c>
      <c r="P2912" s="2">
        <v>0</v>
      </c>
      <c r="Q2912" s="2">
        <v>0</v>
      </c>
      <c r="R2912" s="2">
        <v>0</v>
      </c>
      <c r="S2912" s="2">
        <v>0</v>
      </c>
      <c r="T2912" s="2">
        <v>0</v>
      </c>
      <c r="U2912" s="2">
        <v>120.3</v>
      </c>
      <c r="V2912" t="s">
        <v>55</v>
      </c>
    </row>
    <row r="2913" spans="1:22" ht="15.75" hidden="1" thickBot="1" x14ac:dyDescent="0.3">
      <c r="A2913" t="s">
        <v>8323</v>
      </c>
      <c r="B2913" s="6" t="s">
        <v>10773</v>
      </c>
      <c r="C2913" t="s">
        <v>1</v>
      </c>
      <c r="D2913" t="s">
        <v>7706</v>
      </c>
      <c r="E2913" t="s">
        <v>10763</v>
      </c>
      <c r="F2913" t="s">
        <v>10764</v>
      </c>
      <c r="G2913">
        <v>302</v>
      </c>
      <c r="H2913">
        <v>302</v>
      </c>
      <c r="I2913">
        <v>302</v>
      </c>
      <c r="J2913">
        <v>302</v>
      </c>
      <c r="K2913">
        <v>0</v>
      </c>
      <c r="L2913" s="2">
        <v>0</v>
      </c>
      <c r="M2913" s="2">
        <v>0</v>
      </c>
      <c r="N2913" s="2">
        <v>0</v>
      </c>
      <c r="O2913" s="2">
        <v>69</v>
      </c>
      <c r="P2913" s="2">
        <v>0</v>
      </c>
      <c r="Q2913" s="2">
        <v>0</v>
      </c>
      <c r="R2913" s="2">
        <v>0</v>
      </c>
      <c r="S2913" s="2">
        <v>0</v>
      </c>
      <c r="T2913" s="2">
        <v>0</v>
      </c>
      <c r="U2913" s="2">
        <v>69</v>
      </c>
      <c r="V2913" t="s">
        <v>55</v>
      </c>
    </row>
    <row r="2914" spans="1:22" ht="15.75" hidden="1" thickBot="1" x14ac:dyDescent="0.3">
      <c r="A2914" t="s">
        <v>8323</v>
      </c>
      <c r="B2914" s="6" t="s">
        <v>10773</v>
      </c>
      <c r="C2914" t="s">
        <v>1</v>
      </c>
      <c r="D2914" t="s">
        <v>7706</v>
      </c>
      <c r="E2914" t="s">
        <v>10763</v>
      </c>
      <c r="F2914" t="s">
        <v>10764</v>
      </c>
      <c r="G2914">
        <v>301</v>
      </c>
      <c r="H2914">
        <v>301</v>
      </c>
      <c r="I2914">
        <v>301</v>
      </c>
      <c r="J2914">
        <v>301</v>
      </c>
      <c r="K2914">
        <v>0</v>
      </c>
      <c r="L2914" s="2">
        <v>0</v>
      </c>
      <c r="M2914" s="2">
        <v>0</v>
      </c>
      <c r="N2914" s="2">
        <v>0</v>
      </c>
      <c r="O2914" s="2">
        <v>119.6</v>
      </c>
      <c r="P2914" s="2">
        <v>0</v>
      </c>
      <c r="Q2914" s="2">
        <v>0</v>
      </c>
      <c r="R2914" s="2">
        <v>0</v>
      </c>
      <c r="S2914" s="2">
        <v>0</v>
      </c>
      <c r="T2914" s="2">
        <v>0</v>
      </c>
      <c r="U2914" s="2">
        <v>119.6</v>
      </c>
      <c r="V2914" t="s">
        <v>55</v>
      </c>
    </row>
    <row r="2915" spans="1:22" ht="15.75" hidden="1" thickBot="1" x14ac:dyDescent="0.3">
      <c r="A2915" t="s">
        <v>8323</v>
      </c>
      <c r="B2915" s="6" t="s">
        <v>10772</v>
      </c>
      <c r="C2915" t="s">
        <v>1</v>
      </c>
      <c r="D2915" t="s">
        <v>7706</v>
      </c>
      <c r="E2915" t="s">
        <v>10763</v>
      </c>
      <c r="F2915" t="s">
        <v>10764</v>
      </c>
      <c r="G2915">
        <v>300</v>
      </c>
      <c r="H2915">
        <v>300</v>
      </c>
      <c r="I2915">
        <v>300</v>
      </c>
      <c r="J2915">
        <v>300</v>
      </c>
      <c r="K2915">
        <v>0</v>
      </c>
      <c r="L2915" s="2">
        <v>0</v>
      </c>
      <c r="M2915" s="2">
        <v>0</v>
      </c>
      <c r="N2915" s="2">
        <v>0</v>
      </c>
      <c r="O2915" s="2">
        <v>870</v>
      </c>
      <c r="P2915" s="2">
        <v>0</v>
      </c>
      <c r="Q2915" s="2">
        <v>0</v>
      </c>
      <c r="R2915" s="2">
        <v>0</v>
      </c>
      <c r="S2915" s="2">
        <v>0</v>
      </c>
      <c r="T2915" s="2">
        <v>0</v>
      </c>
      <c r="U2915" s="2">
        <v>870</v>
      </c>
      <c r="V2915" t="s">
        <v>55</v>
      </c>
    </row>
    <row r="2916" spans="1:22" ht="15.75" hidden="1" thickBot="1" x14ac:dyDescent="0.3">
      <c r="A2916" t="s">
        <v>8323</v>
      </c>
      <c r="B2916" s="6" t="s">
        <v>10772</v>
      </c>
      <c r="C2916" t="s">
        <v>1</v>
      </c>
      <c r="D2916" t="s">
        <v>7706</v>
      </c>
      <c r="E2916" t="s">
        <v>10763</v>
      </c>
      <c r="F2916" t="s">
        <v>10764</v>
      </c>
      <c r="G2916">
        <v>299</v>
      </c>
      <c r="H2916">
        <v>299</v>
      </c>
      <c r="I2916">
        <v>299</v>
      </c>
      <c r="J2916">
        <v>299</v>
      </c>
      <c r="K2916">
        <v>0</v>
      </c>
      <c r="L2916" s="2">
        <v>0</v>
      </c>
      <c r="M2916" s="2">
        <v>0</v>
      </c>
      <c r="N2916" s="2">
        <v>0</v>
      </c>
      <c r="O2916" s="2">
        <v>6</v>
      </c>
      <c r="P2916" s="2">
        <v>0</v>
      </c>
      <c r="Q2916" s="2">
        <v>0</v>
      </c>
      <c r="R2916" s="2">
        <v>0</v>
      </c>
      <c r="S2916" s="2">
        <v>0</v>
      </c>
      <c r="T2916" s="2">
        <v>0</v>
      </c>
      <c r="U2916" s="2">
        <v>6</v>
      </c>
      <c r="V2916" t="s">
        <v>55</v>
      </c>
    </row>
    <row r="2917" spans="1:22" ht="15.75" hidden="1" thickBot="1" x14ac:dyDescent="0.3">
      <c r="A2917" t="s">
        <v>8323</v>
      </c>
      <c r="B2917" s="6" t="s">
        <v>10772</v>
      </c>
      <c r="C2917" t="s">
        <v>1</v>
      </c>
      <c r="D2917" t="s">
        <v>7706</v>
      </c>
      <c r="E2917" t="s">
        <v>10763</v>
      </c>
      <c r="F2917" t="s">
        <v>10764</v>
      </c>
      <c r="G2917">
        <v>298</v>
      </c>
      <c r="H2917">
        <v>298</v>
      </c>
      <c r="I2917">
        <v>298</v>
      </c>
      <c r="J2917">
        <v>298</v>
      </c>
      <c r="K2917">
        <v>0</v>
      </c>
      <c r="L2917" s="2">
        <v>0</v>
      </c>
      <c r="M2917" s="2">
        <v>0</v>
      </c>
      <c r="N2917" s="2">
        <v>0</v>
      </c>
      <c r="O2917" s="2">
        <v>413.5</v>
      </c>
      <c r="P2917" s="2">
        <v>0</v>
      </c>
      <c r="Q2917" s="2">
        <v>0</v>
      </c>
      <c r="R2917" s="2">
        <v>0</v>
      </c>
      <c r="S2917" s="2">
        <v>0</v>
      </c>
      <c r="T2917" s="2">
        <v>0</v>
      </c>
      <c r="U2917" s="2">
        <v>413.5</v>
      </c>
      <c r="V2917" t="s">
        <v>55</v>
      </c>
    </row>
    <row r="2918" spans="1:22" ht="15.75" hidden="1" thickBot="1" x14ac:dyDescent="0.3">
      <c r="A2918" t="s">
        <v>8323</v>
      </c>
      <c r="B2918" s="6" t="s">
        <v>10771</v>
      </c>
      <c r="C2918" t="s">
        <v>1</v>
      </c>
      <c r="D2918" t="s">
        <v>7706</v>
      </c>
      <c r="E2918" t="s">
        <v>10763</v>
      </c>
      <c r="F2918" t="s">
        <v>10764</v>
      </c>
      <c r="G2918">
        <v>297</v>
      </c>
      <c r="H2918">
        <v>297</v>
      </c>
      <c r="I2918">
        <v>297</v>
      </c>
      <c r="J2918">
        <v>297</v>
      </c>
      <c r="K2918">
        <v>0</v>
      </c>
      <c r="L2918" s="2">
        <v>0</v>
      </c>
      <c r="M2918" s="2">
        <v>0</v>
      </c>
      <c r="N2918" s="2">
        <v>0</v>
      </c>
      <c r="O2918" s="2">
        <v>0</v>
      </c>
      <c r="P2918" s="2">
        <v>0</v>
      </c>
      <c r="Q2918" s="2">
        <v>0</v>
      </c>
      <c r="R2918" s="2">
        <v>0</v>
      </c>
      <c r="S2918" s="2">
        <v>0</v>
      </c>
      <c r="T2918" s="2">
        <v>0</v>
      </c>
      <c r="U2918" s="2">
        <v>0</v>
      </c>
      <c r="V2918" t="s">
        <v>55</v>
      </c>
    </row>
    <row r="2919" spans="1:22" ht="15.75" hidden="1" thickBot="1" x14ac:dyDescent="0.3">
      <c r="A2919" t="s">
        <v>8323</v>
      </c>
      <c r="B2919" s="6" t="s">
        <v>10771</v>
      </c>
      <c r="C2919" t="s">
        <v>1</v>
      </c>
      <c r="D2919" t="s">
        <v>7706</v>
      </c>
      <c r="E2919" t="s">
        <v>10763</v>
      </c>
      <c r="F2919" t="s">
        <v>10764</v>
      </c>
      <c r="G2919">
        <v>296</v>
      </c>
      <c r="H2919">
        <v>296</v>
      </c>
      <c r="I2919">
        <v>296</v>
      </c>
      <c r="J2919">
        <v>296</v>
      </c>
      <c r="K2919">
        <v>0</v>
      </c>
      <c r="L2919" s="2">
        <v>0</v>
      </c>
      <c r="M2919" s="2">
        <v>0</v>
      </c>
      <c r="N2919" s="2">
        <v>0</v>
      </c>
      <c r="O2919" s="2">
        <v>477.75</v>
      </c>
      <c r="P2919" s="2">
        <v>0</v>
      </c>
      <c r="Q2919" s="2">
        <v>0</v>
      </c>
      <c r="R2919" s="2">
        <v>0</v>
      </c>
      <c r="S2919" s="2">
        <v>0</v>
      </c>
      <c r="T2919" s="2">
        <v>0</v>
      </c>
      <c r="U2919" s="2">
        <v>477.75</v>
      </c>
      <c r="V2919" t="s">
        <v>55</v>
      </c>
    </row>
    <row r="2920" spans="1:22" ht="15.75" hidden="1" thickBot="1" x14ac:dyDescent="0.3">
      <c r="A2920" t="s">
        <v>8323</v>
      </c>
      <c r="B2920" s="6" t="s">
        <v>10771</v>
      </c>
      <c r="C2920" t="s">
        <v>1</v>
      </c>
      <c r="D2920" t="s">
        <v>7706</v>
      </c>
      <c r="E2920" t="s">
        <v>10763</v>
      </c>
      <c r="F2920" t="s">
        <v>10764</v>
      </c>
      <c r="G2920">
        <v>295</v>
      </c>
      <c r="H2920">
        <v>295</v>
      </c>
      <c r="I2920">
        <v>295</v>
      </c>
      <c r="J2920">
        <v>295</v>
      </c>
      <c r="K2920">
        <v>0</v>
      </c>
      <c r="L2920" s="2">
        <v>0</v>
      </c>
      <c r="M2920" s="2">
        <v>0</v>
      </c>
      <c r="N2920" s="2">
        <v>0</v>
      </c>
      <c r="O2920" s="2">
        <v>849.5</v>
      </c>
      <c r="P2920" s="2">
        <v>0</v>
      </c>
      <c r="Q2920" s="2">
        <v>0</v>
      </c>
      <c r="R2920" s="2">
        <v>0</v>
      </c>
      <c r="S2920" s="2">
        <v>0</v>
      </c>
      <c r="T2920" s="2">
        <v>0</v>
      </c>
      <c r="U2920" s="2">
        <v>849.5</v>
      </c>
      <c r="V2920" t="s">
        <v>55</v>
      </c>
    </row>
    <row r="2921" spans="1:22" ht="15.75" hidden="1" thickBot="1" x14ac:dyDescent="0.3">
      <c r="A2921" t="s">
        <v>8323</v>
      </c>
      <c r="B2921" s="6" t="s">
        <v>10771</v>
      </c>
      <c r="C2921" t="s">
        <v>1</v>
      </c>
      <c r="D2921" t="s">
        <v>7706</v>
      </c>
      <c r="E2921" t="s">
        <v>10763</v>
      </c>
      <c r="F2921" t="s">
        <v>10764</v>
      </c>
      <c r="G2921">
        <v>294</v>
      </c>
      <c r="H2921">
        <v>294</v>
      </c>
      <c r="I2921">
        <v>294</v>
      </c>
      <c r="J2921">
        <v>294</v>
      </c>
      <c r="K2921">
        <v>0</v>
      </c>
      <c r="L2921" s="2">
        <v>0</v>
      </c>
      <c r="M2921" s="2">
        <v>0</v>
      </c>
      <c r="N2921" s="2">
        <v>0</v>
      </c>
      <c r="O2921" s="2">
        <v>0</v>
      </c>
      <c r="P2921" s="2">
        <v>0</v>
      </c>
      <c r="Q2921" s="2">
        <v>0</v>
      </c>
      <c r="R2921" s="2">
        <v>0</v>
      </c>
      <c r="S2921" s="2">
        <v>0</v>
      </c>
      <c r="T2921" s="2">
        <v>0</v>
      </c>
      <c r="U2921" s="2">
        <v>0</v>
      </c>
      <c r="V2921" t="s">
        <v>55</v>
      </c>
    </row>
    <row r="2922" spans="1:22" ht="15.75" hidden="1" thickBot="1" x14ac:dyDescent="0.3">
      <c r="A2922" t="s">
        <v>8323</v>
      </c>
      <c r="B2922" s="6" t="s">
        <v>10771</v>
      </c>
      <c r="C2922" t="s">
        <v>1</v>
      </c>
      <c r="D2922" t="s">
        <v>7706</v>
      </c>
      <c r="E2922" t="s">
        <v>10763</v>
      </c>
      <c r="F2922" t="s">
        <v>10764</v>
      </c>
      <c r="G2922">
        <v>293</v>
      </c>
      <c r="H2922">
        <v>293</v>
      </c>
      <c r="I2922">
        <v>293</v>
      </c>
      <c r="J2922">
        <v>293</v>
      </c>
      <c r="K2922">
        <v>0</v>
      </c>
      <c r="L2922" s="2">
        <v>0</v>
      </c>
      <c r="M2922" s="2">
        <v>0</v>
      </c>
      <c r="N2922" s="2">
        <v>0</v>
      </c>
      <c r="O2922" s="2">
        <v>31.5</v>
      </c>
      <c r="P2922" s="2">
        <v>0</v>
      </c>
      <c r="Q2922" s="2">
        <v>0</v>
      </c>
      <c r="R2922" s="2">
        <v>0</v>
      </c>
      <c r="S2922" s="2">
        <v>0</v>
      </c>
      <c r="T2922" s="2">
        <v>0</v>
      </c>
      <c r="U2922" s="2">
        <v>31.5</v>
      </c>
      <c r="V2922" t="s">
        <v>55</v>
      </c>
    </row>
    <row r="2923" spans="1:22" ht="15.75" hidden="1" thickBot="1" x14ac:dyDescent="0.3">
      <c r="A2923" t="s">
        <v>8323</v>
      </c>
      <c r="B2923" s="6" t="s">
        <v>10771</v>
      </c>
      <c r="C2923" t="s">
        <v>1</v>
      </c>
      <c r="D2923" t="s">
        <v>7706</v>
      </c>
      <c r="E2923" t="s">
        <v>10763</v>
      </c>
      <c r="F2923" t="s">
        <v>10764</v>
      </c>
      <c r="G2923">
        <v>292</v>
      </c>
      <c r="H2923">
        <v>292</v>
      </c>
      <c r="I2923">
        <v>292</v>
      </c>
      <c r="J2923">
        <v>292</v>
      </c>
      <c r="K2923">
        <v>0</v>
      </c>
      <c r="L2923" s="2">
        <v>0</v>
      </c>
      <c r="M2923" s="2">
        <v>0</v>
      </c>
      <c r="N2923" s="2">
        <v>0</v>
      </c>
      <c r="O2923" s="2">
        <v>3.85</v>
      </c>
      <c r="P2923" s="2">
        <v>0</v>
      </c>
      <c r="Q2923" s="2">
        <v>0</v>
      </c>
      <c r="R2923" s="2">
        <v>0</v>
      </c>
      <c r="S2923" s="2">
        <v>0</v>
      </c>
      <c r="T2923" s="2">
        <v>0</v>
      </c>
      <c r="U2923" s="2">
        <v>3.85</v>
      </c>
      <c r="V2923" t="s">
        <v>55</v>
      </c>
    </row>
    <row r="2924" spans="1:22" ht="15.75" hidden="1" thickBot="1" x14ac:dyDescent="0.3">
      <c r="A2924" t="s">
        <v>8323</v>
      </c>
      <c r="B2924" s="6" t="s">
        <v>10771</v>
      </c>
      <c r="C2924" t="s">
        <v>1</v>
      </c>
      <c r="D2924" t="s">
        <v>7706</v>
      </c>
      <c r="E2924" t="s">
        <v>10763</v>
      </c>
      <c r="F2924" t="s">
        <v>10764</v>
      </c>
      <c r="G2924">
        <v>291</v>
      </c>
      <c r="H2924">
        <v>291</v>
      </c>
      <c r="I2924">
        <v>291</v>
      </c>
      <c r="J2924">
        <v>291</v>
      </c>
      <c r="K2924">
        <v>0</v>
      </c>
      <c r="L2924" s="2">
        <v>0</v>
      </c>
      <c r="M2924" s="2">
        <v>0</v>
      </c>
      <c r="N2924" s="2">
        <v>0</v>
      </c>
      <c r="O2924" s="2">
        <v>211.5</v>
      </c>
      <c r="P2924" s="2">
        <v>0</v>
      </c>
      <c r="Q2924" s="2">
        <v>0</v>
      </c>
      <c r="R2924" s="2">
        <v>0</v>
      </c>
      <c r="S2924" s="2">
        <v>0</v>
      </c>
      <c r="T2924" s="2">
        <v>0</v>
      </c>
      <c r="U2924" s="2">
        <v>211.5</v>
      </c>
      <c r="V2924" t="s">
        <v>55</v>
      </c>
    </row>
    <row r="2925" spans="1:22" ht="15.75" hidden="1" thickBot="1" x14ac:dyDescent="0.3">
      <c r="A2925" t="s">
        <v>8323</v>
      </c>
      <c r="B2925" s="6" t="s">
        <v>10771</v>
      </c>
      <c r="C2925" t="s">
        <v>1</v>
      </c>
      <c r="D2925" t="s">
        <v>7706</v>
      </c>
      <c r="E2925" t="s">
        <v>10763</v>
      </c>
      <c r="F2925" t="s">
        <v>10764</v>
      </c>
      <c r="G2925">
        <v>290</v>
      </c>
      <c r="H2925">
        <v>290</v>
      </c>
      <c r="I2925">
        <v>290</v>
      </c>
      <c r="J2925">
        <v>290</v>
      </c>
      <c r="K2925">
        <v>0</v>
      </c>
      <c r="L2925" s="2">
        <v>0</v>
      </c>
      <c r="M2925" s="2">
        <v>0</v>
      </c>
      <c r="N2925" s="2">
        <v>0</v>
      </c>
      <c r="O2925" s="2">
        <v>31.75</v>
      </c>
      <c r="P2925" s="2">
        <v>0</v>
      </c>
      <c r="Q2925" s="2">
        <v>0</v>
      </c>
      <c r="R2925" s="2">
        <v>0</v>
      </c>
      <c r="S2925" s="2">
        <v>0</v>
      </c>
      <c r="T2925" s="2">
        <v>0</v>
      </c>
      <c r="U2925" s="2">
        <v>31.75</v>
      </c>
      <c r="V2925" t="s">
        <v>55</v>
      </c>
    </row>
    <row r="2926" spans="1:22" ht="15.75" hidden="1" thickBot="1" x14ac:dyDescent="0.3">
      <c r="A2926" t="s">
        <v>8323</v>
      </c>
      <c r="B2926" s="6" t="s">
        <v>10771</v>
      </c>
      <c r="C2926" t="s">
        <v>1</v>
      </c>
      <c r="D2926" t="s">
        <v>7706</v>
      </c>
      <c r="E2926" t="s">
        <v>10763</v>
      </c>
      <c r="F2926" t="s">
        <v>10764</v>
      </c>
      <c r="G2926">
        <v>289</v>
      </c>
      <c r="H2926">
        <v>289</v>
      </c>
      <c r="I2926">
        <v>289</v>
      </c>
      <c r="J2926">
        <v>289</v>
      </c>
      <c r="K2926">
        <v>0</v>
      </c>
      <c r="L2926" s="2">
        <v>0</v>
      </c>
      <c r="M2926" s="2">
        <v>0</v>
      </c>
      <c r="N2926" s="2">
        <v>0</v>
      </c>
      <c r="O2926" s="2">
        <v>11</v>
      </c>
      <c r="P2926" s="2">
        <v>0</v>
      </c>
      <c r="Q2926" s="2">
        <v>0</v>
      </c>
      <c r="R2926" s="2">
        <v>0</v>
      </c>
      <c r="S2926" s="2">
        <v>0</v>
      </c>
      <c r="T2926" s="2">
        <v>0</v>
      </c>
      <c r="U2926" s="2">
        <v>11</v>
      </c>
      <c r="V2926" t="s">
        <v>55</v>
      </c>
    </row>
    <row r="2927" spans="1:22" ht="15.75" hidden="1" thickBot="1" x14ac:dyDescent="0.3">
      <c r="A2927" t="s">
        <v>8323</v>
      </c>
      <c r="B2927" s="6" t="s">
        <v>10771</v>
      </c>
      <c r="C2927" t="s">
        <v>1</v>
      </c>
      <c r="D2927" t="s">
        <v>7706</v>
      </c>
      <c r="E2927" t="s">
        <v>10763</v>
      </c>
      <c r="F2927" t="s">
        <v>10764</v>
      </c>
      <c r="G2927">
        <v>288</v>
      </c>
      <c r="H2927">
        <v>288</v>
      </c>
      <c r="I2927">
        <v>288</v>
      </c>
      <c r="J2927">
        <v>288</v>
      </c>
      <c r="K2927">
        <v>0</v>
      </c>
      <c r="L2927" s="2">
        <v>0</v>
      </c>
      <c r="M2927" s="2">
        <v>0</v>
      </c>
      <c r="N2927" s="2">
        <v>0</v>
      </c>
      <c r="O2927" s="2">
        <v>31</v>
      </c>
      <c r="P2927" s="2">
        <v>0</v>
      </c>
      <c r="Q2927" s="2">
        <v>0</v>
      </c>
      <c r="R2927" s="2">
        <v>0</v>
      </c>
      <c r="S2927" s="2">
        <v>0</v>
      </c>
      <c r="T2927" s="2">
        <v>0</v>
      </c>
      <c r="U2927" s="2">
        <v>31</v>
      </c>
      <c r="V2927" t="s">
        <v>55</v>
      </c>
    </row>
    <row r="2928" spans="1:22" ht="15.75" hidden="1" thickBot="1" x14ac:dyDescent="0.3">
      <c r="A2928" t="s">
        <v>8323</v>
      </c>
      <c r="B2928" s="6" t="s">
        <v>10771</v>
      </c>
      <c r="C2928" t="s">
        <v>1</v>
      </c>
      <c r="D2928" t="s">
        <v>7706</v>
      </c>
      <c r="E2928" t="s">
        <v>10763</v>
      </c>
      <c r="F2928" t="s">
        <v>10764</v>
      </c>
      <c r="G2928">
        <v>287</v>
      </c>
      <c r="H2928">
        <v>287</v>
      </c>
      <c r="I2928">
        <v>287</v>
      </c>
      <c r="J2928">
        <v>287</v>
      </c>
      <c r="K2928">
        <v>0</v>
      </c>
      <c r="L2928" s="2">
        <v>0</v>
      </c>
      <c r="M2928" s="2">
        <v>0</v>
      </c>
      <c r="N2928" s="2">
        <v>0</v>
      </c>
      <c r="O2928" s="2">
        <v>401.5</v>
      </c>
      <c r="P2928" s="2">
        <v>0</v>
      </c>
      <c r="Q2928" s="2">
        <v>0</v>
      </c>
      <c r="R2928" s="2">
        <v>0</v>
      </c>
      <c r="S2928" s="2">
        <v>0</v>
      </c>
      <c r="T2928" s="2">
        <v>0</v>
      </c>
      <c r="U2928" s="2">
        <v>401.5</v>
      </c>
      <c r="V2928" t="s">
        <v>55</v>
      </c>
    </row>
    <row r="2929" spans="1:22" ht="15.75" hidden="1" thickBot="1" x14ac:dyDescent="0.3">
      <c r="A2929" t="s">
        <v>8323</v>
      </c>
      <c r="B2929" s="6" t="s">
        <v>10771</v>
      </c>
      <c r="C2929" t="s">
        <v>1</v>
      </c>
      <c r="D2929" t="s">
        <v>7706</v>
      </c>
      <c r="E2929" t="s">
        <v>10763</v>
      </c>
      <c r="F2929" t="s">
        <v>10764</v>
      </c>
      <c r="G2929">
        <v>286</v>
      </c>
      <c r="H2929">
        <v>286</v>
      </c>
      <c r="I2929">
        <v>286</v>
      </c>
      <c r="J2929">
        <v>286</v>
      </c>
      <c r="K2929">
        <v>0</v>
      </c>
      <c r="L2929" s="2">
        <v>0</v>
      </c>
      <c r="M2929" s="2">
        <v>0</v>
      </c>
      <c r="N2929" s="2">
        <v>0</v>
      </c>
      <c r="O2929" s="2">
        <v>122.1</v>
      </c>
      <c r="P2929" s="2">
        <v>0</v>
      </c>
      <c r="Q2929" s="2">
        <v>0</v>
      </c>
      <c r="R2929" s="2">
        <v>0</v>
      </c>
      <c r="S2929" s="2">
        <v>0</v>
      </c>
      <c r="T2929" s="2">
        <v>0</v>
      </c>
      <c r="U2929" s="2">
        <v>122.1</v>
      </c>
      <c r="V2929" t="s">
        <v>55</v>
      </c>
    </row>
    <row r="2930" spans="1:22" ht="15.75" hidden="1" thickBot="1" x14ac:dyDescent="0.3">
      <c r="A2930" t="s">
        <v>8323</v>
      </c>
      <c r="B2930" s="6" t="s">
        <v>10771</v>
      </c>
      <c r="C2930" t="s">
        <v>1</v>
      </c>
      <c r="D2930" t="s">
        <v>7706</v>
      </c>
      <c r="E2930" t="s">
        <v>10763</v>
      </c>
      <c r="F2930" t="s">
        <v>10764</v>
      </c>
      <c r="G2930">
        <v>285</v>
      </c>
      <c r="H2930">
        <v>285</v>
      </c>
      <c r="I2930">
        <v>285</v>
      </c>
      <c r="J2930">
        <v>285</v>
      </c>
      <c r="K2930">
        <v>0</v>
      </c>
      <c r="L2930" s="2">
        <v>0</v>
      </c>
      <c r="M2930" s="2">
        <v>0</v>
      </c>
      <c r="N2930" s="2">
        <v>0</v>
      </c>
      <c r="O2930" s="2">
        <v>0</v>
      </c>
      <c r="P2930" s="2">
        <v>0</v>
      </c>
      <c r="Q2930" s="2">
        <v>0</v>
      </c>
      <c r="R2930" s="2">
        <v>0</v>
      </c>
      <c r="S2930" s="2">
        <v>0</v>
      </c>
      <c r="T2930" s="2">
        <v>0</v>
      </c>
      <c r="U2930" s="2">
        <v>0</v>
      </c>
      <c r="V2930" t="s">
        <v>55</v>
      </c>
    </row>
    <row r="2931" spans="1:22" ht="15.75" hidden="1" thickBot="1" x14ac:dyDescent="0.3">
      <c r="A2931" t="s">
        <v>8323</v>
      </c>
      <c r="B2931" s="6" t="s">
        <v>10771</v>
      </c>
      <c r="C2931" t="s">
        <v>1</v>
      </c>
      <c r="D2931" t="s">
        <v>7706</v>
      </c>
      <c r="E2931" t="s">
        <v>10763</v>
      </c>
      <c r="F2931" t="s">
        <v>10764</v>
      </c>
      <c r="G2931">
        <v>284</v>
      </c>
      <c r="H2931">
        <v>284</v>
      </c>
      <c r="I2931">
        <v>284</v>
      </c>
      <c r="J2931">
        <v>284</v>
      </c>
      <c r="K2931">
        <v>0</v>
      </c>
      <c r="L2931" s="2">
        <v>0</v>
      </c>
      <c r="M2931" s="2">
        <v>0</v>
      </c>
      <c r="N2931" s="2">
        <v>0</v>
      </c>
      <c r="O2931" s="2">
        <v>45</v>
      </c>
      <c r="P2931" s="2">
        <v>0</v>
      </c>
      <c r="Q2931" s="2">
        <v>0</v>
      </c>
      <c r="R2931" s="2">
        <v>0</v>
      </c>
      <c r="S2931" s="2">
        <v>0</v>
      </c>
      <c r="T2931" s="2">
        <v>0</v>
      </c>
      <c r="U2931" s="2">
        <v>45</v>
      </c>
      <c r="V2931" t="s">
        <v>55</v>
      </c>
    </row>
    <row r="2932" spans="1:22" ht="15.75" hidden="1" thickBot="1" x14ac:dyDescent="0.3">
      <c r="A2932" t="s">
        <v>8323</v>
      </c>
      <c r="B2932" s="6" t="s">
        <v>10771</v>
      </c>
      <c r="C2932" t="s">
        <v>1</v>
      </c>
      <c r="D2932" t="s">
        <v>7706</v>
      </c>
      <c r="E2932" t="s">
        <v>10763</v>
      </c>
      <c r="F2932" t="s">
        <v>10764</v>
      </c>
      <c r="G2932">
        <v>283</v>
      </c>
      <c r="H2932">
        <v>283</v>
      </c>
      <c r="I2932">
        <v>283</v>
      </c>
      <c r="J2932">
        <v>283</v>
      </c>
      <c r="K2932">
        <v>0</v>
      </c>
      <c r="L2932" s="2">
        <v>0</v>
      </c>
      <c r="M2932" s="2">
        <v>0</v>
      </c>
      <c r="N2932" s="2">
        <v>0</v>
      </c>
      <c r="O2932" s="2">
        <v>100.8</v>
      </c>
      <c r="P2932" s="2">
        <v>0</v>
      </c>
      <c r="Q2932" s="2">
        <v>0</v>
      </c>
      <c r="R2932" s="2">
        <v>0</v>
      </c>
      <c r="S2932" s="2">
        <v>0</v>
      </c>
      <c r="T2932" s="2">
        <v>0</v>
      </c>
      <c r="U2932" s="2">
        <v>100.8</v>
      </c>
      <c r="V2932" t="s">
        <v>55</v>
      </c>
    </row>
    <row r="2933" spans="1:22" ht="15.75" hidden="1" thickBot="1" x14ac:dyDescent="0.3">
      <c r="A2933" t="s">
        <v>8323</v>
      </c>
      <c r="B2933" s="6" t="s">
        <v>10771</v>
      </c>
      <c r="C2933" t="s">
        <v>1</v>
      </c>
      <c r="D2933" t="s">
        <v>7706</v>
      </c>
      <c r="E2933" t="s">
        <v>10763</v>
      </c>
      <c r="F2933" t="s">
        <v>10764</v>
      </c>
      <c r="G2933">
        <v>282</v>
      </c>
      <c r="H2933">
        <v>282</v>
      </c>
      <c r="I2933">
        <v>282</v>
      </c>
      <c r="J2933">
        <v>282</v>
      </c>
      <c r="K2933">
        <v>0</v>
      </c>
      <c r="L2933" s="2">
        <v>0</v>
      </c>
      <c r="M2933" s="2">
        <v>0</v>
      </c>
      <c r="N2933" s="2">
        <v>0</v>
      </c>
      <c r="O2933" s="2">
        <v>91</v>
      </c>
      <c r="P2933" s="2">
        <v>0</v>
      </c>
      <c r="Q2933" s="2">
        <v>0</v>
      </c>
      <c r="R2933" s="2">
        <v>0</v>
      </c>
      <c r="S2933" s="2">
        <v>0</v>
      </c>
      <c r="T2933" s="2">
        <v>0</v>
      </c>
      <c r="U2933" s="2">
        <v>91</v>
      </c>
      <c r="V2933" t="s">
        <v>55</v>
      </c>
    </row>
    <row r="2934" spans="1:22" ht="15.75" hidden="1" thickBot="1" x14ac:dyDescent="0.3">
      <c r="A2934" t="s">
        <v>8323</v>
      </c>
      <c r="B2934" s="6" t="s">
        <v>10771</v>
      </c>
      <c r="C2934" t="s">
        <v>1</v>
      </c>
      <c r="D2934" t="s">
        <v>7706</v>
      </c>
      <c r="E2934" t="s">
        <v>10763</v>
      </c>
      <c r="F2934" t="s">
        <v>10764</v>
      </c>
      <c r="G2934">
        <v>281</v>
      </c>
      <c r="H2934">
        <v>281</v>
      </c>
      <c r="I2934">
        <v>281</v>
      </c>
      <c r="J2934">
        <v>281</v>
      </c>
      <c r="K2934">
        <v>0</v>
      </c>
      <c r="L2934" s="2">
        <v>0</v>
      </c>
      <c r="M2934" s="2">
        <v>0</v>
      </c>
      <c r="N2934" s="2">
        <v>0</v>
      </c>
      <c r="O2934" s="2">
        <v>19.25</v>
      </c>
      <c r="P2934" s="2">
        <v>0</v>
      </c>
      <c r="Q2934" s="2">
        <v>0</v>
      </c>
      <c r="R2934" s="2">
        <v>0</v>
      </c>
      <c r="S2934" s="2">
        <v>0</v>
      </c>
      <c r="T2934" s="2">
        <v>0</v>
      </c>
      <c r="U2934" s="2">
        <v>19.25</v>
      </c>
      <c r="V2934" t="s">
        <v>55</v>
      </c>
    </row>
    <row r="2935" spans="1:22" ht="15.75" hidden="1" thickBot="1" x14ac:dyDescent="0.3">
      <c r="A2935" t="s">
        <v>8323</v>
      </c>
      <c r="B2935" s="6" t="s">
        <v>10771</v>
      </c>
      <c r="C2935" t="s">
        <v>1</v>
      </c>
      <c r="D2935" t="s">
        <v>7706</v>
      </c>
      <c r="E2935" t="s">
        <v>10763</v>
      </c>
      <c r="F2935" t="s">
        <v>10764</v>
      </c>
      <c r="G2935">
        <v>280</v>
      </c>
      <c r="H2935">
        <v>280</v>
      </c>
      <c r="I2935">
        <v>280</v>
      </c>
      <c r="J2935">
        <v>280</v>
      </c>
      <c r="K2935">
        <v>0</v>
      </c>
      <c r="L2935" s="2">
        <v>0</v>
      </c>
      <c r="M2935" s="2">
        <v>0</v>
      </c>
      <c r="N2935" s="2">
        <v>0</v>
      </c>
      <c r="O2935" s="2">
        <v>78.64</v>
      </c>
      <c r="P2935" s="2">
        <v>0</v>
      </c>
      <c r="Q2935" s="2">
        <v>0</v>
      </c>
      <c r="R2935" s="2">
        <v>0</v>
      </c>
      <c r="S2935" s="2">
        <v>0</v>
      </c>
      <c r="T2935" s="2">
        <v>0</v>
      </c>
      <c r="U2935" s="2">
        <v>78.64</v>
      </c>
      <c r="V2935" t="s">
        <v>55</v>
      </c>
    </row>
    <row r="2936" spans="1:22" ht="15.75" hidden="1" thickBot="1" x14ac:dyDescent="0.3">
      <c r="A2936" t="s">
        <v>8323</v>
      </c>
      <c r="B2936" s="6" t="s">
        <v>10771</v>
      </c>
      <c r="C2936" t="s">
        <v>1</v>
      </c>
      <c r="D2936" t="s">
        <v>7706</v>
      </c>
      <c r="E2936" t="s">
        <v>10763</v>
      </c>
      <c r="F2936" t="s">
        <v>10764</v>
      </c>
      <c r="G2936">
        <v>279</v>
      </c>
      <c r="H2936">
        <v>279</v>
      </c>
      <c r="I2936">
        <v>279</v>
      </c>
      <c r="J2936">
        <v>279</v>
      </c>
      <c r="K2936">
        <v>0</v>
      </c>
      <c r="L2936" s="2">
        <v>0</v>
      </c>
      <c r="M2936" s="2">
        <v>0</v>
      </c>
      <c r="N2936" s="2">
        <v>0</v>
      </c>
      <c r="O2936" s="2">
        <v>121</v>
      </c>
      <c r="P2936" s="2">
        <v>0</v>
      </c>
      <c r="Q2936" s="2">
        <v>0</v>
      </c>
      <c r="R2936" s="2">
        <v>0</v>
      </c>
      <c r="S2936" s="2">
        <v>0</v>
      </c>
      <c r="T2936" s="2">
        <v>0</v>
      </c>
      <c r="U2936" s="2">
        <v>121</v>
      </c>
      <c r="V2936" t="s">
        <v>55</v>
      </c>
    </row>
    <row r="2937" spans="1:22" ht="15.75" hidden="1" thickBot="1" x14ac:dyDescent="0.3">
      <c r="A2937" t="s">
        <v>8323</v>
      </c>
      <c r="B2937" s="6" t="s">
        <v>10771</v>
      </c>
      <c r="C2937" t="s">
        <v>1</v>
      </c>
      <c r="D2937" t="s">
        <v>7706</v>
      </c>
      <c r="E2937" t="s">
        <v>10763</v>
      </c>
      <c r="F2937" t="s">
        <v>10764</v>
      </c>
      <c r="G2937">
        <v>278</v>
      </c>
      <c r="H2937">
        <v>278</v>
      </c>
      <c r="I2937">
        <v>278</v>
      </c>
      <c r="J2937">
        <v>278</v>
      </c>
      <c r="K2937">
        <v>0</v>
      </c>
      <c r="L2937" s="2">
        <v>0</v>
      </c>
      <c r="M2937" s="2">
        <v>0</v>
      </c>
      <c r="N2937" s="2">
        <v>0</v>
      </c>
      <c r="O2937" s="2">
        <v>30.8</v>
      </c>
      <c r="P2937" s="2">
        <v>0</v>
      </c>
      <c r="Q2937" s="2">
        <v>0</v>
      </c>
      <c r="R2937" s="2">
        <v>0</v>
      </c>
      <c r="S2937" s="2">
        <v>0</v>
      </c>
      <c r="T2937" s="2">
        <v>0</v>
      </c>
      <c r="U2937" s="2">
        <v>30.8</v>
      </c>
      <c r="V2937" t="s">
        <v>55</v>
      </c>
    </row>
    <row r="2938" spans="1:22" ht="15.75" hidden="1" thickBot="1" x14ac:dyDescent="0.3">
      <c r="A2938" t="s">
        <v>8323</v>
      </c>
      <c r="B2938" s="6" t="s">
        <v>10771</v>
      </c>
      <c r="C2938" t="s">
        <v>1</v>
      </c>
      <c r="D2938" t="s">
        <v>7706</v>
      </c>
      <c r="E2938" t="s">
        <v>10763</v>
      </c>
      <c r="F2938" t="s">
        <v>10764</v>
      </c>
      <c r="G2938">
        <v>277</v>
      </c>
      <c r="H2938">
        <v>277</v>
      </c>
      <c r="I2938">
        <v>277</v>
      </c>
      <c r="J2938">
        <v>277</v>
      </c>
      <c r="K2938">
        <v>0</v>
      </c>
      <c r="L2938" s="2">
        <v>0</v>
      </c>
      <c r="M2938" s="2">
        <v>0</v>
      </c>
      <c r="N2938" s="2">
        <v>0</v>
      </c>
      <c r="O2938" s="2">
        <v>135</v>
      </c>
      <c r="P2938" s="2">
        <v>0</v>
      </c>
      <c r="Q2938" s="2">
        <v>0</v>
      </c>
      <c r="R2938" s="2">
        <v>0</v>
      </c>
      <c r="S2938" s="2">
        <v>0</v>
      </c>
      <c r="T2938" s="2">
        <v>0</v>
      </c>
      <c r="U2938" s="2">
        <v>135</v>
      </c>
      <c r="V2938" t="s">
        <v>55</v>
      </c>
    </row>
    <row r="2939" spans="1:22" ht="15.75" hidden="1" thickBot="1" x14ac:dyDescent="0.3">
      <c r="A2939" t="s">
        <v>8323</v>
      </c>
      <c r="B2939" s="6" t="s">
        <v>10771</v>
      </c>
      <c r="C2939" t="s">
        <v>1</v>
      </c>
      <c r="D2939" t="s">
        <v>7706</v>
      </c>
      <c r="E2939" t="s">
        <v>10763</v>
      </c>
      <c r="F2939" t="s">
        <v>10764</v>
      </c>
      <c r="G2939">
        <v>276</v>
      </c>
      <c r="H2939">
        <v>276</v>
      </c>
      <c r="I2939">
        <v>276</v>
      </c>
      <c r="J2939">
        <v>276</v>
      </c>
      <c r="K2939">
        <v>0</v>
      </c>
      <c r="L2939" s="2">
        <v>0</v>
      </c>
      <c r="M2939" s="2">
        <v>0</v>
      </c>
      <c r="N2939" s="2">
        <v>0</v>
      </c>
      <c r="O2939" s="2">
        <v>76.8</v>
      </c>
      <c r="P2939" s="2">
        <v>0</v>
      </c>
      <c r="Q2939" s="2">
        <v>0</v>
      </c>
      <c r="R2939" s="2">
        <v>0</v>
      </c>
      <c r="S2939" s="2">
        <v>0</v>
      </c>
      <c r="T2939" s="2">
        <v>0</v>
      </c>
      <c r="U2939" s="2">
        <v>76.8</v>
      </c>
      <c r="V2939" t="s">
        <v>55</v>
      </c>
    </row>
    <row r="2940" spans="1:22" ht="15.75" hidden="1" thickBot="1" x14ac:dyDescent="0.3">
      <c r="A2940" t="s">
        <v>8323</v>
      </c>
      <c r="B2940" s="6" t="s">
        <v>10771</v>
      </c>
      <c r="C2940" t="s">
        <v>1</v>
      </c>
      <c r="D2940" t="s">
        <v>7706</v>
      </c>
      <c r="E2940" t="s">
        <v>10763</v>
      </c>
      <c r="F2940" t="s">
        <v>10764</v>
      </c>
      <c r="G2940">
        <v>275</v>
      </c>
      <c r="H2940">
        <v>275</v>
      </c>
      <c r="I2940">
        <v>275</v>
      </c>
      <c r="J2940">
        <v>275</v>
      </c>
      <c r="K2940">
        <v>0</v>
      </c>
      <c r="L2940" s="2">
        <v>0</v>
      </c>
      <c r="M2940" s="2">
        <v>0</v>
      </c>
      <c r="N2940" s="2">
        <v>0</v>
      </c>
      <c r="O2940" s="2">
        <v>535</v>
      </c>
      <c r="P2940" s="2">
        <v>0</v>
      </c>
      <c r="Q2940" s="2">
        <v>0</v>
      </c>
      <c r="R2940" s="2">
        <v>0</v>
      </c>
      <c r="S2940" s="2">
        <v>0</v>
      </c>
      <c r="T2940" s="2">
        <v>0</v>
      </c>
      <c r="U2940" s="2">
        <v>535</v>
      </c>
      <c r="V2940" t="s">
        <v>55</v>
      </c>
    </row>
    <row r="2941" spans="1:22" ht="15.75" hidden="1" thickBot="1" x14ac:dyDescent="0.3">
      <c r="A2941" t="s">
        <v>8323</v>
      </c>
      <c r="B2941" s="6" t="s">
        <v>10770</v>
      </c>
      <c r="C2941" t="s">
        <v>1</v>
      </c>
      <c r="D2941" t="s">
        <v>7706</v>
      </c>
      <c r="E2941" t="s">
        <v>10763</v>
      </c>
      <c r="F2941" t="s">
        <v>10764</v>
      </c>
      <c r="G2941">
        <v>274</v>
      </c>
      <c r="H2941">
        <v>274</v>
      </c>
      <c r="I2941">
        <v>274</v>
      </c>
      <c r="J2941">
        <v>274</v>
      </c>
      <c r="K2941">
        <v>0</v>
      </c>
      <c r="L2941" s="2">
        <v>0</v>
      </c>
      <c r="M2941" s="2">
        <v>0</v>
      </c>
      <c r="N2941" s="2">
        <v>0</v>
      </c>
      <c r="O2941" s="2">
        <v>442.6</v>
      </c>
      <c r="P2941" s="2">
        <v>0</v>
      </c>
      <c r="Q2941" s="2">
        <v>0</v>
      </c>
      <c r="R2941" s="2">
        <v>0</v>
      </c>
      <c r="S2941" s="2">
        <v>0</v>
      </c>
      <c r="T2941" s="2">
        <v>0</v>
      </c>
      <c r="U2941" s="2">
        <v>442.6</v>
      </c>
      <c r="V2941" t="s">
        <v>55</v>
      </c>
    </row>
    <row r="2942" spans="1:22" ht="15.75" hidden="1" thickBot="1" x14ac:dyDescent="0.3">
      <c r="A2942" t="s">
        <v>8323</v>
      </c>
      <c r="B2942" s="6" t="s">
        <v>10770</v>
      </c>
      <c r="C2942" t="s">
        <v>1</v>
      </c>
      <c r="D2942" t="s">
        <v>7706</v>
      </c>
      <c r="E2942" t="s">
        <v>10763</v>
      </c>
      <c r="F2942" t="s">
        <v>10764</v>
      </c>
      <c r="G2942">
        <v>273</v>
      </c>
      <c r="H2942">
        <v>273</v>
      </c>
      <c r="I2942">
        <v>273</v>
      </c>
      <c r="J2942">
        <v>273</v>
      </c>
      <c r="K2942">
        <v>0</v>
      </c>
      <c r="L2942" s="2">
        <v>0</v>
      </c>
      <c r="M2942" s="2">
        <v>0</v>
      </c>
      <c r="N2942" s="2">
        <v>0</v>
      </c>
      <c r="O2942" s="2">
        <v>13.75</v>
      </c>
      <c r="P2942" s="2">
        <v>0</v>
      </c>
      <c r="Q2942" s="2">
        <v>0</v>
      </c>
      <c r="R2942" s="2">
        <v>0</v>
      </c>
      <c r="S2942" s="2">
        <v>0</v>
      </c>
      <c r="T2942" s="2">
        <v>0</v>
      </c>
      <c r="U2942" s="2">
        <v>13.75</v>
      </c>
      <c r="V2942" t="s">
        <v>55</v>
      </c>
    </row>
    <row r="2943" spans="1:22" ht="15.75" hidden="1" thickBot="1" x14ac:dyDescent="0.3">
      <c r="A2943" t="s">
        <v>8323</v>
      </c>
      <c r="B2943" s="6" t="s">
        <v>10770</v>
      </c>
      <c r="C2943" t="s">
        <v>1</v>
      </c>
      <c r="D2943" t="s">
        <v>7706</v>
      </c>
      <c r="E2943" t="s">
        <v>10763</v>
      </c>
      <c r="F2943" t="s">
        <v>10764</v>
      </c>
      <c r="G2943">
        <v>272</v>
      </c>
      <c r="H2943">
        <v>272</v>
      </c>
      <c r="I2943">
        <v>272</v>
      </c>
      <c r="J2943">
        <v>272</v>
      </c>
      <c r="K2943">
        <v>0</v>
      </c>
      <c r="L2943" s="2">
        <v>0</v>
      </c>
      <c r="M2943" s="2">
        <v>0</v>
      </c>
      <c r="N2943" s="2">
        <v>0</v>
      </c>
      <c r="O2943" s="2">
        <v>54</v>
      </c>
      <c r="P2943" s="2">
        <v>0</v>
      </c>
      <c r="Q2943" s="2">
        <v>0</v>
      </c>
      <c r="R2943" s="2">
        <v>0</v>
      </c>
      <c r="S2943" s="2">
        <v>0</v>
      </c>
      <c r="T2943" s="2">
        <v>0</v>
      </c>
      <c r="U2943" s="2">
        <v>54</v>
      </c>
      <c r="V2943" t="s">
        <v>55</v>
      </c>
    </row>
    <row r="2944" spans="1:22" ht="15.75" hidden="1" thickBot="1" x14ac:dyDescent="0.3">
      <c r="A2944" t="s">
        <v>8323</v>
      </c>
      <c r="B2944" s="6" t="s">
        <v>10770</v>
      </c>
      <c r="C2944" t="s">
        <v>1</v>
      </c>
      <c r="D2944" t="s">
        <v>7706</v>
      </c>
      <c r="E2944" t="s">
        <v>10763</v>
      </c>
      <c r="F2944" t="s">
        <v>10764</v>
      </c>
      <c r="G2944">
        <v>271</v>
      </c>
      <c r="H2944">
        <v>271</v>
      </c>
      <c r="I2944">
        <v>271</v>
      </c>
      <c r="J2944">
        <v>271</v>
      </c>
      <c r="K2944">
        <v>0</v>
      </c>
      <c r="L2944" s="2">
        <v>0</v>
      </c>
      <c r="M2944" s="2">
        <v>0</v>
      </c>
      <c r="N2944" s="2">
        <v>0</v>
      </c>
      <c r="O2944" s="2">
        <v>15</v>
      </c>
      <c r="P2944" s="2">
        <v>0</v>
      </c>
      <c r="Q2944" s="2">
        <v>0</v>
      </c>
      <c r="R2944" s="2">
        <v>0</v>
      </c>
      <c r="S2944" s="2">
        <v>0</v>
      </c>
      <c r="T2944" s="2">
        <v>0</v>
      </c>
      <c r="U2944" s="2">
        <v>15</v>
      </c>
      <c r="V2944" t="s">
        <v>55</v>
      </c>
    </row>
    <row r="2945" spans="1:22" ht="15.75" hidden="1" thickBot="1" x14ac:dyDescent="0.3">
      <c r="A2945" t="s">
        <v>8323</v>
      </c>
      <c r="B2945" s="6" t="s">
        <v>10770</v>
      </c>
      <c r="C2945" t="s">
        <v>1</v>
      </c>
      <c r="D2945" t="s">
        <v>7706</v>
      </c>
      <c r="E2945" t="s">
        <v>10763</v>
      </c>
      <c r="F2945" t="s">
        <v>10764</v>
      </c>
      <c r="G2945">
        <v>270</v>
      </c>
      <c r="H2945">
        <v>270</v>
      </c>
      <c r="I2945">
        <v>270</v>
      </c>
      <c r="J2945">
        <v>270</v>
      </c>
      <c r="K2945">
        <v>0</v>
      </c>
      <c r="L2945" s="2">
        <v>0</v>
      </c>
      <c r="M2945" s="2">
        <v>0</v>
      </c>
      <c r="N2945" s="2">
        <v>0</v>
      </c>
      <c r="O2945" s="2">
        <v>159.5</v>
      </c>
      <c r="P2945" s="2">
        <v>0</v>
      </c>
      <c r="Q2945" s="2">
        <v>0</v>
      </c>
      <c r="R2945" s="2">
        <v>0</v>
      </c>
      <c r="S2945" s="2">
        <v>0</v>
      </c>
      <c r="T2945" s="2">
        <v>0</v>
      </c>
      <c r="U2945" s="2">
        <v>159.5</v>
      </c>
      <c r="V2945" t="s">
        <v>55</v>
      </c>
    </row>
    <row r="2946" spans="1:22" ht="15.75" hidden="1" thickBot="1" x14ac:dyDescent="0.3">
      <c r="A2946" t="s">
        <v>8323</v>
      </c>
      <c r="B2946" s="6" t="s">
        <v>10770</v>
      </c>
      <c r="C2946" t="s">
        <v>1</v>
      </c>
      <c r="D2946" t="s">
        <v>7706</v>
      </c>
      <c r="E2946" t="s">
        <v>10763</v>
      </c>
      <c r="F2946" t="s">
        <v>10764</v>
      </c>
      <c r="G2946">
        <v>269</v>
      </c>
      <c r="H2946">
        <v>269</v>
      </c>
      <c r="I2946">
        <v>269</v>
      </c>
      <c r="J2946">
        <v>269</v>
      </c>
      <c r="K2946">
        <v>0</v>
      </c>
      <c r="L2946" s="2">
        <v>0</v>
      </c>
      <c r="M2946" s="2">
        <v>0</v>
      </c>
      <c r="N2946" s="2">
        <v>0</v>
      </c>
      <c r="O2946" s="2">
        <v>3</v>
      </c>
      <c r="P2946" s="2">
        <v>0</v>
      </c>
      <c r="Q2946" s="2">
        <v>0</v>
      </c>
      <c r="R2946" s="2">
        <v>0</v>
      </c>
      <c r="S2946" s="2">
        <v>0</v>
      </c>
      <c r="T2946" s="2">
        <v>0</v>
      </c>
      <c r="U2946" s="2">
        <v>3</v>
      </c>
      <c r="V2946" t="s">
        <v>55</v>
      </c>
    </row>
    <row r="2947" spans="1:22" ht="15.75" hidden="1" thickBot="1" x14ac:dyDescent="0.3">
      <c r="A2947" t="s">
        <v>8323</v>
      </c>
      <c r="B2947" s="6" t="s">
        <v>10770</v>
      </c>
      <c r="C2947" t="s">
        <v>1</v>
      </c>
      <c r="D2947" t="s">
        <v>7706</v>
      </c>
      <c r="E2947" t="s">
        <v>10763</v>
      </c>
      <c r="F2947" t="s">
        <v>10764</v>
      </c>
      <c r="G2947">
        <v>268</v>
      </c>
      <c r="H2947">
        <v>268</v>
      </c>
      <c r="I2947">
        <v>268</v>
      </c>
      <c r="J2947">
        <v>268</v>
      </c>
      <c r="K2947">
        <v>0</v>
      </c>
      <c r="L2947" s="2">
        <v>0</v>
      </c>
      <c r="M2947" s="2">
        <v>0</v>
      </c>
      <c r="N2947" s="2">
        <v>0</v>
      </c>
      <c r="O2947" s="2">
        <v>9.75</v>
      </c>
      <c r="P2947" s="2">
        <v>0</v>
      </c>
      <c r="Q2947" s="2">
        <v>0</v>
      </c>
      <c r="R2947" s="2">
        <v>0</v>
      </c>
      <c r="S2947" s="2">
        <v>0</v>
      </c>
      <c r="T2947" s="2">
        <v>0</v>
      </c>
      <c r="U2947" s="2">
        <v>9.75</v>
      </c>
      <c r="V2947" t="s">
        <v>55</v>
      </c>
    </row>
    <row r="2948" spans="1:22" ht="15.75" hidden="1" thickBot="1" x14ac:dyDescent="0.3">
      <c r="A2948" t="s">
        <v>8323</v>
      </c>
      <c r="B2948" s="6" t="s">
        <v>10770</v>
      </c>
      <c r="C2948" t="s">
        <v>1</v>
      </c>
      <c r="D2948" t="s">
        <v>7706</v>
      </c>
      <c r="E2948" t="s">
        <v>10763</v>
      </c>
      <c r="F2948" t="s">
        <v>10764</v>
      </c>
      <c r="G2948">
        <v>267</v>
      </c>
      <c r="H2948">
        <v>267</v>
      </c>
      <c r="I2948">
        <v>267</v>
      </c>
      <c r="J2948">
        <v>267</v>
      </c>
      <c r="K2948">
        <v>0</v>
      </c>
      <c r="L2948" s="2">
        <v>0</v>
      </c>
      <c r="M2948" s="2">
        <v>0</v>
      </c>
      <c r="N2948" s="2">
        <v>0</v>
      </c>
      <c r="O2948" s="2">
        <v>35.4</v>
      </c>
      <c r="P2948" s="2">
        <v>0</v>
      </c>
      <c r="Q2948" s="2">
        <v>0</v>
      </c>
      <c r="R2948" s="2">
        <v>0</v>
      </c>
      <c r="S2948" s="2">
        <v>0</v>
      </c>
      <c r="T2948" s="2">
        <v>0</v>
      </c>
      <c r="U2948" s="2">
        <v>35.4</v>
      </c>
      <c r="V2948" t="s">
        <v>55</v>
      </c>
    </row>
    <row r="2949" spans="1:22" ht="15.75" hidden="1" thickBot="1" x14ac:dyDescent="0.3">
      <c r="A2949" t="s">
        <v>8323</v>
      </c>
      <c r="B2949" s="6" t="s">
        <v>10770</v>
      </c>
      <c r="C2949" t="s">
        <v>1</v>
      </c>
      <c r="D2949" t="s">
        <v>7706</v>
      </c>
      <c r="E2949" t="s">
        <v>10763</v>
      </c>
      <c r="F2949" t="s">
        <v>10764</v>
      </c>
      <c r="G2949">
        <v>266</v>
      </c>
      <c r="H2949">
        <v>266</v>
      </c>
      <c r="I2949">
        <v>266</v>
      </c>
      <c r="J2949">
        <v>266</v>
      </c>
      <c r="K2949">
        <v>0</v>
      </c>
      <c r="L2949" s="2">
        <v>0</v>
      </c>
      <c r="M2949" s="2">
        <v>0</v>
      </c>
      <c r="N2949" s="2">
        <v>0</v>
      </c>
      <c r="O2949" s="2">
        <v>547</v>
      </c>
      <c r="P2949" s="2">
        <v>0</v>
      </c>
      <c r="Q2949" s="2">
        <v>0</v>
      </c>
      <c r="R2949" s="2">
        <v>0</v>
      </c>
      <c r="S2949" s="2">
        <v>0</v>
      </c>
      <c r="T2949" s="2">
        <v>0</v>
      </c>
      <c r="U2949" s="2">
        <v>547</v>
      </c>
      <c r="V2949" t="s">
        <v>55</v>
      </c>
    </row>
    <row r="2950" spans="1:22" ht="15.75" hidden="1" thickBot="1" x14ac:dyDescent="0.3">
      <c r="A2950" t="s">
        <v>8323</v>
      </c>
      <c r="B2950" s="6" t="s">
        <v>10770</v>
      </c>
      <c r="C2950" t="s">
        <v>1</v>
      </c>
      <c r="D2950" t="s">
        <v>7706</v>
      </c>
      <c r="E2950" t="s">
        <v>10763</v>
      </c>
      <c r="F2950" t="s">
        <v>10764</v>
      </c>
      <c r="G2950">
        <v>265</v>
      </c>
      <c r="H2950">
        <v>265</v>
      </c>
      <c r="I2950">
        <v>265</v>
      </c>
      <c r="J2950">
        <v>265</v>
      </c>
      <c r="K2950">
        <v>0</v>
      </c>
      <c r="L2950" s="2">
        <v>0</v>
      </c>
      <c r="M2950" s="2">
        <v>0</v>
      </c>
      <c r="N2950" s="2">
        <v>0</v>
      </c>
      <c r="O2950" s="2">
        <v>132</v>
      </c>
      <c r="P2950" s="2">
        <v>0</v>
      </c>
      <c r="Q2950" s="2">
        <v>0</v>
      </c>
      <c r="R2950" s="2">
        <v>0</v>
      </c>
      <c r="S2950" s="2">
        <v>0</v>
      </c>
      <c r="T2950" s="2">
        <v>0</v>
      </c>
      <c r="U2950" s="2">
        <v>132</v>
      </c>
      <c r="V2950" t="s">
        <v>55</v>
      </c>
    </row>
    <row r="2951" spans="1:22" ht="15.75" hidden="1" thickBot="1" x14ac:dyDescent="0.3">
      <c r="A2951" t="s">
        <v>8323</v>
      </c>
      <c r="B2951" s="6" t="s">
        <v>10770</v>
      </c>
      <c r="C2951" t="s">
        <v>1</v>
      </c>
      <c r="D2951" t="s">
        <v>7706</v>
      </c>
      <c r="E2951" t="s">
        <v>10763</v>
      </c>
      <c r="F2951" t="s">
        <v>10764</v>
      </c>
      <c r="G2951">
        <v>264</v>
      </c>
      <c r="H2951">
        <v>264</v>
      </c>
      <c r="I2951">
        <v>264</v>
      </c>
      <c r="J2951">
        <v>264</v>
      </c>
      <c r="K2951">
        <v>0</v>
      </c>
      <c r="L2951" s="2">
        <v>0</v>
      </c>
      <c r="M2951" s="2">
        <v>0</v>
      </c>
      <c r="N2951" s="2">
        <v>0</v>
      </c>
      <c r="O2951" s="2">
        <v>356</v>
      </c>
      <c r="P2951" s="2">
        <v>0</v>
      </c>
      <c r="Q2951" s="2">
        <v>0</v>
      </c>
      <c r="R2951" s="2">
        <v>0</v>
      </c>
      <c r="S2951" s="2">
        <v>0</v>
      </c>
      <c r="T2951" s="2">
        <v>0</v>
      </c>
      <c r="U2951" s="2">
        <v>356</v>
      </c>
      <c r="V2951" t="s">
        <v>55</v>
      </c>
    </row>
    <row r="2952" spans="1:22" ht="15.75" hidden="1" thickBot="1" x14ac:dyDescent="0.3">
      <c r="A2952" t="s">
        <v>8323</v>
      </c>
      <c r="B2952" s="6" t="s">
        <v>10770</v>
      </c>
      <c r="C2952" t="s">
        <v>1</v>
      </c>
      <c r="D2952" t="s">
        <v>7706</v>
      </c>
      <c r="E2952" t="s">
        <v>10763</v>
      </c>
      <c r="F2952" t="s">
        <v>10764</v>
      </c>
      <c r="G2952">
        <v>263</v>
      </c>
      <c r="H2952">
        <v>263</v>
      </c>
      <c r="I2952">
        <v>263</v>
      </c>
      <c r="J2952">
        <v>263</v>
      </c>
      <c r="K2952">
        <v>0</v>
      </c>
      <c r="L2952" s="2">
        <v>0</v>
      </c>
      <c r="M2952" s="2">
        <v>0</v>
      </c>
      <c r="N2952" s="2">
        <v>0</v>
      </c>
      <c r="O2952" s="2">
        <v>47.5</v>
      </c>
      <c r="P2952" s="2">
        <v>0</v>
      </c>
      <c r="Q2952" s="2">
        <v>0</v>
      </c>
      <c r="R2952" s="2">
        <v>0</v>
      </c>
      <c r="S2952" s="2">
        <v>0</v>
      </c>
      <c r="T2952" s="2">
        <v>0</v>
      </c>
      <c r="U2952" s="2">
        <v>47.5</v>
      </c>
      <c r="V2952" t="s">
        <v>55</v>
      </c>
    </row>
    <row r="2953" spans="1:22" ht="15.75" hidden="1" thickBot="1" x14ac:dyDescent="0.3">
      <c r="A2953" t="s">
        <v>8323</v>
      </c>
      <c r="B2953" s="6" t="s">
        <v>10770</v>
      </c>
      <c r="C2953" t="s">
        <v>1</v>
      </c>
      <c r="D2953" t="s">
        <v>7706</v>
      </c>
      <c r="E2953" t="s">
        <v>10763</v>
      </c>
      <c r="F2953" t="s">
        <v>10764</v>
      </c>
      <c r="G2953">
        <v>262</v>
      </c>
      <c r="H2953">
        <v>262</v>
      </c>
      <c r="I2953">
        <v>262</v>
      </c>
      <c r="J2953">
        <v>262</v>
      </c>
      <c r="K2953">
        <v>0</v>
      </c>
      <c r="L2953" s="2">
        <v>0</v>
      </c>
      <c r="M2953" s="2">
        <v>0</v>
      </c>
      <c r="N2953" s="2">
        <v>0</v>
      </c>
      <c r="O2953" s="2">
        <v>69.3</v>
      </c>
      <c r="P2953" s="2">
        <v>0</v>
      </c>
      <c r="Q2953" s="2">
        <v>0</v>
      </c>
      <c r="R2953" s="2">
        <v>0</v>
      </c>
      <c r="S2953" s="2">
        <v>0</v>
      </c>
      <c r="T2953" s="2">
        <v>0</v>
      </c>
      <c r="U2953" s="2">
        <v>69.3</v>
      </c>
      <c r="V2953" t="s">
        <v>55</v>
      </c>
    </row>
    <row r="2954" spans="1:22" ht="15.75" hidden="1" thickBot="1" x14ac:dyDescent="0.3">
      <c r="A2954" t="s">
        <v>8323</v>
      </c>
      <c r="B2954" s="6" t="s">
        <v>10770</v>
      </c>
      <c r="C2954" t="s">
        <v>1</v>
      </c>
      <c r="D2954" t="s">
        <v>7706</v>
      </c>
      <c r="E2954" t="s">
        <v>10763</v>
      </c>
      <c r="F2954" t="s">
        <v>10764</v>
      </c>
      <c r="G2954">
        <v>261</v>
      </c>
      <c r="H2954">
        <v>261</v>
      </c>
      <c r="I2954">
        <v>261</v>
      </c>
      <c r="J2954">
        <v>261</v>
      </c>
      <c r="K2954">
        <v>0</v>
      </c>
      <c r="L2954" s="2">
        <v>0</v>
      </c>
      <c r="M2954" s="2">
        <v>0</v>
      </c>
      <c r="N2954" s="2">
        <v>0</v>
      </c>
      <c r="O2954" s="2">
        <v>15</v>
      </c>
      <c r="P2954" s="2">
        <v>0</v>
      </c>
      <c r="Q2954" s="2">
        <v>0</v>
      </c>
      <c r="R2954" s="2">
        <v>0</v>
      </c>
      <c r="S2954" s="2">
        <v>0</v>
      </c>
      <c r="T2954" s="2">
        <v>0</v>
      </c>
      <c r="U2954" s="2">
        <v>15</v>
      </c>
      <c r="V2954" t="s">
        <v>55</v>
      </c>
    </row>
    <row r="2955" spans="1:22" ht="15.75" hidden="1" thickBot="1" x14ac:dyDescent="0.3">
      <c r="A2955" t="s">
        <v>8323</v>
      </c>
      <c r="B2955" s="6" t="s">
        <v>10770</v>
      </c>
      <c r="C2955" t="s">
        <v>1</v>
      </c>
      <c r="D2955" t="s">
        <v>7706</v>
      </c>
      <c r="E2955" t="s">
        <v>10763</v>
      </c>
      <c r="F2955" t="s">
        <v>10764</v>
      </c>
      <c r="G2955">
        <v>260</v>
      </c>
      <c r="H2955">
        <v>260</v>
      </c>
      <c r="I2955">
        <v>260</v>
      </c>
      <c r="J2955">
        <v>260</v>
      </c>
      <c r="K2955">
        <v>0</v>
      </c>
      <c r="L2955" s="2">
        <v>0</v>
      </c>
      <c r="M2955" s="2">
        <v>0</v>
      </c>
      <c r="N2955" s="2">
        <v>0</v>
      </c>
      <c r="O2955" s="2">
        <v>25.3</v>
      </c>
      <c r="P2955" s="2">
        <v>0</v>
      </c>
      <c r="Q2955" s="2">
        <v>0</v>
      </c>
      <c r="R2955" s="2">
        <v>0</v>
      </c>
      <c r="S2955" s="2">
        <v>0</v>
      </c>
      <c r="T2955" s="2">
        <v>0</v>
      </c>
      <c r="U2955" s="2">
        <v>25.3</v>
      </c>
      <c r="V2955" t="s">
        <v>55</v>
      </c>
    </row>
    <row r="2956" spans="1:22" ht="15.75" hidden="1" thickBot="1" x14ac:dyDescent="0.3">
      <c r="A2956" t="s">
        <v>8323</v>
      </c>
      <c r="B2956" s="6" t="s">
        <v>10770</v>
      </c>
      <c r="C2956" t="s">
        <v>1</v>
      </c>
      <c r="D2956" t="s">
        <v>7706</v>
      </c>
      <c r="E2956" t="s">
        <v>10763</v>
      </c>
      <c r="F2956" t="s">
        <v>10764</v>
      </c>
      <c r="G2956">
        <v>259</v>
      </c>
      <c r="H2956">
        <v>259</v>
      </c>
      <c r="I2956">
        <v>259</v>
      </c>
      <c r="J2956">
        <v>259</v>
      </c>
      <c r="K2956">
        <v>0</v>
      </c>
      <c r="L2956" s="2">
        <v>0</v>
      </c>
      <c r="M2956" s="2">
        <v>0</v>
      </c>
      <c r="N2956" s="2">
        <v>0</v>
      </c>
      <c r="O2956" s="2">
        <v>69</v>
      </c>
      <c r="P2956" s="2">
        <v>0</v>
      </c>
      <c r="Q2956" s="2">
        <v>0</v>
      </c>
      <c r="R2956" s="2">
        <v>0</v>
      </c>
      <c r="S2956" s="2">
        <v>0</v>
      </c>
      <c r="T2956" s="2">
        <v>0</v>
      </c>
      <c r="U2956" s="2">
        <v>69</v>
      </c>
      <c r="V2956" t="s">
        <v>55</v>
      </c>
    </row>
    <row r="2957" spans="1:22" ht="15.75" hidden="1" thickBot="1" x14ac:dyDescent="0.3">
      <c r="A2957" t="s">
        <v>8323</v>
      </c>
      <c r="B2957" s="6" t="s">
        <v>10770</v>
      </c>
      <c r="C2957" t="s">
        <v>1</v>
      </c>
      <c r="D2957" t="s">
        <v>7706</v>
      </c>
      <c r="E2957" t="s">
        <v>10763</v>
      </c>
      <c r="F2957" t="s">
        <v>10764</v>
      </c>
      <c r="G2957">
        <v>258</v>
      </c>
      <c r="H2957">
        <v>258</v>
      </c>
      <c r="I2957">
        <v>258</v>
      </c>
      <c r="J2957">
        <v>258</v>
      </c>
      <c r="K2957">
        <v>0</v>
      </c>
      <c r="L2957" s="2">
        <v>0</v>
      </c>
      <c r="M2957" s="2">
        <v>0</v>
      </c>
      <c r="N2957" s="2">
        <v>0</v>
      </c>
      <c r="O2957" s="2">
        <v>6.36</v>
      </c>
      <c r="P2957" s="2">
        <v>0</v>
      </c>
      <c r="Q2957" s="2">
        <v>0</v>
      </c>
      <c r="R2957" s="2">
        <v>0</v>
      </c>
      <c r="S2957" s="2">
        <v>0</v>
      </c>
      <c r="T2957" s="2">
        <v>0</v>
      </c>
      <c r="U2957" s="2">
        <v>6.36</v>
      </c>
      <c r="V2957" t="s">
        <v>55</v>
      </c>
    </row>
    <row r="2958" spans="1:22" ht="15.75" hidden="1" thickBot="1" x14ac:dyDescent="0.3">
      <c r="A2958" t="s">
        <v>8323</v>
      </c>
      <c r="B2958" s="6" t="s">
        <v>10770</v>
      </c>
      <c r="C2958" t="s">
        <v>1</v>
      </c>
      <c r="D2958" t="s">
        <v>7706</v>
      </c>
      <c r="E2958" t="s">
        <v>10763</v>
      </c>
      <c r="F2958" t="s">
        <v>10764</v>
      </c>
      <c r="G2958">
        <v>257</v>
      </c>
      <c r="H2958">
        <v>257</v>
      </c>
      <c r="I2958">
        <v>257</v>
      </c>
      <c r="J2958">
        <v>257</v>
      </c>
      <c r="K2958">
        <v>0</v>
      </c>
      <c r="L2958" s="2">
        <v>0</v>
      </c>
      <c r="M2958" s="2">
        <v>0</v>
      </c>
      <c r="N2958" s="2">
        <v>0</v>
      </c>
      <c r="O2958" s="2">
        <v>12</v>
      </c>
      <c r="P2958" s="2">
        <v>0</v>
      </c>
      <c r="Q2958" s="2">
        <v>0</v>
      </c>
      <c r="R2958" s="2">
        <v>0</v>
      </c>
      <c r="S2958" s="2">
        <v>0</v>
      </c>
      <c r="T2958" s="2">
        <v>0</v>
      </c>
      <c r="U2958" s="2">
        <v>12</v>
      </c>
      <c r="V2958" t="s">
        <v>55</v>
      </c>
    </row>
    <row r="2959" spans="1:22" ht="15.75" hidden="1" thickBot="1" x14ac:dyDescent="0.3">
      <c r="A2959" t="s">
        <v>8323</v>
      </c>
      <c r="B2959" s="6" t="s">
        <v>10770</v>
      </c>
      <c r="C2959" t="s">
        <v>1</v>
      </c>
      <c r="D2959" t="s">
        <v>7706</v>
      </c>
      <c r="E2959" t="s">
        <v>10763</v>
      </c>
      <c r="F2959" t="s">
        <v>10764</v>
      </c>
      <c r="G2959">
        <v>256</v>
      </c>
      <c r="H2959">
        <v>256</v>
      </c>
      <c r="I2959">
        <v>256</v>
      </c>
      <c r="J2959">
        <v>256</v>
      </c>
      <c r="K2959">
        <v>0</v>
      </c>
      <c r="L2959" s="2">
        <v>0</v>
      </c>
      <c r="M2959" s="2">
        <v>0</v>
      </c>
      <c r="N2959" s="2">
        <v>0</v>
      </c>
      <c r="O2959" s="2">
        <v>12</v>
      </c>
      <c r="P2959" s="2">
        <v>0</v>
      </c>
      <c r="Q2959" s="2">
        <v>0</v>
      </c>
      <c r="R2959" s="2">
        <v>0</v>
      </c>
      <c r="S2959" s="2">
        <v>0</v>
      </c>
      <c r="T2959" s="2">
        <v>0</v>
      </c>
      <c r="U2959" s="2">
        <v>12</v>
      </c>
      <c r="V2959" t="s">
        <v>55</v>
      </c>
    </row>
    <row r="2960" spans="1:22" ht="15.75" hidden="1" thickBot="1" x14ac:dyDescent="0.3">
      <c r="A2960" t="s">
        <v>8323</v>
      </c>
      <c r="B2960" s="6" t="s">
        <v>10770</v>
      </c>
      <c r="C2960" t="s">
        <v>1</v>
      </c>
      <c r="D2960" t="s">
        <v>7706</v>
      </c>
      <c r="E2960" t="s">
        <v>10763</v>
      </c>
      <c r="F2960" t="s">
        <v>10764</v>
      </c>
      <c r="G2960">
        <v>255</v>
      </c>
      <c r="H2960">
        <v>255</v>
      </c>
      <c r="I2960">
        <v>255</v>
      </c>
      <c r="J2960">
        <v>255</v>
      </c>
      <c r="K2960">
        <v>0</v>
      </c>
      <c r="L2960" s="2">
        <v>0</v>
      </c>
      <c r="M2960" s="2">
        <v>0</v>
      </c>
      <c r="N2960" s="2">
        <v>0</v>
      </c>
      <c r="O2960" s="2">
        <v>580</v>
      </c>
      <c r="P2960" s="2">
        <v>0</v>
      </c>
      <c r="Q2960" s="2">
        <v>0</v>
      </c>
      <c r="R2960" s="2">
        <v>0</v>
      </c>
      <c r="S2960" s="2">
        <v>0</v>
      </c>
      <c r="T2960" s="2">
        <v>0</v>
      </c>
      <c r="U2960" s="2">
        <v>580</v>
      </c>
      <c r="V2960" t="s">
        <v>55</v>
      </c>
    </row>
    <row r="2961" spans="1:22" ht="15.75" hidden="1" thickBot="1" x14ac:dyDescent="0.3">
      <c r="A2961" t="s">
        <v>8323</v>
      </c>
      <c r="B2961" s="6" t="s">
        <v>10770</v>
      </c>
      <c r="C2961" t="s">
        <v>1</v>
      </c>
      <c r="D2961" t="s">
        <v>7706</v>
      </c>
      <c r="E2961" t="s">
        <v>10763</v>
      </c>
      <c r="F2961" t="s">
        <v>10764</v>
      </c>
      <c r="G2961">
        <v>254</v>
      </c>
      <c r="H2961">
        <v>254</v>
      </c>
      <c r="I2961">
        <v>254</v>
      </c>
      <c r="J2961">
        <v>254</v>
      </c>
      <c r="K2961">
        <v>0</v>
      </c>
      <c r="L2961" s="2">
        <v>0</v>
      </c>
      <c r="M2961" s="2">
        <v>0</v>
      </c>
      <c r="N2961" s="2">
        <v>0</v>
      </c>
      <c r="O2961" s="2">
        <v>434</v>
      </c>
      <c r="P2961" s="2">
        <v>0</v>
      </c>
      <c r="Q2961" s="2">
        <v>0</v>
      </c>
      <c r="R2961" s="2">
        <v>0</v>
      </c>
      <c r="S2961" s="2">
        <v>0</v>
      </c>
      <c r="T2961" s="2">
        <v>0</v>
      </c>
      <c r="U2961" s="2">
        <v>434</v>
      </c>
      <c r="V2961" t="s">
        <v>55</v>
      </c>
    </row>
    <row r="2962" spans="1:22" ht="15.75" hidden="1" thickBot="1" x14ac:dyDescent="0.3">
      <c r="A2962" t="s">
        <v>8323</v>
      </c>
      <c r="B2962" s="6" t="s">
        <v>10770</v>
      </c>
      <c r="C2962" t="s">
        <v>1</v>
      </c>
      <c r="D2962" t="s">
        <v>7706</v>
      </c>
      <c r="E2962" t="s">
        <v>10763</v>
      </c>
      <c r="F2962" t="s">
        <v>10764</v>
      </c>
      <c r="G2962">
        <v>253</v>
      </c>
      <c r="H2962">
        <v>253</v>
      </c>
      <c r="I2962">
        <v>253</v>
      </c>
      <c r="J2962">
        <v>253</v>
      </c>
      <c r="K2962">
        <v>0</v>
      </c>
      <c r="L2962" s="2">
        <v>0</v>
      </c>
      <c r="M2962" s="2">
        <v>0</v>
      </c>
      <c r="N2962" s="2">
        <v>0</v>
      </c>
      <c r="O2962" s="2">
        <v>461</v>
      </c>
      <c r="P2962" s="2">
        <v>0</v>
      </c>
      <c r="Q2962" s="2">
        <v>0</v>
      </c>
      <c r="R2962" s="2">
        <v>0</v>
      </c>
      <c r="S2962" s="2">
        <v>0</v>
      </c>
      <c r="T2962" s="2">
        <v>0</v>
      </c>
      <c r="U2962" s="2">
        <v>461</v>
      </c>
      <c r="V2962" t="s">
        <v>55</v>
      </c>
    </row>
    <row r="2963" spans="1:22" ht="15.75" hidden="1" thickBot="1" x14ac:dyDescent="0.3">
      <c r="A2963" t="s">
        <v>8323</v>
      </c>
      <c r="B2963" s="6" t="s">
        <v>10769</v>
      </c>
      <c r="C2963" t="s">
        <v>1</v>
      </c>
      <c r="D2963" t="s">
        <v>7706</v>
      </c>
      <c r="E2963" t="s">
        <v>10763</v>
      </c>
      <c r="F2963" t="s">
        <v>10764</v>
      </c>
      <c r="G2963">
        <v>252</v>
      </c>
      <c r="H2963">
        <v>252</v>
      </c>
      <c r="I2963">
        <v>252</v>
      </c>
      <c r="J2963">
        <v>252</v>
      </c>
      <c r="K2963">
        <v>0</v>
      </c>
      <c r="L2963" s="2">
        <v>0</v>
      </c>
      <c r="M2963" s="2">
        <v>0</v>
      </c>
      <c r="N2963" s="2">
        <v>0</v>
      </c>
      <c r="O2963" s="2">
        <v>2420</v>
      </c>
      <c r="P2963" s="2">
        <v>0</v>
      </c>
      <c r="Q2963" s="2">
        <v>0</v>
      </c>
      <c r="R2963" s="2">
        <v>0</v>
      </c>
      <c r="S2963" s="2">
        <v>0</v>
      </c>
      <c r="T2963" s="2">
        <v>0</v>
      </c>
      <c r="U2963" s="2">
        <v>2420</v>
      </c>
      <c r="V2963" t="s">
        <v>55</v>
      </c>
    </row>
    <row r="2964" spans="1:22" ht="15.75" hidden="1" thickBot="1" x14ac:dyDescent="0.3">
      <c r="A2964" t="s">
        <v>8323</v>
      </c>
      <c r="B2964" s="6" t="s">
        <v>10769</v>
      </c>
      <c r="C2964" t="s">
        <v>1</v>
      </c>
      <c r="D2964" t="s">
        <v>7706</v>
      </c>
      <c r="E2964" t="s">
        <v>10763</v>
      </c>
      <c r="F2964" t="s">
        <v>10764</v>
      </c>
      <c r="G2964">
        <v>251</v>
      </c>
      <c r="H2964">
        <v>251</v>
      </c>
      <c r="I2964">
        <v>251</v>
      </c>
      <c r="J2964">
        <v>251</v>
      </c>
      <c r="K2964">
        <v>0</v>
      </c>
      <c r="L2964" s="2">
        <v>0</v>
      </c>
      <c r="M2964" s="2">
        <v>0</v>
      </c>
      <c r="N2964" s="2">
        <v>0</v>
      </c>
      <c r="O2964" s="2">
        <v>16.5</v>
      </c>
      <c r="P2964" s="2">
        <v>0</v>
      </c>
      <c r="Q2964" s="2">
        <v>0</v>
      </c>
      <c r="R2964" s="2">
        <v>0</v>
      </c>
      <c r="S2964" s="2">
        <v>0</v>
      </c>
      <c r="T2964" s="2">
        <v>0</v>
      </c>
      <c r="U2964" s="2">
        <v>16.5</v>
      </c>
      <c r="V2964" t="s">
        <v>55</v>
      </c>
    </row>
    <row r="2965" spans="1:22" ht="15.75" hidden="1" thickBot="1" x14ac:dyDescent="0.3">
      <c r="A2965" t="s">
        <v>8323</v>
      </c>
      <c r="B2965" s="6" t="s">
        <v>10769</v>
      </c>
      <c r="C2965" t="s">
        <v>1</v>
      </c>
      <c r="D2965" t="s">
        <v>7706</v>
      </c>
      <c r="E2965" t="s">
        <v>10763</v>
      </c>
      <c r="F2965" t="s">
        <v>10764</v>
      </c>
      <c r="G2965">
        <v>250</v>
      </c>
      <c r="H2965">
        <v>250</v>
      </c>
      <c r="I2965">
        <v>250</v>
      </c>
      <c r="J2965">
        <v>250</v>
      </c>
      <c r="K2965">
        <v>0</v>
      </c>
      <c r="L2965" s="2">
        <v>0</v>
      </c>
      <c r="M2965" s="2">
        <v>0</v>
      </c>
      <c r="N2965" s="2">
        <v>0</v>
      </c>
      <c r="O2965" s="2">
        <v>14.85</v>
      </c>
      <c r="P2965" s="2">
        <v>0</v>
      </c>
      <c r="Q2965" s="2">
        <v>0</v>
      </c>
      <c r="R2965" s="2">
        <v>0</v>
      </c>
      <c r="S2965" s="2">
        <v>0</v>
      </c>
      <c r="T2965" s="2">
        <v>0</v>
      </c>
      <c r="U2965" s="2">
        <v>14.85</v>
      </c>
      <c r="V2965" t="s">
        <v>55</v>
      </c>
    </row>
    <row r="2966" spans="1:22" ht="15.75" hidden="1" thickBot="1" x14ac:dyDescent="0.3">
      <c r="A2966" t="s">
        <v>8323</v>
      </c>
      <c r="B2966" s="6" t="s">
        <v>10769</v>
      </c>
      <c r="C2966" t="s">
        <v>1</v>
      </c>
      <c r="D2966" t="s">
        <v>7706</v>
      </c>
      <c r="E2966" t="s">
        <v>10763</v>
      </c>
      <c r="F2966" t="s">
        <v>10764</v>
      </c>
      <c r="G2966">
        <v>249</v>
      </c>
      <c r="H2966">
        <v>249</v>
      </c>
      <c r="I2966">
        <v>249</v>
      </c>
      <c r="J2966">
        <v>249</v>
      </c>
      <c r="K2966">
        <v>0</v>
      </c>
      <c r="L2966" s="2">
        <v>0</v>
      </c>
      <c r="M2966" s="2">
        <v>0</v>
      </c>
      <c r="N2966" s="2">
        <v>0</v>
      </c>
      <c r="O2966" s="2">
        <v>2.8</v>
      </c>
      <c r="P2966" s="2">
        <v>0</v>
      </c>
      <c r="Q2966" s="2">
        <v>0</v>
      </c>
      <c r="R2966" s="2">
        <v>0</v>
      </c>
      <c r="S2966" s="2">
        <v>0</v>
      </c>
      <c r="T2966" s="2">
        <v>0</v>
      </c>
      <c r="U2966" s="2">
        <v>2.8</v>
      </c>
      <c r="V2966" t="s">
        <v>55</v>
      </c>
    </row>
    <row r="2967" spans="1:22" ht="15.75" hidden="1" thickBot="1" x14ac:dyDescent="0.3">
      <c r="A2967" t="s">
        <v>8323</v>
      </c>
      <c r="B2967" s="6" t="s">
        <v>10769</v>
      </c>
      <c r="C2967" t="s">
        <v>1</v>
      </c>
      <c r="D2967" t="s">
        <v>7706</v>
      </c>
      <c r="E2967" t="s">
        <v>10763</v>
      </c>
      <c r="F2967" t="s">
        <v>10764</v>
      </c>
      <c r="G2967">
        <v>248</v>
      </c>
      <c r="H2967">
        <v>248</v>
      </c>
      <c r="I2967">
        <v>248</v>
      </c>
      <c r="J2967">
        <v>248</v>
      </c>
      <c r="K2967">
        <v>0</v>
      </c>
      <c r="L2967" s="2">
        <v>0</v>
      </c>
      <c r="M2967" s="2">
        <v>0</v>
      </c>
      <c r="N2967" s="2">
        <v>0</v>
      </c>
      <c r="O2967" s="2">
        <v>33</v>
      </c>
      <c r="P2967" s="2">
        <v>0</v>
      </c>
      <c r="Q2967" s="2">
        <v>0</v>
      </c>
      <c r="R2967" s="2">
        <v>0</v>
      </c>
      <c r="S2967" s="2">
        <v>0</v>
      </c>
      <c r="T2967" s="2">
        <v>0</v>
      </c>
      <c r="U2967" s="2">
        <v>33</v>
      </c>
      <c r="V2967" t="s">
        <v>55</v>
      </c>
    </row>
    <row r="2968" spans="1:22" ht="15.75" hidden="1" thickBot="1" x14ac:dyDescent="0.3">
      <c r="A2968" t="s">
        <v>8323</v>
      </c>
      <c r="B2968" s="6" t="s">
        <v>10769</v>
      </c>
      <c r="C2968" t="s">
        <v>1</v>
      </c>
      <c r="D2968" t="s">
        <v>7706</v>
      </c>
      <c r="E2968" t="s">
        <v>10763</v>
      </c>
      <c r="F2968" t="s">
        <v>10764</v>
      </c>
      <c r="G2968">
        <v>247</v>
      </c>
      <c r="H2968">
        <v>247</v>
      </c>
      <c r="I2968">
        <v>247</v>
      </c>
      <c r="J2968">
        <v>247</v>
      </c>
      <c r="K2968">
        <v>0</v>
      </c>
      <c r="L2968" s="2">
        <v>0</v>
      </c>
      <c r="M2968" s="2">
        <v>0</v>
      </c>
      <c r="N2968" s="2">
        <v>0</v>
      </c>
      <c r="O2968" s="2">
        <v>18</v>
      </c>
      <c r="P2968" s="2">
        <v>0</v>
      </c>
      <c r="Q2968" s="2">
        <v>0</v>
      </c>
      <c r="R2968" s="2">
        <v>0</v>
      </c>
      <c r="S2968" s="2">
        <v>0</v>
      </c>
      <c r="T2968" s="2">
        <v>0</v>
      </c>
      <c r="U2968" s="2">
        <v>18</v>
      </c>
      <c r="V2968" t="s">
        <v>55</v>
      </c>
    </row>
    <row r="2969" spans="1:22" ht="15.75" hidden="1" thickBot="1" x14ac:dyDescent="0.3">
      <c r="A2969" t="s">
        <v>8323</v>
      </c>
      <c r="B2969" s="6" t="s">
        <v>10769</v>
      </c>
      <c r="C2969" t="s">
        <v>1</v>
      </c>
      <c r="D2969" t="s">
        <v>7706</v>
      </c>
      <c r="E2969" t="s">
        <v>10763</v>
      </c>
      <c r="F2969" t="s">
        <v>10764</v>
      </c>
      <c r="G2969">
        <v>246</v>
      </c>
      <c r="H2969">
        <v>246</v>
      </c>
      <c r="I2969">
        <v>246</v>
      </c>
      <c r="J2969">
        <v>246</v>
      </c>
      <c r="K2969">
        <v>0</v>
      </c>
      <c r="L2969" s="2">
        <v>0</v>
      </c>
      <c r="M2969" s="2">
        <v>0</v>
      </c>
      <c r="N2969" s="2">
        <v>0</v>
      </c>
      <c r="O2969" s="2">
        <v>46</v>
      </c>
      <c r="P2969" s="2">
        <v>0</v>
      </c>
      <c r="Q2969" s="2">
        <v>0</v>
      </c>
      <c r="R2969" s="2">
        <v>0</v>
      </c>
      <c r="S2969" s="2">
        <v>0</v>
      </c>
      <c r="T2969" s="2">
        <v>0</v>
      </c>
      <c r="U2969" s="2">
        <v>46</v>
      </c>
      <c r="V2969" t="s">
        <v>55</v>
      </c>
    </row>
    <row r="2970" spans="1:22" ht="15.75" hidden="1" thickBot="1" x14ac:dyDescent="0.3">
      <c r="A2970" t="s">
        <v>8323</v>
      </c>
      <c r="B2970" s="6" t="s">
        <v>10769</v>
      </c>
      <c r="C2970" t="s">
        <v>1</v>
      </c>
      <c r="D2970" t="s">
        <v>7706</v>
      </c>
      <c r="E2970" t="s">
        <v>10763</v>
      </c>
      <c r="F2970" t="s">
        <v>10764</v>
      </c>
      <c r="G2970">
        <v>245</v>
      </c>
      <c r="H2970">
        <v>245</v>
      </c>
      <c r="I2970">
        <v>245</v>
      </c>
      <c r="J2970">
        <v>245</v>
      </c>
      <c r="K2970">
        <v>0</v>
      </c>
      <c r="L2970" s="2">
        <v>0</v>
      </c>
      <c r="M2970" s="2">
        <v>0</v>
      </c>
      <c r="N2970" s="2">
        <v>0</v>
      </c>
      <c r="O2970" s="2">
        <v>13.75</v>
      </c>
      <c r="P2970" s="2">
        <v>0</v>
      </c>
      <c r="Q2970" s="2">
        <v>0</v>
      </c>
      <c r="R2970" s="2">
        <v>0</v>
      </c>
      <c r="S2970" s="2">
        <v>0</v>
      </c>
      <c r="T2970" s="2">
        <v>0</v>
      </c>
      <c r="U2970" s="2">
        <v>13.75</v>
      </c>
      <c r="V2970" t="s">
        <v>55</v>
      </c>
    </row>
    <row r="2971" spans="1:22" ht="15.75" hidden="1" thickBot="1" x14ac:dyDescent="0.3">
      <c r="A2971" t="s">
        <v>8323</v>
      </c>
      <c r="B2971" s="6" t="s">
        <v>10769</v>
      </c>
      <c r="C2971" t="s">
        <v>1</v>
      </c>
      <c r="D2971" t="s">
        <v>7706</v>
      </c>
      <c r="E2971" t="s">
        <v>10763</v>
      </c>
      <c r="F2971" t="s">
        <v>10764</v>
      </c>
      <c r="G2971">
        <v>244</v>
      </c>
      <c r="H2971">
        <v>244</v>
      </c>
      <c r="I2971">
        <v>244</v>
      </c>
      <c r="J2971">
        <v>244</v>
      </c>
      <c r="K2971">
        <v>0</v>
      </c>
      <c r="L2971" s="2">
        <v>0</v>
      </c>
      <c r="M2971" s="2">
        <v>0</v>
      </c>
      <c r="N2971" s="2">
        <v>0</v>
      </c>
      <c r="O2971" s="2">
        <v>5.5</v>
      </c>
      <c r="P2971" s="2">
        <v>0</v>
      </c>
      <c r="Q2971" s="2">
        <v>0</v>
      </c>
      <c r="R2971" s="2">
        <v>0</v>
      </c>
      <c r="S2971" s="2">
        <v>0</v>
      </c>
      <c r="T2971" s="2">
        <v>0</v>
      </c>
      <c r="U2971" s="2">
        <v>5.5</v>
      </c>
      <c r="V2971" t="s">
        <v>55</v>
      </c>
    </row>
    <row r="2972" spans="1:22" ht="15.75" hidden="1" thickBot="1" x14ac:dyDescent="0.3">
      <c r="A2972" t="s">
        <v>8323</v>
      </c>
      <c r="B2972" s="6" t="s">
        <v>10769</v>
      </c>
      <c r="C2972" t="s">
        <v>1</v>
      </c>
      <c r="D2972" t="s">
        <v>7706</v>
      </c>
      <c r="E2972" t="s">
        <v>10763</v>
      </c>
      <c r="F2972" t="s">
        <v>10764</v>
      </c>
      <c r="G2972">
        <v>243</v>
      </c>
      <c r="H2972">
        <v>243</v>
      </c>
      <c r="I2972">
        <v>243</v>
      </c>
      <c r="J2972">
        <v>243</v>
      </c>
      <c r="K2972">
        <v>0</v>
      </c>
      <c r="L2972" s="2">
        <v>0</v>
      </c>
      <c r="M2972" s="2">
        <v>0</v>
      </c>
      <c r="N2972" s="2">
        <v>0</v>
      </c>
      <c r="O2972" s="2">
        <v>27</v>
      </c>
      <c r="P2972" s="2">
        <v>0</v>
      </c>
      <c r="Q2972" s="2">
        <v>0</v>
      </c>
      <c r="R2972" s="2">
        <v>0</v>
      </c>
      <c r="S2972" s="2">
        <v>0</v>
      </c>
      <c r="T2972" s="2">
        <v>0</v>
      </c>
      <c r="U2972" s="2">
        <v>27</v>
      </c>
      <c r="V2972" t="s">
        <v>55</v>
      </c>
    </row>
    <row r="2973" spans="1:22" ht="15.75" hidden="1" thickBot="1" x14ac:dyDescent="0.3">
      <c r="A2973" t="s">
        <v>8323</v>
      </c>
      <c r="B2973" s="6" t="s">
        <v>10769</v>
      </c>
      <c r="C2973" t="s">
        <v>1</v>
      </c>
      <c r="D2973" t="s">
        <v>7706</v>
      </c>
      <c r="E2973" t="s">
        <v>10763</v>
      </c>
      <c r="F2973" t="s">
        <v>10764</v>
      </c>
      <c r="G2973">
        <v>242</v>
      </c>
      <c r="H2973">
        <v>242</v>
      </c>
      <c r="I2973">
        <v>242</v>
      </c>
      <c r="J2973">
        <v>242</v>
      </c>
      <c r="K2973">
        <v>0</v>
      </c>
      <c r="L2973" s="2">
        <v>0</v>
      </c>
      <c r="M2973" s="2">
        <v>0</v>
      </c>
      <c r="N2973" s="2">
        <v>0</v>
      </c>
      <c r="O2973" s="2">
        <v>52.5</v>
      </c>
      <c r="P2973" s="2">
        <v>0</v>
      </c>
      <c r="Q2973" s="2">
        <v>0</v>
      </c>
      <c r="R2973" s="2">
        <v>0</v>
      </c>
      <c r="S2973" s="2">
        <v>0</v>
      </c>
      <c r="T2973" s="2">
        <v>0</v>
      </c>
      <c r="U2973" s="2">
        <v>52.5</v>
      </c>
      <c r="V2973" t="s">
        <v>55</v>
      </c>
    </row>
    <row r="2974" spans="1:22" ht="15.75" hidden="1" thickBot="1" x14ac:dyDescent="0.3">
      <c r="A2974" t="s">
        <v>8323</v>
      </c>
      <c r="B2974" s="6" t="s">
        <v>10769</v>
      </c>
      <c r="C2974" t="s">
        <v>1</v>
      </c>
      <c r="D2974" t="s">
        <v>7706</v>
      </c>
      <c r="E2974" t="s">
        <v>10763</v>
      </c>
      <c r="F2974" t="s">
        <v>10764</v>
      </c>
      <c r="G2974">
        <v>241</v>
      </c>
      <c r="H2974">
        <v>241</v>
      </c>
      <c r="I2974">
        <v>241</v>
      </c>
      <c r="J2974">
        <v>241</v>
      </c>
      <c r="K2974">
        <v>0</v>
      </c>
      <c r="L2974" s="2">
        <v>0</v>
      </c>
      <c r="M2974" s="2">
        <v>0</v>
      </c>
      <c r="N2974" s="2">
        <v>0</v>
      </c>
      <c r="O2974" s="2">
        <v>24.5</v>
      </c>
      <c r="P2974" s="2">
        <v>0</v>
      </c>
      <c r="Q2974" s="2">
        <v>0</v>
      </c>
      <c r="R2974" s="2">
        <v>0</v>
      </c>
      <c r="S2974" s="2">
        <v>0</v>
      </c>
      <c r="T2974" s="2">
        <v>0</v>
      </c>
      <c r="U2974" s="2">
        <v>24.5</v>
      </c>
      <c r="V2974" t="s">
        <v>55</v>
      </c>
    </row>
    <row r="2975" spans="1:22" ht="15.75" hidden="1" thickBot="1" x14ac:dyDescent="0.3">
      <c r="A2975" t="s">
        <v>8323</v>
      </c>
      <c r="B2975" s="6" t="s">
        <v>10769</v>
      </c>
      <c r="C2975" t="s">
        <v>1</v>
      </c>
      <c r="D2975" t="s">
        <v>7706</v>
      </c>
      <c r="E2975" t="s">
        <v>10763</v>
      </c>
      <c r="F2975" t="s">
        <v>10764</v>
      </c>
      <c r="G2975">
        <v>240</v>
      </c>
      <c r="H2975">
        <v>240</v>
      </c>
      <c r="I2975">
        <v>240</v>
      </c>
      <c r="J2975">
        <v>240</v>
      </c>
      <c r="K2975">
        <v>0</v>
      </c>
      <c r="L2975" s="2">
        <v>0</v>
      </c>
      <c r="M2975" s="2">
        <v>0</v>
      </c>
      <c r="N2975" s="2">
        <v>0</v>
      </c>
      <c r="O2975" s="2">
        <v>241.45</v>
      </c>
      <c r="P2975" s="2">
        <v>0</v>
      </c>
      <c r="Q2975" s="2">
        <v>0</v>
      </c>
      <c r="R2975" s="2">
        <v>0</v>
      </c>
      <c r="S2975" s="2">
        <v>0</v>
      </c>
      <c r="T2975" s="2">
        <v>0</v>
      </c>
      <c r="U2975" s="2">
        <v>241.45</v>
      </c>
      <c r="V2975" t="s">
        <v>55</v>
      </c>
    </row>
    <row r="2976" spans="1:22" ht="15.75" hidden="1" thickBot="1" x14ac:dyDescent="0.3">
      <c r="A2976" t="s">
        <v>8323</v>
      </c>
      <c r="B2976" s="6" t="s">
        <v>10769</v>
      </c>
      <c r="C2976" t="s">
        <v>1</v>
      </c>
      <c r="D2976" t="s">
        <v>7706</v>
      </c>
      <c r="E2976" t="s">
        <v>10763</v>
      </c>
      <c r="F2976" t="s">
        <v>10764</v>
      </c>
      <c r="G2976">
        <v>239</v>
      </c>
      <c r="H2976">
        <v>239</v>
      </c>
      <c r="I2976">
        <v>239</v>
      </c>
      <c r="J2976">
        <v>239</v>
      </c>
      <c r="K2976">
        <v>0</v>
      </c>
      <c r="L2976" s="2">
        <v>0</v>
      </c>
      <c r="M2976" s="2">
        <v>0</v>
      </c>
      <c r="N2976" s="2">
        <v>0</v>
      </c>
      <c r="O2976" s="2">
        <v>700</v>
      </c>
      <c r="P2976" s="2">
        <v>0</v>
      </c>
      <c r="Q2976" s="2">
        <v>0</v>
      </c>
      <c r="R2976" s="2">
        <v>0</v>
      </c>
      <c r="S2976" s="2">
        <v>0</v>
      </c>
      <c r="T2976" s="2">
        <v>0</v>
      </c>
      <c r="U2976" s="2">
        <v>700</v>
      </c>
      <c r="V2976" t="s">
        <v>55</v>
      </c>
    </row>
    <row r="2977" spans="1:22" ht="15.75" hidden="1" thickBot="1" x14ac:dyDescent="0.3">
      <c r="A2977" t="s">
        <v>8323</v>
      </c>
      <c r="B2977" s="6" t="s">
        <v>10769</v>
      </c>
      <c r="C2977" t="s">
        <v>1</v>
      </c>
      <c r="D2977" t="s">
        <v>7706</v>
      </c>
      <c r="E2977" t="s">
        <v>10763</v>
      </c>
      <c r="F2977" t="s">
        <v>10764</v>
      </c>
      <c r="G2977">
        <v>238</v>
      </c>
      <c r="H2977">
        <v>238</v>
      </c>
      <c r="I2977">
        <v>238</v>
      </c>
      <c r="J2977">
        <v>238</v>
      </c>
      <c r="K2977">
        <v>0</v>
      </c>
      <c r="L2977" s="2">
        <v>0</v>
      </c>
      <c r="M2977" s="2">
        <v>0</v>
      </c>
      <c r="N2977" s="2">
        <v>0</v>
      </c>
      <c r="O2977" s="2">
        <v>485.5</v>
      </c>
      <c r="P2977" s="2">
        <v>0</v>
      </c>
      <c r="Q2977" s="2">
        <v>0</v>
      </c>
      <c r="R2977" s="2">
        <v>0</v>
      </c>
      <c r="S2977" s="2">
        <v>0</v>
      </c>
      <c r="T2977" s="2">
        <v>0</v>
      </c>
      <c r="U2977" s="2">
        <v>485.5</v>
      </c>
      <c r="V2977" t="s">
        <v>55</v>
      </c>
    </row>
    <row r="2978" spans="1:22" ht="15.75" hidden="1" thickBot="1" x14ac:dyDescent="0.3">
      <c r="A2978" t="s">
        <v>8323</v>
      </c>
      <c r="B2978" s="6" t="s">
        <v>10769</v>
      </c>
      <c r="C2978" t="s">
        <v>1</v>
      </c>
      <c r="D2978" t="s">
        <v>7706</v>
      </c>
      <c r="E2978" t="s">
        <v>10763</v>
      </c>
      <c r="F2978" t="s">
        <v>10764</v>
      </c>
      <c r="G2978">
        <v>237</v>
      </c>
      <c r="H2978">
        <v>237</v>
      </c>
      <c r="I2978">
        <v>237</v>
      </c>
      <c r="J2978">
        <v>237</v>
      </c>
      <c r="K2978">
        <v>0</v>
      </c>
      <c r="L2978" s="2">
        <v>0</v>
      </c>
      <c r="M2978" s="2">
        <v>0</v>
      </c>
      <c r="N2978" s="2">
        <v>0</v>
      </c>
      <c r="O2978" s="2">
        <v>153.91999999999999</v>
      </c>
      <c r="P2978" s="2">
        <v>0</v>
      </c>
      <c r="Q2978" s="2">
        <v>0</v>
      </c>
      <c r="R2978" s="2">
        <v>0</v>
      </c>
      <c r="S2978" s="2">
        <v>0</v>
      </c>
      <c r="T2978" s="2">
        <v>0</v>
      </c>
      <c r="U2978" s="2">
        <v>153.91999999999999</v>
      </c>
      <c r="V2978" t="s">
        <v>55</v>
      </c>
    </row>
    <row r="2979" spans="1:22" ht="15.75" hidden="1" thickBot="1" x14ac:dyDescent="0.3">
      <c r="A2979" t="s">
        <v>8323</v>
      </c>
      <c r="B2979" s="6" t="s">
        <v>10768</v>
      </c>
      <c r="C2979" t="s">
        <v>1</v>
      </c>
      <c r="D2979" t="s">
        <v>7706</v>
      </c>
      <c r="E2979" t="s">
        <v>10763</v>
      </c>
      <c r="F2979" t="s">
        <v>10764</v>
      </c>
      <c r="G2979">
        <v>236</v>
      </c>
      <c r="H2979">
        <v>236</v>
      </c>
      <c r="I2979">
        <v>236</v>
      </c>
      <c r="J2979">
        <v>236</v>
      </c>
      <c r="K2979">
        <v>0</v>
      </c>
      <c r="L2979" s="2">
        <v>0</v>
      </c>
      <c r="M2979" s="2">
        <v>0</v>
      </c>
      <c r="N2979" s="2">
        <v>0</v>
      </c>
      <c r="O2979" s="2">
        <v>96.5</v>
      </c>
      <c r="P2979" s="2">
        <v>0</v>
      </c>
      <c r="Q2979" s="2">
        <v>0</v>
      </c>
      <c r="R2979" s="2">
        <v>0</v>
      </c>
      <c r="S2979" s="2">
        <v>0</v>
      </c>
      <c r="T2979" s="2">
        <v>0</v>
      </c>
      <c r="U2979" s="2">
        <v>96.5</v>
      </c>
      <c r="V2979" t="s">
        <v>55</v>
      </c>
    </row>
    <row r="2980" spans="1:22" ht="15.75" hidden="1" thickBot="1" x14ac:dyDescent="0.3">
      <c r="A2980" t="s">
        <v>8323</v>
      </c>
      <c r="B2980" s="6" t="s">
        <v>10768</v>
      </c>
      <c r="C2980" t="s">
        <v>1</v>
      </c>
      <c r="D2980" t="s">
        <v>7706</v>
      </c>
      <c r="E2980" t="s">
        <v>10763</v>
      </c>
      <c r="F2980" t="s">
        <v>10764</v>
      </c>
      <c r="G2980">
        <v>235</v>
      </c>
      <c r="H2980">
        <v>235</v>
      </c>
      <c r="I2980">
        <v>235</v>
      </c>
      <c r="J2980">
        <v>235</v>
      </c>
      <c r="K2980">
        <v>0</v>
      </c>
      <c r="L2980" s="2">
        <v>0</v>
      </c>
      <c r="M2980" s="2">
        <v>0</v>
      </c>
      <c r="N2980" s="2">
        <v>0</v>
      </c>
      <c r="O2980" s="2">
        <v>561</v>
      </c>
      <c r="P2980" s="2">
        <v>0</v>
      </c>
      <c r="Q2980" s="2">
        <v>0</v>
      </c>
      <c r="R2980" s="2">
        <v>0</v>
      </c>
      <c r="S2980" s="2">
        <v>0</v>
      </c>
      <c r="T2980" s="2">
        <v>0</v>
      </c>
      <c r="U2980" s="2">
        <v>561</v>
      </c>
      <c r="V2980" t="s">
        <v>55</v>
      </c>
    </row>
    <row r="2981" spans="1:22" ht="15.75" hidden="1" thickBot="1" x14ac:dyDescent="0.3">
      <c r="A2981" t="s">
        <v>8323</v>
      </c>
      <c r="B2981" s="6" t="s">
        <v>10768</v>
      </c>
      <c r="C2981" t="s">
        <v>1</v>
      </c>
      <c r="D2981" t="s">
        <v>7706</v>
      </c>
      <c r="E2981" t="s">
        <v>10763</v>
      </c>
      <c r="F2981" t="s">
        <v>10764</v>
      </c>
      <c r="G2981">
        <v>234</v>
      </c>
      <c r="H2981">
        <v>234</v>
      </c>
      <c r="I2981">
        <v>234</v>
      </c>
      <c r="J2981">
        <v>234</v>
      </c>
      <c r="K2981">
        <v>0</v>
      </c>
      <c r="L2981" s="2">
        <v>0</v>
      </c>
      <c r="M2981" s="2">
        <v>0</v>
      </c>
      <c r="N2981" s="2">
        <v>0</v>
      </c>
      <c r="O2981" s="2">
        <v>1284.5</v>
      </c>
      <c r="P2981" s="2">
        <v>0</v>
      </c>
      <c r="Q2981" s="2">
        <v>0</v>
      </c>
      <c r="R2981" s="2">
        <v>0</v>
      </c>
      <c r="S2981" s="2">
        <v>0</v>
      </c>
      <c r="T2981" s="2">
        <v>0</v>
      </c>
      <c r="U2981" s="2">
        <v>1284.5</v>
      </c>
      <c r="V2981" t="s">
        <v>55</v>
      </c>
    </row>
    <row r="2982" spans="1:22" ht="15.75" hidden="1" thickBot="1" x14ac:dyDescent="0.3">
      <c r="A2982" t="s">
        <v>8323</v>
      </c>
      <c r="B2982" s="6" t="s">
        <v>10768</v>
      </c>
      <c r="C2982" t="s">
        <v>1</v>
      </c>
      <c r="D2982" t="s">
        <v>7706</v>
      </c>
      <c r="E2982" t="s">
        <v>10763</v>
      </c>
      <c r="F2982" t="s">
        <v>10764</v>
      </c>
      <c r="G2982">
        <v>233</v>
      </c>
      <c r="H2982">
        <v>233</v>
      </c>
      <c r="I2982">
        <v>233</v>
      </c>
      <c r="J2982">
        <v>233</v>
      </c>
      <c r="K2982">
        <v>0</v>
      </c>
      <c r="L2982" s="2">
        <v>0</v>
      </c>
      <c r="M2982" s="2">
        <v>0</v>
      </c>
      <c r="N2982" s="2">
        <v>0</v>
      </c>
      <c r="O2982" s="2">
        <v>86.1</v>
      </c>
      <c r="P2982" s="2">
        <v>0</v>
      </c>
      <c r="Q2982" s="2">
        <v>0</v>
      </c>
      <c r="R2982" s="2">
        <v>0</v>
      </c>
      <c r="S2982" s="2">
        <v>0</v>
      </c>
      <c r="T2982" s="2">
        <v>0</v>
      </c>
      <c r="U2982" s="2">
        <v>86.1</v>
      </c>
      <c r="V2982" t="s">
        <v>55</v>
      </c>
    </row>
    <row r="2983" spans="1:22" ht="15.75" hidden="1" thickBot="1" x14ac:dyDescent="0.3">
      <c r="A2983" t="s">
        <v>8323</v>
      </c>
      <c r="B2983" s="6" t="s">
        <v>10768</v>
      </c>
      <c r="C2983" t="s">
        <v>1</v>
      </c>
      <c r="D2983" t="s">
        <v>7706</v>
      </c>
      <c r="E2983" t="s">
        <v>10763</v>
      </c>
      <c r="F2983" t="s">
        <v>10764</v>
      </c>
      <c r="G2983">
        <v>232</v>
      </c>
      <c r="H2983">
        <v>232</v>
      </c>
      <c r="I2983">
        <v>232</v>
      </c>
      <c r="J2983">
        <v>232</v>
      </c>
      <c r="K2983">
        <v>0</v>
      </c>
      <c r="L2983" s="2">
        <v>0</v>
      </c>
      <c r="M2983" s="2">
        <v>0</v>
      </c>
      <c r="N2983" s="2">
        <v>0</v>
      </c>
      <c r="O2983" s="2">
        <v>15</v>
      </c>
      <c r="P2983" s="2">
        <v>0</v>
      </c>
      <c r="Q2983" s="2">
        <v>0</v>
      </c>
      <c r="R2983" s="2">
        <v>0</v>
      </c>
      <c r="S2983" s="2">
        <v>0</v>
      </c>
      <c r="T2983" s="2">
        <v>0</v>
      </c>
      <c r="U2983" s="2">
        <v>15</v>
      </c>
      <c r="V2983" t="s">
        <v>55</v>
      </c>
    </row>
    <row r="2984" spans="1:22" ht="15.75" hidden="1" thickBot="1" x14ac:dyDescent="0.3">
      <c r="A2984" t="s">
        <v>8323</v>
      </c>
      <c r="B2984" s="6" t="s">
        <v>10768</v>
      </c>
      <c r="C2984" t="s">
        <v>1</v>
      </c>
      <c r="D2984" t="s">
        <v>7706</v>
      </c>
      <c r="E2984" t="s">
        <v>10763</v>
      </c>
      <c r="F2984" t="s">
        <v>10764</v>
      </c>
      <c r="G2984">
        <v>231</v>
      </c>
      <c r="H2984">
        <v>231</v>
      </c>
      <c r="I2984">
        <v>231</v>
      </c>
      <c r="J2984">
        <v>231</v>
      </c>
      <c r="K2984">
        <v>0</v>
      </c>
      <c r="L2984" s="2">
        <v>0</v>
      </c>
      <c r="M2984" s="2">
        <v>0</v>
      </c>
      <c r="N2984" s="2">
        <v>0</v>
      </c>
      <c r="O2984" s="2">
        <v>105.75</v>
      </c>
      <c r="P2984" s="2">
        <v>0</v>
      </c>
      <c r="Q2984" s="2">
        <v>0</v>
      </c>
      <c r="R2984" s="2">
        <v>0</v>
      </c>
      <c r="S2984" s="2">
        <v>0</v>
      </c>
      <c r="T2984" s="2">
        <v>0</v>
      </c>
      <c r="U2984" s="2">
        <v>105.75</v>
      </c>
      <c r="V2984" t="s">
        <v>55</v>
      </c>
    </row>
    <row r="2985" spans="1:22" ht="15.75" hidden="1" thickBot="1" x14ac:dyDescent="0.3">
      <c r="A2985" t="s">
        <v>8323</v>
      </c>
      <c r="B2985" s="6" t="s">
        <v>10768</v>
      </c>
      <c r="C2985" t="s">
        <v>1</v>
      </c>
      <c r="D2985" t="s">
        <v>7706</v>
      </c>
      <c r="E2985" t="s">
        <v>10763</v>
      </c>
      <c r="F2985" t="s">
        <v>10764</v>
      </c>
      <c r="G2985">
        <v>230</v>
      </c>
      <c r="H2985">
        <v>230</v>
      </c>
      <c r="I2985">
        <v>230</v>
      </c>
      <c r="J2985">
        <v>230</v>
      </c>
      <c r="K2985">
        <v>0</v>
      </c>
      <c r="L2985" s="2">
        <v>0</v>
      </c>
      <c r="M2985" s="2">
        <v>0</v>
      </c>
      <c r="N2985" s="2">
        <v>0</v>
      </c>
      <c r="O2985" s="2">
        <v>473</v>
      </c>
      <c r="P2985" s="2">
        <v>0</v>
      </c>
      <c r="Q2985" s="2">
        <v>0</v>
      </c>
      <c r="R2985" s="2">
        <v>0</v>
      </c>
      <c r="S2985" s="2">
        <v>0</v>
      </c>
      <c r="T2985" s="2">
        <v>0</v>
      </c>
      <c r="U2985" s="2">
        <v>473</v>
      </c>
      <c r="V2985" t="s">
        <v>55</v>
      </c>
    </row>
    <row r="2986" spans="1:22" ht="15.75" hidden="1" thickBot="1" x14ac:dyDescent="0.3">
      <c r="A2986" t="s">
        <v>8323</v>
      </c>
      <c r="B2986" s="6" t="s">
        <v>10768</v>
      </c>
      <c r="C2986" t="s">
        <v>1</v>
      </c>
      <c r="D2986" t="s">
        <v>7706</v>
      </c>
      <c r="E2986" t="s">
        <v>10763</v>
      </c>
      <c r="F2986" t="s">
        <v>10764</v>
      </c>
      <c r="G2986">
        <v>229</v>
      </c>
      <c r="H2986">
        <v>229</v>
      </c>
      <c r="I2986">
        <v>229</v>
      </c>
      <c r="J2986">
        <v>229</v>
      </c>
      <c r="K2986">
        <v>0</v>
      </c>
      <c r="L2986" s="2">
        <v>0</v>
      </c>
      <c r="M2986" s="2">
        <v>0</v>
      </c>
      <c r="N2986" s="2">
        <v>0</v>
      </c>
      <c r="O2986" s="2">
        <v>447.21</v>
      </c>
      <c r="P2986" s="2">
        <v>0</v>
      </c>
      <c r="Q2986" s="2">
        <v>0</v>
      </c>
      <c r="R2986" s="2">
        <v>0</v>
      </c>
      <c r="S2986" s="2">
        <v>0</v>
      </c>
      <c r="T2986" s="2">
        <v>0</v>
      </c>
      <c r="U2986" s="2">
        <v>447.21</v>
      </c>
      <c r="V2986" t="s">
        <v>55</v>
      </c>
    </row>
    <row r="2987" spans="1:22" ht="15.75" hidden="1" thickBot="1" x14ac:dyDescent="0.3">
      <c r="A2987" t="s">
        <v>8323</v>
      </c>
      <c r="B2987" s="6" t="s">
        <v>10768</v>
      </c>
      <c r="C2987" t="s">
        <v>1</v>
      </c>
      <c r="D2987" t="s">
        <v>7706</v>
      </c>
      <c r="E2987" t="s">
        <v>10763</v>
      </c>
      <c r="F2987" t="s">
        <v>10764</v>
      </c>
      <c r="G2987">
        <v>228</v>
      </c>
      <c r="H2987">
        <v>228</v>
      </c>
      <c r="I2987">
        <v>228</v>
      </c>
      <c r="J2987">
        <v>228</v>
      </c>
      <c r="K2987">
        <v>0</v>
      </c>
      <c r="L2987" s="2">
        <v>0</v>
      </c>
      <c r="M2987" s="2">
        <v>0</v>
      </c>
      <c r="N2987" s="2">
        <v>0</v>
      </c>
      <c r="O2987" s="2">
        <v>135</v>
      </c>
      <c r="P2987" s="2">
        <v>0</v>
      </c>
      <c r="Q2987" s="2">
        <v>0</v>
      </c>
      <c r="R2987" s="2">
        <v>0</v>
      </c>
      <c r="S2987" s="2">
        <v>0</v>
      </c>
      <c r="T2987" s="2">
        <v>0</v>
      </c>
      <c r="U2987" s="2">
        <v>135</v>
      </c>
      <c r="V2987" t="s">
        <v>55</v>
      </c>
    </row>
    <row r="2988" spans="1:22" ht="15.75" hidden="1" thickBot="1" x14ac:dyDescent="0.3">
      <c r="A2988" t="s">
        <v>8323</v>
      </c>
      <c r="B2988" s="6" t="s">
        <v>10768</v>
      </c>
      <c r="C2988" t="s">
        <v>1</v>
      </c>
      <c r="D2988" t="s">
        <v>7706</v>
      </c>
      <c r="E2988" t="s">
        <v>10763</v>
      </c>
      <c r="F2988" t="s">
        <v>10764</v>
      </c>
      <c r="G2988">
        <v>227</v>
      </c>
      <c r="H2988">
        <v>227</v>
      </c>
      <c r="I2988">
        <v>227</v>
      </c>
      <c r="J2988">
        <v>227</v>
      </c>
      <c r="K2988">
        <v>0</v>
      </c>
      <c r="L2988" s="2">
        <v>0</v>
      </c>
      <c r="M2988" s="2">
        <v>0</v>
      </c>
      <c r="N2988" s="2">
        <v>0</v>
      </c>
      <c r="O2988" s="2">
        <v>32.75</v>
      </c>
      <c r="P2988" s="2">
        <v>0</v>
      </c>
      <c r="Q2988" s="2">
        <v>0</v>
      </c>
      <c r="R2988" s="2">
        <v>0</v>
      </c>
      <c r="S2988" s="2">
        <v>0</v>
      </c>
      <c r="T2988" s="2">
        <v>0</v>
      </c>
      <c r="U2988" s="2">
        <v>32.75</v>
      </c>
      <c r="V2988" t="s">
        <v>55</v>
      </c>
    </row>
    <row r="2989" spans="1:22" ht="15.75" hidden="1" thickBot="1" x14ac:dyDescent="0.3">
      <c r="A2989" t="s">
        <v>8323</v>
      </c>
      <c r="B2989" s="6" t="s">
        <v>10768</v>
      </c>
      <c r="C2989" t="s">
        <v>1</v>
      </c>
      <c r="D2989" t="s">
        <v>7706</v>
      </c>
      <c r="E2989" t="s">
        <v>10763</v>
      </c>
      <c r="F2989" t="s">
        <v>10764</v>
      </c>
      <c r="G2989">
        <v>226</v>
      </c>
      <c r="H2989">
        <v>226</v>
      </c>
      <c r="I2989">
        <v>226</v>
      </c>
      <c r="J2989">
        <v>226</v>
      </c>
      <c r="K2989">
        <v>0</v>
      </c>
      <c r="L2989" s="2">
        <v>0</v>
      </c>
      <c r="M2989" s="2">
        <v>0</v>
      </c>
      <c r="N2989" s="2">
        <v>0</v>
      </c>
      <c r="O2989" s="2">
        <v>78.5</v>
      </c>
      <c r="P2989" s="2">
        <v>0</v>
      </c>
      <c r="Q2989" s="2">
        <v>0</v>
      </c>
      <c r="R2989" s="2">
        <v>0</v>
      </c>
      <c r="S2989" s="2">
        <v>0</v>
      </c>
      <c r="T2989" s="2">
        <v>0</v>
      </c>
      <c r="U2989" s="2">
        <v>78.5</v>
      </c>
      <c r="V2989" t="s">
        <v>55</v>
      </c>
    </row>
    <row r="2990" spans="1:22" ht="15.75" hidden="1" thickBot="1" x14ac:dyDescent="0.3">
      <c r="A2990" t="s">
        <v>8323</v>
      </c>
      <c r="B2990" s="6" t="s">
        <v>10768</v>
      </c>
      <c r="C2990" t="s">
        <v>1</v>
      </c>
      <c r="D2990" t="s">
        <v>7706</v>
      </c>
      <c r="E2990" t="s">
        <v>10763</v>
      </c>
      <c r="F2990" t="s">
        <v>10764</v>
      </c>
      <c r="G2990">
        <v>225</v>
      </c>
      <c r="H2990">
        <v>225</v>
      </c>
      <c r="I2990">
        <v>225</v>
      </c>
      <c r="J2990">
        <v>225</v>
      </c>
      <c r="K2990">
        <v>0</v>
      </c>
      <c r="L2990" s="2">
        <v>0</v>
      </c>
      <c r="M2990" s="2">
        <v>0</v>
      </c>
      <c r="N2990" s="2">
        <v>0</v>
      </c>
      <c r="O2990" s="2">
        <v>14.4</v>
      </c>
      <c r="P2990" s="2">
        <v>0</v>
      </c>
      <c r="Q2990" s="2">
        <v>0</v>
      </c>
      <c r="R2990" s="2">
        <v>0</v>
      </c>
      <c r="S2990" s="2">
        <v>0</v>
      </c>
      <c r="T2990" s="2">
        <v>0</v>
      </c>
      <c r="U2990" s="2">
        <v>14.4</v>
      </c>
      <c r="V2990" t="s">
        <v>55</v>
      </c>
    </row>
    <row r="2991" spans="1:22" ht="15.75" hidden="1" thickBot="1" x14ac:dyDescent="0.3">
      <c r="A2991" t="s">
        <v>8323</v>
      </c>
      <c r="B2991" s="6" t="s">
        <v>10768</v>
      </c>
      <c r="C2991" t="s">
        <v>1</v>
      </c>
      <c r="D2991" t="s">
        <v>7706</v>
      </c>
      <c r="E2991" t="s">
        <v>10763</v>
      </c>
      <c r="F2991" t="s">
        <v>10764</v>
      </c>
      <c r="G2991">
        <v>224</v>
      </c>
      <c r="H2991">
        <v>224</v>
      </c>
      <c r="I2991">
        <v>224</v>
      </c>
      <c r="J2991">
        <v>224</v>
      </c>
      <c r="K2991">
        <v>0</v>
      </c>
      <c r="L2991" s="2">
        <v>0</v>
      </c>
      <c r="M2991" s="2">
        <v>0</v>
      </c>
      <c r="N2991" s="2">
        <v>0</v>
      </c>
      <c r="O2991" s="2">
        <v>18</v>
      </c>
      <c r="P2991" s="2">
        <v>0</v>
      </c>
      <c r="Q2991" s="2">
        <v>0</v>
      </c>
      <c r="R2991" s="2">
        <v>0</v>
      </c>
      <c r="S2991" s="2">
        <v>0</v>
      </c>
      <c r="T2991" s="2">
        <v>0</v>
      </c>
      <c r="U2991" s="2">
        <v>18</v>
      </c>
      <c r="V2991" t="s">
        <v>55</v>
      </c>
    </row>
    <row r="2992" spans="1:22" ht="15.75" hidden="1" thickBot="1" x14ac:dyDescent="0.3">
      <c r="A2992" t="s">
        <v>8323</v>
      </c>
      <c r="B2992" s="6" t="s">
        <v>10768</v>
      </c>
      <c r="C2992" t="s">
        <v>1</v>
      </c>
      <c r="D2992" t="s">
        <v>7706</v>
      </c>
      <c r="E2992" t="s">
        <v>10763</v>
      </c>
      <c r="F2992" t="s">
        <v>10764</v>
      </c>
      <c r="G2992">
        <v>223</v>
      </c>
      <c r="H2992">
        <v>223</v>
      </c>
      <c r="I2992">
        <v>223</v>
      </c>
      <c r="J2992">
        <v>223</v>
      </c>
      <c r="K2992">
        <v>0</v>
      </c>
      <c r="L2992" s="2">
        <v>0</v>
      </c>
      <c r="M2992" s="2">
        <v>0</v>
      </c>
      <c r="N2992" s="2">
        <v>0</v>
      </c>
      <c r="O2992" s="2">
        <v>115.5</v>
      </c>
      <c r="P2992" s="2">
        <v>0</v>
      </c>
      <c r="Q2992" s="2">
        <v>0</v>
      </c>
      <c r="R2992" s="2">
        <v>0</v>
      </c>
      <c r="S2992" s="2">
        <v>0</v>
      </c>
      <c r="T2992" s="2">
        <v>0</v>
      </c>
      <c r="U2992" s="2">
        <v>115.5</v>
      </c>
      <c r="V2992" t="s">
        <v>55</v>
      </c>
    </row>
    <row r="2993" spans="1:22" ht="15.75" hidden="1" thickBot="1" x14ac:dyDescent="0.3">
      <c r="A2993" t="s">
        <v>8323</v>
      </c>
      <c r="B2993" s="6" t="s">
        <v>10768</v>
      </c>
      <c r="C2993" t="s">
        <v>1</v>
      </c>
      <c r="D2993" t="s">
        <v>7706</v>
      </c>
      <c r="E2993" t="s">
        <v>10763</v>
      </c>
      <c r="F2993" t="s">
        <v>10764</v>
      </c>
      <c r="G2993">
        <v>222</v>
      </c>
      <c r="H2993">
        <v>222</v>
      </c>
      <c r="I2993">
        <v>222</v>
      </c>
      <c r="J2993">
        <v>222</v>
      </c>
      <c r="K2993">
        <v>0</v>
      </c>
      <c r="L2993" s="2">
        <v>0</v>
      </c>
      <c r="M2993" s="2">
        <v>0</v>
      </c>
      <c r="N2993" s="2">
        <v>0</v>
      </c>
      <c r="O2993" s="2">
        <v>39.200000000000003</v>
      </c>
      <c r="P2993" s="2">
        <v>0</v>
      </c>
      <c r="Q2993" s="2">
        <v>0</v>
      </c>
      <c r="R2993" s="2">
        <v>0</v>
      </c>
      <c r="S2993" s="2">
        <v>0</v>
      </c>
      <c r="T2993" s="2">
        <v>0</v>
      </c>
      <c r="U2993" s="2">
        <v>39.200000000000003</v>
      </c>
      <c r="V2993" t="s">
        <v>55</v>
      </c>
    </row>
    <row r="2994" spans="1:22" ht="15.75" hidden="1" thickBot="1" x14ac:dyDescent="0.3">
      <c r="A2994" t="s">
        <v>8323</v>
      </c>
      <c r="B2994" s="6" t="s">
        <v>10768</v>
      </c>
      <c r="C2994" t="s">
        <v>1</v>
      </c>
      <c r="D2994" t="s">
        <v>7706</v>
      </c>
      <c r="E2994" t="s">
        <v>10763</v>
      </c>
      <c r="F2994" t="s">
        <v>10764</v>
      </c>
      <c r="G2994">
        <v>221</v>
      </c>
      <c r="H2994">
        <v>221</v>
      </c>
      <c r="I2994">
        <v>221</v>
      </c>
      <c r="J2994">
        <v>221</v>
      </c>
      <c r="K2994">
        <v>0</v>
      </c>
      <c r="L2994" s="2">
        <v>0</v>
      </c>
      <c r="M2994" s="2">
        <v>0</v>
      </c>
      <c r="N2994" s="2">
        <v>0</v>
      </c>
      <c r="O2994" s="2">
        <v>312.5</v>
      </c>
      <c r="P2994" s="2">
        <v>0</v>
      </c>
      <c r="Q2994" s="2">
        <v>0</v>
      </c>
      <c r="R2994" s="2">
        <v>0</v>
      </c>
      <c r="S2994" s="2">
        <v>0</v>
      </c>
      <c r="T2994" s="2">
        <v>0</v>
      </c>
      <c r="U2994" s="2">
        <v>312.5</v>
      </c>
      <c r="V2994" t="s">
        <v>55</v>
      </c>
    </row>
    <row r="2995" spans="1:22" ht="15.75" hidden="1" thickBot="1" x14ac:dyDescent="0.3">
      <c r="A2995" t="s">
        <v>8323</v>
      </c>
      <c r="B2995" s="6" t="s">
        <v>10768</v>
      </c>
      <c r="C2995" t="s">
        <v>1</v>
      </c>
      <c r="D2995" t="s">
        <v>7706</v>
      </c>
      <c r="E2995" t="s">
        <v>10763</v>
      </c>
      <c r="F2995" t="s">
        <v>10764</v>
      </c>
      <c r="G2995">
        <v>220</v>
      </c>
      <c r="H2995">
        <v>220</v>
      </c>
      <c r="I2995">
        <v>220</v>
      </c>
      <c r="J2995">
        <v>220</v>
      </c>
      <c r="K2995">
        <v>0</v>
      </c>
      <c r="L2995" s="2">
        <v>0</v>
      </c>
      <c r="M2995" s="2">
        <v>0</v>
      </c>
      <c r="N2995" s="2">
        <v>0</v>
      </c>
      <c r="O2995" s="2">
        <v>105.35</v>
      </c>
      <c r="P2995" s="2">
        <v>0</v>
      </c>
      <c r="Q2995" s="2">
        <v>0</v>
      </c>
      <c r="R2995" s="2">
        <v>0</v>
      </c>
      <c r="S2995" s="2">
        <v>0</v>
      </c>
      <c r="T2995" s="2">
        <v>0</v>
      </c>
      <c r="U2995" s="2">
        <v>105.35</v>
      </c>
      <c r="V2995" t="s">
        <v>55</v>
      </c>
    </row>
    <row r="2996" spans="1:22" ht="15.75" hidden="1" thickBot="1" x14ac:dyDescent="0.3">
      <c r="A2996" t="s">
        <v>8323</v>
      </c>
      <c r="B2996" s="6" t="s">
        <v>10768</v>
      </c>
      <c r="C2996" t="s">
        <v>1</v>
      </c>
      <c r="D2996" t="s">
        <v>7706</v>
      </c>
      <c r="E2996" t="s">
        <v>10763</v>
      </c>
      <c r="F2996" t="s">
        <v>10764</v>
      </c>
      <c r="G2996">
        <v>219</v>
      </c>
      <c r="H2996">
        <v>219</v>
      </c>
      <c r="I2996">
        <v>219</v>
      </c>
      <c r="J2996">
        <v>219</v>
      </c>
      <c r="K2996">
        <v>0</v>
      </c>
      <c r="L2996" s="2">
        <v>0</v>
      </c>
      <c r="M2996" s="2">
        <v>0</v>
      </c>
      <c r="N2996" s="2">
        <v>0</v>
      </c>
      <c r="O2996" s="2">
        <v>30</v>
      </c>
      <c r="P2996" s="2">
        <v>0</v>
      </c>
      <c r="Q2996" s="2">
        <v>0</v>
      </c>
      <c r="R2996" s="2">
        <v>0</v>
      </c>
      <c r="S2996" s="2">
        <v>0</v>
      </c>
      <c r="T2996" s="2">
        <v>0</v>
      </c>
      <c r="U2996" s="2">
        <v>30</v>
      </c>
      <c r="V2996" t="s">
        <v>55</v>
      </c>
    </row>
    <row r="2997" spans="1:22" ht="15.75" hidden="1" thickBot="1" x14ac:dyDescent="0.3">
      <c r="A2997" t="s">
        <v>8323</v>
      </c>
      <c r="B2997" s="6" t="s">
        <v>10768</v>
      </c>
      <c r="C2997" t="s">
        <v>1</v>
      </c>
      <c r="D2997" t="s">
        <v>7706</v>
      </c>
      <c r="E2997" t="s">
        <v>10763</v>
      </c>
      <c r="F2997" t="s">
        <v>10764</v>
      </c>
      <c r="G2997">
        <v>218</v>
      </c>
      <c r="H2997">
        <v>218</v>
      </c>
      <c r="I2997">
        <v>218</v>
      </c>
      <c r="J2997">
        <v>218</v>
      </c>
      <c r="K2997">
        <v>0</v>
      </c>
      <c r="L2997" s="2">
        <v>0</v>
      </c>
      <c r="M2997" s="2">
        <v>0</v>
      </c>
      <c r="N2997" s="2">
        <v>0</v>
      </c>
      <c r="O2997" s="2">
        <v>67.599999999999994</v>
      </c>
      <c r="P2997" s="2">
        <v>0</v>
      </c>
      <c r="Q2997" s="2">
        <v>0</v>
      </c>
      <c r="R2997" s="2">
        <v>0</v>
      </c>
      <c r="S2997" s="2">
        <v>0</v>
      </c>
      <c r="T2997" s="2">
        <v>0</v>
      </c>
      <c r="U2997" s="2">
        <v>67.599999999999994</v>
      </c>
      <c r="V2997" t="s">
        <v>55</v>
      </c>
    </row>
    <row r="2998" spans="1:22" ht="15.75" hidden="1" thickBot="1" x14ac:dyDescent="0.3">
      <c r="A2998" t="s">
        <v>8323</v>
      </c>
      <c r="B2998" s="6" t="s">
        <v>10768</v>
      </c>
      <c r="C2998" t="s">
        <v>1</v>
      </c>
      <c r="D2998" t="s">
        <v>7706</v>
      </c>
      <c r="E2998" t="s">
        <v>10763</v>
      </c>
      <c r="F2998" t="s">
        <v>10764</v>
      </c>
      <c r="G2998">
        <v>217</v>
      </c>
      <c r="H2998">
        <v>217</v>
      </c>
      <c r="I2998">
        <v>217</v>
      </c>
      <c r="J2998">
        <v>217</v>
      </c>
      <c r="K2998">
        <v>0</v>
      </c>
      <c r="L2998" s="2">
        <v>0</v>
      </c>
      <c r="M2998" s="2">
        <v>0</v>
      </c>
      <c r="N2998" s="2">
        <v>0</v>
      </c>
      <c r="O2998" s="2">
        <v>135</v>
      </c>
      <c r="P2998" s="2">
        <v>0</v>
      </c>
      <c r="Q2998" s="2">
        <v>0</v>
      </c>
      <c r="R2998" s="2">
        <v>0</v>
      </c>
      <c r="S2998" s="2">
        <v>0</v>
      </c>
      <c r="T2998" s="2">
        <v>0</v>
      </c>
      <c r="U2998" s="2">
        <v>135</v>
      </c>
      <c r="V2998" t="s">
        <v>55</v>
      </c>
    </row>
    <row r="2999" spans="1:22" ht="15.75" hidden="1" thickBot="1" x14ac:dyDescent="0.3">
      <c r="A2999" t="s">
        <v>8323</v>
      </c>
      <c r="B2999" s="6" t="s">
        <v>10768</v>
      </c>
      <c r="C2999" t="s">
        <v>1</v>
      </c>
      <c r="D2999" t="s">
        <v>7706</v>
      </c>
      <c r="E2999" t="s">
        <v>10763</v>
      </c>
      <c r="F2999" t="s">
        <v>10764</v>
      </c>
      <c r="G2999">
        <v>216</v>
      </c>
      <c r="H2999">
        <v>216</v>
      </c>
      <c r="I2999">
        <v>216</v>
      </c>
      <c r="J2999">
        <v>216</v>
      </c>
      <c r="K2999">
        <v>0</v>
      </c>
      <c r="L2999" s="2">
        <v>0</v>
      </c>
      <c r="M2999" s="2">
        <v>0</v>
      </c>
      <c r="N2999" s="2">
        <v>0</v>
      </c>
      <c r="O2999" s="2">
        <v>100</v>
      </c>
      <c r="P2999" s="2">
        <v>0</v>
      </c>
      <c r="Q2999" s="2">
        <v>0</v>
      </c>
      <c r="R2999" s="2">
        <v>0</v>
      </c>
      <c r="S2999" s="2">
        <v>0</v>
      </c>
      <c r="T2999" s="2">
        <v>0</v>
      </c>
      <c r="U2999" s="2">
        <v>100</v>
      </c>
      <c r="V2999" t="s">
        <v>55</v>
      </c>
    </row>
    <row r="3000" spans="1:22" ht="15.75" hidden="1" thickBot="1" x14ac:dyDescent="0.3">
      <c r="A3000" t="s">
        <v>8323</v>
      </c>
      <c r="B3000" s="6" t="s">
        <v>10768</v>
      </c>
      <c r="C3000" t="s">
        <v>1</v>
      </c>
      <c r="D3000" t="s">
        <v>7706</v>
      </c>
      <c r="E3000" t="s">
        <v>10763</v>
      </c>
      <c r="F3000" t="s">
        <v>10764</v>
      </c>
      <c r="G3000">
        <v>215</v>
      </c>
      <c r="H3000">
        <v>215</v>
      </c>
      <c r="I3000">
        <v>215</v>
      </c>
      <c r="J3000">
        <v>215</v>
      </c>
      <c r="K3000">
        <v>0</v>
      </c>
      <c r="L3000" s="2">
        <v>0</v>
      </c>
      <c r="M3000" s="2">
        <v>0</v>
      </c>
      <c r="N3000" s="2">
        <v>0</v>
      </c>
      <c r="O3000" s="2">
        <v>625</v>
      </c>
      <c r="P3000" s="2">
        <v>0</v>
      </c>
      <c r="Q3000" s="2">
        <v>0</v>
      </c>
      <c r="R3000" s="2">
        <v>0</v>
      </c>
      <c r="S3000" s="2">
        <v>0</v>
      </c>
      <c r="T3000" s="2">
        <v>0</v>
      </c>
      <c r="U3000" s="2">
        <v>625</v>
      </c>
      <c r="V3000" t="s">
        <v>55</v>
      </c>
    </row>
    <row r="3001" spans="1:22" ht="15.75" hidden="1" thickBot="1" x14ac:dyDescent="0.3">
      <c r="A3001" t="s">
        <v>8323</v>
      </c>
      <c r="B3001" s="6" t="s">
        <v>10768</v>
      </c>
      <c r="C3001" t="s">
        <v>1</v>
      </c>
      <c r="D3001" t="s">
        <v>7706</v>
      </c>
      <c r="E3001" t="s">
        <v>10763</v>
      </c>
      <c r="F3001" t="s">
        <v>10764</v>
      </c>
      <c r="G3001">
        <v>214</v>
      </c>
      <c r="H3001">
        <v>214</v>
      </c>
      <c r="I3001">
        <v>214</v>
      </c>
      <c r="J3001">
        <v>214</v>
      </c>
      <c r="K3001">
        <v>0</v>
      </c>
      <c r="L3001" s="2">
        <v>0</v>
      </c>
      <c r="M3001" s="2">
        <v>0</v>
      </c>
      <c r="N3001" s="2">
        <v>0</v>
      </c>
      <c r="O3001" s="2">
        <v>23.1</v>
      </c>
      <c r="P3001" s="2">
        <v>0</v>
      </c>
      <c r="Q3001" s="2">
        <v>0</v>
      </c>
      <c r="R3001" s="2">
        <v>0</v>
      </c>
      <c r="S3001" s="2">
        <v>0</v>
      </c>
      <c r="T3001" s="2">
        <v>0</v>
      </c>
      <c r="U3001" s="2">
        <v>23.1</v>
      </c>
      <c r="V3001" t="s">
        <v>55</v>
      </c>
    </row>
    <row r="3002" spans="1:22" ht="15.75" hidden="1" thickBot="1" x14ac:dyDescent="0.3">
      <c r="A3002" t="s">
        <v>8323</v>
      </c>
      <c r="B3002" s="6" t="s">
        <v>10768</v>
      </c>
      <c r="C3002" t="s">
        <v>1</v>
      </c>
      <c r="D3002" t="s">
        <v>7706</v>
      </c>
      <c r="E3002" t="s">
        <v>10763</v>
      </c>
      <c r="F3002" t="s">
        <v>10764</v>
      </c>
      <c r="G3002">
        <v>213</v>
      </c>
      <c r="H3002">
        <v>213</v>
      </c>
      <c r="I3002">
        <v>213</v>
      </c>
      <c r="J3002">
        <v>213</v>
      </c>
      <c r="K3002">
        <v>0</v>
      </c>
      <c r="L3002" s="2">
        <v>0</v>
      </c>
      <c r="M3002" s="2">
        <v>0</v>
      </c>
      <c r="N3002" s="2">
        <v>0</v>
      </c>
      <c r="O3002" s="2">
        <v>558</v>
      </c>
      <c r="P3002" s="2">
        <v>0</v>
      </c>
      <c r="Q3002" s="2">
        <v>0</v>
      </c>
      <c r="R3002" s="2">
        <v>0</v>
      </c>
      <c r="S3002" s="2">
        <v>0</v>
      </c>
      <c r="T3002" s="2">
        <v>0</v>
      </c>
      <c r="U3002" s="2">
        <v>558</v>
      </c>
      <c r="V3002" t="s">
        <v>55</v>
      </c>
    </row>
    <row r="3003" spans="1:22" ht="15.75" hidden="1" thickBot="1" x14ac:dyDescent="0.3">
      <c r="A3003" t="s">
        <v>8323</v>
      </c>
      <c r="B3003" s="6" t="s">
        <v>10768</v>
      </c>
      <c r="C3003" t="s">
        <v>1</v>
      </c>
      <c r="D3003" t="s">
        <v>7706</v>
      </c>
      <c r="E3003" t="s">
        <v>10763</v>
      </c>
      <c r="F3003" t="s">
        <v>10764</v>
      </c>
      <c r="G3003">
        <v>212</v>
      </c>
      <c r="H3003">
        <v>212</v>
      </c>
      <c r="I3003">
        <v>212</v>
      </c>
      <c r="J3003">
        <v>212</v>
      </c>
      <c r="K3003">
        <v>0</v>
      </c>
      <c r="L3003" s="2">
        <v>0</v>
      </c>
      <c r="M3003" s="2">
        <v>0</v>
      </c>
      <c r="N3003" s="2">
        <v>0</v>
      </c>
      <c r="O3003" s="2">
        <v>66</v>
      </c>
      <c r="P3003" s="2">
        <v>0</v>
      </c>
      <c r="Q3003" s="2">
        <v>0</v>
      </c>
      <c r="R3003" s="2">
        <v>0</v>
      </c>
      <c r="S3003" s="2">
        <v>0</v>
      </c>
      <c r="T3003" s="2">
        <v>0</v>
      </c>
      <c r="U3003" s="2">
        <v>66</v>
      </c>
      <c r="V3003" t="s">
        <v>55</v>
      </c>
    </row>
    <row r="3004" spans="1:22" ht="15.75" hidden="1" thickBot="1" x14ac:dyDescent="0.3">
      <c r="A3004" t="s">
        <v>8323</v>
      </c>
      <c r="B3004" s="6" t="s">
        <v>10768</v>
      </c>
      <c r="C3004" t="s">
        <v>1</v>
      </c>
      <c r="D3004" t="s">
        <v>7706</v>
      </c>
      <c r="E3004" t="s">
        <v>10763</v>
      </c>
      <c r="F3004" t="s">
        <v>10764</v>
      </c>
      <c r="G3004">
        <v>211</v>
      </c>
      <c r="H3004">
        <v>211</v>
      </c>
      <c r="I3004">
        <v>211</v>
      </c>
      <c r="J3004">
        <v>211</v>
      </c>
      <c r="K3004">
        <v>0</v>
      </c>
      <c r="L3004" s="2">
        <v>0</v>
      </c>
      <c r="M3004" s="2">
        <v>0</v>
      </c>
      <c r="N3004" s="2">
        <v>0</v>
      </c>
      <c r="O3004" s="2">
        <v>53.95</v>
      </c>
      <c r="P3004" s="2">
        <v>0</v>
      </c>
      <c r="Q3004" s="2">
        <v>0</v>
      </c>
      <c r="R3004" s="2">
        <v>0</v>
      </c>
      <c r="S3004" s="2">
        <v>0</v>
      </c>
      <c r="T3004" s="2">
        <v>0</v>
      </c>
      <c r="U3004" s="2">
        <v>53.95</v>
      </c>
      <c r="V3004" t="s">
        <v>55</v>
      </c>
    </row>
    <row r="3005" spans="1:22" ht="15.75" hidden="1" thickBot="1" x14ac:dyDescent="0.3">
      <c r="A3005" t="s">
        <v>8323</v>
      </c>
      <c r="B3005" s="6" t="s">
        <v>10768</v>
      </c>
      <c r="C3005" t="s">
        <v>1</v>
      </c>
      <c r="D3005" t="s">
        <v>7706</v>
      </c>
      <c r="E3005" t="s">
        <v>10763</v>
      </c>
      <c r="F3005" t="s">
        <v>10764</v>
      </c>
      <c r="G3005">
        <v>210</v>
      </c>
      <c r="H3005">
        <v>210</v>
      </c>
      <c r="I3005">
        <v>210</v>
      </c>
      <c r="J3005">
        <v>210</v>
      </c>
      <c r="K3005">
        <v>0</v>
      </c>
      <c r="L3005" s="2">
        <v>0</v>
      </c>
      <c r="M3005" s="2">
        <v>0</v>
      </c>
      <c r="N3005" s="2">
        <v>0</v>
      </c>
      <c r="O3005" s="2">
        <v>77.38</v>
      </c>
      <c r="P3005" s="2">
        <v>0</v>
      </c>
      <c r="Q3005" s="2">
        <v>0</v>
      </c>
      <c r="R3005" s="2">
        <v>0</v>
      </c>
      <c r="S3005" s="2">
        <v>0</v>
      </c>
      <c r="T3005" s="2">
        <v>0</v>
      </c>
      <c r="U3005" s="2">
        <v>77.38</v>
      </c>
      <c r="V3005" t="s">
        <v>55</v>
      </c>
    </row>
    <row r="3006" spans="1:22" ht="15.75" hidden="1" thickBot="1" x14ac:dyDescent="0.3">
      <c r="A3006" t="s">
        <v>8323</v>
      </c>
      <c r="B3006" s="6" t="s">
        <v>10768</v>
      </c>
      <c r="C3006" t="s">
        <v>1</v>
      </c>
      <c r="D3006" t="s">
        <v>7706</v>
      </c>
      <c r="E3006" t="s">
        <v>10763</v>
      </c>
      <c r="F3006" t="s">
        <v>10764</v>
      </c>
      <c r="G3006">
        <v>209</v>
      </c>
      <c r="H3006">
        <v>209</v>
      </c>
      <c r="I3006">
        <v>209</v>
      </c>
      <c r="J3006">
        <v>209</v>
      </c>
      <c r="K3006">
        <v>0</v>
      </c>
      <c r="L3006" s="2">
        <v>0</v>
      </c>
      <c r="M3006" s="2">
        <v>0</v>
      </c>
      <c r="N3006" s="2">
        <v>0</v>
      </c>
      <c r="O3006" s="2">
        <v>471</v>
      </c>
      <c r="P3006" s="2">
        <v>0</v>
      </c>
      <c r="Q3006" s="2">
        <v>0</v>
      </c>
      <c r="R3006" s="2">
        <v>0</v>
      </c>
      <c r="S3006" s="2">
        <v>0</v>
      </c>
      <c r="T3006" s="2">
        <v>0</v>
      </c>
      <c r="U3006" s="2">
        <v>471</v>
      </c>
      <c r="V3006" t="s">
        <v>55</v>
      </c>
    </row>
    <row r="3007" spans="1:22" ht="15.75" hidden="1" thickBot="1" x14ac:dyDescent="0.3">
      <c r="A3007" t="s">
        <v>8323</v>
      </c>
      <c r="B3007" s="6" t="s">
        <v>10768</v>
      </c>
      <c r="C3007" t="s">
        <v>1</v>
      </c>
      <c r="D3007" t="s">
        <v>7706</v>
      </c>
      <c r="E3007" t="s">
        <v>10763</v>
      </c>
      <c r="F3007" t="s">
        <v>10764</v>
      </c>
      <c r="G3007">
        <v>208</v>
      </c>
      <c r="H3007">
        <v>208</v>
      </c>
      <c r="I3007">
        <v>208</v>
      </c>
      <c r="J3007">
        <v>208</v>
      </c>
      <c r="K3007">
        <v>0</v>
      </c>
      <c r="L3007" s="2">
        <v>0</v>
      </c>
      <c r="M3007" s="2">
        <v>0</v>
      </c>
      <c r="N3007" s="2">
        <v>0</v>
      </c>
      <c r="O3007" s="2">
        <v>110.77</v>
      </c>
      <c r="P3007" s="2">
        <v>0</v>
      </c>
      <c r="Q3007" s="2">
        <v>0</v>
      </c>
      <c r="R3007" s="2">
        <v>0</v>
      </c>
      <c r="S3007" s="2">
        <v>0</v>
      </c>
      <c r="T3007" s="2">
        <v>0</v>
      </c>
      <c r="U3007" s="2">
        <v>110.77</v>
      </c>
      <c r="V3007" t="s">
        <v>55</v>
      </c>
    </row>
    <row r="3008" spans="1:22" ht="15.75" hidden="1" thickBot="1" x14ac:dyDescent="0.3">
      <c r="A3008" t="s">
        <v>8323</v>
      </c>
      <c r="B3008" s="6" t="s">
        <v>10768</v>
      </c>
      <c r="C3008" t="s">
        <v>1</v>
      </c>
      <c r="D3008" t="s">
        <v>7706</v>
      </c>
      <c r="E3008" t="s">
        <v>10763</v>
      </c>
      <c r="F3008" t="s">
        <v>10764</v>
      </c>
      <c r="G3008">
        <v>207</v>
      </c>
      <c r="H3008">
        <v>207</v>
      </c>
      <c r="I3008">
        <v>207</v>
      </c>
      <c r="J3008">
        <v>207</v>
      </c>
      <c r="K3008">
        <v>0</v>
      </c>
      <c r="L3008" s="2">
        <v>0</v>
      </c>
      <c r="M3008" s="2">
        <v>0</v>
      </c>
      <c r="N3008" s="2">
        <v>0</v>
      </c>
      <c r="O3008" s="2">
        <v>105.3</v>
      </c>
      <c r="P3008" s="2">
        <v>0</v>
      </c>
      <c r="Q3008" s="2">
        <v>0</v>
      </c>
      <c r="R3008" s="2">
        <v>0</v>
      </c>
      <c r="S3008" s="2">
        <v>0</v>
      </c>
      <c r="T3008" s="2">
        <v>0</v>
      </c>
      <c r="U3008" s="2">
        <v>105.3</v>
      </c>
      <c r="V3008" t="s">
        <v>55</v>
      </c>
    </row>
    <row r="3009" spans="1:22" ht="15.75" hidden="1" thickBot="1" x14ac:dyDescent="0.3">
      <c r="A3009" t="s">
        <v>8323</v>
      </c>
      <c r="B3009" s="6" t="s">
        <v>10768</v>
      </c>
      <c r="C3009" t="s">
        <v>1</v>
      </c>
      <c r="D3009" t="s">
        <v>7706</v>
      </c>
      <c r="E3009" t="s">
        <v>10763</v>
      </c>
      <c r="F3009" t="s">
        <v>10764</v>
      </c>
      <c r="G3009">
        <v>206</v>
      </c>
      <c r="H3009">
        <v>206</v>
      </c>
      <c r="I3009">
        <v>206</v>
      </c>
      <c r="J3009">
        <v>206</v>
      </c>
      <c r="K3009">
        <v>0</v>
      </c>
      <c r="L3009" s="2">
        <v>0</v>
      </c>
      <c r="M3009" s="2">
        <v>0</v>
      </c>
      <c r="N3009" s="2">
        <v>0</v>
      </c>
      <c r="O3009" s="2">
        <v>292.60000000000002</v>
      </c>
      <c r="P3009" s="2">
        <v>0</v>
      </c>
      <c r="Q3009" s="2">
        <v>0</v>
      </c>
      <c r="R3009" s="2">
        <v>0</v>
      </c>
      <c r="S3009" s="2">
        <v>0</v>
      </c>
      <c r="T3009" s="2">
        <v>0</v>
      </c>
      <c r="U3009" s="2">
        <v>292.60000000000002</v>
      </c>
      <c r="V3009" t="s">
        <v>55</v>
      </c>
    </row>
    <row r="3010" spans="1:22" ht="15.75" hidden="1" thickBot="1" x14ac:dyDescent="0.3">
      <c r="A3010" t="s">
        <v>8323</v>
      </c>
      <c r="B3010" s="6" t="s">
        <v>10768</v>
      </c>
      <c r="C3010" t="s">
        <v>1</v>
      </c>
      <c r="D3010" t="s">
        <v>7706</v>
      </c>
      <c r="E3010" t="s">
        <v>10763</v>
      </c>
      <c r="F3010" t="s">
        <v>10764</v>
      </c>
      <c r="G3010">
        <v>205</v>
      </c>
      <c r="H3010">
        <v>205</v>
      </c>
      <c r="I3010">
        <v>205</v>
      </c>
      <c r="J3010">
        <v>205</v>
      </c>
      <c r="K3010">
        <v>0</v>
      </c>
      <c r="L3010" s="2">
        <v>0</v>
      </c>
      <c r="M3010" s="2">
        <v>0</v>
      </c>
      <c r="N3010" s="2">
        <v>0</v>
      </c>
      <c r="O3010" s="2">
        <v>476</v>
      </c>
      <c r="P3010" s="2">
        <v>0</v>
      </c>
      <c r="Q3010" s="2">
        <v>0</v>
      </c>
      <c r="R3010" s="2">
        <v>0</v>
      </c>
      <c r="S3010" s="2">
        <v>0</v>
      </c>
      <c r="T3010" s="2">
        <v>0</v>
      </c>
      <c r="U3010" s="2">
        <v>476</v>
      </c>
      <c r="V3010" t="s">
        <v>55</v>
      </c>
    </row>
    <row r="3011" spans="1:22" ht="15.75" hidden="1" thickBot="1" x14ac:dyDescent="0.3">
      <c r="A3011" t="s">
        <v>8322</v>
      </c>
      <c r="B3011" s="6" t="s">
        <v>10664</v>
      </c>
      <c r="C3011" t="s">
        <v>1</v>
      </c>
      <c r="D3011" t="s">
        <v>7706</v>
      </c>
      <c r="E3011" t="s">
        <v>10763</v>
      </c>
      <c r="F3011" t="s">
        <v>10764</v>
      </c>
      <c r="G3011">
        <v>204</v>
      </c>
      <c r="H3011">
        <v>204</v>
      </c>
      <c r="I3011">
        <v>204</v>
      </c>
      <c r="J3011">
        <v>204</v>
      </c>
      <c r="K3011">
        <v>0</v>
      </c>
      <c r="L3011" s="2">
        <v>0</v>
      </c>
      <c r="M3011" s="2">
        <v>0</v>
      </c>
      <c r="N3011" s="2">
        <v>0</v>
      </c>
      <c r="O3011" s="2">
        <v>33</v>
      </c>
      <c r="P3011" s="2">
        <v>0</v>
      </c>
      <c r="Q3011" s="2">
        <v>0</v>
      </c>
      <c r="R3011" s="2">
        <v>0</v>
      </c>
      <c r="S3011" s="2">
        <v>0</v>
      </c>
      <c r="T3011" s="2">
        <v>0</v>
      </c>
      <c r="U3011" s="2">
        <v>33</v>
      </c>
      <c r="V3011" t="s">
        <v>55</v>
      </c>
    </row>
    <row r="3012" spans="1:22" ht="15.75" hidden="1" thickBot="1" x14ac:dyDescent="0.3">
      <c r="A3012" t="s">
        <v>8322</v>
      </c>
      <c r="B3012" s="6" t="s">
        <v>10664</v>
      </c>
      <c r="C3012" t="s">
        <v>1</v>
      </c>
      <c r="D3012" t="s">
        <v>7706</v>
      </c>
      <c r="E3012" t="s">
        <v>10763</v>
      </c>
      <c r="F3012" t="s">
        <v>10764</v>
      </c>
      <c r="G3012">
        <v>203</v>
      </c>
      <c r="H3012">
        <v>203</v>
      </c>
      <c r="I3012">
        <v>203</v>
      </c>
      <c r="J3012">
        <v>203</v>
      </c>
      <c r="K3012">
        <v>0</v>
      </c>
      <c r="L3012" s="2">
        <v>0</v>
      </c>
      <c r="M3012" s="2">
        <v>0</v>
      </c>
      <c r="N3012" s="2">
        <v>0</v>
      </c>
      <c r="O3012" s="2">
        <v>82.5</v>
      </c>
      <c r="P3012" s="2">
        <v>0</v>
      </c>
      <c r="Q3012" s="2">
        <v>0</v>
      </c>
      <c r="R3012" s="2">
        <v>0</v>
      </c>
      <c r="S3012" s="2">
        <v>0</v>
      </c>
      <c r="T3012" s="2">
        <v>0</v>
      </c>
      <c r="U3012" s="2">
        <v>82.5</v>
      </c>
      <c r="V3012" t="s">
        <v>55</v>
      </c>
    </row>
    <row r="3013" spans="1:22" ht="15.75" hidden="1" thickBot="1" x14ac:dyDescent="0.3">
      <c r="A3013" t="s">
        <v>8322</v>
      </c>
      <c r="B3013" s="6" t="s">
        <v>10664</v>
      </c>
      <c r="C3013" t="s">
        <v>1</v>
      </c>
      <c r="D3013" t="s">
        <v>7706</v>
      </c>
      <c r="E3013" t="s">
        <v>10763</v>
      </c>
      <c r="F3013" t="s">
        <v>10764</v>
      </c>
      <c r="G3013">
        <v>202</v>
      </c>
      <c r="H3013">
        <v>202</v>
      </c>
      <c r="I3013">
        <v>202</v>
      </c>
      <c r="J3013">
        <v>202</v>
      </c>
      <c r="K3013">
        <v>0</v>
      </c>
      <c r="L3013" s="2">
        <v>0</v>
      </c>
      <c r="M3013" s="2">
        <v>0</v>
      </c>
      <c r="N3013" s="2">
        <v>0</v>
      </c>
      <c r="O3013" s="2">
        <v>50</v>
      </c>
      <c r="P3013" s="2">
        <v>0</v>
      </c>
      <c r="Q3013" s="2">
        <v>0</v>
      </c>
      <c r="R3013" s="2">
        <v>0</v>
      </c>
      <c r="S3013" s="2">
        <v>0</v>
      </c>
      <c r="T3013" s="2">
        <v>0</v>
      </c>
      <c r="U3013" s="2">
        <v>50</v>
      </c>
      <c r="V3013" t="s">
        <v>55</v>
      </c>
    </row>
    <row r="3014" spans="1:22" ht="15.75" hidden="1" thickBot="1" x14ac:dyDescent="0.3">
      <c r="A3014" t="s">
        <v>8322</v>
      </c>
      <c r="B3014" s="6" t="s">
        <v>10664</v>
      </c>
      <c r="C3014" t="s">
        <v>1</v>
      </c>
      <c r="D3014" t="s">
        <v>7706</v>
      </c>
      <c r="E3014" t="s">
        <v>10763</v>
      </c>
      <c r="F3014" t="s">
        <v>10764</v>
      </c>
      <c r="G3014">
        <v>201</v>
      </c>
      <c r="H3014">
        <v>201</v>
      </c>
      <c r="I3014">
        <v>201</v>
      </c>
      <c r="J3014">
        <v>201</v>
      </c>
      <c r="K3014">
        <v>0</v>
      </c>
      <c r="L3014" s="2">
        <v>0</v>
      </c>
      <c r="M3014" s="2">
        <v>0</v>
      </c>
      <c r="N3014" s="2">
        <v>0</v>
      </c>
      <c r="O3014" s="2">
        <v>21.35</v>
      </c>
      <c r="P3014" s="2">
        <v>0</v>
      </c>
      <c r="Q3014" s="2">
        <v>0</v>
      </c>
      <c r="R3014" s="2">
        <v>0</v>
      </c>
      <c r="S3014" s="2">
        <v>0</v>
      </c>
      <c r="T3014" s="2">
        <v>0</v>
      </c>
      <c r="U3014" s="2">
        <v>21.35</v>
      </c>
      <c r="V3014" t="s">
        <v>55</v>
      </c>
    </row>
    <row r="3015" spans="1:22" ht="15.75" hidden="1" thickBot="1" x14ac:dyDescent="0.3">
      <c r="A3015" t="s">
        <v>8322</v>
      </c>
      <c r="B3015" s="6" t="s">
        <v>10664</v>
      </c>
      <c r="C3015" t="s">
        <v>1</v>
      </c>
      <c r="D3015" t="s">
        <v>7706</v>
      </c>
      <c r="E3015" t="s">
        <v>10763</v>
      </c>
      <c r="F3015" t="s">
        <v>10764</v>
      </c>
      <c r="G3015">
        <v>200</v>
      </c>
      <c r="H3015">
        <v>200</v>
      </c>
      <c r="I3015">
        <v>200</v>
      </c>
      <c r="J3015">
        <v>200</v>
      </c>
      <c r="K3015">
        <v>0</v>
      </c>
      <c r="L3015" s="2">
        <v>0</v>
      </c>
      <c r="M3015" s="2">
        <v>0</v>
      </c>
      <c r="N3015" s="2">
        <v>0</v>
      </c>
      <c r="O3015" s="2">
        <v>55</v>
      </c>
      <c r="P3015" s="2">
        <v>0</v>
      </c>
      <c r="Q3015" s="2">
        <v>0</v>
      </c>
      <c r="R3015" s="2">
        <v>0</v>
      </c>
      <c r="S3015" s="2">
        <v>0</v>
      </c>
      <c r="T3015" s="2">
        <v>0</v>
      </c>
      <c r="U3015" s="2">
        <v>55</v>
      </c>
      <c r="V3015" t="s">
        <v>55</v>
      </c>
    </row>
    <row r="3016" spans="1:22" ht="15.75" hidden="1" thickBot="1" x14ac:dyDescent="0.3">
      <c r="A3016" t="s">
        <v>8322</v>
      </c>
      <c r="B3016" s="6" t="s">
        <v>10664</v>
      </c>
      <c r="C3016" t="s">
        <v>1</v>
      </c>
      <c r="D3016" t="s">
        <v>7706</v>
      </c>
      <c r="E3016" t="s">
        <v>10763</v>
      </c>
      <c r="F3016" t="s">
        <v>10764</v>
      </c>
      <c r="G3016">
        <v>199</v>
      </c>
      <c r="H3016">
        <v>199</v>
      </c>
      <c r="I3016">
        <v>199</v>
      </c>
      <c r="J3016">
        <v>199</v>
      </c>
      <c r="K3016">
        <v>0</v>
      </c>
      <c r="L3016" s="2">
        <v>0</v>
      </c>
      <c r="M3016" s="2">
        <v>0</v>
      </c>
      <c r="N3016" s="2">
        <v>0</v>
      </c>
      <c r="O3016" s="2">
        <v>362.75</v>
      </c>
      <c r="P3016" s="2">
        <v>0</v>
      </c>
      <c r="Q3016" s="2">
        <v>0</v>
      </c>
      <c r="R3016" s="2">
        <v>0</v>
      </c>
      <c r="S3016" s="2">
        <v>0</v>
      </c>
      <c r="T3016" s="2">
        <v>0</v>
      </c>
      <c r="U3016" s="2">
        <v>362.75</v>
      </c>
      <c r="V3016" t="s">
        <v>55</v>
      </c>
    </row>
    <row r="3017" spans="1:22" ht="15.75" hidden="1" thickBot="1" x14ac:dyDescent="0.3">
      <c r="A3017" t="s">
        <v>8322</v>
      </c>
      <c r="B3017" s="6" t="s">
        <v>10664</v>
      </c>
      <c r="C3017" t="s">
        <v>1</v>
      </c>
      <c r="D3017" t="s">
        <v>7706</v>
      </c>
      <c r="E3017" t="s">
        <v>10763</v>
      </c>
      <c r="F3017" t="s">
        <v>10764</v>
      </c>
      <c r="G3017">
        <v>198</v>
      </c>
      <c r="H3017">
        <v>198</v>
      </c>
      <c r="I3017">
        <v>198</v>
      </c>
      <c r="J3017">
        <v>198</v>
      </c>
      <c r="K3017">
        <v>0</v>
      </c>
      <c r="L3017" s="2">
        <v>0</v>
      </c>
      <c r="M3017" s="2">
        <v>0</v>
      </c>
      <c r="N3017" s="2">
        <v>0</v>
      </c>
      <c r="O3017" s="2">
        <v>298.63</v>
      </c>
      <c r="P3017" s="2">
        <v>0</v>
      </c>
      <c r="Q3017" s="2">
        <v>0</v>
      </c>
      <c r="R3017" s="2">
        <v>0</v>
      </c>
      <c r="S3017" s="2">
        <v>0</v>
      </c>
      <c r="T3017" s="2">
        <v>0</v>
      </c>
      <c r="U3017" s="2">
        <v>298.63</v>
      </c>
      <c r="V3017" t="s">
        <v>55</v>
      </c>
    </row>
    <row r="3018" spans="1:22" ht="15.75" hidden="1" thickBot="1" x14ac:dyDescent="0.3">
      <c r="A3018" t="s">
        <v>8322</v>
      </c>
      <c r="B3018" s="6" t="s">
        <v>10664</v>
      </c>
      <c r="C3018" t="s">
        <v>1</v>
      </c>
      <c r="D3018" t="s">
        <v>7706</v>
      </c>
      <c r="E3018" t="s">
        <v>10763</v>
      </c>
      <c r="F3018" t="s">
        <v>10764</v>
      </c>
      <c r="G3018">
        <v>197</v>
      </c>
      <c r="H3018">
        <v>197</v>
      </c>
      <c r="I3018">
        <v>197</v>
      </c>
      <c r="J3018">
        <v>197</v>
      </c>
      <c r="K3018">
        <v>0</v>
      </c>
      <c r="L3018" s="2">
        <v>0</v>
      </c>
      <c r="M3018" s="2">
        <v>0</v>
      </c>
      <c r="N3018" s="2">
        <v>0</v>
      </c>
      <c r="O3018" s="2">
        <v>270</v>
      </c>
      <c r="P3018" s="2">
        <v>0</v>
      </c>
      <c r="Q3018" s="2">
        <v>0</v>
      </c>
      <c r="R3018" s="2">
        <v>0</v>
      </c>
      <c r="S3018" s="2">
        <v>0</v>
      </c>
      <c r="T3018" s="2">
        <v>0</v>
      </c>
      <c r="U3018" s="2">
        <v>270</v>
      </c>
      <c r="V3018" t="s">
        <v>55</v>
      </c>
    </row>
    <row r="3019" spans="1:22" ht="15.75" hidden="1" thickBot="1" x14ac:dyDescent="0.3">
      <c r="A3019" t="s">
        <v>8322</v>
      </c>
      <c r="B3019" s="6" t="s">
        <v>10664</v>
      </c>
      <c r="C3019" t="s">
        <v>1</v>
      </c>
      <c r="D3019" t="s">
        <v>7706</v>
      </c>
      <c r="E3019" t="s">
        <v>10763</v>
      </c>
      <c r="F3019" t="s">
        <v>10764</v>
      </c>
      <c r="G3019">
        <v>196</v>
      </c>
      <c r="H3019">
        <v>196</v>
      </c>
      <c r="I3019">
        <v>196</v>
      </c>
      <c r="J3019">
        <v>196</v>
      </c>
      <c r="K3019">
        <v>0</v>
      </c>
      <c r="L3019" s="2">
        <v>0</v>
      </c>
      <c r="M3019" s="2">
        <v>0</v>
      </c>
      <c r="N3019" s="2">
        <v>0</v>
      </c>
      <c r="O3019" s="2">
        <v>28.5</v>
      </c>
      <c r="P3019" s="2">
        <v>0</v>
      </c>
      <c r="Q3019" s="2">
        <v>0</v>
      </c>
      <c r="R3019" s="2">
        <v>0</v>
      </c>
      <c r="S3019" s="2">
        <v>0</v>
      </c>
      <c r="T3019" s="2">
        <v>0</v>
      </c>
      <c r="U3019" s="2">
        <v>28.5</v>
      </c>
      <c r="V3019" t="s">
        <v>55</v>
      </c>
    </row>
    <row r="3020" spans="1:22" ht="15.75" hidden="1" thickBot="1" x14ac:dyDescent="0.3">
      <c r="A3020" t="s">
        <v>8322</v>
      </c>
      <c r="B3020" s="6" t="s">
        <v>10664</v>
      </c>
      <c r="C3020" t="s">
        <v>1</v>
      </c>
      <c r="D3020" t="s">
        <v>7706</v>
      </c>
      <c r="E3020" t="s">
        <v>10763</v>
      </c>
      <c r="F3020" t="s">
        <v>10764</v>
      </c>
      <c r="G3020">
        <v>195</v>
      </c>
      <c r="H3020">
        <v>195</v>
      </c>
      <c r="I3020">
        <v>195</v>
      </c>
      <c r="J3020">
        <v>195</v>
      </c>
      <c r="K3020">
        <v>0</v>
      </c>
      <c r="L3020" s="2">
        <v>0</v>
      </c>
      <c r="M3020" s="2">
        <v>0</v>
      </c>
      <c r="N3020" s="2">
        <v>0</v>
      </c>
      <c r="O3020" s="2">
        <v>420</v>
      </c>
      <c r="P3020" s="2">
        <v>0</v>
      </c>
      <c r="Q3020" s="2">
        <v>0</v>
      </c>
      <c r="R3020" s="2">
        <v>0</v>
      </c>
      <c r="S3020" s="2">
        <v>0</v>
      </c>
      <c r="T3020" s="2">
        <v>0</v>
      </c>
      <c r="U3020" s="2">
        <v>420</v>
      </c>
      <c r="V3020" t="s">
        <v>55</v>
      </c>
    </row>
    <row r="3021" spans="1:22" ht="15.75" hidden="1" thickBot="1" x14ac:dyDescent="0.3">
      <c r="A3021" t="s">
        <v>8322</v>
      </c>
      <c r="B3021" s="6" t="s">
        <v>10664</v>
      </c>
      <c r="C3021" t="s">
        <v>1</v>
      </c>
      <c r="D3021" t="s">
        <v>7706</v>
      </c>
      <c r="E3021" t="s">
        <v>10763</v>
      </c>
      <c r="F3021" t="s">
        <v>10764</v>
      </c>
      <c r="G3021">
        <v>194</v>
      </c>
      <c r="H3021">
        <v>194</v>
      </c>
      <c r="I3021">
        <v>194</v>
      </c>
      <c r="J3021">
        <v>194</v>
      </c>
      <c r="K3021">
        <v>0</v>
      </c>
      <c r="L3021" s="2">
        <v>0</v>
      </c>
      <c r="M3021" s="2">
        <v>0</v>
      </c>
      <c r="N3021" s="2">
        <v>0</v>
      </c>
      <c r="O3021" s="2">
        <v>650.65</v>
      </c>
      <c r="P3021" s="2">
        <v>0</v>
      </c>
      <c r="Q3021" s="2">
        <v>0</v>
      </c>
      <c r="R3021" s="2">
        <v>0</v>
      </c>
      <c r="S3021" s="2">
        <v>0</v>
      </c>
      <c r="T3021" s="2">
        <v>0</v>
      </c>
      <c r="U3021" s="2">
        <v>650.65</v>
      </c>
      <c r="V3021" t="s">
        <v>55</v>
      </c>
    </row>
    <row r="3022" spans="1:22" ht="15.75" hidden="1" thickBot="1" x14ac:dyDescent="0.3">
      <c r="A3022" t="s">
        <v>8322</v>
      </c>
      <c r="B3022" s="6" t="s">
        <v>10664</v>
      </c>
      <c r="C3022" t="s">
        <v>1</v>
      </c>
      <c r="D3022" t="s">
        <v>7706</v>
      </c>
      <c r="E3022" t="s">
        <v>10763</v>
      </c>
      <c r="F3022" t="s">
        <v>10764</v>
      </c>
      <c r="G3022">
        <v>193</v>
      </c>
      <c r="H3022">
        <v>193</v>
      </c>
      <c r="I3022">
        <v>193</v>
      </c>
      <c r="J3022">
        <v>193</v>
      </c>
      <c r="K3022">
        <v>0</v>
      </c>
      <c r="L3022" s="2">
        <v>0</v>
      </c>
      <c r="M3022" s="2">
        <v>0</v>
      </c>
      <c r="N3022" s="2">
        <v>0</v>
      </c>
      <c r="O3022" s="2">
        <v>65</v>
      </c>
      <c r="P3022" s="2">
        <v>0</v>
      </c>
      <c r="Q3022" s="2">
        <v>0</v>
      </c>
      <c r="R3022" s="2">
        <v>0</v>
      </c>
      <c r="S3022" s="2">
        <v>0</v>
      </c>
      <c r="T3022" s="2">
        <v>0</v>
      </c>
      <c r="U3022" s="2">
        <v>65</v>
      </c>
      <c r="V3022" t="s">
        <v>55</v>
      </c>
    </row>
    <row r="3023" spans="1:22" ht="15.75" hidden="1" thickBot="1" x14ac:dyDescent="0.3">
      <c r="A3023" t="s">
        <v>8322</v>
      </c>
      <c r="B3023" s="6" t="s">
        <v>10664</v>
      </c>
      <c r="C3023" t="s">
        <v>1</v>
      </c>
      <c r="D3023" t="s">
        <v>7706</v>
      </c>
      <c r="E3023" t="s">
        <v>10763</v>
      </c>
      <c r="F3023" t="s">
        <v>10764</v>
      </c>
      <c r="G3023">
        <v>192</v>
      </c>
      <c r="H3023">
        <v>192</v>
      </c>
      <c r="I3023">
        <v>192</v>
      </c>
      <c r="J3023">
        <v>192</v>
      </c>
      <c r="K3023">
        <v>0</v>
      </c>
      <c r="L3023" s="2">
        <v>0</v>
      </c>
      <c r="M3023" s="2">
        <v>0</v>
      </c>
      <c r="N3023" s="2">
        <v>0</v>
      </c>
      <c r="O3023" s="2">
        <v>437.5</v>
      </c>
      <c r="P3023" s="2">
        <v>0</v>
      </c>
      <c r="Q3023" s="2">
        <v>0</v>
      </c>
      <c r="R3023" s="2">
        <v>0</v>
      </c>
      <c r="S3023" s="2">
        <v>0</v>
      </c>
      <c r="T3023" s="2">
        <v>0</v>
      </c>
      <c r="U3023" s="2">
        <v>437.5</v>
      </c>
      <c r="V3023" t="s">
        <v>55</v>
      </c>
    </row>
    <row r="3024" spans="1:22" ht="15.75" hidden="1" thickBot="1" x14ac:dyDescent="0.3">
      <c r="A3024" t="s">
        <v>8322</v>
      </c>
      <c r="B3024" s="6" t="s">
        <v>10664</v>
      </c>
      <c r="C3024" t="s">
        <v>1</v>
      </c>
      <c r="D3024" t="s">
        <v>7706</v>
      </c>
      <c r="E3024" t="s">
        <v>10763</v>
      </c>
      <c r="F3024" t="s">
        <v>10764</v>
      </c>
      <c r="G3024">
        <v>191</v>
      </c>
      <c r="H3024">
        <v>191</v>
      </c>
      <c r="I3024">
        <v>191</v>
      </c>
      <c r="J3024">
        <v>191</v>
      </c>
      <c r="K3024">
        <v>0</v>
      </c>
      <c r="L3024" s="2">
        <v>0</v>
      </c>
      <c r="M3024" s="2">
        <v>0</v>
      </c>
      <c r="N3024" s="2">
        <v>0</v>
      </c>
      <c r="O3024" s="2">
        <v>40.6</v>
      </c>
      <c r="P3024" s="2">
        <v>0</v>
      </c>
      <c r="Q3024" s="2">
        <v>0</v>
      </c>
      <c r="R3024" s="2">
        <v>0</v>
      </c>
      <c r="S3024" s="2">
        <v>0</v>
      </c>
      <c r="T3024" s="2">
        <v>0</v>
      </c>
      <c r="U3024" s="2">
        <v>40.6</v>
      </c>
      <c r="V3024" t="s">
        <v>55</v>
      </c>
    </row>
    <row r="3025" spans="1:22" ht="15.75" hidden="1" thickBot="1" x14ac:dyDescent="0.3">
      <c r="A3025" t="s">
        <v>8322</v>
      </c>
      <c r="B3025" s="6" t="s">
        <v>10664</v>
      </c>
      <c r="C3025" t="s">
        <v>1</v>
      </c>
      <c r="D3025" t="s">
        <v>7706</v>
      </c>
      <c r="E3025" t="s">
        <v>10763</v>
      </c>
      <c r="F3025" t="s">
        <v>10764</v>
      </c>
      <c r="G3025">
        <v>190</v>
      </c>
      <c r="H3025">
        <v>190</v>
      </c>
      <c r="I3025">
        <v>190</v>
      </c>
      <c r="J3025">
        <v>190</v>
      </c>
      <c r="K3025">
        <v>0</v>
      </c>
      <c r="L3025" s="2">
        <v>0</v>
      </c>
      <c r="M3025" s="2">
        <v>0</v>
      </c>
      <c r="N3025" s="2">
        <v>0</v>
      </c>
      <c r="O3025" s="2">
        <v>40.75</v>
      </c>
      <c r="P3025" s="2">
        <v>0</v>
      </c>
      <c r="Q3025" s="2">
        <v>0</v>
      </c>
      <c r="R3025" s="2">
        <v>0</v>
      </c>
      <c r="S3025" s="2">
        <v>0</v>
      </c>
      <c r="T3025" s="2">
        <v>0</v>
      </c>
      <c r="U3025" s="2">
        <v>40.75</v>
      </c>
      <c r="V3025" t="s">
        <v>55</v>
      </c>
    </row>
    <row r="3026" spans="1:22" ht="15.75" hidden="1" thickBot="1" x14ac:dyDescent="0.3">
      <c r="A3026" t="s">
        <v>8322</v>
      </c>
      <c r="B3026" s="6" t="s">
        <v>10664</v>
      </c>
      <c r="C3026" t="s">
        <v>1</v>
      </c>
      <c r="D3026" t="s">
        <v>7706</v>
      </c>
      <c r="E3026" t="s">
        <v>10763</v>
      </c>
      <c r="F3026" t="s">
        <v>10764</v>
      </c>
      <c r="G3026">
        <v>189</v>
      </c>
      <c r="H3026">
        <v>189</v>
      </c>
      <c r="I3026">
        <v>189</v>
      </c>
      <c r="J3026">
        <v>189</v>
      </c>
      <c r="K3026">
        <v>0</v>
      </c>
      <c r="L3026" s="2">
        <v>0</v>
      </c>
      <c r="M3026" s="2">
        <v>0</v>
      </c>
      <c r="N3026" s="2">
        <v>0</v>
      </c>
      <c r="O3026" s="2">
        <v>11.25</v>
      </c>
      <c r="P3026" s="2">
        <v>0</v>
      </c>
      <c r="Q3026" s="2">
        <v>0</v>
      </c>
      <c r="R3026" s="2">
        <v>0</v>
      </c>
      <c r="S3026" s="2">
        <v>0</v>
      </c>
      <c r="T3026" s="2">
        <v>0</v>
      </c>
      <c r="U3026" s="2">
        <v>11.25</v>
      </c>
      <c r="V3026" t="s">
        <v>55</v>
      </c>
    </row>
    <row r="3027" spans="1:22" ht="15.75" hidden="1" thickBot="1" x14ac:dyDescent="0.3">
      <c r="A3027" t="s">
        <v>8322</v>
      </c>
      <c r="B3027" s="6" t="s">
        <v>10664</v>
      </c>
      <c r="C3027" t="s">
        <v>1</v>
      </c>
      <c r="D3027" t="s">
        <v>7706</v>
      </c>
      <c r="E3027" t="s">
        <v>10763</v>
      </c>
      <c r="F3027" t="s">
        <v>10764</v>
      </c>
      <c r="G3027">
        <v>188</v>
      </c>
      <c r="H3027">
        <v>188</v>
      </c>
      <c r="I3027">
        <v>188</v>
      </c>
      <c r="J3027">
        <v>188</v>
      </c>
      <c r="K3027">
        <v>0</v>
      </c>
      <c r="L3027" s="2">
        <v>0</v>
      </c>
      <c r="M3027" s="2">
        <v>0</v>
      </c>
      <c r="N3027" s="2">
        <v>0</v>
      </c>
      <c r="O3027" s="2">
        <v>100</v>
      </c>
      <c r="P3027" s="2">
        <v>0</v>
      </c>
      <c r="Q3027" s="2">
        <v>0</v>
      </c>
      <c r="R3027" s="2">
        <v>0</v>
      </c>
      <c r="S3027" s="2">
        <v>0</v>
      </c>
      <c r="T3027" s="2">
        <v>0</v>
      </c>
      <c r="U3027" s="2">
        <v>100</v>
      </c>
      <c r="V3027" t="s">
        <v>55</v>
      </c>
    </row>
    <row r="3028" spans="1:22" ht="15.75" hidden="1" thickBot="1" x14ac:dyDescent="0.3">
      <c r="A3028" t="s">
        <v>8322</v>
      </c>
      <c r="B3028" s="6" t="s">
        <v>10664</v>
      </c>
      <c r="C3028" t="s">
        <v>1</v>
      </c>
      <c r="D3028" t="s">
        <v>7706</v>
      </c>
      <c r="E3028" t="s">
        <v>10763</v>
      </c>
      <c r="F3028" t="s">
        <v>10764</v>
      </c>
      <c r="G3028">
        <v>187</v>
      </c>
      <c r="H3028">
        <v>187</v>
      </c>
      <c r="I3028">
        <v>187</v>
      </c>
      <c r="J3028">
        <v>187</v>
      </c>
      <c r="K3028">
        <v>0</v>
      </c>
      <c r="L3028" s="2">
        <v>0</v>
      </c>
      <c r="M3028" s="2">
        <v>0</v>
      </c>
      <c r="N3028" s="2">
        <v>0</v>
      </c>
      <c r="O3028" s="2">
        <v>112.5</v>
      </c>
      <c r="P3028" s="2">
        <v>0</v>
      </c>
      <c r="Q3028" s="2">
        <v>0</v>
      </c>
      <c r="R3028" s="2">
        <v>0</v>
      </c>
      <c r="S3028" s="2">
        <v>0</v>
      </c>
      <c r="T3028" s="2">
        <v>0</v>
      </c>
      <c r="U3028" s="2">
        <v>112.5</v>
      </c>
      <c r="V3028" t="s">
        <v>55</v>
      </c>
    </row>
    <row r="3029" spans="1:22" ht="15.75" hidden="1" thickBot="1" x14ac:dyDescent="0.3">
      <c r="A3029" t="s">
        <v>8322</v>
      </c>
      <c r="B3029" s="6" t="s">
        <v>10664</v>
      </c>
      <c r="C3029" t="s">
        <v>1</v>
      </c>
      <c r="D3029" t="s">
        <v>7706</v>
      </c>
      <c r="E3029" t="s">
        <v>10763</v>
      </c>
      <c r="F3029" t="s">
        <v>10764</v>
      </c>
      <c r="G3029">
        <v>186</v>
      </c>
      <c r="H3029">
        <v>186</v>
      </c>
      <c r="I3029">
        <v>186</v>
      </c>
      <c r="J3029">
        <v>186</v>
      </c>
      <c r="K3029">
        <v>0</v>
      </c>
      <c r="L3029" s="2">
        <v>0</v>
      </c>
      <c r="M3029" s="2">
        <v>0</v>
      </c>
      <c r="N3029" s="2">
        <v>0</v>
      </c>
      <c r="O3029" s="2">
        <v>7</v>
      </c>
      <c r="P3029" s="2">
        <v>0</v>
      </c>
      <c r="Q3029" s="2">
        <v>0</v>
      </c>
      <c r="R3029" s="2">
        <v>0</v>
      </c>
      <c r="S3029" s="2">
        <v>0</v>
      </c>
      <c r="T3029" s="2">
        <v>0</v>
      </c>
      <c r="U3029" s="2">
        <v>7</v>
      </c>
      <c r="V3029" t="s">
        <v>55</v>
      </c>
    </row>
    <row r="3030" spans="1:22" ht="15.75" hidden="1" thickBot="1" x14ac:dyDescent="0.3">
      <c r="A3030" t="s">
        <v>8322</v>
      </c>
      <c r="B3030" s="6" t="s">
        <v>10664</v>
      </c>
      <c r="C3030" t="s">
        <v>1</v>
      </c>
      <c r="D3030" t="s">
        <v>7706</v>
      </c>
      <c r="E3030" t="s">
        <v>10763</v>
      </c>
      <c r="F3030" t="s">
        <v>10764</v>
      </c>
      <c r="G3030">
        <v>185</v>
      </c>
      <c r="H3030">
        <v>185</v>
      </c>
      <c r="I3030">
        <v>185</v>
      </c>
      <c r="J3030">
        <v>185</v>
      </c>
      <c r="K3030">
        <v>0</v>
      </c>
      <c r="L3030" s="2">
        <v>0</v>
      </c>
      <c r="M3030" s="2">
        <v>0</v>
      </c>
      <c r="N3030" s="2">
        <v>0</v>
      </c>
      <c r="O3030" s="2">
        <v>266.89999999999998</v>
      </c>
      <c r="P3030" s="2">
        <v>0</v>
      </c>
      <c r="Q3030" s="2">
        <v>0</v>
      </c>
      <c r="R3030" s="2">
        <v>0</v>
      </c>
      <c r="S3030" s="2">
        <v>0</v>
      </c>
      <c r="T3030" s="2">
        <v>0</v>
      </c>
      <c r="U3030" s="2">
        <v>266.89999999999998</v>
      </c>
      <c r="V3030" t="s">
        <v>55</v>
      </c>
    </row>
    <row r="3031" spans="1:22" ht="15.75" hidden="1" thickBot="1" x14ac:dyDescent="0.3">
      <c r="A3031" t="s">
        <v>8322</v>
      </c>
      <c r="B3031" s="6" t="s">
        <v>10664</v>
      </c>
      <c r="C3031" t="s">
        <v>1</v>
      </c>
      <c r="D3031" t="s">
        <v>7706</v>
      </c>
      <c r="E3031" t="s">
        <v>10763</v>
      </c>
      <c r="F3031" t="s">
        <v>10764</v>
      </c>
      <c r="G3031">
        <v>184</v>
      </c>
      <c r="H3031">
        <v>184</v>
      </c>
      <c r="I3031">
        <v>184</v>
      </c>
      <c r="J3031">
        <v>184</v>
      </c>
      <c r="K3031">
        <v>0</v>
      </c>
      <c r="L3031" s="2">
        <v>0</v>
      </c>
      <c r="M3031" s="2">
        <v>0</v>
      </c>
      <c r="N3031" s="2">
        <v>0</v>
      </c>
      <c r="O3031" s="2">
        <v>280.92</v>
      </c>
      <c r="P3031" s="2">
        <v>0</v>
      </c>
      <c r="Q3031" s="2">
        <v>0</v>
      </c>
      <c r="R3031" s="2">
        <v>0</v>
      </c>
      <c r="S3031" s="2">
        <v>0</v>
      </c>
      <c r="T3031" s="2">
        <v>0</v>
      </c>
      <c r="U3031" s="2">
        <v>280.92</v>
      </c>
      <c r="V3031" t="s">
        <v>55</v>
      </c>
    </row>
    <row r="3032" spans="1:22" ht="15.75" hidden="1" thickBot="1" x14ac:dyDescent="0.3">
      <c r="A3032" t="s">
        <v>8322</v>
      </c>
      <c r="B3032" s="6" t="s">
        <v>10664</v>
      </c>
      <c r="C3032" t="s">
        <v>1</v>
      </c>
      <c r="D3032" t="s">
        <v>7706</v>
      </c>
      <c r="E3032" t="s">
        <v>10763</v>
      </c>
      <c r="F3032" t="s">
        <v>10764</v>
      </c>
      <c r="G3032">
        <v>183</v>
      </c>
      <c r="H3032">
        <v>183</v>
      </c>
      <c r="I3032">
        <v>183</v>
      </c>
      <c r="J3032">
        <v>183</v>
      </c>
      <c r="K3032">
        <v>0</v>
      </c>
      <c r="L3032" s="2">
        <v>0</v>
      </c>
      <c r="M3032" s="2">
        <v>0</v>
      </c>
      <c r="N3032" s="2">
        <v>0</v>
      </c>
      <c r="O3032" s="2">
        <v>67.5</v>
      </c>
      <c r="P3032" s="2">
        <v>0</v>
      </c>
      <c r="Q3032" s="2">
        <v>0</v>
      </c>
      <c r="R3032" s="2">
        <v>0</v>
      </c>
      <c r="S3032" s="2">
        <v>0</v>
      </c>
      <c r="T3032" s="2">
        <v>0</v>
      </c>
      <c r="U3032" s="2">
        <v>67.5</v>
      </c>
      <c r="V3032" t="s">
        <v>55</v>
      </c>
    </row>
    <row r="3033" spans="1:22" ht="15.75" hidden="1" thickBot="1" x14ac:dyDescent="0.3">
      <c r="A3033" t="s">
        <v>8322</v>
      </c>
      <c r="B3033" s="6" t="s">
        <v>10664</v>
      </c>
      <c r="C3033" t="s">
        <v>1</v>
      </c>
      <c r="D3033" t="s">
        <v>7706</v>
      </c>
      <c r="E3033" t="s">
        <v>10763</v>
      </c>
      <c r="F3033" t="s">
        <v>10764</v>
      </c>
      <c r="G3033">
        <v>182</v>
      </c>
      <c r="H3033">
        <v>182</v>
      </c>
      <c r="I3033">
        <v>182</v>
      </c>
      <c r="J3033">
        <v>182</v>
      </c>
      <c r="K3033">
        <v>0</v>
      </c>
      <c r="L3033" s="2">
        <v>0</v>
      </c>
      <c r="M3033" s="2">
        <v>0</v>
      </c>
      <c r="N3033" s="2">
        <v>0</v>
      </c>
      <c r="O3033" s="2">
        <v>287.27999999999997</v>
      </c>
      <c r="P3033" s="2">
        <v>0</v>
      </c>
      <c r="Q3033" s="2">
        <v>0</v>
      </c>
      <c r="R3033" s="2">
        <v>0</v>
      </c>
      <c r="S3033" s="2">
        <v>0</v>
      </c>
      <c r="T3033" s="2">
        <v>0</v>
      </c>
      <c r="U3033" s="2">
        <v>287.27999999999997</v>
      </c>
      <c r="V3033" t="s">
        <v>55</v>
      </c>
    </row>
    <row r="3034" spans="1:22" ht="15.75" hidden="1" thickBot="1" x14ac:dyDescent="0.3">
      <c r="A3034" t="s">
        <v>8322</v>
      </c>
      <c r="B3034" s="6" t="s">
        <v>10664</v>
      </c>
      <c r="C3034" t="s">
        <v>1</v>
      </c>
      <c r="D3034" t="s">
        <v>7706</v>
      </c>
      <c r="E3034" t="s">
        <v>10763</v>
      </c>
      <c r="F3034" t="s">
        <v>10764</v>
      </c>
      <c r="G3034">
        <v>181</v>
      </c>
      <c r="H3034">
        <v>181</v>
      </c>
      <c r="I3034">
        <v>181</v>
      </c>
      <c r="J3034">
        <v>181</v>
      </c>
      <c r="K3034">
        <v>0</v>
      </c>
      <c r="L3034" s="2">
        <v>0</v>
      </c>
      <c r="M3034" s="2">
        <v>0</v>
      </c>
      <c r="N3034" s="2">
        <v>0</v>
      </c>
      <c r="O3034" s="2">
        <v>29.5</v>
      </c>
      <c r="P3034" s="2">
        <v>0</v>
      </c>
      <c r="Q3034" s="2">
        <v>0</v>
      </c>
      <c r="R3034" s="2">
        <v>0</v>
      </c>
      <c r="S3034" s="2">
        <v>0</v>
      </c>
      <c r="T3034" s="2">
        <v>0</v>
      </c>
      <c r="U3034" s="2">
        <v>29.5</v>
      </c>
      <c r="V3034" t="s">
        <v>55</v>
      </c>
    </row>
    <row r="3035" spans="1:22" ht="15.75" hidden="1" thickBot="1" x14ac:dyDescent="0.3">
      <c r="A3035" t="s">
        <v>8322</v>
      </c>
      <c r="B3035" s="6" t="s">
        <v>10664</v>
      </c>
      <c r="C3035" t="s">
        <v>1</v>
      </c>
      <c r="D3035" t="s">
        <v>7706</v>
      </c>
      <c r="E3035" t="s">
        <v>10763</v>
      </c>
      <c r="F3035" t="s">
        <v>10764</v>
      </c>
      <c r="G3035">
        <v>180</v>
      </c>
      <c r="H3035">
        <v>180</v>
      </c>
      <c r="I3035">
        <v>180</v>
      </c>
      <c r="J3035">
        <v>180</v>
      </c>
      <c r="K3035">
        <v>0</v>
      </c>
      <c r="L3035" s="2">
        <v>0</v>
      </c>
      <c r="M3035" s="2">
        <v>0</v>
      </c>
      <c r="N3035" s="2">
        <v>0</v>
      </c>
      <c r="O3035" s="2">
        <v>76</v>
      </c>
      <c r="P3035" s="2">
        <v>0</v>
      </c>
      <c r="Q3035" s="2">
        <v>0</v>
      </c>
      <c r="R3035" s="2">
        <v>0</v>
      </c>
      <c r="S3035" s="2">
        <v>0</v>
      </c>
      <c r="T3035" s="2">
        <v>0</v>
      </c>
      <c r="U3035" s="2">
        <v>76</v>
      </c>
      <c r="V3035" t="s">
        <v>55</v>
      </c>
    </row>
    <row r="3036" spans="1:22" ht="15.75" hidden="1" thickBot="1" x14ac:dyDescent="0.3">
      <c r="A3036" t="s">
        <v>8322</v>
      </c>
      <c r="B3036" s="6" t="s">
        <v>10671</v>
      </c>
      <c r="C3036" t="s">
        <v>1</v>
      </c>
      <c r="D3036" t="s">
        <v>7706</v>
      </c>
      <c r="E3036" t="s">
        <v>10763</v>
      </c>
      <c r="F3036" t="s">
        <v>10764</v>
      </c>
      <c r="G3036">
        <v>179</v>
      </c>
      <c r="H3036">
        <v>179</v>
      </c>
      <c r="I3036">
        <v>179</v>
      </c>
      <c r="J3036">
        <v>179</v>
      </c>
      <c r="K3036">
        <v>0</v>
      </c>
      <c r="L3036" s="2">
        <v>0</v>
      </c>
      <c r="M3036" s="2">
        <v>0</v>
      </c>
      <c r="N3036" s="2">
        <v>0</v>
      </c>
      <c r="O3036" s="2">
        <v>4.5</v>
      </c>
      <c r="P3036" s="2">
        <v>0</v>
      </c>
      <c r="Q3036" s="2">
        <v>0</v>
      </c>
      <c r="R3036" s="2">
        <v>0</v>
      </c>
      <c r="S3036" s="2">
        <v>0</v>
      </c>
      <c r="T3036" s="2">
        <v>0</v>
      </c>
      <c r="U3036" s="2">
        <v>4.5</v>
      </c>
      <c r="V3036" t="s">
        <v>55</v>
      </c>
    </row>
    <row r="3037" spans="1:22" ht="15.75" hidden="1" thickBot="1" x14ac:dyDescent="0.3">
      <c r="A3037" t="s">
        <v>8322</v>
      </c>
      <c r="B3037" s="6" t="s">
        <v>10671</v>
      </c>
      <c r="C3037" t="s">
        <v>1</v>
      </c>
      <c r="D3037" t="s">
        <v>7706</v>
      </c>
      <c r="E3037" t="s">
        <v>10763</v>
      </c>
      <c r="F3037" t="s">
        <v>10764</v>
      </c>
      <c r="G3037">
        <v>178</v>
      </c>
      <c r="H3037">
        <v>178</v>
      </c>
      <c r="I3037">
        <v>178</v>
      </c>
      <c r="J3037">
        <v>178</v>
      </c>
      <c r="K3037">
        <v>0</v>
      </c>
      <c r="L3037" s="2">
        <v>0</v>
      </c>
      <c r="M3037" s="2">
        <v>0</v>
      </c>
      <c r="N3037" s="2">
        <v>0</v>
      </c>
      <c r="O3037" s="2">
        <v>39.5</v>
      </c>
      <c r="P3037" s="2">
        <v>0</v>
      </c>
      <c r="Q3037" s="2">
        <v>0</v>
      </c>
      <c r="R3037" s="2">
        <v>0</v>
      </c>
      <c r="S3037" s="2">
        <v>0</v>
      </c>
      <c r="T3037" s="2">
        <v>0</v>
      </c>
      <c r="U3037" s="2">
        <v>39.5</v>
      </c>
      <c r="V3037" t="s">
        <v>55</v>
      </c>
    </row>
    <row r="3038" spans="1:22" ht="15.75" hidden="1" thickBot="1" x14ac:dyDescent="0.3">
      <c r="A3038" t="s">
        <v>8322</v>
      </c>
      <c r="B3038" s="6" t="s">
        <v>10671</v>
      </c>
      <c r="C3038" t="s">
        <v>1</v>
      </c>
      <c r="D3038" t="s">
        <v>7706</v>
      </c>
      <c r="E3038" t="s">
        <v>10763</v>
      </c>
      <c r="F3038" t="s">
        <v>10764</v>
      </c>
      <c r="G3038">
        <v>177</v>
      </c>
      <c r="H3038">
        <v>177</v>
      </c>
      <c r="I3038">
        <v>177</v>
      </c>
      <c r="J3038">
        <v>177</v>
      </c>
      <c r="K3038">
        <v>0</v>
      </c>
      <c r="L3038" s="2">
        <v>0</v>
      </c>
      <c r="M3038" s="2">
        <v>0</v>
      </c>
      <c r="N3038" s="2">
        <v>0</v>
      </c>
      <c r="O3038" s="2">
        <v>550</v>
      </c>
      <c r="P3038" s="2">
        <v>0</v>
      </c>
      <c r="Q3038" s="2">
        <v>0</v>
      </c>
      <c r="R3038" s="2">
        <v>0</v>
      </c>
      <c r="S3038" s="2">
        <v>0</v>
      </c>
      <c r="T3038" s="2">
        <v>0</v>
      </c>
      <c r="U3038" s="2">
        <v>550</v>
      </c>
      <c r="V3038" t="s">
        <v>55</v>
      </c>
    </row>
    <row r="3039" spans="1:22" ht="15.75" hidden="1" thickBot="1" x14ac:dyDescent="0.3">
      <c r="A3039" t="s">
        <v>8322</v>
      </c>
      <c r="B3039" s="6" t="s">
        <v>10671</v>
      </c>
      <c r="C3039" t="s">
        <v>1</v>
      </c>
      <c r="D3039" t="s">
        <v>7706</v>
      </c>
      <c r="E3039" t="s">
        <v>10763</v>
      </c>
      <c r="F3039" t="s">
        <v>10764</v>
      </c>
      <c r="G3039">
        <v>176</v>
      </c>
      <c r="H3039">
        <v>176</v>
      </c>
      <c r="I3039">
        <v>176</v>
      </c>
      <c r="J3039">
        <v>176</v>
      </c>
      <c r="K3039">
        <v>0</v>
      </c>
      <c r="L3039" s="2">
        <v>0</v>
      </c>
      <c r="M3039" s="2">
        <v>0</v>
      </c>
      <c r="N3039" s="2">
        <v>0</v>
      </c>
      <c r="O3039" s="2">
        <v>135.80000000000001</v>
      </c>
      <c r="P3039" s="2">
        <v>0</v>
      </c>
      <c r="Q3039" s="2">
        <v>0</v>
      </c>
      <c r="R3039" s="2">
        <v>0</v>
      </c>
      <c r="S3039" s="2">
        <v>0</v>
      </c>
      <c r="T3039" s="2">
        <v>0</v>
      </c>
      <c r="U3039" s="2">
        <v>135.80000000000001</v>
      </c>
      <c r="V3039" t="s">
        <v>55</v>
      </c>
    </row>
    <row r="3040" spans="1:22" ht="15.75" hidden="1" thickBot="1" x14ac:dyDescent="0.3">
      <c r="A3040" t="s">
        <v>8322</v>
      </c>
      <c r="B3040" s="6" t="s">
        <v>10671</v>
      </c>
      <c r="C3040" t="s">
        <v>1</v>
      </c>
      <c r="D3040" t="s">
        <v>7706</v>
      </c>
      <c r="E3040" t="s">
        <v>10763</v>
      </c>
      <c r="F3040" t="s">
        <v>10764</v>
      </c>
      <c r="G3040">
        <v>175</v>
      </c>
      <c r="H3040">
        <v>175</v>
      </c>
      <c r="I3040">
        <v>175</v>
      </c>
      <c r="J3040">
        <v>175</v>
      </c>
      <c r="K3040">
        <v>0</v>
      </c>
      <c r="L3040" s="2">
        <v>0</v>
      </c>
      <c r="M3040" s="2">
        <v>0</v>
      </c>
      <c r="N3040" s="2">
        <v>0</v>
      </c>
      <c r="O3040" s="2">
        <v>10.5</v>
      </c>
      <c r="P3040" s="2">
        <v>0</v>
      </c>
      <c r="Q3040" s="2">
        <v>0</v>
      </c>
      <c r="R3040" s="2">
        <v>0</v>
      </c>
      <c r="S3040" s="2">
        <v>0</v>
      </c>
      <c r="T3040" s="2">
        <v>0</v>
      </c>
      <c r="U3040" s="2">
        <v>10.5</v>
      </c>
      <c r="V3040" t="s">
        <v>55</v>
      </c>
    </row>
    <row r="3041" spans="1:22" ht="15.75" hidden="1" thickBot="1" x14ac:dyDescent="0.3">
      <c r="A3041" t="s">
        <v>8322</v>
      </c>
      <c r="B3041" s="6" t="s">
        <v>10671</v>
      </c>
      <c r="C3041" t="s">
        <v>1</v>
      </c>
      <c r="D3041" t="s">
        <v>7706</v>
      </c>
      <c r="E3041" t="s">
        <v>10763</v>
      </c>
      <c r="F3041" t="s">
        <v>10764</v>
      </c>
      <c r="G3041">
        <v>174</v>
      </c>
      <c r="H3041">
        <v>174</v>
      </c>
      <c r="I3041">
        <v>174</v>
      </c>
      <c r="J3041">
        <v>174</v>
      </c>
      <c r="K3041">
        <v>0</v>
      </c>
      <c r="L3041" s="2">
        <v>0</v>
      </c>
      <c r="M3041" s="2">
        <v>0</v>
      </c>
      <c r="N3041" s="2">
        <v>0</v>
      </c>
      <c r="O3041" s="2">
        <v>45.4</v>
      </c>
      <c r="P3041" s="2">
        <v>0</v>
      </c>
      <c r="Q3041" s="2">
        <v>0</v>
      </c>
      <c r="R3041" s="2">
        <v>0</v>
      </c>
      <c r="S3041" s="2">
        <v>0</v>
      </c>
      <c r="T3041" s="2">
        <v>0</v>
      </c>
      <c r="U3041" s="2">
        <v>45.4</v>
      </c>
      <c r="V3041" t="s">
        <v>55</v>
      </c>
    </row>
    <row r="3042" spans="1:22" ht="15.75" hidden="1" thickBot="1" x14ac:dyDescent="0.3">
      <c r="A3042" t="s">
        <v>8322</v>
      </c>
      <c r="B3042" s="6" t="s">
        <v>10671</v>
      </c>
      <c r="C3042" t="s">
        <v>1</v>
      </c>
      <c r="D3042" t="s">
        <v>7706</v>
      </c>
      <c r="E3042" t="s">
        <v>10763</v>
      </c>
      <c r="F3042" t="s">
        <v>10764</v>
      </c>
      <c r="G3042">
        <v>173</v>
      </c>
      <c r="H3042">
        <v>173</v>
      </c>
      <c r="I3042">
        <v>173</v>
      </c>
      <c r="J3042">
        <v>173</v>
      </c>
      <c r="K3042">
        <v>0</v>
      </c>
      <c r="L3042" s="2">
        <v>0</v>
      </c>
      <c r="M3042" s="2">
        <v>0</v>
      </c>
      <c r="N3042" s="2">
        <v>0</v>
      </c>
      <c r="O3042" s="2">
        <v>9.5</v>
      </c>
      <c r="P3042" s="2">
        <v>0</v>
      </c>
      <c r="Q3042" s="2">
        <v>0</v>
      </c>
      <c r="R3042" s="2">
        <v>0</v>
      </c>
      <c r="S3042" s="2">
        <v>0</v>
      </c>
      <c r="T3042" s="2">
        <v>0</v>
      </c>
      <c r="U3042" s="2">
        <v>9.5</v>
      </c>
      <c r="V3042" t="s">
        <v>55</v>
      </c>
    </row>
    <row r="3043" spans="1:22" ht="15.75" hidden="1" thickBot="1" x14ac:dyDescent="0.3">
      <c r="A3043" t="s">
        <v>8322</v>
      </c>
      <c r="B3043" s="6" t="s">
        <v>10671</v>
      </c>
      <c r="C3043" t="s">
        <v>1</v>
      </c>
      <c r="D3043" t="s">
        <v>7706</v>
      </c>
      <c r="E3043" t="s">
        <v>10763</v>
      </c>
      <c r="F3043" t="s">
        <v>10764</v>
      </c>
      <c r="G3043">
        <v>172</v>
      </c>
      <c r="H3043">
        <v>172</v>
      </c>
      <c r="I3043">
        <v>172</v>
      </c>
      <c r="J3043">
        <v>172</v>
      </c>
      <c r="K3043">
        <v>0</v>
      </c>
      <c r="L3043" s="2">
        <v>0</v>
      </c>
      <c r="M3043" s="2">
        <v>0</v>
      </c>
      <c r="N3043" s="2">
        <v>0</v>
      </c>
      <c r="O3043" s="2">
        <v>29.25</v>
      </c>
      <c r="P3043" s="2">
        <v>0</v>
      </c>
      <c r="Q3043" s="2">
        <v>0</v>
      </c>
      <c r="R3043" s="2">
        <v>0</v>
      </c>
      <c r="S3043" s="2">
        <v>0</v>
      </c>
      <c r="T3043" s="2">
        <v>0</v>
      </c>
      <c r="U3043" s="2">
        <v>29.25</v>
      </c>
      <c r="V3043" t="s">
        <v>55</v>
      </c>
    </row>
    <row r="3044" spans="1:22" ht="15.75" hidden="1" thickBot="1" x14ac:dyDescent="0.3">
      <c r="A3044" t="s">
        <v>8322</v>
      </c>
      <c r="B3044" s="6" t="s">
        <v>10671</v>
      </c>
      <c r="C3044" t="s">
        <v>1</v>
      </c>
      <c r="D3044" t="s">
        <v>7706</v>
      </c>
      <c r="E3044" t="s">
        <v>10763</v>
      </c>
      <c r="F3044" t="s">
        <v>10764</v>
      </c>
      <c r="G3044">
        <v>171</v>
      </c>
      <c r="H3044">
        <v>171</v>
      </c>
      <c r="I3044">
        <v>171</v>
      </c>
      <c r="J3044">
        <v>171</v>
      </c>
      <c r="K3044">
        <v>0</v>
      </c>
      <c r="L3044" s="2">
        <v>0</v>
      </c>
      <c r="M3044" s="2">
        <v>0</v>
      </c>
      <c r="N3044" s="2">
        <v>0</v>
      </c>
      <c r="O3044" s="2">
        <v>68.75</v>
      </c>
      <c r="P3044" s="2">
        <v>0</v>
      </c>
      <c r="Q3044" s="2">
        <v>0</v>
      </c>
      <c r="R3044" s="2">
        <v>0</v>
      </c>
      <c r="S3044" s="2">
        <v>0</v>
      </c>
      <c r="T3044" s="2">
        <v>0</v>
      </c>
      <c r="U3044" s="2">
        <v>68.75</v>
      </c>
      <c r="V3044" t="s">
        <v>55</v>
      </c>
    </row>
    <row r="3045" spans="1:22" ht="15.75" hidden="1" thickBot="1" x14ac:dyDescent="0.3">
      <c r="A3045" t="s">
        <v>8322</v>
      </c>
      <c r="B3045" s="6" t="s">
        <v>10671</v>
      </c>
      <c r="C3045" t="s">
        <v>1</v>
      </c>
      <c r="D3045" t="s">
        <v>7706</v>
      </c>
      <c r="E3045" t="s">
        <v>10763</v>
      </c>
      <c r="F3045" t="s">
        <v>10764</v>
      </c>
      <c r="G3045">
        <v>170</v>
      </c>
      <c r="H3045">
        <v>170</v>
      </c>
      <c r="I3045">
        <v>170</v>
      </c>
      <c r="J3045">
        <v>170</v>
      </c>
      <c r="K3045">
        <v>0</v>
      </c>
      <c r="L3045" s="2">
        <v>0</v>
      </c>
      <c r="M3045" s="2">
        <v>0</v>
      </c>
      <c r="N3045" s="2">
        <v>0</v>
      </c>
      <c r="O3045" s="2">
        <v>115.3</v>
      </c>
      <c r="P3045" s="2">
        <v>0</v>
      </c>
      <c r="Q3045" s="2">
        <v>0</v>
      </c>
      <c r="R3045" s="2">
        <v>0</v>
      </c>
      <c r="S3045" s="2">
        <v>0</v>
      </c>
      <c r="T3045" s="2">
        <v>0</v>
      </c>
      <c r="U3045" s="2">
        <v>115.3</v>
      </c>
      <c r="V3045" t="s">
        <v>55</v>
      </c>
    </row>
    <row r="3046" spans="1:22" ht="15.75" hidden="1" thickBot="1" x14ac:dyDescent="0.3">
      <c r="A3046" t="s">
        <v>8322</v>
      </c>
      <c r="B3046" s="6" t="s">
        <v>10671</v>
      </c>
      <c r="C3046" t="s">
        <v>1</v>
      </c>
      <c r="D3046" t="s">
        <v>7706</v>
      </c>
      <c r="E3046" t="s">
        <v>10763</v>
      </c>
      <c r="F3046" t="s">
        <v>10764</v>
      </c>
      <c r="G3046">
        <v>169</v>
      </c>
      <c r="H3046">
        <v>169</v>
      </c>
      <c r="I3046">
        <v>169</v>
      </c>
      <c r="J3046">
        <v>169</v>
      </c>
      <c r="K3046">
        <v>0</v>
      </c>
      <c r="L3046" s="2">
        <v>0</v>
      </c>
      <c r="M3046" s="2">
        <v>0</v>
      </c>
      <c r="N3046" s="2">
        <v>0</v>
      </c>
      <c r="O3046" s="2">
        <v>69.3</v>
      </c>
      <c r="P3046" s="2">
        <v>0</v>
      </c>
      <c r="Q3046" s="2">
        <v>0</v>
      </c>
      <c r="R3046" s="2">
        <v>0</v>
      </c>
      <c r="S3046" s="2">
        <v>0</v>
      </c>
      <c r="T3046" s="2">
        <v>0</v>
      </c>
      <c r="U3046" s="2">
        <v>69.3</v>
      </c>
      <c r="V3046" t="s">
        <v>55</v>
      </c>
    </row>
    <row r="3047" spans="1:22" ht="15.75" hidden="1" thickBot="1" x14ac:dyDescent="0.3">
      <c r="A3047" t="s">
        <v>8322</v>
      </c>
      <c r="B3047" s="6" t="s">
        <v>10671</v>
      </c>
      <c r="C3047" t="s">
        <v>1</v>
      </c>
      <c r="D3047" t="s">
        <v>7706</v>
      </c>
      <c r="E3047" t="s">
        <v>10763</v>
      </c>
      <c r="F3047" t="s">
        <v>10764</v>
      </c>
      <c r="G3047">
        <v>168</v>
      </c>
      <c r="H3047">
        <v>168</v>
      </c>
      <c r="I3047">
        <v>168</v>
      </c>
      <c r="J3047">
        <v>168</v>
      </c>
      <c r="K3047">
        <v>0</v>
      </c>
      <c r="L3047" s="2">
        <v>0</v>
      </c>
      <c r="M3047" s="2">
        <v>0</v>
      </c>
      <c r="N3047" s="2">
        <v>0</v>
      </c>
      <c r="O3047" s="2">
        <v>159</v>
      </c>
      <c r="P3047" s="2">
        <v>0</v>
      </c>
      <c r="Q3047" s="2">
        <v>0</v>
      </c>
      <c r="R3047" s="2">
        <v>0</v>
      </c>
      <c r="S3047" s="2">
        <v>0</v>
      </c>
      <c r="T3047" s="2">
        <v>0</v>
      </c>
      <c r="U3047" s="2">
        <v>159</v>
      </c>
      <c r="V3047" t="s">
        <v>55</v>
      </c>
    </row>
    <row r="3048" spans="1:22" ht="15.75" hidden="1" thickBot="1" x14ac:dyDescent="0.3">
      <c r="A3048" t="s">
        <v>8322</v>
      </c>
      <c r="B3048" s="6" t="s">
        <v>10671</v>
      </c>
      <c r="C3048" t="s">
        <v>1</v>
      </c>
      <c r="D3048" t="s">
        <v>7706</v>
      </c>
      <c r="E3048" t="s">
        <v>10763</v>
      </c>
      <c r="F3048" t="s">
        <v>10764</v>
      </c>
      <c r="G3048">
        <v>167</v>
      </c>
      <c r="H3048">
        <v>167</v>
      </c>
      <c r="I3048">
        <v>167</v>
      </c>
      <c r="J3048">
        <v>167</v>
      </c>
      <c r="K3048">
        <v>0</v>
      </c>
      <c r="L3048" s="2">
        <v>0</v>
      </c>
      <c r="M3048" s="2">
        <v>0</v>
      </c>
      <c r="N3048" s="2">
        <v>0</v>
      </c>
      <c r="O3048" s="2">
        <v>22.5</v>
      </c>
      <c r="P3048" s="2">
        <v>0</v>
      </c>
      <c r="Q3048" s="2">
        <v>0</v>
      </c>
      <c r="R3048" s="2">
        <v>0</v>
      </c>
      <c r="S3048" s="2">
        <v>0</v>
      </c>
      <c r="T3048" s="2">
        <v>0</v>
      </c>
      <c r="U3048" s="2">
        <v>22.5</v>
      </c>
      <c r="V3048" t="s">
        <v>55</v>
      </c>
    </row>
    <row r="3049" spans="1:22" ht="15.75" hidden="1" thickBot="1" x14ac:dyDescent="0.3">
      <c r="A3049" t="s">
        <v>8322</v>
      </c>
      <c r="B3049" s="6" t="s">
        <v>10671</v>
      </c>
      <c r="C3049" t="s">
        <v>1</v>
      </c>
      <c r="D3049" t="s">
        <v>7706</v>
      </c>
      <c r="E3049" t="s">
        <v>10763</v>
      </c>
      <c r="F3049" t="s">
        <v>10764</v>
      </c>
      <c r="G3049">
        <v>166</v>
      </c>
      <c r="H3049">
        <v>166</v>
      </c>
      <c r="I3049">
        <v>166</v>
      </c>
      <c r="J3049">
        <v>166</v>
      </c>
      <c r="K3049">
        <v>0</v>
      </c>
      <c r="L3049" s="2">
        <v>0</v>
      </c>
      <c r="M3049" s="2">
        <v>0</v>
      </c>
      <c r="N3049" s="2">
        <v>0</v>
      </c>
      <c r="O3049" s="2">
        <v>42</v>
      </c>
      <c r="P3049" s="2">
        <v>0</v>
      </c>
      <c r="Q3049" s="2">
        <v>0</v>
      </c>
      <c r="R3049" s="2">
        <v>0</v>
      </c>
      <c r="S3049" s="2">
        <v>0</v>
      </c>
      <c r="T3049" s="2">
        <v>0</v>
      </c>
      <c r="U3049" s="2">
        <v>42</v>
      </c>
      <c r="V3049" t="s">
        <v>55</v>
      </c>
    </row>
    <row r="3050" spans="1:22" ht="15.75" hidden="1" thickBot="1" x14ac:dyDescent="0.3">
      <c r="A3050" t="s">
        <v>8322</v>
      </c>
      <c r="B3050" s="6" t="s">
        <v>10671</v>
      </c>
      <c r="C3050" t="s">
        <v>1</v>
      </c>
      <c r="D3050" t="s">
        <v>7706</v>
      </c>
      <c r="E3050" t="s">
        <v>10763</v>
      </c>
      <c r="F3050" t="s">
        <v>10764</v>
      </c>
      <c r="G3050">
        <v>165</v>
      </c>
      <c r="H3050">
        <v>165</v>
      </c>
      <c r="I3050">
        <v>165</v>
      </c>
      <c r="J3050">
        <v>165</v>
      </c>
      <c r="K3050">
        <v>0</v>
      </c>
      <c r="L3050" s="2">
        <v>0</v>
      </c>
      <c r="M3050" s="2">
        <v>0</v>
      </c>
      <c r="N3050" s="2">
        <v>0</v>
      </c>
      <c r="O3050" s="2">
        <v>88</v>
      </c>
      <c r="P3050" s="2">
        <v>0</v>
      </c>
      <c r="Q3050" s="2">
        <v>0</v>
      </c>
      <c r="R3050" s="2">
        <v>0</v>
      </c>
      <c r="S3050" s="2">
        <v>0</v>
      </c>
      <c r="T3050" s="2">
        <v>0</v>
      </c>
      <c r="U3050" s="2">
        <v>88</v>
      </c>
      <c r="V3050" t="s">
        <v>55</v>
      </c>
    </row>
    <row r="3051" spans="1:22" ht="15.75" hidden="1" thickBot="1" x14ac:dyDescent="0.3">
      <c r="A3051" t="s">
        <v>8322</v>
      </c>
      <c r="B3051" s="6" t="s">
        <v>10671</v>
      </c>
      <c r="C3051" t="s">
        <v>1</v>
      </c>
      <c r="D3051" t="s">
        <v>7706</v>
      </c>
      <c r="E3051" t="s">
        <v>10763</v>
      </c>
      <c r="F3051" t="s">
        <v>10764</v>
      </c>
      <c r="G3051">
        <v>164</v>
      </c>
      <c r="H3051">
        <v>164</v>
      </c>
      <c r="I3051">
        <v>164</v>
      </c>
      <c r="J3051">
        <v>164</v>
      </c>
      <c r="K3051">
        <v>0</v>
      </c>
      <c r="L3051" s="2">
        <v>0</v>
      </c>
      <c r="M3051" s="2">
        <v>0</v>
      </c>
      <c r="N3051" s="2">
        <v>0</v>
      </c>
      <c r="O3051" s="2">
        <v>129.30000000000001</v>
      </c>
      <c r="P3051" s="2">
        <v>0</v>
      </c>
      <c r="Q3051" s="2">
        <v>0</v>
      </c>
      <c r="R3051" s="2">
        <v>0</v>
      </c>
      <c r="S3051" s="2">
        <v>0</v>
      </c>
      <c r="T3051" s="2">
        <v>0</v>
      </c>
      <c r="U3051" s="2">
        <v>129.30000000000001</v>
      </c>
      <c r="V3051" t="s">
        <v>55</v>
      </c>
    </row>
    <row r="3052" spans="1:22" ht="15.75" hidden="1" thickBot="1" x14ac:dyDescent="0.3">
      <c r="A3052" t="s">
        <v>8322</v>
      </c>
      <c r="B3052" s="6" t="s">
        <v>10671</v>
      </c>
      <c r="C3052" t="s">
        <v>1</v>
      </c>
      <c r="D3052" t="s">
        <v>7706</v>
      </c>
      <c r="E3052" t="s">
        <v>10763</v>
      </c>
      <c r="F3052" t="s">
        <v>10764</v>
      </c>
      <c r="G3052">
        <v>163</v>
      </c>
      <c r="H3052">
        <v>163</v>
      </c>
      <c r="I3052">
        <v>163</v>
      </c>
      <c r="J3052">
        <v>163</v>
      </c>
      <c r="K3052">
        <v>0</v>
      </c>
      <c r="L3052" s="2">
        <v>0</v>
      </c>
      <c r="M3052" s="2">
        <v>0</v>
      </c>
      <c r="N3052" s="2">
        <v>0</v>
      </c>
      <c r="O3052" s="2">
        <v>0</v>
      </c>
      <c r="P3052" s="2">
        <v>0</v>
      </c>
      <c r="Q3052" s="2">
        <v>0</v>
      </c>
      <c r="R3052" s="2">
        <v>0</v>
      </c>
      <c r="S3052" s="2">
        <v>0</v>
      </c>
      <c r="T3052" s="2">
        <v>0</v>
      </c>
      <c r="U3052" s="2">
        <v>0</v>
      </c>
      <c r="V3052" t="s">
        <v>55</v>
      </c>
    </row>
    <row r="3053" spans="1:22" ht="15.75" hidden="1" thickBot="1" x14ac:dyDescent="0.3">
      <c r="A3053" t="s">
        <v>8322</v>
      </c>
      <c r="B3053" s="6" t="s">
        <v>10671</v>
      </c>
      <c r="C3053" t="s">
        <v>1</v>
      </c>
      <c r="D3053" t="s">
        <v>7706</v>
      </c>
      <c r="E3053" t="s">
        <v>10763</v>
      </c>
      <c r="F3053" t="s">
        <v>10764</v>
      </c>
      <c r="G3053">
        <v>162</v>
      </c>
      <c r="H3053">
        <v>162</v>
      </c>
      <c r="I3053">
        <v>162</v>
      </c>
      <c r="J3053">
        <v>162</v>
      </c>
      <c r="K3053">
        <v>0</v>
      </c>
      <c r="L3053" s="2">
        <v>0</v>
      </c>
      <c r="M3053" s="2">
        <v>0</v>
      </c>
      <c r="N3053" s="2">
        <v>0</v>
      </c>
      <c r="O3053" s="2">
        <v>31.5</v>
      </c>
      <c r="P3053" s="2">
        <v>0</v>
      </c>
      <c r="Q3053" s="2">
        <v>0</v>
      </c>
      <c r="R3053" s="2">
        <v>0</v>
      </c>
      <c r="S3053" s="2">
        <v>0</v>
      </c>
      <c r="T3053" s="2">
        <v>0</v>
      </c>
      <c r="U3053" s="2">
        <v>31.5</v>
      </c>
      <c r="V3053" t="s">
        <v>55</v>
      </c>
    </row>
    <row r="3054" spans="1:22" ht="15.75" hidden="1" thickBot="1" x14ac:dyDescent="0.3">
      <c r="A3054" t="s">
        <v>8322</v>
      </c>
      <c r="B3054" s="6" t="s">
        <v>10671</v>
      </c>
      <c r="C3054" t="s">
        <v>1</v>
      </c>
      <c r="D3054" t="s">
        <v>7706</v>
      </c>
      <c r="E3054" t="s">
        <v>10763</v>
      </c>
      <c r="F3054" t="s">
        <v>10764</v>
      </c>
      <c r="G3054">
        <v>161</v>
      </c>
      <c r="H3054">
        <v>161</v>
      </c>
      <c r="I3054">
        <v>161</v>
      </c>
      <c r="J3054">
        <v>161</v>
      </c>
      <c r="K3054">
        <v>0</v>
      </c>
      <c r="L3054" s="2">
        <v>0</v>
      </c>
      <c r="M3054" s="2">
        <v>0</v>
      </c>
      <c r="N3054" s="2">
        <v>0</v>
      </c>
      <c r="O3054" s="2">
        <v>0</v>
      </c>
      <c r="P3054" s="2">
        <v>0</v>
      </c>
      <c r="Q3054" s="2">
        <v>0</v>
      </c>
      <c r="R3054" s="2">
        <v>0</v>
      </c>
      <c r="S3054" s="2">
        <v>0</v>
      </c>
      <c r="T3054" s="2">
        <v>0</v>
      </c>
      <c r="U3054" s="2">
        <v>0</v>
      </c>
      <c r="V3054" t="s">
        <v>55</v>
      </c>
    </row>
    <row r="3055" spans="1:22" ht="15.75" hidden="1" thickBot="1" x14ac:dyDescent="0.3">
      <c r="A3055" t="s">
        <v>8322</v>
      </c>
      <c r="B3055" s="6" t="s">
        <v>10671</v>
      </c>
      <c r="C3055" t="s">
        <v>1</v>
      </c>
      <c r="D3055" t="s">
        <v>7706</v>
      </c>
      <c r="E3055" t="s">
        <v>10763</v>
      </c>
      <c r="F3055" t="s">
        <v>10764</v>
      </c>
      <c r="G3055">
        <v>160</v>
      </c>
      <c r="H3055">
        <v>160</v>
      </c>
      <c r="I3055">
        <v>160</v>
      </c>
      <c r="J3055">
        <v>160</v>
      </c>
      <c r="K3055">
        <v>0</v>
      </c>
      <c r="L3055" s="2">
        <v>0</v>
      </c>
      <c r="M3055" s="2">
        <v>0</v>
      </c>
      <c r="N3055" s="2">
        <v>0</v>
      </c>
      <c r="O3055" s="2">
        <v>20.8</v>
      </c>
      <c r="P3055" s="2">
        <v>0</v>
      </c>
      <c r="Q3055" s="2">
        <v>0</v>
      </c>
      <c r="R3055" s="2">
        <v>0</v>
      </c>
      <c r="S3055" s="2">
        <v>0</v>
      </c>
      <c r="T3055" s="2">
        <v>0</v>
      </c>
      <c r="U3055" s="2">
        <v>20.8</v>
      </c>
      <c r="V3055" t="s">
        <v>55</v>
      </c>
    </row>
    <row r="3056" spans="1:22" ht="15.75" hidden="1" thickBot="1" x14ac:dyDescent="0.3">
      <c r="A3056" t="s">
        <v>8322</v>
      </c>
      <c r="B3056" s="6" t="s">
        <v>10671</v>
      </c>
      <c r="C3056" t="s">
        <v>1</v>
      </c>
      <c r="D3056" t="s">
        <v>7706</v>
      </c>
      <c r="E3056" t="s">
        <v>10763</v>
      </c>
      <c r="F3056" t="s">
        <v>10764</v>
      </c>
      <c r="G3056">
        <v>159</v>
      </c>
      <c r="H3056">
        <v>159</v>
      </c>
      <c r="I3056">
        <v>159</v>
      </c>
      <c r="J3056">
        <v>159</v>
      </c>
      <c r="K3056">
        <v>0</v>
      </c>
      <c r="L3056" s="2">
        <v>0</v>
      </c>
      <c r="M3056" s="2">
        <v>0</v>
      </c>
      <c r="N3056" s="2">
        <v>0</v>
      </c>
      <c r="O3056" s="2">
        <v>33.75</v>
      </c>
      <c r="P3056" s="2">
        <v>0</v>
      </c>
      <c r="Q3056" s="2">
        <v>0</v>
      </c>
      <c r="R3056" s="2">
        <v>0</v>
      </c>
      <c r="S3056" s="2">
        <v>0</v>
      </c>
      <c r="T3056" s="2">
        <v>0</v>
      </c>
      <c r="U3056" s="2">
        <v>33.75</v>
      </c>
      <c r="V3056" t="s">
        <v>55</v>
      </c>
    </row>
    <row r="3057" spans="1:22" ht="15.75" hidden="1" thickBot="1" x14ac:dyDescent="0.3">
      <c r="A3057" t="s">
        <v>8322</v>
      </c>
      <c r="B3057" s="6" t="s">
        <v>10671</v>
      </c>
      <c r="C3057" t="s">
        <v>1</v>
      </c>
      <c r="D3057" t="s">
        <v>7706</v>
      </c>
      <c r="E3057" t="s">
        <v>10763</v>
      </c>
      <c r="F3057" t="s">
        <v>10764</v>
      </c>
      <c r="G3057">
        <v>158</v>
      </c>
      <c r="H3057">
        <v>158</v>
      </c>
      <c r="I3057">
        <v>158</v>
      </c>
      <c r="J3057">
        <v>158</v>
      </c>
      <c r="K3057">
        <v>0</v>
      </c>
      <c r="L3057" s="2">
        <v>0</v>
      </c>
      <c r="M3057" s="2">
        <v>0</v>
      </c>
      <c r="N3057" s="2">
        <v>0</v>
      </c>
      <c r="O3057" s="2">
        <v>546</v>
      </c>
      <c r="P3057" s="2">
        <v>0</v>
      </c>
      <c r="Q3057" s="2">
        <v>0</v>
      </c>
      <c r="R3057" s="2">
        <v>0</v>
      </c>
      <c r="S3057" s="2">
        <v>0</v>
      </c>
      <c r="T3057" s="2">
        <v>0</v>
      </c>
      <c r="U3057" s="2">
        <v>546</v>
      </c>
      <c r="V3057" t="s">
        <v>55</v>
      </c>
    </row>
    <row r="3058" spans="1:22" ht="15.75" hidden="1" thickBot="1" x14ac:dyDescent="0.3">
      <c r="A3058" t="s">
        <v>8322</v>
      </c>
      <c r="B3058" s="6" t="s">
        <v>10671</v>
      </c>
      <c r="C3058" t="s">
        <v>1</v>
      </c>
      <c r="D3058" t="s">
        <v>7706</v>
      </c>
      <c r="E3058" t="s">
        <v>10763</v>
      </c>
      <c r="F3058" t="s">
        <v>10764</v>
      </c>
      <c r="G3058">
        <v>157</v>
      </c>
      <c r="H3058">
        <v>157</v>
      </c>
      <c r="I3058">
        <v>157</v>
      </c>
      <c r="J3058">
        <v>157</v>
      </c>
      <c r="K3058">
        <v>0</v>
      </c>
      <c r="L3058" s="2">
        <v>0</v>
      </c>
      <c r="M3058" s="2">
        <v>0</v>
      </c>
      <c r="N3058" s="2">
        <v>0</v>
      </c>
      <c r="O3058" s="2">
        <v>108</v>
      </c>
      <c r="P3058" s="2">
        <v>0</v>
      </c>
      <c r="Q3058" s="2">
        <v>0</v>
      </c>
      <c r="R3058" s="2">
        <v>0</v>
      </c>
      <c r="S3058" s="2">
        <v>0</v>
      </c>
      <c r="T3058" s="2">
        <v>0</v>
      </c>
      <c r="U3058" s="2">
        <v>108</v>
      </c>
      <c r="V3058" t="s">
        <v>55</v>
      </c>
    </row>
    <row r="3059" spans="1:22" ht="15.75" hidden="1" thickBot="1" x14ac:dyDescent="0.3">
      <c r="A3059" t="s">
        <v>8322</v>
      </c>
      <c r="B3059" s="6" t="s">
        <v>10671</v>
      </c>
      <c r="C3059" t="s">
        <v>1</v>
      </c>
      <c r="D3059" t="s">
        <v>7706</v>
      </c>
      <c r="E3059" t="s">
        <v>10763</v>
      </c>
      <c r="F3059" t="s">
        <v>10764</v>
      </c>
      <c r="G3059">
        <v>156</v>
      </c>
      <c r="H3059">
        <v>156</v>
      </c>
      <c r="I3059">
        <v>156</v>
      </c>
      <c r="J3059">
        <v>156</v>
      </c>
      <c r="K3059">
        <v>0</v>
      </c>
      <c r="L3059" s="2">
        <v>0</v>
      </c>
      <c r="M3059" s="2">
        <v>0</v>
      </c>
      <c r="N3059" s="2">
        <v>0</v>
      </c>
      <c r="O3059" s="2">
        <v>28</v>
      </c>
      <c r="P3059" s="2">
        <v>0</v>
      </c>
      <c r="Q3059" s="2">
        <v>0</v>
      </c>
      <c r="R3059" s="2">
        <v>0</v>
      </c>
      <c r="S3059" s="2">
        <v>0</v>
      </c>
      <c r="T3059" s="2">
        <v>0</v>
      </c>
      <c r="U3059" s="2">
        <v>28</v>
      </c>
      <c r="V3059" t="s">
        <v>55</v>
      </c>
    </row>
    <row r="3060" spans="1:22" ht="15.75" hidden="1" thickBot="1" x14ac:dyDescent="0.3">
      <c r="A3060" t="s">
        <v>8322</v>
      </c>
      <c r="B3060" s="6" t="s">
        <v>10671</v>
      </c>
      <c r="C3060" t="s">
        <v>1</v>
      </c>
      <c r="D3060" t="s">
        <v>7706</v>
      </c>
      <c r="E3060" t="s">
        <v>10763</v>
      </c>
      <c r="F3060" t="s">
        <v>10764</v>
      </c>
      <c r="G3060">
        <v>155</v>
      </c>
      <c r="H3060">
        <v>155</v>
      </c>
      <c r="I3060">
        <v>155</v>
      </c>
      <c r="J3060">
        <v>155</v>
      </c>
      <c r="K3060">
        <v>0</v>
      </c>
      <c r="L3060" s="2">
        <v>0</v>
      </c>
      <c r="M3060" s="2">
        <v>0</v>
      </c>
      <c r="N3060" s="2">
        <v>0</v>
      </c>
      <c r="O3060" s="2">
        <v>275</v>
      </c>
      <c r="P3060" s="2">
        <v>0</v>
      </c>
      <c r="Q3060" s="2">
        <v>0</v>
      </c>
      <c r="R3060" s="2">
        <v>0</v>
      </c>
      <c r="S3060" s="2">
        <v>0</v>
      </c>
      <c r="T3060" s="2">
        <v>0</v>
      </c>
      <c r="U3060" s="2">
        <v>275</v>
      </c>
      <c r="V3060" t="s">
        <v>55</v>
      </c>
    </row>
    <row r="3061" spans="1:22" ht="15.75" hidden="1" thickBot="1" x14ac:dyDescent="0.3">
      <c r="A3061" t="s">
        <v>8322</v>
      </c>
      <c r="B3061" s="6" t="s">
        <v>10671</v>
      </c>
      <c r="C3061" t="s">
        <v>1</v>
      </c>
      <c r="D3061" t="s">
        <v>7706</v>
      </c>
      <c r="E3061" t="s">
        <v>10763</v>
      </c>
      <c r="F3061" t="s">
        <v>10764</v>
      </c>
      <c r="G3061">
        <v>154</v>
      </c>
      <c r="H3061">
        <v>154</v>
      </c>
      <c r="I3061">
        <v>154</v>
      </c>
      <c r="J3061">
        <v>154</v>
      </c>
      <c r="K3061">
        <v>0</v>
      </c>
      <c r="L3061" s="2">
        <v>0</v>
      </c>
      <c r="M3061" s="2">
        <v>0</v>
      </c>
      <c r="N3061" s="2">
        <v>0</v>
      </c>
      <c r="O3061" s="2">
        <v>159</v>
      </c>
      <c r="P3061" s="2">
        <v>0</v>
      </c>
      <c r="Q3061" s="2">
        <v>0</v>
      </c>
      <c r="R3061" s="2">
        <v>0</v>
      </c>
      <c r="S3061" s="2">
        <v>0</v>
      </c>
      <c r="T3061" s="2">
        <v>0</v>
      </c>
      <c r="U3061" s="2">
        <v>159</v>
      </c>
      <c r="V3061" t="s">
        <v>55</v>
      </c>
    </row>
    <row r="3062" spans="1:22" ht="15.75" hidden="1" thickBot="1" x14ac:dyDescent="0.3">
      <c r="A3062" t="s">
        <v>8322</v>
      </c>
      <c r="B3062" s="6" t="s">
        <v>10671</v>
      </c>
      <c r="C3062" t="s">
        <v>1</v>
      </c>
      <c r="D3062" t="s">
        <v>7706</v>
      </c>
      <c r="E3062" t="s">
        <v>10763</v>
      </c>
      <c r="F3062" t="s">
        <v>10764</v>
      </c>
      <c r="G3062">
        <v>153</v>
      </c>
      <c r="H3062">
        <v>153</v>
      </c>
      <c r="I3062">
        <v>153</v>
      </c>
      <c r="J3062">
        <v>153</v>
      </c>
      <c r="K3062">
        <v>0</v>
      </c>
      <c r="L3062" s="2">
        <v>0</v>
      </c>
      <c r="M3062" s="2">
        <v>0</v>
      </c>
      <c r="N3062" s="2">
        <v>0</v>
      </c>
      <c r="O3062" s="2">
        <v>22</v>
      </c>
      <c r="P3062" s="2">
        <v>0</v>
      </c>
      <c r="Q3062" s="2">
        <v>0</v>
      </c>
      <c r="R3062" s="2">
        <v>0</v>
      </c>
      <c r="S3062" s="2">
        <v>0</v>
      </c>
      <c r="T3062" s="2">
        <v>0</v>
      </c>
      <c r="U3062" s="2">
        <v>22</v>
      </c>
      <c r="V3062" t="s">
        <v>55</v>
      </c>
    </row>
    <row r="3063" spans="1:22" ht="15.75" hidden="1" thickBot="1" x14ac:dyDescent="0.3">
      <c r="A3063" t="s">
        <v>8322</v>
      </c>
      <c r="B3063" s="6" t="s">
        <v>10671</v>
      </c>
      <c r="C3063" t="s">
        <v>1</v>
      </c>
      <c r="D3063" t="s">
        <v>7706</v>
      </c>
      <c r="E3063" t="s">
        <v>10763</v>
      </c>
      <c r="F3063" t="s">
        <v>10764</v>
      </c>
      <c r="G3063">
        <v>152</v>
      </c>
      <c r="H3063">
        <v>152</v>
      </c>
      <c r="I3063">
        <v>152</v>
      </c>
      <c r="J3063">
        <v>152</v>
      </c>
      <c r="K3063">
        <v>0</v>
      </c>
      <c r="L3063" s="2">
        <v>0</v>
      </c>
      <c r="M3063" s="2">
        <v>0</v>
      </c>
      <c r="N3063" s="2">
        <v>0</v>
      </c>
      <c r="O3063" s="2">
        <v>236.5</v>
      </c>
      <c r="P3063" s="2">
        <v>0</v>
      </c>
      <c r="Q3063" s="2">
        <v>0</v>
      </c>
      <c r="R3063" s="2">
        <v>0</v>
      </c>
      <c r="S3063" s="2">
        <v>0</v>
      </c>
      <c r="T3063" s="2">
        <v>0</v>
      </c>
      <c r="U3063" s="2">
        <v>236.5</v>
      </c>
      <c r="V3063" t="s">
        <v>55</v>
      </c>
    </row>
    <row r="3064" spans="1:22" ht="15.75" hidden="1" thickBot="1" x14ac:dyDescent="0.3">
      <c r="A3064" t="s">
        <v>8322</v>
      </c>
      <c r="B3064" s="6" t="s">
        <v>10671</v>
      </c>
      <c r="C3064" t="s">
        <v>1</v>
      </c>
      <c r="D3064" t="s">
        <v>7706</v>
      </c>
      <c r="E3064" t="s">
        <v>10763</v>
      </c>
      <c r="F3064" t="s">
        <v>10764</v>
      </c>
      <c r="G3064">
        <v>151</v>
      </c>
      <c r="H3064">
        <v>151</v>
      </c>
      <c r="I3064">
        <v>151</v>
      </c>
      <c r="J3064">
        <v>151</v>
      </c>
      <c r="K3064">
        <v>0</v>
      </c>
      <c r="L3064" s="2">
        <v>0</v>
      </c>
      <c r="M3064" s="2">
        <v>0</v>
      </c>
      <c r="N3064" s="2">
        <v>0</v>
      </c>
      <c r="O3064" s="2">
        <v>377.3</v>
      </c>
      <c r="P3064" s="2">
        <v>0</v>
      </c>
      <c r="Q3064" s="2">
        <v>0</v>
      </c>
      <c r="R3064" s="2">
        <v>0</v>
      </c>
      <c r="S3064" s="2">
        <v>0</v>
      </c>
      <c r="T3064" s="2">
        <v>0</v>
      </c>
      <c r="U3064" s="2">
        <v>377.3</v>
      </c>
      <c r="V3064" t="s">
        <v>55</v>
      </c>
    </row>
    <row r="3065" spans="1:22" ht="15.75" hidden="1" thickBot="1" x14ac:dyDescent="0.3">
      <c r="A3065" t="s">
        <v>8322</v>
      </c>
      <c r="B3065" s="6" t="s">
        <v>10666</v>
      </c>
      <c r="C3065" t="s">
        <v>1</v>
      </c>
      <c r="D3065" t="s">
        <v>7706</v>
      </c>
      <c r="E3065" t="s">
        <v>10763</v>
      </c>
      <c r="F3065" t="s">
        <v>10764</v>
      </c>
      <c r="G3065">
        <v>150</v>
      </c>
      <c r="H3065">
        <v>150</v>
      </c>
      <c r="I3065">
        <v>150</v>
      </c>
      <c r="J3065">
        <v>150</v>
      </c>
      <c r="K3065">
        <v>0</v>
      </c>
      <c r="L3065" s="2">
        <v>0</v>
      </c>
      <c r="M3065" s="2">
        <v>0</v>
      </c>
      <c r="N3065" s="2">
        <v>0</v>
      </c>
      <c r="O3065" s="2">
        <v>190.2</v>
      </c>
      <c r="P3065" s="2">
        <v>0</v>
      </c>
      <c r="Q3065" s="2">
        <v>0</v>
      </c>
      <c r="R3065" s="2">
        <v>0</v>
      </c>
      <c r="S3065" s="2">
        <v>0</v>
      </c>
      <c r="T3065" s="2">
        <v>0</v>
      </c>
      <c r="U3065" s="2">
        <v>190.2</v>
      </c>
      <c r="V3065" t="s">
        <v>55</v>
      </c>
    </row>
    <row r="3066" spans="1:22" ht="15.75" hidden="1" thickBot="1" x14ac:dyDescent="0.3">
      <c r="A3066" t="s">
        <v>8322</v>
      </c>
      <c r="B3066" s="6" t="s">
        <v>10666</v>
      </c>
      <c r="C3066" t="s">
        <v>1</v>
      </c>
      <c r="D3066" t="s">
        <v>7706</v>
      </c>
      <c r="E3066" t="s">
        <v>10763</v>
      </c>
      <c r="F3066" t="s">
        <v>10764</v>
      </c>
      <c r="G3066">
        <v>149</v>
      </c>
      <c r="H3066">
        <v>149</v>
      </c>
      <c r="I3066">
        <v>149</v>
      </c>
      <c r="J3066">
        <v>149</v>
      </c>
      <c r="K3066">
        <v>0</v>
      </c>
      <c r="L3066" s="2">
        <v>0</v>
      </c>
      <c r="M3066" s="2">
        <v>0</v>
      </c>
      <c r="N3066" s="2">
        <v>0</v>
      </c>
      <c r="O3066" s="2">
        <v>274.5</v>
      </c>
      <c r="P3066" s="2">
        <v>0</v>
      </c>
      <c r="Q3066" s="2">
        <v>0</v>
      </c>
      <c r="R3066" s="2">
        <v>0</v>
      </c>
      <c r="S3066" s="2">
        <v>0</v>
      </c>
      <c r="T3066" s="2">
        <v>0</v>
      </c>
      <c r="U3066" s="2">
        <v>274.5</v>
      </c>
      <c r="V3066" t="s">
        <v>55</v>
      </c>
    </row>
    <row r="3067" spans="1:22" ht="15.75" hidden="1" thickBot="1" x14ac:dyDescent="0.3">
      <c r="A3067" t="s">
        <v>8322</v>
      </c>
      <c r="B3067" s="6" t="s">
        <v>10666</v>
      </c>
      <c r="C3067" t="s">
        <v>1</v>
      </c>
      <c r="D3067" t="s">
        <v>7706</v>
      </c>
      <c r="E3067" t="s">
        <v>10763</v>
      </c>
      <c r="F3067" t="s">
        <v>10764</v>
      </c>
      <c r="G3067">
        <v>148</v>
      </c>
      <c r="H3067">
        <v>148</v>
      </c>
      <c r="I3067">
        <v>148</v>
      </c>
      <c r="J3067">
        <v>148</v>
      </c>
      <c r="K3067">
        <v>0</v>
      </c>
      <c r="L3067" s="2">
        <v>0</v>
      </c>
      <c r="M3067" s="2">
        <v>0</v>
      </c>
      <c r="N3067" s="2">
        <v>0</v>
      </c>
      <c r="O3067" s="2">
        <v>207.5</v>
      </c>
      <c r="P3067" s="2">
        <v>0</v>
      </c>
      <c r="Q3067" s="2">
        <v>0</v>
      </c>
      <c r="R3067" s="2">
        <v>0</v>
      </c>
      <c r="S3067" s="2">
        <v>0</v>
      </c>
      <c r="T3067" s="2">
        <v>0</v>
      </c>
      <c r="U3067" s="2">
        <v>207.5</v>
      </c>
      <c r="V3067" t="s">
        <v>55</v>
      </c>
    </row>
    <row r="3068" spans="1:22" ht="15.75" hidden="1" thickBot="1" x14ac:dyDescent="0.3">
      <c r="A3068" t="s">
        <v>8322</v>
      </c>
      <c r="B3068" s="6" t="s">
        <v>10666</v>
      </c>
      <c r="C3068" t="s">
        <v>1</v>
      </c>
      <c r="D3068" t="s">
        <v>7706</v>
      </c>
      <c r="E3068" t="s">
        <v>10763</v>
      </c>
      <c r="F3068" t="s">
        <v>10764</v>
      </c>
      <c r="G3068">
        <v>147</v>
      </c>
      <c r="H3068">
        <v>147</v>
      </c>
      <c r="I3068">
        <v>147</v>
      </c>
      <c r="J3068">
        <v>147</v>
      </c>
      <c r="K3068">
        <v>0</v>
      </c>
      <c r="L3068" s="2">
        <v>0</v>
      </c>
      <c r="M3068" s="2">
        <v>0</v>
      </c>
      <c r="N3068" s="2">
        <v>0</v>
      </c>
      <c r="O3068" s="2">
        <v>36</v>
      </c>
      <c r="P3068" s="2">
        <v>0</v>
      </c>
      <c r="Q3068" s="2">
        <v>0</v>
      </c>
      <c r="R3068" s="2">
        <v>0</v>
      </c>
      <c r="S3068" s="2">
        <v>0</v>
      </c>
      <c r="T3068" s="2">
        <v>0</v>
      </c>
      <c r="U3068" s="2">
        <v>36</v>
      </c>
      <c r="V3068" t="s">
        <v>55</v>
      </c>
    </row>
    <row r="3069" spans="1:22" ht="15.75" hidden="1" thickBot="1" x14ac:dyDescent="0.3">
      <c r="A3069" t="s">
        <v>8322</v>
      </c>
      <c r="B3069" s="6" t="s">
        <v>10666</v>
      </c>
      <c r="C3069" t="s">
        <v>1</v>
      </c>
      <c r="D3069" t="s">
        <v>7706</v>
      </c>
      <c r="E3069" t="s">
        <v>10763</v>
      </c>
      <c r="F3069" t="s">
        <v>10764</v>
      </c>
      <c r="G3069">
        <v>146</v>
      </c>
      <c r="H3069">
        <v>146</v>
      </c>
      <c r="I3069">
        <v>146</v>
      </c>
      <c r="J3069">
        <v>146</v>
      </c>
      <c r="K3069">
        <v>0</v>
      </c>
      <c r="L3069" s="2">
        <v>0</v>
      </c>
      <c r="M3069" s="2">
        <v>0</v>
      </c>
      <c r="N3069" s="2">
        <v>0</v>
      </c>
      <c r="O3069" s="2">
        <v>92.4</v>
      </c>
      <c r="P3069" s="2">
        <v>0</v>
      </c>
      <c r="Q3069" s="2">
        <v>0</v>
      </c>
      <c r="R3069" s="2">
        <v>0</v>
      </c>
      <c r="S3069" s="2">
        <v>0</v>
      </c>
      <c r="T3069" s="2">
        <v>0</v>
      </c>
      <c r="U3069" s="2">
        <v>92.4</v>
      </c>
      <c r="V3069" t="s">
        <v>55</v>
      </c>
    </row>
    <row r="3070" spans="1:22" ht="15.75" hidden="1" thickBot="1" x14ac:dyDescent="0.3">
      <c r="A3070" t="s">
        <v>8322</v>
      </c>
      <c r="B3070" s="6" t="s">
        <v>10666</v>
      </c>
      <c r="C3070" t="s">
        <v>1</v>
      </c>
      <c r="D3070" t="s">
        <v>7706</v>
      </c>
      <c r="E3070" t="s">
        <v>10763</v>
      </c>
      <c r="F3070" t="s">
        <v>10764</v>
      </c>
      <c r="G3070">
        <v>145</v>
      </c>
      <c r="H3070">
        <v>145</v>
      </c>
      <c r="I3070">
        <v>145</v>
      </c>
      <c r="J3070">
        <v>145</v>
      </c>
      <c r="K3070">
        <v>0</v>
      </c>
      <c r="L3070" s="2">
        <v>0</v>
      </c>
      <c r="M3070" s="2">
        <v>0</v>
      </c>
      <c r="N3070" s="2">
        <v>0</v>
      </c>
      <c r="O3070" s="2">
        <v>70</v>
      </c>
      <c r="P3070" s="2">
        <v>0</v>
      </c>
      <c r="Q3070" s="2">
        <v>0</v>
      </c>
      <c r="R3070" s="2">
        <v>0</v>
      </c>
      <c r="S3070" s="2">
        <v>0</v>
      </c>
      <c r="T3070" s="2">
        <v>0</v>
      </c>
      <c r="U3070" s="2">
        <v>70</v>
      </c>
      <c r="V3070" t="s">
        <v>55</v>
      </c>
    </row>
    <row r="3071" spans="1:22" ht="15.75" hidden="1" thickBot="1" x14ac:dyDescent="0.3">
      <c r="A3071" t="s">
        <v>8322</v>
      </c>
      <c r="B3071" s="6" t="s">
        <v>10666</v>
      </c>
      <c r="C3071" t="s">
        <v>1</v>
      </c>
      <c r="D3071" t="s">
        <v>7706</v>
      </c>
      <c r="E3071" t="s">
        <v>10763</v>
      </c>
      <c r="F3071" t="s">
        <v>10764</v>
      </c>
      <c r="G3071">
        <v>144</v>
      </c>
      <c r="H3071">
        <v>144</v>
      </c>
      <c r="I3071">
        <v>144</v>
      </c>
      <c r="J3071">
        <v>144</v>
      </c>
      <c r="K3071">
        <v>0</v>
      </c>
      <c r="L3071" s="2">
        <v>0</v>
      </c>
      <c r="M3071" s="2">
        <v>0</v>
      </c>
      <c r="N3071" s="2">
        <v>0</v>
      </c>
      <c r="O3071" s="2">
        <v>9</v>
      </c>
      <c r="P3071" s="2">
        <v>0</v>
      </c>
      <c r="Q3071" s="2">
        <v>0</v>
      </c>
      <c r="R3071" s="2">
        <v>0</v>
      </c>
      <c r="S3071" s="2">
        <v>0</v>
      </c>
      <c r="T3071" s="2">
        <v>0</v>
      </c>
      <c r="U3071" s="2">
        <v>9</v>
      </c>
      <c r="V3071" t="s">
        <v>55</v>
      </c>
    </row>
    <row r="3072" spans="1:22" ht="15.75" hidden="1" thickBot="1" x14ac:dyDescent="0.3">
      <c r="A3072" t="s">
        <v>8322</v>
      </c>
      <c r="B3072" s="6" t="s">
        <v>10666</v>
      </c>
      <c r="C3072" t="s">
        <v>1</v>
      </c>
      <c r="D3072" t="s">
        <v>7706</v>
      </c>
      <c r="E3072" t="s">
        <v>10763</v>
      </c>
      <c r="F3072" t="s">
        <v>10764</v>
      </c>
      <c r="G3072">
        <v>143</v>
      </c>
      <c r="H3072">
        <v>143</v>
      </c>
      <c r="I3072">
        <v>143</v>
      </c>
      <c r="J3072">
        <v>143</v>
      </c>
      <c r="K3072">
        <v>0</v>
      </c>
      <c r="L3072" s="2">
        <v>0</v>
      </c>
      <c r="M3072" s="2">
        <v>0</v>
      </c>
      <c r="N3072" s="2">
        <v>0</v>
      </c>
      <c r="O3072" s="2">
        <v>33</v>
      </c>
      <c r="P3072" s="2">
        <v>0</v>
      </c>
      <c r="Q3072" s="2">
        <v>0</v>
      </c>
      <c r="R3072" s="2">
        <v>0</v>
      </c>
      <c r="S3072" s="2">
        <v>0</v>
      </c>
      <c r="T3072" s="2">
        <v>0</v>
      </c>
      <c r="U3072" s="2">
        <v>33</v>
      </c>
      <c r="V3072" t="s">
        <v>55</v>
      </c>
    </row>
    <row r="3073" spans="1:22" ht="15.75" hidden="1" thickBot="1" x14ac:dyDescent="0.3">
      <c r="A3073" t="s">
        <v>8322</v>
      </c>
      <c r="B3073" s="6" t="s">
        <v>10666</v>
      </c>
      <c r="C3073" t="s">
        <v>1</v>
      </c>
      <c r="D3073" t="s">
        <v>7706</v>
      </c>
      <c r="E3073" t="s">
        <v>10763</v>
      </c>
      <c r="F3073" t="s">
        <v>10764</v>
      </c>
      <c r="G3073">
        <v>142</v>
      </c>
      <c r="H3073">
        <v>142</v>
      </c>
      <c r="I3073">
        <v>142</v>
      </c>
      <c r="J3073">
        <v>142</v>
      </c>
      <c r="K3073">
        <v>0</v>
      </c>
      <c r="L3073" s="2">
        <v>0</v>
      </c>
      <c r="M3073" s="2">
        <v>0</v>
      </c>
      <c r="N3073" s="2">
        <v>0</v>
      </c>
      <c r="O3073" s="2">
        <v>62.5</v>
      </c>
      <c r="P3073" s="2">
        <v>0</v>
      </c>
      <c r="Q3073" s="2">
        <v>0</v>
      </c>
      <c r="R3073" s="2">
        <v>0</v>
      </c>
      <c r="S3073" s="2">
        <v>0</v>
      </c>
      <c r="T3073" s="2">
        <v>0</v>
      </c>
      <c r="U3073" s="2">
        <v>62.5</v>
      </c>
      <c r="V3073" t="s">
        <v>55</v>
      </c>
    </row>
    <row r="3074" spans="1:22" ht="15.75" hidden="1" thickBot="1" x14ac:dyDescent="0.3">
      <c r="A3074" t="s">
        <v>8322</v>
      </c>
      <c r="B3074" s="6" t="s">
        <v>10666</v>
      </c>
      <c r="C3074" t="s">
        <v>1</v>
      </c>
      <c r="D3074" t="s">
        <v>7706</v>
      </c>
      <c r="E3074" t="s">
        <v>10763</v>
      </c>
      <c r="F3074" t="s">
        <v>10764</v>
      </c>
      <c r="G3074">
        <v>141</v>
      </c>
      <c r="H3074">
        <v>141</v>
      </c>
      <c r="I3074">
        <v>141</v>
      </c>
      <c r="J3074">
        <v>141</v>
      </c>
      <c r="K3074">
        <v>0</v>
      </c>
      <c r="L3074" s="2">
        <v>0</v>
      </c>
      <c r="M3074" s="2">
        <v>0</v>
      </c>
      <c r="N3074" s="2">
        <v>0</v>
      </c>
      <c r="O3074" s="2">
        <v>56.9</v>
      </c>
      <c r="P3074" s="2">
        <v>0</v>
      </c>
      <c r="Q3074" s="2">
        <v>0</v>
      </c>
      <c r="R3074" s="2">
        <v>0</v>
      </c>
      <c r="S3074" s="2">
        <v>0</v>
      </c>
      <c r="T3074" s="2">
        <v>0</v>
      </c>
      <c r="U3074" s="2">
        <v>56.9</v>
      </c>
      <c r="V3074" t="s">
        <v>55</v>
      </c>
    </row>
    <row r="3075" spans="1:22" ht="15.75" hidden="1" thickBot="1" x14ac:dyDescent="0.3">
      <c r="A3075" t="s">
        <v>8322</v>
      </c>
      <c r="B3075" s="6" t="s">
        <v>10666</v>
      </c>
      <c r="C3075" t="s">
        <v>1</v>
      </c>
      <c r="D3075" t="s">
        <v>7706</v>
      </c>
      <c r="E3075" t="s">
        <v>10763</v>
      </c>
      <c r="F3075" t="s">
        <v>10764</v>
      </c>
      <c r="G3075">
        <v>140</v>
      </c>
      <c r="H3075">
        <v>140</v>
      </c>
      <c r="I3075">
        <v>140</v>
      </c>
      <c r="J3075">
        <v>140</v>
      </c>
      <c r="K3075">
        <v>0</v>
      </c>
      <c r="L3075" s="2">
        <v>0</v>
      </c>
      <c r="M3075" s="2">
        <v>0</v>
      </c>
      <c r="N3075" s="2">
        <v>0</v>
      </c>
      <c r="O3075" s="2">
        <v>177</v>
      </c>
      <c r="P3075" s="2">
        <v>0</v>
      </c>
      <c r="Q3075" s="2">
        <v>0</v>
      </c>
      <c r="R3075" s="2">
        <v>0</v>
      </c>
      <c r="S3075" s="2">
        <v>0</v>
      </c>
      <c r="T3075" s="2">
        <v>0</v>
      </c>
      <c r="U3075" s="2">
        <v>177</v>
      </c>
      <c r="V3075" t="s">
        <v>55</v>
      </c>
    </row>
    <row r="3076" spans="1:22" ht="15.75" hidden="1" thickBot="1" x14ac:dyDescent="0.3">
      <c r="A3076" t="s">
        <v>8322</v>
      </c>
      <c r="B3076" s="6" t="s">
        <v>10666</v>
      </c>
      <c r="C3076" t="s">
        <v>1</v>
      </c>
      <c r="D3076" t="s">
        <v>7706</v>
      </c>
      <c r="E3076" t="s">
        <v>10763</v>
      </c>
      <c r="F3076" t="s">
        <v>10764</v>
      </c>
      <c r="G3076">
        <v>139</v>
      </c>
      <c r="H3076">
        <v>139</v>
      </c>
      <c r="I3076">
        <v>139</v>
      </c>
      <c r="J3076">
        <v>139</v>
      </c>
      <c r="K3076">
        <v>0</v>
      </c>
      <c r="L3076" s="2">
        <v>0</v>
      </c>
      <c r="M3076" s="2">
        <v>0</v>
      </c>
      <c r="N3076" s="2">
        <v>0</v>
      </c>
      <c r="O3076" s="2">
        <v>149.44999999999999</v>
      </c>
      <c r="P3076" s="2">
        <v>0</v>
      </c>
      <c r="Q3076" s="2">
        <v>0</v>
      </c>
      <c r="R3076" s="2">
        <v>0</v>
      </c>
      <c r="S3076" s="2">
        <v>0</v>
      </c>
      <c r="T3076" s="2">
        <v>0</v>
      </c>
      <c r="U3076" s="2">
        <v>149.44999999999999</v>
      </c>
      <c r="V3076" t="s">
        <v>55</v>
      </c>
    </row>
    <row r="3077" spans="1:22" ht="15.75" hidden="1" thickBot="1" x14ac:dyDescent="0.3">
      <c r="A3077" t="s">
        <v>8322</v>
      </c>
      <c r="B3077" s="6" t="s">
        <v>10666</v>
      </c>
      <c r="C3077" t="s">
        <v>1</v>
      </c>
      <c r="D3077" t="s">
        <v>7706</v>
      </c>
      <c r="E3077" t="s">
        <v>10763</v>
      </c>
      <c r="F3077" t="s">
        <v>10764</v>
      </c>
      <c r="G3077">
        <v>138</v>
      </c>
      <c r="H3077">
        <v>138</v>
      </c>
      <c r="I3077">
        <v>138</v>
      </c>
      <c r="J3077">
        <v>138</v>
      </c>
      <c r="K3077">
        <v>0</v>
      </c>
      <c r="L3077" s="2">
        <v>0</v>
      </c>
      <c r="M3077" s="2">
        <v>0</v>
      </c>
      <c r="N3077" s="2">
        <v>0</v>
      </c>
      <c r="O3077" s="2">
        <v>37.799999999999997</v>
      </c>
      <c r="P3077" s="2">
        <v>0</v>
      </c>
      <c r="Q3077" s="2">
        <v>0</v>
      </c>
      <c r="R3077" s="2">
        <v>0</v>
      </c>
      <c r="S3077" s="2">
        <v>0</v>
      </c>
      <c r="T3077" s="2">
        <v>0</v>
      </c>
      <c r="U3077" s="2">
        <v>37.799999999999997</v>
      </c>
      <c r="V3077" t="s">
        <v>55</v>
      </c>
    </row>
    <row r="3078" spans="1:22" ht="15.75" hidden="1" thickBot="1" x14ac:dyDescent="0.3">
      <c r="A3078" t="s">
        <v>8322</v>
      </c>
      <c r="B3078" s="6" t="s">
        <v>10666</v>
      </c>
      <c r="C3078" t="s">
        <v>1</v>
      </c>
      <c r="D3078" t="s">
        <v>7706</v>
      </c>
      <c r="E3078" t="s">
        <v>10763</v>
      </c>
      <c r="F3078" t="s">
        <v>10764</v>
      </c>
      <c r="G3078">
        <v>137</v>
      </c>
      <c r="H3078">
        <v>137</v>
      </c>
      <c r="I3078">
        <v>137</v>
      </c>
      <c r="J3078">
        <v>137</v>
      </c>
      <c r="K3078">
        <v>0</v>
      </c>
      <c r="L3078" s="2">
        <v>0</v>
      </c>
      <c r="M3078" s="2">
        <v>0</v>
      </c>
      <c r="N3078" s="2">
        <v>0</v>
      </c>
      <c r="O3078" s="2">
        <v>170</v>
      </c>
      <c r="P3078" s="2">
        <v>0</v>
      </c>
      <c r="Q3078" s="2">
        <v>0</v>
      </c>
      <c r="R3078" s="2">
        <v>0</v>
      </c>
      <c r="S3078" s="2">
        <v>0</v>
      </c>
      <c r="T3078" s="2">
        <v>0</v>
      </c>
      <c r="U3078" s="2">
        <v>170</v>
      </c>
      <c r="V3078" t="s">
        <v>55</v>
      </c>
    </row>
    <row r="3079" spans="1:22" ht="15.75" hidden="1" thickBot="1" x14ac:dyDescent="0.3">
      <c r="A3079" t="s">
        <v>8322</v>
      </c>
      <c r="B3079" s="6" t="s">
        <v>10666</v>
      </c>
      <c r="C3079" t="s">
        <v>1</v>
      </c>
      <c r="D3079" t="s">
        <v>7706</v>
      </c>
      <c r="E3079" t="s">
        <v>10763</v>
      </c>
      <c r="F3079" t="s">
        <v>10764</v>
      </c>
      <c r="G3079">
        <v>136</v>
      </c>
      <c r="H3079">
        <v>136</v>
      </c>
      <c r="I3079">
        <v>136</v>
      </c>
      <c r="J3079">
        <v>136</v>
      </c>
      <c r="K3079">
        <v>0</v>
      </c>
      <c r="L3079" s="2">
        <v>0</v>
      </c>
      <c r="M3079" s="2">
        <v>0</v>
      </c>
      <c r="N3079" s="2">
        <v>0</v>
      </c>
      <c r="O3079" s="2">
        <v>192.42</v>
      </c>
      <c r="P3079" s="2">
        <v>0</v>
      </c>
      <c r="Q3079" s="2">
        <v>0</v>
      </c>
      <c r="R3079" s="2">
        <v>0</v>
      </c>
      <c r="S3079" s="2">
        <v>0</v>
      </c>
      <c r="T3079" s="2">
        <v>0</v>
      </c>
      <c r="U3079" s="2">
        <v>192.42</v>
      </c>
      <c r="V3079" t="s">
        <v>55</v>
      </c>
    </row>
    <row r="3080" spans="1:22" ht="15.75" hidden="1" thickBot="1" x14ac:dyDescent="0.3">
      <c r="A3080" t="s">
        <v>8322</v>
      </c>
      <c r="B3080" s="6" t="s">
        <v>10666</v>
      </c>
      <c r="C3080" t="s">
        <v>1</v>
      </c>
      <c r="D3080" t="s">
        <v>7706</v>
      </c>
      <c r="E3080" t="s">
        <v>10763</v>
      </c>
      <c r="F3080" t="s">
        <v>10764</v>
      </c>
      <c r="G3080">
        <v>135</v>
      </c>
      <c r="H3080">
        <v>135</v>
      </c>
      <c r="I3080">
        <v>135</v>
      </c>
      <c r="J3080">
        <v>135</v>
      </c>
      <c r="K3080">
        <v>0</v>
      </c>
      <c r="L3080" s="2">
        <v>0</v>
      </c>
      <c r="M3080" s="2">
        <v>0</v>
      </c>
      <c r="N3080" s="2">
        <v>0</v>
      </c>
      <c r="O3080" s="2">
        <v>255</v>
      </c>
      <c r="P3080" s="2">
        <v>0</v>
      </c>
      <c r="Q3080" s="2">
        <v>0</v>
      </c>
      <c r="R3080" s="2">
        <v>0</v>
      </c>
      <c r="S3080" s="2">
        <v>0</v>
      </c>
      <c r="T3080" s="2">
        <v>0</v>
      </c>
      <c r="U3080" s="2">
        <v>255</v>
      </c>
      <c r="V3080" t="s">
        <v>55</v>
      </c>
    </row>
    <row r="3081" spans="1:22" ht="15.75" hidden="1" thickBot="1" x14ac:dyDescent="0.3">
      <c r="A3081" t="s">
        <v>8322</v>
      </c>
      <c r="B3081" s="6" t="s">
        <v>10666</v>
      </c>
      <c r="C3081" t="s">
        <v>1</v>
      </c>
      <c r="D3081" t="s">
        <v>7706</v>
      </c>
      <c r="E3081" t="s">
        <v>10763</v>
      </c>
      <c r="F3081" t="s">
        <v>10764</v>
      </c>
      <c r="G3081">
        <v>134</v>
      </c>
      <c r="H3081">
        <v>134</v>
      </c>
      <c r="I3081">
        <v>134</v>
      </c>
      <c r="J3081">
        <v>134</v>
      </c>
      <c r="K3081">
        <v>0</v>
      </c>
      <c r="L3081" s="2">
        <v>0</v>
      </c>
      <c r="M3081" s="2">
        <v>0</v>
      </c>
      <c r="N3081" s="2">
        <v>0</v>
      </c>
      <c r="O3081" s="2">
        <v>18.78</v>
      </c>
      <c r="P3081" s="2">
        <v>0</v>
      </c>
      <c r="Q3081" s="2">
        <v>0</v>
      </c>
      <c r="R3081" s="2">
        <v>0</v>
      </c>
      <c r="S3081" s="2">
        <v>0</v>
      </c>
      <c r="T3081" s="2">
        <v>0</v>
      </c>
      <c r="U3081" s="2">
        <v>18.78</v>
      </c>
      <c r="V3081" t="s">
        <v>55</v>
      </c>
    </row>
    <row r="3082" spans="1:22" ht="15.75" hidden="1" thickBot="1" x14ac:dyDescent="0.3">
      <c r="A3082" t="s">
        <v>8322</v>
      </c>
      <c r="B3082" s="6" t="s">
        <v>10666</v>
      </c>
      <c r="C3082" t="s">
        <v>1</v>
      </c>
      <c r="D3082" t="s">
        <v>7706</v>
      </c>
      <c r="E3082" t="s">
        <v>10763</v>
      </c>
      <c r="F3082" t="s">
        <v>10764</v>
      </c>
      <c r="G3082">
        <v>133</v>
      </c>
      <c r="H3082">
        <v>133</v>
      </c>
      <c r="I3082">
        <v>133</v>
      </c>
      <c r="J3082">
        <v>133</v>
      </c>
      <c r="K3082">
        <v>0</v>
      </c>
      <c r="L3082" s="2">
        <v>0</v>
      </c>
      <c r="M3082" s="2">
        <v>0</v>
      </c>
      <c r="N3082" s="2">
        <v>0</v>
      </c>
      <c r="O3082" s="2">
        <v>57.2</v>
      </c>
      <c r="P3082" s="2">
        <v>0</v>
      </c>
      <c r="Q3082" s="2">
        <v>0</v>
      </c>
      <c r="R3082" s="2">
        <v>0</v>
      </c>
      <c r="S3082" s="2">
        <v>0</v>
      </c>
      <c r="T3082" s="2">
        <v>0</v>
      </c>
      <c r="U3082" s="2">
        <v>57.2</v>
      </c>
      <c r="V3082" t="s">
        <v>55</v>
      </c>
    </row>
    <row r="3083" spans="1:22" ht="15.75" hidden="1" thickBot="1" x14ac:dyDescent="0.3">
      <c r="A3083" t="s">
        <v>8322</v>
      </c>
      <c r="B3083" s="6" t="s">
        <v>10666</v>
      </c>
      <c r="C3083" t="s">
        <v>1</v>
      </c>
      <c r="D3083" t="s">
        <v>7706</v>
      </c>
      <c r="E3083" t="s">
        <v>10763</v>
      </c>
      <c r="F3083" t="s">
        <v>10764</v>
      </c>
      <c r="G3083">
        <v>132</v>
      </c>
      <c r="H3083">
        <v>132</v>
      </c>
      <c r="I3083">
        <v>132</v>
      </c>
      <c r="J3083">
        <v>132</v>
      </c>
      <c r="K3083">
        <v>0</v>
      </c>
      <c r="L3083" s="2">
        <v>0</v>
      </c>
      <c r="M3083" s="2">
        <v>0</v>
      </c>
      <c r="N3083" s="2">
        <v>0</v>
      </c>
      <c r="O3083" s="2">
        <v>690</v>
      </c>
      <c r="P3083" s="2">
        <v>0</v>
      </c>
      <c r="Q3083" s="2">
        <v>0</v>
      </c>
      <c r="R3083" s="2">
        <v>0</v>
      </c>
      <c r="S3083" s="2">
        <v>0</v>
      </c>
      <c r="T3083" s="2">
        <v>0</v>
      </c>
      <c r="U3083" s="2">
        <v>690</v>
      </c>
      <c r="V3083" t="s">
        <v>55</v>
      </c>
    </row>
    <row r="3084" spans="1:22" ht="15.75" hidden="1" thickBot="1" x14ac:dyDescent="0.3">
      <c r="A3084" t="s">
        <v>8322</v>
      </c>
      <c r="B3084" s="6" t="s">
        <v>10666</v>
      </c>
      <c r="C3084" t="s">
        <v>1</v>
      </c>
      <c r="D3084" t="s">
        <v>7706</v>
      </c>
      <c r="E3084" t="s">
        <v>10763</v>
      </c>
      <c r="F3084" t="s">
        <v>10764</v>
      </c>
      <c r="G3084">
        <v>131</v>
      </c>
      <c r="H3084">
        <v>131</v>
      </c>
      <c r="I3084">
        <v>131</v>
      </c>
      <c r="J3084">
        <v>131</v>
      </c>
      <c r="K3084">
        <v>0</v>
      </c>
      <c r="L3084" s="2">
        <v>0</v>
      </c>
      <c r="M3084" s="2">
        <v>0</v>
      </c>
      <c r="N3084" s="2">
        <v>0</v>
      </c>
      <c r="O3084" s="2">
        <v>268.02999999999997</v>
      </c>
      <c r="P3084" s="2">
        <v>0</v>
      </c>
      <c r="Q3084" s="2">
        <v>0</v>
      </c>
      <c r="R3084" s="2">
        <v>0</v>
      </c>
      <c r="S3084" s="2">
        <v>0</v>
      </c>
      <c r="T3084" s="2">
        <v>0</v>
      </c>
      <c r="U3084" s="2">
        <v>268.02999999999997</v>
      </c>
      <c r="V3084" t="s">
        <v>55</v>
      </c>
    </row>
    <row r="3085" spans="1:22" ht="15.75" hidden="1" thickBot="1" x14ac:dyDescent="0.3">
      <c r="A3085" t="s">
        <v>8322</v>
      </c>
      <c r="B3085" s="6" t="s">
        <v>10666</v>
      </c>
      <c r="C3085" t="s">
        <v>1</v>
      </c>
      <c r="D3085" t="s">
        <v>7706</v>
      </c>
      <c r="E3085" t="s">
        <v>10763</v>
      </c>
      <c r="F3085" t="s">
        <v>10764</v>
      </c>
      <c r="G3085">
        <v>130</v>
      </c>
      <c r="H3085">
        <v>130</v>
      </c>
      <c r="I3085">
        <v>130</v>
      </c>
      <c r="J3085">
        <v>130</v>
      </c>
      <c r="K3085">
        <v>0</v>
      </c>
      <c r="L3085" s="2">
        <v>0</v>
      </c>
      <c r="M3085" s="2">
        <v>0</v>
      </c>
      <c r="N3085" s="2">
        <v>0</v>
      </c>
      <c r="O3085" s="2">
        <v>918.5</v>
      </c>
      <c r="P3085" s="2">
        <v>0</v>
      </c>
      <c r="Q3085" s="2">
        <v>0</v>
      </c>
      <c r="R3085" s="2">
        <v>0</v>
      </c>
      <c r="S3085" s="2">
        <v>0</v>
      </c>
      <c r="T3085" s="2">
        <v>0</v>
      </c>
      <c r="U3085" s="2">
        <v>918.5</v>
      </c>
      <c r="V3085" t="s">
        <v>55</v>
      </c>
    </row>
    <row r="3086" spans="1:22" ht="15.75" hidden="1" thickBot="1" x14ac:dyDescent="0.3">
      <c r="A3086" t="s">
        <v>8322</v>
      </c>
      <c r="B3086" s="6" t="s">
        <v>10666</v>
      </c>
      <c r="C3086" t="s">
        <v>1</v>
      </c>
      <c r="D3086" t="s">
        <v>7706</v>
      </c>
      <c r="E3086" t="s">
        <v>10763</v>
      </c>
      <c r="F3086" t="s">
        <v>10764</v>
      </c>
      <c r="G3086">
        <v>129</v>
      </c>
      <c r="H3086">
        <v>129</v>
      </c>
      <c r="I3086">
        <v>129</v>
      </c>
      <c r="J3086">
        <v>129</v>
      </c>
      <c r="K3086">
        <v>0</v>
      </c>
      <c r="L3086" s="2">
        <v>0</v>
      </c>
      <c r="M3086" s="2">
        <v>0</v>
      </c>
      <c r="N3086" s="2">
        <v>0</v>
      </c>
      <c r="O3086" s="2">
        <v>450.5</v>
      </c>
      <c r="P3086" s="2">
        <v>0</v>
      </c>
      <c r="Q3086" s="2">
        <v>0</v>
      </c>
      <c r="R3086" s="2">
        <v>0</v>
      </c>
      <c r="S3086" s="2">
        <v>0</v>
      </c>
      <c r="T3086" s="2">
        <v>0</v>
      </c>
      <c r="U3086" s="2">
        <v>450.5</v>
      </c>
      <c r="V3086" t="s">
        <v>55</v>
      </c>
    </row>
    <row r="3087" spans="1:22" ht="15.75" hidden="1" thickBot="1" x14ac:dyDescent="0.3">
      <c r="A3087" t="s">
        <v>8322</v>
      </c>
      <c r="B3087" s="6" t="s">
        <v>10709</v>
      </c>
      <c r="C3087" t="s">
        <v>1</v>
      </c>
      <c r="D3087" t="s">
        <v>7706</v>
      </c>
      <c r="E3087" t="s">
        <v>10763</v>
      </c>
      <c r="F3087" t="s">
        <v>10764</v>
      </c>
      <c r="G3087">
        <v>128</v>
      </c>
      <c r="H3087">
        <v>128</v>
      </c>
      <c r="I3087">
        <v>128</v>
      </c>
      <c r="J3087">
        <v>128</v>
      </c>
      <c r="K3087">
        <v>0</v>
      </c>
      <c r="L3087" s="2">
        <v>0</v>
      </c>
      <c r="M3087" s="2">
        <v>0</v>
      </c>
      <c r="N3087" s="2">
        <v>0</v>
      </c>
      <c r="O3087" s="2">
        <v>9</v>
      </c>
      <c r="P3087" s="2">
        <v>0</v>
      </c>
      <c r="Q3087" s="2">
        <v>0</v>
      </c>
      <c r="R3087" s="2">
        <v>0</v>
      </c>
      <c r="S3087" s="2">
        <v>0</v>
      </c>
      <c r="T3087" s="2">
        <v>0</v>
      </c>
      <c r="U3087" s="2">
        <v>9</v>
      </c>
      <c r="V3087" t="s">
        <v>55</v>
      </c>
    </row>
    <row r="3088" spans="1:22" ht="15.75" hidden="1" thickBot="1" x14ac:dyDescent="0.3">
      <c r="A3088" t="s">
        <v>8322</v>
      </c>
      <c r="B3088" s="6" t="s">
        <v>10709</v>
      </c>
      <c r="C3088" t="s">
        <v>1</v>
      </c>
      <c r="D3088" t="s">
        <v>7706</v>
      </c>
      <c r="E3088" t="s">
        <v>10763</v>
      </c>
      <c r="F3088" t="s">
        <v>10764</v>
      </c>
      <c r="G3088">
        <v>127</v>
      </c>
      <c r="H3088">
        <v>127</v>
      </c>
      <c r="I3088">
        <v>127</v>
      </c>
      <c r="J3088">
        <v>127</v>
      </c>
      <c r="K3088">
        <v>0</v>
      </c>
      <c r="L3088" s="2">
        <v>0</v>
      </c>
      <c r="M3088" s="2">
        <v>0</v>
      </c>
      <c r="N3088" s="2">
        <v>0</v>
      </c>
      <c r="O3088" s="2">
        <v>148.37</v>
      </c>
      <c r="P3088" s="2">
        <v>0</v>
      </c>
      <c r="Q3088" s="2">
        <v>0</v>
      </c>
      <c r="R3088" s="2">
        <v>0</v>
      </c>
      <c r="S3088" s="2">
        <v>0</v>
      </c>
      <c r="T3088" s="2">
        <v>0</v>
      </c>
      <c r="U3088" s="2">
        <v>148.37</v>
      </c>
      <c r="V3088" t="s">
        <v>55</v>
      </c>
    </row>
    <row r="3089" spans="1:22" ht="15.75" hidden="1" thickBot="1" x14ac:dyDescent="0.3">
      <c r="A3089" t="s">
        <v>8322</v>
      </c>
      <c r="B3089" s="6" t="s">
        <v>10709</v>
      </c>
      <c r="C3089" t="s">
        <v>1</v>
      </c>
      <c r="D3089" t="s">
        <v>7706</v>
      </c>
      <c r="E3089" t="s">
        <v>10763</v>
      </c>
      <c r="F3089" t="s">
        <v>10764</v>
      </c>
      <c r="G3089">
        <v>126</v>
      </c>
      <c r="H3089">
        <v>126</v>
      </c>
      <c r="I3089">
        <v>126</v>
      </c>
      <c r="J3089">
        <v>126</v>
      </c>
      <c r="K3089">
        <v>0</v>
      </c>
      <c r="L3089" s="2">
        <v>0</v>
      </c>
      <c r="M3089" s="2">
        <v>0</v>
      </c>
      <c r="N3089" s="2">
        <v>0</v>
      </c>
      <c r="O3089" s="2">
        <v>42.45</v>
      </c>
      <c r="P3089" s="2">
        <v>0</v>
      </c>
      <c r="Q3089" s="2">
        <v>0</v>
      </c>
      <c r="R3089" s="2">
        <v>0</v>
      </c>
      <c r="S3089" s="2">
        <v>0</v>
      </c>
      <c r="T3089" s="2">
        <v>0</v>
      </c>
      <c r="U3089" s="2">
        <v>42.45</v>
      </c>
      <c r="V3089" t="s">
        <v>55</v>
      </c>
    </row>
    <row r="3090" spans="1:22" ht="15.75" hidden="1" thickBot="1" x14ac:dyDescent="0.3">
      <c r="A3090" t="s">
        <v>8322</v>
      </c>
      <c r="B3090" s="6" t="s">
        <v>10709</v>
      </c>
      <c r="C3090" t="s">
        <v>1</v>
      </c>
      <c r="D3090" t="s">
        <v>7706</v>
      </c>
      <c r="E3090" t="s">
        <v>10763</v>
      </c>
      <c r="F3090" t="s">
        <v>10764</v>
      </c>
      <c r="G3090">
        <v>125</v>
      </c>
      <c r="H3090">
        <v>125</v>
      </c>
      <c r="I3090">
        <v>125</v>
      </c>
      <c r="J3090">
        <v>125</v>
      </c>
      <c r="K3090">
        <v>0</v>
      </c>
      <c r="L3090" s="2">
        <v>0</v>
      </c>
      <c r="M3090" s="2">
        <v>0</v>
      </c>
      <c r="N3090" s="2">
        <v>0</v>
      </c>
      <c r="O3090" s="2">
        <v>90</v>
      </c>
      <c r="P3090" s="2">
        <v>0</v>
      </c>
      <c r="Q3090" s="2">
        <v>0</v>
      </c>
      <c r="R3090" s="2">
        <v>0</v>
      </c>
      <c r="S3090" s="2">
        <v>0</v>
      </c>
      <c r="T3090" s="2">
        <v>0</v>
      </c>
      <c r="U3090" s="2">
        <v>90</v>
      </c>
      <c r="V3090" t="s">
        <v>55</v>
      </c>
    </row>
    <row r="3091" spans="1:22" ht="15.75" hidden="1" thickBot="1" x14ac:dyDescent="0.3">
      <c r="A3091" t="s">
        <v>8322</v>
      </c>
      <c r="B3091" s="6" t="s">
        <v>10709</v>
      </c>
      <c r="C3091" t="s">
        <v>1</v>
      </c>
      <c r="D3091" t="s">
        <v>7706</v>
      </c>
      <c r="E3091" t="s">
        <v>10763</v>
      </c>
      <c r="F3091" t="s">
        <v>10764</v>
      </c>
      <c r="G3091">
        <v>124</v>
      </c>
      <c r="H3091">
        <v>124</v>
      </c>
      <c r="I3091">
        <v>124</v>
      </c>
      <c r="J3091">
        <v>124</v>
      </c>
      <c r="K3091">
        <v>0</v>
      </c>
      <c r="L3091" s="2">
        <v>0</v>
      </c>
      <c r="M3091" s="2">
        <v>0</v>
      </c>
      <c r="N3091" s="2">
        <v>0</v>
      </c>
      <c r="O3091" s="2">
        <v>236.25</v>
      </c>
      <c r="P3091" s="2">
        <v>0</v>
      </c>
      <c r="Q3091" s="2">
        <v>0</v>
      </c>
      <c r="R3091" s="2">
        <v>0</v>
      </c>
      <c r="S3091" s="2">
        <v>0</v>
      </c>
      <c r="T3091" s="2">
        <v>0</v>
      </c>
      <c r="U3091" s="2">
        <v>236.25</v>
      </c>
      <c r="V3091" t="s">
        <v>55</v>
      </c>
    </row>
    <row r="3092" spans="1:22" ht="15.75" hidden="1" thickBot="1" x14ac:dyDescent="0.3">
      <c r="A3092" t="s">
        <v>8322</v>
      </c>
      <c r="B3092" s="6" t="s">
        <v>10709</v>
      </c>
      <c r="C3092" t="s">
        <v>1</v>
      </c>
      <c r="D3092" t="s">
        <v>7706</v>
      </c>
      <c r="E3092" t="s">
        <v>10763</v>
      </c>
      <c r="F3092" t="s">
        <v>10764</v>
      </c>
      <c r="G3092">
        <v>123</v>
      </c>
      <c r="H3092">
        <v>123</v>
      </c>
      <c r="I3092">
        <v>123</v>
      </c>
      <c r="J3092">
        <v>123</v>
      </c>
      <c r="K3092">
        <v>0</v>
      </c>
      <c r="L3092" s="2">
        <v>0</v>
      </c>
      <c r="M3092" s="2">
        <v>0</v>
      </c>
      <c r="N3092" s="2">
        <v>0</v>
      </c>
      <c r="O3092" s="2">
        <v>43.8</v>
      </c>
      <c r="P3092" s="2">
        <v>0</v>
      </c>
      <c r="Q3092" s="2">
        <v>0</v>
      </c>
      <c r="R3092" s="2">
        <v>0</v>
      </c>
      <c r="S3092" s="2">
        <v>0</v>
      </c>
      <c r="T3092" s="2">
        <v>0</v>
      </c>
      <c r="U3092" s="2">
        <v>43.8</v>
      </c>
      <c r="V3092" t="s">
        <v>55</v>
      </c>
    </row>
    <row r="3093" spans="1:22" ht="15.75" hidden="1" thickBot="1" x14ac:dyDescent="0.3">
      <c r="A3093" t="s">
        <v>8322</v>
      </c>
      <c r="B3093" s="6" t="s">
        <v>10709</v>
      </c>
      <c r="C3093" t="s">
        <v>1</v>
      </c>
      <c r="D3093" t="s">
        <v>7706</v>
      </c>
      <c r="E3093" t="s">
        <v>10763</v>
      </c>
      <c r="F3093" t="s">
        <v>10764</v>
      </c>
      <c r="G3093">
        <v>122</v>
      </c>
      <c r="H3093">
        <v>122</v>
      </c>
      <c r="I3093">
        <v>122</v>
      </c>
      <c r="J3093">
        <v>122</v>
      </c>
      <c r="K3093">
        <v>0</v>
      </c>
      <c r="L3093" s="2">
        <v>0</v>
      </c>
      <c r="M3093" s="2">
        <v>0</v>
      </c>
      <c r="N3093" s="2">
        <v>0</v>
      </c>
      <c r="O3093" s="2">
        <v>73</v>
      </c>
      <c r="P3093" s="2">
        <v>0</v>
      </c>
      <c r="Q3093" s="2">
        <v>0</v>
      </c>
      <c r="R3093" s="2">
        <v>0</v>
      </c>
      <c r="S3093" s="2">
        <v>0</v>
      </c>
      <c r="T3093" s="2">
        <v>0</v>
      </c>
      <c r="U3093" s="2">
        <v>73</v>
      </c>
      <c r="V3093" t="s">
        <v>55</v>
      </c>
    </row>
    <row r="3094" spans="1:22" ht="15.75" hidden="1" thickBot="1" x14ac:dyDescent="0.3">
      <c r="A3094" t="s">
        <v>8322</v>
      </c>
      <c r="B3094" s="6" t="s">
        <v>10709</v>
      </c>
      <c r="C3094" t="s">
        <v>1</v>
      </c>
      <c r="D3094" t="s">
        <v>7706</v>
      </c>
      <c r="E3094" t="s">
        <v>10763</v>
      </c>
      <c r="F3094" t="s">
        <v>10764</v>
      </c>
      <c r="G3094">
        <v>121</v>
      </c>
      <c r="H3094">
        <v>121</v>
      </c>
      <c r="I3094">
        <v>121</v>
      </c>
      <c r="J3094">
        <v>121</v>
      </c>
      <c r="K3094">
        <v>0</v>
      </c>
      <c r="L3094" s="2">
        <v>0</v>
      </c>
      <c r="M3094" s="2">
        <v>0</v>
      </c>
      <c r="N3094" s="2">
        <v>0</v>
      </c>
      <c r="O3094" s="2">
        <v>64</v>
      </c>
      <c r="P3094" s="2">
        <v>0</v>
      </c>
      <c r="Q3094" s="2">
        <v>0</v>
      </c>
      <c r="R3094" s="2">
        <v>0</v>
      </c>
      <c r="S3094" s="2">
        <v>0</v>
      </c>
      <c r="T3094" s="2">
        <v>0</v>
      </c>
      <c r="U3094" s="2">
        <v>64</v>
      </c>
      <c r="V3094" t="s">
        <v>55</v>
      </c>
    </row>
    <row r="3095" spans="1:22" ht="15.75" hidden="1" thickBot="1" x14ac:dyDescent="0.3">
      <c r="A3095" t="s">
        <v>8322</v>
      </c>
      <c r="B3095" s="6" t="s">
        <v>10709</v>
      </c>
      <c r="C3095" t="s">
        <v>1</v>
      </c>
      <c r="D3095" t="s">
        <v>7706</v>
      </c>
      <c r="E3095" t="s">
        <v>10763</v>
      </c>
      <c r="F3095" t="s">
        <v>10764</v>
      </c>
      <c r="G3095">
        <v>120</v>
      </c>
      <c r="H3095">
        <v>120</v>
      </c>
      <c r="I3095">
        <v>120</v>
      </c>
      <c r="J3095">
        <v>120</v>
      </c>
      <c r="K3095">
        <v>0</v>
      </c>
      <c r="L3095" s="2">
        <v>0</v>
      </c>
      <c r="M3095" s="2">
        <v>0</v>
      </c>
      <c r="N3095" s="2">
        <v>0</v>
      </c>
      <c r="O3095" s="2">
        <v>8.8000000000000007</v>
      </c>
      <c r="P3095" s="2">
        <v>0</v>
      </c>
      <c r="Q3095" s="2">
        <v>0</v>
      </c>
      <c r="R3095" s="2">
        <v>0</v>
      </c>
      <c r="S3095" s="2">
        <v>0</v>
      </c>
      <c r="T3095" s="2">
        <v>0</v>
      </c>
      <c r="U3095" s="2">
        <v>8.8000000000000007</v>
      </c>
      <c r="V3095" t="s">
        <v>55</v>
      </c>
    </row>
    <row r="3096" spans="1:22" ht="15.75" hidden="1" thickBot="1" x14ac:dyDescent="0.3">
      <c r="A3096" t="s">
        <v>8322</v>
      </c>
      <c r="B3096" s="6" t="s">
        <v>10709</v>
      </c>
      <c r="C3096" t="s">
        <v>1</v>
      </c>
      <c r="D3096" t="s">
        <v>7706</v>
      </c>
      <c r="E3096" t="s">
        <v>10763</v>
      </c>
      <c r="F3096" t="s">
        <v>10764</v>
      </c>
      <c r="G3096">
        <v>119</v>
      </c>
      <c r="H3096">
        <v>119</v>
      </c>
      <c r="I3096">
        <v>119</v>
      </c>
      <c r="J3096">
        <v>119</v>
      </c>
      <c r="K3096">
        <v>0</v>
      </c>
      <c r="L3096" s="2">
        <v>0</v>
      </c>
      <c r="M3096" s="2">
        <v>0</v>
      </c>
      <c r="N3096" s="2">
        <v>0</v>
      </c>
      <c r="O3096" s="2">
        <v>22</v>
      </c>
      <c r="P3096" s="2">
        <v>0</v>
      </c>
      <c r="Q3096" s="2">
        <v>0</v>
      </c>
      <c r="R3096" s="2">
        <v>0</v>
      </c>
      <c r="S3096" s="2">
        <v>0</v>
      </c>
      <c r="T3096" s="2">
        <v>0</v>
      </c>
      <c r="U3096" s="2">
        <v>22</v>
      </c>
      <c r="V3096" t="s">
        <v>55</v>
      </c>
    </row>
    <row r="3097" spans="1:22" ht="15.75" hidden="1" thickBot="1" x14ac:dyDescent="0.3">
      <c r="A3097" t="s">
        <v>8322</v>
      </c>
      <c r="B3097" s="6" t="s">
        <v>10709</v>
      </c>
      <c r="C3097" t="s">
        <v>1</v>
      </c>
      <c r="D3097" t="s">
        <v>7706</v>
      </c>
      <c r="E3097" t="s">
        <v>10763</v>
      </c>
      <c r="F3097" t="s">
        <v>10764</v>
      </c>
      <c r="G3097">
        <v>118</v>
      </c>
      <c r="H3097">
        <v>118</v>
      </c>
      <c r="I3097">
        <v>118</v>
      </c>
      <c r="J3097">
        <v>118</v>
      </c>
      <c r="K3097">
        <v>0</v>
      </c>
      <c r="L3097" s="2">
        <v>0</v>
      </c>
      <c r="M3097" s="2">
        <v>0</v>
      </c>
      <c r="N3097" s="2">
        <v>0</v>
      </c>
      <c r="O3097" s="2">
        <v>122.5</v>
      </c>
      <c r="P3097" s="2">
        <v>0</v>
      </c>
      <c r="Q3097" s="2">
        <v>0</v>
      </c>
      <c r="R3097" s="2">
        <v>0</v>
      </c>
      <c r="S3097" s="2">
        <v>0</v>
      </c>
      <c r="T3097" s="2">
        <v>0</v>
      </c>
      <c r="U3097" s="2">
        <v>122.5</v>
      </c>
      <c r="V3097" t="s">
        <v>55</v>
      </c>
    </row>
    <row r="3098" spans="1:22" ht="15.75" hidden="1" thickBot="1" x14ac:dyDescent="0.3">
      <c r="A3098" t="s">
        <v>8322</v>
      </c>
      <c r="B3098" s="6" t="s">
        <v>10709</v>
      </c>
      <c r="C3098" t="s">
        <v>1</v>
      </c>
      <c r="D3098" t="s">
        <v>7706</v>
      </c>
      <c r="E3098" t="s">
        <v>10763</v>
      </c>
      <c r="F3098" t="s">
        <v>10764</v>
      </c>
      <c r="G3098">
        <v>117</v>
      </c>
      <c r="H3098">
        <v>117</v>
      </c>
      <c r="I3098">
        <v>117</v>
      </c>
      <c r="J3098">
        <v>117</v>
      </c>
      <c r="K3098">
        <v>0</v>
      </c>
      <c r="L3098" s="2">
        <v>0</v>
      </c>
      <c r="M3098" s="2">
        <v>0</v>
      </c>
      <c r="N3098" s="2">
        <v>0</v>
      </c>
      <c r="O3098" s="2">
        <v>45</v>
      </c>
      <c r="P3098" s="2">
        <v>0</v>
      </c>
      <c r="Q3098" s="2">
        <v>0</v>
      </c>
      <c r="R3098" s="2">
        <v>0</v>
      </c>
      <c r="S3098" s="2">
        <v>0</v>
      </c>
      <c r="T3098" s="2">
        <v>0</v>
      </c>
      <c r="U3098" s="2">
        <v>45</v>
      </c>
      <c r="V3098" t="s">
        <v>55</v>
      </c>
    </row>
    <row r="3099" spans="1:22" ht="15.75" hidden="1" thickBot="1" x14ac:dyDescent="0.3">
      <c r="A3099" t="s">
        <v>8322</v>
      </c>
      <c r="B3099" s="6" t="s">
        <v>10709</v>
      </c>
      <c r="C3099" t="s">
        <v>1</v>
      </c>
      <c r="D3099" t="s">
        <v>7706</v>
      </c>
      <c r="E3099" t="s">
        <v>10763</v>
      </c>
      <c r="F3099" t="s">
        <v>10764</v>
      </c>
      <c r="G3099">
        <v>116</v>
      </c>
      <c r="H3099">
        <v>116</v>
      </c>
      <c r="I3099">
        <v>116</v>
      </c>
      <c r="J3099">
        <v>116</v>
      </c>
      <c r="K3099">
        <v>0</v>
      </c>
      <c r="L3099" s="2">
        <v>0</v>
      </c>
      <c r="M3099" s="2">
        <v>0</v>
      </c>
      <c r="N3099" s="2">
        <v>0</v>
      </c>
      <c r="O3099" s="2">
        <v>28</v>
      </c>
      <c r="P3099" s="2">
        <v>0</v>
      </c>
      <c r="Q3099" s="2">
        <v>0</v>
      </c>
      <c r="R3099" s="2">
        <v>0</v>
      </c>
      <c r="S3099" s="2">
        <v>0</v>
      </c>
      <c r="T3099" s="2">
        <v>0</v>
      </c>
      <c r="U3099" s="2">
        <v>28</v>
      </c>
      <c r="V3099" t="s">
        <v>55</v>
      </c>
    </row>
    <row r="3100" spans="1:22" ht="15.75" hidden="1" thickBot="1" x14ac:dyDescent="0.3">
      <c r="A3100" t="s">
        <v>8322</v>
      </c>
      <c r="B3100" s="6" t="s">
        <v>10709</v>
      </c>
      <c r="C3100" t="s">
        <v>1</v>
      </c>
      <c r="D3100" t="s">
        <v>7706</v>
      </c>
      <c r="E3100" t="s">
        <v>10763</v>
      </c>
      <c r="F3100" t="s">
        <v>10764</v>
      </c>
      <c r="G3100">
        <v>115</v>
      </c>
      <c r="H3100">
        <v>115</v>
      </c>
      <c r="I3100">
        <v>115</v>
      </c>
      <c r="J3100">
        <v>115</v>
      </c>
      <c r="K3100">
        <v>0</v>
      </c>
      <c r="L3100" s="2">
        <v>0</v>
      </c>
      <c r="M3100" s="2">
        <v>0</v>
      </c>
      <c r="N3100" s="2">
        <v>0</v>
      </c>
      <c r="O3100" s="2">
        <v>31.5</v>
      </c>
      <c r="P3100" s="2">
        <v>0</v>
      </c>
      <c r="Q3100" s="2">
        <v>0</v>
      </c>
      <c r="R3100" s="2">
        <v>0</v>
      </c>
      <c r="S3100" s="2">
        <v>0</v>
      </c>
      <c r="T3100" s="2">
        <v>0</v>
      </c>
      <c r="U3100" s="2">
        <v>31.5</v>
      </c>
      <c r="V3100" t="s">
        <v>55</v>
      </c>
    </row>
    <row r="3101" spans="1:22" ht="15.75" hidden="1" thickBot="1" x14ac:dyDescent="0.3">
      <c r="A3101" t="s">
        <v>8322</v>
      </c>
      <c r="B3101" s="6" t="s">
        <v>10709</v>
      </c>
      <c r="C3101" t="s">
        <v>1</v>
      </c>
      <c r="D3101" t="s">
        <v>7706</v>
      </c>
      <c r="E3101" t="s">
        <v>10763</v>
      </c>
      <c r="F3101" t="s">
        <v>10764</v>
      </c>
      <c r="G3101">
        <v>114</v>
      </c>
      <c r="H3101">
        <v>114</v>
      </c>
      <c r="I3101">
        <v>114</v>
      </c>
      <c r="J3101">
        <v>114</v>
      </c>
      <c r="K3101">
        <v>0</v>
      </c>
      <c r="L3101" s="2">
        <v>0</v>
      </c>
      <c r="M3101" s="2">
        <v>0</v>
      </c>
      <c r="N3101" s="2">
        <v>0</v>
      </c>
      <c r="O3101" s="2">
        <v>213.6</v>
      </c>
      <c r="P3101" s="2">
        <v>0</v>
      </c>
      <c r="Q3101" s="2">
        <v>0</v>
      </c>
      <c r="R3101" s="2">
        <v>0</v>
      </c>
      <c r="S3101" s="2">
        <v>0</v>
      </c>
      <c r="T3101" s="2">
        <v>0</v>
      </c>
      <c r="U3101" s="2">
        <v>213.6</v>
      </c>
      <c r="V3101" t="s">
        <v>55</v>
      </c>
    </row>
    <row r="3102" spans="1:22" ht="15.75" hidden="1" thickBot="1" x14ac:dyDescent="0.3">
      <c r="A3102" t="s">
        <v>8322</v>
      </c>
      <c r="B3102" s="6" t="s">
        <v>10709</v>
      </c>
      <c r="C3102" t="s">
        <v>1</v>
      </c>
      <c r="D3102" t="s">
        <v>7706</v>
      </c>
      <c r="E3102" t="s">
        <v>10763</v>
      </c>
      <c r="F3102" t="s">
        <v>10764</v>
      </c>
      <c r="G3102">
        <v>113</v>
      </c>
      <c r="H3102">
        <v>113</v>
      </c>
      <c r="I3102">
        <v>113</v>
      </c>
      <c r="J3102">
        <v>113</v>
      </c>
      <c r="K3102">
        <v>0</v>
      </c>
      <c r="L3102" s="2">
        <v>0</v>
      </c>
      <c r="M3102" s="2">
        <v>0</v>
      </c>
      <c r="N3102" s="2">
        <v>0</v>
      </c>
      <c r="O3102" s="2">
        <v>279.5</v>
      </c>
      <c r="P3102" s="2">
        <v>0</v>
      </c>
      <c r="Q3102" s="2">
        <v>0</v>
      </c>
      <c r="R3102" s="2">
        <v>0</v>
      </c>
      <c r="S3102" s="2">
        <v>0</v>
      </c>
      <c r="T3102" s="2">
        <v>0</v>
      </c>
      <c r="U3102" s="2">
        <v>279.5</v>
      </c>
      <c r="V3102" t="s">
        <v>55</v>
      </c>
    </row>
    <row r="3103" spans="1:22" ht="15.75" hidden="1" thickBot="1" x14ac:dyDescent="0.3">
      <c r="A3103" t="s">
        <v>8322</v>
      </c>
      <c r="B3103" s="6" t="s">
        <v>10709</v>
      </c>
      <c r="C3103" t="s">
        <v>1</v>
      </c>
      <c r="D3103" t="s">
        <v>7706</v>
      </c>
      <c r="E3103" t="s">
        <v>10763</v>
      </c>
      <c r="F3103" t="s">
        <v>10764</v>
      </c>
      <c r="G3103">
        <v>112</v>
      </c>
      <c r="H3103">
        <v>112</v>
      </c>
      <c r="I3103">
        <v>112</v>
      </c>
      <c r="J3103">
        <v>112</v>
      </c>
      <c r="K3103">
        <v>0</v>
      </c>
      <c r="L3103" s="2">
        <v>0</v>
      </c>
      <c r="M3103" s="2">
        <v>0</v>
      </c>
      <c r="N3103" s="2">
        <v>0</v>
      </c>
      <c r="O3103" s="2">
        <v>18</v>
      </c>
      <c r="P3103" s="2">
        <v>0</v>
      </c>
      <c r="Q3103" s="2">
        <v>0</v>
      </c>
      <c r="R3103" s="2">
        <v>0</v>
      </c>
      <c r="S3103" s="2">
        <v>0</v>
      </c>
      <c r="T3103" s="2">
        <v>0</v>
      </c>
      <c r="U3103" s="2">
        <v>18</v>
      </c>
      <c r="V3103" t="s">
        <v>55</v>
      </c>
    </row>
    <row r="3104" spans="1:22" ht="15.75" hidden="1" thickBot="1" x14ac:dyDescent="0.3">
      <c r="A3104" t="s">
        <v>8322</v>
      </c>
      <c r="B3104" s="6" t="s">
        <v>10709</v>
      </c>
      <c r="C3104" t="s">
        <v>1</v>
      </c>
      <c r="D3104" t="s">
        <v>7706</v>
      </c>
      <c r="E3104" t="s">
        <v>10763</v>
      </c>
      <c r="F3104" t="s">
        <v>10764</v>
      </c>
      <c r="G3104">
        <v>111</v>
      </c>
      <c r="H3104">
        <v>111</v>
      </c>
      <c r="I3104">
        <v>111</v>
      </c>
      <c r="J3104">
        <v>111</v>
      </c>
      <c r="K3104">
        <v>0</v>
      </c>
      <c r="L3104" s="2">
        <v>0</v>
      </c>
      <c r="M3104" s="2">
        <v>0</v>
      </c>
      <c r="N3104" s="2">
        <v>0</v>
      </c>
      <c r="O3104" s="2">
        <v>140.80000000000001</v>
      </c>
      <c r="P3104" s="2">
        <v>0</v>
      </c>
      <c r="Q3104" s="2">
        <v>0</v>
      </c>
      <c r="R3104" s="2">
        <v>0</v>
      </c>
      <c r="S3104" s="2">
        <v>0</v>
      </c>
      <c r="T3104" s="2">
        <v>0</v>
      </c>
      <c r="U3104" s="2">
        <v>140.80000000000001</v>
      </c>
      <c r="V3104" t="s">
        <v>55</v>
      </c>
    </row>
    <row r="3105" spans="1:22" ht="15.75" hidden="1" thickBot="1" x14ac:dyDescent="0.3">
      <c r="A3105" t="s">
        <v>8322</v>
      </c>
      <c r="B3105" s="6" t="s">
        <v>10709</v>
      </c>
      <c r="C3105" t="s">
        <v>1</v>
      </c>
      <c r="D3105" t="s">
        <v>7706</v>
      </c>
      <c r="E3105" t="s">
        <v>10763</v>
      </c>
      <c r="F3105" t="s">
        <v>10764</v>
      </c>
      <c r="G3105">
        <v>110</v>
      </c>
      <c r="H3105">
        <v>110</v>
      </c>
      <c r="I3105">
        <v>110</v>
      </c>
      <c r="J3105">
        <v>110</v>
      </c>
      <c r="K3105">
        <v>0</v>
      </c>
      <c r="L3105" s="2">
        <v>0</v>
      </c>
      <c r="M3105" s="2">
        <v>0</v>
      </c>
      <c r="N3105" s="2">
        <v>0</v>
      </c>
      <c r="O3105" s="2">
        <v>102</v>
      </c>
      <c r="P3105" s="2">
        <v>0</v>
      </c>
      <c r="Q3105" s="2">
        <v>0</v>
      </c>
      <c r="R3105" s="2">
        <v>0</v>
      </c>
      <c r="S3105" s="2">
        <v>0</v>
      </c>
      <c r="T3105" s="2">
        <v>0</v>
      </c>
      <c r="U3105" s="2">
        <v>102</v>
      </c>
      <c r="V3105" t="s">
        <v>55</v>
      </c>
    </row>
    <row r="3106" spans="1:22" ht="15.75" hidden="1" thickBot="1" x14ac:dyDescent="0.3">
      <c r="A3106" t="s">
        <v>8322</v>
      </c>
      <c r="B3106" s="6" t="s">
        <v>10709</v>
      </c>
      <c r="C3106" t="s">
        <v>1</v>
      </c>
      <c r="D3106" t="s">
        <v>7706</v>
      </c>
      <c r="E3106" t="s">
        <v>10763</v>
      </c>
      <c r="F3106" t="s">
        <v>10764</v>
      </c>
      <c r="G3106">
        <v>109</v>
      </c>
      <c r="H3106">
        <v>109</v>
      </c>
      <c r="I3106">
        <v>109</v>
      </c>
      <c r="J3106">
        <v>109</v>
      </c>
      <c r="K3106">
        <v>0</v>
      </c>
      <c r="L3106" s="2">
        <v>0</v>
      </c>
      <c r="M3106" s="2">
        <v>0</v>
      </c>
      <c r="N3106" s="2">
        <v>0</v>
      </c>
      <c r="O3106" s="2">
        <v>45</v>
      </c>
      <c r="P3106" s="2">
        <v>0</v>
      </c>
      <c r="Q3106" s="2">
        <v>0</v>
      </c>
      <c r="R3106" s="2">
        <v>0</v>
      </c>
      <c r="S3106" s="2">
        <v>0</v>
      </c>
      <c r="T3106" s="2">
        <v>0</v>
      </c>
      <c r="U3106" s="2">
        <v>45</v>
      </c>
      <c r="V3106" t="s">
        <v>55</v>
      </c>
    </row>
    <row r="3107" spans="1:22" ht="15.75" hidden="1" thickBot="1" x14ac:dyDescent="0.3">
      <c r="A3107" t="s">
        <v>8322</v>
      </c>
      <c r="B3107" s="6" t="s">
        <v>10709</v>
      </c>
      <c r="C3107" t="s">
        <v>1</v>
      </c>
      <c r="D3107" t="s">
        <v>7706</v>
      </c>
      <c r="E3107" t="s">
        <v>10763</v>
      </c>
      <c r="F3107" t="s">
        <v>10764</v>
      </c>
      <c r="G3107">
        <v>108</v>
      </c>
      <c r="H3107">
        <v>108</v>
      </c>
      <c r="I3107">
        <v>108</v>
      </c>
      <c r="J3107">
        <v>108</v>
      </c>
      <c r="K3107">
        <v>0</v>
      </c>
      <c r="L3107" s="2">
        <v>0</v>
      </c>
      <c r="M3107" s="2">
        <v>0</v>
      </c>
      <c r="N3107" s="2">
        <v>0</v>
      </c>
      <c r="O3107" s="2">
        <v>406</v>
      </c>
      <c r="P3107" s="2">
        <v>0</v>
      </c>
      <c r="Q3107" s="2">
        <v>0</v>
      </c>
      <c r="R3107" s="2">
        <v>0</v>
      </c>
      <c r="S3107" s="2">
        <v>0</v>
      </c>
      <c r="T3107" s="2">
        <v>0</v>
      </c>
      <c r="U3107" s="2">
        <v>406</v>
      </c>
      <c r="V3107" t="s">
        <v>55</v>
      </c>
    </row>
    <row r="3108" spans="1:22" ht="15.75" hidden="1" thickBot="1" x14ac:dyDescent="0.3">
      <c r="A3108" t="s">
        <v>8322</v>
      </c>
      <c r="B3108" s="6" t="s">
        <v>10709</v>
      </c>
      <c r="C3108" t="s">
        <v>1</v>
      </c>
      <c r="D3108" t="s">
        <v>7706</v>
      </c>
      <c r="E3108" t="s">
        <v>10763</v>
      </c>
      <c r="F3108" t="s">
        <v>10764</v>
      </c>
      <c r="G3108">
        <v>107</v>
      </c>
      <c r="H3108">
        <v>107</v>
      </c>
      <c r="I3108">
        <v>107</v>
      </c>
      <c r="J3108">
        <v>107</v>
      </c>
      <c r="K3108">
        <v>0</v>
      </c>
      <c r="L3108" s="2">
        <v>0</v>
      </c>
      <c r="M3108" s="2">
        <v>0</v>
      </c>
      <c r="N3108" s="2">
        <v>0</v>
      </c>
      <c r="O3108" s="2">
        <v>580</v>
      </c>
      <c r="P3108" s="2">
        <v>0</v>
      </c>
      <c r="Q3108" s="2">
        <v>0</v>
      </c>
      <c r="R3108" s="2">
        <v>0</v>
      </c>
      <c r="S3108" s="2">
        <v>0</v>
      </c>
      <c r="T3108" s="2">
        <v>0</v>
      </c>
      <c r="U3108" s="2">
        <v>580</v>
      </c>
      <c r="V3108" t="s">
        <v>55</v>
      </c>
    </row>
    <row r="3109" spans="1:22" ht="15.75" hidden="1" thickBot="1" x14ac:dyDescent="0.3">
      <c r="A3109" t="s">
        <v>8322</v>
      </c>
      <c r="B3109" s="6" t="s">
        <v>10709</v>
      </c>
      <c r="C3109" t="s">
        <v>1</v>
      </c>
      <c r="D3109" t="s">
        <v>7706</v>
      </c>
      <c r="E3109" t="s">
        <v>10763</v>
      </c>
      <c r="F3109" t="s">
        <v>10764</v>
      </c>
      <c r="G3109">
        <v>106</v>
      </c>
      <c r="H3109">
        <v>106</v>
      </c>
      <c r="I3109">
        <v>106</v>
      </c>
      <c r="J3109">
        <v>106</v>
      </c>
      <c r="K3109">
        <v>0</v>
      </c>
      <c r="L3109" s="2">
        <v>0</v>
      </c>
      <c r="M3109" s="2">
        <v>0</v>
      </c>
      <c r="N3109" s="2">
        <v>0</v>
      </c>
      <c r="O3109" s="2">
        <v>480</v>
      </c>
      <c r="P3109" s="2">
        <v>0</v>
      </c>
      <c r="Q3109" s="2">
        <v>0</v>
      </c>
      <c r="R3109" s="2">
        <v>0</v>
      </c>
      <c r="S3109" s="2">
        <v>0</v>
      </c>
      <c r="T3109" s="2">
        <v>0</v>
      </c>
      <c r="U3109" s="2">
        <v>480</v>
      </c>
      <c r="V3109" t="s">
        <v>55</v>
      </c>
    </row>
    <row r="3110" spans="1:22" ht="15.75" hidden="1" thickBot="1" x14ac:dyDescent="0.3">
      <c r="A3110" t="s">
        <v>8322</v>
      </c>
      <c r="B3110" s="6" t="s">
        <v>10673</v>
      </c>
      <c r="C3110" t="s">
        <v>1</v>
      </c>
      <c r="D3110" t="s">
        <v>7706</v>
      </c>
      <c r="E3110" t="s">
        <v>10763</v>
      </c>
      <c r="F3110" t="s">
        <v>10764</v>
      </c>
      <c r="G3110">
        <v>105</v>
      </c>
      <c r="H3110">
        <v>105</v>
      </c>
      <c r="I3110">
        <v>105</v>
      </c>
      <c r="J3110">
        <v>105</v>
      </c>
      <c r="K3110">
        <v>0</v>
      </c>
      <c r="L3110" s="2">
        <v>0</v>
      </c>
      <c r="M3110" s="2">
        <v>0</v>
      </c>
      <c r="N3110" s="2">
        <v>0</v>
      </c>
      <c r="O3110" s="2">
        <v>376</v>
      </c>
      <c r="P3110" s="2">
        <v>0</v>
      </c>
      <c r="Q3110" s="2">
        <v>0</v>
      </c>
      <c r="R3110" s="2">
        <v>0</v>
      </c>
      <c r="S3110" s="2">
        <v>0</v>
      </c>
      <c r="T3110" s="2">
        <v>0</v>
      </c>
      <c r="U3110" s="2">
        <v>376</v>
      </c>
      <c r="V3110" t="s">
        <v>55</v>
      </c>
    </row>
    <row r="3111" spans="1:22" ht="15.75" hidden="1" thickBot="1" x14ac:dyDescent="0.3">
      <c r="A3111" t="s">
        <v>8322</v>
      </c>
      <c r="B3111" s="6" t="s">
        <v>10673</v>
      </c>
      <c r="C3111" t="s">
        <v>1</v>
      </c>
      <c r="D3111" t="s">
        <v>7706</v>
      </c>
      <c r="E3111" t="s">
        <v>10763</v>
      </c>
      <c r="F3111" t="s">
        <v>10764</v>
      </c>
      <c r="G3111">
        <v>104</v>
      </c>
      <c r="H3111">
        <v>104</v>
      </c>
      <c r="I3111">
        <v>104</v>
      </c>
      <c r="J3111">
        <v>104</v>
      </c>
      <c r="K3111">
        <v>0</v>
      </c>
      <c r="L3111" s="2">
        <v>0</v>
      </c>
      <c r="M3111" s="2">
        <v>0</v>
      </c>
      <c r="N3111" s="2">
        <v>0</v>
      </c>
      <c r="O3111" s="2">
        <v>461</v>
      </c>
      <c r="P3111" s="2">
        <v>0</v>
      </c>
      <c r="Q3111" s="2">
        <v>0</v>
      </c>
      <c r="R3111" s="2">
        <v>0</v>
      </c>
      <c r="S3111" s="2">
        <v>0</v>
      </c>
      <c r="T3111" s="2">
        <v>0</v>
      </c>
      <c r="U3111" s="2">
        <v>461</v>
      </c>
      <c r="V3111" t="s">
        <v>55</v>
      </c>
    </row>
    <row r="3112" spans="1:22" ht="15.75" hidden="1" thickBot="1" x14ac:dyDescent="0.3">
      <c r="A3112" t="s">
        <v>8322</v>
      </c>
      <c r="B3112" s="6" t="s">
        <v>10673</v>
      </c>
      <c r="C3112" t="s">
        <v>1</v>
      </c>
      <c r="D3112" t="s">
        <v>7706</v>
      </c>
      <c r="E3112" t="s">
        <v>10763</v>
      </c>
      <c r="F3112" t="s">
        <v>10764</v>
      </c>
      <c r="G3112">
        <v>103</v>
      </c>
      <c r="H3112">
        <v>103</v>
      </c>
      <c r="I3112">
        <v>103</v>
      </c>
      <c r="J3112">
        <v>103</v>
      </c>
      <c r="K3112">
        <v>0</v>
      </c>
      <c r="L3112" s="2">
        <v>0</v>
      </c>
      <c r="M3112" s="2">
        <v>0</v>
      </c>
      <c r="N3112" s="2">
        <v>0</v>
      </c>
      <c r="O3112" s="2">
        <v>0</v>
      </c>
      <c r="P3112" s="2">
        <v>0</v>
      </c>
      <c r="Q3112" s="2">
        <v>0</v>
      </c>
      <c r="R3112" s="2">
        <v>0</v>
      </c>
      <c r="S3112" s="2">
        <v>0</v>
      </c>
      <c r="T3112" s="2">
        <v>0</v>
      </c>
      <c r="U3112" s="2">
        <v>0</v>
      </c>
      <c r="V3112" t="s">
        <v>55</v>
      </c>
    </row>
    <row r="3113" spans="1:22" ht="15.75" hidden="1" thickBot="1" x14ac:dyDescent="0.3">
      <c r="A3113" t="s">
        <v>8322</v>
      </c>
      <c r="B3113" s="6" t="s">
        <v>10673</v>
      </c>
      <c r="C3113" t="s">
        <v>1</v>
      </c>
      <c r="D3113" t="s">
        <v>7706</v>
      </c>
      <c r="E3113" t="s">
        <v>10763</v>
      </c>
      <c r="F3113" t="s">
        <v>10764</v>
      </c>
      <c r="G3113">
        <v>102</v>
      </c>
      <c r="H3113">
        <v>102</v>
      </c>
      <c r="I3113">
        <v>102</v>
      </c>
      <c r="J3113">
        <v>102</v>
      </c>
      <c r="K3113">
        <v>0</v>
      </c>
      <c r="L3113" s="2">
        <v>0</v>
      </c>
      <c r="M3113" s="2">
        <v>0</v>
      </c>
      <c r="N3113" s="2">
        <v>0</v>
      </c>
      <c r="O3113" s="2">
        <v>65.45</v>
      </c>
      <c r="P3113" s="2">
        <v>0</v>
      </c>
      <c r="Q3113" s="2">
        <v>0</v>
      </c>
      <c r="R3113" s="2">
        <v>0</v>
      </c>
      <c r="S3113" s="2">
        <v>0</v>
      </c>
      <c r="T3113" s="2">
        <v>0</v>
      </c>
      <c r="U3113" s="2">
        <v>65.45</v>
      </c>
      <c r="V3113" t="s">
        <v>55</v>
      </c>
    </row>
    <row r="3114" spans="1:22" ht="15.75" hidden="1" thickBot="1" x14ac:dyDescent="0.3">
      <c r="A3114" t="s">
        <v>8322</v>
      </c>
      <c r="B3114" s="6" t="s">
        <v>10673</v>
      </c>
      <c r="C3114" t="s">
        <v>1</v>
      </c>
      <c r="D3114" t="s">
        <v>7706</v>
      </c>
      <c r="E3114" t="s">
        <v>10763</v>
      </c>
      <c r="F3114" t="s">
        <v>10764</v>
      </c>
      <c r="G3114">
        <v>101</v>
      </c>
      <c r="H3114">
        <v>101</v>
      </c>
      <c r="I3114">
        <v>101</v>
      </c>
      <c r="J3114">
        <v>101</v>
      </c>
      <c r="K3114">
        <v>0</v>
      </c>
      <c r="L3114" s="2">
        <v>0</v>
      </c>
      <c r="M3114" s="2">
        <v>0</v>
      </c>
      <c r="N3114" s="2">
        <v>0</v>
      </c>
      <c r="O3114" s="2">
        <v>33</v>
      </c>
      <c r="P3114" s="2">
        <v>0</v>
      </c>
      <c r="Q3114" s="2">
        <v>0</v>
      </c>
      <c r="R3114" s="2">
        <v>0</v>
      </c>
      <c r="S3114" s="2">
        <v>0</v>
      </c>
      <c r="T3114" s="2">
        <v>0</v>
      </c>
      <c r="U3114" s="2">
        <v>33</v>
      </c>
      <c r="V3114" t="s">
        <v>55</v>
      </c>
    </row>
    <row r="3115" spans="1:22" ht="15.75" hidden="1" thickBot="1" x14ac:dyDescent="0.3">
      <c r="A3115" t="s">
        <v>8322</v>
      </c>
      <c r="B3115" s="6" t="s">
        <v>10673</v>
      </c>
      <c r="C3115" t="s">
        <v>1</v>
      </c>
      <c r="D3115" t="s">
        <v>7706</v>
      </c>
      <c r="E3115" t="s">
        <v>10763</v>
      </c>
      <c r="F3115" t="s">
        <v>10764</v>
      </c>
      <c r="G3115">
        <v>100</v>
      </c>
      <c r="H3115">
        <v>100</v>
      </c>
      <c r="I3115">
        <v>100</v>
      </c>
      <c r="J3115">
        <v>100</v>
      </c>
      <c r="K3115">
        <v>0</v>
      </c>
      <c r="L3115" s="2">
        <v>0</v>
      </c>
      <c r="M3115" s="2">
        <v>0</v>
      </c>
      <c r="N3115" s="2">
        <v>0</v>
      </c>
      <c r="O3115" s="2">
        <v>60.5</v>
      </c>
      <c r="P3115" s="2">
        <v>0</v>
      </c>
      <c r="Q3115" s="2">
        <v>0</v>
      </c>
      <c r="R3115" s="2">
        <v>0</v>
      </c>
      <c r="S3115" s="2">
        <v>0</v>
      </c>
      <c r="T3115" s="2">
        <v>0</v>
      </c>
      <c r="U3115" s="2">
        <v>60.5</v>
      </c>
      <c r="V3115" t="s">
        <v>55</v>
      </c>
    </row>
    <row r="3116" spans="1:22" ht="15.75" hidden="1" thickBot="1" x14ac:dyDescent="0.3">
      <c r="A3116" t="s">
        <v>8322</v>
      </c>
      <c r="B3116" s="6" t="s">
        <v>10673</v>
      </c>
      <c r="C3116" t="s">
        <v>1</v>
      </c>
      <c r="D3116" t="s">
        <v>7706</v>
      </c>
      <c r="E3116" t="s">
        <v>10763</v>
      </c>
      <c r="F3116" t="s">
        <v>10764</v>
      </c>
      <c r="G3116">
        <v>99</v>
      </c>
      <c r="H3116">
        <v>99</v>
      </c>
      <c r="I3116">
        <v>99</v>
      </c>
      <c r="J3116">
        <v>99</v>
      </c>
      <c r="K3116">
        <v>0</v>
      </c>
      <c r="L3116" s="2">
        <v>0</v>
      </c>
      <c r="M3116" s="2">
        <v>0</v>
      </c>
      <c r="N3116" s="2">
        <v>0</v>
      </c>
      <c r="O3116" s="2">
        <v>41.25</v>
      </c>
      <c r="P3116" s="2">
        <v>0</v>
      </c>
      <c r="Q3116" s="2">
        <v>0</v>
      </c>
      <c r="R3116" s="2">
        <v>0</v>
      </c>
      <c r="S3116" s="2">
        <v>0</v>
      </c>
      <c r="T3116" s="2">
        <v>0</v>
      </c>
      <c r="U3116" s="2">
        <v>41.25</v>
      </c>
      <c r="V3116" t="s">
        <v>55</v>
      </c>
    </row>
    <row r="3117" spans="1:22" ht="15.75" hidden="1" thickBot="1" x14ac:dyDescent="0.3">
      <c r="A3117" t="s">
        <v>8322</v>
      </c>
      <c r="B3117" s="6" t="s">
        <v>10673</v>
      </c>
      <c r="C3117" t="s">
        <v>1</v>
      </c>
      <c r="D3117" t="s">
        <v>7706</v>
      </c>
      <c r="E3117" t="s">
        <v>10763</v>
      </c>
      <c r="F3117" t="s">
        <v>10764</v>
      </c>
      <c r="G3117">
        <v>98</v>
      </c>
      <c r="H3117">
        <v>98</v>
      </c>
      <c r="I3117">
        <v>98</v>
      </c>
      <c r="J3117">
        <v>98</v>
      </c>
      <c r="K3117">
        <v>0</v>
      </c>
      <c r="L3117" s="2">
        <v>0</v>
      </c>
      <c r="M3117" s="2">
        <v>0</v>
      </c>
      <c r="N3117" s="2">
        <v>0</v>
      </c>
      <c r="O3117" s="2">
        <v>31.25</v>
      </c>
      <c r="P3117" s="2">
        <v>0</v>
      </c>
      <c r="Q3117" s="2">
        <v>0</v>
      </c>
      <c r="R3117" s="2">
        <v>0</v>
      </c>
      <c r="S3117" s="2">
        <v>0</v>
      </c>
      <c r="T3117" s="2">
        <v>0</v>
      </c>
      <c r="U3117" s="2">
        <v>31.25</v>
      </c>
      <c r="V3117" t="s">
        <v>55</v>
      </c>
    </row>
    <row r="3118" spans="1:22" ht="15.75" hidden="1" thickBot="1" x14ac:dyDescent="0.3">
      <c r="A3118" t="s">
        <v>8322</v>
      </c>
      <c r="B3118" s="6" t="s">
        <v>10673</v>
      </c>
      <c r="C3118" t="s">
        <v>1</v>
      </c>
      <c r="D3118" t="s">
        <v>7706</v>
      </c>
      <c r="E3118" t="s">
        <v>10763</v>
      </c>
      <c r="F3118" t="s">
        <v>10764</v>
      </c>
      <c r="G3118">
        <v>97</v>
      </c>
      <c r="H3118">
        <v>97</v>
      </c>
      <c r="I3118">
        <v>97</v>
      </c>
      <c r="J3118">
        <v>97</v>
      </c>
      <c r="K3118">
        <v>0</v>
      </c>
      <c r="L3118" s="2">
        <v>0</v>
      </c>
      <c r="M3118" s="2">
        <v>0</v>
      </c>
      <c r="N3118" s="2">
        <v>0</v>
      </c>
      <c r="O3118" s="2">
        <v>6</v>
      </c>
      <c r="P3118" s="2">
        <v>0</v>
      </c>
      <c r="Q3118" s="2">
        <v>0</v>
      </c>
      <c r="R3118" s="2">
        <v>0</v>
      </c>
      <c r="S3118" s="2">
        <v>0</v>
      </c>
      <c r="T3118" s="2">
        <v>0</v>
      </c>
      <c r="U3118" s="2">
        <v>6</v>
      </c>
      <c r="V3118" t="s">
        <v>55</v>
      </c>
    </row>
    <row r="3119" spans="1:22" ht="15.75" hidden="1" thickBot="1" x14ac:dyDescent="0.3">
      <c r="A3119" t="s">
        <v>8322</v>
      </c>
      <c r="B3119" s="6" t="s">
        <v>10673</v>
      </c>
      <c r="C3119" t="s">
        <v>1</v>
      </c>
      <c r="D3119" t="s">
        <v>7706</v>
      </c>
      <c r="E3119" t="s">
        <v>10763</v>
      </c>
      <c r="F3119" t="s">
        <v>10764</v>
      </c>
      <c r="G3119">
        <v>96</v>
      </c>
      <c r="H3119">
        <v>96</v>
      </c>
      <c r="I3119">
        <v>96</v>
      </c>
      <c r="J3119">
        <v>96</v>
      </c>
      <c r="K3119">
        <v>0</v>
      </c>
      <c r="L3119" s="2">
        <v>0</v>
      </c>
      <c r="M3119" s="2">
        <v>0</v>
      </c>
      <c r="N3119" s="2">
        <v>0</v>
      </c>
      <c r="O3119" s="2">
        <v>245.5</v>
      </c>
      <c r="P3119" s="2">
        <v>0</v>
      </c>
      <c r="Q3119" s="2">
        <v>0</v>
      </c>
      <c r="R3119" s="2">
        <v>0</v>
      </c>
      <c r="S3119" s="2">
        <v>0</v>
      </c>
      <c r="T3119" s="2">
        <v>0</v>
      </c>
      <c r="U3119" s="2">
        <v>245.5</v>
      </c>
      <c r="V3119" t="s">
        <v>55</v>
      </c>
    </row>
    <row r="3120" spans="1:22" ht="15.75" hidden="1" thickBot="1" x14ac:dyDescent="0.3">
      <c r="A3120" t="s">
        <v>8322</v>
      </c>
      <c r="B3120" s="6" t="s">
        <v>10673</v>
      </c>
      <c r="C3120" t="s">
        <v>1</v>
      </c>
      <c r="D3120" t="s">
        <v>7706</v>
      </c>
      <c r="E3120" t="s">
        <v>10763</v>
      </c>
      <c r="F3120" t="s">
        <v>10764</v>
      </c>
      <c r="G3120">
        <v>95</v>
      </c>
      <c r="H3120">
        <v>95</v>
      </c>
      <c r="I3120">
        <v>95</v>
      </c>
      <c r="J3120">
        <v>95</v>
      </c>
      <c r="K3120">
        <v>0</v>
      </c>
      <c r="L3120" s="2">
        <v>0</v>
      </c>
      <c r="M3120" s="2">
        <v>0</v>
      </c>
      <c r="N3120" s="2">
        <v>0</v>
      </c>
      <c r="O3120" s="2">
        <v>43.86</v>
      </c>
      <c r="P3120" s="2">
        <v>0</v>
      </c>
      <c r="Q3120" s="2">
        <v>0</v>
      </c>
      <c r="R3120" s="2">
        <v>0</v>
      </c>
      <c r="S3120" s="2">
        <v>0</v>
      </c>
      <c r="T3120" s="2">
        <v>0</v>
      </c>
      <c r="U3120" s="2">
        <v>43.86</v>
      </c>
      <c r="V3120" t="s">
        <v>55</v>
      </c>
    </row>
    <row r="3121" spans="1:22" ht="15.75" hidden="1" thickBot="1" x14ac:dyDescent="0.3">
      <c r="A3121" t="s">
        <v>8322</v>
      </c>
      <c r="B3121" s="6" t="s">
        <v>10673</v>
      </c>
      <c r="C3121" t="s">
        <v>1</v>
      </c>
      <c r="D3121" t="s">
        <v>7706</v>
      </c>
      <c r="E3121" t="s">
        <v>10763</v>
      </c>
      <c r="F3121" t="s">
        <v>10764</v>
      </c>
      <c r="G3121">
        <v>94</v>
      </c>
      <c r="H3121">
        <v>94</v>
      </c>
      <c r="I3121">
        <v>94</v>
      </c>
      <c r="J3121">
        <v>94</v>
      </c>
      <c r="K3121">
        <v>0</v>
      </c>
      <c r="L3121" s="2">
        <v>0</v>
      </c>
      <c r="M3121" s="2">
        <v>0</v>
      </c>
      <c r="N3121" s="2">
        <v>0</v>
      </c>
      <c r="O3121" s="2">
        <v>170</v>
      </c>
      <c r="P3121" s="2">
        <v>0</v>
      </c>
      <c r="Q3121" s="2">
        <v>0</v>
      </c>
      <c r="R3121" s="2">
        <v>0</v>
      </c>
      <c r="S3121" s="2">
        <v>0</v>
      </c>
      <c r="T3121" s="2">
        <v>0</v>
      </c>
      <c r="U3121" s="2">
        <v>170</v>
      </c>
      <c r="V3121" t="s">
        <v>55</v>
      </c>
    </row>
    <row r="3122" spans="1:22" ht="15.75" hidden="1" thickBot="1" x14ac:dyDescent="0.3">
      <c r="A3122" t="s">
        <v>8322</v>
      </c>
      <c r="B3122" s="6" t="s">
        <v>10673</v>
      </c>
      <c r="C3122" t="s">
        <v>1</v>
      </c>
      <c r="D3122" t="s">
        <v>7706</v>
      </c>
      <c r="E3122" t="s">
        <v>10763</v>
      </c>
      <c r="F3122" t="s">
        <v>10764</v>
      </c>
      <c r="G3122">
        <v>93</v>
      </c>
      <c r="H3122">
        <v>93</v>
      </c>
      <c r="I3122">
        <v>93</v>
      </c>
      <c r="J3122">
        <v>93</v>
      </c>
      <c r="K3122">
        <v>0</v>
      </c>
      <c r="L3122" s="2">
        <v>0</v>
      </c>
      <c r="M3122" s="2">
        <v>0</v>
      </c>
      <c r="N3122" s="2">
        <v>0</v>
      </c>
      <c r="O3122" s="2">
        <v>110</v>
      </c>
      <c r="P3122" s="2">
        <v>0</v>
      </c>
      <c r="Q3122" s="2">
        <v>0</v>
      </c>
      <c r="R3122" s="2">
        <v>0</v>
      </c>
      <c r="S3122" s="2">
        <v>0</v>
      </c>
      <c r="T3122" s="2">
        <v>0</v>
      </c>
      <c r="U3122" s="2">
        <v>110</v>
      </c>
      <c r="V3122" t="s">
        <v>55</v>
      </c>
    </row>
    <row r="3123" spans="1:22" ht="15.75" hidden="1" thickBot="1" x14ac:dyDescent="0.3">
      <c r="A3123" t="s">
        <v>8322</v>
      </c>
      <c r="B3123" s="6" t="s">
        <v>10673</v>
      </c>
      <c r="C3123" t="s">
        <v>1</v>
      </c>
      <c r="D3123" t="s">
        <v>7706</v>
      </c>
      <c r="E3123" t="s">
        <v>10763</v>
      </c>
      <c r="F3123" t="s">
        <v>10764</v>
      </c>
      <c r="G3123">
        <v>92</v>
      </c>
      <c r="H3123">
        <v>92</v>
      </c>
      <c r="I3123">
        <v>92</v>
      </c>
      <c r="J3123">
        <v>92</v>
      </c>
      <c r="K3123">
        <v>0</v>
      </c>
      <c r="L3123" s="2">
        <v>0</v>
      </c>
      <c r="M3123" s="2">
        <v>0</v>
      </c>
      <c r="N3123" s="2">
        <v>0</v>
      </c>
      <c r="O3123" s="2">
        <v>253.5</v>
      </c>
      <c r="P3123" s="2">
        <v>0</v>
      </c>
      <c r="Q3123" s="2">
        <v>0</v>
      </c>
      <c r="R3123" s="2">
        <v>0</v>
      </c>
      <c r="S3123" s="2">
        <v>0</v>
      </c>
      <c r="T3123" s="2">
        <v>0</v>
      </c>
      <c r="U3123" s="2">
        <v>253.5</v>
      </c>
      <c r="V3123" t="s">
        <v>55</v>
      </c>
    </row>
    <row r="3124" spans="1:22" ht="15.75" hidden="1" thickBot="1" x14ac:dyDescent="0.3">
      <c r="A3124" t="s">
        <v>8322</v>
      </c>
      <c r="B3124" s="6" t="s">
        <v>10673</v>
      </c>
      <c r="C3124" t="s">
        <v>1</v>
      </c>
      <c r="D3124" t="s">
        <v>7706</v>
      </c>
      <c r="E3124" t="s">
        <v>10763</v>
      </c>
      <c r="F3124" t="s">
        <v>10764</v>
      </c>
      <c r="G3124">
        <v>91</v>
      </c>
      <c r="H3124">
        <v>91</v>
      </c>
      <c r="I3124">
        <v>91</v>
      </c>
      <c r="J3124">
        <v>91</v>
      </c>
      <c r="K3124">
        <v>0</v>
      </c>
      <c r="L3124" s="2">
        <v>0</v>
      </c>
      <c r="M3124" s="2">
        <v>0</v>
      </c>
      <c r="N3124" s="2">
        <v>0</v>
      </c>
      <c r="O3124" s="2">
        <v>763.5</v>
      </c>
      <c r="P3124" s="2">
        <v>0</v>
      </c>
      <c r="Q3124" s="2">
        <v>0</v>
      </c>
      <c r="R3124" s="2">
        <v>0</v>
      </c>
      <c r="S3124" s="2">
        <v>0</v>
      </c>
      <c r="T3124" s="2">
        <v>0</v>
      </c>
      <c r="U3124" s="2">
        <v>763.5</v>
      </c>
      <c r="V3124" t="s">
        <v>55</v>
      </c>
    </row>
    <row r="3125" spans="1:22" ht="15.75" hidden="1" thickBot="1" x14ac:dyDescent="0.3">
      <c r="A3125" t="s">
        <v>8322</v>
      </c>
      <c r="B3125" s="6" t="s">
        <v>10673</v>
      </c>
      <c r="C3125" t="s">
        <v>1</v>
      </c>
      <c r="D3125" t="s">
        <v>7706</v>
      </c>
      <c r="E3125" t="s">
        <v>10763</v>
      </c>
      <c r="F3125" t="s">
        <v>10764</v>
      </c>
      <c r="G3125">
        <v>90</v>
      </c>
      <c r="H3125">
        <v>90</v>
      </c>
      <c r="I3125">
        <v>90</v>
      </c>
      <c r="J3125">
        <v>90</v>
      </c>
      <c r="K3125">
        <v>0</v>
      </c>
      <c r="L3125" s="2">
        <v>0</v>
      </c>
      <c r="M3125" s="2">
        <v>0</v>
      </c>
      <c r="N3125" s="2">
        <v>0</v>
      </c>
      <c r="O3125" s="2">
        <v>0</v>
      </c>
      <c r="P3125" s="2">
        <v>0</v>
      </c>
      <c r="Q3125" s="2">
        <v>0</v>
      </c>
      <c r="R3125" s="2">
        <v>0</v>
      </c>
      <c r="S3125" s="2">
        <v>0</v>
      </c>
      <c r="T3125" s="2">
        <v>0</v>
      </c>
      <c r="U3125" s="2">
        <v>0</v>
      </c>
      <c r="V3125" t="s">
        <v>55</v>
      </c>
    </row>
    <row r="3126" spans="1:22" ht="15.75" hidden="1" thickBot="1" x14ac:dyDescent="0.3">
      <c r="A3126" t="s">
        <v>8322</v>
      </c>
      <c r="B3126" s="6" t="s">
        <v>10673</v>
      </c>
      <c r="C3126" t="s">
        <v>1</v>
      </c>
      <c r="D3126" t="s">
        <v>7706</v>
      </c>
      <c r="E3126" t="s">
        <v>10763</v>
      </c>
      <c r="F3126" t="s">
        <v>10764</v>
      </c>
      <c r="G3126">
        <v>89</v>
      </c>
      <c r="H3126">
        <v>89</v>
      </c>
      <c r="I3126">
        <v>89</v>
      </c>
      <c r="J3126">
        <v>89</v>
      </c>
      <c r="K3126">
        <v>0</v>
      </c>
      <c r="L3126" s="2">
        <v>0</v>
      </c>
      <c r="M3126" s="2">
        <v>0</v>
      </c>
      <c r="N3126" s="2">
        <v>0</v>
      </c>
      <c r="O3126" s="2">
        <v>464.48</v>
      </c>
      <c r="P3126" s="2">
        <v>0</v>
      </c>
      <c r="Q3126" s="2">
        <v>0</v>
      </c>
      <c r="R3126" s="2">
        <v>0</v>
      </c>
      <c r="S3126" s="2">
        <v>0</v>
      </c>
      <c r="T3126" s="2">
        <v>0</v>
      </c>
      <c r="U3126" s="2">
        <v>464.48</v>
      </c>
      <c r="V3126" t="s">
        <v>55</v>
      </c>
    </row>
    <row r="3127" spans="1:22" ht="15.75" hidden="1" thickBot="1" x14ac:dyDescent="0.3">
      <c r="A3127" t="s">
        <v>8322</v>
      </c>
      <c r="B3127" s="6" t="s">
        <v>10673</v>
      </c>
      <c r="C3127" t="s">
        <v>1</v>
      </c>
      <c r="D3127" t="s">
        <v>7706</v>
      </c>
      <c r="E3127" t="s">
        <v>10763</v>
      </c>
      <c r="F3127" t="s">
        <v>10764</v>
      </c>
      <c r="G3127">
        <v>88</v>
      </c>
      <c r="H3127">
        <v>88</v>
      </c>
      <c r="I3127">
        <v>88</v>
      </c>
      <c r="J3127">
        <v>88</v>
      </c>
      <c r="K3127">
        <v>0</v>
      </c>
      <c r="L3127" s="2">
        <v>0</v>
      </c>
      <c r="M3127" s="2">
        <v>0</v>
      </c>
      <c r="N3127" s="2">
        <v>0</v>
      </c>
      <c r="O3127" s="2">
        <v>3</v>
      </c>
      <c r="P3127" s="2">
        <v>0</v>
      </c>
      <c r="Q3127" s="2">
        <v>0</v>
      </c>
      <c r="R3127" s="2">
        <v>0</v>
      </c>
      <c r="S3127" s="2">
        <v>0</v>
      </c>
      <c r="T3127" s="2">
        <v>0</v>
      </c>
      <c r="U3127" s="2">
        <v>3</v>
      </c>
      <c r="V3127" t="s">
        <v>55</v>
      </c>
    </row>
    <row r="3128" spans="1:22" ht="15.75" hidden="1" thickBot="1" x14ac:dyDescent="0.3">
      <c r="A3128" t="s">
        <v>8322</v>
      </c>
      <c r="B3128" s="6" t="s">
        <v>10673</v>
      </c>
      <c r="C3128" t="s">
        <v>1</v>
      </c>
      <c r="D3128" t="s">
        <v>7706</v>
      </c>
      <c r="E3128" t="s">
        <v>10763</v>
      </c>
      <c r="F3128" t="s">
        <v>10764</v>
      </c>
      <c r="G3128">
        <v>87</v>
      </c>
      <c r="H3128">
        <v>87</v>
      </c>
      <c r="I3128">
        <v>87</v>
      </c>
      <c r="J3128">
        <v>87</v>
      </c>
      <c r="K3128">
        <v>0</v>
      </c>
      <c r="L3128" s="2">
        <v>0</v>
      </c>
      <c r="M3128" s="2">
        <v>0</v>
      </c>
      <c r="N3128" s="2">
        <v>0</v>
      </c>
      <c r="O3128" s="2">
        <v>545.5</v>
      </c>
      <c r="P3128" s="2">
        <v>0</v>
      </c>
      <c r="Q3128" s="2">
        <v>0</v>
      </c>
      <c r="R3128" s="2">
        <v>0</v>
      </c>
      <c r="S3128" s="2">
        <v>0</v>
      </c>
      <c r="T3128" s="2">
        <v>0</v>
      </c>
      <c r="U3128" s="2">
        <v>545.5</v>
      </c>
      <c r="V3128" t="s">
        <v>55</v>
      </c>
    </row>
    <row r="3129" spans="1:22" ht="15.75" hidden="1" thickBot="1" x14ac:dyDescent="0.3">
      <c r="A3129" t="s">
        <v>8322</v>
      </c>
      <c r="B3129" s="6" t="s">
        <v>10673</v>
      </c>
      <c r="C3129" t="s">
        <v>1</v>
      </c>
      <c r="D3129" t="s">
        <v>7706</v>
      </c>
      <c r="E3129" t="s">
        <v>10763</v>
      </c>
      <c r="F3129" t="s">
        <v>10764</v>
      </c>
      <c r="G3129">
        <v>86</v>
      </c>
      <c r="H3129">
        <v>86</v>
      </c>
      <c r="I3129">
        <v>86</v>
      </c>
      <c r="J3129">
        <v>86</v>
      </c>
      <c r="K3129">
        <v>0</v>
      </c>
      <c r="L3129" s="2">
        <v>0</v>
      </c>
      <c r="M3129" s="2">
        <v>0</v>
      </c>
      <c r="N3129" s="2">
        <v>0</v>
      </c>
      <c r="O3129" s="2">
        <v>1008.8</v>
      </c>
      <c r="P3129" s="2">
        <v>0</v>
      </c>
      <c r="Q3129" s="2">
        <v>0</v>
      </c>
      <c r="R3129" s="2">
        <v>0</v>
      </c>
      <c r="S3129" s="2">
        <v>0</v>
      </c>
      <c r="T3129" s="2">
        <v>0</v>
      </c>
      <c r="U3129" s="2">
        <v>1008.8</v>
      </c>
      <c r="V3129" t="s">
        <v>55</v>
      </c>
    </row>
    <row r="3130" spans="1:22" ht="15.75" hidden="1" thickBot="1" x14ac:dyDescent="0.3">
      <c r="A3130" t="s">
        <v>8322</v>
      </c>
      <c r="B3130" s="6" t="s">
        <v>10673</v>
      </c>
      <c r="C3130" t="s">
        <v>1</v>
      </c>
      <c r="D3130" t="s">
        <v>7706</v>
      </c>
      <c r="E3130" t="s">
        <v>10763</v>
      </c>
      <c r="F3130" t="s">
        <v>10764</v>
      </c>
      <c r="G3130">
        <v>85</v>
      </c>
      <c r="H3130">
        <v>85</v>
      </c>
      <c r="I3130">
        <v>85</v>
      </c>
      <c r="J3130">
        <v>85</v>
      </c>
      <c r="K3130">
        <v>0</v>
      </c>
      <c r="L3130" s="2">
        <v>0</v>
      </c>
      <c r="M3130" s="2">
        <v>0</v>
      </c>
      <c r="N3130" s="2">
        <v>0</v>
      </c>
      <c r="O3130" s="2">
        <v>493.4</v>
      </c>
      <c r="P3130" s="2">
        <v>0</v>
      </c>
      <c r="Q3130" s="2">
        <v>0</v>
      </c>
      <c r="R3130" s="2">
        <v>0</v>
      </c>
      <c r="S3130" s="2">
        <v>0</v>
      </c>
      <c r="T3130" s="2">
        <v>0</v>
      </c>
      <c r="U3130" s="2">
        <v>493.4</v>
      </c>
      <c r="V3130" t="s">
        <v>55</v>
      </c>
    </row>
    <row r="3131" spans="1:22" ht="15.75" hidden="1" thickBot="1" x14ac:dyDescent="0.3">
      <c r="A3131" t="s">
        <v>8322</v>
      </c>
      <c r="B3131" s="6" t="s">
        <v>10673</v>
      </c>
      <c r="C3131" t="s">
        <v>1</v>
      </c>
      <c r="D3131" t="s">
        <v>7706</v>
      </c>
      <c r="E3131" t="s">
        <v>10763</v>
      </c>
      <c r="F3131" t="s">
        <v>10764</v>
      </c>
      <c r="G3131">
        <v>84</v>
      </c>
      <c r="H3131">
        <v>84</v>
      </c>
      <c r="I3131">
        <v>84</v>
      </c>
      <c r="J3131">
        <v>84</v>
      </c>
      <c r="K3131">
        <v>0</v>
      </c>
      <c r="L3131" s="2">
        <v>0</v>
      </c>
      <c r="M3131" s="2">
        <v>0</v>
      </c>
      <c r="N3131" s="2">
        <v>0</v>
      </c>
      <c r="O3131" s="2">
        <v>85.75</v>
      </c>
      <c r="P3131" s="2">
        <v>0</v>
      </c>
      <c r="Q3131" s="2">
        <v>0</v>
      </c>
      <c r="R3131" s="2">
        <v>0</v>
      </c>
      <c r="S3131" s="2">
        <v>0</v>
      </c>
      <c r="T3131" s="2">
        <v>0</v>
      </c>
      <c r="U3131" s="2">
        <v>85.75</v>
      </c>
      <c r="V3131" t="s">
        <v>55</v>
      </c>
    </row>
    <row r="3132" spans="1:22" ht="15.75" hidden="1" thickBot="1" x14ac:dyDescent="0.3">
      <c r="A3132" t="s">
        <v>8322</v>
      </c>
      <c r="B3132" s="6" t="s">
        <v>10669</v>
      </c>
      <c r="C3132" t="s">
        <v>1</v>
      </c>
      <c r="D3132" t="s">
        <v>7706</v>
      </c>
      <c r="E3132" t="s">
        <v>10763</v>
      </c>
      <c r="F3132" t="s">
        <v>10764</v>
      </c>
      <c r="G3132">
        <v>83</v>
      </c>
      <c r="H3132">
        <v>83</v>
      </c>
      <c r="I3132">
        <v>83</v>
      </c>
      <c r="J3132">
        <v>83</v>
      </c>
      <c r="K3132">
        <v>0</v>
      </c>
      <c r="L3132" s="2">
        <v>0</v>
      </c>
      <c r="M3132" s="2">
        <v>0</v>
      </c>
      <c r="N3132" s="2">
        <v>0</v>
      </c>
      <c r="O3132" s="2">
        <v>135</v>
      </c>
      <c r="P3132" s="2">
        <v>0</v>
      </c>
      <c r="Q3132" s="2">
        <v>0</v>
      </c>
      <c r="R3132" s="2">
        <v>0</v>
      </c>
      <c r="S3132" s="2">
        <v>0</v>
      </c>
      <c r="T3132" s="2">
        <v>0</v>
      </c>
      <c r="U3132" s="2">
        <v>135</v>
      </c>
      <c r="V3132" t="s">
        <v>55</v>
      </c>
    </row>
    <row r="3133" spans="1:22" ht="15.75" hidden="1" thickBot="1" x14ac:dyDescent="0.3">
      <c r="A3133" t="s">
        <v>8322</v>
      </c>
      <c r="B3133" s="6" t="s">
        <v>10669</v>
      </c>
      <c r="C3133" t="s">
        <v>1</v>
      </c>
      <c r="D3133" t="s">
        <v>7706</v>
      </c>
      <c r="E3133" t="s">
        <v>10763</v>
      </c>
      <c r="F3133" t="s">
        <v>10764</v>
      </c>
      <c r="G3133">
        <v>82</v>
      </c>
      <c r="H3133">
        <v>82</v>
      </c>
      <c r="I3133">
        <v>82</v>
      </c>
      <c r="J3133">
        <v>82</v>
      </c>
      <c r="K3133">
        <v>0</v>
      </c>
      <c r="L3133" s="2">
        <v>0</v>
      </c>
      <c r="M3133" s="2">
        <v>0</v>
      </c>
      <c r="N3133" s="2">
        <v>0</v>
      </c>
      <c r="O3133" s="2">
        <v>451</v>
      </c>
      <c r="P3133" s="2">
        <v>0</v>
      </c>
      <c r="Q3133" s="2">
        <v>0</v>
      </c>
      <c r="R3133" s="2">
        <v>0</v>
      </c>
      <c r="S3133" s="2">
        <v>0</v>
      </c>
      <c r="T3133" s="2">
        <v>0</v>
      </c>
      <c r="U3133" s="2">
        <v>451</v>
      </c>
      <c r="V3133" t="s">
        <v>55</v>
      </c>
    </row>
    <row r="3134" spans="1:22" ht="15.75" hidden="1" thickBot="1" x14ac:dyDescent="0.3">
      <c r="A3134" t="s">
        <v>8322</v>
      </c>
      <c r="B3134" s="6" t="s">
        <v>10669</v>
      </c>
      <c r="C3134" t="s">
        <v>1</v>
      </c>
      <c r="D3134" t="s">
        <v>7706</v>
      </c>
      <c r="E3134" t="s">
        <v>10763</v>
      </c>
      <c r="F3134" t="s">
        <v>10764</v>
      </c>
      <c r="G3134">
        <v>81</v>
      </c>
      <c r="H3134">
        <v>81</v>
      </c>
      <c r="I3134">
        <v>81</v>
      </c>
      <c r="J3134">
        <v>81</v>
      </c>
      <c r="K3134">
        <v>0</v>
      </c>
      <c r="L3134" s="2">
        <v>0</v>
      </c>
      <c r="M3134" s="2">
        <v>0</v>
      </c>
      <c r="N3134" s="2">
        <v>0</v>
      </c>
      <c r="O3134" s="2">
        <v>88.4</v>
      </c>
      <c r="P3134" s="2">
        <v>0</v>
      </c>
      <c r="Q3134" s="2">
        <v>0</v>
      </c>
      <c r="R3134" s="2">
        <v>0</v>
      </c>
      <c r="S3134" s="2">
        <v>0</v>
      </c>
      <c r="T3134" s="2">
        <v>0</v>
      </c>
      <c r="U3134" s="2">
        <v>88.4</v>
      </c>
      <c r="V3134" t="s">
        <v>55</v>
      </c>
    </row>
    <row r="3135" spans="1:22" ht="15.75" hidden="1" thickBot="1" x14ac:dyDescent="0.3">
      <c r="A3135" t="s">
        <v>8322</v>
      </c>
      <c r="B3135" s="6" t="s">
        <v>10669</v>
      </c>
      <c r="C3135" t="s">
        <v>1</v>
      </c>
      <c r="D3135" t="s">
        <v>7706</v>
      </c>
      <c r="E3135" t="s">
        <v>10763</v>
      </c>
      <c r="F3135" t="s">
        <v>10764</v>
      </c>
      <c r="G3135">
        <v>80</v>
      </c>
      <c r="H3135">
        <v>80</v>
      </c>
      <c r="I3135">
        <v>80</v>
      </c>
      <c r="J3135">
        <v>80</v>
      </c>
      <c r="K3135">
        <v>0</v>
      </c>
      <c r="L3135" s="2">
        <v>0</v>
      </c>
      <c r="M3135" s="2">
        <v>0</v>
      </c>
      <c r="N3135" s="2">
        <v>0</v>
      </c>
      <c r="O3135" s="2">
        <v>180</v>
      </c>
      <c r="P3135" s="2">
        <v>0</v>
      </c>
      <c r="Q3135" s="2">
        <v>0</v>
      </c>
      <c r="R3135" s="2">
        <v>0</v>
      </c>
      <c r="S3135" s="2">
        <v>0</v>
      </c>
      <c r="T3135" s="2">
        <v>0</v>
      </c>
      <c r="U3135" s="2">
        <v>180</v>
      </c>
      <c r="V3135" t="s">
        <v>55</v>
      </c>
    </row>
    <row r="3136" spans="1:22" ht="15.75" hidden="1" thickBot="1" x14ac:dyDescent="0.3">
      <c r="A3136" t="s">
        <v>8322</v>
      </c>
      <c r="B3136" s="6" t="s">
        <v>10669</v>
      </c>
      <c r="C3136" t="s">
        <v>1</v>
      </c>
      <c r="D3136" t="s">
        <v>7706</v>
      </c>
      <c r="E3136" t="s">
        <v>10763</v>
      </c>
      <c r="F3136" t="s">
        <v>10764</v>
      </c>
      <c r="G3136">
        <v>79</v>
      </c>
      <c r="H3136">
        <v>79</v>
      </c>
      <c r="I3136">
        <v>79</v>
      </c>
      <c r="J3136">
        <v>79</v>
      </c>
      <c r="K3136">
        <v>0</v>
      </c>
      <c r="L3136" s="2">
        <v>0</v>
      </c>
      <c r="M3136" s="2">
        <v>0</v>
      </c>
      <c r="N3136" s="2">
        <v>0</v>
      </c>
      <c r="O3136" s="2">
        <v>21.8</v>
      </c>
      <c r="P3136" s="2">
        <v>0</v>
      </c>
      <c r="Q3136" s="2">
        <v>0</v>
      </c>
      <c r="R3136" s="2">
        <v>0</v>
      </c>
      <c r="S3136" s="2">
        <v>0</v>
      </c>
      <c r="T3136" s="2">
        <v>0</v>
      </c>
      <c r="U3136" s="2">
        <v>21.8</v>
      </c>
      <c r="V3136" t="s">
        <v>55</v>
      </c>
    </row>
    <row r="3137" spans="1:22" ht="15.75" hidden="1" thickBot="1" x14ac:dyDescent="0.3">
      <c r="A3137" t="s">
        <v>8322</v>
      </c>
      <c r="B3137" s="6" t="s">
        <v>10669</v>
      </c>
      <c r="C3137" t="s">
        <v>1</v>
      </c>
      <c r="D3137" t="s">
        <v>7706</v>
      </c>
      <c r="E3137" t="s">
        <v>10763</v>
      </c>
      <c r="F3137" t="s">
        <v>10764</v>
      </c>
      <c r="G3137">
        <v>78</v>
      </c>
      <c r="H3137">
        <v>78</v>
      </c>
      <c r="I3137">
        <v>78</v>
      </c>
      <c r="J3137">
        <v>78</v>
      </c>
      <c r="K3137">
        <v>0</v>
      </c>
      <c r="L3137" s="2">
        <v>0</v>
      </c>
      <c r="M3137" s="2">
        <v>0</v>
      </c>
      <c r="N3137" s="2">
        <v>0</v>
      </c>
      <c r="O3137" s="2">
        <v>79.39</v>
      </c>
      <c r="P3137" s="2">
        <v>0</v>
      </c>
      <c r="Q3137" s="2">
        <v>0</v>
      </c>
      <c r="R3137" s="2">
        <v>0</v>
      </c>
      <c r="S3137" s="2">
        <v>0</v>
      </c>
      <c r="T3137" s="2">
        <v>0</v>
      </c>
      <c r="U3137" s="2">
        <v>79.39</v>
      </c>
      <c r="V3137" t="s">
        <v>55</v>
      </c>
    </row>
    <row r="3138" spans="1:22" ht="15.75" hidden="1" thickBot="1" x14ac:dyDescent="0.3">
      <c r="A3138" t="s">
        <v>8322</v>
      </c>
      <c r="B3138" s="6" t="s">
        <v>10669</v>
      </c>
      <c r="C3138" t="s">
        <v>1</v>
      </c>
      <c r="D3138" t="s">
        <v>7706</v>
      </c>
      <c r="E3138" t="s">
        <v>10763</v>
      </c>
      <c r="F3138" t="s">
        <v>10764</v>
      </c>
      <c r="G3138">
        <v>77</v>
      </c>
      <c r="H3138">
        <v>77</v>
      </c>
      <c r="I3138">
        <v>77</v>
      </c>
      <c r="J3138">
        <v>77</v>
      </c>
      <c r="K3138">
        <v>0</v>
      </c>
      <c r="L3138" s="2">
        <v>0</v>
      </c>
      <c r="M3138" s="2">
        <v>0</v>
      </c>
      <c r="N3138" s="2">
        <v>0</v>
      </c>
      <c r="O3138" s="2">
        <v>18</v>
      </c>
      <c r="P3138" s="2">
        <v>0</v>
      </c>
      <c r="Q3138" s="2">
        <v>0</v>
      </c>
      <c r="R3138" s="2">
        <v>0</v>
      </c>
      <c r="S3138" s="2">
        <v>0</v>
      </c>
      <c r="T3138" s="2">
        <v>0</v>
      </c>
      <c r="U3138" s="2">
        <v>18</v>
      </c>
      <c r="V3138" t="s">
        <v>55</v>
      </c>
    </row>
    <row r="3139" spans="1:22" ht="15.75" hidden="1" thickBot="1" x14ac:dyDescent="0.3">
      <c r="A3139" t="s">
        <v>8322</v>
      </c>
      <c r="B3139" s="6" t="s">
        <v>10669</v>
      </c>
      <c r="C3139" t="s">
        <v>1</v>
      </c>
      <c r="D3139" t="s">
        <v>7706</v>
      </c>
      <c r="E3139" t="s">
        <v>10763</v>
      </c>
      <c r="F3139" t="s">
        <v>10764</v>
      </c>
      <c r="G3139">
        <v>76</v>
      </c>
      <c r="H3139">
        <v>76</v>
      </c>
      <c r="I3139">
        <v>76</v>
      </c>
      <c r="J3139">
        <v>76</v>
      </c>
      <c r="K3139">
        <v>0</v>
      </c>
      <c r="L3139" s="2">
        <v>0</v>
      </c>
      <c r="M3139" s="2">
        <v>0</v>
      </c>
      <c r="N3139" s="2">
        <v>0</v>
      </c>
      <c r="O3139" s="2">
        <v>82.5</v>
      </c>
      <c r="P3139" s="2">
        <v>0</v>
      </c>
      <c r="Q3139" s="2">
        <v>0</v>
      </c>
      <c r="R3139" s="2">
        <v>0</v>
      </c>
      <c r="S3139" s="2">
        <v>0</v>
      </c>
      <c r="T3139" s="2">
        <v>0</v>
      </c>
      <c r="U3139" s="2">
        <v>82.5</v>
      </c>
      <c r="V3139" t="s">
        <v>55</v>
      </c>
    </row>
    <row r="3140" spans="1:22" ht="15.75" hidden="1" thickBot="1" x14ac:dyDescent="0.3">
      <c r="A3140" t="s">
        <v>8322</v>
      </c>
      <c r="B3140" s="6" t="s">
        <v>10669</v>
      </c>
      <c r="C3140" t="s">
        <v>1</v>
      </c>
      <c r="D3140" t="s">
        <v>7706</v>
      </c>
      <c r="E3140" t="s">
        <v>10763</v>
      </c>
      <c r="F3140" t="s">
        <v>10764</v>
      </c>
      <c r="G3140">
        <v>75</v>
      </c>
      <c r="H3140">
        <v>75</v>
      </c>
      <c r="I3140">
        <v>75</v>
      </c>
      <c r="J3140">
        <v>75</v>
      </c>
      <c r="K3140">
        <v>0</v>
      </c>
      <c r="L3140" s="2">
        <v>0</v>
      </c>
      <c r="M3140" s="2">
        <v>0</v>
      </c>
      <c r="N3140" s="2">
        <v>0</v>
      </c>
      <c r="O3140" s="2">
        <v>51</v>
      </c>
      <c r="P3140" s="2">
        <v>0</v>
      </c>
      <c r="Q3140" s="2">
        <v>0</v>
      </c>
      <c r="R3140" s="2">
        <v>0</v>
      </c>
      <c r="S3140" s="2">
        <v>0</v>
      </c>
      <c r="T3140" s="2">
        <v>0</v>
      </c>
      <c r="U3140" s="2">
        <v>51</v>
      </c>
      <c r="V3140" t="s">
        <v>55</v>
      </c>
    </row>
    <row r="3141" spans="1:22" ht="15.75" hidden="1" thickBot="1" x14ac:dyDescent="0.3">
      <c r="A3141" t="s">
        <v>8322</v>
      </c>
      <c r="B3141" s="6" t="s">
        <v>10669</v>
      </c>
      <c r="C3141" t="s">
        <v>1</v>
      </c>
      <c r="D3141" t="s">
        <v>7706</v>
      </c>
      <c r="E3141" t="s">
        <v>10763</v>
      </c>
      <c r="F3141" t="s">
        <v>10764</v>
      </c>
      <c r="G3141">
        <v>74</v>
      </c>
      <c r="H3141">
        <v>74</v>
      </c>
      <c r="I3141">
        <v>74</v>
      </c>
      <c r="J3141">
        <v>74</v>
      </c>
      <c r="K3141">
        <v>0</v>
      </c>
      <c r="L3141" s="2">
        <v>0</v>
      </c>
      <c r="M3141" s="2">
        <v>0</v>
      </c>
      <c r="N3141" s="2">
        <v>0</v>
      </c>
      <c r="O3141" s="2">
        <v>41.25</v>
      </c>
      <c r="P3141" s="2">
        <v>0</v>
      </c>
      <c r="Q3141" s="2">
        <v>0</v>
      </c>
      <c r="R3141" s="2">
        <v>0</v>
      </c>
      <c r="S3141" s="2">
        <v>0</v>
      </c>
      <c r="T3141" s="2">
        <v>0</v>
      </c>
      <c r="U3141" s="2">
        <v>41.25</v>
      </c>
      <c r="V3141" t="s">
        <v>55</v>
      </c>
    </row>
    <row r="3142" spans="1:22" ht="15.75" hidden="1" thickBot="1" x14ac:dyDescent="0.3">
      <c r="A3142" t="s">
        <v>8322</v>
      </c>
      <c r="B3142" s="6" t="s">
        <v>10669</v>
      </c>
      <c r="C3142" t="s">
        <v>1</v>
      </c>
      <c r="D3142" t="s">
        <v>7706</v>
      </c>
      <c r="E3142" t="s">
        <v>10763</v>
      </c>
      <c r="F3142" t="s">
        <v>10764</v>
      </c>
      <c r="G3142">
        <v>73</v>
      </c>
      <c r="H3142">
        <v>73</v>
      </c>
      <c r="I3142">
        <v>73</v>
      </c>
      <c r="J3142">
        <v>73</v>
      </c>
      <c r="K3142">
        <v>0</v>
      </c>
      <c r="L3142" s="2">
        <v>0</v>
      </c>
      <c r="M3142" s="2">
        <v>0</v>
      </c>
      <c r="N3142" s="2">
        <v>0</v>
      </c>
      <c r="O3142" s="2">
        <v>25.5</v>
      </c>
      <c r="P3142" s="2">
        <v>0</v>
      </c>
      <c r="Q3142" s="2">
        <v>0</v>
      </c>
      <c r="R3142" s="2">
        <v>0</v>
      </c>
      <c r="S3142" s="2">
        <v>0</v>
      </c>
      <c r="T3142" s="2">
        <v>0</v>
      </c>
      <c r="U3142" s="2">
        <v>25.5</v>
      </c>
      <c r="V3142" t="s">
        <v>55</v>
      </c>
    </row>
    <row r="3143" spans="1:22" ht="15.75" hidden="1" thickBot="1" x14ac:dyDescent="0.3">
      <c r="A3143" t="s">
        <v>8322</v>
      </c>
      <c r="B3143" s="6" t="s">
        <v>10669</v>
      </c>
      <c r="C3143" t="s">
        <v>1</v>
      </c>
      <c r="D3143" t="s">
        <v>7706</v>
      </c>
      <c r="E3143" t="s">
        <v>10763</v>
      </c>
      <c r="F3143" t="s">
        <v>10764</v>
      </c>
      <c r="G3143">
        <v>72</v>
      </c>
      <c r="H3143">
        <v>72</v>
      </c>
      <c r="I3143">
        <v>72</v>
      </c>
      <c r="J3143">
        <v>72</v>
      </c>
      <c r="K3143">
        <v>0</v>
      </c>
      <c r="L3143" s="2">
        <v>0</v>
      </c>
      <c r="M3143" s="2">
        <v>0</v>
      </c>
      <c r="N3143" s="2">
        <v>0</v>
      </c>
      <c r="O3143" s="2">
        <v>20</v>
      </c>
      <c r="P3143" s="2">
        <v>0</v>
      </c>
      <c r="Q3143" s="2">
        <v>0</v>
      </c>
      <c r="R3143" s="2">
        <v>0</v>
      </c>
      <c r="S3143" s="2">
        <v>0</v>
      </c>
      <c r="T3143" s="2">
        <v>0</v>
      </c>
      <c r="U3143" s="2">
        <v>20</v>
      </c>
      <c r="V3143" t="s">
        <v>55</v>
      </c>
    </row>
    <row r="3144" spans="1:22" ht="15.75" hidden="1" thickBot="1" x14ac:dyDescent="0.3">
      <c r="A3144" t="s">
        <v>8322</v>
      </c>
      <c r="B3144" s="6" t="s">
        <v>10669</v>
      </c>
      <c r="C3144" t="s">
        <v>1</v>
      </c>
      <c r="D3144" t="s">
        <v>7706</v>
      </c>
      <c r="E3144" t="s">
        <v>10763</v>
      </c>
      <c r="F3144" t="s">
        <v>10764</v>
      </c>
      <c r="G3144">
        <v>71</v>
      </c>
      <c r="H3144">
        <v>71</v>
      </c>
      <c r="I3144">
        <v>71</v>
      </c>
      <c r="J3144">
        <v>71</v>
      </c>
      <c r="K3144">
        <v>0</v>
      </c>
      <c r="L3144" s="2">
        <v>0</v>
      </c>
      <c r="M3144" s="2">
        <v>0</v>
      </c>
      <c r="N3144" s="2">
        <v>0</v>
      </c>
      <c r="O3144" s="2">
        <v>536.1</v>
      </c>
      <c r="P3144" s="2">
        <v>0</v>
      </c>
      <c r="Q3144" s="2">
        <v>0</v>
      </c>
      <c r="R3144" s="2">
        <v>0</v>
      </c>
      <c r="S3144" s="2">
        <v>0</v>
      </c>
      <c r="T3144" s="2">
        <v>0</v>
      </c>
      <c r="U3144" s="2">
        <v>536.1</v>
      </c>
      <c r="V3144" t="s">
        <v>55</v>
      </c>
    </row>
    <row r="3145" spans="1:22" ht="15.75" hidden="1" thickBot="1" x14ac:dyDescent="0.3">
      <c r="A3145" t="s">
        <v>8322</v>
      </c>
      <c r="B3145" s="6" t="s">
        <v>10669</v>
      </c>
      <c r="C3145" t="s">
        <v>1</v>
      </c>
      <c r="D3145" t="s">
        <v>7706</v>
      </c>
      <c r="E3145" t="s">
        <v>10763</v>
      </c>
      <c r="F3145" t="s">
        <v>10764</v>
      </c>
      <c r="G3145">
        <v>70</v>
      </c>
      <c r="H3145">
        <v>70</v>
      </c>
      <c r="I3145">
        <v>70</v>
      </c>
      <c r="J3145">
        <v>70</v>
      </c>
      <c r="K3145">
        <v>0</v>
      </c>
      <c r="L3145" s="2">
        <v>0</v>
      </c>
      <c r="M3145" s="2">
        <v>0</v>
      </c>
      <c r="N3145" s="2">
        <v>0</v>
      </c>
      <c r="O3145" s="2">
        <v>532.58000000000004</v>
      </c>
      <c r="P3145" s="2">
        <v>0</v>
      </c>
      <c r="Q3145" s="2">
        <v>0</v>
      </c>
      <c r="R3145" s="2">
        <v>0</v>
      </c>
      <c r="S3145" s="2">
        <v>0</v>
      </c>
      <c r="T3145" s="2">
        <v>0</v>
      </c>
      <c r="U3145" s="2">
        <v>532.58000000000004</v>
      </c>
      <c r="V3145" t="s">
        <v>55</v>
      </c>
    </row>
    <row r="3146" spans="1:22" ht="15.75" hidden="1" thickBot="1" x14ac:dyDescent="0.3">
      <c r="A3146" t="s">
        <v>8322</v>
      </c>
      <c r="B3146" s="6" t="s">
        <v>10669</v>
      </c>
      <c r="C3146" t="s">
        <v>1</v>
      </c>
      <c r="D3146" t="s">
        <v>7706</v>
      </c>
      <c r="E3146" t="s">
        <v>10763</v>
      </c>
      <c r="F3146" t="s">
        <v>10764</v>
      </c>
      <c r="G3146">
        <v>69</v>
      </c>
      <c r="H3146">
        <v>69</v>
      </c>
      <c r="I3146">
        <v>69</v>
      </c>
      <c r="J3146">
        <v>69</v>
      </c>
      <c r="K3146">
        <v>0</v>
      </c>
      <c r="L3146" s="2">
        <v>0</v>
      </c>
      <c r="M3146" s="2">
        <v>0</v>
      </c>
      <c r="N3146" s="2">
        <v>0</v>
      </c>
      <c r="O3146" s="2">
        <v>383.52</v>
      </c>
      <c r="P3146" s="2">
        <v>0</v>
      </c>
      <c r="Q3146" s="2">
        <v>0</v>
      </c>
      <c r="R3146" s="2">
        <v>0</v>
      </c>
      <c r="S3146" s="2">
        <v>0</v>
      </c>
      <c r="T3146" s="2">
        <v>0</v>
      </c>
      <c r="U3146" s="2">
        <v>383.52</v>
      </c>
      <c r="V3146" t="s">
        <v>55</v>
      </c>
    </row>
    <row r="3147" spans="1:22" ht="15.75" hidden="1" thickBot="1" x14ac:dyDescent="0.3">
      <c r="A3147" t="s">
        <v>8322</v>
      </c>
      <c r="B3147" s="6" t="s">
        <v>10762</v>
      </c>
      <c r="C3147" t="s">
        <v>1</v>
      </c>
      <c r="D3147" t="s">
        <v>7706</v>
      </c>
      <c r="E3147" t="s">
        <v>10763</v>
      </c>
      <c r="F3147" t="s">
        <v>10764</v>
      </c>
      <c r="G3147">
        <v>68</v>
      </c>
      <c r="H3147">
        <v>68</v>
      </c>
      <c r="I3147">
        <v>68</v>
      </c>
      <c r="J3147">
        <v>68</v>
      </c>
      <c r="K3147">
        <v>0</v>
      </c>
      <c r="L3147" s="2">
        <v>0</v>
      </c>
      <c r="M3147" s="2">
        <v>0</v>
      </c>
      <c r="N3147" s="2">
        <v>0</v>
      </c>
      <c r="O3147" s="2">
        <v>118</v>
      </c>
      <c r="P3147" s="2">
        <v>0</v>
      </c>
      <c r="Q3147" s="2">
        <v>0</v>
      </c>
      <c r="R3147" s="2">
        <v>0</v>
      </c>
      <c r="S3147" s="2">
        <v>0</v>
      </c>
      <c r="T3147" s="2">
        <v>0</v>
      </c>
      <c r="U3147" s="2">
        <v>118</v>
      </c>
      <c r="V3147" t="s">
        <v>55</v>
      </c>
    </row>
    <row r="3148" spans="1:22" ht="15.75" hidden="1" thickBot="1" x14ac:dyDescent="0.3">
      <c r="A3148" t="s">
        <v>8322</v>
      </c>
      <c r="B3148" s="6" t="s">
        <v>10762</v>
      </c>
      <c r="C3148" t="s">
        <v>1</v>
      </c>
      <c r="D3148" t="s">
        <v>7706</v>
      </c>
      <c r="E3148" t="s">
        <v>10763</v>
      </c>
      <c r="F3148" t="s">
        <v>10764</v>
      </c>
      <c r="G3148">
        <v>67</v>
      </c>
      <c r="H3148">
        <v>67</v>
      </c>
      <c r="I3148">
        <v>67</v>
      </c>
      <c r="J3148">
        <v>67</v>
      </c>
      <c r="K3148">
        <v>0</v>
      </c>
      <c r="L3148" s="2">
        <v>0</v>
      </c>
      <c r="M3148" s="2">
        <v>0</v>
      </c>
      <c r="N3148" s="2">
        <v>0</v>
      </c>
      <c r="O3148" s="2">
        <v>16.8</v>
      </c>
      <c r="P3148" s="2">
        <v>0</v>
      </c>
      <c r="Q3148" s="2">
        <v>0</v>
      </c>
      <c r="R3148" s="2">
        <v>0</v>
      </c>
      <c r="S3148" s="2">
        <v>0</v>
      </c>
      <c r="T3148" s="2">
        <v>0</v>
      </c>
      <c r="U3148" s="2">
        <v>16.8</v>
      </c>
      <c r="V3148" t="s">
        <v>55</v>
      </c>
    </row>
    <row r="3149" spans="1:22" ht="15.75" hidden="1" thickBot="1" x14ac:dyDescent="0.3">
      <c r="A3149" t="s">
        <v>8322</v>
      </c>
      <c r="B3149" s="6" t="s">
        <v>10762</v>
      </c>
      <c r="C3149" t="s">
        <v>1</v>
      </c>
      <c r="D3149" t="s">
        <v>7706</v>
      </c>
      <c r="E3149" t="s">
        <v>10763</v>
      </c>
      <c r="F3149" t="s">
        <v>10764</v>
      </c>
      <c r="G3149">
        <v>66</v>
      </c>
      <c r="H3149">
        <v>66</v>
      </c>
      <c r="I3149">
        <v>66</v>
      </c>
      <c r="J3149">
        <v>66</v>
      </c>
      <c r="K3149">
        <v>0</v>
      </c>
      <c r="L3149" s="2">
        <v>0</v>
      </c>
      <c r="M3149" s="2">
        <v>0</v>
      </c>
      <c r="N3149" s="2">
        <v>0</v>
      </c>
      <c r="O3149" s="2">
        <v>48</v>
      </c>
      <c r="P3149" s="2">
        <v>0</v>
      </c>
      <c r="Q3149" s="2">
        <v>0</v>
      </c>
      <c r="R3149" s="2">
        <v>0</v>
      </c>
      <c r="S3149" s="2">
        <v>0</v>
      </c>
      <c r="T3149" s="2">
        <v>0</v>
      </c>
      <c r="U3149" s="2">
        <v>48</v>
      </c>
      <c r="V3149" t="s">
        <v>55</v>
      </c>
    </row>
    <row r="3150" spans="1:22" ht="15.75" hidden="1" thickBot="1" x14ac:dyDescent="0.3">
      <c r="A3150" t="s">
        <v>8322</v>
      </c>
      <c r="B3150" s="6" t="s">
        <v>10762</v>
      </c>
      <c r="C3150" t="s">
        <v>1</v>
      </c>
      <c r="D3150" t="s">
        <v>7706</v>
      </c>
      <c r="E3150" t="s">
        <v>10763</v>
      </c>
      <c r="F3150" t="s">
        <v>10764</v>
      </c>
      <c r="G3150">
        <v>65</v>
      </c>
      <c r="H3150">
        <v>65</v>
      </c>
      <c r="I3150">
        <v>65</v>
      </c>
      <c r="J3150">
        <v>65</v>
      </c>
      <c r="K3150">
        <v>0</v>
      </c>
      <c r="L3150" s="2">
        <v>0</v>
      </c>
      <c r="M3150" s="2">
        <v>0</v>
      </c>
      <c r="N3150" s="2">
        <v>0</v>
      </c>
      <c r="O3150" s="2">
        <v>56.7</v>
      </c>
      <c r="P3150" s="2">
        <v>0</v>
      </c>
      <c r="Q3150" s="2">
        <v>0</v>
      </c>
      <c r="R3150" s="2">
        <v>0</v>
      </c>
      <c r="S3150" s="2">
        <v>0</v>
      </c>
      <c r="T3150" s="2">
        <v>0</v>
      </c>
      <c r="U3150" s="2">
        <v>56.7</v>
      </c>
      <c r="V3150" t="s">
        <v>55</v>
      </c>
    </row>
    <row r="3151" spans="1:22" ht="15.75" hidden="1" thickBot="1" x14ac:dyDescent="0.3">
      <c r="A3151" t="s">
        <v>8322</v>
      </c>
      <c r="B3151" s="6" t="s">
        <v>10762</v>
      </c>
      <c r="C3151" t="s">
        <v>1</v>
      </c>
      <c r="D3151" t="s">
        <v>7706</v>
      </c>
      <c r="E3151" t="s">
        <v>10763</v>
      </c>
      <c r="F3151" t="s">
        <v>10764</v>
      </c>
      <c r="G3151">
        <v>64</v>
      </c>
      <c r="H3151">
        <v>64</v>
      </c>
      <c r="I3151">
        <v>64</v>
      </c>
      <c r="J3151">
        <v>64</v>
      </c>
      <c r="K3151">
        <v>0</v>
      </c>
      <c r="L3151" s="2">
        <v>0</v>
      </c>
      <c r="M3151" s="2">
        <v>0</v>
      </c>
      <c r="N3151" s="2">
        <v>0</v>
      </c>
      <c r="O3151" s="2">
        <v>45</v>
      </c>
      <c r="P3151" s="2">
        <v>0</v>
      </c>
      <c r="Q3151" s="2">
        <v>0</v>
      </c>
      <c r="R3151" s="2">
        <v>0</v>
      </c>
      <c r="S3151" s="2">
        <v>0</v>
      </c>
      <c r="T3151" s="2">
        <v>0</v>
      </c>
      <c r="U3151" s="2">
        <v>45</v>
      </c>
      <c r="V3151" t="s">
        <v>55</v>
      </c>
    </row>
    <row r="3152" spans="1:22" ht="15.75" hidden="1" thickBot="1" x14ac:dyDescent="0.3">
      <c r="A3152" t="s">
        <v>8322</v>
      </c>
      <c r="B3152" s="6" t="s">
        <v>10762</v>
      </c>
      <c r="C3152" t="s">
        <v>1</v>
      </c>
      <c r="D3152" t="s">
        <v>7706</v>
      </c>
      <c r="E3152" t="s">
        <v>10763</v>
      </c>
      <c r="F3152" t="s">
        <v>10764</v>
      </c>
      <c r="G3152">
        <v>63</v>
      </c>
      <c r="H3152">
        <v>63</v>
      </c>
      <c r="I3152">
        <v>63</v>
      </c>
      <c r="J3152">
        <v>63</v>
      </c>
      <c r="K3152">
        <v>0</v>
      </c>
      <c r="L3152" s="2">
        <v>0</v>
      </c>
      <c r="M3152" s="2">
        <v>0</v>
      </c>
      <c r="N3152" s="2">
        <v>0</v>
      </c>
      <c r="O3152" s="2">
        <v>85</v>
      </c>
      <c r="P3152" s="2">
        <v>0</v>
      </c>
      <c r="Q3152" s="2">
        <v>0</v>
      </c>
      <c r="R3152" s="2">
        <v>0</v>
      </c>
      <c r="S3152" s="2">
        <v>0</v>
      </c>
      <c r="T3152" s="2">
        <v>0</v>
      </c>
      <c r="U3152" s="2">
        <v>85</v>
      </c>
      <c r="V3152" t="s">
        <v>55</v>
      </c>
    </row>
    <row r="3153" spans="1:22" ht="15.75" hidden="1" thickBot="1" x14ac:dyDescent="0.3">
      <c r="A3153" t="s">
        <v>8322</v>
      </c>
      <c r="B3153" s="6" t="s">
        <v>10762</v>
      </c>
      <c r="C3153" t="s">
        <v>1</v>
      </c>
      <c r="D3153" t="s">
        <v>7706</v>
      </c>
      <c r="E3153" t="s">
        <v>10763</v>
      </c>
      <c r="F3153" t="s">
        <v>10764</v>
      </c>
      <c r="G3153">
        <v>62</v>
      </c>
      <c r="H3153">
        <v>62</v>
      </c>
      <c r="I3153">
        <v>62</v>
      </c>
      <c r="J3153">
        <v>62</v>
      </c>
      <c r="K3153">
        <v>0</v>
      </c>
      <c r="L3153" s="2">
        <v>0</v>
      </c>
      <c r="M3153" s="2">
        <v>0</v>
      </c>
      <c r="N3153" s="2">
        <v>0</v>
      </c>
      <c r="O3153" s="2">
        <v>25</v>
      </c>
      <c r="P3153" s="2">
        <v>0</v>
      </c>
      <c r="Q3153" s="2">
        <v>0</v>
      </c>
      <c r="R3153" s="2">
        <v>0</v>
      </c>
      <c r="S3153" s="2">
        <v>0</v>
      </c>
      <c r="T3153" s="2">
        <v>0</v>
      </c>
      <c r="U3153" s="2">
        <v>25</v>
      </c>
      <c r="V3153" t="s">
        <v>55</v>
      </c>
    </row>
    <row r="3154" spans="1:22" ht="15.75" hidden="1" thickBot="1" x14ac:dyDescent="0.3">
      <c r="A3154" t="s">
        <v>8322</v>
      </c>
      <c r="B3154" s="6" t="s">
        <v>10762</v>
      </c>
      <c r="C3154" t="s">
        <v>1</v>
      </c>
      <c r="D3154" t="s">
        <v>7706</v>
      </c>
      <c r="E3154" t="s">
        <v>10763</v>
      </c>
      <c r="F3154" t="s">
        <v>10764</v>
      </c>
      <c r="G3154">
        <v>61</v>
      </c>
      <c r="H3154">
        <v>61</v>
      </c>
      <c r="I3154">
        <v>61</v>
      </c>
      <c r="J3154">
        <v>61</v>
      </c>
      <c r="K3154">
        <v>0</v>
      </c>
      <c r="L3154" s="2">
        <v>0</v>
      </c>
      <c r="M3154" s="2">
        <v>0</v>
      </c>
      <c r="N3154" s="2">
        <v>0</v>
      </c>
      <c r="O3154" s="2">
        <v>195.5</v>
      </c>
      <c r="P3154" s="2">
        <v>0</v>
      </c>
      <c r="Q3154" s="2">
        <v>0</v>
      </c>
      <c r="R3154" s="2">
        <v>0</v>
      </c>
      <c r="S3154" s="2">
        <v>0</v>
      </c>
      <c r="T3154" s="2">
        <v>0</v>
      </c>
      <c r="U3154" s="2">
        <v>195.5</v>
      </c>
      <c r="V3154" t="s">
        <v>55</v>
      </c>
    </row>
    <row r="3155" spans="1:22" ht="15.75" hidden="1" thickBot="1" x14ac:dyDescent="0.3">
      <c r="A3155" t="s">
        <v>8322</v>
      </c>
      <c r="B3155" s="6" t="s">
        <v>10762</v>
      </c>
      <c r="C3155" t="s">
        <v>1</v>
      </c>
      <c r="D3155" t="s">
        <v>7706</v>
      </c>
      <c r="E3155" t="s">
        <v>10763</v>
      </c>
      <c r="F3155" t="s">
        <v>10764</v>
      </c>
      <c r="G3155">
        <v>60</v>
      </c>
      <c r="H3155">
        <v>60</v>
      </c>
      <c r="I3155">
        <v>60</v>
      </c>
      <c r="J3155">
        <v>60</v>
      </c>
      <c r="K3155">
        <v>0</v>
      </c>
      <c r="L3155" s="2">
        <v>0</v>
      </c>
      <c r="M3155" s="2">
        <v>0</v>
      </c>
      <c r="N3155" s="2">
        <v>0</v>
      </c>
      <c r="O3155" s="2">
        <v>65</v>
      </c>
      <c r="P3155" s="2">
        <v>0</v>
      </c>
      <c r="Q3155" s="2">
        <v>0</v>
      </c>
      <c r="R3155" s="2">
        <v>0</v>
      </c>
      <c r="S3155" s="2">
        <v>0</v>
      </c>
      <c r="T3155" s="2">
        <v>0</v>
      </c>
      <c r="U3155" s="2">
        <v>65</v>
      </c>
      <c r="V3155" t="s">
        <v>55</v>
      </c>
    </row>
    <row r="3156" spans="1:22" ht="15.75" hidden="1" thickBot="1" x14ac:dyDescent="0.3">
      <c r="A3156" t="s">
        <v>8322</v>
      </c>
      <c r="B3156" s="6" t="s">
        <v>10762</v>
      </c>
      <c r="C3156" t="s">
        <v>1</v>
      </c>
      <c r="D3156" t="s">
        <v>7706</v>
      </c>
      <c r="E3156" t="s">
        <v>10763</v>
      </c>
      <c r="F3156" t="s">
        <v>10764</v>
      </c>
      <c r="G3156">
        <v>59</v>
      </c>
      <c r="H3156">
        <v>59</v>
      </c>
      <c r="I3156">
        <v>59</v>
      </c>
      <c r="J3156">
        <v>59</v>
      </c>
      <c r="K3156">
        <v>0</v>
      </c>
      <c r="L3156" s="2">
        <v>0</v>
      </c>
      <c r="M3156" s="2">
        <v>0</v>
      </c>
      <c r="N3156" s="2">
        <v>0</v>
      </c>
      <c r="O3156" s="2">
        <v>70.2</v>
      </c>
      <c r="P3156" s="2">
        <v>0</v>
      </c>
      <c r="Q3156" s="2">
        <v>0</v>
      </c>
      <c r="R3156" s="2">
        <v>0</v>
      </c>
      <c r="S3156" s="2">
        <v>0</v>
      </c>
      <c r="T3156" s="2">
        <v>0</v>
      </c>
      <c r="U3156" s="2">
        <v>70.2</v>
      </c>
      <c r="V3156" t="s">
        <v>55</v>
      </c>
    </row>
    <row r="3157" spans="1:22" ht="15.75" hidden="1" thickBot="1" x14ac:dyDescent="0.3">
      <c r="A3157" t="s">
        <v>8322</v>
      </c>
      <c r="B3157" s="6" t="s">
        <v>10762</v>
      </c>
      <c r="C3157" t="s">
        <v>1</v>
      </c>
      <c r="D3157" t="s">
        <v>7706</v>
      </c>
      <c r="E3157" t="s">
        <v>10763</v>
      </c>
      <c r="F3157" t="s">
        <v>10764</v>
      </c>
      <c r="G3157">
        <v>58</v>
      </c>
      <c r="H3157">
        <v>58</v>
      </c>
      <c r="I3157">
        <v>58</v>
      </c>
      <c r="J3157">
        <v>58</v>
      </c>
      <c r="K3157">
        <v>0</v>
      </c>
      <c r="L3157" s="2">
        <v>0</v>
      </c>
      <c r="M3157" s="2">
        <v>0</v>
      </c>
      <c r="N3157" s="2">
        <v>0</v>
      </c>
      <c r="O3157" s="2">
        <v>11.8</v>
      </c>
      <c r="P3157" s="2">
        <v>0</v>
      </c>
      <c r="Q3157" s="2">
        <v>0</v>
      </c>
      <c r="R3157" s="2">
        <v>0</v>
      </c>
      <c r="S3157" s="2">
        <v>0</v>
      </c>
      <c r="T3157" s="2">
        <v>0</v>
      </c>
      <c r="U3157" s="2">
        <v>11.8</v>
      </c>
      <c r="V3157" t="s">
        <v>55</v>
      </c>
    </row>
    <row r="3158" spans="1:22" ht="15.75" hidden="1" thickBot="1" x14ac:dyDescent="0.3">
      <c r="A3158" t="s">
        <v>8322</v>
      </c>
      <c r="B3158" s="6" t="s">
        <v>10762</v>
      </c>
      <c r="C3158" t="s">
        <v>1</v>
      </c>
      <c r="D3158" t="s">
        <v>7706</v>
      </c>
      <c r="E3158" t="s">
        <v>10763</v>
      </c>
      <c r="F3158" t="s">
        <v>10764</v>
      </c>
      <c r="G3158">
        <v>57</v>
      </c>
      <c r="H3158">
        <v>57</v>
      </c>
      <c r="I3158">
        <v>57</v>
      </c>
      <c r="J3158">
        <v>57</v>
      </c>
      <c r="K3158">
        <v>0</v>
      </c>
      <c r="L3158" s="2">
        <v>0</v>
      </c>
      <c r="M3158" s="2">
        <v>0</v>
      </c>
      <c r="N3158" s="2">
        <v>0</v>
      </c>
      <c r="O3158" s="2">
        <v>435</v>
      </c>
      <c r="P3158" s="2">
        <v>0</v>
      </c>
      <c r="Q3158" s="2">
        <v>0</v>
      </c>
      <c r="R3158" s="2">
        <v>0</v>
      </c>
      <c r="S3158" s="2">
        <v>0</v>
      </c>
      <c r="T3158" s="2">
        <v>0</v>
      </c>
      <c r="U3158" s="2">
        <v>435</v>
      </c>
      <c r="V3158" t="s">
        <v>55</v>
      </c>
    </row>
    <row r="3159" spans="1:22" ht="15.75" hidden="1" thickBot="1" x14ac:dyDescent="0.3">
      <c r="A3159" t="s">
        <v>8322</v>
      </c>
      <c r="B3159" s="6" t="s">
        <v>10762</v>
      </c>
      <c r="C3159" t="s">
        <v>1</v>
      </c>
      <c r="D3159" t="s">
        <v>7706</v>
      </c>
      <c r="E3159" t="s">
        <v>10763</v>
      </c>
      <c r="F3159" t="s">
        <v>10764</v>
      </c>
      <c r="G3159">
        <v>56</v>
      </c>
      <c r="H3159">
        <v>56</v>
      </c>
      <c r="I3159">
        <v>56</v>
      </c>
      <c r="J3159">
        <v>56</v>
      </c>
      <c r="K3159">
        <v>0</v>
      </c>
      <c r="L3159" s="2">
        <v>0</v>
      </c>
      <c r="M3159" s="2">
        <v>0</v>
      </c>
      <c r="N3159" s="2">
        <v>0</v>
      </c>
      <c r="O3159" s="2">
        <v>780</v>
      </c>
      <c r="P3159" s="2">
        <v>0</v>
      </c>
      <c r="Q3159" s="2">
        <v>0</v>
      </c>
      <c r="R3159" s="2">
        <v>0</v>
      </c>
      <c r="S3159" s="2">
        <v>0</v>
      </c>
      <c r="T3159" s="2">
        <v>0</v>
      </c>
      <c r="U3159" s="2">
        <v>780</v>
      </c>
      <c r="V3159" t="s">
        <v>55</v>
      </c>
    </row>
    <row r="3160" spans="1:22" ht="15.75" hidden="1" thickBot="1" x14ac:dyDescent="0.3">
      <c r="A3160" t="s">
        <v>8322</v>
      </c>
      <c r="B3160" s="6" t="s">
        <v>10762</v>
      </c>
      <c r="C3160" t="s">
        <v>1</v>
      </c>
      <c r="D3160" t="s">
        <v>7706</v>
      </c>
      <c r="E3160" t="s">
        <v>10763</v>
      </c>
      <c r="F3160" t="s">
        <v>10764</v>
      </c>
      <c r="G3160">
        <v>55</v>
      </c>
      <c r="H3160">
        <v>55</v>
      </c>
      <c r="I3160">
        <v>55</v>
      </c>
      <c r="J3160">
        <v>55</v>
      </c>
      <c r="K3160">
        <v>0</v>
      </c>
      <c r="L3160" s="2">
        <v>0</v>
      </c>
      <c r="M3160" s="2">
        <v>0</v>
      </c>
      <c r="N3160" s="2">
        <v>0</v>
      </c>
      <c r="O3160" s="2">
        <v>20</v>
      </c>
      <c r="P3160" s="2">
        <v>0</v>
      </c>
      <c r="Q3160" s="2">
        <v>0</v>
      </c>
      <c r="R3160" s="2">
        <v>0</v>
      </c>
      <c r="S3160" s="2">
        <v>0</v>
      </c>
      <c r="T3160" s="2">
        <v>0</v>
      </c>
      <c r="U3160" s="2">
        <v>20</v>
      </c>
      <c r="V3160" t="s">
        <v>55</v>
      </c>
    </row>
    <row r="3161" spans="1:22" ht="15.75" hidden="1" thickBot="1" x14ac:dyDescent="0.3">
      <c r="A3161" t="s">
        <v>8322</v>
      </c>
      <c r="B3161" s="6" t="s">
        <v>10762</v>
      </c>
      <c r="C3161" t="s">
        <v>1</v>
      </c>
      <c r="D3161" t="s">
        <v>7706</v>
      </c>
      <c r="E3161" t="s">
        <v>10763</v>
      </c>
      <c r="F3161" t="s">
        <v>10764</v>
      </c>
      <c r="G3161">
        <v>54</v>
      </c>
      <c r="H3161">
        <v>54</v>
      </c>
      <c r="I3161">
        <v>54</v>
      </c>
      <c r="J3161">
        <v>54</v>
      </c>
      <c r="K3161">
        <v>0</v>
      </c>
      <c r="L3161" s="2">
        <v>0</v>
      </c>
      <c r="M3161" s="2">
        <v>0</v>
      </c>
      <c r="N3161" s="2">
        <v>0</v>
      </c>
      <c r="O3161" s="2">
        <v>93</v>
      </c>
      <c r="P3161" s="2">
        <v>0</v>
      </c>
      <c r="Q3161" s="2">
        <v>0</v>
      </c>
      <c r="R3161" s="2">
        <v>0</v>
      </c>
      <c r="S3161" s="2">
        <v>0</v>
      </c>
      <c r="T3161" s="2">
        <v>0</v>
      </c>
      <c r="U3161" s="2">
        <v>93</v>
      </c>
      <c r="V3161" t="s">
        <v>55</v>
      </c>
    </row>
    <row r="3162" spans="1:22" ht="15.75" hidden="1" thickBot="1" x14ac:dyDescent="0.3">
      <c r="A3162" t="s">
        <v>8322</v>
      </c>
      <c r="B3162" s="6" t="s">
        <v>10762</v>
      </c>
      <c r="C3162" t="s">
        <v>1</v>
      </c>
      <c r="D3162" t="s">
        <v>7706</v>
      </c>
      <c r="E3162" t="s">
        <v>10763</v>
      </c>
      <c r="F3162" t="s">
        <v>10764</v>
      </c>
      <c r="G3162">
        <v>53</v>
      </c>
      <c r="H3162">
        <v>53</v>
      </c>
      <c r="I3162">
        <v>53</v>
      </c>
      <c r="J3162">
        <v>53</v>
      </c>
      <c r="K3162">
        <v>0</v>
      </c>
      <c r="L3162" s="2">
        <v>0</v>
      </c>
      <c r="M3162" s="2">
        <v>0</v>
      </c>
      <c r="N3162" s="2">
        <v>0</v>
      </c>
      <c r="O3162" s="2">
        <v>62.4</v>
      </c>
      <c r="P3162" s="2">
        <v>0</v>
      </c>
      <c r="Q3162" s="2">
        <v>0</v>
      </c>
      <c r="R3162" s="2">
        <v>0</v>
      </c>
      <c r="S3162" s="2">
        <v>0</v>
      </c>
      <c r="T3162" s="2">
        <v>0</v>
      </c>
      <c r="U3162" s="2">
        <v>62.4</v>
      </c>
      <c r="V3162" t="s">
        <v>55</v>
      </c>
    </row>
    <row r="3163" spans="1:22" ht="15.75" hidden="1" thickBot="1" x14ac:dyDescent="0.3">
      <c r="A3163" t="s">
        <v>8322</v>
      </c>
      <c r="B3163" s="6" t="s">
        <v>10668</v>
      </c>
      <c r="C3163" t="s">
        <v>1</v>
      </c>
      <c r="D3163" t="s">
        <v>7706</v>
      </c>
      <c r="E3163" t="s">
        <v>10763</v>
      </c>
      <c r="F3163" t="s">
        <v>10764</v>
      </c>
      <c r="G3163">
        <v>52</v>
      </c>
      <c r="H3163">
        <v>52</v>
      </c>
      <c r="I3163">
        <v>52</v>
      </c>
      <c r="J3163">
        <v>52</v>
      </c>
      <c r="K3163">
        <v>0</v>
      </c>
      <c r="L3163" s="2">
        <v>0</v>
      </c>
      <c r="M3163" s="2">
        <v>0</v>
      </c>
      <c r="N3163" s="2">
        <v>0</v>
      </c>
      <c r="O3163" s="2">
        <v>11.02</v>
      </c>
      <c r="P3163" s="2">
        <v>0</v>
      </c>
      <c r="Q3163" s="2">
        <v>0</v>
      </c>
      <c r="R3163" s="2">
        <v>0</v>
      </c>
      <c r="S3163" s="2">
        <v>0</v>
      </c>
      <c r="T3163" s="2">
        <v>0</v>
      </c>
      <c r="U3163" s="2">
        <v>11.02</v>
      </c>
      <c r="V3163" t="s">
        <v>55</v>
      </c>
    </row>
    <row r="3164" spans="1:22" ht="15.75" hidden="1" thickBot="1" x14ac:dyDescent="0.3">
      <c r="A3164" t="s">
        <v>8322</v>
      </c>
      <c r="B3164" s="6" t="s">
        <v>10668</v>
      </c>
      <c r="C3164" t="s">
        <v>1</v>
      </c>
      <c r="D3164" t="s">
        <v>7706</v>
      </c>
      <c r="E3164" t="s">
        <v>10763</v>
      </c>
      <c r="F3164" t="s">
        <v>10764</v>
      </c>
      <c r="G3164">
        <v>51</v>
      </c>
      <c r="H3164">
        <v>51</v>
      </c>
      <c r="I3164">
        <v>51</v>
      </c>
      <c r="J3164">
        <v>51</v>
      </c>
      <c r="K3164">
        <v>0</v>
      </c>
      <c r="L3164" s="2">
        <v>0</v>
      </c>
      <c r="M3164" s="2">
        <v>0</v>
      </c>
      <c r="N3164" s="2">
        <v>0</v>
      </c>
      <c r="O3164" s="2">
        <v>542</v>
      </c>
      <c r="P3164" s="2">
        <v>0</v>
      </c>
      <c r="Q3164" s="2">
        <v>0</v>
      </c>
      <c r="R3164" s="2">
        <v>0</v>
      </c>
      <c r="S3164" s="2">
        <v>0</v>
      </c>
      <c r="T3164" s="2">
        <v>0</v>
      </c>
      <c r="U3164" s="2">
        <v>542</v>
      </c>
      <c r="V3164" t="s">
        <v>55</v>
      </c>
    </row>
    <row r="3165" spans="1:22" ht="15.75" hidden="1" thickBot="1" x14ac:dyDescent="0.3">
      <c r="A3165" t="s">
        <v>8322</v>
      </c>
      <c r="B3165" s="6" t="s">
        <v>10668</v>
      </c>
      <c r="C3165" t="s">
        <v>1</v>
      </c>
      <c r="D3165" t="s">
        <v>7706</v>
      </c>
      <c r="E3165" t="s">
        <v>10763</v>
      </c>
      <c r="F3165" t="s">
        <v>10764</v>
      </c>
      <c r="G3165">
        <v>50</v>
      </c>
      <c r="H3165">
        <v>50</v>
      </c>
      <c r="I3165">
        <v>50</v>
      </c>
      <c r="J3165">
        <v>50</v>
      </c>
      <c r="K3165">
        <v>0</v>
      </c>
      <c r="L3165" s="2">
        <v>0</v>
      </c>
      <c r="M3165" s="2">
        <v>0</v>
      </c>
      <c r="N3165" s="2">
        <v>0</v>
      </c>
      <c r="O3165" s="2">
        <v>52</v>
      </c>
      <c r="P3165" s="2">
        <v>0</v>
      </c>
      <c r="Q3165" s="2">
        <v>0</v>
      </c>
      <c r="R3165" s="2">
        <v>0</v>
      </c>
      <c r="S3165" s="2">
        <v>0</v>
      </c>
      <c r="T3165" s="2">
        <v>0</v>
      </c>
      <c r="U3165" s="2">
        <v>52</v>
      </c>
      <c r="V3165" t="s">
        <v>55</v>
      </c>
    </row>
    <row r="3166" spans="1:22" ht="15.75" hidden="1" thickBot="1" x14ac:dyDescent="0.3">
      <c r="A3166" t="s">
        <v>8322</v>
      </c>
      <c r="B3166" s="6" t="s">
        <v>10668</v>
      </c>
      <c r="C3166" t="s">
        <v>1</v>
      </c>
      <c r="D3166" t="s">
        <v>7706</v>
      </c>
      <c r="E3166" t="s">
        <v>10763</v>
      </c>
      <c r="F3166" t="s">
        <v>10764</v>
      </c>
      <c r="G3166">
        <v>49</v>
      </c>
      <c r="H3166">
        <v>49</v>
      </c>
      <c r="I3166">
        <v>49</v>
      </c>
      <c r="J3166">
        <v>49</v>
      </c>
      <c r="K3166">
        <v>0</v>
      </c>
      <c r="L3166" s="2">
        <v>0</v>
      </c>
      <c r="M3166" s="2">
        <v>0</v>
      </c>
      <c r="N3166" s="2">
        <v>0</v>
      </c>
      <c r="O3166" s="2">
        <v>508</v>
      </c>
      <c r="P3166" s="2">
        <v>0</v>
      </c>
      <c r="Q3166" s="2">
        <v>0</v>
      </c>
      <c r="R3166" s="2">
        <v>0</v>
      </c>
      <c r="S3166" s="2">
        <v>0</v>
      </c>
      <c r="T3166" s="2">
        <v>0</v>
      </c>
      <c r="U3166" s="2">
        <v>508</v>
      </c>
      <c r="V3166" t="s">
        <v>55</v>
      </c>
    </row>
    <row r="3167" spans="1:22" ht="15.75" hidden="1" thickBot="1" x14ac:dyDescent="0.3">
      <c r="A3167" t="s">
        <v>8322</v>
      </c>
      <c r="B3167" s="6" t="s">
        <v>10668</v>
      </c>
      <c r="C3167" t="s">
        <v>1</v>
      </c>
      <c r="D3167" t="s">
        <v>7706</v>
      </c>
      <c r="E3167" t="s">
        <v>10763</v>
      </c>
      <c r="F3167" t="s">
        <v>10764</v>
      </c>
      <c r="G3167">
        <v>48</v>
      </c>
      <c r="H3167">
        <v>48</v>
      </c>
      <c r="I3167">
        <v>48</v>
      </c>
      <c r="J3167">
        <v>48</v>
      </c>
      <c r="K3167">
        <v>0</v>
      </c>
      <c r="L3167" s="2">
        <v>0</v>
      </c>
      <c r="M3167" s="2">
        <v>0</v>
      </c>
      <c r="N3167" s="2">
        <v>0</v>
      </c>
      <c r="O3167" s="2">
        <v>160</v>
      </c>
      <c r="P3167" s="2">
        <v>0</v>
      </c>
      <c r="Q3167" s="2">
        <v>0</v>
      </c>
      <c r="R3167" s="2">
        <v>0</v>
      </c>
      <c r="S3167" s="2">
        <v>0</v>
      </c>
      <c r="T3167" s="2">
        <v>0</v>
      </c>
      <c r="U3167" s="2">
        <v>160</v>
      </c>
      <c r="V3167" t="s">
        <v>55</v>
      </c>
    </row>
    <row r="3168" spans="1:22" ht="15.75" hidden="1" thickBot="1" x14ac:dyDescent="0.3">
      <c r="A3168" t="s">
        <v>8322</v>
      </c>
      <c r="B3168" s="6" t="s">
        <v>10668</v>
      </c>
      <c r="C3168" t="s">
        <v>1</v>
      </c>
      <c r="D3168" t="s">
        <v>7706</v>
      </c>
      <c r="E3168" t="s">
        <v>10763</v>
      </c>
      <c r="F3168" t="s">
        <v>10764</v>
      </c>
      <c r="G3168">
        <v>47</v>
      </c>
      <c r="H3168">
        <v>47</v>
      </c>
      <c r="I3168">
        <v>47</v>
      </c>
      <c r="J3168">
        <v>47</v>
      </c>
      <c r="K3168">
        <v>0</v>
      </c>
      <c r="L3168" s="2">
        <v>0</v>
      </c>
      <c r="M3168" s="2">
        <v>0</v>
      </c>
      <c r="N3168" s="2">
        <v>0</v>
      </c>
      <c r="O3168" s="2">
        <v>6.6</v>
      </c>
      <c r="P3168" s="2">
        <v>0</v>
      </c>
      <c r="Q3168" s="2">
        <v>0</v>
      </c>
      <c r="R3168" s="2">
        <v>0</v>
      </c>
      <c r="S3168" s="2">
        <v>0</v>
      </c>
      <c r="T3168" s="2">
        <v>0</v>
      </c>
      <c r="U3168" s="2">
        <v>6.6</v>
      </c>
      <c r="V3168" t="s">
        <v>55</v>
      </c>
    </row>
    <row r="3169" spans="1:22" ht="15.75" hidden="1" thickBot="1" x14ac:dyDescent="0.3">
      <c r="A3169" t="s">
        <v>8322</v>
      </c>
      <c r="B3169" s="6" t="s">
        <v>10668</v>
      </c>
      <c r="C3169" t="s">
        <v>1</v>
      </c>
      <c r="D3169" t="s">
        <v>7706</v>
      </c>
      <c r="E3169" t="s">
        <v>10763</v>
      </c>
      <c r="F3169" t="s">
        <v>10764</v>
      </c>
      <c r="G3169">
        <v>46</v>
      </c>
      <c r="H3169">
        <v>46</v>
      </c>
      <c r="I3169">
        <v>46</v>
      </c>
      <c r="J3169">
        <v>46</v>
      </c>
      <c r="K3169">
        <v>0</v>
      </c>
      <c r="L3169" s="2">
        <v>0</v>
      </c>
      <c r="M3169" s="2">
        <v>0</v>
      </c>
      <c r="N3169" s="2">
        <v>0</v>
      </c>
      <c r="O3169" s="2">
        <v>135</v>
      </c>
      <c r="P3169" s="2">
        <v>0</v>
      </c>
      <c r="Q3169" s="2">
        <v>0</v>
      </c>
      <c r="R3169" s="2">
        <v>0</v>
      </c>
      <c r="S3169" s="2">
        <v>0</v>
      </c>
      <c r="T3169" s="2">
        <v>0</v>
      </c>
      <c r="U3169" s="2">
        <v>135</v>
      </c>
      <c r="V3169" t="s">
        <v>55</v>
      </c>
    </row>
    <row r="3170" spans="1:22" ht="15.75" hidden="1" thickBot="1" x14ac:dyDescent="0.3">
      <c r="A3170" t="s">
        <v>8322</v>
      </c>
      <c r="B3170" s="6" t="s">
        <v>10668</v>
      </c>
      <c r="C3170" t="s">
        <v>1</v>
      </c>
      <c r="D3170" t="s">
        <v>7706</v>
      </c>
      <c r="E3170" t="s">
        <v>10763</v>
      </c>
      <c r="F3170" t="s">
        <v>10764</v>
      </c>
      <c r="G3170">
        <v>45</v>
      </c>
      <c r="H3170">
        <v>45</v>
      </c>
      <c r="I3170">
        <v>45</v>
      </c>
      <c r="J3170">
        <v>45</v>
      </c>
      <c r="K3170">
        <v>0</v>
      </c>
      <c r="L3170" s="2">
        <v>0</v>
      </c>
      <c r="M3170" s="2">
        <v>0</v>
      </c>
      <c r="N3170" s="2">
        <v>0</v>
      </c>
      <c r="O3170" s="2">
        <v>450</v>
      </c>
      <c r="P3170" s="2">
        <v>0</v>
      </c>
      <c r="Q3170" s="2">
        <v>0</v>
      </c>
      <c r="R3170" s="2">
        <v>0</v>
      </c>
      <c r="S3170" s="2">
        <v>0</v>
      </c>
      <c r="T3170" s="2">
        <v>0</v>
      </c>
      <c r="U3170" s="2">
        <v>450</v>
      </c>
      <c r="V3170" t="s">
        <v>55</v>
      </c>
    </row>
    <row r="3171" spans="1:22" ht="15.75" hidden="1" thickBot="1" x14ac:dyDescent="0.3">
      <c r="A3171" t="s">
        <v>8322</v>
      </c>
      <c r="B3171" s="6" t="s">
        <v>10668</v>
      </c>
      <c r="C3171" t="s">
        <v>1</v>
      </c>
      <c r="D3171" t="s">
        <v>7706</v>
      </c>
      <c r="E3171" t="s">
        <v>10763</v>
      </c>
      <c r="F3171" t="s">
        <v>10764</v>
      </c>
      <c r="G3171">
        <v>44</v>
      </c>
      <c r="H3171">
        <v>44</v>
      </c>
      <c r="I3171">
        <v>44</v>
      </c>
      <c r="J3171">
        <v>44</v>
      </c>
      <c r="K3171">
        <v>0</v>
      </c>
      <c r="L3171" s="2">
        <v>0</v>
      </c>
      <c r="M3171" s="2">
        <v>0</v>
      </c>
      <c r="N3171" s="2">
        <v>0</v>
      </c>
      <c r="O3171" s="2">
        <v>0</v>
      </c>
      <c r="P3171" s="2">
        <v>0</v>
      </c>
      <c r="Q3171" s="2">
        <v>0</v>
      </c>
      <c r="R3171" s="2">
        <v>0</v>
      </c>
      <c r="S3171" s="2">
        <v>0</v>
      </c>
      <c r="T3171" s="2">
        <v>0</v>
      </c>
      <c r="U3171" s="2">
        <v>0</v>
      </c>
      <c r="V3171" t="s">
        <v>55</v>
      </c>
    </row>
    <row r="3172" spans="1:22" ht="15.75" hidden="1" thickBot="1" x14ac:dyDescent="0.3">
      <c r="A3172" t="s">
        <v>8322</v>
      </c>
      <c r="B3172" s="6" t="s">
        <v>10668</v>
      </c>
      <c r="C3172" t="s">
        <v>1</v>
      </c>
      <c r="D3172" t="s">
        <v>7706</v>
      </c>
      <c r="E3172" t="s">
        <v>10763</v>
      </c>
      <c r="F3172" t="s">
        <v>10764</v>
      </c>
      <c r="G3172">
        <v>43</v>
      </c>
      <c r="H3172">
        <v>43</v>
      </c>
      <c r="I3172">
        <v>43</v>
      </c>
      <c r="J3172">
        <v>43</v>
      </c>
      <c r="K3172">
        <v>0</v>
      </c>
      <c r="L3172" s="2">
        <v>0</v>
      </c>
      <c r="M3172" s="2">
        <v>0</v>
      </c>
      <c r="N3172" s="2">
        <v>0</v>
      </c>
      <c r="O3172" s="2">
        <v>780</v>
      </c>
      <c r="P3172" s="2">
        <v>0</v>
      </c>
      <c r="Q3172" s="2">
        <v>0</v>
      </c>
      <c r="R3172" s="2">
        <v>0</v>
      </c>
      <c r="S3172" s="2">
        <v>0</v>
      </c>
      <c r="T3172" s="2">
        <v>0</v>
      </c>
      <c r="U3172" s="2">
        <v>780</v>
      </c>
      <c r="V3172" t="s">
        <v>55</v>
      </c>
    </row>
    <row r="3173" spans="1:22" ht="15.75" hidden="1" thickBot="1" x14ac:dyDescent="0.3">
      <c r="A3173" t="s">
        <v>8322</v>
      </c>
      <c r="B3173" s="6" t="s">
        <v>10668</v>
      </c>
      <c r="C3173" t="s">
        <v>1</v>
      </c>
      <c r="D3173" t="s">
        <v>7706</v>
      </c>
      <c r="E3173" t="s">
        <v>10763</v>
      </c>
      <c r="F3173" t="s">
        <v>10764</v>
      </c>
      <c r="G3173">
        <v>42</v>
      </c>
      <c r="H3173">
        <v>42</v>
      </c>
      <c r="I3173">
        <v>42</v>
      </c>
      <c r="J3173">
        <v>42</v>
      </c>
      <c r="K3173">
        <v>0</v>
      </c>
      <c r="L3173" s="2">
        <v>0</v>
      </c>
      <c r="M3173" s="2">
        <v>0</v>
      </c>
      <c r="N3173" s="2">
        <v>0</v>
      </c>
      <c r="O3173" s="2">
        <v>150</v>
      </c>
      <c r="P3173" s="2">
        <v>0</v>
      </c>
      <c r="Q3173" s="2">
        <v>0</v>
      </c>
      <c r="R3173" s="2">
        <v>0</v>
      </c>
      <c r="S3173" s="2">
        <v>0</v>
      </c>
      <c r="T3173" s="2">
        <v>0</v>
      </c>
      <c r="U3173" s="2">
        <v>150</v>
      </c>
      <c r="V3173" t="s">
        <v>55</v>
      </c>
    </row>
    <row r="3174" spans="1:22" ht="15.75" hidden="1" thickBot="1" x14ac:dyDescent="0.3">
      <c r="A3174" t="s">
        <v>8322</v>
      </c>
      <c r="B3174" s="6" t="s">
        <v>10668</v>
      </c>
      <c r="C3174" t="s">
        <v>1</v>
      </c>
      <c r="D3174" t="s">
        <v>7706</v>
      </c>
      <c r="E3174" t="s">
        <v>10763</v>
      </c>
      <c r="F3174" t="s">
        <v>10764</v>
      </c>
      <c r="G3174">
        <v>41</v>
      </c>
      <c r="H3174">
        <v>41</v>
      </c>
      <c r="I3174">
        <v>41</v>
      </c>
      <c r="J3174">
        <v>41</v>
      </c>
      <c r="K3174">
        <v>0</v>
      </c>
      <c r="L3174" s="2">
        <v>0</v>
      </c>
      <c r="M3174" s="2">
        <v>0</v>
      </c>
      <c r="N3174" s="2">
        <v>0</v>
      </c>
      <c r="O3174" s="2">
        <v>66.849999999999994</v>
      </c>
      <c r="P3174" s="2">
        <v>0</v>
      </c>
      <c r="Q3174" s="2">
        <v>0</v>
      </c>
      <c r="R3174" s="2">
        <v>0</v>
      </c>
      <c r="S3174" s="2">
        <v>0</v>
      </c>
      <c r="T3174" s="2">
        <v>0</v>
      </c>
      <c r="U3174" s="2">
        <v>66.849999999999994</v>
      </c>
      <c r="V3174" t="s">
        <v>55</v>
      </c>
    </row>
    <row r="3175" spans="1:22" ht="15.75" hidden="1" thickBot="1" x14ac:dyDescent="0.3">
      <c r="A3175" t="s">
        <v>8322</v>
      </c>
      <c r="B3175" s="6" t="s">
        <v>10668</v>
      </c>
      <c r="C3175" t="s">
        <v>1</v>
      </c>
      <c r="D3175" t="s">
        <v>7706</v>
      </c>
      <c r="E3175" t="s">
        <v>10763</v>
      </c>
      <c r="F3175" t="s">
        <v>10764</v>
      </c>
      <c r="G3175">
        <v>40</v>
      </c>
      <c r="H3175">
        <v>40</v>
      </c>
      <c r="I3175">
        <v>40</v>
      </c>
      <c r="J3175">
        <v>40</v>
      </c>
      <c r="K3175">
        <v>0</v>
      </c>
      <c r="L3175" s="2">
        <v>0</v>
      </c>
      <c r="M3175" s="2">
        <v>0</v>
      </c>
      <c r="N3175" s="2">
        <v>0</v>
      </c>
      <c r="O3175" s="2">
        <v>45</v>
      </c>
      <c r="P3175" s="2">
        <v>0</v>
      </c>
      <c r="Q3175" s="2">
        <v>0</v>
      </c>
      <c r="R3175" s="2">
        <v>0</v>
      </c>
      <c r="S3175" s="2">
        <v>0</v>
      </c>
      <c r="T3175" s="2">
        <v>0</v>
      </c>
      <c r="U3175" s="2">
        <v>45</v>
      </c>
      <c r="V3175" t="s">
        <v>55</v>
      </c>
    </row>
    <row r="3176" spans="1:22" ht="15.75" hidden="1" thickBot="1" x14ac:dyDescent="0.3">
      <c r="A3176" t="s">
        <v>8322</v>
      </c>
      <c r="B3176" s="6" t="s">
        <v>10668</v>
      </c>
      <c r="C3176" t="s">
        <v>1</v>
      </c>
      <c r="D3176" t="s">
        <v>7706</v>
      </c>
      <c r="E3176" t="s">
        <v>10763</v>
      </c>
      <c r="F3176" t="s">
        <v>10764</v>
      </c>
      <c r="G3176">
        <v>39</v>
      </c>
      <c r="H3176">
        <v>39</v>
      </c>
      <c r="I3176">
        <v>39</v>
      </c>
      <c r="J3176">
        <v>39</v>
      </c>
      <c r="K3176">
        <v>0</v>
      </c>
      <c r="L3176" s="2">
        <v>0</v>
      </c>
      <c r="M3176" s="2">
        <v>0</v>
      </c>
      <c r="N3176" s="2">
        <v>0</v>
      </c>
      <c r="O3176" s="2">
        <v>400.94</v>
      </c>
      <c r="P3176" s="2">
        <v>0</v>
      </c>
      <c r="Q3176" s="2">
        <v>0</v>
      </c>
      <c r="R3176" s="2">
        <v>0</v>
      </c>
      <c r="S3176" s="2">
        <v>0</v>
      </c>
      <c r="T3176" s="2">
        <v>0</v>
      </c>
      <c r="U3176" s="2">
        <v>400.94</v>
      </c>
      <c r="V3176" t="s">
        <v>55</v>
      </c>
    </row>
    <row r="3177" spans="1:22" ht="15.75" hidden="1" thickBot="1" x14ac:dyDescent="0.3">
      <c r="A3177" t="s">
        <v>8322</v>
      </c>
      <c r="B3177" s="6" t="s">
        <v>10668</v>
      </c>
      <c r="C3177" t="s">
        <v>1</v>
      </c>
      <c r="D3177" t="s">
        <v>7706</v>
      </c>
      <c r="E3177" t="s">
        <v>10763</v>
      </c>
      <c r="F3177" t="s">
        <v>10764</v>
      </c>
      <c r="G3177">
        <v>38</v>
      </c>
      <c r="H3177">
        <v>38</v>
      </c>
      <c r="I3177">
        <v>38</v>
      </c>
      <c r="J3177">
        <v>38</v>
      </c>
      <c r="K3177">
        <v>0</v>
      </c>
      <c r="L3177" s="2">
        <v>0</v>
      </c>
      <c r="M3177" s="2">
        <v>0</v>
      </c>
      <c r="N3177" s="2">
        <v>0</v>
      </c>
      <c r="O3177" s="2">
        <v>23.4</v>
      </c>
      <c r="P3177" s="2">
        <v>0</v>
      </c>
      <c r="Q3177" s="2">
        <v>0</v>
      </c>
      <c r="R3177" s="2">
        <v>0</v>
      </c>
      <c r="S3177" s="2">
        <v>0</v>
      </c>
      <c r="T3177" s="2">
        <v>0</v>
      </c>
      <c r="U3177" s="2">
        <v>23.4</v>
      </c>
      <c r="V3177" t="s">
        <v>55</v>
      </c>
    </row>
    <row r="3178" spans="1:22" ht="15.75" hidden="1" thickBot="1" x14ac:dyDescent="0.3">
      <c r="A3178" t="s">
        <v>8322</v>
      </c>
      <c r="B3178" s="6" t="s">
        <v>10668</v>
      </c>
      <c r="C3178" t="s">
        <v>1</v>
      </c>
      <c r="D3178" t="s">
        <v>7706</v>
      </c>
      <c r="E3178" t="s">
        <v>10763</v>
      </c>
      <c r="F3178" t="s">
        <v>10764</v>
      </c>
      <c r="G3178">
        <v>37</v>
      </c>
      <c r="H3178">
        <v>37</v>
      </c>
      <c r="I3178">
        <v>37</v>
      </c>
      <c r="J3178">
        <v>37</v>
      </c>
      <c r="K3178">
        <v>0</v>
      </c>
      <c r="L3178" s="2">
        <v>0</v>
      </c>
      <c r="M3178" s="2">
        <v>0</v>
      </c>
      <c r="N3178" s="2">
        <v>0</v>
      </c>
      <c r="O3178" s="2">
        <v>355</v>
      </c>
      <c r="P3178" s="2">
        <v>0</v>
      </c>
      <c r="Q3178" s="2">
        <v>0</v>
      </c>
      <c r="R3178" s="2">
        <v>0</v>
      </c>
      <c r="S3178" s="2">
        <v>0</v>
      </c>
      <c r="T3178" s="2">
        <v>0</v>
      </c>
      <c r="U3178" s="2">
        <v>355</v>
      </c>
      <c r="V3178" t="s">
        <v>55</v>
      </c>
    </row>
    <row r="3179" spans="1:22" ht="15.75" hidden="1" thickBot="1" x14ac:dyDescent="0.3">
      <c r="A3179" t="s">
        <v>8322</v>
      </c>
      <c r="B3179" s="6" t="s">
        <v>10668</v>
      </c>
      <c r="C3179" t="s">
        <v>1</v>
      </c>
      <c r="D3179" t="s">
        <v>7706</v>
      </c>
      <c r="E3179" t="s">
        <v>10763</v>
      </c>
      <c r="F3179" t="s">
        <v>10764</v>
      </c>
      <c r="G3179">
        <v>36</v>
      </c>
      <c r="H3179">
        <v>36</v>
      </c>
      <c r="I3179">
        <v>36</v>
      </c>
      <c r="J3179">
        <v>36</v>
      </c>
      <c r="K3179">
        <v>0</v>
      </c>
      <c r="L3179" s="2">
        <v>0</v>
      </c>
      <c r="M3179" s="2">
        <v>0</v>
      </c>
      <c r="N3179" s="2">
        <v>0</v>
      </c>
      <c r="O3179" s="2">
        <v>192.45</v>
      </c>
      <c r="P3179" s="2">
        <v>0</v>
      </c>
      <c r="Q3179" s="2">
        <v>0</v>
      </c>
      <c r="R3179" s="2">
        <v>0</v>
      </c>
      <c r="S3179" s="2">
        <v>0</v>
      </c>
      <c r="T3179" s="2">
        <v>0</v>
      </c>
      <c r="U3179" s="2">
        <v>192.45</v>
      </c>
      <c r="V3179" t="s">
        <v>55</v>
      </c>
    </row>
    <row r="3180" spans="1:22" ht="15.75" hidden="1" thickBot="1" x14ac:dyDescent="0.3">
      <c r="A3180" t="s">
        <v>8322</v>
      </c>
      <c r="B3180" s="6" t="s">
        <v>10668</v>
      </c>
      <c r="C3180" t="s">
        <v>1</v>
      </c>
      <c r="D3180" t="s">
        <v>7706</v>
      </c>
      <c r="E3180" t="s">
        <v>10763</v>
      </c>
      <c r="F3180" t="s">
        <v>10764</v>
      </c>
      <c r="G3180">
        <v>35</v>
      </c>
      <c r="H3180">
        <v>35</v>
      </c>
      <c r="I3180">
        <v>35</v>
      </c>
      <c r="J3180">
        <v>35</v>
      </c>
      <c r="K3180">
        <v>0</v>
      </c>
      <c r="L3180" s="2">
        <v>0</v>
      </c>
      <c r="M3180" s="2">
        <v>0</v>
      </c>
      <c r="N3180" s="2">
        <v>0</v>
      </c>
      <c r="O3180" s="2">
        <v>138</v>
      </c>
      <c r="P3180" s="2">
        <v>0</v>
      </c>
      <c r="Q3180" s="2">
        <v>0</v>
      </c>
      <c r="R3180" s="2">
        <v>0</v>
      </c>
      <c r="S3180" s="2">
        <v>0</v>
      </c>
      <c r="T3180" s="2">
        <v>0</v>
      </c>
      <c r="U3180" s="2">
        <v>138</v>
      </c>
      <c r="V3180" t="s">
        <v>55</v>
      </c>
    </row>
    <row r="3181" spans="1:22" ht="15.75" hidden="1" thickBot="1" x14ac:dyDescent="0.3">
      <c r="A3181" t="s">
        <v>8322</v>
      </c>
      <c r="B3181" s="6" t="s">
        <v>10704</v>
      </c>
      <c r="C3181" t="s">
        <v>1</v>
      </c>
      <c r="D3181" t="s">
        <v>7706</v>
      </c>
      <c r="E3181" t="s">
        <v>10763</v>
      </c>
      <c r="F3181" t="s">
        <v>10764</v>
      </c>
      <c r="G3181">
        <v>34</v>
      </c>
      <c r="H3181">
        <v>34</v>
      </c>
      <c r="I3181">
        <v>34</v>
      </c>
      <c r="J3181">
        <v>34</v>
      </c>
      <c r="K3181">
        <v>0</v>
      </c>
      <c r="L3181" s="2">
        <v>0</v>
      </c>
      <c r="M3181" s="2">
        <v>0</v>
      </c>
      <c r="N3181" s="2">
        <v>0</v>
      </c>
      <c r="O3181" s="2">
        <v>95</v>
      </c>
      <c r="P3181" s="2">
        <v>0</v>
      </c>
      <c r="Q3181" s="2">
        <v>0</v>
      </c>
      <c r="R3181" s="2">
        <v>0</v>
      </c>
      <c r="S3181" s="2">
        <v>0</v>
      </c>
      <c r="T3181" s="2">
        <v>0</v>
      </c>
      <c r="U3181" s="2">
        <v>95</v>
      </c>
      <c r="V3181" t="s">
        <v>55</v>
      </c>
    </row>
    <row r="3182" spans="1:22" ht="15.75" hidden="1" thickBot="1" x14ac:dyDescent="0.3">
      <c r="A3182" t="s">
        <v>8322</v>
      </c>
      <c r="B3182" s="6" t="s">
        <v>10704</v>
      </c>
      <c r="C3182" t="s">
        <v>1</v>
      </c>
      <c r="D3182" t="s">
        <v>7706</v>
      </c>
      <c r="E3182" t="s">
        <v>10763</v>
      </c>
      <c r="F3182" t="s">
        <v>10764</v>
      </c>
      <c r="G3182">
        <v>33</v>
      </c>
      <c r="H3182">
        <v>33</v>
      </c>
      <c r="I3182">
        <v>33</v>
      </c>
      <c r="J3182">
        <v>33</v>
      </c>
      <c r="K3182">
        <v>0</v>
      </c>
      <c r="L3182" s="2">
        <v>0</v>
      </c>
      <c r="M3182" s="2">
        <v>0</v>
      </c>
      <c r="N3182" s="2">
        <v>0</v>
      </c>
      <c r="O3182" s="2">
        <v>0</v>
      </c>
      <c r="P3182" s="2">
        <v>0</v>
      </c>
      <c r="Q3182" s="2">
        <v>0</v>
      </c>
      <c r="R3182" s="2">
        <v>0</v>
      </c>
      <c r="S3182" s="2">
        <v>0</v>
      </c>
      <c r="T3182" s="2">
        <v>0</v>
      </c>
      <c r="U3182" s="2">
        <v>0</v>
      </c>
      <c r="V3182" t="s">
        <v>55</v>
      </c>
    </row>
    <row r="3183" spans="1:22" ht="15.75" hidden="1" thickBot="1" x14ac:dyDescent="0.3">
      <c r="A3183" t="s">
        <v>8322</v>
      </c>
      <c r="B3183" s="6" t="s">
        <v>10704</v>
      </c>
      <c r="C3183" t="s">
        <v>1</v>
      </c>
      <c r="D3183" t="s">
        <v>7706</v>
      </c>
      <c r="E3183" t="s">
        <v>10763</v>
      </c>
      <c r="F3183" t="s">
        <v>10764</v>
      </c>
      <c r="G3183">
        <v>32</v>
      </c>
      <c r="H3183">
        <v>32</v>
      </c>
      <c r="I3183">
        <v>32</v>
      </c>
      <c r="J3183">
        <v>32</v>
      </c>
      <c r="K3183">
        <v>0</v>
      </c>
      <c r="L3183" s="2">
        <v>0</v>
      </c>
      <c r="M3183" s="2">
        <v>0</v>
      </c>
      <c r="N3183" s="2">
        <v>0</v>
      </c>
      <c r="O3183" s="2">
        <v>10.95</v>
      </c>
      <c r="P3183" s="2">
        <v>0</v>
      </c>
      <c r="Q3183" s="2">
        <v>0</v>
      </c>
      <c r="R3183" s="2">
        <v>0</v>
      </c>
      <c r="S3183" s="2">
        <v>0</v>
      </c>
      <c r="T3183" s="2">
        <v>0</v>
      </c>
      <c r="U3183" s="2">
        <v>10.95</v>
      </c>
      <c r="V3183" t="s">
        <v>55</v>
      </c>
    </row>
    <row r="3184" spans="1:22" ht="15.75" hidden="1" thickBot="1" x14ac:dyDescent="0.3">
      <c r="A3184" t="s">
        <v>8322</v>
      </c>
      <c r="B3184" s="6" t="s">
        <v>10704</v>
      </c>
      <c r="C3184" t="s">
        <v>1</v>
      </c>
      <c r="D3184" t="s">
        <v>7706</v>
      </c>
      <c r="E3184" t="s">
        <v>10763</v>
      </c>
      <c r="F3184" t="s">
        <v>10764</v>
      </c>
      <c r="G3184">
        <v>31</v>
      </c>
      <c r="H3184">
        <v>31</v>
      </c>
      <c r="I3184">
        <v>31</v>
      </c>
      <c r="J3184">
        <v>31</v>
      </c>
      <c r="K3184">
        <v>0</v>
      </c>
      <c r="L3184" s="2">
        <v>0</v>
      </c>
      <c r="M3184" s="2">
        <v>0</v>
      </c>
      <c r="N3184" s="2">
        <v>0</v>
      </c>
      <c r="O3184" s="2">
        <v>21</v>
      </c>
      <c r="P3184" s="2">
        <v>0</v>
      </c>
      <c r="Q3184" s="2">
        <v>0</v>
      </c>
      <c r="R3184" s="2">
        <v>0</v>
      </c>
      <c r="S3184" s="2">
        <v>0</v>
      </c>
      <c r="T3184" s="2">
        <v>0</v>
      </c>
      <c r="U3184" s="2">
        <v>21</v>
      </c>
      <c r="V3184" t="s">
        <v>55</v>
      </c>
    </row>
    <row r="3185" spans="1:22" ht="15.75" hidden="1" thickBot="1" x14ac:dyDescent="0.3">
      <c r="A3185" t="s">
        <v>8322</v>
      </c>
      <c r="B3185" s="6" t="s">
        <v>10704</v>
      </c>
      <c r="C3185" t="s">
        <v>1</v>
      </c>
      <c r="D3185" t="s">
        <v>7706</v>
      </c>
      <c r="E3185" t="s">
        <v>10763</v>
      </c>
      <c r="F3185" t="s">
        <v>10764</v>
      </c>
      <c r="G3185">
        <v>30</v>
      </c>
      <c r="H3185">
        <v>30</v>
      </c>
      <c r="I3185">
        <v>30</v>
      </c>
      <c r="J3185">
        <v>30</v>
      </c>
      <c r="K3185">
        <v>0</v>
      </c>
      <c r="L3185" s="2">
        <v>0</v>
      </c>
      <c r="M3185" s="2">
        <v>0</v>
      </c>
      <c r="N3185" s="2">
        <v>0</v>
      </c>
      <c r="O3185" s="2">
        <v>67.650000000000006</v>
      </c>
      <c r="P3185" s="2">
        <v>0</v>
      </c>
      <c r="Q3185" s="2">
        <v>0</v>
      </c>
      <c r="R3185" s="2">
        <v>0</v>
      </c>
      <c r="S3185" s="2">
        <v>0</v>
      </c>
      <c r="T3185" s="2">
        <v>0</v>
      </c>
      <c r="U3185" s="2">
        <v>67.650000000000006</v>
      </c>
      <c r="V3185" t="s">
        <v>55</v>
      </c>
    </row>
    <row r="3186" spans="1:22" ht="15.75" hidden="1" thickBot="1" x14ac:dyDescent="0.3">
      <c r="A3186" t="s">
        <v>8322</v>
      </c>
      <c r="B3186" s="6" t="s">
        <v>10704</v>
      </c>
      <c r="C3186" t="s">
        <v>1</v>
      </c>
      <c r="D3186" t="s">
        <v>7706</v>
      </c>
      <c r="E3186" t="s">
        <v>10763</v>
      </c>
      <c r="F3186" t="s">
        <v>10764</v>
      </c>
      <c r="G3186">
        <v>29</v>
      </c>
      <c r="H3186">
        <v>29</v>
      </c>
      <c r="I3186">
        <v>29</v>
      </c>
      <c r="J3186">
        <v>29</v>
      </c>
      <c r="K3186">
        <v>0</v>
      </c>
      <c r="L3186" s="2">
        <v>0</v>
      </c>
      <c r="M3186" s="2">
        <v>0</v>
      </c>
      <c r="N3186" s="2">
        <v>0</v>
      </c>
      <c r="O3186" s="2">
        <v>88</v>
      </c>
      <c r="P3186" s="2">
        <v>0</v>
      </c>
      <c r="Q3186" s="2">
        <v>0</v>
      </c>
      <c r="R3186" s="2">
        <v>0</v>
      </c>
      <c r="S3186" s="2">
        <v>0</v>
      </c>
      <c r="T3186" s="2">
        <v>0</v>
      </c>
      <c r="U3186" s="2">
        <v>88</v>
      </c>
      <c r="V3186" t="s">
        <v>55</v>
      </c>
    </row>
    <row r="3187" spans="1:22" ht="15.75" hidden="1" thickBot="1" x14ac:dyDescent="0.3">
      <c r="A3187" t="s">
        <v>8322</v>
      </c>
      <c r="B3187" s="6" t="s">
        <v>10704</v>
      </c>
      <c r="C3187" t="s">
        <v>1</v>
      </c>
      <c r="D3187" t="s">
        <v>7706</v>
      </c>
      <c r="E3187" t="s">
        <v>10763</v>
      </c>
      <c r="F3187" t="s">
        <v>10764</v>
      </c>
      <c r="G3187">
        <v>28</v>
      </c>
      <c r="H3187">
        <v>28</v>
      </c>
      <c r="I3187">
        <v>28</v>
      </c>
      <c r="J3187">
        <v>28</v>
      </c>
      <c r="K3187">
        <v>0</v>
      </c>
      <c r="L3187" s="2">
        <v>0</v>
      </c>
      <c r="M3187" s="2">
        <v>0</v>
      </c>
      <c r="N3187" s="2">
        <v>0</v>
      </c>
      <c r="O3187" s="2">
        <v>137.75</v>
      </c>
      <c r="P3187" s="2">
        <v>0</v>
      </c>
      <c r="Q3187" s="2">
        <v>0</v>
      </c>
      <c r="R3187" s="2">
        <v>0</v>
      </c>
      <c r="S3187" s="2">
        <v>0</v>
      </c>
      <c r="T3187" s="2">
        <v>0</v>
      </c>
      <c r="U3187" s="2">
        <v>137.75</v>
      </c>
      <c r="V3187" t="s">
        <v>55</v>
      </c>
    </row>
    <row r="3188" spans="1:22" ht="15.75" hidden="1" thickBot="1" x14ac:dyDescent="0.3">
      <c r="A3188" t="s">
        <v>8322</v>
      </c>
      <c r="B3188" s="6" t="s">
        <v>10704</v>
      </c>
      <c r="C3188" t="s">
        <v>1</v>
      </c>
      <c r="D3188" t="s">
        <v>7706</v>
      </c>
      <c r="E3188" t="s">
        <v>10763</v>
      </c>
      <c r="F3188" t="s">
        <v>10764</v>
      </c>
      <c r="G3188">
        <v>27</v>
      </c>
      <c r="H3188">
        <v>27</v>
      </c>
      <c r="I3188">
        <v>27</v>
      </c>
      <c r="J3188">
        <v>27</v>
      </c>
      <c r="K3188">
        <v>0</v>
      </c>
      <c r="L3188" s="2">
        <v>0</v>
      </c>
      <c r="M3188" s="2">
        <v>0</v>
      </c>
      <c r="N3188" s="2">
        <v>0</v>
      </c>
      <c r="O3188" s="2">
        <v>10.8</v>
      </c>
      <c r="P3188" s="2">
        <v>0</v>
      </c>
      <c r="Q3188" s="2">
        <v>0</v>
      </c>
      <c r="R3188" s="2">
        <v>0</v>
      </c>
      <c r="S3188" s="2">
        <v>0</v>
      </c>
      <c r="T3188" s="2">
        <v>0</v>
      </c>
      <c r="U3188" s="2">
        <v>10.8</v>
      </c>
      <c r="V3188" t="s">
        <v>55</v>
      </c>
    </row>
    <row r="3189" spans="1:22" ht="15.75" hidden="1" thickBot="1" x14ac:dyDescent="0.3">
      <c r="A3189" t="s">
        <v>8322</v>
      </c>
      <c r="B3189" s="6" t="s">
        <v>10704</v>
      </c>
      <c r="C3189" t="s">
        <v>1</v>
      </c>
      <c r="D3189" t="s">
        <v>7706</v>
      </c>
      <c r="E3189" t="s">
        <v>10763</v>
      </c>
      <c r="F3189" t="s">
        <v>10764</v>
      </c>
      <c r="G3189">
        <v>26</v>
      </c>
      <c r="H3189">
        <v>26</v>
      </c>
      <c r="I3189">
        <v>26</v>
      </c>
      <c r="J3189">
        <v>26</v>
      </c>
      <c r="K3189">
        <v>0</v>
      </c>
      <c r="L3189" s="2">
        <v>0</v>
      </c>
      <c r="M3189" s="2">
        <v>0</v>
      </c>
      <c r="N3189" s="2">
        <v>0</v>
      </c>
      <c r="O3189" s="2">
        <v>38.5</v>
      </c>
      <c r="P3189" s="2">
        <v>0</v>
      </c>
      <c r="Q3189" s="2">
        <v>0</v>
      </c>
      <c r="R3189" s="2">
        <v>0</v>
      </c>
      <c r="S3189" s="2">
        <v>0</v>
      </c>
      <c r="T3189" s="2">
        <v>0</v>
      </c>
      <c r="U3189" s="2">
        <v>38.5</v>
      </c>
      <c r="V3189" t="s">
        <v>55</v>
      </c>
    </row>
    <row r="3190" spans="1:22" ht="15.75" hidden="1" thickBot="1" x14ac:dyDescent="0.3">
      <c r="A3190" t="s">
        <v>8322</v>
      </c>
      <c r="B3190" s="6" t="s">
        <v>10704</v>
      </c>
      <c r="C3190" t="s">
        <v>1</v>
      </c>
      <c r="D3190" t="s">
        <v>7706</v>
      </c>
      <c r="E3190" t="s">
        <v>10763</v>
      </c>
      <c r="F3190" t="s">
        <v>10764</v>
      </c>
      <c r="G3190">
        <v>25</v>
      </c>
      <c r="H3190">
        <v>25</v>
      </c>
      <c r="I3190">
        <v>25</v>
      </c>
      <c r="J3190">
        <v>25</v>
      </c>
      <c r="K3190">
        <v>0</v>
      </c>
      <c r="L3190" s="2">
        <v>0</v>
      </c>
      <c r="M3190" s="2">
        <v>0</v>
      </c>
      <c r="N3190" s="2">
        <v>0</v>
      </c>
      <c r="O3190" s="2">
        <v>22</v>
      </c>
      <c r="P3190" s="2">
        <v>0</v>
      </c>
      <c r="Q3190" s="2">
        <v>0</v>
      </c>
      <c r="R3190" s="2">
        <v>0</v>
      </c>
      <c r="S3190" s="2">
        <v>0</v>
      </c>
      <c r="T3190" s="2">
        <v>0</v>
      </c>
      <c r="U3190" s="2">
        <v>22</v>
      </c>
      <c r="V3190" t="s">
        <v>55</v>
      </c>
    </row>
    <row r="3191" spans="1:22" ht="15.75" hidden="1" thickBot="1" x14ac:dyDescent="0.3">
      <c r="A3191" t="s">
        <v>8322</v>
      </c>
      <c r="B3191" s="6" t="s">
        <v>10704</v>
      </c>
      <c r="C3191" t="s">
        <v>1</v>
      </c>
      <c r="D3191" t="s">
        <v>7706</v>
      </c>
      <c r="E3191" t="s">
        <v>10763</v>
      </c>
      <c r="F3191" t="s">
        <v>10764</v>
      </c>
      <c r="G3191">
        <v>24</v>
      </c>
      <c r="H3191">
        <v>24</v>
      </c>
      <c r="I3191">
        <v>24</v>
      </c>
      <c r="J3191">
        <v>24</v>
      </c>
      <c r="K3191">
        <v>0</v>
      </c>
      <c r="L3191" s="2">
        <v>0</v>
      </c>
      <c r="M3191" s="2">
        <v>0</v>
      </c>
      <c r="N3191" s="2">
        <v>0</v>
      </c>
      <c r="O3191" s="2">
        <v>130</v>
      </c>
      <c r="P3191" s="2">
        <v>0</v>
      </c>
      <c r="Q3191" s="2">
        <v>0</v>
      </c>
      <c r="R3191" s="2">
        <v>0</v>
      </c>
      <c r="S3191" s="2">
        <v>0</v>
      </c>
      <c r="T3191" s="2">
        <v>0</v>
      </c>
      <c r="U3191" s="2">
        <v>130</v>
      </c>
      <c r="V3191" t="s">
        <v>55</v>
      </c>
    </row>
    <row r="3192" spans="1:22" ht="15.75" hidden="1" thickBot="1" x14ac:dyDescent="0.3">
      <c r="A3192" t="s">
        <v>8322</v>
      </c>
      <c r="B3192" s="6" t="s">
        <v>10704</v>
      </c>
      <c r="C3192" t="s">
        <v>1</v>
      </c>
      <c r="D3192" t="s">
        <v>7706</v>
      </c>
      <c r="E3192" t="s">
        <v>10763</v>
      </c>
      <c r="F3192" t="s">
        <v>10764</v>
      </c>
      <c r="G3192">
        <v>23</v>
      </c>
      <c r="H3192">
        <v>23</v>
      </c>
      <c r="I3192">
        <v>23</v>
      </c>
      <c r="J3192">
        <v>23</v>
      </c>
      <c r="K3192">
        <v>0</v>
      </c>
      <c r="L3192" s="2">
        <v>0</v>
      </c>
      <c r="M3192" s="2">
        <v>0</v>
      </c>
      <c r="N3192" s="2">
        <v>0</v>
      </c>
      <c r="O3192" s="2">
        <v>36.1</v>
      </c>
      <c r="P3192" s="2">
        <v>0</v>
      </c>
      <c r="Q3192" s="2">
        <v>0</v>
      </c>
      <c r="R3192" s="2">
        <v>0</v>
      </c>
      <c r="S3192" s="2">
        <v>0</v>
      </c>
      <c r="T3192" s="2">
        <v>0</v>
      </c>
      <c r="U3192" s="2">
        <v>36.1</v>
      </c>
      <c r="V3192" t="s">
        <v>55</v>
      </c>
    </row>
    <row r="3193" spans="1:22" ht="15.75" hidden="1" thickBot="1" x14ac:dyDescent="0.3">
      <c r="A3193" t="s">
        <v>8322</v>
      </c>
      <c r="B3193" s="6" t="s">
        <v>10704</v>
      </c>
      <c r="C3193" t="s">
        <v>1</v>
      </c>
      <c r="D3193" t="s">
        <v>7706</v>
      </c>
      <c r="E3193" t="s">
        <v>10763</v>
      </c>
      <c r="F3193" t="s">
        <v>10764</v>
      </c>
      <c r="G3193">
        <v>22</v>
      </c>
      <c r="H3193">
        <v>22</v>
      </c>
      <c r="I3193">
        <v>22</v>
      </c>
      <c r="J3193">
        <v>22</v>
      </c>
      <c r="K3193">
        <v>0</v>
      </c>
      <c r="L3193" s="2">
        <v>0</v>
      </c>
      <c r="M3193" s="2">
        <v>0</v>
      </c>
      <c r="N3193" s="2">
        <v>0</v>
      </c>
      <c r="O3193" s="2">
        <v>336.5</v>
      </c>
      <c r="P3193" s="2">
        <v>0</v>
      </c>
      <c r="Q3193" s="2">
        <v>0</v>
      </c>
      <c r="R3193" s="2">
        <v>0</v>
      </c>
      <c r="S3193" s="2">
        <v>0</v>
      </c>
      <c r="T3193" s="2">
        <v>0</v>
      </c>
      <c r="U3193" s="2">
        <v>336.5</v>
      </c>
      <c r="V3193" t="s">
        <v>55</v>
      </c>
    </row>
    <row r="3194" spans="1:22" ht="15.75" hidden="1" thickBot="1" x14ac:dyDescent="0.3">
      <c r="A3194" t="s">
        <v>8322</v>
      </c>
      <c r="B3194" s="6" t="s">
        <v>10704</v>
      </c>
      <c r="C3194" t="s">
        <v>1</v>
      </c>
      <c r="D3194" t="s">
        <v>7706</v>
      </c>
      <c r="E3194" t="s">
        <v>10763</v>
      </c>
      <c r="F3194" t="s">
        <v>10764</v>
      </c>
      <c r="G3194">
        <v>21</v>
      </c>
      <c r="H3194">
        <v>21</v>
      </c>
      <c r="I3194">
        <v>21</v>
      </c>
      <c r="J3194">
        <v>21</v>
      </c>
      <c r="K3194">
        <v>0</v>
      </c>
      <c r="L3194" s="2">
        <v>0</v>
      </c>
      <c r="M3194" s="2">
        <v>0</v>
      </c>
      <c r="N3194" s="2">
        <v>0</v>
      </c>
      <c r="O3194" s="2">
        <v>9</v>
      </c>
      <c r="P3194" s="2">
        <v>0</v>
      </c>
      <c r="Q3194" s="2">
        <v>0</v>
      </c>
      <c r="R3194" s="2">
        <v>0</v>
      </c>
      <c r="S3194" s="2">
        <v>0</v>
      </c>
      <c r="T3194" s="2">
        <v>0</v>
      </c>
      <c r="U3194" s="2">
        <v>9</v>
      </c>
      <c r="V3194" t="s">
        <v>55</v>
      </c>
    </row>
    <row r="3195" spans="1:22" ht="15.75" hidden="1" thickBot="1" x14ac:dyDescent="0.3">
      <c r="A3195" t="s">
        <v>8322</v>
      </c>
      <c r="B3195" s="6" t="s">
        <v>10704</v>
      </c>
      <c r="C3195" t="s">
        <v>1</v>
      </c>
      <c r="D3195" t="s">
        <v>7706</v>
      </c>
      <c r="E3195" t="s">
        <v>10763</v>
      </c>
      <c r="F3195" t="s">
        <v>10764</v>
      </c>
      <c r="G3195">
        <v>20</v>
      </c>
      <c r="H3195">
        <v>20</v>
      </c>
      <c r="I3195">
        <v>20</v>
      </c>
      <c r="J3195">
        <v>20</v>
      </c>
      <c r="K3195">
        <v>0</v>
      </c>
      <c r="L3195" s="2">
        <v>0</v>
      </c>
      <c r="M3195" s="2">
        <v>0</v>
      </c>
      <c r="N3195" s="2">
        <v>0</v>
      </c>
      <c r="O3195" s="2">
        <v>153.5</v>
      </c>
      <c r="P3195" s="2">
        <v>0</v>
      </c>
      <c r="Q3195" s="2">
        <v>0</v>
      </c>
      <c r="R3195" s="2">
        <v>0</v>
      </c>
      <c r="S3195" s="2">
        <v>0</v>
      </c>
      <c r="T3195" s="2">
        <v>0</v>
      </c>
      <c r="U3195" s="2">
        <v>153.5</v>
      </c>
      <c r="V3195" t="s">
        <v>55</v>
      </c>
    </row>
    <row r="3196" spans="1:22" ht="15.75" hidden="1" thickBot="1" x14ac:dyDescent="0.3">
      <c r="A3196" t="s">
        <v>8322</v>
      </c>
      <c r="B3196" s="6" t="s">
        <v>10704</v>
      </c>
      <c r="C3196" t="s">
        <v>1</v>
      </c>
      <c r="D3196" t="s">
        <v>7706</v>
      </c>
      <c r="E3196" t="s">
        <v>10763</v>
      </c>
      <c r="F3196" t="s">
        <v>10764</v>
      </c>
      <c r="G3196">
        <v>19</v>
      </c>
      <c r="H3196">
        <v>19</v>
      </c>
      <c r="I3196">
        <v>19</v>
      </c>
      <c r="J3196">
        <v>19</v>
      </c>
      <c r="K3196">
        <v>0</v>
      </c>
      <c r="L3196" s="2">
        <v>0</v>
      </c>
      <c r="M3196" s="2">
        <v>0</v>
      </c>
      <c r="N3196" s="2">
        <v>0</v>
      </c>
      <c r="O3196" s="2">
        <v>100</v>
      </c>
      <c r="P3196" s="2">
        <v>0</v>
      </c>
      <c r="Q3196" s="2">
        <v>0</v>
      </c>
      <c r="R3196" s="2">
        <v>0</v>
      </c>
      <c r="S3196" s="2">
        <v>0</v>
      </c>
      <c r="T3196" s="2">
        <v>0</v>
      </c>
      <c r="U3196" s="2">
        <v>100</v>
      </c>
      <c r="V3196" t="s">
        <v>55</v>
      </c>
    </row>
    <row r="3197" spans="1:22" ht="15.75" hidden="1" thickBot="1" x14ac:dyDescent="0.3">
      <c r="A3197" t="s">
        <v>8322</v>
      </c>
      <c r="B3197" s="6" t="s">
        <v>10704</v>
      </c>
      <c r="C3197" t="s">
        <v>1</v>
      </c>
      <c r="D3197" t="s">
        <v>7706</v>
      </c>
      <c r="E3197" t="s">
        <v>10763</v>
      </c>
      <c r="F3197" t="s">
        <v>10764</v>
      </c>
      <c r="G3197">
        <v>18</v>
      </c>
      <c r="H3197">
        <v>18</v>
      </c>
      <c r="I3197">
        <v>18</v>
      </c>
      <c r="J3197">
        <v>18</v>
      </c>
      <c r="K3197">
        <v>0</v>
      </c>
      <c r="L3197" s="2">
        <v>0</v>
      </c>
      <c r="M3197" s="2">
        <v>0</v>
      </c>
      <c r="N3197" s="2">
        <v>0</v>
      </c>
      <c r="O3197" s="2">
        <v>1</v>
      </c>
      <c r="P3197" s="2">
        <v>0</v>
      </c>
      <c r="Q3197" s="2">
        <v>0</v>
      </c>
      <c r="R3197" s="2">
        <v>0</v>
      </c>
      <c r="S3197" s="2">
        <v>0</v>
      </c>
      <c r="T3197" s="2">
        <v>0</v>
      </c>
      <c r="U3197" s="2">
        <v>1</v>
      </c>
      <c r="V3197" t="s">
        <v>55</v>
      </c>
    </row>
    <row r="3198" spans="1:22" ht="15.75" hidden="1" thickBot="1" x14ac:dyDescent="0.3">
      <c r="A3198" t="s">
        <v>8322</v>
      </c>
      <c r="B3198" s="6" t="s">
        <v>10704</v>
      </c>
      <c r="C3198" t="s">
        <v>1</v>
      </c>
      <c r="D3198" t="s">
        <v>7706</v>
      </c>
      <c r="E3198" t="s">
        <v>10763</v>
      </c>
      <c r="F3198" t="s">
        <v>10764</v>
      </c>
      <c r="G3198">
        <v>17</v>
      </c>
      <c r="H3198">
        <v>17</v>
      </c>
      <c r="I3198">
        <v>17</v>
      </c>
      <c r="J3198">
        <v>17</v>
      </c>
      <c r="K3198">
        <v>0</v>
      </c>
      <c r="L3198" s="2">
        <v>0</v>
      </c>
      <c r="M3198" s="2">
        <v>0</v>
      </c>
      <c r="N3198" s="2">
        <v>0</v>
      </c>
      <c r="O3198" s="2">
        <v>641</v>
      </c>
      <c r="P3198" s="2">
        <v>0</v>
      </c>
      <c r="Q3198" s="2">
        <v>0</v>
      </c>
      <c r="R3198" s="2">
        <v>0</v>
      </c>
      <c r="S3198" s="2">
        <v>0</v>
      </c>
      <c r="T3198" s="2">
        <v>0</v>
      </c>
      <c r="U3198" s="2">
        <v>641</v>
      </c>
      <c r="V3198" t="s">
        <v>55</v>
      </c>
    </row>
    <row r="3199" spans="1:22" ht="15.75" hidden="1" thickBot="1" x14ac:dyDescent="0.3">
      <c r="A3199" t="s">
        <v>8322</v>
      </c>
      <c r="B3199" s="6" t="s">
        <v>10704</v>
      </c>
      <c r="C3199" t="s">
        <v>1</v>
      </c>
      <c r="D3199" t="s">
        <v>7706</v>
      </c>
      <c r="E3199" t="s">
        <v>10763</v>
      </c>
      <c r="F3199" t="s">
        <v>10764</v>
      </c>
      <c r="G3199">
        <v>16</v>
      </c>
      <c r="H3199">
        <v>16</v>
      </c>
      <c r="I3199">
        <v>16</v>
      </c>
      <c r="J3199">
        <v>16</v>
      </c>
      <c r="K3199">
        <v>0</v>
      </c>
      <c r="L3199" s="2">
        <v>0</v>
      </c>
      <c r="M3199" s="2">
        <v>0</v>
      </c>
      <c r="N3199" s="2">
        <v>0</v>
      </c>
      <c r="O3199" s="2">
        <v>55</v>
      </c>
      <c r="P3199" s="2">
        <v>0</v>
      </c>
      <c r="Q3199" s="2">
        <v>0</v>
      </c>
      <c r="R3199" s="2">
        <v>0</v>
      </c>
      <c r="S3199" s="2">
        <v>0</v>
      </c>
      <c r="T3199" s="2">
        <v>0</v>
      </c>
      <c r="U3199" s="2">
        <v>55</v>
      </c>
      <c r="V3199" t="s">
        <v>55</v>
      </c>
    </row>
    <row r="3200" spans="1:22" ht="15.75" hidden="1" thickBot="1" x14ac:dyDescent="0.3">
      <c r="A3200" t="s">
        <v>8322</v>
      </c>
      <c r="B3200" s="6" t="s">
        <v>10704</v>
      </c>
      <c r="C3200" t="s">
        <v>1</v>
      </c>
      <c r="D3200" t="s">
        <v>7706</v>
      </c>
      <c r="E3200" t="s">
        <v>10763</v>
      </c>
      <c r="F3200" t="s">
        <v>10764</v>
      </c>
      <c r="G3200">
        <v>15</v>
      </c>
      <c r="H3200">
        <v>15</v>
      </c>
      <c r="I3200">
        <v>15</v>
      </c>
      <c r="J3200">
        <v>15</v>
      </c>
      <c r="K3200">
        <v>0</v>
      </c>
      <c r="L3200" s="2">
        <v>0</v>
      </c>
      <c r="M3200" s="2">
        <v>0</v>
      </c>
      <c r="N3200" s="2">
        <v>0</v>
      </c>
      <c r="O3200" s="2">
        <v>548.4</v>
      </c>
      <c r="P3200" s="2">
        <v>0</v>
      </c>
      <c r="Q3200" s="2">
        <v>0</v>
      </c>
      <c r="R3200" s="2">
        <v>0</v>
      </c>
      <c r="S3200" s="2">
        <v>0</v>
      </c>
      <c r="T3200" s="2">
        <v>0</v>
      </c>
      <c r="U3200" s="2">
        <v>548.4</v>
      </c>
      <c r="V3200" t="s">
        <v>55</v>
      </c>
    </row>
    <row r="3201" spans="1:22" ht="15.75" hidden="1" thickBot="1" x14ac:dyDescent="0.3">
      <c r="A3201" t="s">
        <v>8322</v>
      </c>
      <c r="B3201" s="6" t="s">
        <v>10704</v>
      </c>
      <c r="C3201" t="s">
        <v>1</v>
      </c>
      <c r="D3201" t="s">
        <v>7706</v>
      </c>
      <c r="E3201" t="s">
        <v>10763</v>
      </c>
      <c r="F3201" t="s">
        <v>10764</v>
      </c>
      <c r="G3201">
        <v>14</v>
      </c>
      <c r="H3201">
        <v>14</v>
      </c>
      <c r="I3201">
        <v>14</v>
      </c>
      <c r="J3201">
        <v>14</v>
      </c>
      <c r="K3201">
        <v>0</v>
      </c>
      <c r="L3201" s="2">
        <v>0</v>
      </c>
      <c r="M3201" s="2">
        <v>0</v>
      </c>
      <c r="N3201" s="2">
        <v>0</v>
      </c>
      <c r="O3201" s="2">
        <v>56</v>
      </c>
      <c r="P3201" s="2">
        <v>0</v>
      </c>
      <c r="Q3201" s="2">
        <v>0</v>
      </c>
      <c r="R3201" s="2">
        <v>0</v>
      </c>
      <c r="S3201" s="2">
        <v>0</v>
      </c>
      <c r="T3201" s="2">
        <v>0</v>
      </c>
      <c r="U3201" s="2">
        <v>56</v>
      </c>
      <c r="V3201" t="s">
        <v>55</v>
      </c>
    </row>
    <row r="3202" spans="1:22" ht="15.75" hidden="1" thickBot="1" x14ac:dyDescent="0.3">
      <c r="A3202" t="s">
        <v>8322</v>
      </c>
      <c r="B3202" s="6" t="s">
        <v>10704</v>
      </c>
      <c r="C3202" t="s">
        <v>1</v>
      </c>
      <c r="D3202" t="s">
        <v>7706</v>
      </c>
      <c r="E3202" t="s">
        <v>10763</v>
      </c>
      <c r="F3202" t="s">
        <v>10764</v>
      </c>
      <c r="G3202">
        <v>13</v>
      </c>
      <c r="H3202">
        <v>13</v>
      </c>
      <c r="I3202">
        <v>13</v>
      </c>
      <c r="J3202">
        <v>13</v>
      </c>
      <c r="K3202">
        <v>0</v>
      </c>
      <c r="L3202" s="2">
        <v>0</v>
      </c>
      <c r="M3202" s="2">
        <v>0</v>
      </c>
      <c r="N3202" s="2">
        <v>0</v>
      </c>
      <c r="O3202" s="2">
        <v>45</v>
      </c>
      <c r="P3202" s="2">
        <v>0</v>
      </c>
      <c r="Q3202" s="2">
        <v>0</v>
      </c>
      <c r="R3202" s="2">
        <v>0</v>
      </c>
      <c r="S3202" s="2">
        <v>0</v>
      </c>
      <c r="T3202" s="2">
        <v>0</v>
      </c>
      <c r="U3202" s="2">
        <v>45</v>
      </c>
      <c r="V3202" t="s">
        <v>55</v>
      </c>
    </row>
    <row r="3203" spans="1:22" ht="15.75" hidden="1" thickBot="1" x14ac:dyDescent="0.3">
      <c r="A3203" t="s">
        <v>8322</v>
      </c>
      <c r="B3203" s="6" t="s">
        <v>10704</v>
      </c>
      <c r="C3203" t="s">
        <v>1</v>
      </c>
      <c r="D3203" t="s">
        <v>7706</v>
      </c>
      <c r="E3203" t="s">
        <v>10763</v>
      </c>
      <c r="F3203" t="s">
        <v>10764</v>
      </c>
      <c r="G3203">
        <v>12</v>
      </c>
      <c r="H3203">
        <v>12</v>
      </c>
      <c r="I3203">
        <v>12</v>
      </c>
      <c r="J3203">
        <v>12</v>
      </c>
      <c r="K3203">
        <v>0</v>
      </c>
      <c r="L3203" s="2">
        <v>0</v>
      </c>
      <c r="M3203" s="2">
        <v>0</v>
      </c>
      <c r="N3203" s="2">
        <v>0</v>
      </c>
      <c r="O3203" s="2">
        <v>7.62</v>
      </c>
      <c r="P3203" s="2">
        <v>0</v>
      </c>
      <c r="Q3203" s="2">
        <v>0</v>
      </c>
      <c r="R3203" s="2">
        <v>0</v>
      </c>
      <c r="S3203" s="2">
        <v>0</v>
      </c>
      <c r="T3203" s="2">
        <v>0</v>
      </c>
      <c r="U3203" s="2">
        <v>7.62</v>
      </c>
      <c r="V3203" t="s">
        <v>55</v>
      </c>
    </row>
    <row r="3204" spans="1:22" ht="15.75" hidden="1" thickBot="1" x14ac:dyDescent="0.3">
      <c r="A3204" t="s">
        <v>8322</v>
      </c>
      <c r="B3204" s="6" t="s">
        <v>10704</v>
      </c>
      <c r="C3204" t="s">
        <v>1</v>
      </c>
      <c r="D3204" t="s">
        <v>7706</v>
      </c>
      <c r="E3204" t="s">
        <v>10763</v>
      </c>
      <c r="F3204" t="s">
        <v>10764</v>
      </c>
      <c r="G3204">
        <v>11</v>
      </c>
      <c r="H3204">
        <v>11</v>
      </c>
      <c r="I3204">
        <v>11</v>
      </c>
      <c r="J3204">
        <v>11</v>
      </c>
      <c r="K3204">
        <v>0</v>
      </c>
      <c r="L3204" s="2">
        <v>0</v>
      </c>
      <c r="M3204" s="2">
        <v>0</v>
      </c>
      <c r="N3204" s="2">
        <v>0</v>
      </c>
      <c r="O3204" s="2">
        <v>119.6</v>
      </c>
      <c r="P3204" s="2">
        <v>0</v>
      </c>
      <c r="Q3204" s="2">
        <v>0</v>
      </c>
      <c r="R3204" s="2">
        <v>0</v>
      </c>
      <c r="S3204" s="2">
        <v>0</v>
      </c>
      <c r="T3204" s="2">
        <v>0</v>
      </c>
      <c r="U3204" s="2">
        <v>119.6</v>
      </c>
      <c r="V3204" t="s">
        <v>55</v>
      </c>
    </row>
    <row r="3205" spans="1:22" ht="15.75" hidden="1" thickBot="1" x14ac:dyDescent="0.3">
      <c r="A3205" t="s">
        <v>8322</v>
      </c>
      <c r="B3205" s="6" t="s">
        <v>10704</v>
      </c>
      <c r="C3205" t="s">
        <v>1</v>
      </c>
      <c r="D3205" t="s">
        <v>7706</v>
      </c>
      <c r="E3205" t="s">
        <v>10763</v>
      </c>
      <c r="F3205" t="s">
        <v>10764</v>
      </c>
      <c r="G3205">
        <v>10</v>
      </c>
      <c r="H3205">
        <v>10</v>
      </c>
      <c r="I3205">
        <v>10</v>
      </c>
      <c r="J3205">
        <v>10</v>
      </c>
      <c r="K3205">
        <v>0</v>
      </c>
      <c r="L3205" s="2">
        <v>0</v>
      </c>
      <c r="M3205" s="2">
        <v>0</v>
      </c>
      <c r="N3205" s="2">
        <v>0</v>
      </c>
      <c r="O3205" s="2">
        <v>100</v>
      </c>
      <c r="P3205" s="2">
        <v>0</v>
      </c>
      <c r="Q3205" s="2">
        <v>0</v>
      </c>
      <c r="R3205" s="2">
        <v>0</v>
      </c>
      <c r="S3205" s="2">
        <v>0</v>
      </c>
      <c r="T3205" s="2">
        <v>0</v>
      </c>
      <c r="U3205" s="2">
        <v>100</v>
      </c>
      <c r="V3205" t="s">
        <v>55</v>
      </c>
    </row>
    <row r="3206" spans="1:22" ht="15.75" hidden="1" thickBot="1" x14ac:dyDescent="0.3">
      <c r="A3206" t="s">
        <v>8322</v>
      </c>
      <c r="B3206" s="6" t="s">
        <v>10704</v>
      </c>
      <c r="C3206" t="s">
        <v>1</v>
      </c>
      <c r="D3206" t="s">
        <v>7706</v>
      </c>
      <c r="E3206" t="s">
        <v>10763</v>
      </c>
      <c r="F3206" t="s">
        <v>10764</v>
      </c>
      <c r="G3206">
        <v>9</v>
      </c>
      <c r="H3206">
        <v>9</v>
      </c>
      <c r="I3206">
        <v>9</v>
      </c>
      <c r="J3206">
        <v>9</v>
      </c>
      <c r="K3206">
        <v>0</v>
      </c>
      <c r="L3206" s="2">
        <v>0</v>
      </c>
      <c r="M3206" s="2">
        <v>0</v>
      </c>
      <c r="N3206" s="2">
        <v>0</v>
      </c>
      <c r="O3206" s="2">
        <v>548</v>
      </c>
      <c r="P3206" s="2">
        <v>0</v>
      </c>
      <c r="Q3206" s="2">
        <v>0</v>
      </c>
      <c r="R3206" s="2">
        <v>0</v>
      </c>
      <c r="S3206" s="2">
        <v>0</v>
      </c>
      <c r="T3206" s="2">
        <v>0</v>
      </c>
      <c r="U3206" s="2">
        <v>548</v>
      </c>
      <c r="V3206" t="s">
        <v>55</v>
      </c>
    </row>
    <row r="3207" spans="1:22" ht="15.75" hidden="1" thickBot="1" x14ac:dyDescent="0.3">
      <c r="A3207" t="s">
        <v>8322</v>
      </c>
      <c r="B3207" s="6" t="s">
        <v>10704</v>
      </c>
      <c r="C3207" t="s">
        <v>1</v>
      </c>
      <c r="D3207" t="s">
        <v>7706</v>
      </c>
      <c r="E3207" t="s">
        <v>10763</v>
      </c>
      <c r="F3207" t="s">
        <v>10764</v>
      </c>
      <c r="G3207">
        <v>8</v>
      </c>
      <c r="H3207">
        <v>8</v>
      </c>
      <c r="I3207">
        <v>8</v>
      </c>
      <c r="J3207">
        <v>8</v>
      </c>
      <c r="K3207">
        <v>0</v>
      </c>
      <c r="L3207" s="2">
        <v>0</v>
      </c>
      <c r="M3207" s="2">
        <v>0</v>
      </c>
      <c r="N3207" s="2">
        <v>0</v>
      </c>
      <c r="O3207" s="2">
        <v>55</v>
      </c>
      <c r="P3207" s="2">
        <v>0</v>
      </c>
      <c r="Q3207" s="2">
        <v>0</v>
      </c>
      <c r="R3207" s="2">
        <v>0</v>
      </c>
      <c r="S3207" s="2">
        <v>0</v>
      </c>
      <c r="T3207" s="2">
        <v>0</v>
      </c>
      <c r="U3207" s="2">
        <v>55</v>
      </c>
      <c r="V3207" t="s">
        <v>55</v>
      </c>
    </row>
    <row r="3208" spans="1:22" ht="15.75" hidden="1" thickBot="1" x14ac:dyDescent="0.3">
      <c r="A3208" t="s">
        <v>8322</v>
      </c>
      <c r="B3208" s="6" t="s">
        <v>10704</v>
      </c>
      <c r="C3208" t="s">
        <v>1</v>
      </c>
      <c r="D3208" t="s">
        <v>7706</v>
      </c>
      <c r="E3208" t="s">
        <v>10763</v>
      </c>
      <c r="F3208" t="s">
        <v>10764</v>
      </c>
      <c r="G3208">
        <v>7</v>
      </c>
      <c r="H3208">
        <v>7</v>
      </c>
      <c r="I3208">
        <v>7</v>
      </c>
      <c r="J3208">
        <v>7</v>
      </c>
      <c r="K3208">
        <v>0</v>
      </c>
      <c r="L3208" s="2">
        <v>0</v>
      </c>
      <c r="M3208" s="2">
        <v>0</v>
      </c>
      <c r="N3208" s="2">
        <v>0</v>
      </c>
      <c r="O3208" s="2">
        <v>160</v>
      </c>
      <c r="P3208" s="2">
        <v>0</v>
      </c>
      <c r="Q3208" s="2">
        <v>0</v>
      </c>
      <c r="R3208" s="2">
        <v>0</v>
      </c>
      <c r="S3208" s="2">
        <v>0</v>
      </c>
      <c r="T3208" s="2">
        <v>0</v>
      </c>
      <c r="U3208" s="2">
        <v>160</v>
      </c>
      <c r="V3208" t="s">
        <v>55</v>
      </c>
    </row>
    <row r="3209" spans="1:22" ht="15.75" hidden="1" thickBot="1" x14ac:dyDescent="0.3">
      <c r="A3209" t="s">
        <v>8322</v>
      </c>
      <c r="B3209" s="6" t="s">
        <v>10704</v>
      </c>
      <c r="C3209" t="s">
        <v>1</v>
      </c>
      <c r="D3209" t="s">
        <v>7706</v>
      </c>
      <c r="E3209" t="s">
        <v>10763</v>
      </c>
      <c r="F3209" t="s">
        <v>10764</v>
      </c>
      <c r="G3209">
        <v>6</v>
      </c>
      <c r="H3209">
        <v>6</v>
      </c>
      <c r="I3209">
        <v>6</v>
      </c>
      <c r="J3209">
        <v>6</v>
      </c>
      <c r="K3209">
        <v>0</v>
      </c>
      <c r="L3209" s="2">
        <v>0</v>
      </c>
      <c r="M3209" s="2">
        <v>0</v>
      </c>
      <c r="N3209" s="2">
        <v>0</v>
      </c>
      <c r="O3209" s="2">
        <v>399</v>
      </c>
      <c r="P3209" s="2">
        <v>0</v>
      </c>
      <c r="Q3209" s="2">
        <v>0</v>
      </c>
      <c r="R3209" s="2">
        <v>0</v>
      </c>
      <c r="S3209" s="2">
        <v>0</v>
      </c>
      <c r="T3209" s="2">
        <v>0</v>
      </c>
      <c r="U3209" s="2">
        <v>399</v>
      </c>
      <c r="V3209" t="s">
        <v>55</v>
      </c>
    </row>
    <row r="3210" spans="1:22" ht="15.75" hidden="1" thickBot="1" x14ac:dyDescent="0.3">
      <c r="A3210" t="s">
        <v>8322</v>
      </c>
      <c r="B3210" s="6" t="s">
        <v>10704</v>
      </c>
      <c r="C3210" t="s">
        <v>1</v>
      </c>
      <c r="D3210" t="s">
        <v>7706</v>
      </c>
      <c r="E3210" t="s">
        <v>10763</v>
      </c>
      <c r="F3210" t="s">
        <v>10764</v>
      </c>
      <c r="G3210">
        <v>5</v>
      </c>
      <c r="H3210">
        <v>5</v>
      </c>
      <c r="I3210">
        <v>5</v>
      </c>
      <c r="J3210">
        <v>5</v>
      </c>
      <c r="K3210">
        <v>0</v>
      </c>
      <c r="L3210" s="2">
        <v>0</v>
      </c>
      <c r="M3210" s="2">
        <v>0</v>
      </c>
      <c r="N3210" s="2">
        <v>0</v>
      </c>
      <c r="O3210" s="2">
        <v>440</v>
      </c>
      <c r="P3210" s="2">
        <v>0</v>
      </c>
      <c r="Q3210" s="2">
        <v>0</v>
      </c>
      <c r="R3210" s="2">
        <v>0</v>
      </c>
      <c r="S3210" s="2">
        <v>0</v>
      </c>
      <c r="T3210" s="2">
        <v>0</v>
      </c>
      <c r="U3210" s="2">
        <v>440</v>
      </c>
      <c r="V3210" t="s">
        <v>55</v>
      </c>
    </row>
    <row r="3211" spans="1:22" ht="15.75" hidden="1" thickBot="1" x14ac:dyDescent="0.3">
      <c r="A3211" t="s">
        <v>8322</v>
      </c>
      <c r="B3211" s="6" t="s">
        <v>10704</v>
      </c>
      <c r="C3211" t="s">
        <v>1</v>
      </c>
      <c r="D3211" t="s">
        <v>7706</v>
      </c>
      <c r="E3211" t="s">
        <v>10763</v>
      </c>
      <c r="F3211" t="s">
        <v>10764</v>
      </c>
      <c r="G3211">
        <v>4</v>
      </c>
      <c r="H3211">
        <v>4</v>
      </c>
      <c r="I3211">
        <v>4</v>
      </c>
      <c r="J3211">
        <v>4</v>
      </c>
      <c r="K3211">
        <v>0</v>
      </c>
      <c r="L3211" s="2">
        <v>0</v>
      </c>
      <c r="M3211" s="2">
        <v>0</v>
      </c>
      <c r="N3211" s="2">
        <v>0</v>
      </c>
      <c r="O3211" s="2">
        <v>495</v>
      </c>
      <c r="P3211" s="2">
        <v>0</v>
      </c>
      <c r="Q3211" s="2">
        <v>0</v>
      </c>
      <c r="R3211" s="2">
        <v>0</v>
      </c>
      <c r="S3211" s="2">
        <v>0</v>
      </c>
      <c r="T3211" s="2">
        <v>0</v>
      </c>
      <c r="U3211" s="2">
        <v>495</v>
      </c>
      <c r="V3211" t="s">
        <v>55</v>
      </c>
    </row>
    <row r="3212" spans="1:22" ht="15.75" hidden="1" thickBot="1" x14ac:dyDescent="0.3">
      <c r="A3212" t="s">
        <v>8322</v>
      </c>
      <c r="B3212" s="6" t="s">
        <v>10704</v>
      </c>
      <c r="C3212" t="s">
        <v>1</v>
      </c>
      <c r="D3212" t="s">
        <v>7706</v>
      </c>
      <c r="E3212" t="s">
        <v>10763</v>
      </c>
      <c r="F3212" t="s">
        <v>10764</v>
      </c>
      <c r="G3212">
        <v>3</v>
      </c>
      <c r="H3212">
        <v>3</v>
      </c>
      <c r="I3212">
        <v>3</v>
      </c>
      <c r="J3212">
        <v>3</v>
      </c>
      <c r="K3212">
        <v>0</v>
      </c>
      <c r="L3212" s="2">
        <v>0</v>
      </c>
      <c r="M3212" s="2">
        <v>0</v>
      </c>
      <c r="N3212" s="2">
        <v>0</v>
      </c>
      <c r="O3212" s="2">
        <v>32.5</v>
      </c>
      <c r="P3212" s="2">
        <v>0</v>
      </c>
      <c r="Q3212" s="2">
        <v>0</v>
      </c>
      <c r="R3212" s="2">
        <v>0</v>
      </c>
      <c r="S3212" s="2">
        <v>0</v>
      </c>
      <c r="T3212" s="2">
        <v>0</v>
      </c>
      <c r="U3212" s="2">
        <v>32.5</v>
      </c>
      <c r="V3212" t="s">
        <v>55</v>
      </c>
    </row>
    <row r="3213" spans="1:22" ht="15.75" hidden="1" thickBot="1" x14ac:dyDescent="0.3">
      <c r="A3213" t="s">
        <v>8322</v>
      </c>
      <c r="B3213" s="6" t="s">
        <v>10704</v>
      </c>
      <c r="C3213" t="s">
        <v>1</v>
      </c>
      <c r="D3213" t="s">
        <v>7706</v>
      </c>
      <c r="E3213" t="s">
        <v>10763</v>
      </c>
      <c r="F3213" t="s">
        <v>10764</v>
      </c>
      <c r="G3213">
        <v>2</v>
      </c>
      <c r="H3213">
        <v>2</v>
      </c>
      <c r="I3213">
        <v>2</v>
      </c>
      <c r="J3213">
        <v>2</v>
      </c>
      <c r="K3213">
        <v>0</v>
      </c>
      <c r="L3213" s="2">
        <v>0</v>
      </c>
      <c r="M3213" s="2">
        <v>0</v>
      </c>
      <c r="N3213" s="2">
        <v>0</v>
      </c>
      <c r="O3213" s="2">
        <v>210.41</v>
      </c>
      <c r="P3213" s="2">
        <v>0</v>
      </c>
      <c r="Q3213" s="2">
        <v>0</v>
      </c>
      <c r="R3213" s="2">
        <v>0</v>
      </c>
      <c r="S3213" s="2">
        <v>0</v>
      </c>
      <c r="T3213" s="2">
        <v>0</v>
      </c>
      <c r="U3213" s="2">
        <v>210.41</v>
      </c>
      <c r="V3213" t="s">
        <v>55</v>
      </c>
    </row>
    <row r="3214" spans="1:22" ht="15.75" hidden="1" thickBot="1" x14ac:dyDescent="0.3">
      <c r="A3214" t="s">
        <v>8322</v>
      </c>
      <c r="B3214" s="6" t="s">
        <v>10683</v>
      </c>
      <c r="C3214" t="s">
        <v>1</v>
      </c>
      <c r="D3214" t="s">
        <v>7706</v>
      </c>
      <c r="E3214" t="s">
        <v>10763</v>
      </c>
      <c r="F3214" t="s">
        <v>10764</v>
      </c>
      <c r="G3214">
        <v>1</v>
      </c>
      <c r="H3214">
        <v>1</v>
      </c>
      <c r="I3214">
        <v>1</v>
      </c>
      <c r="J3214">
        <v>1</v>
      </c>
      <c r="K3214">
        <v>0</v>
      </c>
      <c r="L3214" s="2">
        <v>0</v>
      </c>
      <c r="M3214" s="2">
        <v>0</v>
      </c>
      <c r="N3214" s="2">
        <v>0</v>
      </c>
      <c r="O3214" s="2">
        <v>250</v>
      </c>
      <c r="P3214" s="2">
        <v>0</v>
      </c>
      <c r="Q3214" s="2">
        <v>0</v>
      </c>
      <c r="R3214" s="2">
        <v>0</v>
      </c>
      <c r="S3214" s="2">
        <v>0</v>
      </c>
      <c r="T3214" s="2">
        <v>0</v>
      </c>
      <c r="U3214" s="2">
        <v>250</v>
      </c>
      <c r="V3214" t="s">
        <v>55</v>
      </c>
    </row>
    <row r="3215" spans="1:22" ht="15.75" hidden="1" thickBot="1" x14ac:dyDescent="0.3">
      <c r="A3215" t="s">
        <v>8322</v>
      </c>
      <c r="B3215" s="6" t="s">
        <v>10683</v>
      </c>
      <c r="C3215" t="s">
        <v>1</v>
      </c>
      <c r="D3215" t="s">
        <v>7706</v>
      </c>
      <c r="E3215" t="s">
        <v>10329</v>
      </c>
      <c r="F3215" t="s">
        <v>10330</v>
      </c>
      <c r="G3215">
        <v>8000</v>
      </c>
      <c r="H3215">
        <v>8000</v>
      </c>
      <c r="I3215">
        <v>8000</v>
      </c>
      <c r="J3215">
        <v>8000</v>
      </c>
      <c r="K3215">
        <v>0</v>
      </c>
      <c r="L3215" s="2">
        <v>0</v>
      </c>
      <c r="M3215" s="2">
        <v>0</v>
      </c>
      <c r="N3215" s="2">
        <v>0</v>
      </c>
      <c r="O3215" s="2">
        <v>701.3</v>
      </c>
      <c r="P3215" s="2">
        <v>0</v>
      </c>
      <c r="Q3215" s="2">
        <v>0</v>
      </c>
      <c r="R3215" s="2">
        <v>0</v>
      </c>
      <c r="S3215" s="2">
        <v>0</v>
      </c>
      <c r="T3215" s="2">
        <v>0</v>
      </c>
      <c r="U3215" s="2">
        <v>701.3</v>
      </c>
      <c r="V3215" t="s">
        <v>55</v>
      </c>
    </row>
    <row r="3216" spans="1:22" ht="15.75" hidden="1" thickBot="1" x14ac:dyDescent="0.3">
      <c r="A3216" t="s">
        <v>8322</v>
      </c>
      <c r="B3216" s="6" t="s">
        <v>10683</v>
      </c>
      <c r="C3216" t="s">
        <v>1</v>
      </c>
      <c r="D3216" t="s">
        <v>7706</v>
      </c>
      <c r="E3216" t="s">
        <v>10329</v>
      </c>
      <c r="F3216" t="s">
        <v>10330</v>
      </c>
      <c r="G3216">
        <v>7999</v>
      </c>
      <c r="H3216">
        <v>7999</v>
      </c>
      <c r="I3216">
        <v>7999</v>
      </c>
      <c r="J3216">
        <v>7999</v>
      </c>
      <c r="K3216">
        <v>0</v>
      </c>
      <c r="L3216" s="2">
        <v>0</v>
      </c>
      <c r="M3216" s="2">
        <v>0</v>
      </c>
      <c r="N3216" s="2">
        <v>0</v>
      </c>
      <c r="O3216" s="2">
        <v>67.5</v>
      </c>
      <c r="P3216" s="2">
        <v>0</v>
      </c>
      <c r="Q3216" s="2">
        <v>0</v>
      </c>
      <c r="R3216" s="2">
        <v>0</v>
      </c>
      <c r="S3216" s="2">
        <v>0</v>
      </c>
      <c r="T3216" s="2">
        <v>0</v>
      </c>
      <c r="U3216" s="2">
        <v>67.5</v>
      </c>
      <c r="V3216" t="s">
        <v>55</v>
      </c>
    </row>
    <row r="3217" spans="1:22" ht="15.75" hidden="1" thickBot="1" x14ac:dyDescent="0.3">
      <c r="A3217" t="s">
        <v>8322</v>
      </c>
      <c r="B3217" s="6" t="s">
        <v>10683</v>
      </c>
      <c r="C3217" t="s">
        <v>1</v>
      </c>
      <c r="D3217" t="s">
        <v>7706</v>
      </c>
      <c r="E3217" t="s">
        <v>10329</v>
      </c>
      <c r="F3217" t="s">
        <v>10330</v>
      </c>
      <c r="G3217">
        <v>7998</v>
      </c>
      <c r="H3217">
        <v>7998</v>
      </c>
      <c r="I3217">
        <v>7998</v>
      </c>
      <c r="J3217">
        <v>7998</v>
      </c>
      <c r="K3217">
        <v>0</v>
      </c>
      <c r="L3217" s="2">
        <v>0</v>
      </c>
      <c r="M3217" s="2">
        <v>0</v>
      </c>
      <c r="N3217" s="2">
        <v>0</v>
      </c>
      <c r="O3217" s="2">
        <v>120</v>
      </c>
      <c r="P3217" s="2">
        <v>0</v>
      </c>
      <c r="Q3217" s="2">
        <v>0</v>
      </c>
      <c r="R3217" s="2">
        <v>0</v>
      </c>
      <c r="S3217" s="2">
        <v>0</v>
      </c>
      <c r="T3217" s="2">
        <v>0</v>
      </c>
      <c r="U3217" s="2">
        <v>120</v>
      </c>
      <c r="V3217" t="s">
        <v>55</v>
      </c>
    </row>
    <row r="3218" spans="1:22" ht="15.75" hidden="1" thickBot="1" x14ac:dyDescent="0.3">
      <c r="A3218" t="s">
        <v>8322</v>
      </c>
      <c r="B3218" s="6" t="s">
        <v>10683</v>
      </c>
      <c r="C3218" t="s">
        <v>1</v>
      </c>
      <c r="D3218" t="s">
        <v>7706</v>
      </c>
      <c r="E3218" t="s">
        <v>10329</v>
      </c>
      <c r="F3218" t="s">
        <v>10330</v>
      </c>
      <c r="G3218">
        <v>7997</v>
      </c>
      <c r="H3218">
        <v>7997</v>
      </c>
      <c r="I3218">
        <v>7997</v>
      </c>
      <c r="J3218">
        <v>7997</v>
      </c>
      <c r="K3218">
        <v>0</v>
      </c>
      <c r="L3218" s="2">
        <v>0</v>
      </c>
      <c r="M3218" s="2">
        <v>0</v>
      </c>
      <c r="N3218" s="2">
        <v>0</v>
      </c>
      <c r="O3218" s="2">
        <v>98.75</v>
      </c>
      <c r="P3218" s="2">
        <v>0</v>
      </c>
      <c r="Q3218" s="2">
        <v>0</v>
      </c>
      <c r="R3218" s="2">
        <v>0</v>
      </c>
      <c r="S3218" s="2">
        <v>0</v>
      </c>
      <c r="T3218" s="2">
        <v>0</v>
      </c>
      <c r="U3218" s="2">
        <v>98.75</v>
      </c>
      <c r="V3218" t="s">
        <v>55</v>
      </c>
    </row>
    <row r="3219" spans="1:22" ht="15.75" hidden="1" thickBot="1" x14ac:dyDescent="0.3">
      <c r="A3219" t="s">
        <v>8322</v>
      </c>
      <c r="B3219" s="6" t="s">
        <v>10683</v>
      </c>
      <c r="C3219" t="s">
        <v>1</v>
      </c>
      <c r="D3219" t="s">
        <v>7706</v>
      </c>
      <c r="E3219" t="s">
        <v>10329</v>
      </c>
      <c r="F3219" t="s">
        <v>10330</v>
      </c>
      <c r="G3219">
        <v>7996</v>
      </c>
      <c r="H3219">
        <v>7996</v>
      </c>
      <c r="I3219">
        <v>7996</v>
      </c>
      <c r="J3219">
        <v>7996</v>
      </c>
      <c r="K3219">
        <v>0</v>
      </c>
      <c r="L3219" s="2">
        <v>0</v>
      </c>
      <c r="M3219" s="2">
        <v>0</v>
      </c>
      <c r="N3219" s="2">
        <v>0</v>
      </c>
      <c r="O3219" s="2">
        <v>33</v>
      </c>
      <c r="P3219" s="2">
        <v>0</v>
      </c>
      <c r="Q3219" s="2">
        <v>0</v>
      </c>
      <c r="R3219" s="2">
        <v>0</v>
      </c>
      <c r="S3219" s="2">
        <v>0</v>
      </c>
      <c r="T3219" s="2">
        <v>0</v>
      </c>
      <c r="U3219" s="2">
        <v>33</v>
      </c>
      <c r="V3219" t="s">
        <v>55</v>
      </c>
    </row>
    <row r="3220" spans="1:22" ht="15.75" hidden="1" thickBot="1" x14ac:dyDescent="0.3">
      <c r="A3220" t="s">
        <v>8322</v>
      </c>
      <c r="B3220" s="6" t="s">
        <v>10683</v>
      </c>
      <c r="C3220" t="s">
        <v>1</v>
      </c>
      <c r="D3220" t="s">
        <v>7706</v>
      </c>
      <c r="E3220" t="s">
        <v>10329</v>
      </c>
      <c r="F3220" t="s">
        <v>10330</v>
      </c>
      <c r="G3220">
        <v>7995</v>
      </c>
      <c r="H3220">
        <v>7995</v>
      </c>
      <c r="I3220">
        <v>7995</v>
      </c>
      <c r="J3220">
        <v>7995</v>
      </c>
      <c r="K3220">
        <v>0</v>
      </c>
      <c r="L3220" s="2">
        <v>0</v>
      </c>
      <c r="M3220" s="2">
        <v>0</v>
      </c>
      <c r="N3220" s="2">
        <v>0</v>
      </c>
      <c r="O3220" s="2">
        <v>500</v>
      </c>
      <c r="P3220" s="2">
        <v>0</v>
      </c>
      <c r="Q3220" s="2">
        <v>0</v>
      </c>
      <c r="R3220" s="2">
        <v>0</v>
      </c>
      <c r="S3220" s="2">
        <v>0</v>
      </c>
      <c r="T3220" s="2">
        <v>0</v>
      </c>
      <c r="U3220" s="2">
        <v>500</v>
      </c>
      <c r="V3220" t="s">
        <v>55</v>
      </c>
    </row>
    <row r="3221" spans="1:22" ht="15.75" hidden="1" thickBot="1" x14ac:dyDescent="0.3">
      <c r="A3221" t="s">
        <v>8322</v>
      </c>
      <c r="B3221" s="6" t="s">
        <v>10683</v>
      </c>
      <c r="C3221" t="s">
        <v>1</v>
      </c>
      <c r="D3221" t="s">
        <v>7706</v>
      </c>
      <c r="E3221" t="s">
        <v>10329</v>
      </c>
      <c r="F3221" t="s">
        <v>10330</v>
      </c>
      <c r="G3221">
        <v>7994</v>
      </c>
      <c r="H3221">
        <v>7994</v>
      </c>
      <c r="I3221">
        <v>7994</v>
      </c>
      <c r="J3221">
        <v>7994</v>
      </c>
      <c r="K3221">
        <v>0</v>
      </c>
      <c r="L3221" s="2">
        <v>0</v>
      </c>
      <c r="M3221" s="2">
        <v>0</v>
      </c>
      <c r="N3221" s="2">
        <v>0</v>
      </c>
      <c r="O3221" s="2">
        <v>69.3</v>
      </c>
      <c r="P3221" s="2">
        <v>0</v>
      </c>
      <c r="Q3221" s="2">
        <v>0</v>
      </c>
      <c r="R3221" s="2">
        <v>0</v>
      </c>
      <c r="S3221" s="2">
        <v>0</v>
      </c>
      <c r="T3221" s="2">
        <v>0</v>
      </c>
      <c r="U3221" s="2">
        <v>69.3</v>
      </c>
      <c r="V3221" t="s">
        <v>55</v>
      </c>
    </row>
    <row r="3222" spans="1:22" ht="15.75" hidden="1" thickBot="1" x14ac:dyDescent="0.3">
      <c r="A3222" t="s">
        <v>8322</v>
      </c>
      <c r="B3222" s="6" t="s">
        <v>10683</v>
      </c>
      <c r="C3222" t="s">
        <v>1</v>
      </c>
      <c r="D3222" t="s">
        <v>7706</v>
      </c>
      <c r="E3222" t="s">
        <v>10329</v>
      </c>
      <c r="F3222" t="s">
        <v>10330</v>
      </c>
      <c r="G3222">
        <v>7993</v>
      </c>
      <c r="H3222">
        <v>7993</v>
      </c>
      <c r="I3222">
        <v>7993</v>
      </c>
      <c r="J3222">
        <v>7993</v>
      </c>
      <c r="K3222">
        <v>0</v>
      </c>
      <c r="L3222" s="2">
        <v>0</v>
      </c>
      <c r="M3222" s="2">
        <v>0</v>
      </c>
      <c r="N3222" s="2">
        <v>0</v>
      </c>
      <c r="O3222" s="2">
        <v>275.25</v>
      </c>
      <c r="P3222" s="2">
        <v>0</v>
      </c>
      <c r="Q3222" s="2">
        <v>0</v>
      </c>
      <c r="R3222" s="2">
        <v>0</v>
      </c>
      <c r="S3222" s="2">
        <v>0</v>
      </c>
      <c r="T3222" s="2">
        <v>0</v>
      </c>
      <c r="U3222" s="2">
        <v>275.25</v>
      </c>
      <c r="V3222" t="s">
        <v>55</v>
      </c>
    </row>
    <row r="3223" spans="1:22" ht="15.75" hidden="1" thickBot="1" x14ac:dyDescent="0.3">
      <c r="A3223" t="s">
        <v>8322</v>
      </c>
      <c r="B3223" s="6" t="s">
        <v>10683</v>
      </c>
      <c r="C3223" t="s">
        <v>1</v>
      </c>
      <c r="D3223" t="s">
        <v>7706</v>
      </c>
      <c r="E3223" t="s">
        <v>10329</v>
      </c>
      <c r="F3223" t="s">
        <v>10330</v>
      </c>
      <c r="G3223">
        <v>7992</v>
      </c>
      <c r="H3223">
        <v>7992</v>
      </c>
      <c r="I3223">
        <v>7992</v>
      </c>
      <c r="J3223">
        <v>7992</v>
      </c>
      <c r="K3223">
        <v>0</v>
      </c>
      <c r="L3223" s="2">
        <v>0</v>
      </c>
      <c r="M3223" s="2">
        <v>0</v>
      </c>
      <c r="N3223" s="2">
        <v>0</v>
      </c>
      <c r="O3223" s="2">
        <v>484.2</v>
      </c>
      <c r="P3223" s="2">
        <v>0</v>
      </c>
      <c r="Q3223" s="2">
        <v>0</v>
      </c>
      <c r="R3223" s="2">
        <v>0</v>
      </c>
      <c r="S3223" s="2">
        <v>0</v>
      </c>
      <c r="T3223" s="2">
        <v>0</v>
      </c>
      <c r="U3223" s="2">
        <v>484.2</v>
      </c>
      <c r="V3223" t="s">
        <v>55</v>
      </c>
    </row>
    <row r="3224" spans="1:22" ht="15.75" hidden="1" thickBot="1" x14ac:dyDescent="0.3">
      <c r="A3224" t="s">
        <v>8322</v>
      </c>
      <c r="B3224" s="6" t="s">
        <v>10683</v>
      </c>
      <c r="C3224" t="s">
        <v>1</v>
      </c>
      <c r="D3224" t="s">
        <v>7706</v>
      </c>
      <c r="E3224" t="s">
        <v>10329</v>
      </c>
      <c r="F3224" t="s">
        <v>10330</v>
      </c>
      <c r="G3224">
        <v>7991</v>
      </c>
      <c r="H3224">
        <v>7991</v>
      </c>
      <c r="I3224">
        <v>7991</v>
      </c>
      <c r="J3224">
        <v>7991</v>
      </c>
      <c r="K3224">
        <v>0</v>
      </c>
      <c r="L3224" s="2">
        <v>0</v>
      </c>
      <c r="M3224" s="2">
        <v>0</v>
      </c>
      <c r="N3224" s="2">
        <v>0</v>
      </c>
      <c r="O3224" s="2">
        <v>37.5</v>
      </c>
      <c r="P3224" s="2">
        <v>0</v>
      </c>
      <c r="Q3224" s="2">
        <v>0</v>
      </c>
      <c r="R3224" s="2">
        <v>0</v>
      </c>
      <c r="S3224" s="2">
        <v>0</v>
      </c>
      <c r="T3224" s="2">
        <v>0</v>
      </c>
      <c r="U3224" s="2">
        <v>37.5</v>
      </c>
      <c r="V3224" t="s">
        <v>55</v>
      </c>
    </row>
    <row r="3225" spans="1:22" ht="15.75" hidden="1" thickBot="1" x14ac:dyDescent="0.3">
      <c r="A3225" t="s">
        <v>8322</v>
      </c>
      <c r="B3225" s="6" t="s">
        <v>10683</v>
      </c>
      <c r="C3225" t="s">
        <v>1</v>
      </c>
      <c r="D3225" t="s">
        <v>7706</v>
      </c>
      <c r="E3225" t="s">
        <v>10329</v>
      </c>
      <c r="F3225" t="s">
        <v>10330</v>
      </c>
      <c r="G3225">
        <v>7990</v>
      </c>
      <c r="H3225">
        <v>7990</v>
      </c>
      <c r="I3225">
        <v>7990</v>
      </c>
      <c r="J3225">
        <v>7990</v>
      </c>
      <c r="K3225">
        <v>0</v>
      </c>
      <c r="L3225" s="2">
        <v>0</v>
      </c>
      <c r="M3225" s="2">
        <v>0</v>
      </c>
      <c r="N3225" s="2">
        <v>0</v>
      </c>
      <c r="O3225" s="2">
        <v>104.9</v>
      </c>
      <c r="P3225" s="2">
        <v>0</v>
      </c>
      <c r="Q3225" s="2">
        <v>0</v>
      </c>
      <c r="R3225" s="2">
        <v>0</v>
      </c>
      <c r="S3225" s="2">
        <v>0</v>
      </c>
      <c r="T3225" s="2">
        <v>0</v>
      </c>
      <c r="U3225" s="2">
        <v>104.9</v>
      </c>
      <c r="V3225" t="s">
        <v>55</v>
      </c>
    </row>
    <row r="3226" spans="1:22" ht="15.75" hidden="1" thickBot="1" x14ac:dyDescent="0.3">
      <c r="A3226" t="s">
        <v>8322</v>
      </c>
      <c r="B3226" s="6" t="s">
        <v>10683</v>
      </c>
      <c r="C3226" t="s">
        <v>1</v>
      </c>
      <c r="D3226" t="s">
        <v>7706</v>
      </c>
      <c r="E3226" t="s">
        <v>10329</v>
      </c>
      <c r="F3226" t="s">
        <v>10330</v>
      </c>
      <c r="G3226">
        <v>7989</v>
      </c>
      <c r="H3226">
        <v>7989</v>
      </c>
      <c r="I3226">
        <v>7989</v>
      </c>
      <c r="J3226">
        <v>7989</v>
      </c>
      <c r="K3226">
        <v>0</v>
      </c>
      <c r="L3226" s="2">
        <v>0</v>
      </c>
      <c r="M3226" s="2">
        <v>0</v>
      </c>
      <c r="N3226" s="2">
        <v>0</v>
      </c>
      <c r="O3226" s="2">
        <v>3.15</v>
      </c>
      <c r="P3226" s="2">
        <v>0</v>
      </c>
      <c r="Q3226" s="2">
        <v>0</v>
      </c>
      <c r="R3226" s="2">
        <v>0</v>
      </c>
      <c r="S3226" s="2">
        <v>0</v>
      </c>
      <c r="T3226" s="2">
        <v>0</v>
      </c>
      <c r="U3226" s="2">
        <v>3.15</v>
      </c>
      <c r="V3226" t="s">
        <v>55</v>
      </c>
    </row>
    <row r="3227" spans="1:22" ht="15.75" hidden="1" thickBot="1" x14ac:dyDescent="0.3">
      <c r="A3227" t="s">
        <v>8322</v>
      </c>
      <c r="B3227" s="6" t="s">
        <v>10683</v>
      </c>
      <c r="C3227" t="s">
        <v>1</v>
      </c>
      <c r="D3227" t="s">
        <v>7706</v>
      </c>
      <c r="E3227" t="s">
        <v>10329</v>
      </c>
      <c r="F3227" t="s">
        <v>10330</v>
      </c>
      <c r="G3227">
        <v>7988</v>
      </c>
      <c r="H3227">
        <v>7988</v>
      </c>
      <c r="I3227">
        <v>7988</v>
      </c>
      <c r="J3227">
        <v>7988</v>
      </c>
      <c r="K3227">
        <v>0</v>
      </c>
      <c r="L3227" s="2">
        <v>0</v>
      </c>
      <c r="M3227" s="2">
        <v>0</v>
      </c>
      <c r="N3227" s="2">
        <v>0</v>
      </c>
      <c r="O3227" s="2">
        <v>37.5</v>
      </c>
      <c r="P3227" s="2">
        <v>0</v>
      </c>
      <c r="Q3227" s="2">
        <v>0</v>
      </c>
      <c r="R3227" s="2">
        <v>0</v>
      </c>
      <c r="S3227" s="2">
        <v>0</v>
      </c>
      <c r="T3227" s="2">
        <v>0</v>
      </c>
      <c r="U3227" s="2">
        <v>37.5</v>
      </c>
      <c r="V3227" t="s">
        <v>55</v>
      </c>
    </row>
    <row r="3228" spans="1:22" ht="15.75" hidden="1" thickBot="1" x14ac:dyDescent="0.3">
      <c r="A3228" t="s">
        <v>8322</v>
      </c>
      <c r="B3228" s="6" t="s">
        <v>10683</v>
      </c>
      <c r="C3228" t="s">
        <v>1</v>
      </c>
      <c r="D3228" t="s">
        <v>7706</v>
      </c>
      <c r="E3228" t="s">
        <v>10329</v>
      </c>
      <c r="F3228" t="s">
        <v>10330</v>
      </c>
      <c r="G3228">
        <v>7987</v>
      </c>
      <c r="H3228">
        <v>7987</v>
      </c>
      <c r="I3228">
        <v>7987</v>
      </c>
      <c r="J3228">
        <v>7987</v>
      </c>
      <c r="K3228">
        <v>0</v>
      </c>
      <c r="L3228" s="2">
        <v>0</v>
      </c>
      <c r="M3228" s="2">
        <v>0</v>
      </c>
      <c r="N3228" s="2">
        <v>0</v>
      </c>
      <c r="O3228" s="2">
        <v>60</v>
      </c>
      <c r="P3228" s="2">
        <v>0</v>
      </c>
      <c r="Q3228" s="2">
        <v>0</v>
      </c>
      <c r="R3228" s="2">
        <v>0</v>
      </c>
      <c r="S3228" s="2">
        <v>0</v>
      </c>
      <c r="T3228" s="2">
        <v>0</v>
      </c>
      <c r="U3228" s="2">
        <v>60</v>
      </c>
      <c r="V3228" t="s">
        <v>55</v>
      </c>
    </row>
    <row r="3229" spans="1:22" ht="15.75" hidden="1" thickBot="1" x14ac:dyDescent="0.3">
      <c r="A3229" t="s">
        <v>8322</v>
      </c>
      <c r="B3229" s="6" t="s">
        <v>10683</v>
      </c>
      <c r="C3229" t="s">
        <v>1</v>
      </c>
      <c r="D3229" t="s">
        <v>7706</v>
      </c>
      <c r="E3229" t="s">
        <v>10329</v>
      </c>
      <c r="F3229" t="s">
        <v>10330</v>
      </c>
      <c r="G3229">
        <v>7986</v>
      </c>
      <c r="H3229">
        <v>7986</v>
      </c>
      <c r="I3229">
        <v>7986</v>
      </c>
      <c r="J3229">
        <v>7986</v>
      </c>
      <c r="K3229">
        <v>0</v>
      </c>
      <c r="L3229" s="2">
        <v>0</v>
      </c>
      <c r="M3229" s="2">
        <v>0</v>
      </c>
      <c r="N3229" s="2">
        <v>0</v>
      </c>
      <c r="O3229" s="2">
        <v>129.5</v>
      </c>
      <c r="P3229" s="2">
        <v>0</v>
      </c>
      <c r="Q3229" s="2">
        <v>0</v>
      </c>
      <c r="R3229" s="2">
        <v>0</v>
      </c>
      <c r="S3229" s="2">
        <v>0</v>
      </c>
      <c r="T3229" s="2">
        <v>0</v>
      </c>
      <c r="U3229" s="2">
        <v>129.5</v>
      </c>
      <c r="V3229" t="s">
        <v>55</v>
      </c>
    </row>
    <row r="3230" spans="1:22" ht="15.75" hidden="1" thickBot="1" x14ac:dyDescent="0.3">
      <c r="A3230" t="s">
        <v>8322</v>
      </c>
      <c r="B3230" s="6" t="s">
        <v>10683</v>
      </c>
      <c r="C3230" t="s">
        <v>1</v>
      </c>
      <c r="D3230" t="s">
        <v>7706</v>
      </c>
      <c r="E3230" t="s">
        <v>10329</v>
      </c>
      <c r="F3230" t="s">
        <v>10330</v>
      </c>
      <c r="G3230">
        <v>7985</v>
      </c>
      <c r="H3230">
        <v>7985</v>
      </c>
      <c r="I3230">
        <v>7985</v>
      </c>
      <c r="J3230">
        <v>7985</v>
      </c>
      <c r="K3230">
        <v>0</v>
      </c>
      <c r="L3230" s="2">
        <v>0</v>
      </c>
      <c r="M3230" s="2">
        <v>0</v>
      </c>
      <c r="N3230" s="2">
        <v>0</v>
      </c>
      <c r="O3230" s="2">
        <v>200</v>
      </c>
      <c r="P3230" s="2">
        <v>0</v>
      </c>
      <c r="Q3230" s="2">
        <v>0</v>
      </c>
      <c r="R3230" s="2">
        <v>0</v>
      </c>
      <c r="S3230" s="2">
        <v>0</v>
      </c>
      <c r="T3230" s="2">
        <v>0</v>
      </c>
      <c r="U3230" s="2">
        <v>200</v>
      </c>
      <c r="V3230" t="s">
        <v>55</v>
      </c>
    </row>
    <row r="3231" spans="1:22" ht="15.75" hidden="1" thickBot="1" x14ac:dyDescent="0.3">
      <c r="A3231" t="s">
        <v>8322</v>
      </c>
      <c r="B3231" s="6" t="s">
        <v>10683</v>
      </c>
      <c r="C3231" t="s">
        <v>1</v>
      </c>
      <c r="D3231" t="s">
        <v>7706</v>
      </c>
      <c r="E3231" t="s">
        <v>10329</v>
      </c>
      <c r="F3231" t="s">
        <v>10330</v>
      </c>
      <c r="G3231">
        <v>7984</v>
      </c>
      <c r="H3231">
        <v>7984</v>
      </c>
      <c r="I3231">
        <v>7984</v>
      </c>
      <c r="J3231">
        <v>7984</v>
      </c>
      <c r="K3231">
        <v>0</v>
      </c>
      <c r="L3231" s="2">
        <v>0</v>
      </c>
      <c r="M3231" s="2">
        <v>0</v>
      </c>
      <c r="N3231" s="2">
        <v>0</v>
      </c>
      <c r="O3231" s="2">
        <v>160</v>
      </c>
      <c r="P3231" s="2">
        <v>0</v>
      </c>
      <c r="Q3231" s="2">
        <v>0</v>
      </c>
      <c r="R3231" s="2">
        <v>0</v>
      </c>
      <c r="S3231" s="2">
        <v>0</v>
      </c>
      <c r="T3231" s="2">
        <v>0</v>
      </c>
      <c r="U3231" s="2">
        <v>160</v>
      </c>
      <c r="V3231" t="s">
        <v>55</v>
      </c>
    </row>
    <row r="3232" spans="1:22" ht="15.75" hidden="1" thickBot="1" x14ac:dyDescent="0.3">
      <c r="A3232" t="s">
        <v>8322</v>
      </c>
      <c r="B3232" s="6" t="s">
        <v>10683</v>
      </c>
      <c r="C3232" t="s">
        <v>1</v>
      </c>
      <c r="D3232" t="s">
        <v>7706</v>
      </c>
      <c r="E3232" t="s">
        <v>10329</v>
      </c>
      <c r="F3232" t="s">
        <v>10330</v>
      </c>
      <c r="G3232">
        <v>7983</v>
      </c>
      <c r="H3232">
        <v>7983</v>
      </c>
      <c r="I3232">
        <v>7983</v>
      </c>
      <c r="J3232">
        <v>7983</v>
      </c>
      <c r="K3232">
        <v>0</v>
      </c>
      <c r="L3232" s="2">
        <v>0</v>
      </c>
      <c r="M3232" s="2">
        <v>0</v>
      </c>
      <c r="N3232" s="2">
        <v>0</v>
      </c>
      <c r="O3232" s="2">
        <v>222.5</v>
      </c>
      <c r="P3232" s="2">
        <v>0</v>
      </c>
      <c r="Q3232" s="2">
        <v>0</v>
      </c>
      <c r="R3232" s="2">
        <v>0</v>
      </c>
      <c r="S3232" s="2">
        <v>0</v>
      </c>
      <c r="T3232" s="2">
        <v>0</v>
      </c>
      <c r="U3232" s="2">
        <v>222.5</v>
      </c>
      <c r="V3232" t="s">
        <v>55</v>
      </c>
    </row>
    <row r="3233" spans="1:22" ht="15.75" hidden="1" thickBot="1" x14ac:dyDescent="0.3">
      <c r="A3233" t="s">
        <v>8322</v>
      </c>
      <c r="B3233" s="6" t="s">
        <v>10683</v>
      </c>
      <c r="C3233" t="s">
        <v>1</v>
      </c>
      <c r="D3233" t="s">
        <v>7706</v>
      </c>
      <c r="E3233" t="s">
        <v>10329</v>
      </c>
      <c r="F3233" t="s">
        <v>10330</v>
      </c>
      <c r="G3233">
        <v>7982</v>
      </c>
      <c r="H3233">
        <v>7982</v>
      </c>
      <c r="I3233">
        <v>7982</v>
      </c>
      <c r="J3233">
        <v>7982</v>
      </c>
      <c r="K3233">
        <v>0</v>
      </c>
      <c r="L3233" s="2">
        <v>0</v>
      </c>
      <c r="M3233" s="2">
        <v>0</v>
      </c>
      <c r="N3233" s="2">
        <v>0</v>
      </c>
      <c r="O3233" s="2">
        <v>128</v>
      </c>
      <c r="P3233" s="2">
        <v>0</v>
      </c>
      <c r="Q3233" s="2">
        <v>0</v>
      </c>
      <c r="R3233" s="2">
        <v>0</v>
      </c>
      <c r="S3233" s="2">
        <v>0</v>
      </c>
      <c r="T3233" s="2">
        <v>0</v>
      </c>
      <c r="U3233" s="2">
        <v>128</v>
      </c>
      <c r="V3233" t="s">
        <v>55</v>
      </c>
    </row>
    <row r="3234" spans="1:22" ht="15.75" hidden="1" thickBot="1" x14ac:dyDescent="0.3">
      <c r="A3234" t="s">
        <v>8322</v>
      </c>
      <c r="B3234" s="6" t="s">
        <v>10683</v>
      </c>
      <c r="C3234" t="s">
        <v>1</v>
      </c>
      <c r="D3234" t="s">
        <v>7706</v>
      </c>
      <c r="E3234" t="s">
        <v>10329</v>
      </c>
      <c r="F3234" t="s">
        <v>10330</v>
      </c>
      <c r="G3234">
        <v>7981</v>
      </c>
      <c r="H3234">
        <v>7981</v>
      </c>
      <c r="I3234">
        <v>7981</v>
      </c>
      <c r="J3234">
        <v>7981</v>
      </c>
      <c r="K3234">
        <v>0</v>
      </c>
      <c r="L3234" s="2">
        <v>0</v>
      </c>
      <c r="M3234" s="2">
        <v>0</v>
      </c>
      <c r="N3234" s="2">
        <v>0</v>
      </c>
      <c r="O3234" s="2">
        <v>28</v>
      </c>
      <c r="P3234" s="2">
        <v>0</v>
      </c>
      <c r="Q3234" s="2">
        <v>0</v>
      </c>
      <c r="R3234" s="2">
        <v>0</v>
      </c>
      <c r="S3234" s="2">
        <v>0</v>
      </c>
      <c r="T3234" s="2">
        <v>0</v>
      </c>
      <c r="U3234" s="2">
        <v>28</v>
      </c>
      <c r="V3234" t="s">
        <v>55</v>
      </c>
    </row>
    <row r="3235" spans="1:22" ht="15.75" hidden="1" thickBot="1" x14ac:dyDescent="0.3">
      <c r="A3235" t="s">
        <v>8322</v>
      </c>
      <c r="B3235" s="6" t="s">
        <v>10752</v>
      </c>
      <c r="C3235" t="s">
        <v>1</v>
      </c>
      <c r="D3235" t="s">
        <v>7706</v>
      </c>
      <c r="E3235" t="s">
        <v>10329</v>
      </c>
      <c r="F3235" t="s">
        <v>10330</v>
      </c>
      <c r="G3235">
        <v>7980</v>
      </c>
      <c r="H3235">
        <v>7980</v>
      </c>
      <c r="I3235">
        <v>7980</v>
      </c>
      <c r="J3235">
        <v>7980</v>
      </c>
      <c r="K3235">
        <v>0</v>
      </c>
      <c r="L3235" s="2">
        <v>0</v>
      </c>
      <c r="M3235" s="2">
        <v>0</v>
      </c>
      <c r="N3235" s="2">
        <v>0</v>
      </c>
      <c r="O3235" s="2">
        <v>593.29999999999995</v>
      </c>
      <c r="P3235" s="2">
        <v>0</v>
      </c>
      <c r="Q3235" s="2">
        <v>0</v>
      </c>
      <c r="R3235" s="2">
        <v>0</v>
      </c>
      <c r="S3235" s="2">
        <v>0</v>
      </c>
      <c r="T3235" s="2">
        <v>0</v>
      </c>
      <c r="U3235" s="2">
        <v>593.29999999999995</v>
      </c>
      <c r="V3235" t="s">
        <v>55</v>
      </c>
    </row>
    <row r="3236" spans="1:22" ht="15.75" hidden="1" thickBot="1" x14ac:dyDescent="0.3">
      <c r="A3236" t="s">
        <v>8322</v>
      </c>
      <c r="B3236" s="6" t="s">
        <v>10752</v>
      </c>
      <c r="C3236" t="s">
        <v>1</v>
      </c>
      <c r="D3236" t="s">
        <v>7706</v>
      </c>
      <c r="E3236" t="s">
        <v>10329</v>
      </c>
      <c r="F3236" t="s">
        <v>10330</v>
      </c>
      <c r="G3236">
        <v>7979</v>
      </c>
      <c r="H3236">
        <v>7979</v>
      </c>
      <c r="I3236">
        <v>7979</v>
      </c>
      <c r="J3236">
        <v>7979</v>
      </c>
      <c r="K3236">
        <v>0</v>
      </c>
      <c r="L3236" s="2">
        <v>0</v>
      </c>
      <c r="M3236" s="2">
        <v>0</v>
      </c>
      <c r="N3236" s="2">
        <v>0</v>
      </c>
      <c r="O3236" s="2">
        <v>2</v>
      </c>
      <c r="P3236" s="2">
        <v>0</v>
      </c>
      <c r="Q3236" s="2">
        <v>0</v>
      </c>
      <c r="R3236" s="2">
        <v>0</v>
      </c>
      <c r="S3236" s="2">
        <v>0</v>
      </c>
      <c r="T3236" s="2">
        <v>0</v>
      </c>
      <c r="U3236" s="2">
        <v>2</v>
      </c>
      <c r="V3236" t="s">
        <v>55</v>
      </c>
    </row>
    <row r="3237" spans="1:22" ht="15.75" hidden="1" thickBot="1" x14ac:dyDescent="0.3">
      <c r="A3237" t="s">
        <v>8322</v>
      </c>
      <c r="B3237" s="6" t="s">
        <v>10752</v>
      </c>
      <c r="C3237" t="s">
        <v>1</v>
      </c>
      <c r="D3237" t="s">
        <v>7706</v>
      </c>
      <c r="E3237" t="s">
        <v>10329</v>
      </c>
      <c r="F3237" t="s">
        <v>10330</v>
      </c>
      <c r="G3237">
        <v>7978</v>
      </c>
      <c r="H3237">
        <v>7978</v>
      </c>
      <c r="I3237">
        <v>7978</v>
      </c>
      <c r="J3237">
        <v>7978</v>
      </c>
      <c r="K3237">
        <v>0</v>
      </c>
      <c r="L3237" s="2">
        <v>0</v>
      </c>
      <c r="M3237" s="2">
        <v>0</v>
      </c>
      <c r="N3237" s="2">
        <v>0</v>
      </c>
      <c r="O3237" s="2">
        <v>32.229999999999997</v>
      </c>
      <c r="P3237" s="2">
        <v>0</v>
      </c>
      <c r="Q3237" s="2">
        <v>0</v>
      </c>
      <c r="R3237" s="2">
        <v>0</v>
      </c>
      <c r="S3237" s="2">
        <v>0</v>
      </c>
      <c r="T3237" s="2">
        <v>0</v>
      </c>
      <c r="U3237" s="2">
        <v>32.229999999999997</v>
      </c>
      <c r="V3237" t="s">
        <v>55</v>
      </c>
    </row>
    <row r="3238" spans="1:22" ht="15.75" hidden="1" thickBot="1" x14ac:dyDescent="0.3">
      <c r="A3238" t="s">
        <v>8322</v>
      </c>
      <c r="B3238" s="6" t="s">
        <v>10752</v>
      </c>
      <c r="C3238" t="s">
        <v>1</v>
      </c>
      <c r="D3238" t="s">
        <v>7706</v>
      </c>
      <c r="E3238" t="s">
        <v>10329</v>
      </c>
      <c r="F3238" t="s">
        <v>10330</v>
      </c>
      <c r="G3238">
        <v>7977</v>
      </c>
      <c r="H3238">
        <v>7977</v>
      </c>
      <c r="I3238">
        <v>7977</v>
      </c>
      <c r="J3238">
        <v>7977</v>
      </c>
      <c r="K3238">
        <v>0</v>
      </c>
      <c r="L3238" s="2">
        <v>0</v>
      </c>
      <c r="M3238" s="2">
        <v>0</v>
      </c>
      <c r="N3238" s="2">
        <v>0</v>
      </c>
      <c r="O3238" s="2">
        <v>178</v>
      </c>
      <c r="P3238" s="2">
        <v>0</v>
      </c>
      <c r="Q3238" s="2">
        <v>0</v>
      </c>
      <c r="R3238" s="2">
        <v>0</v>
      </c>
      <c r="S3238" s="2">
        <v>0</v>
      </c>
      <c r="T3238" s="2">
        <v>0</v>
      </c>
      <c r="U3238" s="2">
        <v>178</v>
      </c>
      <c r="V3238" t="s">
        <v>55</v>
      </c>
    </row>
    <row r="3239" spans="1:22" ht="15.75" hidden="1" thickBot="1" x14ac:dyDescent="0.3">
      <c r="A3239" t="s">
        <v>8322</v>
      </c>
      <c r="B3239" s="6" t="s">
        <v>10752</v>
      </c>
      <c r="C3239" t="s">
        <v>1</v>
      </c>
      <c r="D3239" t="s">
        <v>7706</v>
      </c>
      <c r="E3239" t="s">
        <v>10329</v>
      </c>
      <c r="F3239" t="s">
        <v>10330</v>
      </c>
      <c r="G3239">
        <v>7976</v>
      </c>
      <c r="H3239">
        <v>7976</v>
      </c>
      <c r="I3239">
        <v>7976</v>
      </c>
      <c r="J3239">
        <v>7976</v>
      </c>
      <c r="K3239">
        <v>0</v>
      </c>
      <c r="L3239" s="2">
        <v>0</v>
      </c>
      <c r="M3239" s="2">
        <v>0</v>
      </c>
      <c r="N3239" s="2">
        <v>0</v>
      </c>
      <c r="O3239" s="2">
        <v>49.8</v>
      </c>
      <c r="P3239" s="2">
        <v>0</v>
      </c>
      <c r="Q3239" s="2">
        <v>0</v>
      </c>
      <c r="R3239" s="2">
        <v>0</v>
      </c>
      <c r="S3239" s="2">
        <v>0</v>
      </c>
      <c r="T3239" s="2">
        <v>0</v>
      </c>
      <c r="U3239" s="2">
        <v>49.8</v>
      </c>
      <c r="V3239" t="s">
        <v>55</v>
      </c>
    </row>
    <row r="3240" spans="1:22" ht="15.75" hidden="1" thickBot="1" x14ac:dyDescent="0.3">
      <c r="A3240" t="s">
        <v>8322</v>
      </c>
      <c r="B3240" s="6" t="s">
        <v>10752</v>
      </c>
      <c r="C3240" t="s">
        <v>1</v>
      </c>
      <c r="D3240" t="s">
        <v>7706</v>
      </c>
      <c r="E3240" t="s">
        <v>10329</v>
      </c>
      <c r="F3240" t="s">
        <v>10330</v>
      </c>
      <c r="G3240">
        <v>7975</v>
      </c>
      <c r="H3240">
        <v>7975</v>
      </c>
      <c r="I3240">
        <v>7975</v>
      </c>
      <c r="J3240">
        <v>7975</v>
      </c>
      <c r="K3240">
        <v>0</v>
      </c>
      <c r="L3240" s="2">
        <v>0</v>
      </c>
      <c r="M3240" s="2">
        <v>0</v>
      </c>
      <c r="N3240" s="2">
        <v>0</v>
      </c>
      <c r="O3240" s="2">
        <v>85.25</v>
      </c>
      <c r="P3240" s="2">
        <v>0</v>
      </c>
      <c r="Q3240" s="2">
        <v>0</v>
      </c>
      <c r="R3240" s="2">
        <v>0</v>
      </c>
      <c r="S3240" s="2">
        <v>0</v>
      </c>
      <c r="T3240" s="2">
        <v>0</v>
      </c>
      <c r="U3240" s="2">
        <v>85.25</v>
      </c>
      <c r="V3240" t="s">
        <v>55</v>
      </c>
    </row>
    <row r="3241" spans="1:22" ht="15.75" hidden="1" thickBot="1" x14ac:dyDescent="0.3">
      <c r="A3241" t="s">
        <v>8322</v>
      </c>
      <c r="B3241" s="6" t="s">
        <v>10752</v>
      </c>
      <c r="C3241" t="s">
        <v>1</v>
      </c>
      <c r="D3241" t="s">
        <v>7706</v>
      </c>
      <c r="E3241" t="s">
        <v>10329</v>
      </c>
      <c r="F3241" t="s">
        <v>10330</v>
      </c>
      <c r="G3241">
        <v>7974</v>
      </c>
      <c r="H3241">
        <v>7974</v>
      </c>
      <c r="I3241">
        <v>7974</v>
      </c>
      <c r="J3241">
        <v>7974</v>
      </c>
      <c r="K3241">
        <v>0</v>
      </c>
      <c r="L3241" s="2">
        <v>0</v>
      </c>
      <c r="M3241" s="2">
        <v>0</v>
      </c>
      <c r="N3241" s="2">
        <v>0</v>
      </c>
      <c r="O3241" s="2">
        <v>26.4</v>
      </c>
      <c r="P3241" s="2">
        <v>0</v>
      </c>
      <c r="Q3241" s="2">
        <v>0</v>
      </c>
      <c r="R3241" s="2">
        <v>0</v>
      </c>
      <c r="S3241" s="2">
        <v>0</v>
      </c>
      <c r="T3241" s="2">
        <v>0</v>
      </c>
      <c r="U3241" s="2">
        <v>26.4</v>
      </c>
      <c r="V3241" t="s">
        <v>55</v>
      </c>
    </row>
    <row r="3242" spans="1:22" ht="15.75" hidden="1" thickBot="1" x14ac:dyDescent="0.3">
      <c r="A3242" t="s">
        <v>8322</v>
      </c>
      <c r="B3242" s="6" t="s">
        <v>10752</v>
      </c>
      <c r="C3242" t="s">
        <v>1</v>
      </c>
      <c r="D3242" t="s">
        <v>7706</v>
      </c>
      <c r="E3242" t="s">
        <v>10329</v>
      </c>
      <c r="F3242" t="s">
        <v>10330</v>
      </c>
      <c r="G3242">
        <v>7973</v>
      </c>
      <c r="H3242">
        <v>7973</v>
      </c>
      <c r="I3242">
        <v>7973</v>
      </c>
      <c r="J3242">
        <v>7973</v>
      </c>
      <c r="K3242">
        <v>0</v>
      </c>
      <c r="L3242" s="2">
        <v>0</v>
      </c>
      <c r="M3242" s="2">
        <v>0</v>
      </c>
      <c r="N3242" s="2">
        <v>0</v>
      </c>
      <c r="O3242" s="2">
        <v>8</v>
      </c>
      <c r="P3242" s="2">
        <v>0</v>
      </c>
      <c r="Q3242" s="2">
        <v>0</v>
      </c>
      <c r="R3242" s="2">
        <v>0</v>
      </c>
      <c r="S3242" s="2">
        <v>0</v>
      </c>
      <c r="T3242" s="2">
        <v>0</v>
      </c>
      <c r="U3242" s="2">
        <v>8</v>
      </c>
      <c r="V3242" t="s">
        <v>55</v>
      </c>
    </row>
    <row r="3243" spans="1:22" ht="15.75" hidden="1" thickBot="1" x14ac:dyDescent="0.3">
      <c r="A3243" t="s">
        <v>8322</v>
      </c>
      <c r="B3243" s="6" t="s">
        <v>10752</v>
      </c>
      <c r="C3243" t="s">
        <v>1</v>
      </c>
      <c r="D3243" t="s">
        <v>7706</v>
      </c>
      <c r="E3243" t="s">
        <v>10329</v>
      </c>
      <c r="F3243" t="s">
        <v>10330</v>
      </c>
      <c r="G3243">
        <v>7972</v>
      </c>
      <c r="H3243">
        <v>7972</v>
      </c>
      <c r="I3243">
        <v>7972</v>
      </c>
      <c r="J3243">
        <v>7972</v>
      </c>
      <c r="K3243">
        <v>0</v>
      </c>
      <c r="L3243" s="2">
        <v>0</v>
      </c>
      <c r="M3243" s="2">
        <v>0</v>
      </c>
      <c r="N3243" s="2">
        <v>0</v>
      </c>
      <c r="O3243" s="2">
        <v>79.7</v>
      </c>
      <c r="P3243" s="2">
        <v>0</v>
      </c>
      <c r="Q3243" s="2">
        <v>0</v>
      </c>
      <c r="R3243" s="2">
        <v>0</v>
      </c>
      <c r="S3243" s="2">
        <v>0</v>
      </c>
      <c r="T3243" s="2">
        <v>0</v>
      </c>
      <c r="U3243" s="2">
        <v>79.7</v>
      </c>
      <c r="V3243" t="s">
        <v>55</v>
      </c>
    </row>
    <row r="3244" spans="1:22" ht="15.75" hidden="1" thickBot="1" x14ac:dyDescent="0.3">
      <c r="A3244" t="s">
        <v>8322</v>
      </c>
      <c r="B3244" s="6" t="s">
        <v>10752</v>
      </c>
      <c r="C3244" t="s">
        <v>1</v>
      </c>
      <c r="D3244" t="s">
        <v>7706</v>
      </c>
      <c r="E3244" t="s">
        <v>10329</v>
      </c>
      <c r="F3244" t="s">
        <v>10330</v>
      </c>
      <c r="G3244">
        <v>7971</v>
      </c>
      <c r="H3244">
        <v>7971</v>
      </c>
      <c r="I3244">
        <v>7971</v>
      </c>
      <c r="J3244">
        <v>7971</v>
      </c>
      <c r="K3244">
        <v>0</v>
      </c>
      <c r="L3244" s="2">
        <v>0</v>
      </c>
      <c r="M3244" s="2">
        <v>0</v>
      </c>
      <c r="N3244" s="2">
        <v>0</v>
      </c>
      <c r="O3244" s="2">
        <v>102.88</v>
      </c>
      <c r="P3244" s="2">
        <v>0</v>
      </c>
      <c r="Q3244" s="2">
        <v>0</v>
      </c>
      <c r="R3244" s="2">
        <v>0</v>
      </c>
      <c r="S3244" s="2">
        <v>0</v>
      </c>
      <c r="T3244" s="2">
        <v>0</v>
      </c>
      <c r="U3244" s="2">
        <v>102.88</v>
      </c>
      <c r="V3244" t="s">
        <v>55</v>
      </c>
    </row>
    <row r="3245" spans="1:22" ht="15.75" hidden="1" thickBot="1" x14ac:dyDescent="0.3">
      <c r="A3245" t="s">
        <v>8322</v>
      </c>
      <c r="B3245" s="6" t="s">
        <v>10752</v>
      </c>
      <c r="C3245" t="s">
        <v>1</v>
      </c>
      <c r="D3245" t="s">
        <v>7706</v>
      </c>
      <c r="E3245" t="s">
        <v>10329</v>
      </c>
      <c r="F3245" t="s">
        <v>10330</v>
      </c>
      <c r="G3245">
        <v>7970</v>
      </c>
      <c r="H3245">
        <v>7970</v>
      </c>
      <c r="I3245">
        <v>7970</v>
      </c>
      <c r="J3245">
        <v>7970</v>
      </c>
      <c r="K3245">
        <v>0</v>
      </c>
      <c r="L3245" s="2">
        <v>0</v>
      </c>
      <c r="M3245" s="2">
        <v>0</v>
      </c>
      <c r="N3245" s="2">
        <v>0</v>
      </c>
      <c r="O3245" s="2">
        <v>37.76</v>
      </c>
      <c r="P3245" s="2">
        <v>0</v>
      </c>
      <c r="Q3245" s="2">
        <v>0</v>
      </c>
      <c r="R3245" s="2">
        <v>0</v>
      </c>
      <c r="S3245" s="2">
        <v>0</v>
      </c>
      <c r="T3245" s="2">
        <v>0</v>
      </c>
      <c r="U3245" s="2">
        <v>37.76</v>
      </c>
      <c r="V3245" t="s">
        <v>55</v>
      </c>
    </row>
    <row r="3246" spans="1:22" ht="15.75" hidden="1" thickBot="1" x14ac:dyDescent="0.3">
      <c r="A3246" t="s">
        <v>8322</v>
      </c>
      <c r="B3246" s="6" t="s">
        <v>10752</v>
      </c>
      <c r="C3246" t="s">
        <v>1</v>
      </c>
      <c r="D3246" t="s">
        <v>7706</v>
      </c>
      <c r="E3246" t="s">
        <v>10329</v>
      </c>
      <c r="F3246" t="s">
        <v>10330</v>
      </c>
      <c r="G3246">
        <v>7969</v>
      </c>
      <c r="H3246">
        <v>7969</v>
      </c>
      <c r="I3246">
        <v>7969</v>
      </c>
      <c r="J3246">
        <v>7969</v>
      </c>
      <c r="K3246">
        <v>0</v>
      </c>
      <c r="L3246" s="2">
        <v>0</v>
      </c>
      <c r="M3246" s="2">
        <v>0</v>
      </c>
      <c r="N3246" s="2">
        <v>0</v>
      </c>
      <c r="O3246" s="2">
        <v>309.8</v>
      </c>
      <c r="P3246" s="2">
        <v>0</v>
      </c>
      <c r="Q3246" s="2">
        <v>0</v>
      </c>
      <c r="R3246" s="2">
        <v>0</v>
      </c>
      <c r="S3246" s="2">
        <v>0</v>
      </c>
      <c r="T3246" s="2">
        <v>0</v>
      </c>
      <c r="U3246" s="2">
        <v>309.8</v>
      </c>
      <c r="V3246" t="s">
        <v>55</v>
      </c>
    </row>
    <row r="3247" spans="1:22" ht="15.75" hidden="1" thickBot="1" x14ac:dyDescent="0.3">
      <c r="A3247" t="s">
        <v>8322</v>
      </c>
      <c r="B3247" s="6" t="s">
        <v>10752</v>
      </c>
      <c r="C3247" t="s">
        <v>1</v>
      </c>
      <c r="D3247" t="s">
        <v>7706</v>
      </c>
      <c r="E3247" t="s">
        <v>10329</v>
      </c>
      <c r="F3247" t="s">
        <v>10330</v>
      </c>
      <c r="G3247">
        <v>7968</v>
      </c>
      <c r="H3247">
        <v>7968</v>
      </c>
      <c r="I3247">
        <v>7968</v>
      </c>
      <c r="J3247">
        <v>7968</v>
      </c>
      <c r="K3247">
        <v>0</v>
      </c>
      <c r="L3247" s="2">
        <v>0</v>
      </c>
      <c r="M3247" s="2">
        <v>0</v>
      </c>
      <c r="N3247" s="2">
        <v>0</v>
      </c>
      <c r="O3247" s="2">
        <v>12</v>
      </c>
      <c r="P3247" s="2">
        <v>0</v>
      </c>
      <c r="Q3247" s="2">
        <v>0</v>
      </c>
      <c r="R3247" s="2">
        <v>0</v>
      </c>
      <c r="S3247" s="2">
        <v>0</v>
      </c>
      <c r="T3247" s="2">
        <v>0</v>
      </c>
      <c r="U3247" s="2">
        <v>12</v>
      </c>
      <c r="V3247" t="s">
        <v>55</v>
      </c>
    </row>
    <row r="3248" spans="1:22" ht="15.75" hidden="1" thickBot="1" x14ac:dyDescent="0.3">
      <c r="A3248" t="s">
        <v>8322</v>
      </c>
      <c r="B3248" s="6" t="s">
        <v>10752</v>
      </c>
      <c r="C3248" t="s">
        <v>1</v>
      </c>
      <c r="D3248" t="s">
        <v>7706</v>
      </c>
      <c r="E3248" t="s">
        <v>10329</v>
      </c>
      <c r="F3248" t="s">
        <v>10330</v>
      </c>
      <c r="G3248">
        <v>7967</v>
      </c>
      <c r="H3248">
        <v>7967</v>
      </c>
      <c r="I3248">
        <v>7967</v>
      </c>
      <c r="J3248">
        <v>7967</v>
      </c>
      <c r="K3248">
        <v>0</v>
      </c>
      <c r="L3248" s="2">
        <v>0</v>
      </c>
      <c r="M3248" s="2">
        <v>0</v>
      </c>
      <c r="N3248" s="2">
        <v>0</v>
      </c>
      <c r="O3248" s="2">
        <v>180</v>
      </c>
      <c r="P3248" s="2">
        <v>0</v>
      </c>
      <c r="Q3248" s="2">
        <v>0</v>
      </c>
      <c r="R3248" s="2">
        <v>0</v>
      </c>
      <c r="S3248" s="2">
        <v>0</v>
      </c>
      <c r="T3248" s="2">
        <v>0</v>
      </c>
      <c r="U3248" s="2">
        <v>180</v>
      </c>
      <c r="V3248" t="s">
        <v>55</v>
      </c>
    </row>
    <row r="3249" spans="1:22" ht="15.75" hidden="1" thickBot="1" x14ac:dyDescent="0.3">
      <c r="A3249" t="s">
        <v>8322</v>
      </c>
      <c r="B3249" s="6" t="s">
        <v>10752</v>
      </c>
      <c r="C3249" t="s">
        <v>1</v>
      </c>
      <c r="D3249" t="s">
        <v>7706</v>
      </c>
      <c r="E3249" t="s">
        <v>10329</v>
      </c>
      <c r="F3249" t="s">
        <v>10330</v>
      </c>
      <c r="G3249">
        <v>7966</v>
      </c>
      <c r="H3249">
        <v>7966</v>
      </c>
      <c r="I3249">
        <v>7966</v>
      </c>
      <c r="J3249">
        <v>7966</v>
      </c>
      <c r="K3249">
        <v>0</v>
      </c>
      <c r="L3249" s="2">
        <v>0</v>
      </c>
      <c r="M3249" s="2">
        <v>0</v>
      </c>
      <c r="N3249" s="2">
        <v>0</v>
      </c>
      <c r="O3249" s="2">
        <v>457.75</v>
      </c>
      <c r="P3249" s="2">
        <v>0</v>
      </c>
      <c r="Q3249" s="2">
        <v>0</v>
      </c>
      <c r="R3249" s="2">
        <v>0</v>
      </c>
      <c r="S3249" s="2">
        <v>0</v>
      </c>
      <c r="T3249" s="2">
        <v>0</v>
      </c>
      <c r="U3249" s="2">
        <v>457.75</v>
      </c>
      <c r="V3249" t="s">
        <v>55</v>
      </c>
    </row>
    <row r="3250" spans="1:22" ht="15.75" hidden="1" thickBot="1" x14ac:dyDescent="0.3">
      <c r="A3250" t="s">
        <v>8322</v>
      </c>
      <c r="B3250" s="6" t="s">
        <v>10752</v>
      </c>
      <c r="C3250" t="s">
        <v>1</v>
      </c>
      <c r="D3250" t="s">
        <v>7706</v>
      </c>
      <c r="E3250" t="s">
        <v>10329</v>
      </c>
      <c r="F3250" t="s">
        <v>10330</v>
      </c>
      <c r="G3250">
        <v>7965</v>
      </c>
      <c r="H3250">
        <v>7965</v>
      </c>
      <c r="I3250">
        <v>7965</v>
      </c>
      <c r="J3250">
        <v>7965</v>
      </c>
      <c r="K3250">
        <v>0</v>
      </c>
      <c r="L3250" s="2">
        <v>0</v>
      </c>
      <c r="M3250" s="2">
        <v>0</v>
      </c>
      <c r="N3250" s="2">
        <v>0</v>
      </c>
      <c r="O3250" s="2">
        <v>87.6</v>
      </c>
      <c r="P3250" s="2">
        <v>0</v>
      </c>
      <c r="Q3250" s="2">
        <v>0</v>
      </c>
      <c r="R3250" s="2">
        <v>0</v>
      </c>
      <c r="S3250" s="2">
        <v>0</v>
      </c>
      <c r="T3250" s="2">
        <v>0</v>
      </c>
      <c r="U3250" s="2">
        <v>87.6</v>
      </c>
      <c r="V3250" t="s">
        <v>55</v>
      </c>
    </row>
    <row r="3251" spans="1:22" ht="15.75" hidden="1" thickBot="1" x14ac:dyDescent="0.3">
      <c r="A3251" t="s">
        <v>8322</v>
      </c>
      <c r="B3251" s="6" t="s">
        <v>10765</v>
      </c>
      <c r="C3251" t="s">
        <v>1</v>
      </c>
      <c r="D3251" t="s">
        <v>7706</v>
      </c>
      <c r="E3251" t="s">
        <v>10329</v>
      </c>
      <c r="F3251" t="s">
        <v>10330</v>
      </c>
      <c r="G3251">
        <v>7964</v>
      </c>
      <c r="H3251">
        <v>7964</v>
      </c>
      <c r="I3251">
        <v>7964</v>
      </c>
      <c r="J3251">
        <v>7964</v>
      </c>
      <c r="K3251">
        <v>0</v>
      </c>
      <c r="L3251" s="2">
        <v>0</v>
      </c>
      <c r="M3251" s="2">
        <v>0</v>
      </c>
      <c r="N3251" s="2">
        <v>0</v>
      </c>
      <c r="O3251" s="2">
        <v>0</v>
      </c>
      <c r="P3251" s="2">
        <v>0</v>
      </c>
      <c r="Q3251" s="2">
        <v>0</v>
      </c>
      <c r="R3251" s="2">
        <v>0</v>
      </c>
      <c r="S3251" s="2">
        <v>0</v>
      </c>
      <c r="T3251" s="2">
        <v>0</v>
      </c>
      <c r="U3251" s="2">
        <v>0</v>
      </c>
      <c r="V3251" t="s">
        <v>55</v>
      </c>
    </row>
    <row r="3252" spans="1:22" ht="15.75" hidden="1" thickBot="1" x14ac:dyDescent="0.3">
      <c r="A3252" t="s">
        <v>8322</v>
      </c>
      <c r="B3252" s="6" t="s">
        <v>10752</v>
      </c>
      <c r="C3252" t="s">
        <v>1</v>
      </c>
      <c r="D3252" t="s">
        <v>7706</v>
      </c>
      <c r="E3252" t="s">
        <v>10329</v>
      </c>
      <c r="F3252" t="s">
        <v>10330</v>
      </c>
      <c r="G3252">
        <v>7963</v>
      </c>
      <c r="H3252">
        <v>7963</v>
      </c>
      <c r="I3252">
        <v>7963</v>
      </c>
      <c r="J3252">
        <v>7963</v>
      </c>
      <c r="K3252">
        <v>0</v>
      </c>
      <c r="L3252" s="2">
        <v>0</v>
      </c>
      <c r="M3252" s="2">
        <v>0</v>
      </c>
      <c r="N3252" s="2">
        <v>0</v>
      </c>
      <c r="O3252" s="2">
        <v>73.5</v>
      </c>
      <c r="P3252" s="2">
        <v>0</v>
      </c>
      <c r="Q3252" s="2">
        <v>0</v>
      </c>
      <c r="R3252" s="2">
        <v>0</v>
      </c>
      <c r="S3252" s="2">
        <v>0</v>
      </c>
      <c r="T3252" s="2">
        <v>0</v>
      </c>
      <c r="U3252" s="2">
        <v>73.5</v>
      </c>
      <c r="V3252" t="s">
        <v>55</v>
      </c>
    </row>
    <row r="3253" spans="1:22" ht="15.75" hidden="1" thickBot="1" x14ac:dyDescent="0.3">
      <c r="A3253" t="s">
        <v>8322</v>
      </c>
      <c r="B3253" s="6" t="s">
        <v>10752</v>
      </c>
      <c r="C3253" t="s">
        <v>1</v>
      </c>
      <c r="D3253" t="s">
        <v>7706</v>
      </c>
      <c r="E3253" t="s">
        <v>10329</v>
      </c>
      <c r="F3253" t="s">
        <v>10330</v>
      </c>
      <c r="G3253">
        <v>7962</v>
      </c>
      <c r="H3253">
        <v>7962</v>
      </c>
      <c r="I3253">
        <v>7962</v>
      </c>
      <c r="J3253">
        <v>7962</v>
      </c>
      <c r="K3253">
        <v>0</v>
      </c>
      <c r="L3253" s="2">
        <v>0</v>
      </c>
      <c r="M3253" s="2">
        <v>0</v>
      </c>
      <c r="N3253" s="2">
        <v>0</v>
      </c>
      <c r="O3253" s="2">
        <v>27</v>
      </c>
      <c r="P3253" s="2">
        <v>0</v>
      </c>
      <c r="Q3253" s="2">
        <v>0</v>
      </c>
      <c r="R3253" s="2">
        <v>0</v>
      </c>
      <c r="S3253" s="2">
        <v>0</v>
      </c>
      <c r="T3253" s="2">
        <v>0</v>
      </c>
      <c r="U3253" s="2">
        <v>27</v>
      </c>
      <c r="V3253" t="s">
        <v>55</v>
      </c>
    </row>
    <row r="3254" spans="1:22" ht="15.75" hidden="1" thickBot="1" x14ac:dyDescent="0.3">
      <c r="A3254" t="s">
        <v>8322</v>
      </c>
      <c r="B3254" s="6" t="s">
        <v>10752</v>
      </c>
      <c r="C3254" t="s">
        <v>1</v>
      </c>
      <c r="D3254" t="s">
        <v>7706</v>
      </c>
      <c r="E3254" t="s">
        <v>10329</v>
      </c>
      <c r="F3254" t="s">
        <v>10330</v>
      </c>
      <c r="G3254">
        <v>7961</v>
      </c>
      <c r="H3254">
        <v>7961</v>
      </c>
      <c r="I3254">
        <v>7961</v>
      </c>
      <c r="J3254">
        <v>7961</v>
      </c>
      <c r="K3254">
        <v>0</v>
      </c>
      <c r="L3254" s="2">
        <v>0</v>
      </c>
      <c r="M3254" s="2">
        <v>0</v>
      </c>
      <c r="N3254" s="2">
        <v>0</v>
      </c>
      <c r="O3254" s="2">
        <v>30</v>
      </c>
      <c r="P3254" s="2">
        <v>0</v>
      </c>
      <c r="Q3254" s="2">
        <v>0</v>
      </c>
      <c r="R3254" s="2">
        <v>0</v>
      </c>
      <c r="S3254" s="2">
        <v>0</v>
      </c>
      <c r="T3254" s="2">
        <v>0</v>
      </c>
      <c r="U3254" s="2">
        <v>30</v>
      </c>
      <c r="V3254" t="s">
        <v>55</v>
      </c>
    </row>
    <row r="3255" spans="1:22" ht="15.75" hidden="1" thickBot="1" x14ac:dyDescent="0.3">
      <c r="A3255" t="s">
        <v>8322</v>
      </c>
      <c r="B3255" s="6" t="s">
        <v>10752</v>
      </c>
      <c r="C3255" t="s">
        <v>1</v>
      </c>
      <c r="D3255" t="s">
        <v>7706</v>
      </c>
      <c r="E3255" t="s">
        <v>10329</v>
      </c>
      <c r="F3255" t="s">
        <v>10330</v>
      </c>
      <c r="G3255">
        <v>7960</v>
      </c>
      <c r="H3255">
        <v>7960</v>
      </c>
      <c r="I3255">
        <v>7960</v>
      </c>
      <c r="J3255">
        <v>7960</v>
      </c>
      <c r="K3255">
        <v>0</v>
      </c>
      <c r="L3255" s="2">
        <v>0</v>
      </c>
      <c r="M3255" s="2">
        <v>0</v>
      </c>
      <c r="N3255" s="2">
        <v>0</v>
      </c>
      <c r="O3255" s="2">
        <v>79.400000000000006</v>
      </c>
      <c r="P3255" s="2">
        <v>0</v>
      </c>
      <c r="Q3255" s="2">
        <v>0</v>
      </c>
      <c r="R3255" s="2">
        <v>0</v>
      </c>
      <c r="S3255" s="2">
        <v>0</v>
      </c>
      <c r="T3255" s="2">
        <v>0</v>
      </c>
      <c r="U3255" s="2">
        <v>79.400000000000006</v>
      </c>
      <c r="V3255" t="s">
        <v>55</v>
      </c>
    </row>
    <row r="3256" spans="1:22" ht="15.75" hidden="1" thickBot="1" x14ac:dyDescent="0.3">
      <c r="A3256" t="s">
        <v>8322</v>
      </c>
      <c r="B3256" s="6" t="s">
        <v>10752</v>
      </c>
      <c r="C3256" t="s">
        <v>1</v>
      </c>
      <c r="D3256" t="s">
        <v>7706</v>
      </c>
      <c r="E3256" t="s">
        <v>10329</v>
      </c>
      <c r="F3256" t="s">
        <v>10330</v>
      </c>
      <c r="G3256">
        <v>7959</v>
      </c>
      <c r="H3256">
        <v>7959</v>
      </c>
      <c r="I3256">
        <v>7959</v>
      </c>
      <c r="J3256">
        <v>7959</v>
      </c>
      <c r="K3256">
        <v>0</v>
      </c>
      <c r="L3256" s="2">
        <v>0</v>
      </c>
      <c r="M3256" s="2">
        <v>0</v>
      </c>
      <c r="N3256" s="2">
        <v>0</v>
      </c>
      <c r="O3256" s="2">
        <v>19.350000000000001</v>
      </c>
      <c r="P3256" s="2">
        <v>0</v>
      </c>
      <c r="Q3256" s="2">
        <v>0</v>
      </c>
      <c r="R3256" s="2">
        <v>0</v>
      </c>
      <c r="S3256" s="2">
        <v>0</v>
      </c>
      <c r="T3256" s="2">
        <v>0</v>
      </c>
      <c r="U3256" s="2">
        <v>19.350000000000001</v>
      </c>
      <c r="V3256" t="s">
        <v>55</v>
      </c>
    </row>
    <row r="3257" spans="1:22" ht="15.75" hidden="1" thickBot="1" x14ac:dyDescent="0.3">
      <c r="A3257" t="s">
        <v>8322</v>
      </c>
      <c r="B3257" s="6" t="s">
        <v>10752</v>
      </c>
      <c r="C3257" t="s">
        <v>1</v>
      </c>
      <c r="D3257" t="s">
        <v>7706</v>
      </c>
      <c r="E3257" t="s">
        <v>10329</v>
      </c>
      <c r="F3257" t="s">
        <v>10330</v>
      </c>
      <c r="G3257">
        <v>7958</v>
      </c>
      <c r="H3257">
        <v>7958</v>
      </c>
      <c r="I3257">
        <v>7958</v>
      </c>
      <c r="J3257">
        <v>7958</v>
      </c>
      <c r="K3257">
        <v>0</v>
      </c>
      <c r="L3257" s="2">
        <v>0</v>
      </c>
      <c r="M3257" s="2">
        <v>0</v>
      </c>
      <c r="N3257" s="2">
        <v>0</v>
      </c>
      <c r="O3257" s="2">
        <v>270.5</v>
      </c>
      <c r="P3257" s="2">
        <v>0</v>
      </c>
      <c r="Q3257" s="2">
        <v>0</v>
      </c>
      <c r="R3257" s="2">
        <v>0</v>
      </c>
      <c r="S3257" s="2">
        <v>0</v>
      </c>
      <c r="T3257" s="2">
        <v>0</v>
      </c>
      <c r="U3257" s="2">
        <v>270.5</v>
      </c>
      <c r="V3257" t="s">
        <v>55</v>
      </c>
    </row>
    <row r="3258" spans="1:22" ht="15.75" hidden="1" thickBot="1" x14ac:dyDescent="0.3">
      <c r="A3258" t="s">
        <v>8322</v>
      </c>
      <c r="B3258" s="6" t="s">
        <v>10752</v>
      </c>
      <c r="C3258" t="s">
        <v>1</v>
      </c>
      <c r="D3258" t="s">
        <v>7706</v>
      </c>
      <c r="E3258" t="s">
        <v>10329</v>
      </c>
      <c r="F3258" t="s">
        <v>10330</v>
      </c>
      <c r="G3258">
        <v>7957</v>
      </c>
      <c r="H3258">
        <v>7957</v>
      </c>
      <c r="I3258">
        <v>7957</v>
      </c>
      <c r="J3258">
        <v>7957</v>
      </c>
      <c r="K3258">
        <v>0</v>
      </c>
      <c r="L3258" s="2">
        <v>0</v>
      </c>
      <c r="M3258" s="2">
        <v>0</v>
      </c>
      <c r="N3258" s="2">
        <v>0</v>
      </c>
      <c r="O3258" s="2">
        <v>160</v>
      </c>
      <c r="P3258" s="2">
        <v>0</v>
      </c>
      <c r="Q3258" s="2">
        <v>0</v>
      </c>
      <c r="R3258" s="2">
        <v>0</v>
      </c>
      <c r="S3258" s="2">
        <v>0</v>
      </c>
      <c r="T3258" s="2">
        <v>0</v>
      </c>
      <c r="U3258" s="2">
        <v>160</v>
      </c>
      <c r="V3258" t="s">
        <v>55</v>
      </c>
    </row>
    <row r="3259" spans="1:22" ht="15.75" hidden="1" thickBot="1" x14ac:dyDescent="0.3">
      <c r="A3259" t="s">
        <v>8322</v>
      </c>
      <c r="B3259" s="6" t="s">
        <v>10752</v>
      </c>
      <c r="C3259" t="s">
        <v>1</v>
      </c>
      <c r="D3259" t="s">
        <v>7706</v>
      </c>
      <c r="E3259" t="s">
        <v>10329</v>
      </c>
      <c r="F3259" t="s">
        <v>10330</v>
      </c>
      <c r="G3259">
        <v>7956</v>
      </c>
      <c r="H3259">
        <v>7956</v>
      </c>
      <c r="I3259">
        <v>7956</v>
      </c>
      <c r="J3259">
        <v>7956</v>
      </c>
      <c r="K3259">
        <v>0</v>
      </c>
      <c r="L3259" s="2">
        <v>0</v>
      </c>
      <c r="M3259" s="2">
        <v>0</v>
      </c>
      <c r="N3259" s="2">
        <v>0</v>
      </c>
      <c r="O3259" s="2">
        <v>499</v>
      </c>
      <c r="P3259" s="2">
        <v>0</v>
      </c>
      <c r="Q3259" s="2">
        <v>0</v>
      </c>
      <c r="R3259" s="2">
        <v>0</v>
      </c>
      <c r="S3259" s="2">
        <v>0</v>
      </c>
      <c r="T3259" s="2">
        <v>0</v>
      </c>
      <c r="U3259" s="2">
        <v>499</v>
      </c>
      <c r="V3259" t="s">
        <v>55</v>
      </c>
    </row>
    <row r="3260" spans="1:22" ht="15.75" hidden="1" thickBot="1" x14ac:dyDescent="0.3">
      <c r="A3260" t="s">
        <v>8322</v>
      </c>
      <c r="B3260" s="6" t="s">
        <v>10752</v>
      </c>
      <c r="C3260" t="s">
        <v>1</v>
      </c>
      <c r="D3260" t="s">
        <v>7706</v>
      </c>
      <c r="E3260" t="s">
        <v>10329</v>
      </c>
      <c r="F3260" t="s">
        <v>10330</v>
      </c>
      <c r="G3260">
        <v>7955</v>
      </c>
      <c r="H3260">
        <v>7955</v>
      </c>
      <c r="I3260">
        <v>7955</v>
      </c>
      <c r="J3260">
        <v>7955</v>
      </c>
      <c r="K3260">
        <v>0</v>
      </c>
      <c r="L3260" s="2">
        <v>0</v>
      </c>
      <c r="M3260" s="2">
        <v>0</v>
      </c>
      <c r="N3260" s="2">
        <v>0</v>
      </c>
      <c r="O3260" s="2">
        <v>550</v>
      </c>
      <c r="P3260" s="2">
        <v>0</v>
      </c>
      <c r="Q3260" s="2">
        <v>0</v>
      </c>
      <c r="R3260" s="2">
        <v>0</v>
      </c>
      <c r="S3260" s="2">
        <v>0</v>
      </c>
      <c r="T3260" s="2">
        <v>0</v>
      </c>
      <c r="U3260" s="2">
        <v>550</v>
      </c>
      <c r="V3260" t="s">
        <v>55</v>
      </c>
    </row>
    <row r="3261" spans="1:22" ht="15.75" hidden="1" thickBot="1" x14ac:dyDescent="0.3">
      <c r="A3261" t="s">
        <v>8322</v>
      </c>
      <c r="B3261" s="6" t="s">
        <v>10752</v>
      </c>
      <c r="C3261" t="s">
        <v>1</v>
      </c>
      <c r="D3261" t="s">
        <v>7706</v>
      </c>
      <c r="E3261" t="s">
        <v>10329</v>
      </c>
      <c r="F3261" t="s">
        <v>10330</v>
      </c>
      <c r="G3261">
        <v>7954</v>
      </c>
      <c r="H3261">
        <v>7954</v>
      </c>
      <c r="I3261">
        <v>7954</v>
      </c>
      <c r="J3261">
        <v>7954</v>
      </c>
      <c r="K3261">
        <v>0</v>
      </c>
      <c r="L3261" s="2">
        <v>0</v>
      </c>
      <c r="M3261" s="2">
        <v>0</v>
      </c>
      <c r="N3261" s="2">
        <v>0</v>
      </c>
      <c r="O3261" s="2">
        <v>457.5</v>
      </c>
      <c r="P3261" s="2">
        <v>0</v>
      </c>
      <c r="Q3261" s="2">
        <v>0</v>
      </c>
      <c r="R3261" s="2">
        <v>0</v>
      </c>
      <c r="S3261" s="2">
        <v>0</v>
      </c>
      <c r="T3261" s="2">
        <v>0</v>
      </c>
      <c r="U3261" s="2">
        <v>457.5</v>
      </c>
      <c r="V3261" t="s">
        <v>55</v>
      </c>
    </row>
    <row r="3262" spans="1:22" ht="15.75" hidden="1" thickBot="1" x14ac:dyDescent="0.3">
      <c r="A3262" t="s">
        <v>8322</v>
      </c>
      <c r="B3262" s="6" t="s">
        <v>10752</v>
      </c>
      <c r="C3262" t="s">
        <v>1</v>
      </c>
      <c r="D3262" t="s">
        <v>7706</v>
      </c>
      <c r="E3262" t="s">
        <v>10329</v>
      </c>
      <c r="F3262" t="s">
        <v>10330</v>
      </c>
      <c r="G3262">
        <v>7953</v>
      </c>
      <c r="H3262">
        <v>7953</v>
      </c>
      <c r="I3262">
        <v>7953</v>
      </c>
      <c r="J3262">
        <v>7953</v>
      </c>
      <c r="K3262">
        <v>0</v>
      </c>
      <c r="L3262" s="2">
        <v>0</v>
      </c>
      <c r="M3262" s="2">
        <v>0</v>
      </c>
      <c r="N3262" s="2">
        <v>0</v>
      </c>
      <c r="O3262" s="2">
        <v>220.84</v>
      </c>
      <c r="P3262" s="2">
        <v>0</v>
      </c>
      <c r="Q3262" s="2">
        <v>0</v>
      </c>
      <c r="R3262" s="2">
        <v>0</v>
      </c>
      <c r="S3262" s="2">
        <v>0</v>
      </c>
      <c r="T3262" s="2">
        <v>0</v>
      </c>
      <c r="U3262" s="2">
        <v>220.84</v>
      </c>
      <c r="V3262" t="s">
        <v>55</v>
      </c>
    </row>
    <row r="3263" spans="1:22" ht="15.75" hidden="1" thickBot="1" x14ac:dyDescent="0.3">
      <c r="A3263" t="s">
        <v>8322</v>
      </c>
      <c r="B3263" s="6" t="s">
        <v>10752</v>
      </c>
      <c r="C3263" t="s">
        <v>1</v>
      </c>
      <c r="D3263" t="s">
        <v>7706</v>
      </c>
      <c r="E3263" t="s">
        <v>10329</v>
      </c>
      <c r="F3263" t="s">
        <v>10330</v>
      </c>
      <c r="G3263">
        <v>7952</v>
      </c>
      <c r="H3263">
        <v>7952</v>
      </c>
      <c r="I3263">
        <v>7952</v>
      </c>
      <c r="J3263">
        <v>7952</v>
      </c>
      <c r="K3263">
        <v>0</v>
      </c>
      <c r="L3263" s="2">
        <v>0</v>
      </c>
      <c r="M3263" s="2">
        <v>0</v>
      </c>
      <c r="N3263" s="2">
        <v>0</v>
      </c>
      <c r="O3263" s="2">
        <v>431</v>
      </c>
      <c r="P3263" s="2">
        <v>0</v>
      </c>
      <c r="Q3263" s="2">
        <v>0</v>
      </c>
      <c r="R3263" s="2">
        <v>0</v>
      </c>
      <c r="S3263" s="2">
        <v>0</v>
      </c>
      <c r="T3263" s="2">
        <v>0</v>
      </c>
      <c r="U3263" s="2">
        <v>431</v>
      </c>
      <c r="V3263" t="s">
        <v>55</v>
      </c>
    </row>
    <row r="3264" spans="1:22" ht="15.75" hidden="1" thickBot="1" x14ac:dyDescent="0.3">
      <c r="A3264" t="s">
        <v>8322</v>
      </c>
      <c r="B3264" s="6" t="s">
        <v>10766</v>
      </c>
      <c r="C3264" t="s">
        <v>1</v>
      </c>
      <c r="D3264" t="s">
        <v>7706</v>
      </c>
      <c r="E3264" t="s">
        <v>10329</v>
      </c>
      <c r="F3264" t="s">
        <v>10330</v>
      </c>
      <c r="G3264">
        <v>7951</v>
      </c>
      <c r="H3264">
        <v>7951</v>
      </c>
      <c r="I3264">
        <v>7951</v>
      </c>
      <c r="J3264">
        <v>7951</v>
      </c>
      <c r="K3264">
        <v>0</v>
      </c>
      <c r="L3264" s="2">
        <v>0</v>
      </c>
      <c r="M3264" s="2">
        <v>0</v>
      </c>
      <c r="N3264" s="2">
        <v>0</v>
      </c>
      <c r="O3264" s="2">
        <v>699</v>
      </c>
      <c r="P3264" s="2">
        <v>0</v>
      </c>
      <c r="Q3264" s="2">
        <v>0</v>
      </c>
      <c r="R3264" s="2">
        <v>0</v>
      </c>
      <c r="S3264" s="2">
        <v>0</v>
      </c>
      <c r="T3264" s="2">
        <v>0</v>
      </c>
      <c r="U3264" s="2">
        <v>699</v>
      </c>
      <c r="V3264" t="s">
        <v>55</v>
      </c>
    </row>
    <row r="3265" spans="1:22" ht="15.75" hidden="1" thickBot="1" x14ac:dyDescent="0.3">
      <c r="A3265" t="s">
        <v>8322</v>
      </c>
      <c r="B3265" s="6" t="s">
        <v>10766</v>
      </c>
      <c r="C3265" t="s">
        <v>1</v>
      </c>
      <c r="D3265" t="s">
        <v>7706</v>
      </c>
      <c r="E3265" t="s">
        <v>10329</v>
      </c>
      <c r="F3265" t="s">
        <v>10330</v>
      </c>
      <c r="G3265">
        <v>7950</v>
      </c>
      <c r="H3265">
        <v>7950</v>
      </c>
      <c r="I3265">
        <v>7950</v>
      </c>
      <c r="J3265">
        <v>7950</v>
      </c>
      <c r="K3265">
        <v>0</v>
      </c>
      <c r="L3265" s="2">
        <v>0</v>
      </c>
      <c r="M3265" s="2">
        <v>0</v>
      </c>
      <c r="N3265" s="2">
        <v>0</v>
      </c>
      <c r="O3265" s="2">
        <v>56.2</v>
      </c>
      <c r="P3265" s="2">
        <v>0</v>
      </c>
      <c r="Q3265" s="2">
        <v>0</v>
      </c>
      <c r="R3265" s="2">
        <v>0</v>
      </c>
      <c r="S3265" s="2">
        <v>0</v>
      </c>
      <c r="T3265" s="2">
        <v>0</v>
      </c>
      <c r="U3265" s="2">
        <v>56.2</v>
      </c>
      <c r="V3265" t="s">
        <v>55</v>
      </c>
    </row>
    <row r="3266" spans="1:22" ht="15.75" hidden="1" thickBot="1" x14ac:dyDescent="0.3">
      <c r="A3266" t="s">
        <v>8322</v>
      </c>
      <c r="B3266" s="6" t="s">
        <v>10766</v>
      </c>
      <c r="C3266" t="s">
        <v>1</v>
      </c>
      <c r="D3266" t="s">
        <v>7706</v>
      </c>
      <c r="E3266" t="s">
        <v>10329</v>
      </c>
      <c r="F3266" t="s">
        <v>10330</v>
      </c>
      <c r="G3266">
        <v>7949</v>
      </c>
      <c r="H3266">
        <v>7949</v>
      </c>
      <c r="I3266">
        <v>7949</v>
      </c>
      <c r="J3266">
        <v>7949</v>
      </c>
      <c r="K3266">
        <v>0</v>
      </c>
      <c r="L3266" s="2">
        <v>0</v>
      </c>
      <c r="M3266" s="2">
        <v>0</v>
      </c>
      <c r="N3266" s="2">
        <v>0</v>
      </c>
      <c r="O3266" s="2">
        <v>45.5</v>
      </c>
      <c r="P3266" s="2">
        <v>0</v>
      </c>
      <c r="Q3266" s="2">
        <v>0</v>
      </c>
      <c r="R3266" s="2">
        <v>0</v>
      </c>
      <c r="S3266" s="2">
        <v>0</v>
      </c>
      <c r="T3266" s="2">
        <v>0</v>
      </c>
      <c r="U3266" s="2">
        <v>45.5</v>
      </c>
      <c r="V3266" t="s">
        <v>55</v>
      </c>
    </row>
    <row r="3267" spans="1:22" ht="15.75" hidden="1" thickBot="1" x14ac:dyDescent="0.3">
      <c r="A3267" t="s">
        <v>8322</v>
      </c>
      <c r="B3267" s="6" t="s">
        <v>10766</v>
      </c>
      <c r="C3267" t="s">
        <v>1</v>
      </c>
      <c r="D3267" t="s">
        <v>7706</v>
      </c>
      <c r="E3267" t="s">
        <v>10329</v>
      </c>
      <c r="F3267" t="s">
        <v>10330</v>
      </c>
      <c r="G3267">
        <v>7948</v>
      </c>
      <c r="H3267">
        <v>7948</v>
      </c>
      <c r="I3267">
        <v>7948</v>
      </c>
      <c r="J3267">
        <v>7948</v>
      </c>
      <c r="K3267">
        <v>0</v>
      </c>
      <c r="L3267" s="2">
        <v>0</v>
      </c>
      <c r="M3267" s="2">
        <v>0</v>
      </c>
      <c r="N3267" s="2">
        <v>0</v>
      </c>
      <c r="O3267" s="2">
        <v>45</v>
      </c>
      <c r="P3267" s="2">
        <v>0</v>
      </c>
      <c r="Q3267" s="2">
        <v>0</v>
      </c>
      <c r="R3267" s="2">
        <v>0</v>
      </c>
      <c r="S3267" s="2">
        <v>0</v>
      </c>
      <c r="T3267" s="2">
        <v>0</v>
      </c>
      <c r="U3267" s="2">
        <v>45</v>
      </c>
      <c r="V3267" t="s">
        <v>55</v>
      </c>
    </row>
    <row r="3268" spans="1:22" ht="15.75" hidden="1" thickBot="1" x14ac:dyDescent="0.3">
      <c r="A3268" t="s">
        <v>8322</v>
      </c>
      <c r="B3268" s="6" t="s">
        <v>10766</v>
      </c>
      <c r="C3268" t="s">
        <v>1</v>
      </c>
      <c r="D3268" t="s">
        <v>7706</v>
      </c>
      <c r="E3268" t="s">
        <v>10329</v>
      </c>
      <c r="F3268" t="s">
        <v>10330</v>
      </c>
      <c r="G3268">
        <v>7947</v>
      </c>
      <c r="H3268">
        <v>7947</v>
      </c>
      <c r="I3268">
        <v>7947</v>
      </c>
      <c r="J3268">
        <v>7947</v>
      </c>
      <c r="K3268">
        <v>0</v>
      </c>
      <c r="L3268" s="2">
        <v>0</v>
      </c>
      <c r="M3268" s="2">
        <v>0</v>
      </c>
      <c r="N3268" s="2">
        <v>0</v>
      </c>
      <c r="O3268" s="2">
        <v>88.8</v>
      </c>
      <c r="P3268" s="2">
        <v>0</v>
      </c>
      <c r="Q3268" s="2">
        <v>0</v>
      </c>
      <c r="R3268" s="2">
        <v>0</v>
      </c>
      <c r="S3268" s="2">
        <v>0</v>
      </c>
      <c r="T3268" s="2">
        <v>0</v>
      </c>
      <c r="U3268" s="2">
        <v>88.8</v>
      </c>
      <c r="V3268" t="s">
        <v>55</v>
      </c>
    </row>
    <row r="3269" spans="1:22" ht="15.75" hidden="1" thickBot="1" x14ac:dyDescent="0.3">
      <c r="A3269" t="s">
        <v>8322</v>
      </c>
      <c r="B3269" s="6" t="s">
        <v>10766</v>
      </c>
      <c r="C3269" t="s">
        <v>1</v>
      </c>
      <c r="D3269" t="s">
        <v>7706</v>
      </c>
      <c r="E3269" t="s">
        <v>10329</v>
      </c>
      <c r="F3269" t="s">
        <v>10330</v>
      </c>
      <c r="G3269">
        <v>7946</v>
      </c>
      <c r="H3269">
        <v>7946</v>
      </c>
      <c r="I3269">
        <v>7946</v>
      </c>
      <c r="J3269">
        <v>7946</v>
      </c>
      <c r="K3269">
        <v>0</v>
      </c>
      <c r="L3269" s="2">
        <v>0</v>
      </c>
      <c r="M3269" s="2">
        <v>0</v>
      </c>
      <c r="N3269" s="2">
        <v>0</v>
      </c>
      <c r="O3269" s="2">
        <v>36.5</v>
      </c>
      <c r="P3269" s="2">
        <v>0</v>
      </c>
      <c r="Q3269" s="2">
        <v>0</v>
      </c>
      <c r="R3269" s="2">
        <v>0</v>
      </c>
      <c r="S3269" s="2">
        <v>0</v>
      </c>
      <c r="T3269" s="2">
        <v>0</v>
      </c>
      <c r="U3269" s="2">
        <v>36.5</v>
      </c>
      <c r="V3269" t="s">
        <v>55</v>
      </c>
    </row>
    <row r="3270" spans="1:22" ht="15.75" hidden="1" thickBot="1" x14ac:dyDescent="0.3">
      <c r="A3270" t="s">
        <v>8322</v>
      </c>
      <c r="B3270" s="6" t="s">
        <v>10766</v>
      </c>
      <c r="C3270" t="s">
        <v>1</v>
      </c>
      <c r="D3270" t="s">
        <v>7706</v>
      </c>
      <c r="E3270" t="s">
        <v>10329</v>
      </c>
      <c r="F3270" t="s">
        <v>10330</v>
      </c>
      <c r="G3270">
        <v>7945</v>
      </c>
      <c r="H3270">
        <v>7945</v>
      </c>
      <c r="I3270">
        <v>7945</v>
      </c>
      <c r="J3270">
        <v>7945</v>
      </c>
      <c r="K3270">
        <v>0</v>
      </c>
      <c r="L3270" s="2">
        <v>0</v>
      </c>
      <c r="M3270" s="2">
        <v>0</v>
      </c>
      <c r="N3270" s="2">
        <v>0</v>
      </c>
      <c r="O3270" s="2">
        <v>6</v>
      </c>
      <c r="P3270" s="2">
        <v>0</v>
      </c>
      <c r="Q3270" s="2">
        <v>0</v>
      </c>
      <c r="R3270" s="2">
        <v>0</v>
      </c>
      <c r="S3270" s="2">
        <v>0</v>
      </c>
      <c r="T3270" s="2">
        <v>0</v>
      </c>
      <c r="U3270" s="2">
        <v>6</v>
      </c>
      <c r="V3270" t="s">
        <v>55</v>
      </c>
    </row>
    <row r="3271" spans="1:22" ht="15.75" hidden="1" thickBot="1" x14ac:dyDescent="0.3">
      <c r="A3271" t="s">
        <v>8322</v>
      </c>
      <c r="B3271" s="6" t="s">
        <v>10766</v>
      </c>
      <c r="C3271" t="s">
        <v>1</v>
      </c>
      <c r="D3271" t="s">
        <v>7706</v>
      </c>
      <c r="E3271" t="s">
        <v>10329</v>
      </c>
      <c r="F3271" t="s">
        <v>10330</v>
      </c>
      <c r="G3271">
        <v>7944</v>
      </c>
      <c r="H3271">
        <v>7944</v>
      </c>
      <c r="I3271">
        <v>7944</v>
      </c>
      <c r="J3271">
        <v>7944</v>
      </c>
      <c r="K3271">
        <v>0</v>
      </c>
      <c r="L3271" s="2">
        <v>0</v>
      </c>
      <c r="M3271" s="2">
        <v>0</v>
      </c>
      <c r="N3271" s="2">
        <v>0</v>
      </c>
      <c r="O3271" s="2">
        <v>40.659999999999997</v>
      </c>
      <c r="P3271" s="2">
        <v>0</v>
      </c>
      <c r="Q3271" s="2">
        <v>0</v>
      </c>
      <c r="R3271" s="2">
        <v>0</v>
      </c>
      <c r="S3271" s="2">
        <v>0</v>
      </c>
      <c r="T3271" s="2">
        <v>0</v>
      </c>
      <c r="U3271" s="2">
        <v>40.659999999999997</v>
      </c>
      <c r="V3271" t="s">
        <v>55</v>
      </c>
    </row>
    <row r="3272" spans="1:22" ht="15.75" hidden="1" thickBot="1" x14ac:dyDescent="0.3">
      <c r="A3272" t="s">
        <v>8322</v>
      </c>
      <c r="B3272" s="6" t="s">
        <v>10766</v>
      </c>
      <c r="C3272" t="s">
        <v>1</v>
      </c>
      <c r="D3272" t="s">
        <v>7706</v>
      </c>
      <c r="E3272" t="s">
        <v>10329</v>
      </c>
      <c r="F3272" t="s">
        <v>10330</v>
      </c>
      <c r="G3272">
        <v>7943</v>
      </c>
      <c r="H3272">
        <v>7943</v>
      </c>
      <c r="I3272">
        <v>7943</v>
      </c>
      <c r="J3272">
        <v>7943</v>
      </c>
      <c r="K3272">
        <v>0</v>
      </c>
      <c r="L3272" s="2">
        <v>0</v>
      </c>
      <c r="M3272" s="2">
        <v>0</v>
      </c>
      <c r="N3272" s="2">
        <v>0</v>
      </c>
      <c r="O3272" s="2">
        <v>100</v>
      </c>
      <c r="P3272" s="2">
        <v>0</v>
      </c>
      <c r="Q3272" s="2">
        <v>0</v>
      </c>
      <c r="R3272" s="2">
        <v>0</v>
      </c>
      <c r="S3272" s="2">
        <v>0</v>
      </c>
      <c r="T3272" s="2">
        <v>0</v>
      </c>
      <c r="U3272" s="2">
        <v>100</v>
      </c>
      <c r="V3272" t="s">
        <v>55</v>
      </c>
    </row>
    <row r="3273" spans="1:22" ht="15.75" hidden="1" thickBot="1" x14ac:dyDescent="0.3">
      <c r="A3273" t="s">
        <v>8322</v>
      </c>
      <c r="B3273" s="6" t="s">
        <v>10766</v>
      </c>
      <c r="C3273" t="s">
        <v>1</v>
      </c>
      <c r="D3273" t="s">
        <v>7706</v>
      </c>
      <c r="E3273" t="s">
        <v>10329</v>
      </c>
      <c r="F3273" t="s">
        <v>10330</v>
      </c>
      <c r="G3273">
        <v>7942</v>
      </c>
      <c r="H3273">
        <v>7942</v>
      </c>
      <c r="I3273">
        <v>7942</v>
      </c>
      <c r="J3273">
        <v>7942</v>
      </c>
      <c r="K3273">
        <v>0</v>
      </c>
      <c r="L3273" s="2">
        <v>0</v>
      </c>
      <c r="M3273" s="2">
        <v>0</v>
      </c>
      <c r="N3273" s="2">
        <v>0</v>
      </c>
      <c r="O3273" s="2">
        <v>54</v>
      </c>
      <c r="P3273" s="2">
        <v>0</v>
      </c>
      <c r="Q3273" s="2">
        <v>0</v>
      </c>
      <c r="R3273" s="2">
        <v>0</v>
      </c>
      <c r="S3273" s="2">
        <v>0</v>
      </c>
      <c r="T3273" s="2">
        <v>0</v>
      </c>
      <c r="U3273" s="2">
        <v>54</v>
      </c>
      <c r="V3273" t="s">
        <v>55</v>
      </c>
    </row>
    <row r="3274" spans="1:22" ht="15.75" hidden="1" thickBot="1" x14ac:dyDescent="0.3">
      <c r="A3274" t="s">
        <v>8322</v>
      </c>
      <c r="B3274" s="6" t="s">
        <v>10766</v>
      </c>
      <c r="C3274" t="s">
        <v>1</v>
      </c>
      <c r="D3274" t="s">
        <v>7706</v>
      </c>
      <c r="E3274" t="s">
        <v>10329</v>
      </c>
      <c r="F3274" t="s">
        <v>10330</v>
      </c>
      <c r="G3274">
        <v>7941</v>
      </c>
      <c r="H3274">
        <v>7941</v>
      </c>
      <c r="I3274">
        <v>7941</v>
      </c>
      <c r="J3274">
        <v>7941</v>
      </c>
      <c r="K3274">
        <v>0</v>
      </c>
      <c r="L3274" s="2">
        <v>0</v>
      </c>
      <c r="M3274" s="2">
        <v>0</v>
      </c>
      <c r="N3274" s="2">
        <v>0</v>
      </c>
      <c r="O3274" s="2">
        <v>9</v>
      </c>
      <c r="P3274" s="2">
        <v>0</v>
      </c>
      <c r="Q3274" s="2">
        <v>0</v>
      </c>
      <c r="R3274" s="2">
        <v>0</v>
      </c>
      <c r="S3274" s="2">
        <v>0</v>
      </c>
      <c r="T3274" s="2">
        <v>0</v>
      </c>
      <c r="U3274" s="2">
        <v>9</v>
      </c>
      <c r="V3274" t="s">
        <v>55</v>
      </c>
    </row>
    <row r="3275" spans="1:22" ht="15.75" hidden="1" thickBot="1" x14ac:dyDescent="0.3">
      <c r="A3275" t="s">
        <v>8322</v>
      </c>
      <c r="B3275" s="6" t="s">
        <v>10766</v>
      </c>
      <c r="C3275" t="s">
        <v>1</v>
      </c>
      <c r="D3275" t="s">
        <v>7706</v>
      </c>
      <c r="E3275" t="s">
        <v>10329</v>
      </c>
      <c r="F3275" t="s">
        <v>10330</v>
      </c>
      <c r="G3275">
        <v>7940</v>
      </c>
      <c r="H3275">
        <v>7940</v>
      </c>
      <c r="I3275">
        <v>7940</v>
      </c>
      <c r="J3275">
        <v>7940</v>
      </c>
      <c r="K3275">
        <v>0</v>
      </c>
      <c r="L3275" s="2">
        <v>0</v>
      </c>
      <c r="M3275" s="2">
        <v>0</v>
      </c>
      <c r="N3275" s="2">
        <v>0</v>
      </c>
      <c r="O3275" s="2">
        <v>65</v>
      </c>
      <c r="P3275" s="2">
        <v>0</v>
      </c>
      <c r="Q3275" s="2">
        <v>0</v>
      </c>
      <c r="R3275" s="2">
        <v>0</v>
      </c>
      <c r="S3275" s="2">
        <v>0</v>
      </c>
      <c r="T3275" s="2">
        <v>0</v>
      </c>
      <c r="U3275" s="2">
        <v>65</v>
      </c>
      <c r="V3275" t="s">
        <v>55</v>
      </c>
    </row>
    <row r="3276" spans="1:22" ht="15.75" hidden="1" thickBot="1" x14ac:dyDescent="0.3">
      <c r="A3276" t="s">
        <v>8322</v>
      </c>
      <c r="B3276" s="6" t="s">
        <v>10766</v>
      </c>
      <c r="C3276" t="s">
        <v>1</v>
      </c>
      <c r="D3276" t="s">
        <v>7706</v>
      </c>
      <c r="E3276" t="s">
        <v>10329</v>
      </c>
      <c r="F3276" t="s">
        <v>10330</v>
      </c>
      <c r="G3276">
        <v>7939</v>
      </c>
      <c r="H3276">
        <v>7939</v>
      </c>
      <c r="I3276">
        <v>7939</v>
      </c>
      <c r="J3276">
        <v>7939</v>
      </c>
      <c r="K3276">
        <v>0</v>
      </c>
      <c r="L3276" s="2">
        <v>0</v>
      </c>
      <c r="M3276" s="2">
        <v>0</v>
      </c>
      <c r="N3276" s="2">
        <v>0</v>
      </c>
      <c r="O3276" s="2">
        <v>69</v>
      </c>
      <c r="P3276" s="2">
        <v>0</v>
      </c>
      <c r="Q3276" s="2">
        <v>0</v>
      </c>
      <c r="R3276" s="2">
        <v>0</v>
      </c>
      <c r="S3276" s="2">
        <v>0</v>
      </c>
      <c r="T3276" s="2">
        <v>0</v>
      </c>
      <c r="U3276" s="2">
        <v>69</v>
      </c>
      <c r="V3276" t="s">
        <v>55</v>
      </c>
    </row>
    <row r="3277" spans="1:22" ht="15.75" hidden="1" thickBot="1" x14ac:dyDescent="0.3">
      <c r="A3277" t="s">
        <v>8322</v>
      </c>
      <c r="B3277" s="6" t="s">
        <v>10766</v>
      </c>
      <c r="C3277" t="s">
        <v>1</v>
      </c>
      <c r="D3277" t="s">
        <v>7706</v>
      </c>
      <c r="E3277" t="s">
        <v>10329</v>
      </c>
      <c r="F3277" t="s">
        <v>10330</v>
      </c>
      <c r="G3277">
        <v>7938</v>
      </c>
      <c r="H3277">
        <v>7938</v>
      </c>
      <c r="I3277">
        <v>7938</v>
      </c>
      <c r="J3277">
        <v>7938</v>
      </c>
      <c r="K3277">
        <v>0</v>
      </c>
      <c r="L3277" s="2">
        <v>0</v>
      </c>
      <c r="M3277" s="2">
        <v>0</v>
      </c>
      <c r="N3277" s="2">
        <v>0</v>
      </c>
      <c r="O3277" s="2">
        <v>110</v>
      </c>
      <c r="P3277" s="2">
        <v>0</v>
      </c>
      <c r="Q3277" s="2">
        <v>0</v>
      </c>
      <c r="R3277" s="2">
        <v>0</v>
      </c>
      <c r="S3277" s="2">
        <v>0</v>
      </c>
      <c r="T3277" s="2">
        <v>0</v>
      </c>
      <c r="U3277" s="2">
        <v>110</v>
      </c>
      <c r="V3277" t="s">
        <v>55</v>
      </c>
    </row>
    <row r="3278" spans="1:22" ht="15.75" hidden="1" thickBot="1" x14ac:dyDescent="0.3">
      <c r="A3278" t="s">
        <v>8322</v>
      </c>
      <c r="B3278" s="6" t="s">
        <v>10766</v>
      </c>
      <c r="C3278" t="s">
        <v>1</v>
      </c>
      <c r="D3278" t="s">
        <v>7706</v>
      </c>
      <c r="E3278" t="s">
        <v>10329</v>
      </c>
      <c r="F3278" t="s">
        <v>10330</v>
      </c>
      <c r="G3278">
        <v>7937</v>
      </c>
      <c r="H3278">
        <v>7937</v>
      </c>
      <c r="I3278">
        <v>7937</v>
      </c>
      <c r="J3278">
        <v>7937</v>
      </c>
      <c r="K3278">
        <v>0</v>
      </c>
      <c r="L3278" s="2">
        <v>0</v>
      </c>
      <c r="M3278" s="2">
        <v>0</v>
      </c>
      <c r="N3278" s="2">
        <v>0</v>
      </c>
      <c r="O3278" s="2">
        <v>125.6</v>
      </c>
      <c r="P3278" s="2">
        <v>0</v>
      </c>
      <c r="Q3278" s="2">
        <v>0</v>
      </c>
      <c r="R3278" s="2">
        <v>0</v>
      </c>
      <c r="S3278" s="2">
        <v>0</v>
      </c>
      <c r="T3278" s="2">
        <v>0</v>
      </c>
      <c r="U3278" s="2">
        <v>125.6</v>
      </c>
      <c r="V3278" t="s">
        <v>55</v>
      </c>
    </row>
    <row r="3279" spans="1:22" ht="15.75" hidden="1" thickBot="1" x14ac:dyDescent="0.3">
      <c r="A3279" t="s">
        <v>8322</v>
      </c>
      <c r="B3279" s="6" t="s">
        <v>10766</v>
      </c>
      <c r="C3279" t="s">
        <v>1</v>
      </c>
      <c r="D3279" t="s">
        <v>7706</v>
      </c>
      <c r="E3279" t="s">
        <v>10329</v>
      </c>
      <c r="F3279" t="s">
        <v>10330</v>
      </c>
      <c r="G3279">
        <v>7936</v>
      </c>
      <c r="H3279">
        <v>7936</v>
      </c>
      <c r="I3279">
        <v>7936</v>
      </c>
      <c r="J3279">
        <v>7936</v>
      </c>
      <c r="K3279">
        <v>0</v>
      </c>
      <c r="L3279" s="2">
        <v>0</v>
      </c>
      <c r="M3279" s="2">
        <v>0</v>
      </c>
      <c r="N3279" s="2">
        <v>0</v>
      </c>
      <c r="O3279" s="2">
        <v>142.94999999999999</v>
      </c>
      <c r="P3279" s="2">
        <v>0</v>
      </c>
      <c r="Q3279" s="2">
        <v>0</v>
      </c>
      <c r="R3279" s="2">
        <v>0</v>
      </c>
      <c r="S3279" s="2">
        <v>0</v>
      </c>
      <c r="T3279" s="2">
        <v>0</v>
      </c>
      <c r="U3279" s="2">
        <v>142.94999999999999</v>
      </c>
      <c r="V3279" t="s">
        <v>55</v>
      </c>
    </row>
    <row r="3280" spans="1:22" ht="15.75" hidden="1" thickBot="1" x14ac:dyDescent="0.3">
      <c r="A3280" t="s">
        <v>8322</v>
      </c>
      <c r="B3280" s="6" t="s">
        <v>10766</v>
      </c>
      <c r="C3280" t="s">
        <v>1</v>
      </c>
      <c r="D3280" t="s">
        <v>7706</v>
      </c>
      <c r="E3280" t="s">
        <v>10329</v>
      </c>
      <c r="F3280" t="s">
        <v>10330</v>
      </c>
      <c r="G3280">
        <v>7935</v>
      </c>
      <c r="H3280">
        <v>7935</v>
      </c>
      <c r="I3280">
        <v>7935</v>
      </c>
      <c r="J3280">
        <v>7935</v>
      </c>
      <c r="K3280">
        <v>0</v>
      </c>
      <c r="L3280" s="2">
        <v>0</v>
      </c>
      <c r="M3280" s="2">
        <v>0</v>
      </c>
      <c r="N3280" s="2">
        <v>0</v>
      </c>
      <c r="O3280" s="2">
        <v>86</v>
      </c>
      <c r="P3280" s="2">
        <v>0</v>
      </c>
      <c r="Q3280" s="2">
        <v>0</v>
      </c>
      <c r="R3280" s="2">
        <v>0</v>
      </c>
      <c r="S3280" s="2">
        <v>0</v>
      </c>
      <c r="T3280" s="2">
        <v>0</v>
      </c>
      <c r="U3280" s="2">
        <v>86</v>
      </c>
      <c r="V3280" t="s">
        <v>55</v>
      </c>
    </row>
    <row r="3281" spans="1:22" ht="15.75" hidden="1" thickBot="1" x14ac:dyDescent="0.3">
      <c r="A3281" t="s">
        <v>8322</v>
      </c>
      <c r="B3281" s="6" t="s">
        <v>10766</v>
      </c>
      <c r="C3281" t="s">
        <v>1</v>
      </c>
      <c r="D3281" t="s">
        <v>7706</v>
      </c>
      <c r="E3281" t="s">
        <v>10329</v>
      </c>
      <c r="F3281" t="s">
        <v>10330</v>
      </c>
      <c r="G3281">
        <v>7934</v>
      </c>
      <c r="H3281">
        <v>7934</v>
      </c>
      <c r="I3281">
        <v>7934</v>
      </c>
      <c r="J3281">
        <v>7934</v>
      </c>
      <c r="K3281">
        <v>0</v>
      </c>
      <c r="L3281" s="2">
        <v>0</v>
      </c>
      <c r="M3281" s="2">
        <v>0</v>
      </c>
      <c r="N3281" s="2">
        <v>0</v>
      </c>
      <c r="O3281" s="2">
        <v>30</v>
      </c>
      <c r="P3281" s="2">
        <v>0</v>
      </c>
      <c r="Q3281" s="2">
        <v>0</v>
      </c>
      <c r="R3281" s="2">
        <v>0</v>
      </c>
      <c r="S3281" s="2">
        <v>0</v>
      </c>
      <c r="T3281" s="2">
        <v>0</v>
      </c>
      <c r="U3281" s="2">
        <v>30</v>
      </c>
      <c r="V3281" t="s">
        <v>55</v>
      </c>
    </row>
    <row r="3282" spans="1:22" ht="15.75" hidden="1" thickBot="1" x14ac:dyDescent="0.3">
      <c r="A3282" t="s">
        <v>8322</v>
      </c>
      <c r="B3282" s="6" t="s">
        <v>10766</v>
      </c>
      <c r="C3282" t="s">
        <v>1</v>
      </c>
      <c r="D3282" t="s">
        <v>7706</v>
      </c>
      <c r="E3282" t="s">
        <v>10329</v>
      </c>
      <c r="F3282" t="s">
        <v>10330</v>
      </c>
      <c r="G3282">
        <v>7933</v>
      </c>
      <c r="H3282">
        <v>7933</v>
      </c>
      <c r="I3282">
        <v>7933</v>
      </c>
      <c r="J3282">
        <v>7933</v>
      </c>
      <c r="K3282">
        <v>0</v>
      </c>
      <c r="L3282" s="2">
        <v>0</v>
      </c>
      <c r="M3282" s="2">
        <v>0</v>
      </c>
      <c r="N3282" s="2">
        <v>0</v>
      </c>
      <c r="O3282" s="2">
        <v>336.85</v>
      </c>
      <c r="P3282" s="2">
        <v>0</v>
      </c>
      <c r="Q3282" s="2">
        <v>0</v>
      </c>
      <c r="R3282" s="2">
        <v>0</v>
      </c>
      <c r="S3282" s="2">
        <v>0</v>
      </c>
      <c r="T3282" s="2">
        <v>0</v>
      </c>
      <c r="U3282" s="2">
        <v>336.85</v>
      </c>
      <c r="V3282" t="s">
        <v>55</v>
      </c>
    </row>
    <row r="3283" spans="1:22" ht="15.75" hidden="1" thickBot="1" x14ac:dyDescent="0.3">
      <c r="A3283" t="s">
        <v>8322</v>
      </c>
      <c r="B3283" s="6" t="s">
        <v>10766</v>
      </c>
      <c r="C3283" t="s">
        <v>1</v>
      </c>
      <c r="D3283" t="s">
        <v>7706</v>
      </c>
      <c r="E3283" t="s">
        <v>10329</v>
      </c>
      <c r="F3283" t="s">
        <v>10330</v>
      </c>
      <c r="G3283">
        <v>7932</v>
      </c>
      <c r="H3283">
        <v>7932</v>
      </c>
      <c r="I3283">
        <v>7932</v>
      </c>
      <c r="J3283">
        <v>7932</v>
      </c>
      <c r="K3283">
        <v>0</v>
      </c>
      <c r="L3283" s="2">
        <v>0</v>
      </c>
      <c r="M3283" s="2">
        <v>0</v>
      </c>
      <c r="N3283" s="2">
        <v>0</v>
      </c>
      <c r="O3283" s="2">
        <v>60</v>
      </c>
      <c r="P3283" s="2">
        <v>0</v>
      </c>
      <c r="Q3283" s="2">
        <v>0</v>
      </c>
      <c r="R3283" s="2">
        <v>0</v>
      </c>
      <c r="S3283" s="2">
        <v>0</v>
      </c>
      <c r="T3283" s="2">
        <v>0</v>
      </c>
      <c r="U3283" s="2">
        <v>60</v>
      </c>
      <c r="V3283" t="s">
        <v>55</v>
      </c>
    </row>
    <row r="3284" spans="1:22" ht="15.75" hidden="1" thickBot="1" x14ac:dyDescent="0.3">
      <c r="A3284" t="s">
        <v>8322</v>
      </c>
      <c r="B3284" s="6" t="s">
        <v>10766</v>
      </c>
      <c r="C3284" t="s">
        <v>1</v>
      </c>
      <c r="D3284" t="s">
        <v>7706</v>
      </c>
      <c r="E3284" t="s">
        <v>10329</v>
      </c>
      <c r="F3284" t="s">
        <v>10330</v>
      </c>
      <c r="G3284">
        <v>7931</v>
      </c>
      <c r="H3284">
        <v>7931</v>
      </c>
      <c r="I3284">
        <v>7931</v>
      </c>
      <c r="J3284">
        <v>7931</v>
      </c>
      <c r="K3284">
        <v>0</v>
      </c>
      <c r="L3284" s="2">
        <v>0</v>
      </c>
      <c r="M3284" s="2">
        <v>0</v>
      </c>
      <c r="N3284" s="2">
        <v>0</v>
      </c>
      <c r="O3284" s="2">
        <v>394.5</v>
      </c>
      <c r="P3284" s="2">
        <v>0</v>
      </c>
      <c r="Q3284" s="2">
        <v>0</v>
      </c>
      <c r="R3284" s="2">
        <v>0</v>
      </c>
      <c r="S3284" s="2">
        <v>0</v>
      </c>
      <c r="T3284" s="2">
        <v>0</v>
      </c>
      <c r="U3284" s="2">
        <v>394.5</v>
      </c>
      <c r="V3284" t="s">
        <v>55</v>
      </c>
    </row>
    <row r="3285" spans="1:22" ht="15.75" hidden="1" thickBot="1" x14ac:dyDescent="0.3">
      <c r="A3285" t="s">
        <v>8322</v>
      </c>
      <c r="B3285" s="6" t="s">
        <v>10766</v>
      </c>
      <c r="C3285" t="s">
        <v>1</v>
      </c>
      <c r="D3285" t="s">
        <v>7706</v>
      </c>
      <c r="E3285" t="s">
        <v>10329</v>
      </c>
      <c r="F3285" t="s">
        <v>10330</v>
      </c>
      <c r="G3285">
        <v>7930</v>
      </c>
      <c r="H3285">
        <v>7930</v>
      </c>
      <c r="I3285">
        <v>7930</v>
      </c>
      <c r="J3285">
        <v>7930</v>
      </c>
      <c r="K3285">
        <v>0</v>
      </c>
      <c r="L3285" s="2">
        <v>0</v>
      </c>
      <c r="M3285" s="2">
        <v>0</v>
      </c>
      <c r="N3285" s="2">
        <v>0</v>
      </c>
      <c r="O3285" s="2">
        <v>266</v>
      </c>
      <c r="P3285" s="2">
        <v>0</v>
      </c>
      <c r="Q3285" s="2">
        <v>0</v>
      </c>
      <c r="R3285" s="2">
        <v>0</v>
      </c>
      <c r="S3285" s="2">
        <v>0</v>
      </c>
      <c r="T3285" s="2">
        <v>0</v>
      </c>
      <c r="U3285" s="2">
        <v>266</v>
      </c>
      <c r="V3285" t="s">
        <v>55</v>
      </c>
    </row>
    <row r="3286" spans="1:22" ht="15.75" hidden="1" thickBot="1" x14ac:dyDescent="0.3">
      <c r="A3286" t="s">
        <v>8322</v>
      </c>
      <c r="B3286" s="6" t="s">
        <v>10766</v>
      </c>
      <c r="C3286" t="s">
        <v>1</v>
      </c>
      <c r="D3286" t="s">
        <v>7706</v>
      </c>
      <c r="E3286" t="s">
        <v>10329</v>
      </c>
      <c r="F3286" t="s">
        <v>10330</v>
      </c>
      <c r="G3286">
        <v>7929</v>
      </c>
      <c r="H3286">
        <v>7929</v>
      </c>
      <c r="I3286">
        <v>7929</v>
      </c>
      <c r="J3286">
        <v>7929</v>
      </c>
      <c r="K3286">
        <v>0</v>
      </c>
      <c r="L3286" s="2">
        <v>0</v>
      </c>
      <c r="M3286" s="2">
        <v>0</v>
      </c>
      <c r="N3286" s="2">
        <v>0</v>
      </c>
      <c r="O3286" s="2">
        <v>471</v>
      </c>
      <c r="P3286" s="2">
        <v>0</v>
      </c>
      <c r="Q3286" s="2">
        <v>0</v>
      </c>
      <c r="R3286" s="2">
        <v>0</v>
      </c>
      <c r="S3286" s="2">
        <v>0</v>
      </c>
      <c r="T3286" s="2">
        <v>0</v>
      </c>
      <c r="U3286" s="2">
        <v>471</v>
      </c>
      <c r="V3286" t="s">
        <v>55</v>
      </c>
    </row>
    <row r="3287" spans="1:22" ht="15.75" hidden="1" thickBot="1" x14ac:dyDescent="0.3">
      <c r="A3287" t="s">
        <v>8322</v>
      </c>
      <c r="B3287" s="6" t="s">
        <v>10766</v>
      </c>
      <c r="C3287" t="s">
        <v>1</v>
      </c>
      <c r="D3287" t="s">
        <v>7706</v>
      </c>
      <c r="E3287" t="s">
        <v>10329</v>
      </c>
      <c r="F3287" t="s">
        <v>10330</v>
      </c>
      <c r="G3287">
        <v>7928</v>
      </c>
      <c r="H3287">
        <v>7928</v>
      </c>
      <c r="I3287">
        <v>7928</v>
      </c>
      <c r="J3287">
        <v>7928</v>
      </c>
      <c r="K3287">
        <v>0</v>
      </c>
      <c r="L3287" s="2">
        <v>0</v>
      </c>
      <c r="M3287" s="2">
        <v>0</v>
      </c>
      <c r="N3287" s="2">
        <v>0</v>
      </c>
      <c r="O3287" s="2">
        <v>415.2</v>
      </c>
      <c r="P3287" s="2">
        <v>0</v>
      </c>
      <c r="Q3287" s="2">
        <v>0</v>
      </c>
      <c r="R3287" s="2">
        <v>0</v>
      </c>
      <c r="S3287" s="2">
        <v>0</v>
      </c>
      <c r="T3287" s="2">
        <v>0</v>
      </c>
      <c r="U3287" s="2">
        <v>415.2</v>
      </c>
      <c r="V3287" t="s">
        <v>55</v>
      </c>
    </row>
    <row r="3288" spans="1:22" ht="15.75" hidden="1" thickBot="1" x14ac:dyDescent="0.3">
      <c r="A3288" t="s">
        <v>8322</v>
      </c>
      <c r="B3288" s="6" t="s">
        <v>10766</v>
      </c>
      <c r="C3288" t="s">
        <v>1</v>
      </c>
      <c r="D3288" t="s">
        <v>7706</v>
      </c>
      <c r="E3288" t="s">
        <v>10329</v>
      </c>
      <c r="F3288" t="s">
        <v>10330</v>
      </c>
      <c r="G3288">
        <v>7927</v>
      </c>
      <c r="H3288">
        <v>7927</v>
      </c>
      <c r="I3288">
        <v>7927</v>
      </c>
      <c r="J3288">
        <v>7927</v>
      </c>
      <c r="K3288">
        <v>0</v>
      </c>
      <c r="L3288" s="2">
        <v>0</v>
      </c>
      <c r="M3288" s="2">
        <v>0</v>
      </c>
      <c r="N3288" s="2">
        <v>0</v>
      </c>
      <c r="O3288" s="2">
        <v>79.3</v>
      </c>
      <c r="P3288" s="2">
        <v>0</v>
      </c>
      <c r="Q3288" s="2">
        <v>0</v>
      </c>
      <c r="R3288" s="2">
        <v>0</v>
      </c>
      <c r="S3288" s="2">
        <v>0</v>
      </c>
      <c r="T3288" s="2">
        <v>0</v>
      </c>
      <c r="U3288" s="2">
        <v>79.3</v>
      </c>
      <c r="V3288" t="s">
        <v>55</v>
      </c>
    </row>
    <row r="3289" spans="1:22" ht="15.75" hidden="1" thickBot="1" x14ac:dyDescent="0.3">
      <c r="A3289" t="s">
        <v>8322</v>
      </c>
      <c r="B3289" s="6" t="s">
        <v>10766</v>
      </c>
      <c r="C3289" t="s">
        <v>1</v>
      </c>
      <c r="D3289" t="s">
        <v>7706</v>
      </c>
      <c r="E3289" t="s">
        <v>10329</v>
      </c>
      <c r="F3289" t="s">
        <v>10330</v>
      </c>
      <c r="G3289">
        <v>7926</v>
      </c>
      <c r="H3289">
        <v>7926</v>
      </c>
      <c r="I3289">
        <v>7926</v>
      </c>
      <c r="J3289">
        <v>7926</v>
      </c>
      <c r="K3289">
        <v>0</v>
      </c>
      <c r="L3289" s="2">
        <v>0</v>
      </c>
      <c r="M3289" s="2">
        <v>0</v>
      </c>
      <c r="N3289" s="2">
        <v>0</v>
      </c>
      <c r="O3289" s="2">
        <v>37.799999999999997</v>
      </c>
      <c r="P3289" s="2">
        <v>0</v>
      </c>
      <c r="Q3289" s="2">
        <v>0</v>
      </c>
      <c r="R3289" s="2">
        <v>0</v>
      </c>
      <c r="S3289" s="2">
        <v>0</v>
      </c>
      <c r="T3289" s="2">
        <v>0</v>
      </c>
      <c r="U3289" s="2">
        <v>37.799999999999997</v>
      </c>
      <c r="V3289" t="s">
        <v>55</v>
      </c>
    </row>
    <row r="3290" spans="1:22" ht="15.75" hidden="1" thickBot="1" x14ac:dyDescent="0.3">
      <c r="A3290" t="s">
        <v>8322</v>
      </c>
      <c r="B3290" s="6" t="s">
        <v>10714</v>
      </c>
      <c r="C3290" t="s">
        <v>1</v>
      </c>
      <c r="D3290" t="s">
        <v>7706</v>
      </c>
      <c r="E3290" t="s">
        <v>10329</v>
      </c>
      <c r="F3290" t="s">
        <v>10330</v>
      </c>
      <c r="G3290">
        <v>7925</v>
      </c>
      <c r="H3290">
        <v>7925</v>
      </c>
      <c r="I3290">
        <v>7925</v>
      </c>
      <c r="J3290">
        <v>7925</v>
      </c>
      <c r="K3290">
        <v>0</v>
      </c>
      <c r="L3290" s="2">
        <v>0</v>
      </c>
      <c r="M3290" s="2">
        <v>0</v>
      </c>
      <c r="N3290" s="2">
        <v>0</v>
      </c>
      <c r="O3290" s="2">
        <v>344.94</v>
      </c>
      <c r="P3290" s="2">
        <v>0</v>
      </c>
      <c r="Q3290" s="2">
        <v>0</v>
      </c>
      <c r="R3290" s="2">
        <v>0</v>
      </c>
      <c r="S3290" s="2">
        <v>0</v>
      </c>
      <c r="T3290" s="2">
        <v>0</v>
      </c>
      <c r="U3290" s="2">
        <v>344.94</v>
      </c>
      <c r="V3290" t="s">
        <v>55</v>
      </c>
    </row>
    <row r="3291" spans="1:22" ht="15.75" hidden="1" thickBot="1" x14ac:dyDescent="0.3">
      <c r="A3291" t="s">
        <v>8322</v>
      </c>
      <c r="B3291" s="6" t="s">
        <v>10714</v>
      </c>
      <c r="C3291" t="s">
        <v>1</v>
      </c>
      <c r="D3291" t="s">
        <v>7706</v>
      </c>
      <c r="E3291" t="s">
        <v>10329</v>
      </c>
      <c r="F3291" t="s">
        <v>10330</v>
      </c>
      <c r="G3291">
        <v>7924</v>
      </c>
      <c r="H3291">
        <v>7924</v>
      </c>
      <c r="I3291">
        <v>7924</v>
      </c>
      <c r="J3291">
        <v>7924</v>
      </c>
      <c r="K3291">
        <v>0</v>
      </c>
      <c r="L3291" s="2">
        <v>0</v>
      </c>
      <c r="M3291" s="2">
        <v>0</v>
      </c>
      <c r="N3291" s="2">
        <v>0</v>
      </c>
      <c r="O3291" s="2">
        <v>6.5</v>
      </c>
      <c r="P3291" s="2">
        <v>0</v>
      </c>
      <c r="Q3291" s="2">
        <v>0</v>
      </c>
      <c r="R3291" s="2">
        <v>0</v>
      </c>
      <c r="S3291" s="2">
        <v>0</v>
      </c>
      <c r="T3291" s="2">
        <v>0</v>
      </c>
      <c r="U3291" s="2">
        <v>6.5</v>
      </c>
      <c r="V3291" t="s">
        <v>55</v>
      </c>
    </row>
    <row r="3292" spans="1:22" ht="15.75" hidden="1" thickBot="1" x14ac:dyDescent="0.3">
      <c r="A3292" t="s">
        <v>8322</v>
      </c>
      <c r="B3292" s="6" t="s">
        <v>10714</v>
      </c>
      <c r="C3292" t="s">
        <v>1</v>
      </c>
      <c r="D3292" t="s">
        <v>7706</v>
      </c>
      <c r="E3292" t="s">
        <v>10329</v>
      </c>
      <c r="F3292" t="s">
        <v>10330</v>
      </c>
      <c r="G3292">
        <v>7923</v>
      </c>
      <c r="H3292">
        <v>7923</v>
      </c>
      <c r="I3292">
        <v>7923</v>
      </c>
      <c r="J3292">
        <v>7923</v>
      </c>
      <c r="K3292">
        <v>0</v>
      </c>
      <c r="L3292" s="2">
        <v>0</v>
      </c>
      <c r="M3292" s="2">
        <v>0</v>
      </c>
      <c r="N3292" s="2">
        <v>0</v>
      </c>
      <c r="O3292" s="2">
        <v>14</v>
      </c>
      <c r="P3292" s="2">
        <v>0</v>
      </c>
      <c r="Q3292" s="2">
        <v>0</v>
      </c>
      <c r="R3292" s="2">
        <v>0</v>
      </c>
      <c r="S3292" s="2">
        <v>0</v>
      </c>
      <c r="T3292" s="2">
        <v>0</v>
      </c>
      <c r="U3292" s="2">
        <v>14</v>
      </c>
      <c r="V3292" t="s">
        <v>55</v>
      </c>
    </row>
    <row r="3293" spans="1:22" ht="15.75" hidden="1" thickBot="1" x14ac:dyDescent="0.3">
      <c r="A3293" t="s">
        <v>8322</v>
      </c>
      <c r="B3293" s="6" t="s">
        <v>10714</v>
      </c>
      <c r="C3293" t="s">
        <v>1</v>
      </c>
      <c r="D3293" t="s">
        <v>7706</v>
      </c>
      <c r="E3293" t="s">
        <v>10329</v>
      </c>
      <c r="F3293" t="s">
        <v>10330</v>
      </c>
      <c r="G3293">
        <v>7922</v>
      </c>
      <c r="H3293">
        <v>7922</v>
      </c>
      <c r="I3293">
        <v>7922</v>
      </c>
      <c r="J3293">
        <v>7922</v>
      </c>
      <c r="K3293">
        <v>0</v>
      </c>
      <c r="L3293" s="2">
        <v>0</v>
      </c>
      <c r="M3293" s="2">
        <v>0</v>
      </c>
      <c r="N3293" s="2">
        <v>0</v>
      </c>
      <c r="O3293" s="2">
        <v>336.95</v>
      </c>
      <c r="P3293" s="2">
        <v>0</v>
      </c>
      <c r="Q3293" s="2">
        <v>0</v>
      </c>
      <c r="R3293" s="2">
        <v>0</v>
      </c>
      <c r="S3293" s="2">
        <v>0</v>
      </c>
      <c r="T3293" s="2">
        <v>0</v>
      </c>
      <c r="U3293" s="2">
        <v>336.95</v>
      </c>
      <c r="V3293" t="s">
        <v>55</v>
      </c>
    </row>
    <row r="3294" spans="1:22" ht="15.75" hidden="1" thickBot="1" x14ac:dyDescent="0.3">
      <c r="A3294" t="s">
        <v>8322</v>
      </c>
      <c r="B3294" s="6" t="s">
        <v>10714</v>
      </c>
      <c r="C3294" t="s">
        <v>1</v>
      </c>
      <c r="D3294" t="s">
        <v>7706</v>
      </c>
      <c r="E3294" t="s">
        <v>10329</v>
      </c>
      <c r="F3294" t="s">
        <v>10330</v>
      </c>
      <c r="G3294">
        <v>7921</v>
      </c>
      <c r="H3294">
        <v>7921</v>
      </c>
      <c r="I3294">
        <v>7921</v>
      </c>
      <c r="J3294">
        <v>7921</v>
      </c>
      <c r="K3294">
        <v>0</v>
      </c>
      <c r="L3294" s="2">
        <v>0</v>
      </c>
      <c r="M3294" s="2">
        <v>0</v>
      </c>
      <c r="N3294" s="2">
        <v>0</v>
      </c>
      <c r="O3294" s="2">
        <v>93.1</v>
      </c>
      <c r="P3294" s="2">
        <v>0</v>
      </c>
      <c r="Q3294" s="2">
        <v>0</v>
      </c>
      <c r="R3294" s="2">
        <v>0</v>
      </c>
      <c r="S3294" s="2">
        <v>0</v>
      </c>
      <c r="T3294" s="2">
        <v>0</v>
      </c>
      <c r="U3294" s="2">
        <v>93.1</v>
      </c>
      <c r="V3294" t="s">
        <v>55</v>
      </c>
    </row>
    <row r="3295" spans="1:22" ht="15.75" hidden="1" thickBot="1" x14ac:dyDescent="0.3">
      <c r="A3295" t="s">
        <v>8322</v>
      </c>
      <c r="B3295" s="6" t="s">
        <v>10714</v>
      </c>
      <c r="C3295" t="s">
        <v>1</v>
      </c>
      <c r="D3295" t="s">
        <v>7706</v>
      </c>
      <c r="E3295" t="s">
        <v>10329</v>
      </c>
      <c r="F3295" t="s">
        <v>10330</v>
      </c>
      <c r="G3295">
        <v>7920</v>
      </c>
      <c r="H3295">
        <v>7920</v>
      </c>
      <c r="I3295">
        <v>7920</v>
      </c>
      <c r="J3295">
        <v>7920</v>
      </c>
      <c r="K3295">
        <v>0</v>
      </c>
      <c r="L3295" s="2">
        <v>0</v>
      </c>
      <c r="M3295" s="2">
        <v>0</v>
      </c>
      <c r="N3295" s="2">
        <v>0</v>
      </c>
      <c r="O3295" s="2">
        <v>105</v>
      </c>
      <c r="P3295" s="2">
        <v>0</v>
      </c>
      <c r="Q3295" s="2">
        <v>0</v>
      </c>
      <c r="R3295" s="2">
        <v>0</v>
      </c>
      <c r="S3295" s="2">
        <v>0</v>
      </c>
      <c r="T3295" s="2">
        <v>0</v>
      </c>
      <c r="U3295" s="2">
        <v>105</v>
      </c>
      <c r="V3295" t="s">
        <v>55</v>
      </c>
    </row>
    <row r="3296" spans="1:22" ht="15.75" hidden="1" thickBot="1" x14ac:dyDescent="0.3">
      <c r="A3296" t="s">
        <v>8322</v>
      </c>
      <c r="B3296" s="6" t="s">
        <v>10714</v>
      </c>
      <c r="C3296" t="s">
        <v>1</v>
      </c>
      <c r="D3296" t="s">
        <v>7706</v>
      </c>
      <c r="E3296" t="s">
        <v>10329</v>
      </c>
      <c r="F3296" t="s">
        <v>10330</v>
      </c>
      <c r="G3296">
        <v>7919</v>
      </c>
      <c r="H3296">
        <v>7919</v>
      </c>
      <c r="I3296">
        <v>7919</v>
      </c>
      <c r="J3296">
        <v>7919</v>
      </c>
      <c r="K3296">
        <v>0</v>
      </c>
      <c r="L3296" s="2">
        <v>0</v>
      </c>
      <c r="M3296" s="2">
        <v>0</v>
      </c>
      <c r="N3296" s="2">
        <v>0</v>
      </c>
      <c r="O3296" s="2">
        <v>452</v>
      </c>
      <c r="P3296" s="2">
        <v>0</v>
      </c>
      <c r="Q3296" s="2">
        <v>0</v>
      </c>
      <c r="R3296" s="2">
        <v>0</v>
      </c>
      <c r="S3296" s="2">
        <v>0</v>
      </c>
      <c r="T3296" s="2">
        <v>0</v>
      </c>
      <c r="U3296" s="2">
        <v>452</v>
      </c>
      <c r="V3296" t="s">
        <v>55</v>
      </c>
    </row>
    <row r="3297" spans="1:22" ht="15.75" hidden="1" thickBot="1" x14ac:dyDescent="0.3">
      <c r="A3297" t="s">
        <v>8322</v>
      </c>
      <c r="B3297" s="6" t="s">
        <v>10714</v>
      </c>
      <c r="C3297" t="s">
        <v>1</v>
      </c>
      <c r="D3297" t="s">
        <v>7706</v>
      </c>
      <c r="E3297" t="s">
        <v>10329</v>
      </c>
      <c r="F3297" t="s">
        <v>10330</v>
      </c>
      <c r="G3297">
        <v>7918</v>
      </c>
      <c r="H3297">
        <v>7918</v>
      </c>
      <c r="I3297">
        <v>7918</v>
      </c>
      <c r="J3297">
        <v>7918</v>
      </c>
      <c r="K3297">
        <v>0</v>
      </c>
      <c r="L3297" s="2">
        <v>0</v>
      </c>
      <c r="M3297" s="2">
        <v>0</v>
      </c>
      <c r="N3297" s="2">
        <v>0</v>
      </c>
      <c r="O3297" s="2">
        <v>41.6</v>
      </c>
      <c r="P3297" s="2">
        <v>0</v>
      </c>
      <c r="Q3297" s="2">
        <v>0</v>
      </c>
      <c r="R3297" s="2">
        <v>0</v>
      </c>
      <c r="S3297" s="2">
        <v>0</v>
      </c>
      <c r="T3297" s="2">
        <v>0</v>
      </c>
      <c r="U3297" s="2">
        <v>41.6</v>
      </c>
      <c r="V3297" t="s">
        <v>55</v>
      </c>
    </row>
    <row r="3298" spans="1:22" ht="15.75" hidden="1" thickBot="1" x14ac:dyDescent="0.3">
      <c r="A3298" t="s">
        <v>8322</v>
      </c>
      <c r="B3298" s="6" t="s">
        <v>10714</v>
      </c>
      <c r="C3298" t="s">
        <v>1</v>
      </c>
      <c r="D3298" t="s">
        <v>7706</v>
      </c>
      <c r="E3298" t="s">
        <v>10329</v>
      </c>
      <c r="F3298" t="s">
        <v>10330</v>
      </c>
      <c r="G3298">
        <v>7917</v>
      </c>
      <c r="H3298">
        <v>7917</v>
      </c>
      <c r="I3298">
        <v>7917</v>
      </c>
      <c r="J3298">
        <v>7917</v>
      </c>
      <c r="K3298">
        <v>0</v>
      </c>
      <c r="L3298" s="2">
        <v>0</v>
      </c>
      <c r="M3298" s="2">
        <v>0</v>
      </c>
      <c r="N3298" s="2">
        <v>0</v>
      </c>
      <c r="O3298" s="2">
        <v>49</v>
      </c>
      <c r="P3298" s="2">
        <v>0</v>
      </c>
      <c r="Q3298" s="2">
        <v>0</v>
      </c>
      <c r="R3298" s="2">
        <v>0</v>
      </c>
      <c r="S3298" s="2">
        <v>0</v>
      </c>
      <c r="T3298" s="2">
        <v>0</v>
      </c>
      <c r="U3298" s="2">
        <v>49</v>
      </c>
      <c r="V3298" t="s">
        <v>55</v>
      </c>
    </row>
    <row r="3299" spans="1:22" ht="15.75" hidden="1" thickBot="1" x14ac:dyDescent="0.3">
      <c r="A3299" t="s">
        <v>8322</v>
      </c>
      <c r="B3299" s="6" t="s">
        <v>10714</v>
      </c>
      <c r="C3299" t="s">
        <v>1</v>
      </c>
      <c r="D3299" t="s">
        <v>7706</v>
      </c>
      <c r="E3299" t="s">
        <v>10329</v>
      </c>
      <c r="F3299" t="s">
        <v>10330</v>
      </c>
      <c r="G3299">
        <v>7916</v>
      </c>
      <c r="H3299">
        <v>7916</v>
      </c>
      <c r="I3299">
        <v>7916</v>
      </c>
      <c r="J3299">
        <v>7916</v>
      </c>
      <c r="K3299">
        <v>0</v>
      </c>
      <c r="L3299" s="2">
        <v>0</v>
      </c>
      <c r="M3299" s="2">
        <v>0</v>
      </c>
      <c r="N3299" s="2">
        <v>0</v>
      </c>
      <c r="O3299" s="2">
        <v>455.75</v>
      </c>
      <c r="P3299" s="2">
        <v>0</v>
      </c>
      <c r="Q3299" s="2">
        <v>0</v>
      </c>
      <c r="R3299" s="2">
        <v>0</v>
      </c>
      <c r="S3299" s="2">
        <v>0</v>
      </c>
      <c r="T3299" s="2">
        <v>0</v>
      </c>
      <c r="U3299" s="2">
        <v>455.75</v>
      </c>
      <c r="V3299" t="s">
        <v>55</v>
      </c>
    </row>
    <row r="3300" spans="1:22" ht="15.75" hidden="1" thickBot="1" x14ac:dyDescent="0.3">
      <c r="A3300" t="s">
        <v>8322</v>
      </c>
      <c r="B3300" s="6" t="s">
        <v>10714</v>
      </c>
      <c r="C3300" t="s">
        <v>1</v>
      </c>
      <c r="D3300" t="s">
        <v>7706</v>
      </c>
      <c r="E3300" t="s">
        <v>10329</v>
      </c>
      <c r="F3300" t="s">
        <v>10330</v>
      </c>
      <c r="G3300">
        <v>7915</v>
      </c>
      <c r="H3300">
        <v>7915</v>
      </c>
      <c r="I3300">
        <v>7915</v>
      </c>
      <c r="J3300">
        <v>7915</v>
      </c>
      <c r="K3300">
        <v>0</v>
      </c>
      <c r="L3300" s="2">
        <v>0</v>
      </c>
      <c r="M3300" s="2">
        <v>0</v>
      </c>
      <c r="N3300" s="2">
        <v>0</v>
      </c>
      <c r="O3300" s="2">
        <v>149</v>
      </c>
      <c r="P3300" s="2">
        <v>0</v>
      </c>
      <c r="Q3300" s="2">
        <v>0</v>
      </c>
      <c r="R3300" s="2">
        <v>0</v>
      </c>
      <c r="S3300" s="2">
        <v>0</v>
      </c>
      <c r="T3300" s="2">
        <v>0</v>
      </c>
      <c r="U3300" s="2">
        <v>149</v>
      </c>
      <c r="V3300" t="s">
        <v>55</v>
      </c>
    </row>
    <row r="3301" spans="1:22" ht="15.75" hidden="1" thickBot="1" x14ac:dyDescent="0.3">
      <c r="A3301" t="s">
        <v>8322</v>
      </c>
      <c r="B3301" s="6" t="s">
        <v>10714</v>
      </c>
      <c r="C3301" t="s">
        <v>1</v>
      </c>
      <c r="D3301" t="s">
        <v>7706</v>
      </c>
      <c r="E3301" t="s">
        <v>10329</v>
      </c>
      <c r="F3301" t="s">
        <v>10330</v>
      </c>
      <c r="G3301">
        <v>7914</v>
      </c>
      <c r="H3301">
        <v>7914</v>
      </c>
      <c r="I3301">
        <v>7914</v>
      </c>
      <c r="J3301">
        <v>7914</v>
      </c>
      <c r="K3301">
        <v>0</v>
      </c>
      <c r="L3301" s="2">
        <v>0</v>
      </c>
      <c r="M3301" s="2">
        <v>0</v>
      </c>
      <c r="N3301" s="2">
        <v>0</v>
      </c>
      <c r="O3301" s="2">
        <v>77.5</v>
      </c>
      <c r="P3301" s="2">
        <v>0</v>
      </c>
      <c r="Q3301" s="2">
        <v>0</v>
      </c>
      <c r="R3301" s="2">
        <v>0</v>
      </c>
      <c r="S3301" s="2">
        <v>0</v>
      </c>
      <c r="T3301" s="2">
        <v>0</v>
      </c>
      <c r="U3301" s="2">
        <v>77.5</v>
      </c>
      <c r="V3301" t="s">
        <v>55</v>
      </c>
    </row>
    <row r="3302" spans="1:22" ht="15.75" hidden="1" thickBot="1" x14ac:dyDescent="0.3">
      <c r="A3302" t="s">
        <v>8322</v>
      </c>
      <c r="B3302" s="6" t="s">
        <v>10714</v>
      </c>
      <c r="C3302" t="s">
        <v>1</v>
      </c>
      <c r="D3302" t="s">
        <v>7706</v>
      </c>
      <c r="E3302" t="s">
        <v>10329</v>
      </c>
      <c r="F3302" t="s">
        <v>10330</v>
      </c>
      <c r="G3302">
        <v>7913</v>
      </c>
      <c r="H3302">
        <v>7913</v>
      </c>
      <c r="I3302">
        <v>7913</v>
      </c>
      <c r="J3302">
        <v>7913</v>
      </c>
      <c r="K3302">
        <v>0</v>
      </c>
      <c r="L3302" s="2">
        <v>0</v>
      </c>
      <c r="M3302" s="2">
        <v>0</v>
      </c>
      <c r="N3302" s="2">
        <v>0</v>
      </c>
      <c r="O3302" s="2">
        <v>13</v>
      </c>
      <c r="P3302" s="2">
        <v>0</v>
      </c>
      <c r="Q3302" s="2">
        <v>0</v>
      </c>
      <c r="R3302" s="2">
        <v>0</v>
      </c>
      <c r="S3302" s="2">
        <v>0</v>
      </c>
      <c r="T3302" s="2">
        <v>0</v>
      </c>
      <c r="U3302" s="2">
        <v>13</v>
      </c>
      <c r="V3302" t="s">
        <v>55</v>
      </c>
    </row>
    <row r="3303" spans="1:22" ht="15.75" hidden="1" thickBot="1" x14ac:dyDescent="0.3">
      <c r="A3303" t="s">
        <v>8322</v>
      </c>
      <c r="B3303" s="6" t="s">
        <v>10714</v>
      </c>
      <c r="C3303" t="s">
        <v>1</v>
      </c>
      <c r="D3303" t="s">
        <v>7706</v>
      </c>
      <c r="E3303" t="s">
        <v>10329</v>
      </c>
      <c r="F3303" t="s">
        <v>10330</v>
      </c>
      <c r="G3303">
        <v>7912</v>
      </c>
      <c r="H3303">
        <v>7912</v>
      </c>
      <c r="I3303">
        <v>7912</v>
      </c>
      <c r="J3303">
        <v>7912</v>
      </c>
      <c r="K3303">
        <v>0</v>
      </c>
      <c r="L3303" s="2">
        <v>0</v>
      </c>
      <c r="M3303" s="2">
        <v>0</v>
      </c>
      <c r="N3303" s="2">
        <v>0</v>
      </c>
      <c r="O3303" s="2">
        <v>207</v>
      </c>
      <c r="P3303" s="2">
        <v>0</v>
      </c>
      <c r="Q3303" s="2">
        <v>0</v>
      </c>
      <c r="R3303" s="2">
        <v>0</v>
      </c>
      <c r="S3303" s="2">
        <v>0</v>
      </c>
      <c r="T3303" s="2">
        <v>0</v>
      </c>
      <c r="U3303" s="2">
        <v>207</v>
      </c>
      <c r="V3303" t="s">
        <v>55</v>
      </c>
    </row>
    <row r="3304" spans="1:22" ht="15.75" hidden="1" thickBot="1" x14ac:dyDescent="0.3">
      <c r="A3304" t="s">
        <v>8322</v>
      </c>
      <c r="B3304" s="6" t="s">
        <v>10714</v>
      </c>
      <c r="C3304" t="s">
        <v>1</v>
      </c>
      <c r="D3304" t="s">
        <v>7706</v>
      </c>
      <c r="E3304" t="s">
        <v>10329</v>
      </c>
      <c r="F3304" t="s">
        <v>10330</v>
      </c>
      <c r="G3304">
        <v>7911</v>
      </c>
      <c r="H3304">
        <v>7911</v>
      </c>
      <c r="I3304">
        <v>7911</v>
      </c>
      <c r="J3304">
        <v>7911</v>
      </c>
      <c r="K3304">
        <v>0</v>
      </c>
      <c r="L3304" s="2">
        <v>0</v>
      </c>
      <c r="M3304" s="2">
        <v>0</v>
      </c>
      <c r="N3304" s="2">
        <v>0</v>
      </c>
      <c r="O3304" s="2">
        <v>23.2</v>
      </c>
      <c r="P3304" s="2">
        <v>0</v>
      </c>
      <c r="Q3304" s="2">
        <v>0</v>
      </c>
      <c r="R3304" s="2">
        <v>0</v>
      </c>
      <c r="S3304" s="2">
        <v>0</v>
      </c>
      <c r="T3304" s="2">
        <v>0</v>
      </c>
      <c r="U3304" s="2">
        <v>23.2</v>
      </c>
      <c r="V3304" t="s">
        <v>55</v>
      </c>
    </row>
    <row r="3305" spans="1:22" ht="15.75" hidden="1" thickBot="1" x14ac:dyDescent="0.3">
      <c r="A3305" t="s">
        <v>8322</v>
      </c>
      <c r="B3305" s="6" t="s">
        <v>10714</v>
      </c>
      <c r="C3305" t="s">
        <v>1</v>
      </c>
      <c r="D3305" t="s">
        <v>7706</v>
      </c>
      <c r="E3305" t="s">
        <v>10329</v>
      </c>
      <c r="F3305" t="s">
        <v>10330</v>
      </c>
      <c r="G3305">
        <v>7910</v>
      </c>
      <c r="H3305">
        <v>7910</v>
      </c>
      <c r="I3305">
        <v>7910</v>
      </c>
      <c r="J3305">
        <v>7910</v>
      </c>
      <c r="K3305">
        <v>0</v>
      </c>
      <c r="L3305" s="2">
        <v>0</v>
      </c>
      <c r="M3305" s="2">
        <v>0</v>
      </c>
      <c r="N3305" s="2">
        <v>0</v>
      </c>
      <c r="O3305" s="2">
        <v>77.5</v>
      </c>
      <c r="P3305" s="2">
        <v>0</v>
      </c>
      <c r="Q3305" s="2">
        <v>0</v>
      </c>
      <c r="R3305" s="2">
        <v>0</v>
      </c>
      <c r="S3305" s="2">
        <v>0</v>
      </c>
      <c r="T3305" s="2">
        <v>0</v>
      </c>
      <c r="U3305" s="2">
        <v>77.5</v>
      </c>
      <c r="V3305" t="s">
        <v>55</v>
      </c>
    </row>
    <row r="3306" spans="1:22" ht="15.75" hidden="1" thickBot="1" x14ac:dyDescent="0.3">
      <c r="A3306" t="s">
        <v>8322</v>
      </c>
      <c r="B3306" s="6" t="s">
        <v>10714</v>
      </c>
      <c r="C3306" t="s">
        <v>1</v>
      </c>
      <c r="D3306" t="s">
        <v>7706</v>
      </c>
      <c r="E3306" t="s">
        <v>10329</v>
      </c>
      <c r="F3306" t="s">
        <v>10330</v>
      </c>
      <c r="G3306">
        <v>7909</v>
      </c>
      <c r="H3306">
        <v>7909</v>
      </c>
      <c r="I3306">
        <v>7909</v>
      </c>
      <c r="J3306">
        <v>7909</v>
      </c>
      <c r="K3306">
        <v>0</v>
      </c>
      <c r="L3306" s="2">
        <v>0</v>
      </c>
      <c r="M3306" s="2">
        <v>0</v>
      </c>
      <c r="N3306" s="2">
        <v>0</v>
      </c>
      <c r="O3306" s="2">
        <v>84.3</v>
      </c>
      <c r="P3306" s="2">
        <v>0</v>
      </c>
      <c r="Q3306" s="2">
        <v>0</v>
      </c>
      <c r="R3306" s="2">
        <v>0</v>
      </c>
      <c r="S3306" s="2">
        <v>0</v>
      </c>
      <c r="T3306" s="2">
        <v>0</v>
      </c>
      <c r="U3306" s="2">
        <v>84.3</v>
      </c>
      <c r="V3306" t="s">
        <v>55</v>
      </c>
    </row>
    <row r="3307" spans="1:22" ht="15.75" hidden="1" thickBot="1" x14ac:dyDescent="0.3">
      <c r="A3307" t="s">
        <v>8322</v>
      </c>
      <c r="B3307" s="6" t="s">
        <v>10714</v>
      </c>
      <c r="C3307" t="s">
        <v>1</v>
      </c>
      <c r="D3307" t="s">
        <v>7706</v>
      </c>
      <c r="E3307" t="s">
        <v>10329</v>
      </c>
      <c r="F3307" t="s">
        <v>10330</v>
      </c>
      <c r="G3307">
        <v>7908</v>
      </c>
      <c r="H3307">
        <v>7908</v>
      </c>
      <c r="I3307">
        <v>7908</v>
      </c>
      <c r="J3307">
        <v>7908</v>
      </c>
      <c r="K3307">
        <v>0</v>
      </c>
      <c r="L3307" s="2">
        <v>0</v>
      </c>
      <c r="M3307" s="2">
        <v>0</v>
      </c>
      <c r="N3307" s="2">
        <v>0</v>
      </c>
      <c r="O3307" s="2">
        <v>147.80000000000001</v>
      </c>
      <c r="P3307" s="2">
        <v>0</v>
      </c>
      <c r="Q3307" s="2">
        <v>0</v>
      </c>
      <c r="R3307" s="2">
        <v>0</v>
      </c>
      <c r="S3307" s="2">
        <v>0</v>
      </c>
      <c r="T3307" s="2">
        <v>0</v>
      </c>
      <c r="U3307" s="2">
        <v>147.80000000000001</v>
      </c>
      <c r="V3307" t="s">
        <v>55</v>
      </c>
    </row>
    <row r="3308" spans="1:22" ht="15.75" hidden="1" thickBot="1" x14ac:dyDescent="0.3">
      <c r="A3308" t="s">
        <v>8322</v>
      </c>
      <c r="B3308" s="6" t="s">
        <v>10714</v>
      </c>
      <c r="C3308" t="s">
        <v>1</v>
      </c>
      <c r="D3308" t="s">
        <v>7706</v>
      </c>
      <c r="E3308" t="s">
        <v>10329</v>
      </c>
      <c r="F3308" t="s">
        <v>10330</v>
      </c>
      <c r="G3308">
        <v>7907</v>
      </c>
      <c r="H3308">
        <v>7907</v>
      </c>
      <c r="I3308">
        <v>7907</v>
      </c>
      <c r="J3308">
        <v>7907</v>
      </c>
      <c r="K3308">
        <v>0</v>
      </c>
      <c r="L3308" s="2">
        <v>0</v>
      </c>
      <c r="M3308" s="2">
        <v>0</v>
      </c>
      <c r="N3308" s="2">
        <v>0</v>
      </c>
      <c r="O3308" s="2">
        <v>9.9</v>
      </c>
      <c r="P3308" s="2">
        <v>0</v>
      </c>
      <c r="Q3308" s="2">
        <v>0</v>
      </c>
      <c r="R3308" s="2">
        <v>0</v>
      </c>
      <c r="S3308" s="2">
        <v>0</v>
      </c>
      <c r="T3308" s="2">
        <v>0</v>
      </c>
      <c r="U3308" s="2">
        <v>9.9</v>
      </c>
      <c r="V3308" t="s">
        <v>55</v>
      </c>
    </row>
    <row r="3309" spans="1:22" ht="15.75" hidden="1" thickBot="1" x14ac:dyDescent="0.3">
      <c r="A3309" t="s">
        <v>8322</v>
      </c>
      <c r="B3309" s="6" t="s">
        <v>10714</v>
      </c>
      <c r="C3309" t="s">
        <v>1</v>
      </c>
      <c r="D3309" t="s">
        <v>7706</v>
      </c>
      <c r="E3309" t="s">
        <v>10329</v>
      </c>
      <c r="F3309" t="s">
        <v>10330</v>
      </c>
      <c r="G3309">
        <v>7906</v>
      </c>
      <c r="H3309">
        <v>7906</v>
      </c>
      <c r="I3309">
        <v>7906</v>
      </c>
      <c r="J3309">
        <v>7906</v>
      </c>
      <c r="K3309">
        <v>0</v>
      </c>
      <c r="L3309" s="2">
        <v>0</v>
      </c>
      <c r="M3309" s="2">
        <v>0</v>
      </c>
      <c r="N3309" s="2">
        <v>0</v>
      </c>
      <c r="O3309" s="2">
        <v>135</v>
      </c>
      <c r="P3309" s="2">
        <v>0</v>
      </c>
      <c r="Q3309" s="2">
        <v>0</v>
      </c>
      <c r="R3309" s="2">
        <v>0</v>
      </c>
      <c r="S3309" s="2">
        <v>0</v>
      </c>
      <c r="T3309" s="2">
        <v>0</v>
      </c>
      <c r="U3309" s="2">
        <v>135</v>
      </c>
      <c r="V3309" t="s">
        <v>55</v>
      </c>
    </row>
    <row r="3310" spans="1:22" ht="15.75" hidden="1" thickBot="1" x14ac:dyDescent="0.3">
      <c r="A3310" t="s">
        <v>8322</v>
      </c>
      <c r="B3310" s="6" t="s">
        <v>10714</v>
      </c>
      <c r="C3310" t="s">
        <v>1</v>
      </c>
      <c r="D3310" t="s">
        <v>7706</v>
      </c>
      <c r="E3310" t="s">
        <v>10329</v>
      </c>
      <c r="F3310" t="s">
        <v>10330</v>
      </c>
      <c r="G3310">
        <v>7905</v>
      </c>
      <c r="H3310">
        <v>7905</v>
      </c>
      <c r="I3310">
        <v>7905</v>
      </c>
      <c r="J3310">
        <v>7905</v>
      </c>
      <c r="K3310">
        <v>0</v>
      </c>
      <c r="L3310" s="2">
        <v>0</v>
      </c>
      <c r="M3310" s="2">
        <v>0</v>
      </c>
      <c r="N3310" s="2">
        <v>0</v>
      </c>
      <c r="O3310" s="2">
        <v>200</v>
      </c>
      <c r="P3310" s="2">
        <v>0</v>
      </c>
      <c r="Q3310" s="2">
        <v>0</v>
      </c>
      <c r="R3310" s="2">
        <v>0</v>
      </c>
      <c r="S3310" s="2">
        <v>0</v>
      </c>
      <c r="T3310" s="2">
        <v>0</v>
      </c>
      <c r="U3310" s="2">
        <v>200</v>
      </c>
      <c r="V3310" t="s">
        <v>55</v>
      </c>
    </row>
    <row r="3311" spans="1:22" ht="15.75" hidden="1" thickBot="1" x14ac:dyDescent="0.3">
      <c r="A3311" t="s">
        <v>8322</v>
      </c>
      <c r="B3311" s="6" t="s">
        <v>10714</v>
      </c>
      <c r="C3311" t="s">
        <v>1</v>
      </c>
      <c r="D3311" t="s">
        <v>7706</v>
      </c>
      <c r="E3311" t="s">
        <v>10329</v>
      </c>
      <c r="F3311" t="s">
        <v>10330</v>
      </c>
      <c r="G3311">
        <v>7904</v>
      </c>
      <c r="H3311">
        <v>7904</v>
      </c>
      <c r="I3311">
        <v>7904</v>
      </c>
      <c r="J3311">
        <v>7904</v>
      </c>
      <c r="K3311">
        <v>0</v>
      </c>
      <c r="L3311" s="2">
        <v>0</v>
      </c>
      <c r="M3311" s="2">
        <v>0</v>
      </c>
      <c r="N3311" s="2">
        <v>0</v>
      </c>
      <c r="O3311" s="2">
        <v>22.5</v>
      </c>
      <c r="P3311" s="2">
        <v>0</v>
      </c>
      <c r="Q3311" s="2">
        <v>0</v>
      </c>
      <c r="R3311" s="2">
        <v>0</v>
      </c>
      <c r="S3311" s="2">
        <v>0</v>
      </c>
      <c r="T3311" s="2">
        <v>0</v>
      </c>
      <c r="U3311" s="2">
        <v>22.5</v>
      </c>
      <c r="V3311" t="s">
        <v>55</v>
      </c>
    </row>
    <row r="3312" spans="1:22" ht="15.75" hidden="1" thickBot="1" x14ac:dyDescent="0.3">
      <c r="A3312" t="s">
        <v>8322</v>
      </c>
      <c r="B3312" s="6" t="s">
        <v>10714</v>
      </c>
      <c r="C3312" t="s">
        <v>1</v>
      </c>
      <c r="D3312" t="s">
        <v>7706</v>
      </c>
      <c r="E3312" t="s">
        <v>10329</v>
      </c>
      <c r="F3312" t="s">
        <v>10330</v>
      </c>
      <c r="G3312">
        <v>7903</v>
      </c>
      <c r="H3312">
        <v>7903</v>
      </c>
      <c r="I3312">
        <v>7903</v>
      </c>
      <c r="J3312">
        <v>7903</v>
      </c>
      <c r="K3312">
        <v>0</v>
      </c>
      <c r="L3312" s="2">
        <v>0</v>
      </c>
      <c r="M3312" s="2">
        <v>0</v>
      </c>
      <c r="N3312" s="2">
        <v>0</v>
      </c>
      <c r="O3312" s="2">
        <v>514.5</v>
      </c>
      <c r="P3312" s="2">
        <v>0</v>
      </c>
      <c r="Q3312" s="2">
        <v>0</v>
      </c>
      <c r="R3312" s="2">
        <v>0</v>
      </c>
      <c r="S3312" s="2">
        <v>0</v>
      </c>
      <c r="T3312" s="2">
        <v>0</v>
      </c>
      <c r="U3312" s="2">
        <v>514.5</v>
      </c>
      <c r="V3312" t="s">
        <v>55</v>
      </c>
    </row>
    <row r="3313" spans="1:22" ht="15.75" hidden="1" thickBot="1" x14ac:dyDescent="0.3">
      <c r="A3313" t="s">
        <v>8322</v>
      </c>
      <c r="B3313" s="6" t="s">
        <v>10714</v>
      </c>
      <c r="C3313" t="s">
        <v>1</v>
      </c>
      <c r="D3313" t="s">
        <v>7706</v>
      </c>
      <c r="E3313" t="s">
        <v>10329</v>
      </c>
      <c r="F3313" t="s">
        <v>10330</v>
      </c>
      <c r="G3313">
        <v>7902</v>
      </c>
      <c r="H3313">
        <v>7902</v>
      </c>
      <c r="I3313">
        <v>7902</v>
      </c>
      <c r="J3313">
        <v>7902</v>
      </c>
      <c r="K3313">
        <v>0</v>
      </c>
      <c r="L3313" s="2">
        <v>0</v>
      </c>
      <c r="M3313" s="2">
        <v>0</v>
      </c>
      <c r="N3313" s="2">
        <v>0</v>
      </c>
      <c r="O3313" s="2">
        <v>547</v>
      </c>
      <c r="P3313" s="2">
        <v>0</v>
      </c>
      <c r="Q3313" s="2">
        <v>0</v>
      </c>
      <c r="R3313" s="2">
        <v>0</v>
      </c>
      <c r="S3313" s="2">
        <v>0</v>
      </c>
      <c r="T3313" s="2">
        <v>0</v>
      </c>
      <c r="U3313" s="2">
        <v>547</v>
      </c>
      <c r="V3313" t="s">
        <v>55</v>
      </c>
    </row>
    <row r="3314" spans="1:22" ht="15.75" hidden="1" thickBot="1" x14ac:dyDescent="0.3">
      <c r="A3314" t="s">
        <v>8322</v>
      </c>
      <c r="B3314" s="6" t="s">
        <v>10714</v>
      </c>
      <c r="C3314" t="s">
        <v>1</v>
      </c>
      <c r="D3314" t="s">
        <v>7706</v>
      </c>
      <c r="E3314" t="s">
        <v>10329</v>
      </c>
      <c r="F3314" t="s">
        <v>10330</v>
      </c>
      <c r="G3314">
        <v>7901</v>
      </c>
      <c r="H3314">
        <v>7901</v>
      </c>
      <c r="I3314">
        <v>7901</v>
      </c>
      <c r="J3314">
        <v>7901</v>
      </c>
      <c r="K3314">
        <v>0</v>
      </c>
      <c r="L3314" s="2">
        <v>0</v>
      </c>
      <c r="M3314" s="2">
        <v>0</v>
      </c>
      <c r="N3314" s="2">
        <v>0</v>
      </c>
      <c r="O3314" s="2">
        <v>504.54</v>
      </c>
      <c r="P3314" s="2">
        <v>0</v>
      </c>
      <c r="Q3314" s="2">
        <v>0</v>
      </c>
      <c r="R3314" s="2">
        <v>0</v>
      </c>
      <c r="S3314" s="2">
        <v>0</v>
      </c>
      <c r="T3314" s="2">
        <v>0</v>
      </c>
      <c r="U3314" s="2">
        <v>504.54</v>
      </c>
      <c r="V3314" t="s">
        <v>55</v>
      </c>
    </row>
    <row r="3315" spans="1:22" ht="15.75" hidden="1" thickBot="1" x14ac:dyDescent="0.3">
      <c r="A3315" t="s">
        <v>8322</v>
      </c>
      <c r="B3315" s="6" t="s">
        <v>10672</v>
      </c>
      <c r="C3315" t="s">
        <v>1</v>
      </c>
      <c r="D3315" t="s">
        <v>7706</v>
      </c>
      <c r="E3315" t="s">
        <v>10329</v>
      </c>
      <c r="F3315" t="s">
        <v>10330</v>
      </c>
      <c r="G3315">
        <v>7900</v>
      </c>
      <c r="H3315">
        <v>7900</v>
      </c>
      <c r="I3315">
        <v>7900</v>
      </c>
      <c r="J3315">
        <v>7900</v>
      </c>
      <c r="K3315">
        <v>0</v>
      </c>
      <c r="L3315" s="2">
        <v>0</v>
      </c>
      <c r="M3315" s="2">
        <v>0</v>
      </c>
      <c r="N3315" s="2">
        <v>0</v>
      </c>
      <c r="O3315" s="2">
        <v>460</v>
      </c>
      <c r="P3315" s="2">
        <v>0</v>
      </c>
      <c r="Q3315" s="2">
        <v>0</v>
      </c>
      <c r="R3315" s="2">
        <v>0</v>
      </c>
      <c r="S3315" s="2">
        <v>0</v>
      </c>
      <c r="T3315" s="2">
        <v>0</v>
      </c>
      <c r="U3315" s="2">
        <v>460</v>
      </c>
      <c r="V3315" t="s">
        <v>55</v>
      </c>
    </row>
    <row r="3316" spans="1:22" ht="15.75" hidden="1" thickBot="1" x14ac:dyDescent="0.3">
      <c r="A3316" t="s">
        <v>8322</v>
      </c>
      <c r="B3316" s="6" t="s">
        <v>10672</v>
      </c>
      <c r="C3316" t="s">
        <v>1</v>
      </c>
      <c r="D3316" t="s">
        <v>7706</v>
      </c>
      <c r="E3316" t="s">
        <v>10329</v>
      </c>
      <c r="F3316" t="s">
        <v>10330</v>
      </c>
      <c r="G3316">
        <v>7899</v>
      </c>
      <c r="H3316">
        <v>7899</v>
      </c>
      <c r="I3316">
        <v>7899</v>
      </c>
      <c r="J3316">
        <v>7899</v>
      </c>
      <c r="K3316">
        <v>0</v>
      </c>
      <c r="L3316" s="2">
        <v>0</v>
      </c>
      <c r="M3316" s="2">
        <v>0</v>
      </c>
      <c r="N3316" s="2">
        <v>0</v>
      </c>
      <c r="O3316" s="2">
        <v>6</v>
      </c>
      <c r="P3316" s="2">
        <v>0</v>
      </c>
      <c r="Q3316" s="2">
        <v>0</v>
      </c>
      <c r="R3316" s="2">
        <v>0</v>
      </c>
      <c r="S3316" s="2">
        <v>0</v>
      </c>
      <c r="T3316" s="2">
        <v>0</v>
      </c>
      <c r="U3316" s="2">
        <v>6</v>
      </c>
      <c r="V3316" t="s">
        <v>55</v>
      </c>
    </row>
    <row r="3317" spans="1:22" ht="15.75" hidden="1" thickBot="1" x14ac:dyDescent="0.3">
      <c r="A3317" t="s">
        <v>8322</v>
      </c>
      <c r="B3317" s="6" t="s">
        <v>10672</v>
      </c>
      <c r="C3317" t="s">
        <v>1</v>
      </c>
      <c r="D3317" t="s">
        <v>7706</v>
      </c>
      <c r="E3317" t="s">
        <v>10329</v>
      </c>
      <c r="F3317" t="s">
        <v>10330</v>
      </c>
      <c r="G3317">
        <v>7898</v>
      </c>
      <c r="H3317">
        <v>7898</v>
      </c>
      <c r="I3317">
        <v>7898</v>
      </c>
      <c r="J3317">
        <v>7898</v>
      </c>
      <c r="K3317">
        <v>0</v>
      </c>
      <c r="L3317" s="2">
        <v>0</v>
      </c>
      <c r="M3317" s="2">
        <v>0</v>
      </c>
      <c r="N3317" s="2">
        <v>0</v>
      </c>
      <c r="O3317" s="2">
        <v>8.25</v>
      </c>
      <c r="P3317" s="2">
        <v>0</v>
      </c>
      <c r="Q3317" s="2">
        <v>0</v>
      </c>
      <c r="R3317" s="2">
        <v>0</v>
      </c>
      <c r="S3317" s="2">
        <v>0</v>
      </c>
      <c r="T3317" s="2">
        <v>0</v>
      </c>
      <c r="U3317" s="2">
        <v>8.25</v>
      </c>
      <c r="V3317" t="s">
        <v>55</v>
      </c>
    </row>
    <row r="3318" spans="1:22" ht="15.75" hidden="1" thickBot="1" x14ac:dyDescent="0.3">
      <c r="A3318" t="s">
        <v>8322</v>
      </c>
      <c r="B3318" s="6" t="s">
        <v>10672</v>
      </c>
      <c r="C3318" t="s">
        <v>1</v>
      </c>
      <c r="D3318" t="s">
        <v>7706</v>
      </c>
      <c r="E3318" t="s">
        <v>10329</v>
      </c>
      <c r="F3318" t="s">
        <v>10330</v>
      </c>
      <c r="G3318">
        <v>7897</v>
      </c>
      <c r="H3318">
        <v>7897</v>
      </c>
      <c r="I3318">
        <v>7897</v>
      </c>
      <c r="J3318">
        <v>7897</v>
      </c>
      <c r="K3318">
        <v>0</v>
      </c>
      <c r="L3318" s="2">
        <v>0</v>
      </c>
      <c r="M3318" s="2">
        <v>0</v>
      </c>
      <c r="N3318" s="2">
        <v>0</v>
      </c>
      <c r="O3318" s="2">
        <v>120.25</v>
      </c>
      <c r="P3318" s="2">
        <v>0</v>
      </c>
      <c r="Q3318" s="2">
        <v>0</v>
      </c>
      <c r="R3318" s="2">
        <v>0</v>
      </c>
      <c r="S3318" s="2">
        <v>0</v>
      </c>
      <c r="T3318" s="2">
        <v>0</v>
      </c>
      <c r="U3318" s="2">
        <v>120.25</v>
      </c>
      <c r="V3318" t="s">
        <v>55</v>
      </c>
    </row>
    <row r="3319" spans="1:22" ht="15.75" hidden="1" thickBot="1" x14ac:dyDescent="0.3">
      <c r="A3319" t="s">
        <v>8322</v>
      </c>
      <c r="B3319" s="6" t="s">
        <v>10672</v>
      </c>
      <c r="C3319" t="s">
        <v>1</v>
      </c>
      <c r="D3319" t="s">
        <v>7706</v>
      </c>
      <c r="E3319" t="s">
        <v>10329</v>
      </c>
      <c r="F3319" t="s">
        <v>10330</v>
      </c>
      <c r="G3319">
        <v>7896</v>
      </c>
      <c r="H3319">
        <v>7896</v>
      </c>
      <c r="I3319">
        <v>7896</v>
      </c>
      <c r="J3319">
        <v>7896</v>
      </c>
      <c r="K3319">
        <v>0</v>
      </c>
      <c r="L3319" s="2">
        <v>0</v>
      </c>
      <c r="M3319" s="2">
        <v>0</v>
      </c>
      <c r="N3319" s="2">
        <v>0</v>
      </c>
      <c r="O3319" s="2">
        <v>349</v>
      </c>
      <c r="P3319" s="2">
        <v>0</v>
      </c>
      <c r="Q3319" s="2">
        <v>0</v>
      </c>
      <c r="R3319" s="2">
        <v>0</v>
      </c>
      <c r="S3319" s="2">
        <v>0</v>
      </c>
      <c r="T3319" s="2">
        <v>0</v>
      </c>
      <c r="U3319" s="2">
        <v>349</v>
      </c>
      <c r="V3319" t="s">
        <v>55</v>
      </c>
    </row>
    <row r="3320" spans="1:22" ht="15.75" hidden="1" thickBot="1" x14ac:dyDescent="0.3">
      <c r="A3320" t="s">
        <v>8322</v>
      </c>
      <c r="B3320" s="6" t="s">
        <v>10672</v>
      </c>
      <c r="C3320" t="s">
        <v>1</v>
      </c>
      <c r="D3320" t="s">
        <v>7706</v>
      </c>
      <c r="E3320" t="s">
        <v>10329</v>
      </c>
      <c r="F3320" t="s">
        <v>10330</v>
      </c>
      <c r="G3320">
        <v>7895</v>
      </c>
      <c r="H3320">
        <v>7895</v>
      </c>
      <c r="I3320">
        <v>7895</v>
      </c>
      <c r="J3320">
        <v>7895</v>
      </c>
      <c r="K3320">
        <v>0</v>
      </c>
      <c r="L3320" s="2">
        <v>0</v>
      </c>
      <c r="M3320" s="2">
        <v>0</v>
      </c>
      <c r="N3320" s="2">
        <v>0</v>
      </c>
      <c r="O3320" s="2">
        <v>22</v>
      </c>
      <c r="P3320" s="2">
        <v>0</v>
      </c>
      <c r="Q3320" s="2">
        <v>0</v>
      </c>
      <c r="R3320" s="2">
        <v>0</v>
      </c>
      <c r="S3320" s="2">
        <v>0</v>
      </c>
      <c r="T3320" s="2">
        <v>0</v>
      </c>
      <c r="U3320" s="2">
        <v>22</v>
      </c>
      <c r="V3320" t="s">
        <v>55</v>
      </c>
    </row>
    <row r="3321" spans="1:22" ht="15.75" hidden="1" thickBot="1" x14ac:dyDescent="0.3">
      <c r="A3321" t="s">
        <v>8322</v>
      </c>
      <c r="B3321" s="6" t="s">
        <v>10672</v>
      </c>
      <c r="C3321" t="s">
        <v>1</v>
      </c>
      <c r="D3321" t="s">
        <v>7706</v>
      </c>
      <c r="E3321" t="s">
        <v>10329</v>
      </c>
      <c r="F3321" t="s">
        <v>10330</v>
      </c>
      <c r="G3321">
        <v>7894</v>
      </c>
      <c r="H3321">
        <v>7894</v>
      </c>
      <c r="I3321">
        <v>7894</v>
      </c>
      <c r="J3321">
        <v>7894</v>
      </c>
      <c r="K3321">
        <v>0</v>
      </c>
      <c r="L3321" s="2">
        <v>0</v>
      </c>
      <c r="M3321" s="2">
        <v>0</v>
      </c>
      <c r="N3321" s="2">
        <v>0</v>
      </c>
      <c r="O3321" s="2">
        <v>45</v>
      </c>
      <c r="P3321" s="2">
        <v>0</v>
      </c>
      <c r="Q3321" s="2">
        <v>0</v>
      </c>
      <c r="R3321" s="2">
        <v>0</v>
      </c>
      <c r="S3321" s="2">
        <v>0</v>
      </c>
      <c r="T3321" s="2">
        <v>0</v>
      </c>
      <c r="U3321" s="2">
        <v>45</v>
      </c>
      <c r="V3321" t="s">
        <v>55</v>
      </c>
    </row>
    <row r="3322" spans="1:22" ht="15.75" hidden="1" thickBot="1" x14ac:dyDescent="0.3">
      <c r="A3322" t="s">
        <v>8322</v>
      </c>
      <c r="B3322" s="6" t="s">
        <v>10672</v>
      </c>
      <c r="C3322" t="s">
        <v>1</v>
      </c>
      <c r="D3322" t="s">
        <v>7706</v>
      </c>
      <c r="E3322" t="s">
        <v>10329</v>
      </c>
      <c r="F3322" t="s">
        <v>10330</v>
      </c>
      <c r="G3322">
        <v>7893</v>
      </c>
      <c r="H3322">
        <v>7893</v>
      </c>
      <c r="I3322">
        <v>7893</v>
      </c>
      <c r="J3322">
        <v>7893</v>
      </c>
      <c r="K3322">
        <v>0</v>
      </c>
      <c r="L3322" s="2">
        <v>0</v>
      </c>
      <c r="M3322" s="2">
        <v>0</v>
      </c>
      <c r="N3322" s="2">
        <v>0</v>
      </c>
      <c r="O3322" s="2">
        <v>113.95</v>
      </c>
      <c r="P3322" s="2">
        <v>0</v>
      </c>
      <c r="Q3322" s="2">
        <v>0</v>
      </c>
      <c r="R3322" s="2">
        <v>0</v>
      </c>
      <c r="S3322" s="2">
        <v>0</v>
      </c>
      <c r="T3322" s="2">
        <v>0</v>
      </c>
      <c r="U3322" s="2">
        <v>113.95</v>
      </c>
      <c r="V3322" t="s">
        <v>55</v>
      </c>
    </row>
    <row r="3323" spans="1:22" ht="15.75" hidden="1" thickBot="1" x14ac:dyDescent="0.3">
      <c r="A3323" t="s">
        <v>8322</v>
      </c>
      <c r="B3323" s="6" t="s">
        <v>10672</v>
      </c>
      <c r="C3323" t="s">
        <v>1</v>
      </c>
      <c r="D3323" t="s">
        <v>7706</v>
      </c>
      <c r="E3323" t="s">
        <v>10329</v>
      </c>
      <c r="F3323" t="s">
        <v>10330</v>
      </c>
      <c r="G3323">
        <v>7892</v>
      </c>
      <c r="H3323">
        <v>7892</v>
      </c>
      <c r="I3323">
        <v>7892</v>
      </c>
      <c r="J3323">
        <v>7892</v>
      </c>
      <c r="K3323">
        <v>0</v>
      </c>
      <c r="L3323" s="2">
        <v>0</v>
      </c>
      <c r="M3323" s="2">
        <v>0</v>
      </c>
      <c r="N3323" s="2">
        <v>0</v>
      </c>
      <c r="O3323" s="2">
        <v>115</v>
      </c>
      <c r="P3323" s="2">
        <v>0</v>
      </c>
      <c r="Q3323" s="2">
        <v>0</v>
      </c>
      <c r="R3323" s="2">
        <v>0</v>
      </c>
      <c r="S3323" s="2">
        <v>0</v>
      </c>
      <c r="T3323" s="2">
        <v>0</v>
      </c>
      <c r="U3323" s="2">
        <v>115</v>
      </c>
      <c r="V3323" t="s">
        <v>55</v>
      </c>
    </row>
    <row r="3324" spans="1:22" ht="15.75" hidden="1" thickBot="1" x14ac:dyDescent="0.3">
      <c r="A3324" t="s">
        <v>8322</v>
      </c>
      <c r="B3324" s="6" t="s">
        <v>10672</v>
      </c>
      <c r="C3324" t="s">
        <v>1</v>
      </c>
      <c r="D3324" t="s">
        <v>7706</v>
      </c>
      <c r="E3324" t="s">
        <v>10329</v>
      </c>
      <c r="F3324" t="s">
        <v>10330</v>
      </c>
      <c r="G3324">
        <v>7891</v>
      </c>
      <c r="H3324">
        <v>7891</v>
      </c>
      <c r="I3324">
        <v>7891</v>
      </c>
      <c r="J3324">
        <v>7891</v>
      </c>
      <c r="K3324">
        <v>0</v>
      </c>
      <c r="L3324" s="2">
        <v>0</v>
      </c>
      <c r="M3324" s="2">
        <v>0</v>
      </c>
      <c r="N3324" s="2">
        <v>0</v>
      </c>
      <c r="O3324" s="2">
        <v>11.25</v>
      </c>
      <c r="P3324" s="2">
        <v>0</v>
      </c>
      <c r="Q3324" s="2">
        <v>0</v>
      </c>
      <c r="R3324" s="2">
        <v>0</v>
      </c>
      <c r="S3324" s="2">
        <v>0</v>
      </c>
      <c r="T3324" s="2">
        <v>0</v>
      </c>
      <c r="U3324" s="2">
        <v>11.25</v>
      </c>
      <c r="V3324" t="s">
        <v>55</v>
      </c>
    </row>
    <row r="3325" spans="1:22" ht="15.75" hidden="1" thickBot="1" x14ac:dyDescent="0.3">
      <c r="A3325" t="s">
        <v>8322</v>
      </c>
      <c r="B3325" s="6" t="s">
        <v>10672</v>
      </c>
      <c r="C3325" t="s">
        <v>1</v>
      </c>
      <c r="D3325" t="s">
        <v>7706</v>
      </c>
      <c r="E3325" t="s">
        <v>10329</v>
      </c>
      <c r="F3325" t="s">
        <v>10330</v>
      </c>
      <c r="G3325">
        <v>7890</v>
      </c>
      <c r="H3325">
        <v>7890</v>
      </c>
      <c r="I3325">
        <v>7890</v>
      </c>
      <c r="J3325">
        <v>7890</v>
      </c>
      <c r="K3325">
        <v>0</v>
      </c>
      <c r="L3325" s="2">
        <v>0</v>
      </c>
      <c r="M3325" s="2">
        <v>0</v>
      </c>
      <c r="N3325" s="2">
        <v>0</v>
      </c>
      <c r="O3325" s="2">
        <v>22.5</v>
      </c>
      <c r="P3325" s="2">
        <v>0</v>
      </c>
      <c r="Q3325" s="2">
        <v>0</v>
      </c>
      <c r="R3325" s="2">
        <v>0</v>
      </c>
      <c r="S3325" s="2">
        <v>0</v>
      </c>
      <c r="T3325" s="2">
        <v>0</v>
      </c>
      <c r="U3325" s="2">
        <v>22.5</v>
      </c>
      <c r="V3325" t="s">
        <v>55</v>
      </c>
    </row>
    <row r="3326" spans="1:22" ht="15.75" hidden="1" thickBot="1" x14ac:dyDescent="0.3">
      <c r="A3326" t="s">
        <v>8322</v>
      </c>
      <c r="B3326" s="6" t="s">
        <v>10672</v>
      </c>
      <c r="C3326" t="s">
        <v>1</v>
      </c>
      <c r="D3326" t="s">
        <v>7706</v>
      </c>
      <c r="E3326" t="s">
        <v>10329</v>
      </c>
      <c r="F3326" t="s">
        <v>10330</v>
      </c>
      <c r="G3326">
        <v>7889</v>
      </c>
      <c r="H3326">
        <v>7889</v>
      </c>
      <c r="I3326">
        <v>7889</v>
      </c>
      <c r="J3326">
        <v>7889</v>
      </c>
      <c r="K3326">
        <v>0</v>
      </c>
      <c r="L3326" s="2">
        <v>0</v>
      </c>
      <c r="M3326" s="2">
        <v>0</v>
      </c>
      <c r="N3326" s="2">
        <v>0</v>
      </c>
      <c r="O3326" s="2">
        <v>2</v>
      </c>
      <c r="P3326" s="2">
        <v>0</v>
      </c>
      <c r="Q3326" s="2">
        <v>0</v>
      </c>
      <c r="R3326" s="2">
        <v>0</v>
      </c>
      <c r="S3326" s="2">
        <v>0</v>
      </c>
      <c r="T3326" s="2">
        <v>0</v>
      </c>
      <c r="U3326" s="2">
        <v>2</v>
      </c>
      <c r="V3326" t="s">
        <v>55</v>
      </c>
    </row>
    <row r="3327" spans="1:22" ht="15.75" hidden="1" thickBot="1" x14ac:dyDescent="0.3">
      <c r="A3327" t="s">
        <v>8322</v>
      </c>
      <c r="B3327" s="6" t="s">
        <v>10672</v>
      </c>
      <c r="C3327" t="s">
        <v>1</v>
      </c>
      <c r="D3327" t="s">
        <v>7706</v>
      </c>
      <c r="E3327" t="s">
        <v>10329</v>
      </c>
      <c r="F3327" t="s">
        <v>10330</v>
      </c>
      <c r="G3327">
        <v>7888</v>
      </c>
      <c r="H3327">
        <v>7888</v>
      </c>
      <c r="I3327">
        <v>7888</v>
      </c>
      <c r="J3327">
        <v>7888</v>
      </c>
      <c r="K3327">
        <v>0</v>
      </c>
      <c r="L3327" s="2">
        <v>0</v>
      </c>
      <c r="M3327" s="2">
        <v>0</v>
      </c>
      <c r="N3327" s="2">
        <v>0</v>
      </c>
      <c r="O3327" s="2">
        <v>33.75</v>
      </c>
      <c r="P3327" s="2">
        <v>0</v>
      </c>
      <c r="Q3327" s="2">
        <v>0</v>
      </c>
      <c r="R3327" s="2">
        <v>0</v>
      </c>
      <c r="S3327" s="2">
        <v>0</v>
      </c>
      <c r="T3327" s="2">
        <v>0</v>
      </c>
      <c r="U3327" s="2">
        <v>33.75</v>
      </c>
      <c r="V3327" t="s">
        <v>55</v>
      </c>
    </row>
    <row r="3328" spans="1:22" ht="15.75" hidden="1" thickBot="1" x14ac:dyDescent="0.3">
      <c r="A3328" t="s">
        <v>8322</v>
      </c>
      <c r="B3328" s="6" t="s">
        <v>10670</v>
      </c>
      <c r="C3328" t="s">
        <v>1</v>
      </c>
      <c r="D3328" t="s">
        <v>7706</v>
      </c>
      <c r="E3328" t="s">
        <v>10329</v>
      </c>
      <c r="F3328" t="s">
        <v>10330</v>
      </c>
      <c r="G3328">
        <v>7887</v>
      </c>
      <c r="H3328">
        <v>7887</v>
      </c>
      <c r="I3328">
        <v>7887</v>
      </c>
      <c r="J3328">
        <v>7887</v>
      </c>
      <c r="K3328">
        <v>0</v>
      </c>
      <c r="L3328" s="2">
        <v>0</v>
      </c>
      <c r="M3328" s="2">
        <v>0</v>
      </c>
      <c r="N3328" s="2">
        <v>0</v>
      </c>
      <c r="O3328" s="2">
        <v>35.67</v>
      </c>
      <c r="P3328" s="2">
        <v>0</v>
      </c>
      <c r="Q3328" s="2">
        <v>0</v>
      </c>
      <c r="R3328" s="2">
        <v>0</v>
      </c>
      <c r="S3328" s="2">
        <v>0</v>
      </c>
      <c r="T3328" s="2">
        <v>0</v>
      </c>
      <c r="U3328" s="2">
        <v>35.67</v>
      </c>
      <c r="V3328" t="s">
        <v>55</v>
      </c>
    </row>
    <row r="3329" spans="1:22" ht="15.75" hidden="1" thickBot="1" x14ac:dyDescent="0.3">
      <c r="A3329" t="s">
        <v>8322</v>
      </c>
      <c r="B3329" s="6" t="s">
        <v>10670</v>
      </c>
      <c r="C3329" t="s">
        <v>1</v>
      </c>
      <c r="D3329" t="s">
        <v>7706</v>
      </c>
      <c r="E3329" t="s">
        <v>10329</v>
      </c>
      <c r="F3329" t="s">
        <v>10330</v>
      </c>
      <c r="G3329">
        <v>7886</v>
      </c>
      <c r="H3329">
        <v>7886</v>
      </c>
      <c r="I3329">
        <v>7886</v>
      </c>
      <c r="J3329">
        <v>7886</v>
      </c>
      <c r="K3329">
        <v>0</v>
      </c>
      <c r="L3329" s="2">
        <v>0</v>
      </c>
      <c r="M3329" s="2">
        <v>0</v>
      </c>
      <c r="N3329" s="2">
        <v>0</v>
      </c>
      <c r="O3329" s="2">
        <v>82.5</v>
      </c>
      <c r="P3329" s="2">
        <v>0</v>
      </c>
      <c r="Q3329" s="2">
        <v>0</v>
      </c>
      <c r="R3329" s="2">
        <v>0</v>
      </c>
      <c r="S3329" s="2">
        <v>0</v>
      </c>
      <c r="T3329" s="2">
        <v>0</v>
      </c>
      <c r="U3329" s="2">
        <v>82.5</v>
      </c>
      <c r="V3329" t="s">
        <v>55</v>
      </c>
    </row>
    <row r="3330" spans="1:22" ht="15.75" hidden="1" thickBot="1" x14ac:dyDescent="0.3">
      <c r="A3330" t="s">
        <v>8322</v>
      </c>
      <c r="B3330" s="6" t="s">
        <v>10670</v>
      </c>
      <c r="C3330" t="s">
        <v>1</v>
      </c>
      <c r="D3330" t="s">
        <v>7706</v>
      </c>
      <c r="E3330" t="s">
        <v>10329</v>
      </c>
      <c r="F3330" t="s">
        <v>10330</v>
      </c>
      <c r="G3330">
        <v>7885</v>
      </c>
      <c r="H3330">
        <v>7885</v>
      </c>
      <c r="I3330">
        <v>7885</v>
      </c>
      <c r="J3330">
        <v>7885</v>
      </c>
      <c r="K3330">
        <v>0</v>
      </c>
      <c r="L3330" s="2">
        <v>0</v>
      </c>
      <c r="M3330" s="2">
        <v>0</v>
      </c>
      <c r="N3330" s="2">
        <v>0</v>
      </c>
      <c r="O3330" s="2">
        <v>63</v>
      </c>
      <c r="P3330" s="2">
        <v>0</v>
      </c>
      <c r="Q3330" s="2">
        <v>0</v>
      </c>
      <c r="R3330" s="2">
        <v>0</v>
      </c>
      <c r="S3330" s="2">
        <v>0</v>
      </c>
      <c r="T3330" s="2">
        <v>0</v>
      </c>
      <c r="U3330" s="2">
        <v>63</v>
      </c>
      <c r="V3330" t="s">
        <v>55</v>
      </c>
    </row>
    <row r="3331" spans="1:22" ht="15.75" hidden="1" thickBot="1" x14ac:dyDescent="0.3">
      <c r="A3331" t="s">
        <v>8322</v>
      </c>
      <c r="B3331" s="6" t="s">
        <v>10670</v>
      </c>
      <c r="C3331" t="s">
        <v>1</v>
      </c>
      <c r="D3331" t="s">
        <v>7706</v>
      </c>
      <c r="E3331" t="s">
        <v>10329</v>
      </c>
      <c r="F3331" t="s">
        <v>10330</v>
      </c>
      <c r="G3331">
        <v>7884</v>
      </c>
      <c r="H3331">
        <v>7884</v>
      </c>
      <c r="I3331">
        <v>7884</v>
      </c>
      <c r="J3331">
        <v>7884</v>
      </c>
      <c r="K3331">
        <v>0</v>
      </c>
      <c r="L3331" s="2">
        <v>0</v>
      </c>
      <c r="M3331" s="2">
        <v>0</v>
      </c>
      <c r="N3331" s="2">
        <v>0</v>
      </c>
      <c r="O3331" s="2">
        <v>27.6</v>
      </c>
      <c r="P3331" s="2">
        <v>0</v>
      </c>
      <c r="Q3331" s="2">
        <v>0</v>
      </c>
      <c r="R3331" s="2">
        <v>0</v>
      </c>
      <c r="S3331" s="2">
        <v>0</v>
      </c>
      <c r="T3331" s="2">
        <v>0</v>
      </c>
      <c r="U3331" s="2">
        <v>27.6</v>
      </c>
      <c r="V3331" t="s">
        <v>55</v>
      </c>
    </row>
    <row r="3332" spans="1:22" ht="15.75" hidden="1" thickBot="1" x14ac:dyDescent="0.3">
      <c r="A3332" t="s">
        <v>8322</v>
      </c>
      <c r="B3332" s="6" t="s">
        <v>10670</v>
      </c>
      <c r="C3332" t="s">
        <v>1</v>
      </c>
      <c r="D3332" t="s">
        <v>7706</v>
      </c>
      <c r="E3332" t="s">
        <v>10329</v>
      </c>
      <c r="F3332" t="s">
        <v>10330</v>
      </c>
      <c r="G3332">
        <v>7883</v>
      </c>
      <c r="H3332">
        <v>7883</v>
      </c>
      <c r="I3332">
        <v>7883</v>
      </c>
      <c r="J3332">
        <v>7883</v>
      </c>
      <c r="K3332">
        <v>0</v>
      </c>
      <c r="L3332" s="2">
        <v>0</v>
      </c>
      <c r="M3332" s="2">
        <v>0</v>
      </c>
      <c r="N3332" s="2">
        <v>0</v>
      </c>
      <c r="O3332" s="2">
        <v>73.05</v>
      </c>
      <c r="P3332" s="2">
        <v>0</v>
      </c>
      <c r="Q3332" s="2">
        <v>0</v>
      </c>
      <c r="R3332" s="2">
        <v>0</v>
      </c>
      <c r="S3332" s="2">
        <v>0</v>
      </c>
      <c r="T3332" s="2">
        <v>0</v>
      </c>
      <c r="U3332" s="2">
        <v>73.05</v>
      </c>
      <c r="V3332" t="s">
        <v>55</v>
      </c>
    </row>
    <row r="3333" spans="1:22" ht="15.75" hidden="1" thickBot="1" x14ac:dyDescent="0.3">
      <c r="A3333" t="s">
        <v>8322</v>
      </c>
      <c r="B3333" s="6" t="s">
        <v>10670</v>
      </c>
      <c r="C3333" t="s">
        <v>1</v>
      </c>
      <c r="D3333" t="s">
        <v>7706</v>
      </c>
      <c r="E3333" t="s">
        <v>10329</v>
      </c>
      <c r="F3333" t="s">
        <v>10330</v>
      </c>
      <c r="G3333">
        <v>7882</v>
      </c>
      <c r="H3333">
        <v>7882</v>
      </c>
      <c r="I3333">
        <v>7882</v>
      </c>
      <c r="J3333">
        <v>7882</v>
      </c>
      <c r="K3333">
        <v>0</v>
      </c>
      <c r="L3333" s="2">
        <v>0</v>
      </c>
      <c r="M3333" s="2">
        <v>0</v>
      </c>
      <c r="N3333" s="2">
        <v>0</v>
      </c>
      <c r="O3333" s="2">
        <v>200</v>
      </c>
      <c r="P3333" s="2">
        <v>0</v>
      </c>
      <c r="Q3333" s="2">
        <v>0</v>
      </c>
      <c r="R3333" s="2">
        <v>0</v>
      </c>
      <c r="S3333" s="2">
        <v>0</v>
      </c>
      <c r="T3333" s="2">
        <v>0</v>
      </c>
      <c r="U3333" s="2">
        <v>200</v>
      </c>
      <c r="V3333" t="s">
        <v>55</v>
      </c>
    </row>
    <row r="3334" spans="1:22" ht="15.75" hidden="1" thickBot="1" x14ac:dyDescent="0.3">
      <c r="A3334" t="s">
        <v>8322</v>
      </c>
      <c r="B3334" s="6" t="s">
        <v>10670</v>
      </c>
      <c r="C3334" t="s">
        <v>1</v>
      </c>
      <c r="D3334" t="s">
        <v>7706</v>
      </c>
      <c r="E3334" t="s">
        <v>10329</v>
      </c>
      <c r="F3334" t="s">
        <v>10330</v>
      </c>
      <c r="G3334">
        <v>7881</v>
      </c>
      <c r="H3334">
        <v>7881</v>
      </c>
      <c r="I3334">
        <v>7881</v>
      </c>
      <c r="J3334">
        <v>7881</v>
      </c>
      <c r="K3334">
        <v>0</v>
      </c>
      <c r="L3334" s="2">
        <v>0</v>
      </c>
      <c r="M3334" s="2">
        <v>0</v>
      </c>
      <c r="N3334" s="2">
        <v>0</v>
      </c>
      <c r="O3334" s="2">
        <v>12.26</v>
      </c>
      <c r="P3334" s="2">
        <v>0</v>
      </c>
      <c r="Q3334" s="2">
        <v>0</v>
      </c>
      <c r="R3334" s="2">
        <v>0</v>
      </c>
      <c r="S3334" s="2">
        <v>0</v>
      </c>
      <c r="T3334" s="2">
        <v>0</v>
      </c>
      <c r="U3334" s="2">
        <v>12.26</v>
      </c>
      <c r="V3334" t="s">
        <v>55</v>
      </c>
    </row>
    <row r="3335" spans="1:22" ht="15.75" hidden="1" thickBot="1" x14ac:dyDescent="0.3">
      <c r="A3335" t="s">
        <v>8322</v>
      </c>
      <c r="B3335" s="6" t="s">
        <v>10670</v>
      </c>
      <c r="C3335" t="s">
        <v>1</v>
      </c>
      <c r="D3335" t="s">
        <v>7706</v>
      </c>
      <c r="E3335" t="s">
        <v>10329</v>
      </c>
      <c r="F3335" t="s">
        <v>10330</v>
      </c>
      <c r="G3335">
        <v>7880</v>
      </c>
      <c r="H3335">
        <v>7880</v>
      </c>
      <c r="I3335">
        <v>7880</v>
      </c>
      <c r="J3335">
        <v>7880</v>
      </c>
      <c r="K3335">
        <v>0</v>
      </c>
      <c r="L3335" s="2">
        <v>0</v>
      </c>
      <c r="M3335" s="2">
        <v>0</v>
      </c>
      <c r="N3335" s="2">
        <v>0</v>
      </c>
      <c r="O3335" s="2">
        <v>277.5</v>
      </c>
      <c r="P3335" s="2">
        <v>0</v>
      </c>
      <c r="Q3335" s="2">
        <v>0</v>
      </c>
      <c r="R3335" s="2">
        <v>0</v>
      </c>
      <c r="S3335" s="2">
        <v>0</v>
      </c>
      <c r="T3335" s="2">
        <v>0</v>
      </c>
      <c r="U3335" s="2">
        <v>277.5</v>
      </c>
      <c r="V3335" t="s">
        <v>55</v>
      </c>
    </row>
    <row r="3336" spans="1:22" ht="15.75" hidden="1" thickBot="1" x14ac:dyDescent="0.3">
      <c r="A3336" t="s">
        <v>8322</v>
      </c>
      <c r="B3336" s="6" t="s">
        <v>10670</v>
      </c>
      <c r="C3336" t="s">
        <v>1</v>
      </c>
      <c r="D3336" t="s">
        <v>7706</v>
      </c>
      <c r="E3336" t="s">
        <v>10329</v>
      </c>
      <c r="F3336" t="s">
        <v>10330</v>
      </c>
      <c r="G3336">
        <v>7879</v>
      </c>
      <c r="H3336">
        <v>7879</v>
      </c>
      <c r="I3336">
        <v>7879</v>
      </c>
      <c r="J3336">
        <v>7879</v>
      </c>
      <c r="K3336">
        <v>0</v>
      </c>
      <c r="L3336" s="2">
        <v>0</v>
      </c>
      <c r="M3336" s="2">
        <v>0</v>
      </c>
      <c r="N3336" s="2">
        <v>0</v>
      </c>
      <c r="O3336" s="2">
        <v>572</v>
      </c>
      <c r="P3336" s="2">
        <v>0</v>
      </c>
      <c r="Q3336" s="2">
        <v>0</v>
      </c>
      <c r="R3336" s="2">
        <v>0</v>
      </c>
      <c r="S3336" s="2">
        <v>0</v>
      </c>
      <c r="T3336" s="2">
        <v>0</v>
      </c>
      <c r="U3336" s="2">
        <v>572</v>
      </c>
      <c r="V3336" t="s">
        <v>55</v>
      </c>
    </row>
    <row r="3337" spans="1:22" ht="15.75" hidden="1" thickBot="1" x14ac:dyDescent="0.3">
      <c r="A3337" t="s">
        <v>8322</v>
      </c>
      <c r="B3337" s="6" t="s">
        <v>10670</v>
      </c>
      <c r="C3337" t="s">
        <v>1</v>
      </c>
      <c r="D3337" t="s">
        <v>7706</v>
      </c>
      <c r="E3337" t="s">
        <v>10329</v>
      </c>
      <c r="F3337" t="s">
        <v>10330</v>
      </c>
      <c r="G3337">
        <v>7878</v>
      </c>
      <c r="H3337">
        <v>7878</v>
      </c>
      <c r="I3337">
        <v>7878</v>
      </c>
      <c r="J3337">
        <v>7878</v>
      </c>
      <c r="K3337">
        <v>0</v>
      </c>
      <c r="L3337" s="2">
        <v>0</v>
      </c>
      <c r="M3337" s="2">
        <v>0</v>
      </c>
      <c r="N3337" s="2">
        <v>0</v>
      </c>
      <c r="O3337" s="2">
        <v>82.2</v>
      </c>
      <c r="P3337" s="2">
        <v>0</v>
      </c>
      <c r="Q3337" s="2">
        <v>0</v>
      </c>
      <c r="R3337" s="2">
        <v>0</v>
      </c>
      <c r="S3337" s="2">
        <v>0</v>
      </c>
      <c r="T3337" s="2">
        <v>0</v>
      </c>
      <c r="U3337" s="2">
        <v>82.2</v>
      </c>
      <c r="V3337" t="s">
        <v>55</v>
      </c>
    </row>
    <row r="3338" spans="1:22" ht="15.75" hidden="1" thickBot="1" x14ac:dyDescent="0.3">
      <c r="A3338" t="s">
        <v>8322</v>
      </c>
      <c r="B3338" s="6" t="s">
        <v>10670</v>
      </c>
      <c r="C3338" t="s">
        <v>1</v>
      </c>
      <c r="D3338" t="s">
        <v>7706</v>
      </c>
      <c r="E3338" t="s">
        <v>10329</v>
      </c>
      <c r="F3338" t="s">
        <v>10330</v>
      </c>
      <c r="G3338">
        <v>7877</v>
      </c>
      <c r="H3338">
        <v>7877</v>
      </c>
      <c r="I3338">
        <v>7877</v>
      </c>
      <c r="J3338">
        <v>7877</v>
      </c>
      <c r="K3338">
        <v>0</v>
      </c>
      <c r="L3338" s="2">
        <v>0</v>
      </c>
      <c r="M3338" s="2">
        <v>0</v>
      </c>
      <c r="N3338" s="2">
        <v>0</v>
      </c>
      <c r="O3338" s="2">
        <v>82.5</v>
      </c>
      <c r="P3338" s="2">
        <v>0</v>
      </c>
      <c r="Q3338" s="2">
        <v>0</v>
      </c>
      <c r="R3338" s="2">
        <v>0</v>
      </c>
      <c r="S3338" s="2">
        <v>0</v>
      </c>
      <c r="T3338" s="2">
        <v>0</v>
      </c>
      <c r="U3338" s="2">
        <v>82.5</v>
      </c>
      <c r="V3338" t="s">
        <v>55</v>
      </c>
    </row>
    <row r="3339" spans="1:22" ht="15.75" hidden="1" thickBot="1" x14ac:dyDescent="0.3">
      <c r="A3339" t="s">
        <v>8322</v>
      </c>
      <c r="B3339" s="6" t="s">
        <v>10670</v>
      </c>
      <c r="C3339" t="s">
        <v>1</v>
      </c>
      <c r="D3339" t="s">
        <v>7706</v>
      </c>
      <c r="E3339" t="s">
        <v>10329</v>
      </c>
      <c r="F3339" t="s">
        <v>10330</v>
      </c>
      <c r="G3339">
        <v>7876</v>
      </c>
      <c r="H3339">
        <v>7876</v>
      </c>
      <c r="I3339">
        <v>7876</v>
      </c>
      <c r="J3339">
        <v>7876</v>
      </c>
      <c r="K3339">
        <v>0</v>
      </c>
      <c r="L3339" s="2">
        <v>0</v>
      </c>
      <c r="M3339" s="2">
        <v>0</v>
      </c>
      <c r="N3339" s="2">
        <v>0</v>
      </c>
      <c r="O3339" s="2">
        <v>47.7</v>
      </c>
      <c r="P3339" s="2">
        <v>0</v>
      </c>
      <c r="Q3339" s="2">
        <v>0</v>
      </c>
      <c r="R3339" s="2">
        <v>0</v>
      </c>
      <c r="S3339" s="2">
        <v>0</v>
      </c>
      <c r="T3339" s="2">
        <v>0</v>
      </c>
      <c r="U3339" s="2">
        <v>47.7</v>
      </c>
      <c r="V3339" t="s">
        <v>55</v>
      </c>
    </row>
    <row r="3340" spans="1:22" ht="15.75" hidden="1" thickBot="1" x14ac:dyDescent="0.3">
      <c r="A3340" t="s">
        <v>8322</v>
      </c>
      <c r="B3340" s="6" t="s">
        <v>10670</v>
      </c>
      <c r="C3340" t="s">
        <v>1</v>
      </c>
      <c r="D3340" t="s">
        <v>7706</v>
      </c>
      <c r="E3340" t="s">
        <v>10329</v>
      </c>
      <c r="F3340" t="s">
        <v>10330</v>
      </c>
      <c r="G3340">
        <v>7875</v>
      </c>
      <c r="H3340">
        <v>7875</v>
      </c>
      <c r="I3340">
        <v>7875</v>
      </c>
      <c r="J3340">
        <v>7875</v>
      </c>
      <c r="K3340">
        <v>0</v>
      </c>
      <c r="L3340" s="2">
        <v>0</v>
      </c>
      <c r="M3340" s="2">
        <v>0</v>
      </c>
      <c r="N3340" s="2">
        <v>0</v>
      </c>
      <c r="O3340" s="2">
        <v>408.5</v>
      </c>
      <c r="P3340" s="2">
        <v>0</v>
      </c>
      <c r="Q3340" s="2">
        <v>0</v>
      </c>
      <c r="R3340" s="2">
        <v>0</v>
      </c>
      <c r="S3340" s="2">
        <v>0</v>
      </c>
      <c r="T3340" s="2">
        <v>0</v>
      </c>
      <c r="U3340" s="2">
        <v>408.5</v>
      </c>
      <c r="V3340" t="s">
        <v>55</v>
      </c>
    </row>
    <row r="3341" spans="1:22" ht="15.75" hidden="1" thickBot="1" x14ac:dyDescent="0.3">
      <c r="A3341" t="s">
        <v>8322</v>
      </c>
      <c r="B3341" s="6" t="s">
        <v>10670</v>
      </c>
      <c r="C3341" t="s">
        <v>1</v>
      </c>
      <c r="D3341" t="s">
        <v>7706</v>
      </c>
      <c r="E3341" t="s">
        <v>10329</v>
      </c>
      <c r="F3341" t="s">
        <v>10330</v>
      </c>
      <c r="G3341">
        <v>7874</v>
      </c>
      <c r="H3341">
        <v>7874</v>
      </c>
      <c r="I3341">
        <v>7874</v>
      </c>
      <c r="J3341">
        <v>7874</v>
      </c>
      <c r="K3341">
        <v>0</v>
      </c>
      <c r="L3341" s="2">
        <v>0</v>
      </c>
      <c r="M3341" s="2">
        <v>0</v>
      </c>
      <c r="N3341" s="2">
        <v>0</v>
      </c>
      <c r="O3341" s="2">
        <v>192</v>
      </c>
      <c r="P3341" s="2">
        <v>0</v>
      </c>
      <c r="Q3341" s="2">
        <v>0</v>
      </c>
      <c r="R3341" s="2">
        <v>0</v>
      </c>
      <c r="S3341" s="2">
        <v>0</v>
      </c>
      <c r="T3341" s="2">
        <v>0</v>
      </c>
      <c r="U3341" s="2">
        <v>192</v>
      </c>
      <c r="V3341" t="s">
        <v>55</v>
      </c>
    </row>
    <row r="3342" spans="1:22" ht="15.75" hidden="1" thickBot="1" x14ac:dyDescent="0.3">
      <c r="A3342" t="s">
        <v>8322</v>
      </c>
      <c r="B3342" s="6" t="s">
        <v>10670</v>
      </c>
      <c r="C3342" t="s">
        <v>1</v>
      </c>
      <c r="D3342" t="s">
        <v>7706</v>
      </c>
      <c r="E3342" t="s">
        <v>10329</v>
      </c>
      <c r="F3342" t="s">
        <v>10330</v>
      </c>
      <c r="G3342">
        <v>7873</v>
      </c>
      <c r="H3342">
        <v>7873</v>
      </c>
      <c r="I3342">
        <v>7873</v>
      </c>
      <c r="J3342">
        <v>7873</v>
      </c>
      <c r="K3342">
        <v>0</v>
      </c>
      <c r="L3342" s="2">
        <v>0</v>
      </c>
      <c r="M3342" s="2">
        <v>0</v>
      </c>
      <c r="N3342" s="2">
        <v>0</v>
      </c>
      <c r="O3342" s="2">
        <v>22.5</v>
      </c>
      <c r="P3342" s="2">
        <v>0</v>
      </c>
      <c r="Q3342" s="2">
        <v>0</v>
      </c>
      <c r="R3342" s="2">
        <v>0</v>
      </c>
      <c r="S3342" s="2">
        <v>0</v>
      </c>
      <c r="T3342" s="2">
        <v>0</v>
      </c>
      <c r="U3342" s="2">
        <v>22.5</v>
      </c>
      <c r="V3342" t="s">
        <v>55</v>
      </c>
    </row>
    <row r="3343" spans="1:22" ht="15.75" hidden="1" thickBot="1" x14ac:dyDescent="0.3">
      <c r="A3343" t="s">
        <v>8322</v>
      </c>
      <c r="B3343" s="6" t="s">
        <v>10670</v>
      </c>
      <c r="C3343" t="s">
        <v>1</v>
      </c>
      <c r="D3343" t="s">
        <v>7706</v>
      </c>
      <c r="E3343" t="s">
        <v>10329</v>
      </c>
      <c r="F3343" t="s">
        <v>10330</v>
      </c>
      <c r="G3343">
        <v>7872</v>
      </c>
      <c r="H3343">
        <v>7872</v>
      </c>
      <c r="I3343">
        <v>7872</v>
      </c>
      <c r="J3343">
        <v>7872</v>
      </c>
      <c r="K3343">
        <v>0</v>
      </c>
      <c r="L3343" s="2">
        <v>0</v>
      </c>
      <c r="M3343" s="2">
        <v>0</v>
      </c>
      <c r="N3343" s="2">
        <v>0</v>
      </c>
      <c r="O3343" s="2">
        <v>66</v>
      </c>
      <c r="P3343" s="2">
        <v>0</v>
      </c>
      <c r="Q3343" s="2">
        <v>0</v>
      </c>
      <c r="R3343" s="2">
        <v>0</v>
      </c>
      <c r="S3343" s="2">
        <v>0</v>
      </c>
      <c r="T3343" s="2">
        <v>0</v>
      </c>
      <c r="U3343" s="2">
        <v>66</v>
      </c>
      <c r="V3343" t="s">
        <v>55</v>
      </c>
    </row>
    <row r="3344" spans="1:22" ht="15.75" hidden="1" thickBot="1" x14ac:dyDescent="0.3">
      <c r="A3344" t="s">
        <v>8322</v>
      </c>
      <c r="B3344" s="6" t="s">
        <v>10670</v>
      </c>
      <c r="C3344" t="s">
        <v>1</v>
      </c>
      <c r="D3344" t="s">
        <v>7706</v>
      </c>
      <c r="E3344" t="s">
        <v>10329</v>
      </c>
      <c r="F3344" t="s">
        <v>10330</v>
      </c>
      <c r="G3344">
        <v>7871</v>
      </c>
      <c r="H3344">
        <v>7871</v>
      </c>
      <c r="I3344">
        <v>7871</v>
      </c>
      <c r="J3344">
        <v>7871</v>
      </c>
      <c r="K3344">
        <v>0</v>
      </c>
      <c r="L3344" s="2">
        <v>0</v>
      </c>
      <c r="M3344" s="2">
        <v>0</v>
      </c>
      <c r="N3344" s="2">
        <v>0</v>
      </c>
      <c r="O3344" s="2">
        <v>100</v>
      </c>
      <c r="P3344" s="2">
        <v>0</v>
      </c>
      <c r="Q3344" s="2">
        <v>0</v>
      </c>
      <c r="R3344" s="2">
        <v>0</v>
      </c>
      <c r="S3344" s="2">
        <v>0</v>
      </c>
      <c r="T3344" s="2">
        <v>0</v>
      </c>
      <c r="U3344" s="2">
        <v>100</v>
      </c>
      <c r="V3344" t="s">
        <v>55</v>
      </c>
    </row>
    <row r="3345" spans="1:22" ht="15.75" hidden="1" thickBot="1" x14ac:dyDescent="0.3">
      <c r="A3345" t="s">
        <v>8322</v>
      </c>
      <c r="B3345" s="6" t="s">
        <v>10670</v>
      </c>
      <c r="C3345" t="s">
        <v>1</v>
      </c>
      <c r="D3345" t="s">
        <v>7706</v>
      </c>
      <c r="E3345" t="s">
        <v>10329</v>
      </c>
      <c r="F3345" t="s">
        <v>10330</v>
      </c>
      <c r="G3345">
        <v>7870</v>
      </c>
      <c r="H3345">
        <v>7870</v>
      </c>
      <c r="I3345">
        <v>7870</v>
      </c>
      <c r="J3345">
        <v>7870</v>
      </c>
      <c r="K3345">
        <v>0</v>
      </c>
      <c r="L3345" s="2">
        <v>0</v>
      </c>
      <c r="M3345" s="2">
        <v>0</v>
      </c>
      <c r="N3345" s="2">
        <v>0</v>
      </c>
      <c r="O3345" s="2">
        <v>67.5</v>
      </c>
      <c r="P3345" s="2">
        <v>0</v>
      </c>
      <c r="Q3345" s="2">
        <v>0</v>
      </c>
      <c r="R3345" s="2">
        <v>0</v>
      </c>
      <c r="S3345" s="2">
        <v>0</v>
      </c>
      <c r="T3345" s="2">
        <v>0</v>
      </c>
      <c r="U3345" s="2">
        <v>67.5</v>
      </c>
      <c r="V3345" t="s">
        <v>55</v>
      </c>
    </row>
    <row r="3346" spans="1:22" ht="15.75" hidden="1" thickBot="1" x14ac:dyDescent="0.3">
      <c r="A3346" t="s">
        <v>8322</v>
      </c>
      <c r="B3346" s="6" t="s">
        <v>10670</v>
      </c>
      <c r="C3346" t="s">
        <v>1</v>
      </c>
      <c r="D3346" t="s">
        <v>7706</v>
      </c>
      <c r="E3346" t="s">
        <v>10329</v>
      </c>
      <c r="F3346" t="s">
        <v>10330</v>
      </c>
      <c r="G3346">
        <v>7869</v>
      </c>
      <c r="H3346">
        <v>7869</v>
      </c>
      <c r="I3346">
        <v>7869</v>
      </c>
      <c r="J3346">
        <v>7869</v>
      </c>
      <c r="K3346">
        <v>0</v>
      </c>
      <c r="L3346" s="2">
        <v>0</v>
      </c>
      <c r="M3346" s="2">
        <v>0</v>
      </c>
      <c r="N3346" s="2">
        <v>0</v>
      </c>
      <c r="O3346" s="2">
        <v>540</v>
      </c>
      <c r="P3346" s="2">
        <v>0</v>
      </c>
      <c r="Q3346" s="2">
        <v>0</v>
      </c>
      <c r="R3346" s="2">
        <v>0</v>
      </c>
      <c r="S3346" s="2">
        <v>0</v>
      </c>
      <c r="T3346" s="2">
        <v>0</v>
      </c>
      <c r="U3346" s="2">
        <v>540</v>
      </c>
      <c r="V3346" t="s">
        <v>55</v>
      </c>
    </row>
    <row r="3347" spans="1:22" ht="15.75" hidden="1" thickBot="1" x14ac:dyDescent="0.3">
      <c r="A3347" t="s">
        <v>8322</v>
      </c>
      <c r="B3347" s="6" t="s">
        <v>10670</v>
      </c>
      <c r="C3347" t="s">
        <v>1</v>
      </c>
      <c r="D3347" t="s">
        <v>7706</v>
      </c>
      <c r="E3347" t="s">
        <v>10329</v>
      </c>
      <c r="F3347" t="s">
        <v>10330</v>
      </c>
      <c r="G3347">
        <v>7868</v>
      </c>
      <c r="H3347">
        <v>7868</v>
      </c>
      <c r="I3347">
        <v>7868</v>
      </c>
      <c r="J3347">
        <v>7868</v>
      </c>
      <c r="K3347">
        <v>0</v>
      </c>
      <c r="L3347" s="2">
        <v>0</v>
      </c>
      <c r="M3347" s="2">
        <v>0</v>
      </c>
      <c r="N3347" s="2">
        <v>0</v>
      </c>
      <c r="O3347" s="2">
        <v>439</v>
      </c>
      <c r="P3347" s="2">
        <v>0</v>
      </c>
      <c r="Q3347" s="2">
        <v>0</v>
      </c>
      <c r="R3347" s="2">
        <v>0</v>
      </c>
      <c r="S3347" s="2">
        <v>0</v>
      </c>
      <c r="T3347" s="2">
        <v>0</v>
      </c>
      <c r="U3347" s="2">
        <v>439</v>
      </c>
      <c r="V3347" t="s">
        <v>55</v>
      </c>
    </row>
    <row r="3348" spans="1:22" ht="15.75" hidden="1" thickBot="1" x14ac:dyDescent="0.3">
      <c r="A3348" t="s">
        <v>8322</v>
      </c>
      <c r="B3348" s="6" t="s">
        <v>10670</v>
      </c>
      <c r="C3348" t="s">
        <v>1</v>
      </c>
      <c r="D3348" t="s">
        <v>7706</v>
      </c>
      <c r="E3348" t="s">
        <v>10329</v>
      </c>
      <c r="F3348" t="s">
        <v>10330</v>
      </c>
      <c r="G3348">
        <v>7867</v>
      </c>
      <c r="H3348">
        <v>7867</v>
      </c>
      <c r="I3348">
        <v>7867</v>
      </c>
      <c r="J3348">
        <v>7867</v>
      </c>
      <c r="K3348">
        <v>0</v>
      </c>
      <c r="L3348" s="2">
        <v>0</v>
      </c>
      <c r="M3348" s="2">
        <v>0</v>
      </c>
      <c r="N3348" s="2">
        <v>0</v>
      </c>
      <c r="O3348" s="2">
        <v>763.5</v>
      </c>
      <c r="P3348" s="2">
        <v>0</v>
      </c>
      <c r="Q3348" s="2">
        <v>0</v>
      </c>
      <c r="R3348" s="2">
        <v>0</v>
      </c>
      <c r="S3348" s="2">
        <v>0</v>
      </c>
      <c r="T3348" s="2">
        <v>0</v>
      </c>
      <c r="U3348" s="2">
        <v>763.5</v>
      </c>
      <c r="V3348" t="s">
        <v>55</v>
      </c>
    </row>
    <row r="3349" spans="1:22" ht="15.75" hidden="1" thickBot="1" x14ac:dyDescent="0.3">
      <c r="A3349" t="s">
        <v>8322</v>
      </c>
      <c r="B3349" s="6" t="s">
        <v>10670</v>
      </c>
      <c r="C3349" t="s">
        <v>1</v>
      </c>
      <c r="D3349" t="s">
        <v>7706</v>
      </c>
      <c r="E3349" t="s">
        <v>10329</v>
      </c>
      <c r="F3349" t="s">
        <v>10330</v>
      </c>
      <c r="G3349">
        <v>7866</v>
      </c>
      <c r="H3349">
        <v>7866</v>
      </c>
      <c r="I3349">
        <v>7866</v>
      </c>
      <c r="J3349">
        <v>7866</v>
      </c>
      <c r="K3349">
        <v>0</v>
      </c>
      <c r="L3349" s="2">
        <v>0</v>
      </c>
      <c r="M3349" s="2">
        <v>0</v>
      </c>
      <c r="N3349" s="2">
        <v>0</v>
      </c>
      <c r="O3349" s="2">
        <v>356</v>
      </c>
      <c r="P3349" s="2">
        <v>0</v>
      </c>
      <c r="Q3349" s="2">
        <v>0</v>
      </c>
      <c r="R3349" s="2">
        <v>0</v>
      </c>
      <c r="S3349" s="2">
        <v>0</v>
      </c>
      <c r="T3349" s="2">
        <v>0</v>
      </c>
      <c r="U3349" s="2">
        <v>356</v>
      </c>
      <c r="V3349" t="s">
        <v>55</v>
      </c>
    </row>
    <row r="3350" spans="1:22" ht="15.75" hidden="1" thickBot="1" x14ac:dyDescent="0.3">
      <c r="A3350" t="s">
        <v>8322</v>
      </c>
      <c r="B3350" s="6" t="s">
        <v>10670</v>
      </c>
      <c r="C3350" t="s">
        <v>1</v>
      </c>
      <c r="D3350" t="s">
        <v>7706</v>
      </c>
      <c r="E3350" t="s">
        <v>10329</v>
      </c>
      <c r="F3350" t="s">
        <v>10330</v>
      </c>
      <c r="G3350">
        <v>7865</v>
      </c>
      <c r="H3350">
        <v>7865</v>
      </c>
      <c r="I3350">
        <v>7865</v>
      </c>
      <c r="J3350">
        <v>7865</v>
      </c>
      <c r="K3350">
        <v>0</v>
      </c>
      <c r="L3350" s="2">
        <v>0</v>
      </c>
      <c r="M3350" s="2">
        <v>0</v>
      </c>
      <c r="N3350" s="2">
        <v>0</v>
      </c>
      <c r="O3350" s="2">
        <v>27</v>
      </c>
      <c r="P3350" s="2">
        <v>0</v>
      </c>
      <c r="Q3350" s="2">
        <v>0</v>
      </c>
      <c r="R3350" s="2">
        <v>0</v>
      </c>
      <c r="S3350" s="2">
        <v>0</v>
      </c>
      <c r="T3350" s="2">
        <v>0</v>
      </c>
      <c r="U3350" s="2">
        <v>27</v>
      </c>
      <c r="V3350" t="s">
        <v>55</v>
      </c>
    </row>
    <row r="3351" spans="1:22" ht="15.75" hidden="1" thickBot="1" x14ac:dyDescent="0.3">
      <c r="A3351" t="s">
        <v>8322</v>
      </c>
      <c r="B3351" s="6" t="s">
        <v>10670</v>
      </c>
      <c r="C3351" t="s">
        <v>1</v>
      </c>
      <c r="D3351" t="s">
        <v>7706</v>
      </c>
      <c r="E3351" t="s">
        <v>10329</v>
      </c>
      <c r="F3351" t="s">
        <v>10330</v>
      </c>
      <c r="G3351">
        <v>7864</v>
      </c>
      <c r="H3351">
        <v>7864</v>
      </c>
      <c r="I3351">
        <v>7864</v>
      </c>
      <c r="J3351">
        <v>7864</v>
      </c>
      <c r="K3351">
        <v>0</v>
      </c>
      <c r="L3351" s="2">
        <v>0</v>
      </c>
      <c r="M3351" s="2">
        <v>0</v>
      </c>
      <c r="N3351" s="2">
        <v>0</v>
      </c>
      <c r="O3351" s="2">
        <v>354.5</v>
      </c>
      <c r="P3351" s="2">
        <v>0</v>
      </c>
      <c r="Q3351" s="2">
        <v>0</v>
      </c>
      <c r="R3351" s="2">
        <v>0</v>
      </c>
      <c r="S3351" s="2">
        <v>0</v>
      </c>
      <c r="T3351" s="2">
        <v>0</v>
      </c>
      <c r="U3351" s="2">
        <v>354.5</v>
      </c>
      <c r="V3351" t="s">
        <v>55</v>
      </c>
    </row>
    <row r="3352" spans="1:22" ht="15.75" hidden="1" thickBot="1" x14ac:dyDescent="0.3">
      <c r="A3352" t="s">
        <v>8322</v>
      </c>
      <c r="B3352" s="6" t="s">
        <v>10670</v>
      </c>
      <c r="C3352" t="s">
        <v>1</v>
      </c>
      <c r="D3352" t="s">
        <v>7706</v>
      </c>
      <c r="E3352" t="s">
        <v>10329</v>
      </c>
      <c r="F3352" t="s">
        <v>10330</v>
      </c>
      <c r="G3352">
        <v>7863</v>
      </c>
      <c r="H3352">
        <v>7863</v>
      </c>
      <c r="I3352">
        <v>7863</v>
      </c>
      <c r="J3352">
        <v>7863</v>
      </c>
      <c r="K3352">
        <v>0</v>
      </c>
      <c r="L3352" s="2">
        <v>0</v>
      </c>
      <c r="M3352" s="2">
        <v>0</v>
      </c>
      <c r="N3352" s="2">
        <v>0</v>
      </c>
      <c r="O3352" s="2">
        <v>150.5</v>
      </c>
      <c r="P3352" s="2">
        <v>0</v>
      </c>
      <c r="Q3352" s="2">
        <v>0</v>
      </c>
      <c r="R3352" s="2">
        <v>0</v>
      </c>
      <c r="S3352" s="2">
        <v>0</v>
      </c>
      <c r="T3352" s="2">
        <v>0</v>
      </c>
      <c r="U3352" s="2">
        <v>150.5</v>
      </c>
      <c r="V3352" t="s">
        <v>55</v>
      </c>
    </row>
    <row r="3353" spans="1:22" ht="15.75" hidden="1" thickBot="1" x14ac:dyDescent="0.3">
      <c r="A3353" t="s">
        <v>8322</v>
      </c>
      <c r="B3353" s="6" t="s">
        <v>10670</v>
      </c>
      <c r="C3353" t="s">
        <v>1</v>
      </c>
      <c r="D3353" t="s">
        <v>7706</v>
      </c>
      <c r="E3353" t="s">
        <v>10329</v>
      </c>
      <c r="F3353" t="s">
        <v>10330</v>
      </c>
      <c r="G3353">
        <v>7862</v>
      </c>
      <c r="H3353">
        <v>7862</v>
      </c>
      <c r="I3353">
        <v>7862</v>
      </c>
      <c r="J3353">
        <v>7862</v>
      </c>
      <c r="K3353">
        <v>0</v>
      </c>
      <c r="L3353" s="2">
        <v>0</v>
      </c>
      <c r="M3353" s="2">
        <v>0</v>
      </c>
      <c r="N3353" s="2">
        <v>0</v>
      </c>
      <c r="O3353" s="2">
        <v>13.78</v>
      </c>
      <c r="P3353" s="2">
        <v>0</v>
      </c>
      <c r="Q3353" s="2">
        <v>0</v>
      </c>
      <c r="R3353" s="2">
        <v>0</v>
      </c>
      <c r="S3353" s="2">
        <v>0</v>
      </c>
      <c r="T3353" s="2">
        <v>0</v>
      </c>
      <c r="U3353" s="2">
        <v>13.78</v>
      </c>
      <c r="V3353" t="s">
        <v>55</v>
      </c>
    </row>
    <row r="3354" spans="1:22" ht="15.75" hidden="1" thickBot="1" x14ac:dyDescent="0.3">
      <c r="A3354" t="s">
        <v>8322</v>
      </c>
      <c r="B3354" s="6" t="s">
        <v>10670</v>
      </c>
      <c r="C3354" t="s">
        <v>1</v>
      </c>
      <c r="D3354" t="s">
        <v>7706</v>
      </c>
      <c r="E3354" t="s">
        <v>10329</v>
      </c>
      <c r="F3354" t="s">
        <v>10330</v>
      </c>
      <c r="G3354">
        <v>7861</v>
      </c>
      <c r="H3354">
        <v>7861</v>
      </c>
      <c r="I3354">
        <v>7861</v>
      </c>
      <c r="J3354">
        <v>7861</v>
      </c>
      <c r="K3354">
        <v>0</v>
      </c>
      <c r="L3354" s="2">
        <v>0</v>
      </c>
      <c r="M3354" s="2">
        <v>0</v>
      </c>
      <c r="N3354" s="2">
        <v>0</v>
      </c>
      <c r="O3354" s="2">
        <v>22</v>
      </c>
      <c r="P3354" s="2">
        <v>0</v>
      </c>
      <c r="Q3354" s="2">
        <v>0</v>
      </c>
      <c r="R3354" s="2">
        <v>0</v>
      </c>
      <c r="S3354" s="2">
        <v>0</v>
      </c>
      <c r="T3354" s="2">
        <v>0</v>
      </c>
      <c r="U3354" s="2">
        <v>22</v>
      </c>
      <c r="V3354" t="s">
        <v>55</v>
      </c>
    </row>
    <row r="3355" spans="1:22" ht="15.75" hidden="1" thickBot="1" x14ac:dyDescent="0.3">
      <c r="A3355" t="s">
        <v>8322</v>
      </c>
      <c r="B3355" s="6" t="s">
        <v>10670</v>
      </c>
      <c r="C3355" t="s">
        <v>1</v>
      </c>
      <c r="D3355" t="s">
        <v>7706</v>
      </c>
      <c r="E3355" t="s">
        <v>10329</v>
      </c>
      <c r="F3355" t="s">
        <v>10330</v>
      </c>
      <c r="G3355">
        <v>7860</v>
      </c>
      <c r="H3355">
        <v>7860</v>
      </c>
      <c r="I3355">
        <v>7860</v>
      </c>
      <c r="J3355">
        <v>7860</v>
      </c>
      <c r="K3355">
        <v>0</v>
      </c>
      <c r="L3355" s="2">
        <v>0</v>
      </c>
      <c r="M3355" s="2">
        <v>0</v>
      </c>
      <c r="N3355" s="2">
        <v>0</v>
      </c>
      <c r="O3355" s="2">
        <v>22</v>
      </c>
      <c r="P3355" s="2">
        <v>0</v>
      </c>
      <c r="Q3355" s="2">
        <v>0</v>
      </c>
      <c r="R3355" s="2">
        <v>0</v>
      </c>
      <c r="S3355" s="2">
        <v>0</v>
      </c>
      <c r="T3355" s="2">
        <v>0</v>
      </c>
      <c r="U3355" s="2">
        <v>22</v>
      </c>
      <c r="V3355" t="s">
        <v>55</v>
      </c>
    </row>
    <row r="3356" spans="1:22" ht="15.75" hidden="1" thickBot="1" x14ac:dyDescent="0.3">
      <c r="A3356" t="s">
        <v>8322</v>
      </c>
      <c r="B3356" s="6" t="s">
        <v>10670</v>
      </c>
      <c r="C3356" t="s">
        <v>1</v>
      </c>
      <c r="D3356" t="s">
        <v>7706</v>
      </c>
      <c r="E3356" t="s">
        <v>10329</v>
      </c>
      <c r="F3356" t="s">
        <v>10330</v>
      </c>
      <c r="G3356">
        <v>7859</v>
      </c>
      <c r="H3356">
        <v>7859</v>
      </c>
      <c r="I3356">
        <v>7859</v>
      </c>
      <c r="J3356">
        <v>7859</v>
      </c>
      <c r="K3356">
        <v>0</v>
      </c>
      <c r="L3356" s="2">
        <v>0</v>
      </c>
      <c r="M3356" s="2">
        <v>0</v>
      </c>
      <c r="N3356" s="2">
        <v>0</v>
      </c>
      <c r="O3356" s="2">
        <v>187.5</v>
      </c>
      <c r="P3356" s="2">
        <v>0</v>
      </c>
      <c r="Q3356" s="2">
        <v>0</v>
      </c>
      <c r="R3356" s="2">
        <v>0</v>
      </c>
      <c r="S3356" s="2">
        <v>0</v>
      </c>
      <c r="T3356" s="2">
        <v>0</v>
      </c>
      <c r="U3356" s="2">
        <v>187.5</v>
      </c>
      <c r="V3356" t="s">
        <v>55</v>
      </c>
    </row>
    <row r="3357" spans="1:22" ht="15.75" hidden="1" thickBot="1" x14ac:dyDescent="0.3">
      <c r="A3357" t="s">
        <v>8322</v>
      </c>
      <c r="B3357" s="6" t="s">
        <v>10670</v>
      </c>
      <c r="C3357" t="s">
        <v>1</v>
      </c>
      <c r="D3357" t="s">
        <v>7706</v>
      </c>
      <c r="E3357" t="s">
        <v>10329</v>
      </c>
      <c r="F3357" t="s">
        <v>10330</v>
      </c>
      <c r="G3357">
        <v>7858</v>
      </c>
      <c r="H3357">
        <v>7858</v>
      </c>
      <c r="I3357">
        <v>7858</v>
      </c>
      <c r="J3357">
        <v>7858</v>
      </c>
      <c r="K3357">
        <v>0</v>
      </c>
      <c r="L3357" s="2">
        <v>0</v>
      </c>
      <c r="M3357" s="2">
        <v>0</v>
      </c>
      <c r="N3357" s="2">
        <v>0</v>
      </c>
      <c r="O3357" s="2">
        <v>40</v>
      </c>
      <c r="P3357" s="2">
        <v>0</v>
      </c>
      <c r="Q3357" s="2">
        <v>0</v>
      </c>
      <c r="R3357" s="2">
        <v>0</v>
      </c>
      <c r="S3357" s="2">
        <v>0</v>
      </c>
      <c r="T3357" s="2">
        <v>0</v>
      </c>
      <c r="U3357" s="2">
        <v>40</v>
      </c>
      <c r="V3357" t="s">
        <v>55</v>
      </c>
    </row>
    <row r="3358" spans="1:22" ht="15.75" hidden="1" thickBot="1" x14ac:dyDescent="0.3">
      <c r="A3358" t="s">
        <v>8322</v>
      </c>
      <c r="B3358" s="6" t="s">
        <v>10670</v>
      </c>
      <c r="C3358" t="s">
        <v>1</v>
      </c>
      <c r="D3358" t="s">
        <v>7706</v>
      </c>
      <c r="E3358" t="s">
        <v>10329</v>
      </c>
      <c r="F3358" t="s">
        <v>10330</v>
      </c>
      <c r="G3358">
        <v>7857</v>
      </c>
      <c r="H3358">
        <v>7857</v>
      </c>
      <c r="I3358">
        <v>7857</v>
      </c>
      <c r="J3358">
        <v>7857</v>
      </c>
      <c r="K3358">
        <v>0</v>
      </c>
      <c r="L3358" s="2">
        <v>0</v>
      </c>
      <c r="M3358" s="2">
        <v>0</v>
      </c>
      <c r="N3358" s="2">
        <v>0</v>
      </c>
      <c r="O3358" s="2">
        <v>50</v>
      </c>
      <c r="P3358" s="2">
        <v>0</v>
      </c>
      <c r="Q3358" s="2">
        <v>0</v>
      </c>
      <c r="R3358" s="2">
        <v>0</v>
      </c>
      <c r="S3358" s="2">
        <v>0</v>
      </c>
      <c r="T3358" s="2">
        <v>0</v>
      </c>
      <c r="U3358" s="2">
        <v>50</v>
      </c>
      <c r="V3358" t="s">
        <v>55</v>
      </c>
    </row>
    <row r="3359" spans="1:22" ht="15.75" hidden="1" thickBot="1" x14ac:dyDescent="0.3">
      <c r="A3359" t="s">
        <v>8322</v>
      </c>
      <c r="B3359" s="6" t="s">
        <v>10670</v>
      </c>
      <c r="C3359" t="s">
        <v>1</v>
      </c>
      <c r="D3359" t="s">
        <v>7706</v>
      </c>
      <c r="E3359" t="s">
        <v>10329</v>
      </c>
      <c r="F3359" t="s">
        <v>10330</v>
      </c>
      <c r="G3359">
        <v>7856</v>
      </c>
      <c r="H3359">
        <v>7856</v>
      </c>
      <c r="I3359">
        <v>7856</v>
      </c>
      <c r="J3359">
        <v>7856</v>
      </c>
      <c r="K3359">
        <v>0</v>
      </c>
      <c r="L3359" s="2">
        <v>0</v>
      </c>
      <c r="M3359" s="2">
        <v>0</v>
      </c>
      <c r="N3359" s="2">
        <v>0</v>
      </c>
      <c r="O3359" s="2">
        <v>349</v>
      </c>
      <c r="P3359" s="2">
        <v>0</v>
      </c>
      <c r="Q3359" s="2">
        <v>0</v>
      </c>
      <c r="R3359" s="2">
        <v>0</v>
      </c>
      <c r="S3359" s="2">
        <v>0</v>
      </c>
      <c r="T3359" s="2">
        <v>0</v>
      </c>
      <c r="U3359" s="2">
        <v>349</v>
      </c>
      <c r="V3359" t="s">
        <v>55</v>
      </c>
    </row>
    <row r="3360" spans="1:22" ht="15.75" hidden="1" thickBot="1" x14ac:dyDescent="0.3">
      <c r="A3360" t="s">
        <v>8322</v>
      </c>
      <c r="B3360" s="6" t="s">
        <v>10670</v>
      </c>
      <c r="C3360" t="s">
        <v>1</v>
      </c>
      <c r="D3360" t="s">
        <v>7706</v>
      </c>
      <c r="E3360" t="s">
        <v>10329</v>
      </c>
      <c r="F3360" t="s">
        <v>10330</v>
      </c>
      <c r="G3360">
        <v>7855</v>
      </c>
      <c r="H3360">
        <v>7855</v>
      </c>
      <c r="I3360">
        <v>7855</v>
      </c>
      <c r="J3360">
        <v>7855</v>
      </c>
      <c r="K3360">
        <v>0</v>
      </c>
      <c r="L3360" s="2">
        <v>0</v>
      </c>
      <c r="M3360" s="2">
        <v>0</v>
      </c>
      <c r="N3360" s="2">
        <v>0</v>
      </c>
      <c r="O3360" s="2">
        <v>389</v>
      </c>
      <c r="P3360" s="2">
        <v>0</v>
      </c>
      <c r="Q3360" s="2">
        <v>0</v>
      </c>
      <c r="R3360" s="2">
        <v>0</v>
      </c>
      <c r="S3360" s="2">
        <v>0</v>
      </c>
      <c r="T3360" s="2">
        <v>0</v>
      </c>
      <c r="U3360" s="2">
        <v>389</v>
      </c>
      <c r="V3360" t="s">
        <v>55</v>
      </c>
    </row>
    <row r="3361" spans="1:22" ht="15.75" hidden="1" thickBot="1" x14ac:dyDescent="0.3">
      <c r="A3361" t="s">
        <v>8322</v>
      </c>
      <c r="B3361" s="6" t="s">
        <v>10670</v>
      </c>
      <c r="C3361" t="s">
        <v>1</v>
      </c>
      <c r="D3361" t="s">
        <v>7706</v>
      </c>
      <c r="E3361" t="s">
        <v>10329</v>
      </c>
      <c r="F3361" t="s">
        <v>10330</v>
      </c>
      <c r="G3361">
        <v>7854</v>
      </c>
      <c r="H3361">
        <v>7854</v>
      </c>
      <c r="I3361">
        <v>7854</v>
      </c>
      <c r="J3361">
        <v>7854</v>
      </c>
      <c r="K3361">
        <v>0</v>
      </c>
      <c r="L3361" s="2">
        <v>0</v>
      </c>
      <c r="M3361" s="2">
        <v>0</v>
      </c>
      <c r="N3361" s="2">
        <v>0</v>
      </c>
      <c r="O3361" s="2">
        <v>30</v>
      </c>
      <c r="P3361" s="2">
        <v>0</v>
      </c>
      <c r="Q3361" s="2">
        <v>0</v>
      </c>
      <c r="R3361" s="2">
        <v>0</v>
      </c>
      <c r="S3361" s="2">
        <v>0</v>
      </c>
      <c r="T3361" s="2">
        <v>0</v>
      </c>
      <c r="U3361" s="2">
        <v>30</v>
      </c>
      <c r="V3361" t="s">
        <v>55</v>
      </c>
    </row>
    <row r="3362" spans="1:22" ht="15.75" hidden="1" thickBot="1" x14ac:dyDescent="0.3">
      <c r="A3362" t="s">
        <v>8322</v>
      </c>
      <c r="B3362" s="6" t="s">
        <v>10670</v>
      </c>
      <c r="C3362" t="s">
        <v>1</v>
      </c>
      <c r="D3362" t="s">
        <v>7706</v>
      </c>
      <c r="E3362" t="s">
        <v>10329</v>
      </c>
      <c r="F3362" t="s">
        <v>10330</v>
      </c>
      <c r="G3362">
        <v>7853</v>
      </c>
      <c r="H3362">
        <v>7853</v>
      </c>
      <c r="I3362">
        <v>7853</v>
      </c>
      <c r="J3362">
        <v>7853</v>
      </c>
      <c r="K3362">
        <v>0</v>
      </c>
      <c r="L3362" s="2">
        <v>0</v>
      </c>
      <c r="M3362" s="2">
        <v>0</v>
      </c>
      <c r="N3362" s="2">
        <v>0</v>
      </c>
      <c r="O3362" s="2">
        <v>110.95</v>
      </c>
      <c r="P3362" s="2">
        <v>0</v>
      </c>
      <c r="Q3362" s="2">
        <v>0</v>
      </c>
      <c r="R3362" s="2">
        <v>0</v>
      </c>
      <c r="S3362" s="2">
        <v>0</v>
      </c>
      <c r="T3362" s="2">
        <v>0</v>
      </c>
      <c r="U3362" s="2">
        <v>110.95</v>
      </c>
      <c r="V3362" t="s">
        <v>55</v>
      </c>
    </row>
    <row r="3363" spans="1:22" ht="15.75" hidden="1" thickBot="1" x14ac:dyDescent="0.3">
      <c r="A3363" t="s">
        <v>8322</v>
      </c>
      <c r="B3363" s="6" t="s">
        <v>10749</v>
      </c>
      <c r="C3363" t="s">
        <v>1</v>
      </c>
      <c r="D3363" t="s">
        <v>7706</v>
      </c>
      <c r="E3363" t="s">
        <v>10329</v>
      </c>
      <c r="F3363" t="s">
        <v>10330</v>
      </c>
      <c r="G3363">
        <v>7852</v>
      </c>
      <c r="H3363">
        <v>7852</v>
      </c>
      <c r="I3363">
        <v>7852</v>
      </c>
      <c r="J3363">
        <v>7852</v>
      </c>
      <c r="K3363">
        <v>0</v>
      </c>
      <c r="L3363" s="2">
        <v>0</v>
      </c>
      <c r="M3363" s="2">
        <v>0</v>
      </c>
      <c r="N3363" s="2">
        <v>0</v>
      </c>
      <c r="O3363" s="2">
        <v>40</v>
      </c>
      <c r="P3363" s="2">
        <v>0</v>
      </c>
      <c r="Q3363" s="2">
        <v>0</v>
      </c>
      <c r="R3363" s="2">
        <v>0</v>
      </c>
      <c r="S3363" s="2">
        <v>0</v>
      </c>
      <c r="T3363" s="2">
        <v>0</v>
      </c>
      <c r="U3363" s="2">
        <v>40</v>
      </c>
      <c r="V3363" t="s">
        <v>55</v>
      </c>
    </row>
    <row r="3364" spans="1:22" ht="15.75" hidden="1" thickBot="1" x14ac:dyDescent="0.3">
      <c r="A3364" t="s">
        <v>8322</v>
      </c>
      <c r="B3364" s="6" t="s">
        <v>10749</v>
      </c>
      <c r="C3364" t="s">
        <v>1</v>
      </c>
      <c r="D3364" t="s">
        <v>7706</v>
      </c>
      <c r="E3364" t="s">
        <v>10329</v>
      </c>
      <c r="F3364" t="s">
        <v>10330</v>
      </c>
      <c r="G3364">
        <v>7851</v>
      </c>
      <c r="H3364">
        <v>7851</v>
      </c>
      <c r="I3364">
        <v>7851</v>
      </c>
      <c r="J3364">
        <v>7851</v>
      </c>
      <c r="K3364">
        <v>0</v>
      </c>
      <c r="L3364" s="2">
        <v>0</v>
      </c>
      <c r="M3364" s="2">
        <v>0</v>
      </c>
      <c r="N3364" s="2">
        <v>0</v>
      </c>
      <c r="O3364" s="2">
        <v>62.5</v>
      </c>
      <c r="P3364" s="2">
        <v>0</v>
      </c>
      <c r="Q3364" s="2">
        <v>0</v>
      </c>
      <c r="R3364" s="2">
        <v>0</v>
      </c>
      <c r="S3364" s="2">
        <v>0</v>
      </c>
      <c r="T3364" s="2">
        <v>0</v>
      </c>
      <c r="U3364" s="2">
        <v>62.5</v>
      </c>
      <c r="V3364" t="s">
        <v>55</v>
      </c>
    </row>
    <row r="3365" spans="1:22" ht="15.75" hidden="1" thickBot="1" x14ac:dyDescent="0.3">
      <c r="A3365" t="s">
        <v>8322</v>
      </c>
      <c r="B3365" s="6" t="s">
        <v>10749</v>
      </c>
      <c r="C3365" t="s">
        <v>1</v>
      </c>
      <c r="D3365" t="s">
        <v>7706</v>
      </c>
      <c r="E3365" t="s">
        <v>10329</v>
      </c>
      <c r="F3365" t="s">
        <v>10330</v>
      </c>
      <c r="G3365">
        <v>7850</v>
      </c>
      <c r="H3365">
        <v>7850</v>
      </c>
      <c r="I3365">
        <v>7850</v>
      </c>
      <c r="J3365">
        <v>7850</v>
      </c>
      <c r="K3365">
        <v>0</v>
      </c>
      <c r="L3365" s="2">
        <v>0</v>
      </c>
      <c r="M3365" s="2">
        <v>0</v>
      </c>
      <c r="N3365" s="2">
        <v>0</v>
      </c>
      <c r="O3365" s="2">
        <v>167.5</v>
      </c>
      <c r="P3365" s="2">
        <v>0</v>
      </c>
      <c r="Q3365" s="2">
        <v>0</v>
      </c>
      <c r="R3365" s="2">
        <v>0</v>
      </c>
      <c r="S3365" s="2">
        <v>0</v>
      </c>
      <c r="T3365" s="2">
        <v>0</v>
      </c>
      <c r="U3365" s="2">
        <v>167.5</v>
      </c>
      <c r="V3365" t="s">
        <v>55</v>
      </c>
    </row>
    <row r="3366" spans="1:22" ht="15.75" hidden="1" thickBot="1" x14ac:dyDescent="0.3">
      <c r="A3366" t="s">
        <v>8322</v>
      </c>
      <c r="B3366" s="6" t="s">
        <v>10749</v>
      </c>
      <c r="C3366" t="s">
        <v>1</v>
      </c>
      <c r="D3366" t="s">
        <v>7706</v>
      </c>
      <c r="E3366" t="s">
        <v>10329</v>
      </c>
      <c r="F3366" t="s">
        <v>10330</v>
      </c>
      <c r="G3366">
        <v>7849</v>
      </c>
      <c r="H3366">
        <v>7849</v>
      </c>
      <c r="I3366">
        <v>7849</v>
      </c>
      <c r="J3366">
        <v>7849</v>
      </c>
      <c r="K3366">
        <v>0</v>
      </c>
      <c r="L3366" s="2">
        <v>0</v>
      </c>
      <c r="M3366" s="2">
        <v>0</v>
      </c>
      <c r="N3366" s="2">
        <v>0</v>
      </c>
      <c r="O3366" s="2">
        <v>45</v>
      </c>
      <c r="P3366" s="2">
        <v>0</v>
      </c>
      <c r="Q3366" s="2">
        <v>0</v>
      </c>
      <c r="R3366" s="2">
        <v>0</v>
      </c>
      <c r="S3366" s="2">
        <v>0</v>
      </c>
      <c r="T3366" s="2">
        <v>0</v>
      </c>
      <c r="U3366" s="2">
        <v>45</v>
      </c>
      <c r="V3366" t="s">
        <v>55</v>
      </c>
    </row>
    <row r="3367" spans="1:22" ht="15.75" hidden="1" thickBot="1" x14ac:dyDescent="0.3">
      <c r="A3367" t="s">
        <v>8322</v>
      </c>
      <c r="B3367" s="6" t="s">
        <v>10749</v>
      </c>
      <c r="C3367" t="s">
        <v>1</v>
      </c>
      <c r="D3367" t="s">
        <v>7706</v>
      </c>
      <c r="E3367" t="s">
        <v>10329</v>
      </c>
      <c r="F3367" t="s">
        <v>10330</v>
      </c>
      <c r="G3367">
        <v>7848</v>
      </c>
      <c r="H3367">
        <v>7848</v>
      </c>
      <c r="I3367">
        <v>7848</v>
      </c>
      <c r="J3367">
        <v>7848</v>
      </c>
      <c r="K3367">
        <v>0</v>
      </c>
      <c r="L3367" s="2">
        <v>0</v>
      </c>
      <c r="M3367" s="2">
        <v>0</v>
      </c>
      <c r="N3367" s="2">
        <v>0</v>
      </c>
      <c r="O3367" s="2">
        <v>470</v>
      </c>
      <c r="P3367" s="2">
        <v>0</v>
      </c>
      <c r="Q3367" s="2">
        <v>0</v>
      </c>
      <c r="R3367" s="2">
        <v>0</v>
      </c>
      <c r="S3367" s="2">
        <v>0</v>
      </c>
      <c r="T3367" s="2">
        <v>0</v>
      </c>
      <c r="U3367" s="2">
        <v>470</v>
      </c>
      <c r="V3367" t="s">
        <v>55</v>
      </c>
    </row>
    <row r="3368" spans="1:22" ht="15.75" hidden="1" thickBot="1" x14ac:dyDescent="0.3">
      <c r="A3368" t="s">
        <v>8322</v>
      </c>
      <c r="B3368" s="6" t="s">
        <v>10749</v>
      </c>
      <c r="C3368" t="s">
        <v>1</v>
      </c>
      <c r="D3368" t="s">
        <v>7706</v>
      </c>
      <c r="E3368" t="s">
        <v>10329</v>
      </c>
      <c r="F3368" t="s">
        <v>10330</v>
      </c>
      <c r="G3368">
        <v>7847</v>
      </c>
      <c r="H3368">
        <v>7847</v>
      </c>
      <c r="I3368">
        <v>7847</v>
      </c>
      <c r="J3368">
        <v>7847</v>
      </c>
      <c r="K3368">
        <v>0</v>
      </c>
      <c r="L3368" s="2">
        <v>0</v>
      </c>
      <c r="M3368" s="2">
        <v>0</v>
      </c>
      <c r="N3368" s="2">
        <v>0</v>
      </c>
      <c r="O3368" s="2">
        <v>159.05000000000001</v>
      </c>
      <c r="P3368" s="2">
        <v>0</v>
      </c>
      <c r="Q3368" s="2">
        <v>0</v>
      </c>
      <c r="R3368" s="2">
        <v>0</v>
      </c>
      <c r="S3368" s="2">
        <v>0</v>
      </c>
      <c r="T3368" s="2">
        <v>0</v>
      </c>
      <c r="U3368" s="2">
        <v>159.05000000000001</v>
      </c>
      <c r="V3368" t="s">
        <v>55</v>
      </c>
    </row>
    <row r="3369" spans="1:22" ht="15.75" hidden="1" thickBot="1" x14ac:dyDescent="0.3">
      <c r="A3369" t="s">
        <v>8322</v>
      </c>
      <c r="B3369" s="6" t="s">
        <v>10749</v>
      </c>
      <c r="C3369" t="s">
        <v>1</v>
      </c>
      <c r="D3369" t="s">
        <v>7706</v>
      </c>
      <c r="E3369" t="s">
        <v>10329</v>
      </c>
      <c r="F3369" t="s">
        <v>10330</v>
      </c>
      <c r="G3369">
        <v>7846</v>
      </c>
      <c r="H3369">
        <v>7846</v>
      </c>
      <c r="I3369">
        <v>7846</v>
      </c>
      <c r="J3369">
        <v>7846</v>
      </c>
      <c r="K3369">
        <v>0</v>
      </c>
      <c r="L3369" s="2">
        <v>0</v>
      </c>
      <c r="M3369" s="2">
        <v>0</v>
      </c>
      <c r="N3369" s="2">
        <v>0</v>
      </c>
      <c r="O3369" s="2">
        <v>62.5</v>
      </c>
      <c r="P3369" s="2">
        <v>0</v>
      </c>
      <c r="Q3369" s="2">
        <v>0</v>
      </c>
      <c r="R3369" s="2">
        <v>0</v>
      </c>
      <c r="S3369" s="2">
        <v>0</v>
      </c>
      <c r="T3369" s="2">
        <v>0</v>
      </c>
      <c r="U3369" s="2">
        <v>62.5</v>
      </c>
      <c r="V3369" t="s">
        <v>55</v>
      </c>
    </row>
    <row r="3370" spans="1:22" ht="15.75" hidden="1" thickBot="1" x14ac:dyDescent="0.3">
      <c r="A3370" t="s">
        <v>8322</v>
      </c>
      <c r="B3370" s="6" t="s">
        <v>10749</v>
      </c>
      <c r="C3370" t="s">
        <v>1</v>
      </c>
      <c r="D3370" t="s">
        <v>7706</v>
      </c>
      <c r="E3370" t="s">
        <v>10329</v>
      </c>
      <c r="F3370" t="s">
        <v>10330</v>
      </c>
      <c r="G3370">
        <v>7845</v>
      </c>
      <c r="H3370">
        <v>7845</v>
      </c>
      <c r="I3370">
        <v>7845</v>
      </c>
      <c r="J3370">
        <v>7845</v>
      </c>
      <c r="K3370">
        <v>0</v>
      </c>
      <c r="L3370" s="2">
        <v>0</v>
      </c>
      <c r="M3370" s="2">
        <v>0</v>
      </c>
      <c r="N3370" s="2">
        <v>0</v>
      </c>
      <c r="O3370" s="2">
        <v>45</v>
      </c>
      <c r="P3370" s="2">
        <v>0</v>
      </c>
      <c r="Q3370" s="2">
        <v>0</v>
      </c>
      <c r="R3370" s="2">
        <v>0</v>
      </c>
      <c r="S3370" s="2">
        <v>0</v>
      </c>
      <c r="T3370" s="2">
        <v>0</v>
      </c>
      <c r="U3370" s="2">
        <v>45</v>
      </c>
      <c r="V3370" t="s">
        <v>55</v>
      </c>
    </row>
    <row r="3371" spans="1:22" ht="15.75" hidden="1" thickBot="1" x14ac:dyDescent="0.3">
      <c r="A3371" t="s">
        <v>8322</v>
      </c>
      <c r="B3371" s="6" t="s">
        <v>10749</v>
      </c>
      <c r="C3371" t="s">
        <v>1</v>
      </c>
      <c r="D3371" t="s">
        <v>7706</v>
      </c>
      <c r="E3371" t="s">
        <v>10329</v>
      </c>
      <c r="F3371" t="s">
        <v>10330</v>
      </c>
      <c r="G3371">
        <v>7844</v>
      </c>
      <c r="H3371">
        <v>7844</v>
      </c>
      <c r="I3371">
        <v>7844</v>
      </c>
      <c r="J3371">
        <v>7844</v>
      </c>
      <c r="K3371">
        <v>0</v>
      </c>
      <c r="L3371" s="2">
        <v>0</v>
      </c>
      <c r="M3371" s="2">
        <v>0</v>
      </c>
      <c r="N3371" s="2">
        <v>0</v>
      </c>
      <c r="O3371" s="2">
        <v>870</v>
      </c>
      <c r="P3371" s="2">
        <v>0</v>
      </c>
      <c r="Q3371" s="2">
        <v>0</v>
      </c>
      <c r="R3371" s="2">
        <v>0</v>
      </c>
      <c r="S3371" s="2">
        <v>0</v>
      </c>
      <c r="T3371" s="2">
        <v>0</v>
      </c>
      <c r="U3371" s="2">
        <v>870</v>
      </c>
      <c r="V3371" t="s">
        <v>55</v>
      </c>
    </row>
    <row r="3372" spans="1:22" ht="15.75" hidden="1" thickBot="1" x14ac:dyDescent="0.3">
      <c r="A3372" t="s">
        <v>8322</v>
      </c>
      <c r="B3372" s="6" t="s">
        <v>10749</v>
      </c>
      <c r="C3372" t="s">
        <v>1</v>
      </c>
      <c r="D3372" t="s">
        <v>7706</v>
      </c>
      <c r="E3372" t="s">
        <v>10329</v>
      </c>
      <c r="F3372" t="s">
        <v>10330</v>
      </c>
      <c r="G3372">
        <v>7843</v>
      </c>
      <c r="H3372">
        <v>7843</v>
      </c>
      <c r="I3372">
        <v>7843</v>
      </c>
      <c r="J3372">
        <v>7843</v>
      </c>
      <c r="K3372">
        <v>0</v>
      </c>
      <c r="L3372" s="2">
        <v>0</v>
      </c>
      <c r="M3372" s="2">
        <v>0</v>
      </c>
      <c r="N3372" s="2">
        <v>0</v>
      </c>
      <c r="O3372" s="2">
        <v>36.5</v>
      </c>
      <c r="P3372" s="2">
        <v>0</v>
      </c>
      <c r="Q3372" s="2">
        <v>0</v>
      </c>
      <c r="R3372" s="2">
        <v>0</v>
      </c>
      <c r="S3372" s="2">
        <v>0</v>
      </c>
      <c r="T3372" s="2">
        <v>0</v>
      </c>
      <c r="U3372" s="2">
        <v>36.5</v>
      </c>
      <c r="V3372" t="s">
        <v>55</v>
      </c>
    </row>
    <row r="3373" spans="1:22" ht="15.75" hidden="1" thickBot="1" x14ac:dyDescent="0.3">
      <c r="A3373" t="s">
        <v>8322</v>
      </c>
      <c r="B3373" s="6" t="s">
        <v>10749</v>
      </c>
      <c r="C3373" t="s">
        <v>1</v>
      </c>
      <c r="D3373" t="s">
        <v>7706</v>
      </c>
      <c r="E3373" t="s">
        <v>10329</v>
      </c>
      <c r="F3373" t="s">
        <v>10330</v>
      </c>
      <c r="G3373">
        <v>7842</v>
      </c>
      <c r="H3373">
        <v>7842</v>
      </c>
      <c r="I3373">
        <v>7842</v>
      </c>
      <c r="J3373">
        <v>7842</v>
      </c>
      <c r="K3373">
        <v>0</v>
      </c>
      <c r="L3373" s="2">
        <v>0</v>
      </c>
      <c r="M3373" s="2">
        <v>0</v>
      </c>
      <c r="N3373" s="2">
        <v>0</v>
      </c>
      <c r="O3373" s="2">
        <v>46</v>
      </c>
      <c r="P3373" s="2">
        <v>0</v>
      </c>
      <c r="Q3373" s="2">
        <v>0</v>
      </c>
      <c r="R3373" s="2">
        <v>0</v>
      </c>
      <c r="S3373" s="2">
        <v>0</v>
      </c>
      <c r="T3373" s="2">
        <v>0</v>
      </c>
      <c r="U3373" s="2">
        <v>46</v>
      </c>
      <c r="V3373" t="s">
        <v>55</v>
      </c>
    </row>
    <row r="3374" spans="1:22" ht="15.75" hidden="1" thickBot="1" x14ac:dyDescent="0.3">
      <c r="A3374" t="s">
        <v>8322</v>
      </c>
      <c r="B3374" s="6" t="s">
        <v>10749</v>
      </c>
      <c r="C3374" t="s">
        <v>1</v>
      </c>
      <c r="D3374" t="s">
        <v>7706</v>
      </c>
      <c r="E3374" t="s">
        <v>10329</v>
      </c>
      <c r="F3374" t="s">
        <v>10330</v>
      </c>
      <c r="G3374">
        <v>7841</v>
      </c>
      <c r="H3374">
        <v>7841</v>
      </c>
      <c r="I3374">
        <v>7841</v>
      </c>
      <c r="J3374">
        <v>7841</v>
      </c>
      <c r="K3374">
        <v>0</v>
      </c>
      <c r="L3374" s="2">
        <v>0</v>
      </c>
      <c r="M3374" s="2">
        <v>0</v>
      </c>
      <c r="N3374" s="2">
        <v>0</v>
      </c>
      <c r="O3374" s="2">
        <v>554</v>
      </c>
      <c r="P3374" s="2">
        <v>0</v>
      </c>
      <c r="Q3374" s="2">
        <v>0</v>
      </c>
      <c r="R3374" s="2">
        <v>0</v>
      </c>
      <c r="S3374" s="2">
        <v>0</v>
      </c>
      <c r="T3374" s="2">
        <v>0</v>
      </c>
      <c r="U3374" s="2">
        <v>554</v>
      </c>
      <c r="V3374" t="s">
        <v>55</v>
      </c>
    </row>
    <row r="3375" spans="1:22" ht="15.75" hidden="1" thickBot="1" x14ac:dyDescent="0.3">
      <c r="A3375" t="s">
        <v>8322</v>
      </c>
      <c r="B3375" s="6" t="s">
        <v>10749</v>
      </c>
      <c r="C3375" t="s">
        <v>1</v>
      </c>
      <c r="D3375" t="s">
        <v>7706</v>
      </c>
      <c r="E3375" t="s">
        <v>10329</v>
      </c>
      <c r="F3375" t="s">
        <v>10330</v>
      </c>
      <c r="G3375">
        <v>7840</v>
      </c>
      <c r="H3375">
        <v>7840</v>
      </c>
      <c r="I3375">
        <v>7840</v>
      </c>
      <c r="J3375">
        <v>7840</v>
      </c>
      <c r="K3375">
        <v>0</v>
      </c>
      <c r="L3375" s="2">
        <v>0</v>
      </c>
      <c r="M3375" s="2">
        <v>0</v>
      </c>
      <c r="N3375" s="2">
        <v>0</v>
      </c>
      <c r="O3375" s="2">
        <v>50</v>
      </c>
      <c r="P3375" s="2">
        <v>0</v>
      </c>
      <c r="Q3375" s="2">
        <v>0</v>
      </c>
      <c r="R3375" s="2">
        <v>0</v>
      </c>
      <c r="S3375" s="2">
        <v>0</v>
      </c>
      <c r="T3375" s="2">
        <v>0</v>
      </c>
      <c r="U3375" s="2">
        <v>50</v>
      </c>
      <c r="V3375" t="s">
        <v>55</v>
      </c>
    </row>
    <row r="3376" spans="1:22" ht="15.75" hidden="1" thickBot="1" x14ac:dyDescent="0.3">
      <c r="A3376" t="s">
        <v>8322</v>
      </c>
      <c r="B3376" s="6" t="s">
        <v>10749</v>
      </c>
      <c r="C3376" t="s">
        <v>1</v>
      </c>
      <c r="D3376" t="s">
        <v>7706</v>
      </c>
      <c r="E3376" t="s">
        <v>10329</v>
      </c>
      <c r="F3376" t="s">
        <v>10330</v>
      </c>
      <c r="G3376">
        <v>7839</v>
      </c>
      <c r="H3376">
        <v>7839</v>
      </c>
      <c r="I3376">
        <v>7839</v>
      </c>
      <c r="J3376">
        <v>7839</v>
      </c>
      <c r="K3376">
        <v>0</v>
      </c>
      <c r="L3376" s="2">
        <v>0</v>
      </c>
      <c r="M3376" s="2">
        <v>0</v>
      </c>
      <c r="N3376" s="2">
        <v>0</v>
      </c>
      <c r="O3376" s="2">
        <v>146.9</v>
      </c>
      <c r="P3376" s="2">
        <v>0</v>
      </c>
      <c r="Q3376" s="2">
        <v>0</v>
      </c>
      <c r="R3376" s="2">
        <v>0</v>
      </c>
      <c r="S3376" s="2">
        <v>0</v>
      </c>
      <c r="T3376" s="2">
        <v>0</v>
      </c>
      <c r="U3376" s="2">
        <v>146.9</v>
      </c>
      <c r="V3376" t="s">
        <v>55</v>
      </c>
    </row>
    <row r="3377" spans="1:22" ht="15.75" hidden="1" thickBot="1" x14ac:dyDescent="0.3">
      <c r="A3377" t="s">
        <v>8322</v>
      </c>
      <c r="B3377" s="6" t="s">
        <v>10749</v>
      </c>
      <c r="C3377" t="s">
        <v>1</v>
      </c>
      <c r="D3377" t="s">
        <v>7706</v>
      </c>
      <c r="E3377" t="s">
        <v>10329</v>
      </c>
      <c r="F3377" t="s">
        <v>10330</v>
      </c>
      <c r="G3377">
        <v>7838</v>
      </c>
      <c r="H3377">
        <v>7838</v>
      </c>
      <c r="I3377">
        <v>7838</v>
      </c>
      <c r="J3377">
        <v>7838</v>
      </c>
      <c r="K3377">
        <v>0</v>
      </c>
      <c r="L3377" s="2">
        <v>0</v>
      </c>
      <c r="M3377" s="2">
        <v>0</v>
      </c>
      <c r="N3377" s="2">
        <v>0</v>
      </c>
      <c r="O3377" s="2">
        <v>365</v>
      </c>
      <c r="P3377" s="2">
        <v>0</v>
      </c>
      <c r="Q3377" s="2">
        <v>0</v>
      </c>
      <c r="R3377" s="2">
        <v>0</v>
      </c>
      <c r="S3377" s="2">
        <v>0</v>
      </c>
      <c r="T3377" s="2">
        <v>0</v>
      </c>
      <c r="U3377" s="2">
        <v>365</v>
      </c>
      <c r="V3377" t="s">
        <v>55</v>
      </c>
    </row>
    <row r="3378" spans="1:22" ht="15.75" hidden="1" thickBot="1" x14ac:dyDescent="0.3">
      <c r="A3378" t="s">
        <v>8322</v>
      </c>
      <c r="B3378" s="6" t="s">
        <v>10749</v>
      </c>
      <c r="C3378" t="s">
        <v>1</v>
      </c>
      <c r="D3378" t="s">
        <v>7706</v>
      </c>
      <c r="E3378" t="s">
        <v>10329</v>
      </c>
      <c r="F3378" t="s">
        <v>10330</v>
      </c>
      <c r="G3378">
        <v>7837</v>
      </c>
      <c r="H3378">
        <v>7837</v>
      </c>
      <c r="I3378">
        <v>7837</v>
      </c>
      <c r="J3378">
        <v>7837</v>
      </c>
      <c r="K3378">
        <v>0</v>
      </c>
      <c r="L3378" s="2">
        <v>0</v>
      </c>
      <c r="M3378" s="2">
        <v>0</v>
      </c>
      <c r="N3378" s="2">
        <v>0</v>
      </c>
      <c r="O3378" s="2">
        <v>52</v>
      </c>
      <c r="P3378" s="2">
        <v>0</v>
      </c>
      <c r="Q3378" s="2">
        <v>0</v>
      </c>
      <c r="R3378" s="2">
        <v>0</v>
      </c>
      <c r="S3378" s="2">
        <v>0</v>
      </c>
      <c r="T3378" s="2">
        <v>0</v>
      </c>
      <c r="U3378" s="2">
        <v>52</v>
      </c>
      <c r="V3378" t="s">
        <v>55</v>
      </c>
    </row>
    <row r="3379" spans="1:22" ht="15.75" hidden="1" thickBot="1" x14ac:dyDescent="0.3">
      <c r="A3379" t="s">
        <v>8322</v>
      </c>
      <c r="B3379" s="6" t="s">
        <v>10749</v>
      </c>
      <c r="C3379" t="s">
        <v>1</v>
      </c>
      <c r="D3379" t="s">
        <v>7706</v>
      </c>
      <c r="E3379" t="s">
        <v>10329</v>
      </c>
      <c r="F3379" t="s">
        <v>10330</v>
      </c>
      <c r="G3379">
        <v>7836</v>
      </c>
      <c r="H3379">
        <v>7836</v>
      </c>
      <c r="I3379">
        <v>7836</v>
      </c>
      <c r="J3379">
        <v>7836</v>
      </c>
      <c r="K3379">
        <v>0</v>
      </c>
      <c r="L3379" s="2">
        <v>0</v>
      </c>
      <c r="M3379" s="2">
        <v>0</v>
      </c>
      <c r="N3379" s="2">
        <v>0</v>
      </c>
      <c r="O3379" s="2">
        <v>63.75</v>
      </c>
      <c r="P3379" s="2">
        <v>0</v>
      </c>
      <c r="Q3379" s="2">
        <v>0</v>
      </c>
      <c r="R3379" s="2">
        <v>0</v>
      </c>
      <c r="S3379" s="2">
        <v>0</v>
      </c>
      <c r="T3379" s="2">
        <v>0</v>
      </c>
      <c r="U3379" s="2">
        <v>63.75</v>
      </c>
      <c r="V3379" t="s">
        <v>55</v>
      </c>
    </row>
    <row r="3380" spans="1:22" ht="15.75" hidden="1" thickBot="1" x14ac:dyDescent="0.3">
      <c r="A3380" t="s">
        <v>8322</v>
      </c>
      <c r="B3380" s="6" t="s">
        <v>10749</v>
      </c>
      <c r="C3380" t="s">
        <v>1</v>
      </c>
      <c r="D3380" t="s">
        <v>7706</v>
      </c>
      <c r="E3380" t="s">
        <v>10329</v>
      </c>
      <c r="F3380" t="s">
        <v>10330</v>
      </c>
      <c r="G3380">
        <v>7835</v>
      </c>
      <c r="H3380">
        <v>7835</v>
      </c>
      <c r="I3380">
        <v>7835</v>
      </c>
      <c r="J3380">
        <v>7835</v>
      </c>
      <c r="K3380">
        <v>0</v>
      </c>
      <c r="L3380" s="2">
        <v>0</v>
      </c>
      <c r="M3380" s="2">
        <v>0</v>
      </c>
      <c r="N3380" s="2">
        <v>0</v>
      </c>
      <c r="O3380" s="2">
        <v>484.8</v>
      </c>
      <c r="P3380" s="2">
        <v>0</v>
      </c>
      <c r="Q3380" s="2">
        <v>0</v>
      </c>
      <c r="R3380" s="2">
        <v>0</v>
      </c>
      <c r="S3380" s="2">
        <v>0</v>
      </c>
      <c r="T3380" s="2">
        <v>0</v>
      </c>
      <c r="U3380" s="2">
        <v>484.8</v>
      </c>
      <c r="V3380" t="s">
        <v>55</v>
      </c>
    </row>
    <row r="3381" spans="1:22" ht="15.75" hidden="1" thickBot="1" x14ac:dyDescent="0.3">
      <c r="A3381" t="s">
        <v>8322</v>
      </c>
      <c r="B3381" s="6" t="s">
        <v>10749</v>
      </c>
      <c r="C3381" t="s">
        <v>1</v>
      </c>
      <c r="D3381" t="s">
        <v>7706</v>
      </c>
      <c r="E3381" t="s">
        <v>10329</v>
      </c>
      <c r="F3381" t="s">
        <v>10330</v>
      </c>
      <c r="G3381">
        <v>7834</v>
      </c>
      <c r="H3381">
        <v>7834</v>
      </c>
      <c r="I3381">
        <v>7834</v>
      </c>
      <c r="J3381">
        <v>7834</v>
      </c>
      <c r="K3381">
        <v>0</v>
      </c>
      <c r="L3381" s="2">
        <v>0</v>
      </c>
      <c r="M3381" s="2">
        <v>0</v>
      </c>
      <c r="N3381" s="2">
        <v>0</v>
      </c>
      <c r="O3381" s="2">
        <v>8.76</v>
      </c>
      <c r="P3381" s="2">
        <v>0</v>
      </c>
      <c r="Q3381" s="2">
        <v>0</v>
      </c>
      <c r="R3381" s="2">
        <v>0</v>
      </c>
      <c r="S3381" s="2">
        <v>0</v>
      </c>
      <c r="T3381" s="2">
        <v>0</v>
      </c>
      <c r="U3381" s="2">
        <v>8.76</v>
      </c>
      <c r="V3381" t="s">
        <v>55</v>
      </c>
    </row>
    <row r="3382" spans="1:22" ht="15.75" hidden="1" thickBot="1" x14ac:dyDescent="0.3">
      <c r="A3382" t="s">
        <v>8322</v>
      </c>
      <c r="B3382" s="6" t="s">
        <v>10749</v>
      </c>
      <c r="C3382" t="s">
        <v>1</v>
      </c>
      <c r="D3382" t="s">
        <v>7706</v>
      </c>
      <c r="E3382" t="s">
        <v>10329</v>
      </c>
      <c r="F3382" t="s">
        <v>10330</v>
      </c>
      <c r="G3382">
        <v>7833</v>
      </c>
      <c r="H3382">
        <v>7833</v>
      </c>
      <c r="I3382">
        <v>7833</v>
      </c>
      <c r="J3382">
        <v>7833</v>
      </c>
      <c r="K3382">
        <v>0</v>
      </c>
      <c r="L3382" s="2">
        <v>0</v>
      </c>
      <c r="M3382" s="2">
        <v>0</v>
      </c>
      <c r="N3382" s="2">
        <v>0</v>
      </c>
      <c r="O3382" s="2">
        <v>175.46</v>
      </c>
      <c r="P3382" s="2">
        <v>0</v>
      </c>
      <c r="Q3382" s="2">
        <v>0</v>
      </c>
      <c r="R3382" s="2">
        <v>0</v>
      </c>
      <c r="S3382" s="2">
        <v>0</v>
      </c>
      <c r="T3382" s="2">
        <v>0</v>
      </c>
      <c r="U3382" s="2">
        <v>175.46</v>
      </c>
      <c r="V3382" t="s">
        <v>55</v>
      </c>
    </row>
    <row r="3383" spans="1:22" ht="15.75" hidden="1" thickBot="1" x14ac:dyDescent="0.3">
      <c r="A3383" t="s">
        <v>8322</v>
      </c>
      <c r="B3383" s="6" t="s">
        <v>10749</v>
      </c>
      <c r="C3383" t="s">
        <v>1</v>
      </c>
      <c r="D3383" t="s">
        <v>7706</v>
      </c>
      <c r="E3383" t="s">
        <v>10329</v>
      </c>
      <c r="F3383" t="s">
        <v>10330</v>
      </c>
      <c r="G3383">
        <v>7832</v>
      </c>
      <c r="H3383">
        <v>7832</v>
      </c>
      <c r="I3383">
        <v>7832</v>
      </c>
      <c r="J3383">
        <v>7832</v>
      </c>
      <c r="K3383">
        <v>0</v>
      </c>
      <c r="L3383" s="2">
        <v>0</v>
      </c>
      <c r="M3383" s="2">
        <v>0</v>
      </c>
      <c r="N3383" s="2">
        <v>0</v>
      </c>
      <c r="O3383" s="2">
        <v>57.5</v>
      </c>
      <c r="P3383" s="2">
        <v>0</v>
      </c>
      <c r="Q3383" s="2">
        <v>0</v>
      </c>
      <c r="R3383" s="2">
        <v>0</v>
      </c>
      <c r="S3383" s="2">
        <v>0</v>
      </c>
      <c r="T3383" s="2">
        <v>0</v>
      </c>
      <c r="U3383" s="2">
        <v>57.5</v>
      </c>
      <c r="V3383" t="s">
        <v>55</v>
      </c>
    </row>
    <row r="3384" spans="1:22" ht="15.75" hidden="1" thickBot="1" x14ac:dyDescent="0.3">
      <c r="A3384" t="s">
        <v>8322</v>
      </c>
      <c r="B3384" s="6" t="s">
        <v>10749</v>
      </c>
      <c r="C3384" t="s">
        <v>1</v>
      </c>
      <c r="D3384" t="s">
        <v>7706</v>
      </c>
      <c r="E3384" t="s">
        <v>10329</v>
      </c>
      <c r="F3384" t="s">
        <v>10330</v>
      </c>
      <c r="G3384">
        <v>7831</v>
      </c>
      <c r="H3384">
        <v>7831</v>
      </c>
      <c r="I3384">
        <v>7831</v>
      </c>
      <c r="J3384">
        <v>7831</v>
      </c>
      <c r="K3384">
        <v>0</v>
      </c>
      <c r="L3384" s="2">
        <v>0</v>
      </c>
      <c r="M3384" s="2">
        <v>0</v>
      </c>
      <c r="N3384" s="2">
        <v>0</v>
      </c>
      <c r="O3384" s="2">
        <v>225.2</v>
      </c>
      <c r="P3384" s="2">
        <v>0</v>
      </c>
      <c r="Q3384" s="2">
        <v>0</v>
      </c>
      <c r="R3384" s="2">
        <v>0</v>
      </c>
      <c r="S3384" s="2">
        <v>0</v>
      </c>
      <c r="T3384" s="2">
        <v>0</v>
      </c>
      <c r="U3384" s="2">
        <v>225.2</v>
      </c>
      <c r="V3384" t="s">
        <v>55</v>
      </c>
    </row>
    <row r="3385" spans="1:22" ht="15.75" hidden="1" thickBot="1" x14ac:dyDescent="0.3">
      <c r="A3385" t="s">
        <v>8322</v>
      </c>
      <c r="B3385" s="6" t="s">
        <v>10749</v>
      </c>
      <c r="C3385" t="s">
        <v>1</v>
      </c>
      <c r="D3385" t="s">
        <v>7706</v>
      </c>
      <c r="E3385" t="s">
        <v>10329</v>
      </c>
      <c r="F3385" t="s">
        <v>10330</v>
      </c>
      <c r="G3385">
        <v>7830</v>
      </c>
      <c r="H3385">
        <v>7830</v>
      </c>
      <c r="I3385">
        <v>7830</v>
      </c>
      <c r="J3385">
        <v>7830</v>
      </c>
      <c r="K3385">
        <v>0</v>
      </c>
      <c r="L3385" s="2">
        <v>0</v>
      </c>
      <c r="M3385" s="2">
        <v>0</v>
      </c>
      <c r="N3385" s="2">
        <v>0</v>
      </c>
      <c r="O3385" s="2">
        <v>133.94999999999999</v>
      </c>
      <c r="P3385" s="2">
        <v>0</v>
      </c>
      <c r="Q3385" s="2">
        <v>0</v>
      </c>
      <c r="R3385" s="2">
        <v>0</v>
      </c>
      <c r="S3385" s="2">
        <v>0</v>
      </c>
      <c r="T3385" s="2">
        <v>0</v>
      </c>
      <c r="U3385" s="2">
        <v>133.94999999999999</v>
      </c>
      <c r="V3385" t="s">
        <v>55</v>
      </c>
    </row>
    <row r="3386" spans="1:22" ht="15.75" hidden="1" thickBot="1" x14ac:dyDescent="0.3">
      <c r="A3386" t="s">
        <v>8322</v>
      </c>
      <c r="B3386" s="6" t="s">
        <v>10749</v>
      </c>
      <c r="C3386" t="s">
        <v>1</v>
      </c>
      <c r="D3386" t="s">
        <v>7706</v>
      </c>
      <c r="E3386" t="s">
        <v>10329</v>
      </c>
      <c r="F3386" t="s">
        <v>10330</v>
      </c>
      <c r="G3386">
        <v>7829</v>
      </c>
      <c r="H3386">
        <v>7829</v>
      </c>
      <c r="I3386">
        <v>7829</v>
      </c>
      <c r="J3386">
        <v>7829</v>
      </c>
      <c r="K3386">
        <v>0</v>
      </c>
      <c r="L3386" s="2">
        <v>0</v>
      </c>
      <c r="M3386" s="2">
        <v>0</v>
      </c>
      <c r="N3386" s="2">
        <v>0</v>
      </c>
      <c r="O3386" s="2">
        <v>23</v>
      </c>
      <c r="P3386" s="2">
        <v>0</v>
      </c>
      <c r="Q3386" s="2">
        <v>0</v>
      </c>
      <c r="R3386" s="2">
        <v>0</v>
      </c>
      <c r="S3386" s="2">
        <v>0</v>
      </c>
      <c r="T3386" s="2">
        <v>0</v>
      </c>
      <c r="U3386" s="2">
        <v>23</v>
      </c>
      <c r="V3386" t="s">
        <v>55</v>
      </c>
    </row>
    <row r="3387" spans="1:22" ht="15.75" hidden="1" thickBot="1" x14ac:dyDescent="0.3">
      <c r="A3387" t="s">
        <v>8322</v>
      </c>
      <c r="B3387" s="6" t="s">
        <v>10749</v>
      </c>
      <c r="C3387" t="s">
        <v>1</v>
      </c>
      <c r="D3387" t="s">
        <v>7706</v>
      </c>
      <c r="E3387" t="s">
        <v>10329</v>
      </c>
      <c r="F3387" t="s">
        <v>10330</v>
      </c>
      <c r="G3387">
        <v>7828</v>
      </c>
      <c r="H3387">
        <v>7828</v>
      </c>
      <c r="I3387">
        <v>7828</v>
      </c>
      <c r="J3387">
        <v>7828</v>
      </c>
      <c r="K3387">
        <v>0</v>
      </c>
      <c r="L3387" s="2">
        <v>0</v>
      </c>
      <c r="M3387" s="2">
        <v>0</v>
      </c>
      <c r="N3387" s="2">
        <v>0</v>
      </c>
      <c r="O3387" s="2">
        <v>25</v>
      </c>
      <c r="P3387" s="2">
        <v>0</v>
      </c>
      <c r="Q3387" s="2">
        <v>0</v>
      </c>
      <c r="R3387" s="2">
        <v>0</v>
      </c>
      <c r="S3387" s="2">
        <v>0</v>
      </c>
      <c r="T3387" s="2">
        <v>0</v>
      </c>
      <c r="U3387" s="2">
        <v>25</v>
      </c>
      <c r="V3387" t="s">
        <v>55</v>
      </c>
    </row>
    <row r="3388" spans="1:22" ht="15.75" hidden="1" thickBot="1" x14ac:dyDescent="0.3">
      <c r="A3388" t="s">
        <v>8322</v>
      </c>
      <c r="B3388" s="6" t="s">
        <v>10749</v>
      </c>
      <c r="C3388" t="s">
        <v>1</v>
      </c>
      <c r="D3388" t="s">
        <v>7706</v>
      </c>
      <c r="E3388" t="s">
        <v>10329</v>
      </c>
      <c r="F3388" t="s">
        <v>10330</v>
      </c>
      <c r="G3388">
        <v>7827</v>
      </c>
      <c r="H3388">
        <v>7827</v>
      </c>
      <c r="I3388">
        <v>7827</v>
      </c>
      <c r="J3388">
        <v>7827</v>
      </c>
      <c r="K3388">
        <v>0</v>
      </c>
      <c r="L3388" s="2">
        <v>0</v>
      </c>
      <c r="M3388" s="2">
        <v>0</v>
      </c>
      <c r="N3388" s="2">
        <v>0</v>
      </c>
      <c r="O3388" s="2">
        <v>378.5</v>
      </c>
      <c r="P3388" s="2">
        <v>0</v>
      </c>
      <c r="Q3388" s="2">
        <v>0</v>
      </c>
      <c r="R3388" s="2">
        <v>0</v>
      </c>
      <c r="S3388" s="2">
        <v>0</v>
      </c>
      <c r="T3388" s="2">
        <v>0</v>
      </c>
      <c r="U3388" s="2">
        <v>378.5</v>
      </c>
      <c r="V3388" t="s">
        <v>55</v>
      </c>
    </row>
    <row r="3389" spans="1:22" ht="15.75" hidden="1" thickBot="1" x14ac:dyDescent="0.3">
      <c r="A3389" t="s">
        <v>8322</v>
      </c>
      <c r="B3389" s="6" t="s">
        <v>10749</v>
      </c>
      <c r="C3389" t="s">
        <v>1</v>
      </c>
      <c r="D3389" t="s">
        <v>7706</v>
      </c>
      <c r="E3389" t="s">
        <v>10329</v>
      </c>
      <c r="F3389" t="s">
        <v>10330</v>
      </c>
      <c r="G3389">
        <v>7826</v>
      </c>
      <c r="H3389">
        <v>7826</v>
      </c>
      <c r="I3389">
        <v>7826</v>
      </c>
      <c r="J3389">
        <v>7826</v>
      </c>
      <c r="K3389">
        <v>0</v>
      </c>
      <c r="L3389" s="2">
        <v>0</v>
      </c>
      <c r="M3389" s="2">
        <v>0</v>
      </c>
      <c r="N3389" s="2">
        <v>0</v>
      </c>
      <c r="O3389" s="2">
        <v>180</v>
      </c>
      <c r="P3389" s="2">
        <v>0</v>
      </c>
      <c r="Q3389" s="2">
        <v>0</v>
      </c>
      <c r="R3389" s="2">
        <v>0</v>
      </c>
      <c r="S3389" s="2">
        <v>0</v>
      </c>
      <c r="T3389" s="2">
        <v>0</v>
      </c>
      <c r="U3389" s="2">
        <v>180</v>
      </c>
      <c r="V3389" t="s">
        <v>55</v>
      </c>
    </row>
    <row r="3390" spans="1:22" ht="15.75" hidden="1" thickBot="1" x14ac:dyDescent="0.3">
      <c r="A3390" t="s">
        <v>8322</v>
      </c>
      <c r="B3390" s="6" t="s">
        <v>10749</v>
      </c>
      <c r="C3390" t="s">
        <v>1</v>
      </c>
      <c r="D3390" t="s">
        <v>7706</v>
      </c>
      <c r="E3390" t="s">
        <v>10329</v>
      </c>
      <c r="F3390" t="s">
        <v>10330</v>
      </c>
      <c r="G3390">
        <v>7825</v>
      </c>
      <c r="H3390">
        <v>7825</v>
      </c>
      <c r="I3390">
        <v>7825</v>
      </c>
      <c r="J3390">
        <v>7825</v>
      </c>
      <c r="K3390">
        <v>0</v>
      </c>
      <c r="L3390" s="2">
        <v>0</v>
      </c>
      <c r="M3390" s="2">
        <v>0</v>
      </c>
      <c r="N3390" s="2">
        <v>0</v>
      </c>
      <c r="O3390" s="2">
        <v>450</v>
      </c>
      <c r="P3390" s="2">
        <v>0</v>
      </c>
      <c r="Q3390" s="2">
        <v>0</v>
      </c>
      <c r="R3390" s="2">
        <v>0</v>
      </c>
      <c r="S3390" s="2">
        <v>0</v>
      </c>
      <c r="T3390" s="2">
        <v>0</v>
      </c>
      <c r="U3390" s="2">
        <v>450</v>
      </c>
      <c r="V3390" t="s">
        <v>55</v>
      </c>
    </row>
    <row r="3391" spans="1:22" ht="15.75" hidden="1" thickBot="1" x14ac:dyDescent="0.3">
      <c r="A3391" t="s">
        <v>8322</v>
      </c>
      <c r="B3391" s="6" t="s">
        <v>10749</v>
      </c>
      <c r="C3391" t="s">
        <v>1</v>
      </c>
      <c r="D3391" t="s">
        <v>7706</v>
      </c>
      <c r="E3391" t="s">
        <v>10329</v>
      </c>
      <c r="F3391" t="s">
        <v>10330</v>
      </c>
      <c r="G3391">
        <v>7824</v>
      </c>
      <c r="H3391">
        <v>7824</v>
      </c>
      <c r="I3391">
        <v>7824</v>
      </c>
      <c r="J3391">
        <v>7824</v>
      </c>
      <c r="K3391">
        <v>0</v>
      </c>
      <c r="L3391" s="2">
        <v>0</v>
      </c>
      <c r="M3391" s="2">
        <v>0</v>
      </c>
      <c r="N3391" s="2">
        <v>0</v>
      </c>
      <c r="O3391" s="2">
        <v>169.9</v>
      </c>
      <c r="P3391" s="2">
        <v>0</v>
      </c>
      <c r="Q3391" s="2">
        <v>0</v>
      </c>
      <c r="R3391" s="2">
        <v>0</v>
      </c>
      <c r="S3391" s="2">
        <v>0</v>
      </c>
      <c r="T3391" s="2">
        <v>0</v>
      </c>
      <c r="U3391" s="2">
        <v>169.9</v>
      </c>
      <c r="V3391" t="s">
        <v>55</v>
      </c>
    </row>
    <row r="3392" spans="1:22" ht="15.75" hidden="1" thickBot="1" x14ac:dyDescent="0.3">
      <c r="A3392" t="s">
        <v>8322</v>
      </c>
      <c r="B3392" s="6" t="s">
        <v>10749</v>
      </c>
      <c r="C3392" t="s">
        <v>1</v>
      </c>
      <c r="D3392" t="s">
        <v>7706</v>
      </c>
      <c r="E3392" t="s">
        <v>10329</v>
      </c>
      <c r="F3392" t="s">
        <v>10330</v>
      </c>
      <c r="G3392">
        <v>7823</v>
      </c>
      <c r="H3392">
        <v>7823</v>
      </c>
      <c r="I3392">
        <v>7823</v>
      </c>
      <c r="J3392">
        <v>7823</v>
      </c>
      <c r="K3392">
        <v>0</v>
      </c>
      <c r="L3392" s="2">
        <v>0</v>
      </c>
      <c r="M3392" s="2">
        <v>0</v>
      </c>
      <c r="N3392" s="2">
        <v>0</v>
      </c>
      <c r="O3392" s="2">
        <v>265.85000000000002</v>
      </c>
      <c r="P3392" s="2">
        <v>0</v>
      </c>
      <c r="Q3392" s="2">
        <v>0</v>
      </c>
      <c r="R3392" s="2">
        <v>0</v>
      </c>
      <c r="S3392" s="2">
        <v>0</v>
      </c>
      <c r="T3392" s="2">
        <v>0</v>
      </c>
      <c r="U3392" s="2">
        <v>265.85000000000002</v>
      </c>
      <c r="V3392" t="s">
        <v>55</v>
      </c>
    </row>
    <row r="3393" spans="1:22" ht="15.75" hidden="1" thickBot="1" x14ac:dyDescent="0.3">
      <c r="A3393" t="s">
        <v>8322</v>
      </c>
      <c r="B3393" s="6" t="s">
        <v>10749</v>
      </c>
      <c r="C3393" t="s">
        <v>1</v>
      </c>
      <c r="D3393" t="s">
        <v>7706</v>
      </c>
      <c r="E3393" t="s">
        <v>10329</v>
      </c>
      <c r="F3393" t="s">
        <v>10330</v>
      </c>
      <c r="G3393">
        <v>7822</v>
      </c>
      <c r="H3393">
        <v>7822</v>
      </c>
      <c r="I3393">
        <v>7822</v>
      </c>
      <c r="J3393">
        <v>7822</v>
      </c>
      <c r="K3393">
        <v>0</v>
      </c>
      <c r="L3393" s="2">
        <v>0</v>
      </c>
      <c r="M3393" s="2">
        <v>0</v>
      </c>
      <c r="N3393" s="2">
        <v>0</v>
      </c>
      <c r="O3393" s="2">
        <v>22</v>
      </c>
      <c r="P3393" s="2">
        <v>0</v>
      </c>
      <c r="Q3393" s="2">
        <v>0</v>
      </c>
      <c r="R3393" s="2">
        <v>0</v>
      </c>
      <c r="S3393" s="2">
        <v>0</v>
      </c>
      <c r="T3393" s="2">
        <v>0</v>
      </c>
      <c r="U3393" s="2">
        <v>22</v>
      </c>
      <c r="V3393" t="s">
        <v>55</v>
      </c>
    </row>
    <row r="3394" spans="1:22" ht="15.75" hidden="1" thickBot="1" x14ac:dyDescent="0.3">
      <c r="A3394" t="s">
        <v>8322</v>
      </c>
      <c r="B3394" s="6" t="s">
        <v>10749</v>
      </c>
      <c r="C3394" t="s">
        <v>1</v>
      </c>
      <c r="D3394" t="s">
        <v>7706</v>
      </c>
      <c r="E3394" t="s">
        <v>10329</v>
      </c>
      <c r="F3394" t="s">
        <v>10330</v>
      </c>
      <c r="G3394">
        <v>7821</v>
      </c>
      <c r="H3394">
        <v>7821</v>
      </c>
      <c r="I3394">
        <v>7821</v>
      </c>
      <c r="J3394">
        <v>7821</v>
      </c>
      <c r="K3394">
        <v>0</v>
      </c>
      <c r="L3394" s="2">
        <v>0</v>
      </c>
      <c r="M3394" s="2">
        <v>0</v>
      </c>
      <c r="N3394" s="2">
        <v>0</v>
      </c>
      <c r="O3394" s="2">
        <v>135</v>
      </c>
      <c r="P3394" s="2">
        <v>0</v>
      </c>
      <c r="Q3394" s="2">
        <v>0</v>
      </c>
      <c r="R3394" s="2">
        <v>0</v>
      </c>
      <c r="S3394" s="2">
        <v>0</v>
      </c>
      <c r="T3394" s="2">
        <v>0</v>
      </c>
      <c r="U3394" s="2">
        <v>135</v>
      </c>
      <c r="V3394" t="s">
        <v>55</v>
      </c>
    </row>
    <row r="3395" spans="1:22" ht="15.75" hidden="1" thickBot="1" x14ac:dyDescent="0.3">
      <c r="A3395" t="s">
        <v>8322</v>
      </c>
      <c r="B3395" s="6" t="s">
        <v>10749</v>
      </c>
      <c r="C3395" t="s">
        <v>1</v>
      </c>
      <c r="D3395" t="s">
        <v>7706</v>
      </c>
      <c r="E3395" t="s">
        <v>10329</v>
      </c>
      <c r="F3395" t="s">
        <v>10330</v>
      </c>
      <c r="G3395">
        <v>7820</v>
      </c>
      <c r="H3395">
        <v>7820</v>
      </c>
      <c r="I3395">
        <v>7820</v>
      </c>
      <c r="J3395">
        <v>7820</v>
      </c>
      <c r="K3395">
        <v>0</v>
      </c>
      <c r="L3395" s="2">
        <v>0</v>
      </c>
      <c r="M3395" s="2">
        <v>0</v>
      </c>
      <c r="N3395" s="2">
        <v>0</v>
      </c>
      <c r="O3395" s="2">
        <v>202.5</v>
      </c>
      <c r="P3395" s="2">
        <v>0</v>
      </c>
      <c r="Q3395" s="2">
        <v>0</v>
      </c>
      <c r="R3395" s="2">
        <v>0</v>
      </c>
      <c r="S3395" s="2">
        <v>0</v>
      </c>
      <c r="T3395" s="2">
        <v>0</v>
      </c>
      <c r="U3395" s="2">
        <v>202.5</v>
      </c>
      <c r="V3395" t="s">
        <v>55</v>
      </c>
    </row>
    <row r="3396" spans="1:22" ht="15.75" hidden="1" thickBot="1" x14ac:dyDescent="0.3">
      <c r="A3396" t="s">
        <v>8322</v>
      </c>
      <c r="B3396" s="6" t="s">
        <v>10749</v>
      </c>
      <c r="C3396" t="s">
        <v>1</v>
      </c>
      <c r="D3396" t="s">
        <v>7706</v>
      </c>
      <c r="E3396" t="s">
        <v>10329</v>
      </c>
      <c r="F3396" t="s">
        <v>10330</v>
      </c>
      <c r="G3396">
        <v>7819</v>
      </c>
      <c r="H3396">
        <v>7819</v>
      </c>
      <c r="I3396">
        <v>7819</v>
      </c>
      <c r="J3396">
        <v>7819</v>
      </c>
      <c r="K3396">
        <v>0</v>
      </c>
      <c r="L3396" s="2">
        <v>0</v>
      </c>
      <c r="M3396" s="2">
        <v>0</v>
      </c>
      <c r="N3396" s="2">
        <v>0</v>
      </c>
      <c r="O3396" s="2">
        <v>225.6</v>
      </c>
      <c r="P3396" s="2">
        <v>0</v>
      </c>
      <c r="Q3396" s="2">
        <v>0</v>
      </c>
      <c r="R3396" s="2">
        <v>0</v>
      </c>
      <c r="S3396" s="2">
        <v>0</v>
      </c>
      <c r="T3396" s="2">
        <v>0</v>
      </c>
      <c r="U3396" s="2">
        <v>225.6</v>
      </c>
      <c r="V3396" t="s">
        <v>55</v>
      </c>
    </row>
    <row r="3397" spans="1:22" ht="15.75" hidden="1" thickBot="1" x14ac:dyDescent="0.3">
      <c r="A3397" t="s">
        <v>8322</v>
      </c>
      <c r="B3397" s="6" t="s">
        <v>10749</v>
      </c>
      <c r="C3397" t="s">
        <v>1</v>
      </c>
      <c r="D3397" t="s">
        <v>7706</v>
      </c>
      <c r="E3397" t="s">
        <v>10329</v>
      </c>
      <c r="F3397" t="s">
        <v>10330</v>
      </c>
      <c r="G3397">
        <v>7818</v>
      </c>
      <c r="H3397">
        <v>7818</v>
      </c>
      <c r="I3397">
        <v>7818</v>
      </c>
      <c r="J3397">
        <v>7818</v>
      </c>
      <c r="K3397">
        <v>0</v>
      </c>
      <c r="L3397" s="2">
        <v>0</v>
      </c>
      <c r="M3397" s="2">
        <v>0</v>
      </c>
      <c r="N3397" s="2">
        <v>0</v>
      </c>
      <c r="O3397" s="2">
        <v>45</v>
      </c>
      <c r="P3397" s="2">
        <v>0</v>
      </c>
      <c r="Q3397" s="2">
        <v>0</v>
      </c>
      <c r="R3397" s="2">
        <v>0</v>
      </c>
      <c r="S3397" s="2">
        <v>0</v>
      </c>
      <c r="T3397" s="2">
        <v>0</v>
      </c>
      <c r="U3397" s="2">
        <v>45</v>
      </c>
      <c r="V3397" t="s">
        <v>55</v>
      </c>
    </row>
    <row r="3398" spans="1:22" ht="15.75" hidden="1" thickBot="1" x14ac:dyDescent="0.3">
      <c r="A3398" t="s">
        <v>8322</v>
      </c>
      <c r="B3398" s="6" t="s">
        <v>10749</v>
      </c>
      <c r="C3398" t="s">
        <v>1</v>
      </c>
      <c r="D3398" t="s">
        <v>7706</v>
      </c>
      <c r="E3398" t="s">
        <v>10329</v>
      </c>
      <c r="F3398" t="s">
        <v>10330</v>
      </c>
      <c r="G3398">
        <v>7817</v>
      </c>
      <c r="H3398">
        <v>7817</v>
      </c>
      <c r="I3398">
        <v>7817</v>
      </c>
      <c r="J3398">
        <v>7817</v>
      </c>
      <c r="K3398">
        <v>0</v>
      </c>
      <c r="L3398" s="2">
        <v>0</v>
      </c>
      <c r="M3398" s="2">
        <v>0</v>
      </c>
      <c r="N3398" s="2">
        <v>0</v>
      </c>
      <c r="O3398" s="2">
        <v>210</v>
      </c>
      <c r="P3398" s="2">
        <v>0</v>
      </c>
      <c r="Q3398" s="2">
        <v>0</v>
      </c>
      <c r="R3398" s="2">
        <v>0</v>
      </c>
      <c r="S3398" s="2">
        <v>0</v>
      </c>
      <c r="T3398" s="2">
        <v>0</v>
      </c>
      <c r="U3398" s="2">
        <v>210</v>
      </c>
      <c r="V3398" t="s">
        <v>55</v>
      </c>
    </row>
    <row r="3399" spans="1:22" ht="15.75" hidden="1" thickBot="1" x14ac:dyDescent="0.3">
      <c r="A3399" t="s">
        <v>8322</v>
      </c>
      <c r="B3399" s="6" t="s">
        <v>10749</v>
      </c>
      <c r="C3399" t="s">
        <v>1</v>
      </c>
      <c r="D3399" t="s">
        <v>7706</v>
      </c>
      <c r="E3399" t="s">
        <v>10329</v>
      </c>
      <c r="F3399" t="s">
        <v>10330</v>
      </c>
      <c r="G3399">
        <v>7816</v>
      </c>
      <c r="H3399">
        <v>7816</v>
      </c>
      <c r="I3399">
        <v>7816</v>
      </c>
      <c r="J3399">
        <v>7816</v>
      </c>
      <c r="K3399">
        <v>0</v>
      </c>
      <c r="L3399" s="2">
        <v>0</v>
      </c>
      <c r="M3399" s="2">
        <v>0</v>
      </c>
      <c r="N3399" s="2">
        <v>0</v>
      </c>
      <c r="O3399" s="2">
        <v>7.5</v>
      </c>
      <c r="P3399" s="2">
        <v>0</v>
      </c>
      <c r="Q3399" s="2">
        <v>0</v>
      </c>
      <c r="R3399" s="2">
        <v>0</v>
      </c>
      <c r="S3399" s="2">
        <v>0</v>
      </c>
      <c r="T3399" s="2">
        <v>0</v>
      </c>
      <c r="U3399" s="2">
        <v>7.5</v>
      </c>
      <c r="V3399" t="s">
        <v>55</v>
      </c>
    </row>
    <row r="3400" spans="1:22" ht="15.75" hidden="1" thickBot="1" x14ac:dyDescent="0.3">
      <c r="A3400" t="s">
        <v>8322</v>
      </c>
      <c r="B3400" s="6" t="s">
        <v>10749</v>
      </c>
      <c r="C3400" t="s">
        <v>1</v>
      </c>
      <c r="D3400" t="s">
        <v>7706</v>
      </c>
      <c r="E3400" t="s">
        <v>10329</v>
      </c>
      <c r="F3400" t="s">
        <v>10330</v>
      </c>
      <c r="G3400">
        <v>7815</v>
      </c>
      <c r="H3400">
        <v>7815</v>
      </c>
      <c r="I3400">
        <v>7815</v>
      </c>
      <c r="J3400">
        <v>7815</v>
      </c>
      <c r="K3400">
        <v>0</v>
      </c>
      <c r="L3400" s="2">
        <v>0</v>
      </c>
      <c r="M3400" s="2">
        <v>0</v>
      </c>
      <c r="N3400" s="2">
        <v>0</v>
      </c>
      <c r="O3400" s="2">
        <v>22</v>
      </c>
      <c r="P3400" s="2">
        <v>0</v>
      </c>
      <c r="Q3400" s="2">
        <v>0</v>
      </c>
      <c r="R3400" s="2">
        <v>0</v>
      </c>
      <c r="S3400" s="2">
        <v>0</v>
      </c>
      <c r="T3400" s="2">
        <v>0</v>
      </c>
      <c r="U3400" s="2">
        <v>22</v>
      </c>
      <c r="V3400" t="s">
        <v>55</v>
      </c>
    </row>
    <row r="3401" spans="1:22" ht="15.75" hidden="1" thickBot="1" x14ac:dyDescent="0.3">
      <c r="A3401" t="s">
        <v>8322</v>
      </c>
      <c r="B3401" s="6" t="s">
        <v>10749</v>
      </c>
      <c r="C3401" t="s">
        <v>1</v>
      </c>
      <c r="D3401" t="s">
        <v>7706</v>
      </c>
      <c r="E3401" t="s">
        <v>10329</v>
      </c>
      <c r="F3401" t="s">
        <v>10330</v>
      </c>
      <c r="G3401">
        <v>7814</v>
      </c>
      <c r="H3401">
        <v>7814</v>
      </c>
      <c r="I3401">
        <v>7814</v>
      </c>
      <c r="J3401">
        <v>7814</v>
      </c>
      <c r="K3401">
        <v>0</v>
      </c>
      <c r="L3401" s="2">
        <v>0</v>
      </c>
      <c r="M3401" s="2">
        <v>0</v>
      </c>
      <c r="N3401" s="2">
        <v>0</v>
      </c>
      <c r="O3401" s="2">
        <v>309</v>
      </c>
      <c r="P3401" s="2">
        <v>0</v>
      </c>
      <c r="Q3401" s="2">
        <v>0</v>
      </c>
      <c r="R3401" s="2">
        <v>0</v>
      </c>
      <c r="S3401" s="2">
        <v>0</v>
      </c>
      <c r="T3401" s="2">
        <v>0</v>
      </c>
      <c r="U3401" s="2">
        <v>309</v>
      </c>
      <c r="V3401" t="s">
        <v>55</v>
      </c>
    </row>
    <row r="3402" spans="1:22" ht="15.75" hidden="1" thickBot="1" x14ac:dyDescent="0.3">
      <c r="A3402" t="s">
        <v>8322</v>
      </c>
      <c r="B3402" s="6" t="s">
        <v>10748</v>
      </c>
      <c r="C3402" t="s">
        <v>1</v>
      </c>
      <c r="D3402" t="s">
        <v>7706</v>
      </c>
      <c r="E3402" t="s">
        <v>10329</v>
      </c>
      <c r="F3402" t="s">
        <v>10330</v>
      </c>
      <c r="G3402">
        <v>7813</v>
      </c>
      <c r="H3402">
        <v>7813</v>
      </c>
      <c r="I3402">
        <v>7813</v>
      </c>
      <c r="J3402">
        <v>7813</v>
      </c>
      <c r="K3402">
        <v>0</v>
      </c>
      <c r="L3402" s="2">
        <v>0</v>
      </c>
      <c r="M3402" s="2">
        <v>0</v>
      </c>
      <c r="N3402" s="2">
        <v>0</v>
      </c>
      <c r="O3402" s="2">
        <v>182.5</v>
      </c>
      <c r="P3402" s="2">
        <v>0</v>
      </c>
      <c r="Q3402" s="2">
        <v>0</v>
      </c>
      <c r="R3402" s="2">
        <v>0</v>
      </c>
      <c r="S3402" s="2">
        <v>0</v>
      </c>
      <c r="T3402" s="2">
        <v>0</v>
      </c>
      <c r="U3402" s="2">
        <v>182.5</v>
      </c>
      <c r="V3402" t="s">
        <v>55</v>
      </c>
    </row>
    <row r="3403" spans="1:22" ht="15.75" hidden="1" thickBot="1" x14ac:dyDescent="0.3">
      <c r="A3403" t="s">
        <v>8322</v>
      </c>
      <c r="B3403" s="6" t="s">
        <v>10748</v>
      </c>
      <c r="C3403" t="s">
        <v>1</v>
      </c>
      <c r="D3403" t="s">
        <v>7706</v>
      </c>
      <c r="E3403" t="s">
        <v>10329</v>
      </c>
      <c r="F3403" t="s">
        <v>10330</v>
      </c>
      <c r="G3403">
        <v>7812</v>
      </c>
      <c r="H3403">
        <v>7812</v>
      </c>
      <c r="I3403">
        <v>7812</v>
      </c>
      <c r="J3403">
        <v>7812</v>
      </c>
      <c r="K3403">
        <v>0</v>
      </c>
      <c r="L3403" s="2">
        <v>0</v>
      </c>
      <c r="M3403" s="2">
        <v>0</v>
      </c>
      <c r="N3403" s="2">
        <v>0</v>
      </c>
      <c r="O3403" s="2">
        <v>409.4</v>
      </c>
      <c r="P3403" s="2">
        <v>0</v>
      </c>
      <c r="Q3403" s="2">
        <v>0</v>
      </c>
      <c r="R3403" s="2">
        <v>0</v>
      </c>
      <c r="S3403" s="2">
        <v>0</v>
      </c>
      <c r="T3403" s="2">
        <v>0</v>
      </c>
      <c r="U3403" s="2">
        <v>409.4</v>
      </c>
      <c r="V3403" t="s">
        <v>55</v>
      </c>
    </row>
    <row r="3404" spans="1:22" ht="15.75" hidden="1" thickBot="1" x14ac:dyDescent="0.3">
      <c r="A3404" t="s">
        <v>8322</v>
      </c>
      <c r="B3404" s="6" t="s">
        <v>10748</v>
      </c>
      <c r="C3404" t="s">
        <v>1</v>
      </c>
      <c r="D3404" t="s">
        <v>7706</v>
      </c>
      <c r="E3404" t="s">
        <v>10329</v>
      </c>
      <c r="F3404" t="s">
        <v>10330</v>
      </c>
      <c r="G3404">
        <v>7811</v>
      </c>
      <c r="H3404">
        <v>7811</v>
      </c>
      <c r="I3404">
        <v>7811</v>
      </c>
      <c r="J3404">
        <v>7811</v>
      </c>
      <c r="K3404">
        <v>0</v>
      </c>
      <c r="L3404" s="2">
        <v>0</v>
      </c>
      <c r="M3404" s="2">
        <v>0</v>
      </c>
      <c r="N3404" s="2">
        <v>0</v>
      </c>
      <c r="O3404" s="2">
        <v>110</v>
      </c>
      <c r="P3404" s="2">
        <v>0</v>
      </c>
      <c r="Q3404" s="2">
        <v>0</v>
      </c>
      <c r="R3404" s="2">
        <v>0</v>
      </c>
      <c r="S3404" s="2">
        <v>0</v>
      </c>
      <c r="T3404" s="2">
        <v>0</v>
      </c>
      <c r="U3404" s="2">
        <v>110</v>
      </c>
      <c r="V3404" t="s">
        <v>55</v>
      </c>
    </row>
    <row r="3405" spans="1:22" ht="15.75" hidden="1" thickBot="1" x14ac:dyDescent="0.3">
      <c r="A3405" t="s">
        <v>8322</v>
      </c>
      <c r="B3405" s="6" t="s">
        <v>10748</v>
      </c>
      <c r="C3405" t="s">
        <v>1</v>
      </c>
      <c r="D3405" t="s">
        <v>7706</v>
      </c>
      <c r="E3405" t="s">
        <v>10329</v>
      </c>
      <c r="F3405" t="s">
        <v>10330</v>
      </c>
      <c r="G3405">
        <v>7810</v>
      </c>
      <c r="H3405">
        <v>7810</v>
      </c>
      <c r="I3405">
        <v>7810</v>
      </c>
      <c r="J3405">
        <v>7810</v>
      </c>
      <c r="K3405">
        <v>0</v>
      </c>
      <c r="L3405" s="2">
        <v>0</v>
      </c>
      <c r="M3405" s="2">
        <v>0</v>
      </c>
      <c r="N3405" s="2">
        <v>0</v>
      </c>
      <c r="O3405" s="2">
        <v>221</v>
      </c>
      <c r="P3405" s="2">
        <v>0</v>
      </c>
      <c r="Q3405" s="2">
        <v>0</v>
      </c>
      <c r="R3405" s="2">
        <v>0</v>
      </c>
      <c r="S3405" s="2">
        <v>0</v>
      </c>
      <c r="T3405" s="2">
        <v>0</v>
      </c>
      <c r="U3405" s="2">
        <v>221</v>
      </c>
      <c r="V3405" t="s">
        <v>55</v>
      </c>
    </row>
    <row r="3406" spans="1:22" ht="15.75" hidden="1" thickBot="1" x14ac:dyDescent="0.3">
      <c r="A3406" t="s">
        <v>8322</v>
      </c>
      <c r="B3406" s="6" t="s">
        <v>10748</v>
      </c>
      <c r="C3406" t="s">
        <v>1</v>
      </c>
      <c r="D3406" t="s">
        <v>7706</v>
      </c>
      <c r="E3406" t="s">
        <v>10329</v>
      </c>
      <c r="F3406" t="s">
        <v>10330</v>
      </c>
      <c r="G3406">
        <v>7809</v>
      </c>
      <c r="H3406">
        <v>7809</v>
      </c>
      <c r="I3406">
        <v>7809</v>
      </c>
      <c r="J3406">
        <v>7809</v>
      </c>
      <c r="K3406">
        <v>0</v>
      </c>
      <c r="L3406" s="2">
        <v>0</v>
      </c>
      <c r="M3406" s="2">
        <v>0</v>
      </c>
      <c r="N3406" s="2">
        <v>0</v>
      </c>
      <c r="O3406" s="2">
        <v>190.05</v>
      </c>
      <c r="P3406" s="2">
        <v>0</v>
      </c>
      <c r="Q3406" s="2">
        <v>0</v>
      </c>
      <c r="R3406" s="2">
        <v>0</v>
      </c>
      <c r="S3406" s="2">
        <v>0</v>
      </c>
      <c r="T3406" s="2">
        <v>0</v>
      </c>
      <c r="U3406" s="2">
        <v>190.05</v>
      </c>
      <c r="V3406" t="s">
        <v>55</v>
      </c>
    </row>
    <row r="3407" spans="1:22" ht="15.75" hidden="1" thickBot="1" x14ac:dyDescent="0.3">
      <c r="A3407" t="s">
        <v>8322</v>
      </c>
      <c r="B3407" s="6" t="s">
        <v>10748</v>
      </c>
      <c r="C3407" t="s">
        <v>1</v>
      </c>
      <c r="D3407" t="s">
        <v>7706</v>
      </c>
      <c r="E3407" t="s">
        <v>10329</v>
      </c>
      <c r="F3407" t="s">
        <v>10330</v>
      </c>
      <c r="G3407">
        <v>7808</v>
      </c>
      <c r="H3407">
        <v>7808</v>
      </c>
      <c r="I3407">
        <v>7808</v>
      </c>
      <c r="J3407">
        <v>7808</v>
      </c>
      <c r="K3407">
        <v>0</v>
      </c>
      <c r="L3407" s="2">
        <v>0</v>
      </c>
      <c r="M3407" s="2">
        <v>0</v>
      </c>
      <c r="N3407" s="2">
        <v>0</v>
      </c>
      <c r="O3407" s="2">
        <v>69.7</v>
      </c>
      <c r="P3407" s="2">
        <v>0</v>
      </c>
      <c r="Q3407" s="2">
        <v>0</v>
      </c>
      <c r="R3407" s="2">
        <v>0</v>
      </c>
      <c r="S3407" s="2">
        <v>0</v>
      </c>
      <c r="T3407" s="2">
        <v>0</v>
      </c>
      <c r="U3407" s="2">
        <v>69.7</v>
      </c>
      <c r="V3407" t="s">
        <v>55</v>
      </c>
    </row>
    <row r="3408" spans="1:22" ht="15.75" hidden="1" thickBot="1" x14ac:dyDescent="0.3">
      <c r="A3408" t="s">
        <v>8322</v>
      </c>
      <c r="B3408" s="6" t="s">
        <v>10748</v>
      </c>
      <c r="C3408" t="s">
        <v>1</v>
      </c>
      <c r="D3408" t="s">
        <v>7706</v>
      </c>
      <c r="E3408" t="s">
        <v>10329</v>
      </c>
      <c r="F3408" t="s">
        <v>10330</v>
      </c>
      <c r="G3408">
        <v>7807</v>
      </c>
      <c r="H3408">
        <v>7807</v>
      </c>
      <c r="I3408">
        <v>7807</v>
      </c>
      <c r="J3408">
        <v>7807</v>
      </c>
      <c r="K3408">
        <v>0</v>
      </c>
      <c r="L3408" s="2">
        <v>0</v>
      </c>
      <c r="M3408" s="2">
        <v>0</v>
      </c>
      <c r="N3408" s="2">
        <v>0</v>
      </c>
      <c r="O3408" s="2">
        <v>109.5</v>
      </c>
      <c r="P3408" s="2">
        <v>0</v>
      </c>
      <c r="Q3408" s="2">
        <v>0</v>
      </c>
      <c r="R3408" s="2">
        <v>0</v>
      </c>
      <c r="S3408" s="2">
        <v>0</v>
      </c>
      <c r="T3408" s="2">
        <v>0</v>
      </c>
      <c r="U3408" s="2">
        <v>109.5</v>
      </c>
      <c r="V3408" t="s">
        <v>55</v>
      </c>
    </row>
    <row r="3409" spans="1:22" ht="15.75" hidden="1" thickBot="1" x14ac:dyDescent="0.3">
      <c r="A3409" t="s">
        <v>8322</v>
      </c>
      <c r="B3409" s="6" t="s">
        <v>10748</v>
      </c>
      <c r="C3409" t="s">
        <v>1</v>
      </c>
      <c r="D3409" t="s">
        <v>7706</v>
      </c>
      <c r="E3409" t="s">
        <v>10329</v>
      </c>
      <c r="F3409" t="s">
        <v>10330</v>
      </c>
      <c r="G3409">
        <v>7806</v>
      </c>
      <c r="H3409">
        <v>7806</v>
      </c>
      <c r="I3409">
        <v>7806</v>
      </c>
      <c r="J3409">
        <v>7806</v>
      </c>
      <c r="K3409">
        <v>0</v>
      </c>
      <c r="L3409" s="2">
        <v>0</v>
      </c>
      <c r="M3409" s="2">
        <v>0</v>
      </c>
      <c r="N3409" s="2">
        <v>0</v>
      </c>
      <c r="O3409" s="2">
        <v>74.33</v>
      </c>
      <c r="P3409" s="2">
        <v>0</v>
      </c>
      <c r="Q3409" s="2">
        <v>0</v>
      </c>
      <c r="R3409" s="2">
        <v>0</v>
      </c>
      <c r="S3409" s="2">
        <v>0</v>
      </c>
      <c r="T3409" s="2">
        <v>0</v>
      </c>
      <c r="U3409" s="2">
        <v>74.33</v>
      </c>
      <c r="V3409" t="s">
        <v>55</v>
      </c>
    </row>
    <row r="3410" spans="1:22" ht="15.75" hidden="1" thickBot="1" x14ac:dyDescent="0.3">
      <c r="A3410" t="s">
        <v>8322</v>
      </c>
      <c r="B3410" s="6" t="s">
        <v>10748</v>
      </c>
      <c r="C3410" t="s">
        <v>1</v>
      </c>
      <c r="D3410" t="s">
        <v>7706</v>
      </c>
      <c r="E3410" t="s">
        <v>10329</v>
      </c>
      <c r="F3410" t="s">
        <v>10330</v>
      </c>
      <c r="G3410">
        <v>7805</v>
      </c>
      <c r="H3410">
        <v>7805</v>
      </c>
      <c r="I3410">
        <v>7805</v>
      </c>
      <c r="J3410">
        <v>7805</v>
      </c>
      <c r="K3410">
        <v>0</v>
      </c>
      <c r="L3410" s="2">
        <v>0</v>
      </c>
      <c r="M3410" s="2">
        <v>0</v>
      </c>
      <c r="N3410" s="2">
        <v>0</v>
      </c>
      <c r="O3410" s="2">
        <v>72.8</v>
      </c>
      <c r="P3410" s="2">
        <v>0</v>
      </c>
      <c r="Q3410" s="2">
        <v>0</v>
      </c>
      <c r="R3410" s="2">
        <v>0</v>
      </c>
      <c r="S3410" s="2">
        <v>0</v>
      </c>
      <c r="T3410" s="2">
        <v>0</v>
      </c>
      <c r="U3410" s="2">
        <v>72.8</v>
      </c>
      <c r="V3410" t="s">
        <v>55</v>
      </c>
    </row>
    <row r="3411" spans="1:22" ht="15.75" hidden="1" thickBot="1" x14ac:dyDescent="0.3">
      <c r="A3411" t="s">
        <v>8322</v>
      </c>
      <c r="B3411" s="6" t="s">
        <v>10748</v>
      </c>
      <c r="C3411" t="s">
        <v>1</v>
      </c>
      <c r="D3411" t="s">
        <v>7706</v>
      </c>
      <c r="E3411" t="s">
        <v>10329</v>
      </c>
      <c r="F3411" t="s">
        <v>10330</v>
      </c>
      <c r="G3411">
        <v>7804</v>
      </c>
      <c r="H3411">
        <v>7804</v>
      </c>
      <c r="I3411">
        <v>7804</v>
      </c>
      <c r="J3411">
        <v>7804</v>
      </c>
      <c r="K3411">
        <v>0</v>
      </c>
      <c r="L3411" s="2">
        <v>0</v>
      </c>
      <c r="M3411" s="2">
        <v>0</v>
      </c>
      <c r="N3411" s="2">
        <v>0</v>
      </c>
      <c r="O3411" s="2">
        <v>22.5</v>
      </c>
      <c r="P3411" s="2">
        <v>0</v>
      </c>
      <c r="Q3411" s="2">
        <v>0</v>
      </c>
      <c r="R3411" s="2">
        <v>0</v>
      </c>
      <c r="S3411" s="2">
        <v>0</v>
      </c>
      <c r="T3411" s="2">
        <v>0</v>
      </c>
      <c r="U3411" s="2">
        <v>22.5</v>
      </c>
      <c r="V3411" t="s">
        <v>55</v>
      </c>
    </row>
    <row r="3412" spans="1:22" ht="15.75" hidden="1" thickBot="1" x14ac:dyDescent="0.3">
      <c r="A3412" t="s">
        <v>8322</v>
      </c>
      <c r="B3412" s="6" t="s">
        <v>10748</v>
      </c>
      <c r="C3412" t="s">
        <v>1</v>
      </c>
      <c r="D3412" t="s">
        <v>7706</v>
      </c>
      <c r="E3412" t="s">
        <v>10329</v>
      </c>
      <c r="F3412" t="s">
        <v>10330</v>
      </c>
      <c r="G3412">
        <v>7803</v>
      </c>
      <c r="H3412">
        <v>7803</v>
      </c>
      <c r="I3412">
        <v>7803</v>
      </c>
      <c r="J3412">
        <v>7803</v>
      </c>
      <c r="K3412">
        <v>0</v>
      </c>
      <c r="L3412" s="2">
        <v>0</v>
      </c>
      <c r="M3412" s="2">
        <v>0</v>
      </c>
      <c r="N3412" s="2">
        <v>0</v>
      </c>
      <c r="O3412" s="2">
        <v>45</v>
      </c>
      <c r="P3412" s="2">
        <v>0</v>
      </c>
      <c r="Q3412" s="2">
        <v>0</v>
      </c>
      <c r="R3412" s="2">
        <v>0</v>
      </c>
      <c r="S3412" s="2">
        <v>0</v>
      </c>
      <c r="T3412" s="2">
        <v>0</v>
      </c>
      <c r="U3412" s="2">
        <v>45</v>
      </c>
      <c r="V3412" t="s">
        <v>55</v>
      </c>
    </row>
    <row r="3413" spans="1:22" ht="15.75" hidden="1" thickBot="1" x14ac:dyDescent="0.3">
      <c r="A3413" t="s">
        <v>8322</v>
      </c>
      <c r="B3413" s="6" t="s">
        <v>10748</v>
      </c>
      <c r="C3413" t="s">
        <v>1</v>
      </c>
      <c r="D3413" t="s">
        <v>7706</v>
      </c>
      <c r="E3413" t="s">
        <v>10329</v>
      </c>
      <c r="F3413" t="s">
        <v>10330</v>
      </c>
      <c r="G3413">
        <v>7802</v>
      </c>
      <c r="H3413">
        <v>7802</v>
      </c>
      <c r="I3413">
        <v>7802</v>
      </c>
      <c r="J3413">
        <v>7802</v>
      </c>
      <c r="K3413">
        <v>0</v>
      </c>
      <c r="L3413" s="2">
        <v>0</v>
      </c>
      <c r="M3413" s="2">
        <v>0</v>
      </c>
      <c r="N3413" s="2">
        <v>0</v>
      </c>
      <c r="O3413" s="2">
        <v>82.5</v>
      </c>
      <c r="P3413" s="2">
        <v>0</v>
      </c>
      <c r="Q3413" s="2">
        <v>0</v>
      </c>
      <c r="R3413" s="2">
        <v>0</v>
      </c>
      <c r="S3413" s="2">
        <v>0</v>
      </c>
      <c r="T3413" s="2">
        <v>0</v>
      </c>
      <c r="U3413" s="2">
        <v>82.5</v>
      </c>
      <c r="V3413" t="s">
        <v>55</v>
      </c>
    </row>
    <row r="3414" spans="1:22" ht="15.75" hidden="1" thickBot="1" x14ac:dyDescent="0.3">
      <c r="A3414" t="s">
        <v>8322</v>
      </c>
      <c r="B3414" s="6" t="s">
        <v>10748</v>
      </c>
      <c r="C3414" t="s">
        <v>1</v>
      </c>
      <c r="D3414" t="s">
        <v>7706</v>
      </c>
      <c r="E3414" t="s">
        <v>10329</v>
      </c>
      <c r="F3414" t="s">
        <v>10330</v>
      </c>
      <c r="G3414">
        <v>7801</v>
      </c>
      <c r="H3414">
        <v>7801</v>
      </c>
      <c r="I3414">
        <v>7801</v>
      </c>
      <c r="J3414">
        <v>7801</v>
      </c>
      <c r="K3414">
        <v>0</v>
      </c>
      <c r="L3414" s="2">
        <v>0</v>
      </c>
      <c r="M3414" s="2">
        <v>0</v>
      </c>
      <c r="N3414" s="2">
        <v>0</v>
      </c>
      <c r="O3414" s="2">
        <v>83.95</v>
      </c>
      <c r="P3414" s="2">
        <v>0</v>
      </c>
      <c r="Q3414" s="2">
        <v>0</v>
      </c>
      <c r="R3414" s="2">
        <v>0</v>
      </c>
      <c r="S3414" s="2">
        <v>0</v>
      </c>
      <c r="T3414" s="2">
        <v>0</v>
      </c>
      <c r="U3414" s="2">
        <v>83.95</v>
      </c>
      <c r="V3414" t="s">
        <v>55</v>
      </c>
    </row>
    <row r="3415" spans="1:22" ht="15.75" hidden="1" thickBot="1" x14ac:dyDescent="0.3">
      <c r="A3415" t="s">
        <v>8322</v>
      </c>
      <c r="B3415" s="6" t="s">
        <v>10748</v>
      </c>
      <c r="C3415" t="s">
        <v>1</v>
      </c>
      <c r="D3415" t="s">
        <v>7706</v>
      </c>
      <c r="E3415" t="s">
        <v>10329</v>
      </c>
      <c r="F3415" t="s">
        <v>10330</v>
      </c>
      <c r="G3415">
        <v>7800</v>
      </c>
      <c r="H3415">
        <v>7800</v>
      </c>
      <c r="I3415">
        <v>7800</v>
      </c>
      <c r="J3415">
        <v>7800</v>
      </c>
      <c r="K3415">
        <v>0</v>
      </c>
      <c r="L3415" s="2">
        <v>0</v>
      </c>
      <c r="M3415" s="2">
        <v>0</v>
      </c>
      <c r="N3415" s="2">
        <v>0</v>
      </c>
      <c r="O3415" s="2">
        <v>90</v>
      </c>
      <c r="P3415" s="2">
        <v>0</v>
      </c>
      <c r="Q3415" s="2">
        <v>0</v>
      </c>
      <c r="R3415" s="2">
        <v>0</v>
      </c>
      <c r="S3415" s="2">
        <v>0</v>
      </c>
      <c r="T3415" s="2">
        <v>0</v>
      </c>
      <c r="U3415" s="2">
        <v>90</v>
      </c>
      <c r="V3415" t="s">
        <v>55</v>
      </c>
    </row>
    <row r="3416" spans="1:22" ht="15.75" hidden="1" thickBot="1" x14ac:dyDescent="0.3">
      <c r="A3416" t="s">
        <v>8322</v>
      </c>
      <c r="B3416" s="6" t="s">
        <v>10748</v>
      </c>
      <c r="C3416" t="s">
        <v>1</v>
      </c>
      <c r="D3416" t="s">
        <v>7706</v>
      </c>
      <c r="E3416" t="s">
        <v>10329</v>
      </c>
      <c r="F3416" t="s">
        <v>10330</v>
      </c>
      <c r="G3416">
        <v>7799</v>
      </c>
      <c r="H3416">
        <v>7799</v>
      </c>
      <c r="I3416">
        <v>7799</v>
      </c>
      <c r="J3416">
        <v>7799</v>
      </c>
      <c r="K3416">
        <v>0</v>
      </c>
      <c r="L3416" s="2">
        <v>0</v>
      </c>
      <c r="M3416" s="2">
        <v>0</v>
      </c>
      <c r="N3416" s="2">
        <v>0</v>
      </c>
      <c r="O3416" s="2">
        <v>250</v>
      </c>
      <c r="P3416" s="2">
        <v>0</v>
      </c>
      <c r="Q3416" s="2">
        <v>0</v>
      </c>
      <c r="R3416" s="2">
        <v>0</v>
      </c>
      <c r="S3416" s="2">
        <v>0</v>
      </c>
      <c r="T3416" s="2">
        <v>0</v>
      </c>
      <c r="U3416" s="2">
        <v>250</v>
      </c>
      <c r="V3416" t="s">
        <v>55</v>
      </c>
    </row>
    <row r="3417" spans="1:22" ht="15.75" hidden="1" thickBot="1" x14ac:dyDescent="0.3">
      <c r="A3417" t="s">
        <v>8322</v>
      </c>
      <c r="B3417" s="6" t="s">
        <v>10748</v>
      </c>
      <c r="C3417" t="s">
        <v>1</v>
      </c>
      <c r="D3417" t="s">
        <v>7706</v>
      </c>
      <c r="E3417" t="s">
        <v>10329</v>
      </c>
      <c r="F3417" t="s">
        <v>10330</v>
      </c>
      <c r="G3417">
        <v>7798</v>
      </c>
      <c r="H3417">
        <v>7798</v>
      </c>
      <c r="I3417">
        <v>7798</v>
      </c>
      <c r="J3417">
        <v>7798</v>
      </c>
      <c r="K3417">
        <v>0</v>
      </c>
      <c r="L3417" s="2">
        <v>0</v>
      </c>
      <c r="M3417" s="2">
        <v>0</v>
      </c>
      <c r="N3417" s="2">
        <v>0</v>
      </c>
      <c r="O3417" s="2">
        <v>55.6</v>
      </c>
      <c r="P3417" s="2">
        <v>0</v>
      </c>
      <c r="Q3417" s="2">
        <v>0</v>
      </c>
      <c r="R3417" s="2">
        <v>0</v>
      </c>
      <c r="S3417" s="2">
        <v>0</v>
      </c>
      <c r="T3417" s="2">
        <v>0</v>
      </c>
      <c r="U3417" s="2">
        <v>55.6</v>
      </c>
      <c r="V3417" t="s">
        <v>55</v>
      </c>
    </row>
    <row r="3418" spans="1:22" ht="15.75" hidden="1" thickBot="1" x14ac:dyDescent="0.3">
      <c r="A3418" t="s">
        <v>8322</v>
      </c>
      <c r="B3418" s="6" t="s">
        <v>10748</v>
      </c>
      <c r="C3418" t="s">
        <v>1</v>
      </c>
      <c r="D3418" t="s">
        <v>7706</v>
      </c>
      <c r="E3418" t="s">
        <v>10329</v>
      </c>
      <c r="F3418" t="s">
        <v>10330</v>
      </c>
      <c r="G3418">
        <v>7797</v>
      </c>
      <c r="H3418">
        <v>7797</v>
      </c>
      <c r="I3418">
        <v>7797</v>
      </c>
      <c r="J3418">
        <v>7797</v>
      </c>
      <c r="K3418">
        <v>0</v>
      </c>
      <c r="L3418" s="2">
        <v>0</v>
      </c>
      <c r="M3418" s="2">
        <v>0</v>
      </c>
      <c r="N3418" s="2">
        <v>0</v>
      </c>
      <c r="O3418" s="2">
        <v>6</v>
      </c>
      <c r="P3418" s="2">
        <v>0</v>
      </c>
      <c r="Q3418" s="2">
        <v>0</v>
      </c>
      <c r="R3418" s="2">
        <v>0</v>
      </c>
      <c r="S3418" s="2">
        <v>0</v>
      </c>
      <c r="T3418" s="2">
        <v>0</v>
      </c>
      <c r="U3418" s="2">
        <v>6</v>
      </c>
      <c r="V3418" t="s">
        <v>55</v>
      </c>
    </row>
    <row r="3419" spans="1:22" ht="15.75" hidden="1" thickBot="1" x14ac:dyDescent="0.3">
      <c r="A3419" t="s">
        <v>8322</v>
      </c>
      <c r="B3419" s="6" t="s">
        <v>10748</v>
      </c>
      <c r="C3419" t="s">
        <v>1</v>
      </c>
      <c r="D3419" t="s">
        <v>7706</v>
      </c>
      <c r="E3419" t="s">
        <v>10329</v>
      </c>
      <c r="F3419" t="s">
        <v>10330</v>
      </c>
      <c r="G3419">
        <v>7796</v>
      </c>
      <c r="H3419">
        <v>7796</v>
      </c>
      <c r="I3419">
        <v>7796</v>
      </c>
      <c r="J3419">
        <v>7796</v>
      </c>
      <c r="K3419">
        <v>0</v>
      </c>
      <c r="L3419" s="2">
        <v>0</v>
      </c>
      <c r="M3419" s="2">
        <v>0</v>
      </c>
      <c r="N3419" s="2">
        <v>0</v>
      </c>
      <c r="O3419" s="2">
        <v>199.1</v>
      </c>
      <c r="P3419" s="2">
        <v>0</v>
      </c>
      <c r="Q3419" s="2">
        <v>0</v>
      </c>
      <c r="R3419" s="2">
        <v>0</v>
      </c>
      <c r="S3419" s="2">
        <v>0</v>
      </c>
      <c r="T3419" s="2">
        <v>0</v>
      </c>
      <c r="U3419" s="2">
        <v>199.1</v>
      </c>
      <c r="V3419" t="s">
        <v>55</v>
      </c>
    </row>
    <row r="3420" spans="1:22" ht="15.75" hidden="1" thickBot="1" x14ac:dyDescent="0.3">
      <c r="A3420" t="s">
        <v>8322</v>
      </c>
      <c r="B3420" s="6" t="s">
        <v>10748</v>
      </c>
      <c r="C3420" t="s">
        <v>1</v>
      </c>
      <c r="D3420" t="s">
        <v>7706</v>
      </c>
      <c r="E3420" t="s">
        <v>10329</v>
      </c>
      <c r="F3420" t="s">
        <v>10330</v>
      </c>
      <c r="G3420">
        <v>7795</v>
      </c>
      <c r="H3420">
        <v>7795</v>
      </c>
      <c r="I3420">
        <v>7795</v>
      </c>
      <c r="J3420">
        <v>7795</v>
      </c>
      <c r="K3420">
        <v>0</v>
      </c>
      <c r="L3420" s="2">
        <v>0</v>
      </c>
      <c r="M3420" s="2">
        <v>0</v>
      </c>
      <c r="N3420" s="2">
        <v>0</v>
      </c>
      <c r="O3420" s="2">
        <v>593</v>
      </c>
      <c r="P3420" s="2">
        <v>0</v>
      </c>
      <c r="Q3420" s="2">
        <v>0</v>
      </c>
      <c r="R3420" s="2">
        <v>0</v>
      </c>
      <c r="S3420" s="2">
        <v>0</v>
      </c>
      <c r="T3420" s="2">
        <v>0</v>
      </c>
      <c r="U3420" s="2">
        <v>593</v>
      </c>
      <c r="V3420" t="s">
        <v>55</v>
      </c>
    </row>
    <row r="3421" spans="1:22" ht="15.75" hidden="1" thickBot="1" x14ac:dyDescent="0.3">
      <c r="A3421" t="s">
        <v>8322</v>
      </c>
      <c r="B3421" s="6" t="s">
        <v>10748</v>
      </c>
      <c r="C3421" t="s">
        <v>1</v>
      </c>
      <c r="D3421" t="s">
        <v>7706</v>
      </c>
      <c r="E3421" t="s">
        <v>10329</v>
      </c>
      <c r="F3421" t="s">
        <v>10330</v>
      </c>
      <c r="G3421">
        <v>7794</v>
      </c>
      <c r="H3421">
        <v>7794</v>
      </c>
      <c r="I3421">
        <v>7794</v>
      </c>
      <c r="J3421">
        <v>7794</v>
      </c>
      <c r="K3421">
        <v>0</v>
      </c>
      <c r="L3421" s="2">
        <v>0</v>
      </c>
      <c r="M3421" s="2">
        <v>0</v>
      </c>
      <c r="N3421" s="2">
        <v>0</v>
      </c>
      <c r="O3421" s="2">
        <v>750</v>
      </c>
      <c r="P3421" s="2">
        <v>0</v>
      </c>
      <c r="Q3421" s="2">
        <v>0</v>
      </c>
      <c r="R3421" s="2">
        <v>0</v>
      </c>
      <c r="S3421" s="2">
        <v>0</v>
      </c>
      <c r="T3421" s="2">
        <v>0</v>
      </c>
      <c r="U3421" s="2">
        <v>750</v>
      </c>
      <c r="V3421" t="s">
        <v>55</v>
      </c>
    </row>
    <row r="3422" spans="1:22" ht="15.75" hidden="1" thickBot="1" x14ac:dyDescent="0.3">
      <c r="A3422" t="s">
        <v>8322</v>
      </c>
      <c r="B3422" s="6" t="s">
        <v>10748</v>
      </c>
      <c r="C3422" t="s">
        <v>1</v>
      </c>
      <c r="D3422" t="s">
        <v>7706</v>
      </c>
      <c r="E3422" t="s">
        <v>10329</v>
      </c>
      <c r="F3422" t="s">
        <v>10330</v>
      </c>
      <c r="G3422">
        <v>7793</v>
      </c>
      <c r="H3422">
        <v>7793</v>
      </c>
      <c r="I3422">
        <v>7793</v>
      </c>
      <c r="J3422">
        <v>7793</v>
      </c>
      <c r="K3422">
        <v>0</v>
      </c>
      <c r="L3422" s="2">
        <v>0</v>
      </c>
      <c r="M3422" s="2">
        <v>0</v>
      </c>
      <c r="N3422" s="2">
        <v>0</v>
      </c>
      <c r="O3422" s="2">
        <v>88</v>
      </c>
      <c r="P3422" s="2">
        <v>0</v>
      </c>
      <c r="Q3422" s="2">
        <v>0</v>
      </c>
      <c r="R3422" s="2">
        <v>0</v>
      </c>
      <c r="S3422" s="2">
        <v>0</v>
      </c>
      <c r="T3422" s="2">
        <v>0</v>
      </c>
      <c r="U3422" s="2">
        <v>88</v>
      </c>
      <c r="V3422" t="s">
        <v>55</v>
      </c>
    </row>
    <row r="3423" spans="1:22" ht="15.75" hidden="1" thickBot="1" x14ac:dyDescent="0.3">
      <c r="A3423" t="s">
        <v>8322</v>
      </c>
      <c r="B3423" s="6" t="s">
        <v>10748</v>
      </c>
      <c r="C3423" t="s">
        <v>1</v>
      </c>
      <c r="D3423" t="s">
        <v>7706</v>
      </c>
      <c r="E3423" t="s">
        <v>10329</v>
      </c>
      <c r="F3423" t="s">
        <v>10330</v>
      </c>
      <c r="G3423">
        <v>7792</v>
      </c>
      <c r="H3423">
        <v>7792</v>
      </c>
      <c r="I3423">
        <v>7792</v>
      </c>
      <c r="J3423">
        <v>7792</v>
      </c>
      <c r="K3423">
        <v>0</v>
      </c>
      <c r="L3423" s="2">
        <v>0</v>
      </c>
      <c r="M3423" s="2">
        <v>0</v>
      </c>
      <c r="N3423" s="2">
        <v>0</v>
      </c>
      <c r="O3423" s="2">
        <v>25</v>
      </c>
      <c r="P3423" s="2">
        <v>0</v>
      </c>
      <c r="Q3423" s="2">
        <v>0</v>
      </c>
      <c r="R3423" s="2">
        <v>0</v>
      </c>
      <c r="S3423" s="2">
        <v>0</v>
      </c>
      <c r="T3423" s="2">
        <v>0</v>
      </c>
      <c r="U3423" s="2">
        <v>25</v>
      </c>
      <c r="V3423" t="s">
        <v>55</v>
      </c>
    </row>
    <row r="3424" spans="1:22" ht="15.75" hidden="1" thickBot="1" x14ac:dyDescent="0.3">
      <c r="A3424" t="s">
        <v>8322</v>
      </c>
      <c r="B3424" s="6" t="s">
        <v>10748</v>
      </c>
      <c r="C3424" t="s">
        <v>1</v>
      </c>
      <c r="D3424" t="s">
        <v>7706</v>
      </c>
      <c r="E3424" t="s">
        <v>10329</v>
      </c>
      <c r="F3424" t="s">
        <v>10330</v>
      </c>
      <c r="G3424">
        <v>7791</v>
      </c>
      <c r="H3424">
        <v>7791</v>
      </c>
      <c r="I3424">
        <v>7791</v>
      </c>
      <c r="J3424">
        <v>7791</v>
      </c>
      <c r="K3424">
        <v>0</v>
      </c>
      <c r="L3424" s="2">
        <v>0</v>
      </c>
      <c r="M3424" s="2">
        <v>0</v>
      </c>
      <c r="N3424" s="2">
        <v>0</v>
      </c>
      <c r="O3424" s="2">
        <v>13</v>
      </c>
      <c r="P3424" s="2">
        <v>0</v>
      </c>
      <c r="Q3424" s="2">
        <v>0</v>
      </c>
      <c r="R3424" s="2">
        <v>0</v>
      </c>
      <c r="S3424" s="2">
        <v>0</v>
      </c>
      <c r="T3424" s="2">
        <v>0</v>
      </c>
      <c r="U3424" s="2">
        <v>13</v>
      </c>
      <c r="V3424" t="s">
        <v>55</v>
      </c>
    </row>
    <row r="3425" spans="1:22" ht="15.75" hidden="1" thickBot="1" x14ac:dyDescent="0.3">
      <c r="A3425" t="s">
        <v>8322</v>
      </c>
      <c r="B3425" s="6" t="s">
        <v>10748</v>
      </c>
      <c r="C3425" t="s">
        <v>1</v>
      </c>
      <c r="D3425" t="s">
        <v>7706</v>
      </c>
      <c r="E3425" t="s">
        <v>10329</v>
      </c>
      <c r="F3425" t="s">
        <v>10330</v>
      </c>
      <c r="G3425">
        <v>7790</v>
      </c>
      <c r="H3425">
        <v>7790</v>
      </c>
      <c r="I3425">
        <v>7790</v>
      </c>
      <c r="J3425">
        <v>7790</v>
      </c>
      <c r="K3425">
        <v>0</v>
      </c>
      <c r="L3425" s="2">
        <v>0</v>
      </c>
      <c r="M3425" s="2">
        <v>0</v>
      </c>
      <c r="N3425" s="2">
        <v>0</v>
      </c>
      <c r="O3425" s="2">
        <v>366.68</v>
      </c>
      <c r="P3425" s="2">
        <v>0</v>
      </c>
      <c r="Q3425" s="2">
        <v>0</v>
      </c>
      <c r="R3425" s="2">
        <v>0</v>
      </c>
      <c r="S3425" s="2">
        <v>0</v>
      </c>
      <c r="T3425" s="2">
        <v>0</v>
      </c>
      <c r="U3425" s="2">
        <v>366.68</v>
      </c>
      <c r="V3425" t="s">
        <v>55</v>
      </c>
    </row>
    <row r="3426" spans="1:22" ht="15.75" hidden="1" thickBot="1" x14ac:dyDescent="0.3">
      <c r="A3426" t="s">
        <v>8322</v>
      </c>
      <c r="B3426" s="6" t="s">
        <v>10748</v>
      </c>
      <c r="C3426" t="s">
        <v>1</v>
      </c>
      <c r="D3426" t="s">
        <v>7706</v>
      </c>
      <c r="E3426" t="s">
        <v>10329</v>
      </c>
      <c r="F3426" t="s">
        <v>10330</v>
      </c>
      <c r="G3426">
        <v>7789</v>
      </c>
      <c r="H3426">
        <v>7789</v>
      </c>
      <c r="I3426">
        <v>7789</v>
      </c>
      <c r="J3426">
        <v>7789</v>
      </c>
      <c r="K3426">
        <v>0</v>
      </c>
      <c r="L3426" s="2">
        <v>0</v>
      </c>
      <c r="M3426" s="2">
        <v>0</v>
      </c>
      <c r="N3426" s="2">
        <v>0</v>
      </c>
      <c r="O3426" s="2">
        <v>9</v>
      </c>
      <c r="P3426" s="2">
        <v>0</v>
      </c>
      <c r="Q3426" s="2">
        <v>0</v>
      </c>
      <c r="R3426" s="2">
        <v>0</v>
      </c>
      <c r="S3426" s="2">
        <v>0</v>
      </c>
      <c r="T3426" s="2">
        <v>0</v>
      </c>
      <c r="U3426" s="2">
        <v>9</v>
      </c>
      <c r="V3426" t="s">
        <v>55</v>
      </c>
    </row>
    <row r="3427" spans="1:22" ht="15.75" hidden="1" thickBot="1" x14ac:dyDescent="0.3">
      <c r="A3427" t="s">
        <v>8322</v>
      </c>
      <c r="B3427" s="6" t="s">
        <v>10748</v>
      </c>
      <c r="C3427" t="s">
        <v>1</v>
      </c>
      <c r="D3427" t="s">
        <v>7706</v>
      </c>
      <c r="E3427" t="s">
        <v>10329</v>
      </c>
      <c r="F3427" t="s">
        <v>10330</v>
      </c>
      <c r="G3427">
        <v>7788</v>
      </c>
      <c r="H3427">
        <v>7788</v>
      </c>
      <c r="I3427">
        <v>7788</v>
      </c>
      <c r="J3427">
        <v>7788</v>
      </c>
      <c r="K3427">
        <v>0</v>
      </c>
      <c r="L3427" s="2">
        <v>0</v>
      </c>
      <c r="M3427" s="2">
        <v>0</v>
      </c>
      <c r="N3427" s="2">
        <v>0</v>
      </c>
      <c r="O3427" s="2">
        <v>8.75</v>
      </c>
      <c r="P3427" s="2">
        <v>0</v>
      </c>
      <c r="Q3427" s="2">
        <v>0</v>
      </c>
      <c r="R3427" s="2">
        <v>0</v>
      </c>
      <c r="S3427" s="2">
        <v>0</v>
      </c>
      <c r="T3427" s="2">
        <v>0</v>
      </c>
      <c r="U3427" s="2">
        <v>8.75</v>
      </c>
      <c r="V3427" t="s">
        <v>55</v>
      </c>
    </row>
    <row r="3428" spans="1:22" ht="15.75" hidden="1" thickBot="1" x14ac:dyDescent="0.3">
      <c r="A3428" t="s">
        <v>8322</v>
      </c>
      <c r="B3428" s="6" t="s">
        <v>10748</v>
      </c>
      <c r="C3428" t="s">
        <v>1</v>
      </c>
      <c r="D3428" t="s">
        <v>7706</v>
      </c>
      <c r="E3428" t="s">
        <v>10329</v>
      </c>
      <c r="F3428" t="s">
        <v>10330</v>
      </c>
      <c r="G3428">
        <v>7787</v>
      </c>
      <c r="H3428">
        <v>7787</v>
      </c>
      <c r="I3428">
        <v>7787</v>
      </c>
      <c r="J3428">
        <v>7787</v>
      </c>
      <c r="K3428">
        <v>0</v>
      </c>
      <c r="L3428" s="2">
        <v>0</v>
      </c>
      <c r="M3428" s="2">
        <v>0</v>
      </c>
      <c r="N3428" s="2">
        <v>0</v>
      </c>
      <c r="O3428" s="2">
        <v>83.95</v>
      </c>
      <c r="P3428" s="2">
        <v>0</v>
      </c>
      <c r="Q3428" s="2">
        <v>0</v>
      </c>
      <c r="R3428" s="2">
        <v>0</v>
      </c>
      <c r="S3428" s="2">
        <v>0</v>
      </c>
      <c r="T3428" s="2">
        <v>0</v>
      </c>
      <c r="U3428" s="2">
        <v>83.95</v>
      </c>
      <c r="V3428" t="s">
        <v>55</v>
      </c>
    </row>
    <row r="3429" spans="1:22" ht="15.75" hidden="1" thickBot="1" x14ac:dyDescent="0.3">
      <c r="A3429" t="s">
        <v>8322</v>
      </c>
      <c r="B3429" s="6" t="s">
        <v>10748</v>
      </c>
      <c r="C3429" t="s">
        <v>1</v>
      </c>
      <c r="D3429" t="s">
        <v>7706</v>
      </c>
      <c r="E3429" t="s">
        <v>10329</v>
      </c>
      <c r="F3429" t="s">
        <v>10330</v>
      </c>
      <c r="G3429">
        <v>7786</v>
      </c>
      <c r="H3429">
        <v>7786</v>
      </c>
      <c r="I3429">
        <v>7786</v>
      </c>
      <c r="J3429">
        <v>7786</v>
      </c>
      <c r="K3429">
        <v>0</v>
      </c>
      <c r="L3429" s="2">
        <v>0</v>
      </c>
      <c r="M3429" s="2">
        <v>0</v>
      </c>
      <c r="N3429" s="2">
        <v>0</v>
      </c>
      <c r="O3429" s="2">
        <v>6</v>
      </c>
      <c r="P3429" s="2">
        <v>0</v>
      </c>
      <c r="Q3429" s="2">
        <v>0</v>
      </c>
      <c r="R3429" s="2">
        <v>0</v>
      </c>
      <c r="S3429" s="2">
        <v>0</v>
      </c>
      <c r="T3429" s="2">
        <v>0</v>
      </c>
      <c r="U3429" s="2">
        <v>6</v>
      </c>
      <c r="V3429" t="s">
        <v>55</v>
      </c>
    </row>
    <row r="3430" spans="1:22" ht="15.75" hidden="1" thickBot="1" x14ac:dyDescent="0.3">
      <c r="A3430" t="s">
        <v>8322</v>
      </c>
      <c r="B3430" s="6" t="s">
        <v>10748</v>
      </c>
      <c r="C3430" t="s">
        <v>1</v>
      </c>
      <c r="D3430" t="s">
        <v>7706</v>
      </c>
      <c r="E3430" t="s">
        <v>10329</v>
      </c>
      <c r="F3430" t="s">
        <v>10330</v>
      </c>
      <c r="G3430">
        <v>7785</v>
      </c>
      <c r="H3430">
        <v>7785</v>
      </c>
      <c r="I3430">
        <v>7785</v>
      </c>
      <c r="J3430">
        <v>7785</v>
      </c>
      <c r="K3430">
        <v>0</v>
      </c>
      <c r="L3430" s="2">
        <v>0</v>
      </c>
      <c r="M3430" s="2">
        <v>0</v>
      </c>
      <c r="N3430" s="2">
        <v>0</v>
      </c>
      <c r="O3430" s="2">
        <v>288</v>
      </c>
      <c r="P3430" s="2">
        <v>0</v>
      </c>
      <c r="Q3430" s="2">
        <v>0</v>
      </c>
      <c r="R3430" s="2">
        <v>0</v>
      </c>
      <c r="S3430" s="2">
        <v>0</v>
      </c>
      <c r="T3430" s="2">
        <v>0</v>
      </c>
      <c r="U3430" s="2">
        <v>288</v>
      </c>
      <c r="V3430" t="s">
        <v>55</v>
      </c>
    </row>
    <row r="3431" spans="1:22" ht="15.75" hidden="1" thickBot="1" x14ac:dyDescent="0.3">
      <c r="A3431" t="s">
        <v>8322</v>
      </c>
      <c r="B3431" s="6" t="s">
        <v>10748</v>
      </c>
      <c r="C3431" t="s">
        <v>1</v>
      </c>
      <c r="D3431" t="s">
        <v>7706</v>
      </c>
      <c r="E3431" t="s">
        <v>10329</v>
      </c>
      <c r="F3431" t="s">
        <v>10330</v>
      </c>
      <c r="G3431">
        <v>7784</v>
      </c>
      <c r="H3431">
        <v>7784</v>
      </c>
      <c r="I3431">
        <v>7784</v>
      </c>
      <c r="J3431">
        <v>7784</v>
      </c>
      <c r="K3431">
        <v>0</v>
      </c>
      <c r="L3431" s="2">
        <v>0</v>
      </c>
      <c r="M3431" s="2">
        <v>0</v>
      </c>
      <c r="N3431" s="2">
        <v>0</v>
      </c>
      <c r="O3431" s="2">
        <v>226.25</v>
      </c>
      <c r="P3431" s="2">
        <v>0</v>
      </c>
      <c r="Q3431" s="2">
        <v>0</v>
      </c>
      <c r="R3431" s="2">
        <v>0</v>
      </c>
      <c r="S3431" s="2">
        <v>0</v>
      </c>
      <c r="T3431" s="2">
        <v>0</v>
      </c>
      <c r="U3431" s="2">
        <v>226.25</v>
      </c>
      <c r="V3431" t="s">
        <v>55</v>
      </c>
    </row>
    <row r="3432" spans="1:22" ht="15.75" hidden="1" thickBot="1" x14ac:dyDescent="0.3">
      <c r="A3432" t="s">
        <v>8322</v>
      </c>
      <c r="B3432" s="6" t="s">
        <v>10748</v>
      </c>
      <c r="C3432" t="s">
        <v>1</v>
      </c>
      <c r="D3432" t="s">
        <v>7706</v>
      </c>
      <c r="E3432" t="s">
        <v>10329</v>
      </c>
      <c r="F3432" t="s">
        <v>10330</v>
      </c>
      <c r="G3432">
        <v>7783</v>
      </c>
      <c r="H3432">
        <v>7783</v>
      </c>
      <c r="I3432">
        <v>7783</v>
      </c>
      <c r="J3432">
        <v>7783</v>
      </c>
      <c r="K3432">
        <v>0</v>
      </c>
      <c r="L3432" s="2">
        <v>0</v>
      </c>
      <c r="M3432" s="2">
        <v>0</v>
      </c>
      <c r="N3432" s="2">
        <v>0</v>
      </c>
      <c r="O3432" s="2">
        <v>167.2</v>
      </c>
      <c r="P3432" s="2">
        <v>0</v>
      </c>
      <c r="Q3432" s="2">
        <v>0</v>
      </c>
      <c r="R3432" s="2">
        <v>0</v>
      </c>
      <c r="S3432" s="2">
        <v>0</v>
      </c>
      <c r="T3432" s="2">
        <v>0</v>
      </c>
      <c r="U3432" s="2">
        <v>167.2</v>
      </c>
      <c r="V3432" t="s">
        <v>55</v>
      </c>
    </row>
    <row r="3433" spans="1:22" ht="15.75" hidden="1" thickBot="1" x14ac:dyDescent="0.3">
      <c r="A3433" t="s">
        <v>8322</v>
      </c>
      <c r="B3433" s="6" t="s">
        <v>10748</v>
      </c>
      <c r="C3433" t="s">
        <v>1</v>
      </c>
      <c r="D3433" t="s">
        <v>7706</v>
      </c>
      <c r="E3433" t="s">
        <v>10329</v>
      </c>
      <c r="F3433" t="s">
        <v>10330</v>
      </c>
      <c r="G3433">
        <v>7782</v>
      </c>
      <c r="H3433">
        <v>7782</v>
      </c>
      <c r="I3433">
        <v>7782</v>
      </c>
      <c r="J3433">
        <v>7782</v>
      </c>
      <c r="K3433">
        <v>0</v>
      </c>
      <c r="L3433" s="2">
        <v>0</v>
      </c>
      <c r="M3433" s="2">
        <v>0</v>
      </c>
      <c r="N3433" s="2">
        <v>0</v>
      </c>
      <c r="O3433" s="2">
        <v>563.6</v>
      </c>
      <c r="P3433" s="2">
        <v>0</v>
      </c>
      <c r="Q3433" s="2">
        <v>0</v>
      </c>
      <c r="R3433" s="2">
        <v>0</v>
      </c>
      <c r="S3433" s="2">
        <v>0</v>
      </c>
      <c r="T3433" s="2">
        <v>0</v>
      </c>
      <c r="U3433" s="2">
        <v>563.6</v>
      </c>
      <c r="V3433" t="s">
        <v>55</v>
      </c>
    </row>
    <row r="3434" spans="1:22" ht="15.75" hidden="1" thickBot="1" x14ac:dyDescent="0.3">
      <c r="A3434" t="s">
        <v>8322</v>
      </c>
      <c r="B3434" s="6" t="s">
        <v>10748</v>
      </c>
      <c r="C3434" t="s">
        <v>1</v>
      </c>
      <c r="D3434" t="s">
        <v>7706</v>
      </c>
      <c r="E3434" t="s">
        <v>10329</v>
      </c>
      <c r="F3434" t="s">
        <v>10330</v>
      </c>
      <c r="G3434">
        <v>7781</v>
      </c>
      <c r="H3434">
        <v>7781</v>
      </c>
      <c r="I3434">
        <v>7781</v>
      </c>
      <c r="J3434">
        <v>7781</v>
      </c>
      <c r="K3434">
        <v>0</v>
      </c>
      <c r="L3434" s="2">
        <v>0</v>
      </c>
      <c r="M3434" s="2">
        <v>0</v>
      </c>
      <c r="N3434" s="2">
        <v>0</v>
      </c>
      <c r="O3434" s="2">
        <v>10.95</v>
      </c>
      <c r="P3434" s="2">
        <v>0</v>
      </c>
      <c r="Q3434" s="2">
        <v>0</v>
      </c>
      <c r="R3434" s="2">
        <v>0</v>
      </c>
      <c r="S3434" s="2">
        <v>0</v>
      </c>
      <c r="T3434" s="2">
        <v>0</v>
      </c>
      <c r="U3434" s="2">
        <v>10.95</v>
      </c>
      <c r="V3434" t="s">
        <v>55</v>
      </c>
    </row>
    <row r="3435" spans="1:22" ht="15.75" hidden="1" thickBot="1" x14ac:dyDescent="0.3">
      <c r="A3435" t="s">
        <v>8322</v>
      </c>
      <c r="B3435" s="6" t="s">
        <v>10748</v>
      </c>
      <c r="C3435" t="s">
        <v>1</v>
      </c>
      <c r="D3435" t="s">
        <v>7706</v>
      </c>
      <c r="E3435" t="s">
        <v>10329</v>
      </c>
      <c r="F3435" t="s">
        <v>10330</v>
      </c>
      <c r="G3435">
        <v>7780</v>
      </c>
      <c r="H3435">
        <v>7780</v>
      </c>
      <c r="I3435">
        <v>7780</v>
      </c>
      <c r="J3435">
        <v>7780</v>
      </c>
      <c r="K3435">
        <v>0</v>
      </c>
      <c r="L3435" s="2">
        <v>0</v>
      </c>
      <c r="M3435" s="2">
        <v>0</v>
      </c>
      <c r="N3435" s="2">
        <v>0</v>
      </c>
      <c r="O3435" s="2">
        <v>34.299999999999997</v>
      </c>
      <c r="P3435" s="2">
        <v>0</v>
      </c>
      <c r="Q3435" s="2">
        <v>0</v>
      </c>
      <c r="R3435" s="2">
        <v>0</v>
      </c>
      <c r="S3435" s="2">
        <v>0</v>
      </c>
      <c r="T3435" s="2">
        <v>0</v>
      </c>
      <c r="U3435" s="2">
        <v>34.299999999999997</v>
      </c>
      <c r="V3435" t="s">
        <v>55</v>
      </c>
    </row>
    <row r="3436" spans="1:22" ht="15.75" hidden="1" thickBot="1" x14ac:dyDescent="0.3">
      <c r="A3436" t="s">
        <v>8322</v>
      </c>
      <c r="B3436" s="6" t="s">
        <v>10748</v>
      </c>
      <c r="C3436" t="s">
        <v>1</v>
      </c>
      <c r="D3436" t="s">
        <v>7706</v>
      </c>
      <c r="E3436" t="s">
        <v>10329</v>
      </c>
      <c r="F3436" t="s">
        <v>10330</v>
      </c>
      <c r="G3436">
        <v>7779</v>
      </c>
      <c r="H3436">
        <v>7779</v>
      </c>
      <c r="I3436">
        <v>7779</v>
      </c>
      <c r="J3436">
        <v>7779</v>
      </c>
      <c r="K3436">
        <v>0</v>
      </c>
      <c r="L3436" s="2">
        <v>0</v>
      </c>
      <c r="M3436" s="2">
        <v>0</v>
      </c>
      <c r="N3436" s="2">
        <v>0</v>
      </c>
      <c r="O3436" s="2">
        <v>94</v>
      </c>
      <c r="P3436" s="2">
        <v>0</v>
      </c>
      <c r="Q3436" s="2">
        <v>0</v>
      </c>
      <c r="R3436" s="2">
        <v>0</v>
      </c>
      <c r="S3436" s="2">
        <v>0</v>
      </c>
      <c r="T3436" s="2">
        <v>0</v>
      </c>
      <c r="U3436" s="2">
        <v>94</v>
      </c>
      <c r="V3436" t="s">
        <v>55</v>
      </c>
    </row>
    <row r="3437" spans="1:22" ht="15.75" hidden="1" thickBot="1" x14ac:dyDescent="0.3">
      <c r="A3437" t="s">
        <v>8322</v>
      </c>
      <c r="B3437" s="6" t="s">
        <v>10748</v>
      </c>
      <c r="C3437" t="s">
        <v>1</v>
      </c>
      <c r="D3437" t="s">
        <v>7706</v>
      </c>
      <c r="E3437" t="s">
        <v>10329</v>
      </c>
      <c r="F3437" t="s">
        <v>10330</v>
      </c>
      <c r="G3437">
        <v>7778</v>
      </c>
      <c r="H3437">
        <v>7778</v>
      </c>
      <c r="I3437">
        <v>7778</v>
      </c>
      <c r="J3437">
        <v>7778</v>
      </c>
      <c r="K3437">
        <v>0</v>
      </c>
      <c r="L3437" s="2">
        <v>0</v>
      </c>
      <c r="M3437" s="2">
        <v>0</v>
      </c>
      <c r="N3437" s="2">
        <v>0</v>
      </c>
      <c r="O3437" s="2">
        <v>73</v>
      </c>
      <c r="P3437" s="2">
        <v>0</v>
      </c>
      <c r="Q3437" s="2">
        <v>0</v>
      </c>
      <c r="R3437" s="2">
        <v>0</v>
      </c>
      <c r="S3437" s="2">
        <v>0</v>
      </c>
      <c r="T3437" s="2">
        <v>0</v>
      </c>
      <c r="U3437" s="2">
        <v>73</v>
      </c>
      <c r="V3437" t="s">
        <v>55</v>
      </c>
    </row>
    <row r="3438" spans="1:22" ht="15.75" hidden="1" thickBot="1" x14ac:dyDescent="0.3">
      <c r="A3438" t="s">
        <v>8322</v>
      </c>
      <c r="B3438" s="6" t="s">
        <v>10748</v>
      </c>
      <c r="C3438" t="s">
        <v>1</v>
      </c>
      <c r="D3438" t="s">
        <v>7706</v>
      </c>
      <c r="E3438" t="s">
        <v>10329</v>
      </c>
      <c r="F3438" t="s">
        <v>10330</v>
      </c>
      <c r="G3438">
        <v>7777</v>
      </c>
      <c r="H3438">
        <v>7777</v>
      </c>
      <c r="I3438">
        <v>7777</v>
      </c>
      <c r="J3438">
        <v>7777</v>
      </c>
      <c r="K3438">
        <v>0</v>
      </c>
      <c r="L3438" s="2">
        <v>0</v>
      </c>
      <c r="M3438" s="2">
        <v>0</v>
      </c>
      <c r="N3438" s="2">
        <v>0</v>
      </c>
      <c r="O3438" s="2">
        <v>28.6</v>
      </c>
      <c r="P3438" s="2">
        <v>0</v>
      </c>
      <c r="Q3438" s="2">
        <v>0</v>
      </c>
      <c r="R3438" s="2">
        <v>0</v>
      </c>
      <c r="S3438" s="2">
        <v>0</v>
      </c>
      <c r="T3438" s="2">
        <v>0</v>
      </c>
      <c r="U3438" s="2">
        <v>28.6</v>
      </c>
      <c r="V3438" t="s">
        <v>55</v>
      </c>
    </row>
    <row r="3439" spans="1:22" ht="15.75" hidden="1" thickBot="1" x14ac:dyDescent="0.3">
      <c r="A3439" t="s">
        <v>8322</v>
      </c>
      <c r="B3439" s="6" t="s">
        <v>10748</v>
      </c>
      <c r="C3439" t="s">
        <v>1</v>
      </c>
      <c r="D3439" t="s">
        <v>7706</v>
      </c>
      <c r="E3439" t="s">
        <v>10329</v>
      </c>
      <c r="F3439" t="s">
        <v>10330</v>
      </c>
      <c r="G3439">
        <v>7776</v>
      </c>
      <c r="H3439">
        <v>7776</v>
      </c>
      <c r="I3439">
        <v>7776</v>
      </c>
      <c r="J3439">
        <v>7776</v>
      </c>
      <c r="K3439">
        <v>0</v>
      </c>
      <c r="L3439" s="2">
        <v>0</v>
      </c>
      <c r="M3439" s="2">
        <v>0</v>
      </c>
      <c r="N3439" s="2">
        <v>0</v>
      </c>
      <c r="O3439" s="2">
        <v>633.5</v>
      </c>
      <c r="P3439" s="2">
        <v>0</v>
      </c>
      <c r="Q3439" s="2">
        <v>0</v>
      </c>
      <c r="R3439" s="2">
        <v>0</v>
      </c>
      <c r="S3439" s="2">
        <v>0</v>
      </c>
      <c r="T3439" s="2">
        <v>0</v>
      </c>
      <c r="U3439" s="2">
        <v>633.5</v>
      </c>
      <c r="V3439" t="s">
        <v>55</v>
      </c>
    </row>
    <row r="3440" spans="1:22" ht="15.75" hidden="1" thickBot="1" x14ac:dyDescent="0.3">
      <c r="A3440" t="s">
        <v>8322</v>
      </c>
      <c r="B3440" s="6" t="s">
        <v>10748</v>
      </c>
      <c r="C3440" t="s">
        <v>1</v>
      </c>
      <c r="D3440" t="s">
        <v>7706</v>
      </c>
      <c r="E3440" t="s">
        <v>10329</v>
      </c>
      <c r="F3440" t="s">
        <v>10330</v>
      </c>
      <c r="G3440">
        <v>7775</v>
      </c>
      <c r="H3440">
        <v>7775</v>
      </c>
      <c r="I3440">
        <v>7775</v>
      </c>
      <c r="J3440">
        <v>7775</v>
      </c>
      <c r="K3440">
        <v>0</v>
      </c>
      <c r="L3440" s="2">
        <v>0</v>
      </c>
      <c r="M3440" s="2">
        <v>0</v>
      </c>
      <c r="N3440" s="2">
        <v>0</v>
      </c>
      <c r="O3440" s="2">
        <v>11.65</v>
      </c>
      <c r="P3440" s="2">
        <v>0</v>
      </c>
      <c r="Q3440" s="2">
        <v>0</v>
      </c>
      <c r="R3440" s="2">
        <v>0</v>
      </c>
      <c r="S3440" s="2">
        <v>0</v>
      </c>
      <c r="T3440" s="2">
        <v>0</v>
      </c>
      <c r="U3440" s="2">
        <v>11.65</v>
      </c>
      <c r="V3440" t="s">
        <v>55</v>
      </c>
    </row>
    <row r="3441" spans="1:22" ht="15.75" hidden="1" thickBot="1" x14ac:dyDescent="0.3">
      <c r="A3441" t="s">
        <v>8322</v>
      </c>
      <c r="B3441" s="6" t="s">
        <v>10748</v>
      </c>
      <c r="C3441" t="s">
        <v>1</v>
      </c>
      <c r="D3441" t="s">
        <v>7706</v>
      </c>
      <c r="E3441" t="s">
        <v>10329</v>
      </c>
      <c r="F3441" t="s">
        <v>10330</v>
      </c>
      <c r="G3441">
        <v>7774</v>
      </c>
      <c r="H3441">
        <v>7774</v>
      </c>
      <c r="I3441">
        <v>7774</v>
      </c>
      <c r="J3441">
        <v>7774</v>
      </c>
      <c r="K3441">
        <v>0</v>
      </c>
      <c r="L3441" s="2">
        <v>0</v>
      </c>
      <c r="M3441" s="2">
        <v>0</v>
      </c>
      <c r="N3441" s="2">
        <v>0</v>
      </c>
      <c r="O3441" s="2">
        <v>310</v>
      </c>
      <c r="P3441" s="2">
        <v>0</v>
      </c>
      <c r="Q3441" s="2">
        <v>0</v>
      </c>
      <c r="R3441" s="2">
        <v>0</v>
      </c>
      <c r="S3441" s="2">
        <v>0</v>
      </c>
      <c r="T3441" s="2">
        <v>0</v>
      </c>
      <c r="U3441" s="2">
        <v>310</v>
      </c>
      <c r="V3441" t="s">
        <v>55</v>
      </c>
    </row>
    <row r="3442" spans="1:22" ht="15.75" hidden="1" thickBot="1" x14ac:dyDescent="0.3">
      <c r="A3442" t="s">
        <v>8322</v>
      </c>
      <c r="B3442" s="6" t="s">
        <v>10748</v>
      </c>
      <c r="C3442" t="s">
        <v>1</v>
      </c>
      <c r="D3442" t="s">
        <v>7706</v>
      </c>
      <c r="E3442" t="s">
        <v>10329</v>
      </c>
      <c r="F3442" t="s">
        <v>10330</v>
      </c>
      <c r="G3442">
        <v>7773</v>
      </c>
      <c r="H3442">
        <v>7773</v>
      </c>
      <c r="I3442">
        <v>7773</v>
      </c>
      <c r="J3442">
        <v>7773</v>
      </c>
      <c r="K3442">
        <v>0</v>
      </c>
      <c r="L3442" s="2">
        <v>0</v>
      </c>
      <c r="M3442" s="2">
        <v>0</v>
      </c>
      <c r="N3442" s="2">
        <v>0</v>
      </c>
      <c r="O3442" s="2">
        <v>87</v>
      </c>
      <c r="P3442" s="2">
        <v>0</v>
      </c>
      <c r="Q3442" s="2">
        <v>0</v>
      </c>
      <c r="R3442" s="2">
        <v>0</v>
      </c>
      <c r="S3442" s="2">
        <v>0</v>
      </c>
      <c r="T3442" s="2">
        <v>0</v>
      </c>
      <c r="U3442" s="2">
        <v>87</v>
      </c>
      <c r="V3442" t="s">
        <v>55</v>
      </c>
    </row>
    <row r="3443" spans="1:22" ht="15.75" hidden="1" thickBot="1" x14ac:dyDescent="0.3">
      <c r="A3443" t="s">
        <v>8322</v>
      </c>
      <c r="B3443" s="6" t="s">
        <v>10748</v>
      </c>
      <c r="C3443" t="s">
        <v>1</v>
      </c>
      <c r="D3443" t="s">
        <v>7706</v>
      </c>
      <c r="E3443" t="s">
        <v>10329</v>
      </c>
      <c r="F3443" t="s">
        <v>10330</v>
      </c>
      <c r="G3443">
        <v>7772</v>
      </c>
      <c r="H3443">
        <v>7772</v>
      </c>
      <c r="I3443">
        <v>7772</v>
      </c>
      <c r="J3443">
        <v>7772</v>
      </c>
      <c r="K3443">
        <v>0</v>
      </c>
      <c r="L3443" s="2">
        <v>0</v>
      </c>
      <c r="M3443" s="2">
        <v>0</v>
      </c>
      <c r="N3443" s="2">
        <v>0</v>
      </c>
      <c r="O3443" s="2">
        <v>15</v>
      </c>
      <c r="P3443" s="2">
        <v>0</v>
      </c>
      <c r="Q3443" s="2">
        <v>0</v>
      </c>
      <c r="R3443" s="2">
        <v>0</v>
      </c>
      <c r="S3443" s="2">
        <v>0</v>
      </c>
      <c r="T3443" s="2">
        <v>0</v>
      </c>
      <c r="U3443" s="2">
        <v>15</v>
      </c>
      <c r="V3443" t="s">
        <v>55</v>
      </c>
    </row>
    <row r="3444" spans="1:22" ht="15.75" hidden="1" thickBot="1" x14ac:dyDescent="0.3">
      <c r="A3444" t="s">
        <v>8322</v>
      </c>
      <c r="B3444" s="6" t="s">
        <v>10748</v>
      </c>
      <c r="C3444" t="s">
        <v>1</v>
      </c>
      <c r="D3444" t="s">
        <v>7706</v>
      </c>
      <c r="E3444" t="s">
        <v>10329</v>
      </c>
      <c r="F3444" t="s">
        <v>10330</v>
      </c>
      <c r="G3444">
        <v>7771</v>
      </c>
      <c r="H3444">
        <v>7771</v>
      </c>
      <c r="I3444">
        <v>7771</v>
      </c>
      <c r="J3444">
        <v>7771</v>
      </c>
      <c r="K3444">
        <v>0</v>
      </c>
      <c r="L3444" s="2">
        <v>0</v>
      </c>
      <c r="M3444" s="2">
        <v>0</v>
      </c>
      <c r="N3444" s="2">
        <v>0</v>
      </c>
      <c r="O3444" s="2">
        <v>110</v>
      </c>
      <c r="P3444" s="2">
        <v>0</v>
      </c>
      <c r="Q3444" s="2">
        <v>0</v>
      </c>
      <c r="R3444" s="2">
        <v>0</v>
      </c>
      <c r="S3444" s="2">
        <v>0</v>
      </c>
      <c r="T3444" s="2">
        <v>0</v>
      </c>
      <c r="U3444" s="2">
        <v>110</v>
      </c>
      <c r="V3444" t="s">
        <v>55</v>
      </c>
    </row>
    <row r="3445" spans="1:22" ht="15.75" hidden="1" thickBot="1" x14ac:dyDescent="0.3">
      <c r="A3445" t="s">
        <v>8322</v>
      </c>
      <c r="B3445" s="6" t="s">
        <v>10748</v>
      </c>
      <c r="C3445" t="s">
        <v>1</v>
      </c>
      <c r="D3445" t="s">
        <v>7706</v>
      </c>
      <c r="E3445" t="s">
        <v>10329</v>
      </c>
      <c r="F3445" t="s">
        <v>10330</v>
      </c>
      <c r="G3445">
        <v>7770</v>
      </c>
      <c r="H3445">
        <v>7770</v>
      </c>
      <c r="I3445">
        <v>7770</v>
      </c>
      <c r="J3445">
        <v>7770</v>
      </c>
      <c r="K3445">
        <v>0</v>
      </c>
      <c r="L3445" s="2">
        <v>0</v>
      </c>
      <c r="M3445" s="2">
        <v>0</v>
      </c>
      <c r="N3445" s="2">
        <v>0</v>
      </c>
      <c r="O3445" s="2">
        <v>86</v>
      </c>
      <c r="P3445" s="2">
        <v>0</v>
      </c>
      <c r="Q3445" s="2">
        <v>0</v>
      </c>
      <c r="R3445" s="2">
        <v>0</v>
      </c>
      <c r="S3445" s="2">
        <v>0</v>
      </c>
      <c r="T3445" s="2">
        <v>0</v>
      </c>
      <c r="U3445" s="2">
        <v>86</v>
      </c>
      <c r="V3445" t="s">
        <v>55</v>
      </c>
    </row>
    <row r="3446" spans="1:22" ht="15.75" hidden="1" thickBot="1" x14ac:dyDescent="0.3">
      <c r="A3446" t="s">
        <v>8322</v>
      </c>
      <c r="B3446" s="6" t="s">
        <v>10747</v>
      </c>
      <c r="C3446" t="s">
        <v>1</v>
      </c>
      <c r="D3446" t="s">
        <v>7706</v>
      </c>
      <c r="E3446" t="s">
        <v>10329</v>
      </c>
      <c r="F3446" t="s">
        <v>10330</v>
      </c>
      <c r="G3446">
        <v>7769</v>
      </c>
      <c r="H3446">
        <v>7769</v>
      </c>
      <c r="I3446">
        <v>7769</v>
      </c>
      <c r="J3446">
        <v>7769</v>
      </c>
      <c r="K3446">
        <v>0</v>
      </c>
      <c r="L3446" s="2">
        <v>0</v>
      </c>
      <c r="M3446" s="2">
        <v>0</v>
      </c>
      <c r="N3446" s="2">
        <v>0</v>
      </c>
      <c r="O3446" s="2">
        <v>486.9</v>
      </c>
      <c r="P3446" s="2">
        <v>0</v>
      </c>
      <c r="Q3446" s="2">
        <v>0</v>
      </c>
      <c r="R3446" s="2">
        <v>0</v>
      </c>
      <c r="S3446" s="2">
        <v>0</v>
      </c>
      <c r="T3446" s="2">
        <v>0</v>
      </c>
      <c r="U3446" s="2">
        <v>486.9</v>
      </c>
      <c r="V3446" t="s">
        <v>55</v>
      </c>
    </row>
    <row r="3447" spans="1:22" ht="15.75" hidden="1" thickBot="1" x14ac:dyDescent="0.3">
      <c r="A3447" t="s">
        <v>8322</v>
      </c>
      <c r="B3447" s="6" t="s">
        <v>10747</v>
      </c>
      <c r="C3447" t="s">
        <v>1</v>
      </c>
      <c r="D3447" t="s">
        <v>7706</v>
      </c>
      <c r="E3447" t="s">
        <v>10329</v>
      </c>
      <c r="F3447" t="s">
        <v>10330</v>
      </c>
      <c r="G3447">
        <v>7768</v>
      </c>
      <c r="H3447">
        <v>7768</v>
      </c>
      <c r="I3447">
        <v>7768</v>
      </c>
      <c r="J3447">
        <v>7768</v>
      </c>
      <c r="K3447">
        <v>0</v>
      </c>
      <c r="L3447" s="2">
        <v>0</v>
      </c>
      <c r="M3447" s="2">
        <v>0</v>
      </c>
      <c r="N3447" s="2">
        <v>0</v>
      </c>
      <c r="O3447" s="2">
        <v>22.5</v>
      </c>
      <c r="P3447" s="2">
        <v>0</v>
      </c>
      <c r="Q3447" s="2">
        <v>0</v>
      </c>
      <c r="R3447" s="2">
        <v>0</v>
      </c>
      <c r="S3447" s="2">
        <v>0</v>
      </c>
      <c r="T3447" s="2">
        <v>0</v>
      </c>
      <c r="U3447" s="2">
        <v>22.5</v>
      </c>
      <c r="V3447" t="s">
        <v>55</v>
      </c>
    </row>
    <row r="3448" spans="1:22" ht="15.75" hidden="1" thickBot="1" x14ac:dyDescent="0.3">
      <c r="A3448" t="s">
        <v>8322</v>
      </c>
      <c r="B3448" s="6" t="s">
        <v>10747</v>
      </c>
      <c r="C3448" t="s">
        <v>1</v>
      </c>
      <c r="D3448" t="s">
        <v>7706</v>
      </c>
      <c r="E3448" t="s">
        <v>10329</v>
      </c>
      <c r="F3448" t="s">
        <v>10330</v>
      </c>
      <c r="G3448">
        <v>7767</v>
      </c>
      <c r="H3448">
        <v>7767</v>
      </c>
      <c r="I3448">
        <v>7767</v>
      </c>
      <c r="J3448">
        <v>7767</v>
      </c>
      <c r="K3448">
        <v>0</v>
      </c>
      <c r="L3448" s="2">
        <v>0</v>
      </c>
      <c r="M3448" s="2">
        <v>0</v>
      </c>
      <c r="N3448" s="2">
        <v>0</v>
      </c>
      <c r="O3448" s="2">
        <v>6</v>
      </c>
      <c r="P3448" s="2">
        <v>0</v>
      </c>
      <c r="Q3448" s="2">
        <v>0</v>
      </c>
      <c r="R3448" s="2">
        <v>0</v>
      </c>
      <c r="S3448" s="2">
        <v>0</v>
      </c>
      <c r="T3448" s="2">
        <v>0</v>
      </c>
      <c r="U3448" s="2">
        <v>6</v>
      </c>
      <c r="V3448" t="s">
        <v>55</v>
      </c>
    </row>
    <row r="3449" spans="1:22" ht="15.75" hidden="1" thickBot="1" x14ac:dyDescent="0.3">
      <c r="A3449" t="s">
        <v>8322</v>
      </c>
      <c r="B3449" s="6" t="s">
        <v>10747</v>
      </c>
      <c r="C3449" t="s">
        <v>1</v>
      </c>
      <c r="D3449" t="s">
        <v>7706</v>
      </c>
      <c r="E3449" t="s">
        <v>10329</v>
      </c>
      <c r="F3449" t="s">
        <v>10330</v>
      </c>
      <c r="G3449">
        <v>7766</v>
      </c>
      <c r="H3449">
        <v>7766</v>
      </c>
      <c r="I3449">
        <v>7766</v>
      </c>
      <c r="J3449">
        <v>7766</v>
      </c>
      <c r="K3449">
        <v>0</v>
      </c>
      <c r="L3449" s="2">
        <v>0</v>
      </c>
      <c r="M3449" s="2">
        <v>0</v>
      </c>
      <c r="N3449" s="2">
        <v>0</v>
      </c>
      <c r="O3449" s="2">
        <v>162</v>
      </c>
      <c r="P3449" s="2">
        <v>0</v>
      </c>
      <c r="Q3449" s="2">
        <v>0</v>
      </c>
      <c r="R3449" s="2">
        <v>0</v>
      </c>
      <c r="S3449" s="2">
        <v>0</v>
      </c>
      <c r="T3449" s="2">
        <v>0</v>
      </c>
      <c r="U3449" s="2">
        <v>162</v>
      </c>
      <c r="V3449" t="s">
        <v>55</v>
      </c>
    </row>
    <row r="3450" spans="1:22" ht="15.75" hidden="1" thickBot="1" x14ac:dyDescent="0.3">
      <c r="A3450" t="s">
        <v>8322</v>
      </c>
      <c r="B3450" s="6" t="s">
        <v>10747</v>
      </c>
      <c r="C3450" t="s">
        <v>1</v>
      </c>
      <c r="D3450" t="s">
        <v>7706</v>
      </c>
      <c r="E3450" t="s">
        <v>10329</v>
      </c>
      <c r="F3450" t="s">
        <v>10330</v>
      </c>
      <c r="G3450">
        <v>7765</v>
      </c>
      <c r="H3450">
        <v>7765</v>
      </c>
      <c r="I3450">
        <v>7765</v>
      </c>
      <c r="J3450">
        <v>7765</v>
      </c>
      <c r="K3450">
        <v>0</v>
      </c>
      <c r="L3450" s="2">
        <v>0</v>
      </c>
      <c r="M3450" s="2">
        <v>0</v>
      </c>
      <c r="N3450" s="2">
        <v>0</v>
      </c>
      <c r="O3450" s="2">
        <v>70</v>
      </c>
      <c r="P3450" s="2">
        <v>0</v>
      </c>
      <c r="Q3450" s="2">
        <v>0</v>
      </c>
      <c r="R3450" s="2">
        <v>0</v>
      </c>
      <c r="S3450" s="2">
        <v>0</v>
      </c>
      <c r="T3450" s="2">
        <v>0</v>
      </c>
      <c r="U3450" s="2">
        <v>70</v>
      </c>
      <c r="V3450" t="s">
        <v>55</v>
      </c>
    </row>
    <row r="3451" spans="1:22" ht="15.75" hidden="1" thickBot="1" x14ac:dyDescent="0.3">
      <c r="A3451" t="s">
        <v>8322</v>
      </c>
      <c r="B3451" s="6" t="s">
        <v>10747</v>
      </c>
      <c r="C3451" t="s">
        <v>1</v>
      </c>
      <c r="D3451" t="s">
        <v>7706</v>
      </c>
      <c r="E3451" t="s">
        <v>10329</v>
      </c>
      <c r="F3451" t="s">
        <v>10330</v>
      </c>
      <c r="G3451">
        <v>7764</v>
      </c>
      <c r="H3451">
        <v>7764</v>
      </c>
      <c r="I3451">
        <v>7764</v>
      </c>
      <c r="J3451">
        <v>7764</v>
      </c>
      <c r="K3451">
        <v>0</v>
      </c>
      <c r="L3451" s="2">
        <v>0</v>
      </c>
      <c r="M3451" s="2">
        <v>0</v>
      </c>
      <c r="N3451" s="2">
        <v>0</v>
      </c>
      <c r="O3451" s="2">
        <v>148.80000000000001</v>
      </c>
      <c r="P3451" s="2">
        <v>0</v>
      </c>
      <c r="Q3451" s="2">
        <v>0</v>
      </c>
      <c r="R3451" s="2">
        <v>0</v>
      </c>
      <c r="S3451" s="2">
        <v>0</v>
      </c>
      <c r="T3451" s="2">
        <v>0</v>
      </c>
      <c r="U3451" s="2">
        <v>148.80000000000001</v>
      </c>
      <c r="V3451" t="s">
        <v>55</v>
      </c>
    </row>
    <row r="3452" spans="1:22" ht="15.75" hidden="1" thickBot="1" x14ac:dyDescent="0.3">
      <c r="A3452" t="s">
        <v>8322</v>
      </c>
      <c r="B3452" s="6" t="s">
        <v>10747</v>
      </c>
      <c r="C3452" t="s">
        <v>1</v>
      </c>
      <c r="D3452" t="s">
        <v>7706</v>
      </c>
      <c r="E3452" t="s">
        <v>10329</v>
      </c>
      <c r="F3452" t="s">
        <v>10330</v>
      </c>
      <c r="G3452">
        <v>7763</v>
      </c>
      <c r="H3452">
        <v>7763</v>
      </c>
      <c r="I3452">
        <v>7763</v>
      </c>
      <c r="J3452">
        <v>7763</v>
      </c>
      <c r="K3452">
        <v>0</v>
      </c>
      <c r="L3452" s="2">
        <v>0</v>
      </c>
      <c r="M3452" s="2">
        <v>0</v>
      </c>
      <c r="N3452" s="2">
        <v>0</v>
      </c>
      <c r="O3452" s="2">
        <v>25</v>
      </c>
      <c r="P3452" s="2">
        <v>0</v>
      </c>
      <c r="Q3452" s="2">
        <v>0</v>
      </c>
      <c r="R3452" s="2">
        <v>0</v>
      </c>
      <c r="S3452" s="2">
        <v>0</v>
      </c>
      <c r="T3452" s="2">
        <v>0</v>
      </c>
      <c r="U3452" s="2">
        <v>25</v>
      </c>
      <c r="V3452" t="s">
        <v>55</v>
      </c>
    </row>
    <row r="3453" spans="1:22" ht="15.75" hidden="1" thickBot="1" x14ac:dyDescent="0.3">
      <c r="A3453" t="s">
        <v>8322</v>
      </c>
      <c r="B3453" s="6" t="s">
        <v>10747</v>
      </c>
      <c r="C3453" t="s">
        <v>1</v>
      </c>
      <c r="D3453" t="s">
        <v>7706</v>
      </c>
      <c r="E3453" t="s">
        <v>10329</v>
      </c>
      <c r="F3453" t="s">
        <v>10330</v>
      </c>
      <c r="G3453">
        <v>7762</v>
      </c>
      <c r="H3453">
        <v>7762</v>
      </c>
      <c r="I3453">
        <v>7762</v>
      </c>
      <c r="J3453">
        <v>7762</v>
      </c>
      <c r="K3453">
        <v>0</v>
      </c>
      <c r="L3453" s="2">
        <v>0</v>
      </c>
      <c r="M3453" s="2">
        <v>0</v>
      </c>
      <c r="N3453" s="2">
        <v>0</v>
      </c>
      <c r="O3453" s="2">
        <v>10.5</v>
      </c>
      <c r="P3453" s="2">
        <v>0</v>
      </c>
      <c r="Q3453" s="2">
        <v>0</v>
      </c>
      <c r="R3453" s="2">
        <v>0</v>
      </c>
      <c r="S3453" s="2">
        <v>0</v>
      </c>
      <c r="T3453" s="2">
        <v>0</v>
      </c>
      <c r="U3453" s="2">
        <v>10.5</v>
      </c>
      <c r="V3453" t="s">
        <v>55</v>
      </c>
    </row>
    <row r="3454" spans="1:22" ht="15.75" hidden="1" thickBot="1" x14ac:dyDescent="0.3">
      <c r="A3454" t="s">
        <v>8322</v>
      </c>
      <c r="B3454" s="6" t="s">
        <v>10747</v>
      </c>
      <c r="C3454" t="s">
        <v>1</v>
      </c>
      <c r="D3454" t="s">
        <v>7706</v>
      </c>
      <c r="E3454" t="s">
        <v>10329</v>
      </c>
      <c r="F3454" t="s">
        <v>10330</v>
      </c>
      <c r="G3454">
        <v>7761</v>
      </c>
      <c r="H3454">
        <v>7761</v>
      </c>
      <c r="I3454">
        <v>7761</v>
      </c>
      <c r="J3454">
        <v>7761</v>
      </c>
      <c r="K3454">
        <v>0</v>
      </c>
      <c r="L3454" s="2">
        <v>0</v>
      </c>
      <c r="M3454" s="2">
        <v>0</v>
      </c>
      <c r="N3454" s="2">
        <v>0</v>
      </c>
      <c r="O3454" s="2">
        <v>63.96</v>
      </c>
      <c r="P3454" s="2">
        <v>0</v>
      </c>
      <c r="Q3454" s="2">
        <v>0</v>
      </c>
      <c r="R3454" s="2">
        <v>0</v>
      </c>
      <c r="S3454" s="2">
        <v>0</v>
      </c>
      <c r="T3454" s="2">
        <v>0</v>
      </c>
      <c r="U3454" s="2">
        <v>63.96</v>
      </c>
      <c r="V3454" t="s">
        <v>55</v>
      </c>
    </row>
    <row r="3455" spans="1:22" ht="15.75" hidden="1" thickBot="1" x14ac:dyDescent="0.3">
      <c r="A3455" t="s">
        <v>8322</v>
      </c>
      <c r="B3455" s="6" t="s">
        <v>10747</v>
      </c>
      <c r="C3455" t="s">
        <v>1</v>
      </c>
      <c r="D3455" t="s">
        <v>7706</v>
      </c>
      <c r="E3455" t="s">
        <v>10329</v>
      </c>
      <c r="F3455" t="s">
        <v>10330</v>
      </c>
      <c r="G3455">
        <v>7760</v>
      </c>
      <c r="H3455">
        <v>7760</v>
      </c>
      <c r="I3455">
        <v>7760</v>
      </c>
      <c r="J3455">
        <v>7760</v>
      </c>
      <c r="K3455">
        <v>0</v>
      </c>
      <c r="L3455" s="2">
        <v>0</v>
      </c>
      <c r="M3455" s="2">
        <v>0</v>
      </c>
      <c r="N3455" s="2">
        <v>0</v>
      </c>
      <c r="O3455" s="2">
        <v>125</v>
      </c>
      <c r="P3455" s="2">
        <v>0</v>
      </c>
      <c r="Q3455" s="2">
        <v>0</v>
      </c>
      <c r="R3455" s="2">
        <v>0</v>
      </c>
      <c r="S3455" s="2">
        <v>0</v>
      </c>
      <c r="T3455" s="2">
        <v>0</v>
      </c>
      <c r="U3455" s="2">
        <v>125</v>
      </c>
      <c r="V3455" t="s">
        <v>55</v>
      </c>
    </row>
    <row r="3456" spans="1:22" ht="15.75" hidden="1" thickBot="1" x14ac:dyDescent="0.3">
      <c r="A3456" t="s">
        <v>8322</v>
      </c>
      <c r="B3456" s="6" t="s">
        <v>10747</v>
      </c>
      <c r="C3456" t="s">
        <v>1</v>
      </c>
      <c r="D3456" t="s">
        <v>7706</v>
      </c>
      <c r="E3456" t="s">
        <v>10329</v>
      </c>
      <c r="F3456" t="s">
        <v>10330</v>
      </c>
      <c r="G3456">
        <v>7759</v>
      </c>
      <c r="H3456">
        <v>7759</v>
      </c>
      <c r="I3456">
        <v>7759</v>
      </c>
      <c r="J3456">
        <v>7759</v>
      </c>
      <c r="K3456">
        <v>0</v>
      </c>
      <c r="L3456" s="2">
        <v>0</v>
      </c>
      <c r="M3456" s="2">
        <v>0</v>
      </c>
      <c r="N3456" s="2">
        <v>0</v>
      </c>
      <c r="O3456" s="2">
        <v>73.900000000000006</v>
      </c>
      <c r="P3456" s="2">
        <v>0</v>
      </c>
      <c r="Q3456" s="2">
        <v>0</v>
      </c>
      <c r="R3456" s="2">
        <v>0</v>
      </c>
      <c r="S3456" s="2">
        <v>0</v>
      </c>
      <c r="T3456" s="2">
        <v>0</v>
      </c>
      <c r="U3456" s="2">
        <v>73.900000000000006</v>
      </c>
      <c r="V3456" t="s">
        <v>55</v>
      </c>
    </row>
    <row r="3457" spans="1:22" ht="15.75" hidden="1" thickBot="1" x14ac:dyDescent="0.3">
      <c r="A3457" t="s">
        <v>8322</v>
      </c>
      <c r="B3457" s="6" t="s">
        <v>10747</v>
      </c>
      <c r="C3457" t="s">
        <v>1</v>
      </c>
      <c r="D3457" t="s">
        <v>7706</v>
      </c>
      <c r="E3457" t="s">
        <v>10329</v>
      </c>
      <c r="F3457" t="s">
        <v>10330</v>
      </c>
      <c r="G3457">
        <v>7758</v>
      </c>
      <c r="H3457">
        <v>7758</v>
      </c>
      <c r="I3457">
        <v>7758</v>
      </c>
      <c r="J3457">
        <v>7758</v>
      </c>
      <c r="K3457">
        <v>0</v>
      </c>
      <c r="L3457" s="2">
        <v>0</v>
      </c>
      <c r="M3457" s="2">
        <v>0</v>
      </c>
      <c r="N3457" s="2">
        <v>0</v>
      </c>
      <c r="O3457" s="2">
        <v>156</v>
      </c>
      <c r="P3457" s="2">
        <v>0</v>
      </c>
      <c r="Q3457" s="2">
        <v>0</v>
      </c>
      <c r="R3457" s="2">
        <v>0</v>
      </c>
      <c r="S3457" s="2">
        <v>0</v>
      </c>
      <c r="T3457" s="2">
        <v>0</v>
      </c>
      <c r="U3457" s="2">
        <v>156</v>
      </c>
      <c r="V3457" t="s">
        <v>55</v>
      </c>
    </row>
    <row r="3458" spans="1:22" ht="15.75" hidden="1" thickBot="1" x14ac:dyDescent="0.3">
      <c r="A3458" t="s">
        <v>8322</v>
      </c>
      <c r="B3458" s="6" t="s">
        <v>10747</v>
      </c>
      <c r="C3458" t="s">
        <v>1</v>
      </c>
      <c r="D3458" t="s">
        <v>7706</v>
      </c>
      <c r="E3458" t="s">
        <v>10329</v>
      </c>
      <c r="F3458" t="s">
        <v>10330</v>
      </c>
      <c r="G3458">
        <v>7757</v>
      </c>
      <c r="H3458">
        <v>7757</v>
      </c>
      <c r="I3458">
        <v>7757</v>
      </c>
      <c r="J3458">
        <v>7757</v>
      </c>
      <c r="K3458">
        <v>0</v>
      </c>
      <c r="L3458" s="2">
        <v>0</v>
      </c>
      <c r="M3458" s="2">
        <v>0</v>
      </c>
      <c r="N3458" s="2">
        <v>0</v>
      </c>
      <c r="O3458" s="2">
        <v>337.5</v>
      </c>
      <c r="P3458" s="2">
        <v>0</v>
      </c>
      <c r="Q3458" s="2">
        <v>0</v>
      </c>
      <c r="R3458" s="2">
        <v>0</v>
      </c>
      <c r="S3458" s="2">
        <v>0</v>
      </c>
      <c r="T3458" s="2">
        <v>0</v>
      </c>
      <c r="U3458" s="2">
        <v>337.5</v>
      </c>
      <c r="V3458" t="s">
        <v>55</v>
      </c>
    </row>
    <row r="3459" spans="1:22" ht="15.75" hidden="1" thickBot="1" x14ac:dyDescent="0.3">
      <c r="A3459" t="s">
        <v>8322</v>
      </c>
      <c r="B3459" s="6" t="s">
        <v>10747</v>
      </c>
      <c r="C3459" t="s">
        <v>1</v>
      </c>
      <c r="D3459" t="s">
        <v>7706</v>
      </c>
      <c r="E3459" t="s">
        <v>10329</v>
      </c>
      <c r="F3459" t="s">
        <v>10330</v>
      </c>
      <c r="G3459">
        <v>7756</v>
      </c>
      <c r="H3459">
        <v>7756</v>
      </c>
      <c r="I3459">
        <v>7756</v>
      </c>
      <c r="J3459">
        <v>7756</v>
      </c>
      <c r="K3459">
        <v>0</v>
      </c>
      <c r="L3459" s="2">
        <v>0</v>
      </c>
      <c r="M3459" s="2">
        <v>0</v>
      </c>
      <c r="N3459" s="2">
        <v>0</v>
      </c>
      <c r="O3459" s="2">
        <v>456.3</v>
      </c>
      <c r="P3459" s="2">
        <v>0</v>
      </c>
      <c r="Q3459" s="2">
        <v>0</v>
      </c>
      <c r="R3459" s="2">
        <v>0</v>
      </c>
      <c r="S3459" s="2">
        <v>0</v>
      </c>
      <c r="T3459" s="2">
        <v>0</v>
      </c>
      <c r="U3459" s="2">
        <v>456.3</v>
      </c>
      <c r="V3459" t="s">
        <v>55</v>
      </c>
    </row>
    <row r="3460" spans="1:22" ht="15.75" hidden="1" thickBot="1" x14ac:dyDescent="0.3">
      <c r="A3460" t="s">
        <v>8322</v>
      </c>
      <c r="B3460" s="6" t="s">
        <v>10674</v>
      </c>
      <c r="C3460" t="s">
        <v>1</v>
      </c>
      <c r="D3460" t="s">
        <v>7706</v>
      </c>
      <c r="E3460" t="s">
        <v>10329</v>
      </c>
      <c r="F3460" t="s">
        <v>10330</v>
      </c>
      <c r="G3460">
        <v>7755</v>
      </c>
      <c r="H3460">
        <v>7755</v>
      </c>
      <c r="I3460">
        <v>7755</v>
      </c>
      <c r="J3460">
        <v>7755</v>
      </c>
      <c r="K3460">
        <v>0</v>
      </c>
      <c r="L3460" s="2">
        <v>0</v>
      </c>
      <c r="M3460" s="2">
        <v>0</v>
      </c>
      <c r="N3460" s="2">
        <v>0</v>
      </c>
      <c r="O3460" s="2">
        <v>187.5</v>
      </c>
      <c r="P3460" s="2">
        <v>0</v>
      </c>
      <c r="Q3460" s="2">
        <v>0</v>
      </c>
      <c r="R3460" s="2">
        <v>0</v>
      </c>
      <c r="S3460" s="2">
        <v>0</v>
      </c>
      <c r="T3460" s="2">
        <v>0</v>
      </c>
      <c r="U3460" s="2">
        <v>187.5</v>
      </c>
      <c r="V3460" t="s">
        <v>55</v>
      </c>
    </row>
    <row r="3461" spans="1:22" ht="15.75" hidden="1" thickBot="1" x14ac:dyDescent="0.3">
      <c r="A3461" t="s">
        <v>8322</v>
      </c>
      <c r="B3461" s="6" t="s">
        <v>10674</v>
      </c>
      <c r="C3461" t="s">
        <v>1</v>
      </c>
      <c r="D3461" t="s">
        <v>7706</v>
      </c>
      <c r="E3461" t="s">
        <v>10329</v>
      </c>
      <c r="F3461" t="s">
        <v>10330</v>
      </c>
      <c r="G3461">
        <v>7754</v>
      </c>
      <c r="H3461">
        <v>7754</v>
      </c>
      <c r="I3461">
        <v>7754</v>
      </c>
      <c r="J3461">
        <v>7754</v>
      </c>
      <c r="K3461">
        <v>0</v>
      </c>
      <c r="L3461" s="2">
        <v>0</v>
      </c>
      <c r="M3461" s="2">
        <v>0</v>
      </c>
      <c r="N3461" s="2">
        <v>0</v>
      </c>
      <c r="O3461" s="2">
        <v>12.15</v>
      </c>
      <c r="P3461" s="2">
        <v>0</v>
      </c>
      <c r="Q3461" s="2">
        <v>0</v>
      </c>
      <c r="R3461" s="2">
        <v>0</v>
      </c>
      <c r="S3461" s="2">
        <v>0</v>
      </c>
      <c r="T3461" s="2">
        <v>0</v>
      </c>
      <c r="U3461" s="2">
        <v>12.15</v>
      </c>
      <c r="V3461" t="s">
        <v>55</v>
      </c>
    </row>
    <row r="3462" spans="1:22" ht="15.75" hidden="1" thickBot="1" x14ac:dyDescent="0.3">
      <c r="A3462" t="s">
        <v>8322</v>
      </c>
      <c r="B3462" s="6" t="s">
        <v>10674</v>
      </c>
      <c r="C3462" t="s">
        <v>1</v>
      </c>
      <c r="D3462" t="s">
        <v>7706</v>
      </c>
      <c r="E3462" t="s">
        <v>10329</v>
      </c>
      <c r="F3462" t="s">
        <v>10330</v>
      </c>
      <c r="G3462">
        <v>7753</v>
      </c>
      <c r="H3462">
        <v>7753</v>
      </c>
      <c r="I3462">
        <v>7753</v>
      </c>
      <c r="J3462">
        <v>7753</v>
      </c>
      <c r="K3462">
        <v>0</v>
      </c>
      <c r="L3462" s="2">
        <v>0</v>
      </c>
      <c r="M3462" s="2">
        <v>0</v>
      </c>
      <c r="N3462" s="2">
        <v>0</v>
      </c>
      <c r="O3462" s="2">
        <v>72.87</v>
      </c>
      <c r="P3462" s="2">
        <v>0</v>
      </c>
      <c r="Q3462" s="2">
        <v>0</v>
      </c>
      <c r="R3462" s="2">
        <v>0</v>
      </c>
      <c r="S3462" s="2">
        <v>0</v>
      </c>
      <c r="T3462" s="2">
        <v>0</v>
      </c>
      <c r="U3462" s="2">
        <v>72.87</v>
      </c>
      <c r="V3462" t="s">
        <v>55</v>
      </c>
    </row>
    <row r="3463" spans="1:22" ht="15.75" hidden="1" thickBot="1" x14ac:dyDescent="0.3">
      <c r="A3463" t="s">
        <v>8322</v>
      </c>
      <c r="B3463" s="6" t="s">
        <v>10674</v>
      </c>
      <c r="C3463" t="s">
        <v>1</v>
      </c>
      <c r="D3463" t="s">
        <v>7706</v>
      </c>
      <c r="E3463" t="s">
        <v>10329</v>
      </c>
      <c r="F3463" t="s">
        <v>10330</v>
      </c>
      <c r="G3463">
        <v>7752</v>
      </c>
      <c r="H3463">
        <v>7752</v>
      </c>
      <c r="I3463">
        <v>7752</v>
      </c>
      <c r="J3463">
        <v>7752</v>
      </c>
      <c r="K3463">
        <v>0</v>
      </c>
      <c r="L3463" s="2">
        <v>0</v>
      </c>
      <c r="M3463" s="2">
        <v>0</v>
      </c>
      <c r="N3463" s="2">
        <v>0</v>
      </c>
      <c r="O3463" s="2">
        <v>18</v>
      </c>
      <c r="P3463" s="2">
        <v>0</v>
      </c>
      <c r="Q3463" s="2">
        <v>0</v>
      </c>
      <c r="R3463" s="2">
        <v>0</v>
      </c>
      <c r="S3463" s="2">
        <v>0</v>
      </c>
      <c r="T3463" s="2">
        <v>0</v>
      </c>
      <c r="U3463" s="2">
        <v>18</v>
      </c>
      <c r="V3463" t="s">
        <v>55</v>
      </c>
    </row>
    <row r="3464" spans="1:22" ht="15.75" hidden="1" thickBot="1" x14ac:dyDescent="0.3">
      <c r="A3464" t="s">
        <v>8322</v>
      </c>
      <c r="B3464" s="6" t="s">
        <v>10674</v>
      </c>
      <c r="C3464" t="s">
        <v>1</v>
      </c>
      <c r="D3464" t="s">
        <v>7706</v>
      </c>
      <c r="E3464" t="s">
        <v>10329</v>
      </c>
      <c r="F3464" t="s">
        <v>10330</v>
      </c>
      <c r="G3464">
        <v>7751</v>
      </c>
      <c r="H3464">
        <v>7751</v>
      </c>
      <c r="I3464">
        <v>7751</v>
      </c>
      <c r="J3464">
        <v>7751</v>
      </c>
      <c r="K3464">
        <v>0</v>
      </c>
      <c r="L3464" s="2">
        <v>0</v>
      </c>
      <c r="M3464" s="2">
        <v>0</v>
      </c>
      <c r="N3464" s="2">
        <v>0</v>
      </c>
      <c r="O3464" s="2">
        <v>22.5</v>
      </c>
      <c r="P3464" s="2">
        <v>0</v>
      </c>
      <c r="Q3464" s="2">
        <v>0</v>
      </c>
      <c r="R3464" s="2">
        <v>0</v>
      </c>
      <c r="S3464" s="2">
        <v>0</v>
      </c>
      <c r="T3464" s="2">
        <v>0</v>
      </c>
      <c r="U3464" s="2">
        <v>22.5</v>
      </c>
      <c r="V3464" t="s">
        <v>55</v>
      </c>
    </row>
    <row r="3465" spans="1:22" ht="15.75" hidden="1" thickBot="1" x14ac:dyDescent="0.3">
      <c r="A3465" t="s">
        <v>8322</v>
      </c>
      <c r="B3465" s="6" t="s">
        <v>10674</v>
      </c>
      <c r="C3465" t="s">
        <v>1</v>
      </c>
      <c r="D3465" t="s">
        <v>7706</v>
      </c>
      <c r="E3465" t="s">
        <v>10329</v>
      </c>
      <c r="F3465" t="s">
        <v>10330</v>
      </c>
      <c r="G3465">
        <v>7750</v>
      </c>
      <c r="H3465">
        <v>7750</v>
      </c>
      <c r="I3465">
        <v>7750</v>
      </c>
      <c r="J3465">
        <v>7750</v>
      </c>
      <c r="K3465">
        <v>0</v>
      </c>
      <c r="L3465" s="2">
        <v>0</v>
      </c>
      <c r="M3465" s="2">
        <v>0</v>
      </c>
      <c r="N3465" s="2">
        <v>0</v>
      </c>
      <c r="O3465" s="2">
        <v>5.65</v>
      </c>
      <c r="P3465" s="2">
        <v>0</v>
      </c>
      <c r="Q3465" s="2">
        <v>0</v>
      </c>
      <c r="R3465" s="2">
        <v>0</v>
      </c>
      <c r="S3465" s="2">
        <v>0</v>
      </c>
      <c r="T3465" s="2">
        <v>0</v>
      </c>
      <c r="U3465" s="2">
        <v>5.65</v>
      </c>
      <c r="V3465" t="s">
        <v>55</v>
      </c>
    </row>
    <row r="3466" spans="1:22" ht="15.75" hidden="1" thickBot="1" x14ac:dyDescent="0.3">
      <c r="A3466" t="s">
        <v>8322</v>
      </c>
      <c r="B3466" s="6" t="s">
        <v>10674</v>
      </c>
      <c r="C3466" t="s">
        <v>1</v>
      </c>
      <c r="D3466" t="s">
        <v>7706</v>
      </c>
      <c r="E3466" t="s">
        <v>10329</v>
      </c>
      <c r="F3466" t="s">
        <v>10330</v>
      </c>
      <c r="G3466">
        <v>7749</v>
      </c>
      <c r="H3466">
        <v>7749</v>
      </c>
      <c r="I3466">
        <v>7749</v>
      </c>
      <c r="J3466">
        <v>7749</v>
      </c>
      <c r="K3466">
        <v>0</v>
      </c>
      <c r="L3466" s="2">
        <v>0</v>
      </c>
      <c r="M3466" s="2">
        <v>0</v>
      </c>
      <c r="N3466" s="2">
        <v>0</v>
      </c>
      <c r="O3466" s="2">
        <v>40</v>
      </c>
      <c r="P3466" s="2">
        <v>0</v>
      </c>
      <c r="Q3466" s="2">
        <v>0</v>
      </c>
      <c r="R3466" s="2">
        <v>0</v>
      </c>
      <c r="S3466" s="2">
        <v>0</v>
      </c>
      <c r="T3466" s="2">
        <v>0</v>
      </c>
      <c r="U3466" s="2">
        <v>40</v>
      </c>
      <c r="V3466" t="s">
        <v>55</v>
      </c>
    </row>
    <row r="3467" spans="1:22" ht="15.75" hidden="1" thickBot="1" x14ac:dyDescent="0.3">
      <c r="A3467" t="s">
        <v>8322</v>
      </c>
      <c r="B3467" s="6" t="s">
        <v>10674</v>
      </c>
      <c r="C3467" t="s">
        <v>1</v>
      </c>
      <c r="D3467" t="s">
        <v>7706</v>
      </c>
      <c r="E3467" t="s">
        <v>10329</v>
      </c>
      <c r="F3467" t="s">
        <v>10330</v>
      </c>
      <c r="G3467">
        <v>7748</v>
      </c>
      <c r="H3467">
        <v>7748</v>
      </c>
      <c r="I3467">
        <v>7748</v>
      </c>
      <c r="J3467">
        <v>7748</v>
      </c>
      <c r="K3467">
        <v>0</v>
      </c>
      <c r="L3467" s="2">
        <v>0</v>
      </c>
      <c r="M3467" s="2">
        <v>0</v>
      </c>
      <c r="N3467" s="2">
        <v>0</v>
      </c>
      <c r="O3467" s="2">
        <v>30</v>
      </c>
      <c r="P3467" s="2">
        <v>0</v>
      </c>
      <c r="Q3467" s="2">
        <v>0</v>
      </c>
      <c r="R3467" s="2">
        <v>0</v>
      </c>
      <c r="S3467" s="2">
        <v>0</v>
      </c>
      <c r="T3467" s="2">
        <v>0</v>
      </c>
      <c r="U3467" s="2">
        <v>30</v>
      </c>
      <c r="V3467" t="s">
        <v>55</v>
      </c>
    </row>
    <row r="3468" spans="1:22" ht="15.75" hidden="1" thickBot="1" x14ac:dyDescent="0.3">
      <c r="A3468" t="s">
        <v>8322</v>
      </c>
      <c r="B3468" s="6" t="s">
        <v>10674</v>
      </c>
      <c r="C3468" t="s">
        <v>1</v>
      </c>
      <c r="D3468" t="s">
        <v>7706</v>
      </c>
      <c r="E3468" t="s">
        <v>10329</v>
      </c>
      <c r="F3468" t="s">
        <v>10330</v>
      </c>
      <c r="G3468">
        <v>7747</v>
      </c>
      <c r="H3468">
        <v>7747</v>
      </c>
      <c r="I3468">
        <v>7747</v>
      </c>
      <c r="J3468">
        <v>7747</v>
      </c>
      <c r="K3468">
        <v>0</v>
      </c>
      <c r="L3468" s="2">
        <v>0</v>
      </c>
      <c r="M3468" s="2">
        <v>0</v>
      </c>
      <c r="N3468" s="2">
        <v>0</v>
      </c>
      <c r="O3468" s="2">
        <v>60</v>
      </c>
      <c r="P3468" s="2">
        <v>0</v>
      </c>
      <c r="Q3468" s="2">
        <v>0</v>
      </c>
      <c r="R3468" s="2">
        <v>0</v>
      </c>
      <c r="S3468" s="2">
        <v>0</v>
      </c>
      <c r="T3468" s="2">
        <v>0</v>
      </c>
      <c r="U3468" s="2">
        <v>60</v>
      </c>
      <c r="V3468" t="s">
        <v>55</v>
      </c>
    </row>
    <row r="3469" spans="1:22" ht="15.75" hidden="1" thickBot="1" x14ac:dyDescent="0.3">
      <c r="A3469" t="s">
        <v>8322</v>
      </c>
      <c r="B3469" s="6" t="s">
        <v>10674</v>
      </c>
      <c r="C3469" t="s">
        <v>1</v>
      </c>
      <c r="D3469" t="s">
        <v>7706</v>
      </c>
      <c r="E3469" t="s">
        <v>10329</v>
      </c>
      <c r="F3469" t="s">
        <v>10330</v>
      </c>
      <c r="G3469">
        <v>7746</v>
      </c>
      <c r="H3469">
        <v>7746</v>
      </c>
      <c r="I3469">
        <v>7746</v>
      </c>
      <c r="J3469">
        <v>7746</v>
      </c>
      <c r="K3469">
        <v>0</v>
      </c>
      <c r="L3469" s="2">
        <v>0</v>
      </c>
      <c r="M3469" s="2">
        <v>0</v>
      </c>
      <c r="N3469" s="2">
        <v>0</v>
      </c>
      <c r="O3469" s="2">
        <v>80</v>
      </c>
      <c r="P3469" s="2">
        <v>0</v>
      </c>
      <c r="Q3469" s="2">
        <v>0</v>
      </c>
      <c r="R3469" s="2">
        <v>0</v>
      </c>
      <c r="S3469" s="2">
        <v>0</v>
      </c>
      <c r="T3469" s="2">
        <v>0</v>
      </c>
      <c r="U3469" s="2">
        <v>80</v>
      </c>
      <c r="V3469" t="s">
        <v>55</v>
      </c>
    </row>
    <row r="3470" spans="1:22" ht="15.75" hidden="1" thickBot="1" x14ac:dyDescent="0.3">
      <c r="A3470" t="s">
        <v>8322</v>
      </c>
      <c r="B3470" s="6" t="s">
        <v>10674</v>
      </c>
      <c r="C3470" t="s">
        <v>1</v>
      </c>
      <c r="D3470" t="s">
        <v>7706</v>
      </c>
      <c r="E3470" t="s">
        <v>10329</v>
      </c>
      <c r="F3470" t="s">
        <v>10330</v>
      </c>
      <c r="G3470">
        <v>7745</v>
      </c>
      <c r="H3470">
        <v>7745</v>
      </c>
      <c r="I3470">
        <v>7745</v>
      </c>
      <c r="J3470">
        <v>7745</v>
      </c>
      <c r="K3470">
        <v>0</v>
      </c>
      <c r="L3470" s="2">
        <v>0</v>
      </c>
      <c r="M3470" s="2">
        <v>0</v>
      </c>
      <c r="N3470" s="2">
        <v>0</v>
      </c>
      <c r="O3470" s="2">
        <v>30</v>
      </c>
      <c r="P3470" s="2">
        <v>0</v>
      </c>
      <c r="Q3470" s="2">
        <v>0</v>
      </c>
      <c r="R3470" s="2">
        <v>0</v>
      </c>
      <c r="S3470" s="2">
        <v>0</v>
      </c>
      <c r="T3470" s="2">
        <v>0</v>
      </c>
      <c r="U3470" s="2">
        <v>30</v>
      </c>
      <c r="V3470" t="s">
        <v>55</v>
      </c>
    </row>
    <row r="3471" spans="1:22" ht="15.75" hidden="1" thickBot="1" x14ac:dyDescent="0.3">
      <c r="A3471" t="s">
        <v>8322</v>
      </c>
      <c r="B3471" s="6" t="s">
        <v>10674</v>
      </c>
      <c r="C3471" t="s">
        <v>1</v>
      </c>
      <c r="D3471" t="s">
        <v>7706</v>
      </c>
      <c r="E3471" t="s">
        <v>10329</v>
      </c>
      <c r="F3471" t="s">
        <v>10330</v>
      </c>
      <c r="G3471">
        <v>7744</v>
      </c>
      <c r="H3471">
        <v>7744</v>
      </c>
      <c r="I3471">
        <v>7744</v>
      </c>
      <c r="J3471">
        <v>7744</v>
      </c>
      <c r="K3471">
        <v>0</v>
      </c>
      <c r="L3471" s="2">
        <v>0</v>
      </c>
      <c r="M3471" s="2">
        <v>0</v>
      </c>
      <c r="N3471" s="2">
        <v>0</v>
      </c>
      <c r="O3471" s="2">
        <v>0</v>
      </c>
      <c r="P3471" s="2">
        <v>0</v>
      </c>
      <c r="Q3471" s="2">
        <v>0</v>
      </c>
      <c r="R3471" s="2">
        <v>0</v>
      </c>
      <c r="S3471" s="2">
        <v>0</v>
      </c>
      <c r="T3471" s="2">
        <v>0</v>
      </c>
      <c r="U3471" s="2">
        <v>0</v>
      </c>
      <c r="V3471" t="s">
        <v>55</v>
      </c>
    </row>
    <row r="3472" spans="1:22" ht="15.75" hidden="1" thickBot="1" x14ac:dyDescent="0.3">
      <c r="A3472" t="s">
        <v>8322</v>
      </c>
      <c r="B3472" s="6" t="s">
        <v>10674</v>
      </c>
      <c r="C3472" t="s">
        <v>1</v>
      </c>
      <c r="D3472" t="s">
        <v>7706</v>
      </c>
      <c r="E3472" t="s">
        <v>10329</v>
      </c>
      <c r="F3472" t="s">
        <v>10330</v>
      </c>
      <c r="G3472">
        <v>7743</v>
      </c>
      <c r="H3472">
        <v>7743</v>
      </c>
      <c r="I3472">
        <v>7743</v>
      </c>
      <c r="J3472">
        <v>7743</v>
      </c>
      <c r="K3472">
        <v>0</v>
      </c>
      <c r="L3472" s="2">
        <v>0</v>
      </c>
      <c r="M3472" s="2">
        <v>0</v>
      </c>
      <c r="N3472" s="2">
        <v>0</v>
      </c>
      <c r="O3472" s="2">
        <v>600</v>
      </c>
      <c r="P3472" s="2">
        <v>0</v>
      </c>
      <c r="Q3472" s="2">
        <v>0</v>
      </c>
      <c r="R3472" s="2">
        <v>0</v>
      </c>
      <c r="S3472" s="2">
        <v>0</v>
      </c>
      <c r="T3472" s="2">
        <v>0</v>
      </c>
      <c r="U3472" s="2">
        <v>600</v>
      </c>
      <c r="V3472" t="s">
        <v>55</v>
      </c>
    </row>
    <row r="3473" spans="1:22" ht="15.75" hidden="1" thickBot="1" x14ac:dyDescent="0.3">
      <c r="A3473" t="s">
        <v>8322</v>
      </c>
      <c r="B3473" s="6" t="s">
        <v>10674</v>
      </c>
      <c r="C3473" t="s">
        <v>1</v>
      </c>
      <c r="D3473" t="s">
        <v>7706</v>
      </c>
      <c r="E3473" t="s">
        <v>10329</v>
      </c>
      <c r="F3473" t="s">
        <v>10330</v>
      </c>
      <c r="G3473">
        <v>7742</v>
      </c>
      <c r="H3473">
        <v>7742</v>
      </c>
      <c r="I3473">
        <v>7742</v>
      </c>
      <c r="J3473">
        <v>7742</v>
      </c>
      <c r="K3473">
        <v>0</v>
      </c>
      <c r="L3473" s="2">
        <v>0</v>
      </c>
      <c r="M3473" s="2">
        <v>0</v>
      </c>
      <c r="N3473" s="2">
        <v>0</v>
      </c>
      <c r="O3473" s="2">
        <v>36</v>
      </c>
      <c r="P3473" s="2">
        <v>0</v>
      </c>
      <c r="Q3473" s="2">
        <v>0</v>
      </c>
      <c r="R3473" s="2">
        <v>0</v>
      </c>
      <c r="S3473" s="2">
        <v>0</v>
      </c>
      <c r="T3473" s="2">
        <v>0</v>
      </c>
      <c r="U3473" s="2">
        <v>36</v>
      </c>
      <c r="V3473" t="s">
        <v>55</v>
      </c>
    </row>
    <row r="3474" spans="1:22" ht="15.75" hidden="1" thickBot="1" x14ac:dyDescent="0.3">
      <c r="A3474" t="s">
        <v>8322</v>
      </c>
      <c r="B3474" s="6" t="s">
        <v>10674</v>
      </c>
      <c r="C3474" t="s">
        <v>1</v>
      </c>
      <c r="D3474" t="s">
        <v>7706</v>
      </c>
      <c r="E3474" t="s">
        <v>10329</v>
      </c>
      <c r="F3474" t="s">
        <v>10330</v>
      </c>
      <c r="G3474">
        <v>7741</v>
      </c>
      <c r="H3474">
        <v>7741</v>
      </c>
      <c r="I3474">
        <v>7741</v>
      </c>
      <c r="J3474">
        <v>7741</v>
      </c>
      <c r="K3474">
        <v>0</v>
      </c>
      <c r="L3474" s="2">
        <v>0</v>
      </c>
      <c r="M3474" s="2">
        <v>0</v>
      </c>
      <c r="N3474" s="2">
        <v>0</v>
      </c>
      <c r="O3474" s="2">
        <v>75</v>
      </c>
      <c r="P3474" s="2">
        <v>0</v>
      </c>
      <c r="Q3474" s="2">
        <v>0</v>
      </c>
      <c r="R3474" s="2">
        <v>0</v>
      </c>
      <c r="S3474" s="2">
        <v>0</v>
      </c>
      <c r="T3474" s="2">
        <v>0</v>
      </c>
      <c r="U3474" s="2">
        <v>75</v>
      </c>
      <c r="V3474" t="s">
        <v>55</v>
      </c>
    </row>
    <row r="3475" spans="1:22" ht="15.75" hidden="1" thickBot="1" x14ac:dyDescent="0.3">
      <c r="A3475" t="s">
        <v>8322</v>
      </c>
      <c r="B3475" s="6" t="s">
        <v>10674</v>
      </c>
      <c r="C3475" t="s">
        <v>1</v>
      </c>
      <c r="D3475" t="s">
        <v>7706</v>
      </c>
      <c r="E3475" t="s">
        <v>10329</v>
      </c>
      <c r="F3475" t="s">
        <v>10330</v>
      </c>
      <c r="G3475">
        <v>7740</v>
      </c>
      <c r="H3475">
        <v>7740</v>
      </c>
      <c r="I3475">
        <v>7740</v>
      </c>
      <c r="J3475">
        <v>7740</v>
      </c>
      <c r="K3475">
        <v>0</v>
      </c>
      <c r="L3475" s="2">
        <v>0</v>
      </c>
      <c r="M3475" s="2">
        <v>0</v>
      </c>
      <c r="N3475" s="2">
        <v>0</v>
      </c>
      <c r="O3475" s="2">
        <v>504</v>
      </c>
      <c r="P3475" s="2">
        <v>0</v>
      </c>
      <c r="Q3475" s="2">
        <v>0</v>
      </c>
      <c r="R3475" s="2">
        <v>0</v>
      </c>
      <c r="S3475" s="2">
        <v>0</v>
      </c>
      <c r="T3475" s="2">
        <v>0</v>
      </c>
      <c r="U3475" s="2">
        <v>504</v>
      </c>
      <c r="V3475" t="s">
        <v>55</v>
      </c>
    </row>
    <row r="3476" spans="1:22" ht="15.75" hidden="1" thickBot="1" x14ac:dyDescent="0.3">
      <c r="A3476" t="s">
        <v>8322</v>
      </c>
      <c r="B3476" s="6" t="s">
        <v>10674</v>
      </c>
      <c r="C3476" t="s">
        <v>1</v>
      </c>
      <c r="D3476" t="s">
        <v>7706</v>
      </c>
      <c r="E3476" t="s">
        <v>10329</v>
      </c>
      <c r="F3476" t="s">
        <v>10330</v>
      </c>
      <c r="G3476">
        <v>7739</v>
      </c>
      <c r="H3476">
        <v>7739</v>
      </c>
      <c r="I3476">
        <v>7739</v>
      </c>
      <c r="J3476">
        <v>7739</v>
      </c>
      <c r="K3476">
        <v>0</v>
      </c>
      <c r="L3476" s="2">
        <v>0</v>
      </c>
      <c r="M3476" s="2">
        <v>0</v>
      </c>
      <c r="N3476" s="2">
        <v>0</v>
      </c>
      <c r="O3476" s="2">
        <v>52.25</v>
      </c>
      <c r="P3476" s="2">
        <v>0</v>
      </c>
      <c r="Q3476" s="2">
        <v>0</v>
      </c>
      <c r="R3476" s="2">
        <v>0</v>
      </c>
      <c r="S3476" s="2">
        <v>0</v>
      </c>
      <c r="T3476" s="2">
        <v>0</v>
      </c>
      <c r="U3476" s="2">
        <v>52.25</v>
      </c>
      <c r="V3476" t="s">
        <v>55</v>
      </c>
    </row>
    <row r="3477" spans="1:22" ht="15.75" hidden="1" thickBot="1" x14ac:dyDescent="0.3">
      <c r="A3477" t="s">
        <v>8322</v>
      </c>
      <c r="B3477" s="6" t="s">
        <v>10674</v>
      </c>
      <c r="C3477" t="s">
        <v>1</v>
      </c>
      <c r="D3477" t="s">
        <v>7706</v>
      </c>
      <c r="E3477" t="s">
        <v>10329</v>
      </c>
      <c r="F3477" t="s">
        <v>10330</v>
      </c>
      <c r="G3477">
        <v>7738</v>
      </c>
      <c r="H3477">
        <v>7738</v>
      </c>
      <c r="I3477">
        <v>7738</v>
      </c>
      <c r="J3477">
        <v>7738</v>
      </c>
      <c r="K3477">
        <v>0</v>
      </c>
      <c r="L3477" s="2">
        <v>0</v>
      </c>
      <c r="M3477" s="2">
        <v>0</v>
      </c>
      <c r="N3477" s="2">
        <v>0</v>
      </c>
      <c r="O3477" s="2">
        <v>647.20000000000005</v>
      </c>
      <c r="P3477" s="2">
        <v>0</v>
      </c>
      <c r="Q3477" s="2">
        <v>0</v>
      </c>
      <c r="R3477" s="2">
        <v>0</v>
      </c>
      <c r="S3477" s="2">
        <v>0</v>
      </c>
      <c r="T3477" s="2">
        <v>0</v>
      </c>
      <c r="U3477" s="2">
        <v>647.20000000000005</v>
      </c>
      <c r="V3477" t="s">
        <v>55</v>
      </c>
    </row>
    <row r="3478" spans="1:22" ht="15.75" hidden="1" thickBot="1" x14ac:dyDescent="0.3">
      <c r="A3478" t="s">
        <v>8322</v>
      </c>
      <c r="B3478" s="6" t="s">
        <v>10674</v>
      </c>
      <c r="C3478" t="s">
        <v>1</v>
      </c>
      <c r="D3478" t="s">
        <v>7706</v>
      </c>
      <c r="E3478" t="s">
        <v>10329</v>
      </c>
      <c r="F3478" t="s">
        <v>10330</v>
      </c>
      <c r="G3478">
        <v>7737</v>
      </c>
      <c r="H3478">
        <v>7737</v>
      </c>
      <c r="I3478">
        <v>7737</v>
      </c>
      <c r="J3478">
        <v>7737</v>
      </c>
      <c r="K3478">
        <v>0</v>
      </c>
      <c r="L3478" s="2">
        <v>0</v>
      </c>
      <c r="M3478" s="2">
        <v>0</v>
      </c>
      <c r="N3478" s="2">
        <v>0</v>
      </c>
      <c r="O3478" s="2">
        <v>30</v>
      </c>
      <c r="P3478" s="2">
        <v>0</v>
      </c>
      <c r="Q3478" s="2">
        <v>0</v>
      </c>
      <c r="R3478" s="2">
        <v>0</v>
      </c>
      <c r="S3478" s="2">
        <v>0</v>
      </c>
      <c r="T3478" s="2">
        <v>0</v>
      </c>
      <c r="U3478" s="2">
        <v>30</v>
      </c>
      <c r="V3478" t="s">
        <v>55</v>
      </c>
    </row>
    <row r="3479" spans="1:22" ht="15.75" hidden="1" thickBot="1" x14ac:dyDescent="0.3">
      <c r="A3479" t="s">
        <v>8322</v>
      </c>
      <c r="B3479" s="6" t="s">
        <v>10674</v>
      </c>
      <c r="C3479" t="s">
        <v>1</v>
      </c>
      <c r="D3479" t="s">
        <v>7706</v>
      </c>
      <c r="E3479" t="s">
        <v>10329</v>
      </c>
      <c r="F3479" t="s">
        <v>10330</v>
      </c>
      <c r="G3479">
        <v>7736</v>
      </c>
      <c r="H3479">
        <v>7736</v>
      </c>
      <c r="I3479">
        <v>7736</v>
      </c>
      <c r="J3479">
        <v>7736</v>
      </c>
      <c r="K3479">
        <v>0</v>
      </c>
      <c r="L3479" s="2">
        <v>0</v>
      </c>
      <c r="M3479" s="2">
        <v>0</v>
      </c>
      <c r="N3479" s="2">
        <v>0</v>
      </c>
      <c r="O3479" s="2">
        <v>405.3</v>
      </c>
      <c r="P3479" s="2">
        <v>0</v>
      </c>
      <c r="Q3479" s="2">
        <v>0</v>
      </c>
      <c r="R3479" s="2">
        <v>0</v>
      </c>
      <c r="S3479" s="2">
        <v>0</v>
      </c>
      <c r="T3479" s="2">
        <v>0</v>
      </c>
      <c r="U3479" s="2">
        <v>405.3</v>
      </c>
      <c r="V3479" t="s">
        <v>55</v>
      </c>
    </row>
    <row r="3480" spans="1:22" ht="15.75" hidden="1" thickBot="1" x14ac:dyDescent="0.3">
      <c r="A3480" t="s">
        <v>8322</v>
      </c>
      <c r="B3480" s="6" t="s">
        <v>10674</v>
      </c>
      <c r="C3480" t="s">
        <v>1</v>
      </c>
      <c r="D3480" t="s">
        <v>7706</v>
      </c>
      <c r="E3480" t="s">
        <v>10329</v>
      </c>
      <c r="F3480" t="s">
        <v>10330</v>
      </c>
      <c r="G3480">
        <v>7735</v>
      </c>
      <c r="H3480">
        <v>7735</v>
      </c>
      <c r="I3480">
        <v>7735</v>
      </c>
      <c r="J3480">
        <v>7735</v>
      </c>
      <c r="K3480">
        <v>0</v>
      </c>
      <c r="L3480" s="2">
        <v>0</v>
      </c>
      <c r="M3480" s="2">
        <v>0</v>
      </c>
      <c r="N3480" s="2">
        <v>0</v>
      </c>
      <c r="O3480" s="2">
        <v>328</v>
      </c>
      <c r="P3480" s="2">
        <v>0</v>
      </c>
      <c r="Q3480" s="2">
        <v>0</v>
      </c>
      <c r="R3480" s="2">
        <v>0</v>
      </c>
      <c r="S3480" s="2">
        <v>0</v>
      </c>
      <c r="T3480" s="2">
        <v>0</v>
      </c>
      <c r="U3480" s="2">
        <v>328</v>
      </c>
      <c r="V3480" t="s">
        <v>55</v>
      </c>
    </row>
    <row r="3481" spans="1:22" ht="15.75" hidden="1" thickBot="1" x14ac:dyDescent="0.3">
      <c r="A3481" t="s">
        <v>8322</v>
      </c>
      <c r="B3481" s="6" t="s">
        <v>10674</v>
      </c>
      <c r="C3481" t="s">
        <v>1</v>
      </c>
      <c r="D3481" t="s">
        <v>7706</v>
      </c>
      <c r="E3481" t="s">
        <v>10329</v>
      </c>
      <c r="F3481" t="s">
        <v>10330</v>
      </c>
      <c r="G3481">
        <v>7734</v>
      </c>
      <c r="H3481">
        <v>7734</v>
      </c>
      <c r="I3481">
        <v>7734</v>
      </c>
      <c r="J3481">
        <v>7734</v>
      </c>
      <c r="K3481">
        <v>0</v>
      </c>
      <c r="L3481" s="2">
        <v>0</v>
      </c>
      <c r="M3481" s="2">
        <v>0</v>
      </c>
      <c r="N3481" s="2">
        <v>0</v>
      </c>
      <c r="O3481" s="2">
        <v>447.5</v>
      </c>
      <c r="P3481" s="2">
        <v>0</v>
      </c>
      <c r="Q3481" s="2">
        <v>0</v>
      </c>
      <c r="R3481" s="2">
        <v>0</v>
      </c>
      <c r="S3481" s="2">
        <v>0</v>
      </c>
      <c r="T3481" s="2">
        <v>0</v>
      </c>
      <c r="U3481" s="2">
        <v>447.5</v>
      </c>
      <c r="V3481" t="s">
        <v>55</v>
      </c>
    </row>
    <row r="3482" spans="1:22" ht="15.75" hidden="1" thickBot="1" x14ac:dyDescent="0.3">
      <c r="A3482" t="s">
        <v>8322</v>
      </c>
      <c r="B3482" s="6" t="s">
        <v>10674</v>
      </c>
      <c r="C3482" t="s">
        <v>1</v>
      </c>
      <c r="D3482" t="s">
        <v>7706</v>
      </c>
      <c r="E3482" t="s">
        <v>10329</v>
      </c>
      <c r="F3482" t="s">
        <v>10330</v>
      </c>
      <c r="G3482">
        <v>7733</v>
      </c>
      <c r="H3482">
        <v>7733</v>
      </c>
      <c r="I3482">
        <v>7733</v>
      </c>
      <c r="J3482">
        <v>7733</v>
      </c>
      <c r="K3482">
        <v>0</v>
      </c>
      <c r="L3482" s="2">
        <v>0</v>
      </c>
      <c r="M3482" s="2">
        <v>0</v>
      </c>
      <c r="N3482" s="2">
        <v>0</v>
      </c>
      <c r="O3482" s="2">
        <v>192</v>
      </c>
      <c r="P3482" s="2">
        <v>0</v>
      </c>
      <c r="Q3482" s="2">
        <v>0</v>
      </c>
      <c r="R3482" s="2">
        <v>0</v>
      </c>
      <c r="S3482" s="2">
        <v>0</v>
      </c>
      <c r="T3482" s="2">
        <v>0</v>
      </c>
      <c r="U3482" s="2">
        <v>192</v>
      </c>
      <c r="V3482" t="s">
        <v>55</v>
      </c>
    </row>
    <row r="3483" spans="1:22" ht="15.75" hidden="1" thickBot="1" x14ac:dyDescent="0.3">
      <c r="A3483" t="s">
        <v>8322</v>
      </c>
      <c r="B3483" s="6" t="s">
        <v>10667</v>
      </c>
      <c r="C3483" t="s">
        <v>1</v>
      </c>
      <c r="D3483" t="s">
        <v>7706</v>
      </c>
      <c r="E3483" t="s">
        <v>10329</v>
      </c>
      <c r="F3483" t="s">
        <v>10330</v>
      </c>
      <c r="G3483">
        <v>7732</v>
      </c>
      <c r="H3483">
        <v>7732</v>
      </c>
      <c r="I3483">
        <v>7732</v>
      </c>
      <c r="J3483">
        <v>7732</v>
      </c>
      <c r="K3483">
        <v>0</v>
      </c>
      <c r="L3483" s="2">
        <v>0</v>
      </c>
      <c r="M3483" s="2">
        <v>0</v>
      </c>
      <c r="N3483" s="2">
        <v>0</v>
      </c>
      <c r="O3483" s="2">
        <v>13.2</v>
      </c>
      <c r="P3483" s="2">
        <v>0</v>
      </c>
      <c r="Q3483" s="2">
        <v>0</v>
      </c>
      <c r="R3483" s="2">
        <v>0</v>
      </c>
      <c r="S3483" s="2">
        <v>0</v>
      </c>
      <c r="T3483" s="2">
        <v>0</v>
      </c>
      <c r="U3483" s="2">
        <v>13.2</v>
      </c>
      <c r="V3483" t="s">
        <v>55</v>
      </c>
    </row>
    <row r="3484" spans="1:22" ht="15.75" hidden="1" thickBot="1" x14ac:dyDescent="0.3">
      <c r="A3484" t="s">
        <v>8322</v>
      </c>
      <c r="B3484" s="6" t="s">
        <v>10667</v>
      </c>
      <c r="C3484" t="s">
        <v>1</v>
      </c>
      <c r="D3484" t="s">
        <v>7706</v>
      </c>
      <c r="E3484" t="s">
        <v>10329</v>
      </c>
      <c r="F3484" t="s">
        <v>10330</v>
      </c>
      <c r="G3484">
        <v>7731</v>
      </c>
      <c r="H3484">
        <v>7731</v>
      </c>
      <c r="I3484">
        <v>7731</v>
      </c>
      <c r="J3484">
        <v>7731</v>
      </c>
      <c r="K3484">
        <v>0</v>
      </c>
      <c r="L3484" s="2">
        <v>0</v>
      </c>
      <c r="M3484" s="2">
        <v>0</v>
      </c>
      <c r="N3484" s="2">
        <v>0</v>
      </c>
      <c r="O3484" s="2">
        <v>45</v>
      </c>
      <c r="P3484" s="2">
        <v>0</v>
      </c>
      <c r="Q3484" s="2">
        <v>0</v>
      </c>
      <c r="R3484" s="2">
        <v>0</v>
      </c>
      <c r="S3484" s="2">
        <v>0</v>
      </c>
      <c r="T3484" s="2">
        <v>0</v>
      </c>
      <c r="U3484" s="2">
        <v>45</v>
      </c>
      <c r="V3484" t="s">
        <v>55</v>
      </c>
    </row>
    <row r="3485" spans="1:22" ht="15.75" hidden="1" thickBot="1" x14ac:dyDescent="0.3">
      <c r="A3485" t="s">
        <v>8322</v>
      </c>
      <c r="B3485" s="6" t="s">
        <v>10667</v>
      </c>
      <c r="C3485" t="s">
        <v>1</v>
      </c>
      <c r="D3485" t="s">
        <v>7706</v>
      </c>
      <c r="E3485" t="s">
        <v>10329</v>
      </c>
      <c r="F3485" t="s">
        <v>10330</v>
      </c>
      <c r="G3485">
        <v>7730</v>
      </c>
      <c r="H3485">
        <v>7730</v>
      </c>
      <c r="I3485">
        <v>7730</v>
      </c>
      <c r="J3485">
        <v>7730</v>
      </c>
      <c r="K3485">
        <v>0</v>
      </c>
      <c r="L3485" s="2">
        <v>0</v>
      </c>
      <c r="M3485" s="2">
        <v>0</v>
      </c>
      <c r="N3485" s="2">
        <v>0</v>
      </c>
      <c r="O3485" s="2">
        <v>125.5</v>
      </c>
      <c r="P3485" s="2">
        <v>0</v>
      </c>
      <c r="Q3485" s="2">
        <v>0</v>
      </c>
      <c r="R3485" s="2">
        <v>0</v>
      </c>
      <c r="S3485" s="2">
        <v>0</v>
      </c>
      <c r="T3485" s="2">
        <v>0</v>
      </c>
      <c r="U3485" s="2">
        <v>125.5</v>
      </c>
      <c r="V3485" t="s">
        <v>55</v>
      </c>
    </row>
    <row r="3486" spans="1:22" ht="15.75" hidden="1" thickBot="1" x14ac:dyDescent="0.3">
      <c r="A3486" t="s">
        <v>8322</v>
      </c>
      <c r="B3486" s="6" t="s">
        <v>10667</v>
      </c>
      <c r="C3486" t="s">
        <v>1</v>
      </c>
      <c r="D3486" t="s">
        <v>7706</v>
      </c>
      <c r="E3486" t="s">
        <v>10329</v>
      </c>
      <c r="F3486" t="s">
        <v>10330</v>
      </c>
      <c r="G3486">
        <v>7729</v>
      </c>
      <c r="H3486">
        <v>7729</v>
      </c>
      <c r="I3486">
        <v>7729</v>
      </c>
      <c r="J3486">
        <v>7729</v>
      </c>
      <c r="K3486">
        <v>0</v>
      </c>
      <c r="L3486" s="2">
        <v>0</v>
      </c>
      <c r="M3486" s="2">
        <v>0</v>
      </c>
      <c r="N3486" s="2">
        <v>0</v>
      </c>
      <c r="O3486" s="2">
        <v>100</v>
      </c>
      <c r="P3486" s="2">
        <v>0</v>
      </c>
      <c r="Q3486" s="2">
        <v>0</v>
      </c>
      <c r="R3486" s="2">
        <v>0</v>
      </c>
      <c r="S3486" s="2">
        <v>0</v>
      </c>
      <c r="T3486" s="2">
        <v>0</v>
      </c>
      <c r="U3486" s="2">
        <v>100</v>
      </c>
      <c r="V3486" t="s">
        <v>55</v>
      </c>
    </row>
    <row r="3487" spans="1:22" ht="15.75" hidden="1" thickBot="1" x14ac:dyDescent="0.3">
      <c r="A3487" t="s">
        <v>8322</v>
      </c>
      <c r="B3487" s="6" t="s">
        <v>10667</v>
      </c>
      <c r="C3487" t="s">
        <v>1</v>
      </c>
      <c r="D3487" t="s">
        <v>7706</v>
      </c>
      <c r="E3487" t="s">
        <v>10329</v>
      </c>
      <c r="F3487" t="s">
        <v>10330</v>
      </c>
      <c r="G3487">
        <v>7728</v>
      </c>
      <c r="H3487">
        <v>7728</v>
      </c>
      <c r="I3487">
        <v>7728</v>
      </c>
      <c r="J3487">
        <v>7728</v>
      </c>
      <c r="K3487">
        <v>0</v>
      </c>
      <c r="L3487" s="2">
        <v>0</v>
      </c>
      <c r="M3487" s="2">
        <v>0</v>
      </c>
      <c r="N3487" s="2">
        <v>0</v>
      </c>
      <c r="O3487" s="2">
        <v>64</v>
      </c>
      <c r="P3487" s="2">
        <v>0</v>
      </c>
      <c r="Q3487" s="2">
        <v>0</v>
      </c>
      <c r="R3487" s="2">
        <v>0</v>
      </c>
      <c r="S3487" s="2">
        <v>0</v>
      </c>
      <c r="T3487" s="2">
        <v>0</v>
      </c>
      <c r="U3487" s="2">
        <v>64</v>
      </c>
      <c r="V3487" t="s">
        <v>55</v>
      </c>
    </row>
    <row r="3488" spans="1:22" ht="15.75" hidden="1" thickBot="1" x14ac:dyDescent="0.3">
      <c r="A3488" t="s">
        <v>8322</v>
      </c>
      <c r="B3488" s="6" t="s">
        <v>10667</v>
      </c>
      <c r="C3488" t="s">
        <v>1</v>
      </c>
      <c r="D3488" t="s">
        <v>7706</v>
      </c>
      <c r="E3488" t="s">
        <v>10329</v>
      </c>
      <c r="F3488" t="s">
        <v>10330</v>
      </c>
      <c r="G3488">
        <v>7727</v>
      </c>
      <c r="H3488">
        <v>7727</v>
      </c>
      <c r="I3488">
        <v>7727</v>
      </c>
      <c r="J3488">
        <v>7727</v>
      </c>
      <c r="K3488">
        <v>0</v>
      </c>
      <c r="L3488" s="2">
        <v>0</v>
      </c>
      <c r="M3488" s="2">
        <v>0</v>
      </c>
      <c r="N3488" s="2">
        <v>0</v>
      </c>
      <c r="O3488" s="2">
        <v>195.45</v>
      </c>
      <c r="P3488" s="2">
        <v>0</v>
      </c>
      <c r="Q3488" s="2">
        <v>0</v>
      </c>
      <c r="R3488" s="2">
        <v>0</v>
      </c>
      <c r="S3488" s="2">
        <v>0</v>
      </c>
      <c r="T3488" s="2">
        <v>0</v>
      </c>
      <c r="U3488" s="2">
        <v>195.45</v>
      </c>
      <c r="V3488" t="s">
        <v>55</v>
      </c>
    </row>
    <row r="3489" spans="1:22" ht="15.75" hidden="1" thickBot="1" x14ac:dyDescent="0.3">
      <c r="A3489" t="s">
        <v>8322</v>
      </c>
      <c r="B3489" s="6" t="s">
        <v>10667</v>
      </c>
      <c r="C3489" t="s">
        <v>1</v>
      </c>
      <c r="D3489" t="s">
        <v>7706</v>
      </c>
      <c r="E3489" t="s">
        <v>10329</v>
      </c>
      <c r="F3489" t="s">
        <v>10330</v>
      </c>
      <c r="G3489">
        <v>7726</v>
      </c>
      <c r="H3489">
        <v>7726</v>
      </c>
      <c r="I3489">
        <v>7726</v>
      </c>
      <c r="J3489">
        <v>7726</v>
      </c>
      <c r="K3489">
        <v>0</v>
      </c>
      <c r="L3489" s="2">
        <v>0</v>
      </c>
      <c r="M3489" s="2">
        <v>0</v>
      </c>
      <c r="N3489" s="2">
        <v>0</v>
      </c>
      <c r="O3489" s="2">
        <v>22.5</v>
      </c>
      <c r="P3489" s="2">
        <v>0</v>
      </c>
      <c r="Q3489" s="2">
        <v>0</v>
      </c>
      <c r="R3489" s="2">
        <v>0</v>
      </c>
      <c r="S3489" s="2">
        <v>0</v>
      </c>
      <c r="T3489" s="2">
        <v>0</v>
      </c>
      <c r="U3489" s="2">
        <v>22.5</v>
      </c>
      <c r="V3489" t="s">
        <v>55</v>
      </c>
    </row>
    <row r="3490" spans="1:22" ht="15.75" hidden="1" thickBot="1" x14ac:dyDescent="0.3">
      <c r="A3490" t="s">
        <v>8322</v>
      </c>
      <c r="B3490" s="6" t="s">
        <v>10667</v>
      </c>
      <c r="C3490" t="s">
        <v>1</v>
      </c>
      <c r="D3490" t="s">
        <v>7706</v>
      </c>
      <c r="E3490" t="s">
        <v>10329</v>
      </c>
      <c r="F3490" t="s">
        <v>10330</v>
      </c>
      <c r="G3490">
        <v>7725</v>
      </c>
      <c r="H3490">
        <v>7725</v>
      </c>
      <c r="I3490">
        <v>7725</v>
      </c>
      <c r="J3490">
        <v>7725</v>
      </c>
      <c r="K3490">
        <v>0</v>
      </c>
      <c r="L3490" s="2">
        <v>0</v>
      </c>
      <c r="M3490" s="2">
        <v>0</v>
      </c>
      <c r="N3490" s="2">
        <v>0</v>
      </c>
      <c r="O3490" s="2">
        <v>31.5</v>
      </c>
      <c r="P3490" s="2">
        <v>0</v>
      </c>
      <c r="Q3490" s="2">
        <v>0</v>
      </c>
      <c r="R3490" s="2">
        <v>0</v>
      </c>
      <c r="S3490" s="2">
        <v>0</v>
      </c>
      <c r="T3490" s="2">
        <v>0</v>
      </c>
      <c r="U3490" s="2">
        <v>31.5</v>
      </c>
      <c r="V3490" t="s">
        <v>55</v>
      </c>
    </row>
    <row r="3491" spans="1:22" ht="15.75" hidden="1" thickBot="1" x14ac:dyDescent="0.3">
      <c r="A3491" t="s">
        <v>8322</v>
      </c>
      <c r="B3491" s="6" t="s">
        <v>10667</v>
      </c>
      <c r="C3491" t="s">
        <v>1</v>
      </c>
      <c r="D3491" t="s">
        <v>7706</v>
      </c>
      <c r="E3491" t="s">
        <v>10329</v>
      </c>
      <c r="F3491" t="s">
        <v>10330</v>
      </c>
      <c r="G3491">
        <v>7724</v>
      </c>
      <c r="H3491">
        <v>7724</v>
      </c>
      <c r="I3491">
        <v>7724</v>
      </c>
      <c r="J3491">
        <v>7724</v>
      </c>
      <c r="K3491">
        <v>0</v>
      </c>
      <c r="L3491" s="2">
        <v>0</v>
      </c>
      <c r="M3491" s="2">
        <v>0</v>
      </c>
      <c r="N3491" s="2">
        <v>0</v>
      </c>
      <c r="O3491" s="2">
        <v>18</v>
      </c>
      <c r="P3491" s="2">
        <v>0</v>
      </c>
      <c r="Q3491" s="2">
        <v>0</v>
      </c>
      <c r="R3491" s="2">
        <v>0</v>
      </c>
      <c r="S3491" s="2">
        <v>0</v>
      </c>
      <c r="T3491" s="2">
        <v>0</v>
      </c>
      <c r="U3491" s="2">
        <v>18</v>
      </c>
      <c r="V3491" t="s">
        <v>55</v>
      </c>
    </row>
    <row r="3492" spans="1:22" ht="15.75" hidden="1" thickBot="1" x14ac:dyDescent="0.3">
      <c r="A3492" t="s">
        <v>8322</v>
      </c>
      <c r="B3492" s="6" t="s">
        <v>10667</v>
      </c>
      <c r="C3492" t="s">
        <v>1</v>
      </c>
      <c r="D3492" t="s">
        <v>7706</v>
      </c>
      <c r="E3492" t="s">
        <v>10329</v>
      </c>
      <c r="F3492" t="s">
        <v>10330</v>
      </c>
      <c r="G3492">
        <v>7723</v>
      </c>
      <c r="H3492">
        <v>7723</v>
      </c>
      <c r="I3492">
        <v>7723</v>
      </c>
      <c r="J3492">
        <v>7723</v>
      </c>
      <c r="K3492">
        <v>0</v>
      </c>
      <c r="L3492" s="2">
        <v>0</v>
      </c>
      <c r="M3492" s="2">
        <v>0</v>
      </c>
      <c r="N3492" s="2">
        <v>0</v>
      </c>
      <c r="O3492" s="2">
        <v>12</v>
      </c>
      <c r="P3492" s="2">
        <v>0</v>
      </c>
      <c r="Q3492" s="2">
        <v>0</v>
      </c>
      <c r="R3492" s="2">
        <v>0</v>
      </c>
      <c r="S3492" s="2">
        <v>0</v>
      </c>
      <c r="T3492" s="2">
        <v>0</v>
      </c>
      <c r="U3492" s="2">
        <v>12</v>
      </c>
      <c r="V3492" t="s">
        <v>55</v>
      </c>
    </row>
    <row r="3493" spans="1:22" ht="15.75" hidden="1" thickBot="1" x14ac:dyDescent="0.3">
      <c r="A3493" t="s">
        <v>8322</v>
      </c>
      <c r="B3493" s="6" t="s">
        <v>10667</v>
      </c>
      <c r="C3493" t="s">
        <v>1</v>
      </c>
      <c r="D3493" t="s">
        <v>7706</v>
      </c>
      <c r="E3493" t="s">
        <v>10329</v>
      </c>
      <c r="F3493" t="s">
        <v>10330</v>
      </c>
      <c r="G3493">
        <v>7722</v>
      </c>
      <c r="H3493">
        <v>7722</v>
      </c>
      <c r="I3493">
        <v>7722</v>
      </c>
      <c r="J3493">
        <v>7722</v>
      </c>
      <c r="K3493">
        <v>0</v>
      </c>
      <c r="L3493" s="2">
        <v>0</v>
      </c>
      <c r="M3493" s="2">
        <v>0</v>
      </c>
      <c r="N3493" s="2">
        <v>0</v>
      </c>
      <c r="O3493" s="2">
        <v>274.5</v>
      </c>
      <c r="P3493" s="2">
        <v>0</v>
      </c>
      <c r="Q3493" s="2">
        <v>0</v>
      </c>
      <c r="R3493" s="2">
        <v>0</v>
      </c>
      <c r="S3493" s="2">
        <v>0</v>
      </c>
      <c r="T3493" s="2">
        <v>0</v>
      </c>
      <c r="U3493" s="2">
        <v>274.5</v>
      </c>
      <c r="V3493" t="s">
        <v>55</v>
      </c>
    </row>
    <row r="3494" spans="1:22" ht="15.75" hidden="1" thickBot="1" x14ac:dyDescent="0.3">
      <c r="A3494" t="s">
        <v>8322</v>
      </c>
      <c r="B3494" s="6" t="s">
        <v>10667</v>
      </c>
      <c r="C3494" t="s">
        <v>1</v>
      </c>
      <c r="D3494" t="s">
        <v>7706</v>
      </c>
      <c r="E3494" t="s">
        <v>10329</v>
      </c>
      <c r="F3494" t="s">
        <v>10330</v>
      </c>
      <c r="G3494">
        <v>7721</v>
      </c>
      <c r="H3494">
        <v>7721</v>
      </c>
      <c r="I3494">
        <v>7721</v>
      </c>
      <c r="J3494">
        <v>7721</v>
      </c>
      <c r="K3494">
        <v>0</v>
      </c>
      <c r="L3494" s="2">
        <v>0</v>
      </c>
      <c r="M3494" s="2">
        <v>0</v>
      </c>
      <c r="N3494" s="2">
        <v>0</v>
      </c>
      <c r="O3494" s="2">
        <v>42.5</v>
      </c>
      <c r="P3494" s="2">
        <v>0</v>
      </c>
      <c r="Q3494" s="2">
        <v>0</v>
      </c>
      <c r="R3494" s="2">
        <v>0</v>
      </c>
      <c r="S3494" s="2">
        <v>0</v>
      </c>
      <c r="T3494" s="2">
        <v>0</v>
      </c>
      <c r="U3494" s="2">
        <v>42.5</v>
      </c>
      <c r="V3494" t="s">
        <v>55</v>
      </c>
    </row>
    <row r="3495" spans="1:22" ht="15.75" hidden="1" thickBot="1" x14ac:dyDescent="0.3">
      <c r="A3495" t="s">
        <v>8322</v>
      </c>
      <c r="B3495" s="6" t="s">
        <v>10667</v>
      </c>
      <c r="C3495" t="s">
        <v>1</v>
      </c>
      <c r="D3495" t="s">
        <v>7706</v>
      </c>
      <c r="E3495" t="s">
        <v>10329</v>
      </c>
      <c r="F3495" t="s">
        <v>10330</v>
      </c>
      <c r="G3495">
        <v>7720</v>
      </c>
      <c r="H3495">
        <v>7720</v>
      </c>
      <c r="I3495">
        <v>7720</v>
      </c>
      <c r="J3495">
        <v>7720</v>
      </c>
      <c r="K3495">
        <v>0</v>
      </c>
      <c r="L3495" s="2">
        <v>0</v>
      </c>
      <c r="M3495" s="2">
        <v>0</v>
      </c>
      <c r="N3495" s="2">
        <v>0</v>
      </c>
      <c r="O3495" s="2">
        <v>247.5</v>
      </c>
      <c r="P3495" s="2">
        <v>0</v>
      </c>
      <c r="Q3495" s="2">
        <v>0</v>
      </c>
      <c r="R3495" s="2">
        <v>0</v>
      </c>
      <c r="S3495" s="2">
        <v>0</v>
      </c>
      <c r="T3495" s="2">
        <v>0</v>
      </c>
      <c r="U3495" s="2">
        <v>247.5</v>
      </c>
      <c r="V3495" t="s">
        <v>55</v>
      </c>
    </row>
    <row r="3496" spans="1:22" ht="15.75" hidden="1" thickBot="1" x14ac:dyDescent="0.3">
      <c r="A3496" t="s">
        <v>8322</v>
      </c>
      <c r="B3496" s="6" t="s">
        <v>10667</v>
      </c>
      <c r="C3496" t="s">
        <v>1</v>
      </c>
      <c r="D3496" t="s">
        <v>7706</v>
      </c>
      <c r="E3496" t="s">
        <v>10329</v>
      </c>
      <c r="F3496" t="s">
        <v>10330</v>
      </c>
      <c r="G3496">
        <v>7719</v>
      </c>
      <c r="H3496">
        <v>7719</v>
      </c>
      <c r="I3496">
        <v>7719</v>
      </c>
      <c r="J3496">
        <v>7719</v>
      </c>
      <c r="K3496">
        <v>0</v>
      </c>
      <c r="L3496" s="2">
        <v>0</v>
      </c>
      <c r="M3496" s="2">
        <v>0</v>
      </c>
      <c r="N3496" s="2">
        <v>0</v>
      </c>
      <c r="O3496" s="2">
        <v>117.8</v>
      </c>
      <c r="P3496" s="2">
        <v>0</v>
      </c>
      <c r="Q3496" s="2">
        <v>0</v>
      </c>
      <c r="R3496" s="2">
        <v>0</v>
      </c>
      <c r="S3496" s="2">
        <v>0</v>
      </c>
      <c r="T3496" s="2">
        <v>0</v>
      </c>
      <c r="U3496" s="2">
        <v>117.8</v>
      </c>
      <c r="V3496" t="s">
        <v>55</v>
      </c>
    </row>
    <row r="3497" spans="1:22" ht="15.75" hidden="1" thickBot="1" x14ac:dyDescent="0.3">
      <c r="A3497" t="s">
        <v>8322</v>
      </c>
      <c r="B3497" s="6" t="s">
        <v>10667</v>
      </c>
      <c r="C3497" t="s">
        <v>1</v>
      </c>
      <c r="D3497" t="s">
        <v>7706</v>
      </c>
      <c r="E3497" t="s">
        <v>10329</v>
      </c>
      <c r="F3497" t="s">
        <v>10330</v>
      </c>
      <c r="G3497">
        <v>7718</v>
      </c>
      <c r="H3497">
        <v>7718</v>
      </c>
      <c r="I3497">
        <v>7718</v>
      </c>
      <c r="J3497">
        <v>7718</v>
      </c>
      <c r="K3497">
        <v>0</v>
      </c>
      <c r="L3497" s="2">
        <v>0</v>
      </c>
      <c r="M3497" s="2">
        <v>0</v>
      </c>
      <c r="N3497" s="2">
        <v>0</v>
      </c>
      <c r="O3497" s="2">
        <v>36</v>
      </c>
      <c r="P3497" s="2">
        <v>0</v>
      </c>
      <c r="Q3497" s="2">
        <v>0</v>
      </c>
      <c r="R3497" s="2">
        <v>0</v>
      </c>
      <c r="S3497" s="2">
        <v>0</v>
      </c>
      <c r="T3497" s="2">
        <v>0</v>
      </c>
      <c r="U3497" s="2">
        <v>36</v>
      </c>
      <c r="V3497" t="s">
        <v>55</v>
      </c>
    </row>
    <row r="3498" spans="1:22" ht="15.75" hidden="1" thickBot="1" x14ac:dyDescent="0.3">
      <c r="A3498" t="s">
        <v>8322</v>
      </c>
      <c r="B3498" s="6" t="s">
        <v>10667</v>
      </c>
      <c r="C3498" t="s">
        <v>1</v>
      </c>
      <c r="D3498" t="s">
        <v>7706</v>
      </c>
      <c r="E3498" t="s">
        <v>10329</v>
      </c>
      <c r="F3498" t="s">
        <v>10330</v>
      </c>
      <c r="G3498">
        <v>7717</v>
      </c>
      <c r="H3498">
        <v>7717</v>
      </c>
      <c r="I3498">
        <v>7717</v>
      </c>
      <c r="J3498">
        <v>7717</v>
      </c>
      <c r="K3498">
        <v>0</v>
      </c>
      <c r="L3498" s="2">
        <v>0</v>
      </c>
      <c r="M3498" s="2">
        <v>0</v>
      </c>
      <c r="N3498" s="2">
        <v>0</v>
      </c>
      <c r="O3498" s="2">
        <v>60</v>
      </c>
      <c r="P3498" s="2">
        <v>0</v>
      </c>
      <c r="Q3498" s="2">
        <v>0</v>
      </c>
      <c r="R3498" s="2">
        <v>0</v>
      </c>
      <c r="S3498" s="2">
        <v>0</v>
      </c>
      <c r="T3498" s="2">
        <v>0</v>
      </c>
      <c r="U3498" s="2">
        <v>60</v>
      </c>
      <c r="V3498" t="s">
        <v>55</v>
      </c>
    </row>
    <row r="3499" spans="1:22" ht="15.75" hidden="1" thickBot="1" x14ac:dyDescent="0.3">
      <c r="A3499" t="s">
        <v>8322</v>
      </c>
      <c r="B3499" s="6" t="s">
        <v>10667</v>
      </c>
      <c r="C3499" t="s">
        <v>1</v>
      </c>
      <c r="D3499" t="s">
        <v>7706</v>
      </c>
      <c r="E3499" t="s">
        <v>10329</v>
      </c>
      <c r="F3499" t="s">
        <v>10330</v>
      </c>
      <c r="G3499">
        <v>7716</v>
      </c>
      <c r="H3499">
        <v>7716</v>
      </c>
      <c r="I3499">
        <v>7716</v>
      </c>
      <c r="J3499">
        <v>7716</v>
      </c>
      <c r="K3499">
        <v>0</v>
      </c>
      <c r="L3499" s="2">
        <v>0</v>
      </c>
      <c r="M3499" s="2">
        <v>0</v>
      </c>
      <c r="N3499" s="2">
        <v>0</v>
      </c>
      <c r="O3499" s="2">
        <v>24</v>
      </c>
      <c r="P3499" s="2">
        <v>0</v>
      </c>
      <c r="Q3499" s="2">
        <v>0</v>
      </c>
      <c r="R3499" s="2">
        <v>0</v>
      </c>
      <c r="S3499" s="2">
        <v>0</v>
      </c>
      <c r="T3499" s="2">
        <v>0</v>
      </c>
      <c r="U3499" s="2">
        <v>24</v>
      </c>
      <c r="V3499" t="s">
        <v>55</v>
      </c>
    </row>
    <row r="3500" spans="1:22" ht="15.75" hidden="1" thickBot="1" x14ac:dyDescent="0.3">
      <c r="A3500" t="s">
        <v>8322</v>
      </c>
      <c r="B3500" s="6" t="s">
        <v>10667</v>
      </c>
      <c r="C3500" t="s">
        <v>1</v>
      </c>
      <c r="D3500" t="s">
        <v>7706</v>
      </c>
      <c r="E3500" t="s">
        <v>10329</v>
      </c>
      <c r="F3500" t="s">
        <v>10330</v>
      </c>
      <c r="G3500">
        <v>7715</v>
      </c>
      <c r="H3500">
        <v>7715</v>
      </c>
      <c r="I3500">
        <v>7715</v>
      </c>
      <c r="J3500">
        <v>7715</v>
      </c>
      <c r="K3500">
        <v>0</v>
      </c>
      <c r="L3500" s="2">
        <v>0</v>
      </c>
      <c r="M3500" s="2">
        <v>0</v>
      </c>
      <c r="N3500" s="2">
        <v>0</v>
      </c>
      <c r="O3500" s="2">
        <v>80</v>
      </c>
      <c r="P3500" s="2">
        <v>0</v>
      </c>
      <c r="Q3500" s="2">
        <v>0</v>
      </c>
      <c r="R3500" s="2">
        <v>0</v>
      </c>
      <c r="S3500" s="2">
        <v>0</v>
      </c>
      <c r="T3500" s="2">
        <v>0</v>
      </c>
      <c r="U3500" s="2">
        <v>80</v>
      </c>
      <c r="V3500" t="s">
        <v>55</v>
      </c>
    </row>
    <row r="3501" spans="1:22" ht="15.75" hidden="1" thickBot="1" x14ac:dyDescent="0.3">
      <c r="A3501" t="s">
        <v>8322</v>
      </c>
      <c r="B3501" s="6" t="s">
        <v>10695</v>
      </c>
      <c r="C3501" t="s">
        <v>1</v>
      </c>
      <c r="D3501" t="s">
        <v>7706</v>
      </c>
      <c r="E3501" t="s">
        <v>10329</v>
      </c>
      <c r="F3501" t="s">
        <v>10330</v>
      </c>
      <c r="G3501">
        <v>7714</v>
      </c>
      <c r="H3501">
        <v>7714</v>
      </c>
      <c r="I3501">
        <v>7714</v>
      </c>
      <c r="J3501">
        <v>7714</v>
      </c>
      <c r="K3501">
        <v>0</v>
      </c>
      <c r="L3501" s="2">
        <v>0</v>
      </c>
      <c r="M3501" s="2">
        <v>0</v>
      </c>
      <c r="N3501" s="2">
        <v>0</v>
      </c>
      <c r="O3501" s="2">
        <v>792.6</v>
      </c>
      <c r="P3501" s="2">
        <v>0</v>
      </c>
      <c r="Q3501" s="2">
        <v>0</v>
      </c>
      <c r="R3501" s="2">
        <v>0</v>
      </c>
      <c r="S3501" s="2">
        <v>0</v>
      </c>
      <c r="T3501" s="2">
        <v>0</v>
      </c>
      <c r="U3501" s="2">
        <v>792.6</v>
      </c>
      <c r="V3501" t="s">
        <v>55</v>
      </c>
    </row>
    <row r="3502" spans="1:22" ht="15.75" hidden="1" thickBot="1" x14ac:dyDescent="0.3">
      <c r="A3502" t="s">
        <v>8322</v>
      </c>
      <c r="B3502" s="6" t="s">
        <v>10695</v>
      </c>
      <c r="C3502" t="s">
        <v>1</v>
      </c>
      <c r="D3502" t="s">
        <v>7706</v>
      </c>
      <c r="E3502" t="s">
        <v>10329</v>
      </c>
      <c r="F3502" t="s">
        <v>10330</v>
      </c>
      <c r="G3502">
        <v>7713</v>
      </c>
      <c r="H3502">
        <v>7713</v>
      </c>
      <c r="I3502">
        <v>7713</v>
      </c>
      <c r="J3502">
        <v>7713</v>
      </c>
      <c r="K3502">
        <v>0</v>
      </c>
      <c r="L3502" s="2">
        <v>0</v>
      </c>
      <c r="M3502" s="2">
        <v>0</v>
      </c>
      <c r="N3502" s="2">
        <v>0</v>
      </c>
      <c r="O3502" s="2">
        <v>240</v>
      </c>
      <c r="P3502" s="2">
        <v>0</v>
      </c>
      <c r="Q3502" s="2">
        <v>0</v>
      </c>
      <c r="R3502" s="2">
        <v>0</v>
      </c>
      <c r="S3502" s="2">
        <v>0</v>
      </c>
      <c r="T3502" s="2">
        <v>0</v>
      </c>
      <c r="U3502" s="2">
        <v>240</v>
      </c>
      <c r="V3502" t="s">
        <v>55</v>
      </c>
    </row>
    <row r="3503" spans="1:22" ht="15.75" hidden="1" thickBot="1" x14ac:dyDescent="0.3">
      <c r="A3503" t="s">
        <v>8322</v>
      </c>
      <c r="B3503" s="6" t="s">
        <v>10695</v>
      </c>
      <c r="C3503" t="s">
        <v>1</v>
      </c>
      <c r="D3503" t="s">
        <v>7706</v>
      </c>
      <c r="E3503" t="s">
        <v>10329</v>
      </c>
      <c r="F3503" t="s">
        <v>10330</v>
      </c>
      <c r="G3503">
        <v>7712</v>
      </c>
      <c r="H3503">
        <v>7712</v>
      </c>
      <c r="I3503">
        <v>7712</v>
      </c>
      <c r="J3503">
        <v>7712</v>
      </c>
      <c r="K3503">
        <v>0</v>
      </c>
      <c r="L3503" s="2">
        <v>0</v>
      </c>
      <c r="M3503" s="2">
        <v>0</v>
      </c>
      <c r="N3503" s="2">
        <v>0</v>
      </c>
      <c r="O3503" s="2">
        <v>450</v>
      </c>
      <c r="P3503" s="2">
        <v>0</v>
      </c>
      <c r="Q3503" s="2">
        <v>0</v>
      </c>
      <c r="R3503" s="2">
        <v>0</v>
      </c>
      <c r="S3503" s="2">
        <v>0</v>
      </c>
      <c r="T3503" s="2">
        <v>0</v>
      </c>
      <c r="U3503" s="2">
        <v>450</v>
      </c>
      <c r="V3503" t="s">
        <v>55</v>
      </c>
    </row>
    <row r="3504" spans="1:22" ht="15.75" hidden="1" thickBot="1" x14ac:dyDescent="0.3">
      <c r="A3504" t="s">
        <v>8322</v>
      </c>
      <c r="B3504" s="6" t="s">
        <v>10695</v>
      </c>
      <c r="C3504" t="s">
        <v>1</v>
      </c>
      <c r="D3504" t="s">
        <v>7706</v>
      </c>
      <c r="E3504" t="s">
        <v>10329</v>
      </c>
      <c r="F3504" t="s">
        <v>10330</v>
      </c>
      <c r="G3504">
        <v>7711</v>
      </c>
      <c r="H3504">
        <v>7711</v>
      </c>
      <c r="I3504">
        <v>7711</v>
      </c>
      <c r="J3504">
        <v>7711</v>
      </c>
      <c r="K3504">
        <v>0</v>
      </c>
      <c r="L3504" s="2">
        <v>0</v>
      </c>
      <c r="M3504" s="2">
        <v>0</v>
      </c>
      <c r="N3504" s="2">
        <v>0</v>
      </c>
      <c r="O3504" s="2">
        <v>36.5</v>
      </c>
      <c r="P3504" s="2">
        <v>0</v>
      </c>
      <c r="Q3504" s="2">
        <v>0</v>
      </c>
      <c r="R3504" s="2">
        <v>0</v>
      </c>
      <c r="S3504" s="2">
        <v>0</v>
      </c>
      <c r="T3504" s="2">
        <v>0</v>
      </c>
      <c r="U3504" s="2">
        <v>36.5</v>
      </c>
      <c r="V3504" t="s">
        <v>55</v>
      </c>
    </row>
    <row r="3505" spans="1:22" ht="15.75" hidden="1" thickBot="1" x14ac:dyDescent="0.3">
      <c r="A3505" t="s">
        <v>8322</v>
      </c>
      <c r="B3505" s="6" t="s">
        <v>10695</v>
      </c>
      <c r="C3505" t="s">
        <v>1</v>
      </c>
      <c r="D3505" t="s">
        <v>7706</v>
      </c>
      <c r="E3505" t="s">
        <v>10329</v>
      </c>
      <c r="F3505" t="s">
        <v>10330</v>
      </c>
      <c r="G3505">
        <v>7710</v>
      </c>
      <c r="H3505">
        <v>7710</v>
      </c>
      <c r="I3505">
        <v>7710</v>
      </c>
      <c r="J3505">
        <v>7710</v>
      </c>
      <c r="K3505">
        <v>0</v>
      </c>
      <c r="L3505" s="2">
        <v>0</v>
      </c>
      <c r="M3505" s="2">
        <v>0</v>
      </c>
      <c r="N3505" s="2">
        <v>0</v>
      </c>
      <c r="O3505" s="2">
        <v>505.2</v>
      </c>
      <c r="P3505" s="2">
        <v>0</v>
      </c>
      <c r="Q3505" s="2">
        <v>0</v>
      </c>
      <c r="R3505" s="2">
        <v>0</v>
      </c>
      <c r="S3505" s="2">
        <v>0</v>
      </c>
      <c r="T3505" s="2">
        <v>0</v>
      </c>
      <c r="U3505" s="2">
        <v>505.2</v>
      </c>
      <c r="V3505" t="s">
        <v>55</v>
      </c>
    </row>
    <row r="3506" spans="1:22" ht="15.75" hidden="1" thickBot="1" x14ac:dyDescent="0.3">
      <c r="A3506" t="s">
        <v>8322</v>
      </c>
      <c r="B3506" s="6" t="s">
        <v>10695</v>
      </c>
      <c r="C3506" t="s">
        <v>1</v>
      </c>
      <c r="D3506" t="s">
        <v>7706</v>
      </c>
      <c r="E3506" t="s">
        <v>10329</v>
      </c>
      <c r="F3506" t="s">
        <v>10330</v>
      </c>
      <c r="G3506">
        <v>7709</v>
      </c>
      <c r="H3506">
        <v>7709</v>
      </c>
      <c r="I3506">
        <v>7709</v>
      </c>
      <c r="J3506">
        <v>7709</v>
      </c>
      <c r="K3506">
        <v>0</v>
      </c>
      <c r="L3506" s="2">
        <v>0</v>
      </c>
      <c r="M3506" s="2">
        <v>0</v>
      </c>
      <c r="N3506" s="2">
        <v>0</v>
      </c>
      <c r="O3506" s="2">
        <v>260.05</v>
      </c>
      <c r="P3506" s="2">
        <v>0</v>
      </c>
      <c r="Q3506" s="2">
        <v>0</v>
      </c>
      <c r="R3506" s="2">
        <v>0</v>
      </c>
      <c r="S3506" s="2">
        <v>0</v>
      </c>
      <c r="T3506" s="2">
        <v>0</v>
      </c>
      <c r="U3506" s="2">
        <v>260.05</v>
      </c>
      <c r="V3506" t="s">
        <v>55</v>
      </c>
    </row>
    <row r="3507" spans="1:22" ht="15.75" hidden="1" thickBot="1" x14ac:dyDescent="0.3">
      <c r="A3507" t="s">
        <v>8322</v>
      </c>
      <c r="B3507" s="6" t="s">
        <v>10695</v>
      </c>
      <c r="C3507" t="s">
        <v>1</v>
      </c>
      <c r="D3507" t="s">
        <v>7706</v>
      </c>
      <c r="E3507" t="s">
        <v>10329</v>
      </c>
      <c r="F3507" t="s">
        <v>10330</v>
      </c>
      <c r="G3507">
        <v>7708</v>
      </c>
      <c r="H3507">
        <v>7708</v>
      </c>
      <c r="I3507">
        <v>7708</v>
      </c>
      <c r="J3507">
        <v>7708</v>
      </c>
      <c r="K3507">
        <v>0</v>
      </c>
      <c r="L3507" s="2">
        <v>0</v>
      </c>
      <c r="M3507" s="2">
        <v>0</v>
      </c>
      <c r="N3507" s="2">
        <v>0</v>
      </c>
      <c r="O3507" s="2">
        <v>22.25</v>
      </c>
      <c r="P3507" s="2">
        <v>0</v>
      </c>
      <c r="Q3507" s="2">
        <v>0</v>
      </c>
      <c r="R3507" s="2">
        <v>0</v>
      </c>
      <c r="S3507" s="2">
        <v>0</v>
      </c>
      <c r="T3507" s="2">
        <v>0</v>
      </c>
      <c r="U3507" s="2">
        <v>22.25</v>
      </c>
      <c r="V3507" t="s">
        <v>55</v>
      </c>
    </row>
    <row r="3508" spans="1:22" ht="15.75" hidden="1" thickBot="1" x14ac:dyDescent="0.3">
      <c r="A3508" t="s">
        <v>8322</v>
      </c>
      <c r="B3508" s="6" t="s">
        <v>10695</v>
      </c>
      <c r="C3508" t="s">
        <v>1</v>
      </c>
      <c r="D3508" t="s">
        <v>7706</v>
      </c>
      <c r="E3508" t="s">
        <v>10329</v>
      </c>
      <c r="F3508" t="s">
        <v>10330</v>
      </c>
      <c r="G3508">
        <v>7707</v>
      </c>
      <c r="H3508">
        <v>7707</v>
      </c>
      <c r="I3508">
        <v>7707</v>
      </c>
      <c r="J3508">
        <v>7707</v>
      </c>
      <c r="K3508">
        <v>0</v>
      </c>
      <c r="L3508" s="2">
        <v>0</v>
      </c>
      <c r="M3508" s="2">
        <v>0</v>
      </c>
      <c r="N3508" s="2">
        <v>0</v>
      </c>
      <c r="O3508" s="2">
        <v>440</v>
      </c>
      <c r="P3508" s="2">
        <v>0</v>
      </c>
      <c r="Q3508" s="2">
        <v>0</v>
      </c>
      <c r="R3508" s="2">
        <v>0</v>
      </c>
      <c r="S3508" s="2">
        <v>0</v>
      </c>
      <c r="T3508" s="2">
        <v>0</v>
      </c>
      <c r="U3508" s="2">
        <v>440</v>
      </c>
      <c r="V3508" t="s">
        <v>55</v>
      </c>
    </row>
    <row r="3509" spans="1:22" ht="15.75" hidden="1" thickBot="1" x14ac:dyDescent="0.3">
      <c r="A3509" t="s">
        <v>8322</v>
      </c>
      <c r="B3509" s="6" t="s">
        <v>10695</v>
      </c>
      <c r="C3509" t="s">
        <v>1</v>
      </c>
      <c r="D3509" t="s">
        <v>7706</v>
      </c>
      <c r="E3509" t="s">
        <v>10329</v>
      </c>
      <c r="F3509" t="s">
        <v>10330</v>
      </c>
      <c r="G3509">
        <v>7706</v>
      </c>
      <c r="H3509">
        <v>7706</v>
      </c>
      <c r="I3509">
        <v>7706</v>
      </c>
      <c r="J3509">
        <v>7706</v>
      </c>
      <c r="K3509">
        <v>0</v>
      </c>
      <c r="L3509" s="2">
        <v>0</v>
      </c>
      <c r="M3509" s="2">
        <v>0</v>
      </c>
      <c r="N3509" s="2">
        <v>0</v>
      </c>
      <c r="O3509" s="2">
        <v>475</v>
      </c>
      <c r="P3509" s="2">
        <v>0</v>
      </c>
      <c r="Q3509" s="2">
        <v>0</v>
      </c>
      <c r="R3509" s="2">
        <v>0</v>
      </c>
      <c r="S3509" s="2">
        <v>0</v>
      </c>
      <c r="T3509" s="2">
        <v>0</v>
      </c>
      <c r="U3509" s="2">
        <v>475</v>
      </c>
      <c r="V3509" t="s">
        <v>55</v>
      </c>
    </row>
    <row r="3510" spans="1:22" ht="15.75" hidden="1" thickBot="1" x14ac:dyDescent="0.3">
      <c r="A3510" t="s">
        <v>8322</v>
      </c>
      <c r="B3510" s="6" t="s">
        <v>10695</v>
      </c>
      <c r="C3510" t="s">
        <v>1</v>
      </c>
      <c r="D3510" t="s">
        <v>7706</v>
      </c>
      <c r="E3510" t="s">
        <v>10329</v>
      </c>
      <c r="F3510" t="s">
        <v>10330</v>
      </c>
      <c r="G3510">
        <v>7705</v>
      </c>
      <c r="H3510">
        <v>7705</v>
      </c>
      <c r="I3510">
        <v>7705</v>
      </c>
      <c r="J3510">
        <v>7705</v>
      </c>
      <c r="K3510">
        <v>0</v>
      </c>
      <c r="L3510" s="2">
        <v>0</v>
      </c>
      <c r="M3510" s="2">
        <v>0</v>
      </c>
      <c r="N3510" s="2">
        <v>0</v>
      </c>
      <c r="O3510" s="2">
        <v>500</v>
      </c>
      <c r="P3510" s="2">
        <v>0</v>
      </c>
      <c r="Q3510" s="2">
        <v>0</v>
      </c>
      <c r="R3510" s="2">
        <v>0</v>
      </c>
      <c r="S3510" s="2">
        <v>0</v>
      </c>
      <c r="T3510" s="2">
        <v>0</v>
      </c>
      <c r="U3510" s="2">
        <v>500</v>
      </c>
      <c r="V3510" t="s">
        <v>55</v>
      </c>
    </row>
    <row r="3511" spans="1:22" ht="15.75" hidden="1" thickBot="1" x14ac:dyDescent="0.3">
      <c r="A3511" t="s">
        <v>8322</v>
      </c>
      <c r="B3511" s="6" t="s">
        <v>10695</v>
      </c>
      <c r="C3511" t="s">
        <v>1</v>
      </c>
      <c r="D3511" t="s">
        <v>7706</v>
      </c>
      <c r="E3511" t="s">
        <v>10329</v>
      </c>
      <c r="F3511" t="s">
        <v>10330</v>
      </c>
      <c r="G3511">
        <v>7704</v>
      </c>
      <c r="H3511">
        <v>7704</v>
      </c>
      <c r="I3511">
        <v>7704</v>
      </c>
      <c r="J3511">
        <v>7704</v>
      </c>
      <c r="K3511">
        <v>0</v>
      </c>
      <c r="L3511" s="2">
        <v>0</v>
      </c>
      <c r="M3511" s="2">
        <v>0</v>
      </c>
      <c r="N3511" s="2">
        <v>0</v>
      </c>
      <c r="O3511" s="2">
        <v>112.5</v>
      </c>
      <c r="P3511" s="2">
        <v>0</v>
      </c>
      <c r="Q3511" s="2">
        <v>0</v>
      </c>
      <c r="R3511" s="2">
        <v>0</v>
      </c>
      <c r="S3511" s="2">
        <v>0</v>
      </c>
      <c r="T3511" s="2">
        <v>0</v>
      </c>
      <c r="U3511" s="2">
        <v>112.5</v>
      </c>
      <c r="V3511" t="s">
        <v>55</v>
      </c>
    </row>
    <row r="3512" spans="1:22" ht="15.75" hidden="1" thickBot="1" x14ac:dyDescent="0.3">
      <c r="A3512" t="s">
        <v>8322</v>
      </c>
      <c r="B3512" s="6" t="s">
        <v>10695</v>
      </c>
      <c r="C3512" t="s">
        <v>1</v>
      </c>
      <c r="D3512" t="s">
        <v>7706</v>
      </c>
      <c r="E3512" t="s">
        <v>10329</v>
      </c>
      <c r="F3512" t="s">
        <v>10330</v>
      </c>
      <c r="G3512">
        <v>7703</v>
      </c>
      <c r="H3512">
        <v>7703</v>
      </c>
      <c r="I3512">
        <v>7703</v>
      </c>
      <c r="J3512">
        <v>7703</v>
      </c>
      <c r="K3512">
        <v>0</v>
      </c>
      <c r="L3512" s="2">
        <v>0</v>
      </c>
      <c r="M3512" s="2">
        <v>0</v>
      </c>
      <c r="N3512" s="2">
        <v>0</v>
      </c>
      <c r="O3512" s="2">
        <v>4.95</v>
      </c>
      <c r="P3512" s="2">
        <v>0</v>
      </c>
      <c r="Q3512" s="2">
        <v>0</v>
      </c>
      <c r="R3512" s="2">
        <v>0</v>
      </c>
      <c r="S3512" s="2">
        <v>0</v>
      </c>
      <c r="T3512" s="2">
        <v>0</v>
      </c>
      <c r="U3512" s="2">
        <v>4.95</v>
      </c>
      <c r="V3512" t="s">
        <v>55</v>
      </c>
    </row>
    <row r="3513" spans="1:22" ht="15.75" hidden="1" thickBot="1" x14ac:dyDescent="0.3">
      <c r="A3513" t="s">
        <v>8322</v>
      </c>
      <c r="B3513" s="6" t="s">
        <v>10695</v>
      </c>
      <c r="C3513" t="s">
        <v>1</v>
      </c>
      <c r="D3513" t="s">
        <v>7706</v>
      </c>
      <c r="E3513" t="s">
        <v>10329</v>
      </c>
      <c r="F3513" t="s">
        <v>10330</v>
      </c>
      <c r="G3513">
        <v>7702</v>
      </c>
      <c r="H3513">
        <v>7702</v>
      </c>
      <c r="I3513">
        <v>7702</v>
      </c>
      <c r="J3513">
        <v>7702</v>
      </c>
      <c r="K3513">
        <v>0</v>
      </c>
      <c r="L3513" s="2">
        <v>0</v>
      </c>
      <c r="M3513" s="2">
        <v>0</v>
      </c>
      <c r="N3513" s="2">
        <v>0</v>
      </c>
      <c r="O3513" s="2">
        <v>305.75</v>
      </c>
      <c r="P3513" s="2">
        <v>0</v>
      </c>
      <c r="Q3513" s="2">
        <v>0</v>
      </c>
      <c r="R3513" s="2">
        <v>0</v>
      </c>
      <c r="S3513" s="2">
        <v>0</v>
      </c>
      <c r="T3513" s="2">
        <v>0</v>
      </c>
      <c r="U3513" s="2">
        <v>305.75</v>
      </c>
      <c r="V3513" t="s">
        <v>55</v>
      </c>
    </row>
    <row r="3514" spans="1:22" ht="15.75" hidden="1" thickBot="1" x14ac:dyDescent="0.3">
      <c r="A3514" t="s">
        <v>8322</v>
      </c>
      <c r="B3514" s="6" t="s">
        <v>10695</v>
      </c>
      <c r="C3514" t="s">
        <v>1</v>
      </c>
      <c r="D3514" t="s">
        <v>7706</v>
      </c>
      <c r="E3514" t="s">
        <v>10329</v>
      </c>
      <c r="F3514" t="s">
        <v>10330</v>
      </c>
      <c r="G3514">
        <v>7701</v>
      </c>
      <c r="H3514">
        <v>7701</v>
      </c>
      <c r="I3514">
        <v>7701</v>
      </c>
      <c r="J3514">
        <v>7701</v>
      </c>
      <c r="K3514">
        <v>0</v>
      </c>
      <c r="L3514" s="2">
        <v>0</v>
      </c>
      <c r="M3514" s="2">
        <v>0</v>
      </c>
      <c r="N3514" s="2">
        <v>0</v>
      </c>
      <c r="O3514" s="2">
        <v>24</v>
      </c>
      <c r="P3514" s="2">
        <v>0</v>
      </c>
      <c r="Q3514" s="2">
        <v>0</v>
      </c>
      <c r="R3514" s="2">
        <v>0</v>
      </c>
      <c r="S3514" s="2">
        <v>0</v>
      </c>
      <c r="T3514" s="2">
        <v>0</v>
      </c>
      <c r="U3514" s="2">
        <v>24</v>
      </c>
      <c r="V3514" t="s">
        <v>55</v>
      </c>
    </row>
    <row r="3515" spans="1:22" ht="15.75" hidden="1" thickBot="1" x14ac:dyDescent="0.3">
      <c r="A3515" t="s">
        <v>8322</v>
      </c>
      <c r="B3515" s="6" t="s">
        <v>10695</v>
      </c>
      <c r="C3515" t="s">
        <v>1</v>
      </c>
      <c r="D3515" t="s">
        <v>7706</v>
      </c>
      <c r="E3515" t="s">
        <v>10329</v>
      </c>
      <c r="F3515" t="s">
        <v>10330</v>
      </c>
      <c r="G3515">
        <v>7700</v>
      </c>
      <c r="H3515">
        <v>7700</v>
      </c>
      <c r="I3515">
        <v>7700</v>
      </c>
      <c r="J3515">
        <v>7700</v>
      </c>
      <c r="K3515">
        <v>0</v>
      </c>
      <c r="L3515" s="2">
        <v>0</v>
      </c>
      <c r="M3515" s="2">
        <v>0</v>
      </c>
      <c r="N3515" s="2">
        <v>0</v>
      </c>
      <c r="O3515" s="2">
        <v>129</v>
      </c>
      <c r="P3515" s="2">
        <v>0</v>
      </c>
      <c r="Q3515" s="2">
        <v>0</v>
      </c>
      <c r="R3515" s="2">
        <v>0</v>
      </c>
      <c r="S3515" s="2">
        <v>0</v>
      </c>
      <c r="T3515" s="2">
        <v>0</v>
      </c>
      <c r="U3515" s="2">
        <v>129</v>
      </c>
      <c r="V3515" t="s">
        <v>55</v>
      </c>
    </row>
    <row r="3516" spans="1:22" ht="15.75" hidden="1" thickBot="1" x14ac:dyDescent="0.3">
      <c r="A3516" t="s">
        <v>8322</v>
      </c>
      <c r="B3516" s="6" t="s">
        <v>10695</v>
      </c>
      <c r="C3516" t="s">
        <v>1</v>
      </c>
      <c r="D3516" t="s">
        <v>7706</v>
      </c>
      <c r="E3516" t="s">
        <v>10329</v>
      </c>
      <c r="F3516" t="s">
        <v>10330</v>
      </c>
      <c r="G3516">
        <v>7699</v>
      </c>
      <c r="H3516">
        <v>7699</v>
      </c>
      <c r="I3516">
        <v>7699</v>
      </c>
      <c r="J3516">
        <v>7699</v>
      </c>
      <c r="K3516">
        <v>0</v>
      </c>
      <c r="L3516" s="2">
        <v>0</v>
      </c>
      <c r="M3516" s="2">
        <v>0</v>
      </c>
      <c r="N3516" s="2">
        <v>0</v>
      </c>
      <c r="O3516" s="2">
        <v>55.5</v>
      </c>
      <c r="P3516" s="2">
        <v>0</v>
      </c>
      <c r="Q3516" s="2">
        <v>0</v>
      </c>
      <c r="R3516" s="2">
        <v>0</v>
      </c>
      <c r="S3516" s="2">
        <v>0</v>
      </c>
      <c r="T3516" s="2">
        <v>0</v>
      </c>
      <c r="U3516" s="2">
        <v>55.5</v>
      </c>
      <c r="V3516" t="s">
        <v>55</v>
      </c>
    </row>
    <row r="3517" spans="1:22" ht="15.75" hidden="1" thickBot="1" x14ac:dyDescent="0.3">
      <c r="A3517" t="s">
        <v>8322</v>
      </c>
      <c r="B3517" s="6" t="s">
        <v>10695</v>
      </c>
      <c r="C3517" t="s">
        <v>1</v>
      </c>
      <c r="D3517" t="s">
        <v>7706</v>
      </c>
      <c r="E3517" t="s">
        <v>10329</v>
      </c>
      <c r="F3517" t="s">
        <v>10330</v>
      </c>
      <c r="G3517">
        <v>7698</v>
      </c>
      <c r="H3517">
        <v>7698</v>
      </c>
      <c r="I3517">
        <v>7698</v>
      </c>
      <c r="J3517">
        <v>7698</v>
      </c>
      <c r="K3517">
        <v>0</v>
      </c>
      <c r="L3517" s="2">
        <v>0</v>
      </c>
      <c r="M3517" s="2">
        <v>0</v>
      </c>
      <c r="N3517" s="2">
        <v>0</v>
      </c>
      <c r="O3517" s="2">
        <v>100</v>
      </c>
      <c r="P3517" s="2">
        <v>0</v>
      </c>
      <c r="Q3517" s="2">
        <v>0</v>
      </c>
      <c r="R3517" s="2">
        <v>0</v>
      </c>
      <c r="S3517" s="2">
        <v>0</v>
      </c>
      <c r="T3517" s="2">
        <v>0</v>
      </c>
      <c r="U3517" s="2">
        <v>100</v>
      </c>
      <c r="V3517" t="s">
        <v>55</v>
      </c>
    </row>
    <row r="3518" spans="1:22" ht="15.75" hidden="1" thickBot="1" x14ac:dyDescent="0.3">
      <c r="A3518" t="s">
        <v>8322</v>
      </c>
      <c r="B3518" s="6" t="s">
        <v>10695</v>
      </c>
      <c r="C3518" t="s">
        <v>1</v>
      </c>
      <c r="D3518" t="s">
        <v>7706</v>
      </c>
      <c r="E3518" t="s">
        <v>10329</v>
      </c>
      <c r="F3518" t="s">
        <v>10330</v>
      </c>
      <c r="G3518">
        <v>7697</v>
      </c>
      <c r="H3518">
        <v>7697</v>
      </c>
      <c r="I3518">
        <v>7697</v>
      </c>
      <c r="J3518">
        <v>7697</v>
      </c>
      <c r="K3518">
        <v>0</v>
      </c>
      <c r="L3518" s="2">
        <v>0</v>
      </c>
      <c r="M3518" s="2">
        <v>0</v>
      </c>
      <c r="N3518" s="2">
        <v>0</v>
      </c>
      <c r="O3518" s="2">
        <v>18.25</v>
      </c>
      <c r="P3518" s="2">
        <v>0</v>
      </c>
      <c r="Q3518" s="2">
        <v>0</v>
      </c>
      <c r="R3518" s="2">
        <v>0</v>
      </c>
      <c r="S3518" s="2">
        <v>0</v>
      </c>
      <c r="T3518" s="2">
        <v>0</v>
      </c>
      <c r="U3518" s="2">
        <v>18.25</v>
      </c>
      <c r="V3518" t="s">
        <v>55</v>
      </c>
    </row>
    <row r="3519" spans="1:22" ht="15.75" hidden="1" thickBot="1" x14ac:dyDescent="0.3">
      <c r="A3519" t="s">
        <v>8322</v>
      </c>
      <c r="B3519" s="6" t="s">
        <v>10695</v>
      </c>
      <c r="C3519" t="s">
        <v>1</v>
      </c>
      <c r="D3519" t="s">
        <v>7706</v>
      </c>
      <c r="E3519" t="s">
        <v>10329</v>
      </c>
      <c r="F3519" t="s">
        <v>10330</v>
      </c>
      <c r="G3519">
        <v>7696</v>
      </c>
      <c r="H3519">
        <v>7696</v>
      </c>
      <c r="I3519">
        <v>7696</v>
      </c>
      <c r="J3519">
        <v>7696</v>
      </c>
      <c r="K3519">
        <v>0</v>
      </c>
      <c r="L3519" s="2">
        <v>0</v>
      </c>
      <c r="M3519" s="2">
        <v>0</v>
      </c>
      <c r="N3519" s="2">
        <v>0</v>
      </c>
      <c r="O3519" s="2">
        <v>482</v>
      </c>
      <c r="P3519" s="2">
        <v>0</v>
      </c>
      <c r="Q3519" s="2">
        <v>0</v>
      </c>
      <c r="R3519" s="2">
        <v>0</v>
      </c>
      <c r="S3519" s="2">
        <v>0</v>
      </c>
      <c r="T3519" s="2">
        <v>0</v>
      </c>
      <c r="U3519" s="2">
        <v>482</v>
      </c>
      <c r="V3519" t="s">
        <v>55</v>
      </c>
    </row>
    <row r="3520" spans="1:22" ht="15.75" hidden="1" thickBot="1" x14ac:dyDescent="0.3">
      <c r="A3520" t="s">
        <v>8322</v>
      </c>
      <c r="B3520" s="6" t="s">
        <v>10695</v>
      </c>
      <c r="C3520" t="s">
        <v>1</v>
      </c>
      <c r="D3520" t="s">
        <v>7706</v>
      </c>
      <c r="E3520" t="s">
        <v>10329</v>
      </c>
      <c r="F3520" t="s">
        <v>10330</v>
      </c>
      <c r="G3520">
        <v>7695</v>
      </c>
      <c r="H3520">
        <v>7695</v>
      </c>
      <c r="I3520">
        <v>7695</v>
      </c>
      <c r="J3520">
        <v>7695</v>
      </c>
      <c r="K3520">
        <v>0</v>
      </c>
      <c r="L3520" s="2">
        <v>0</v>
      </c>
      <c r="M3520" s="2">
        <v>0</v>
      </c>
      <c r="N3520" s="2">
        <v>0</v>
      </c>
      <c r="O3520" s="2">
        <v>450</v>
      </c>
      <c r="P3520" s="2">
        <v>0</v>
      </c>
      <c r="Q3520" s="2">
        <v>0</v>
      </c>
      <c r="R3520" s="2">
        <v>0</v>
      </c>
      <c r="S3520" s="2">
        <v>0</v>
      </c>
      <c r="T3520" s="2">
        <v>0</v>
      </c>
      <c r="U3520" s="2">
        <v>450</v>
      </c>
      <c r="V3520" t="s">
        <v>55</v>
      </c>
    </row>
    <row r="3521" spans="1:22" ht="15.75" hidden="1" thickBot="1" x14ac:dyDescent="0.3">
      <c r="A3521" t="s">
        <v>8322</v>
      </c>
      <c r="B3521" s="6" t="s">
        <v>10695</v>
      </c>
      <c r="C3521" t="s">
        <v>1</v>
      </c>
      <c r="D3521" t="s">
        <v>7706</v>
      </c>
      <c r="E3521" t="s">
        <v>10329</v>
      </c>
      <c r="F3521" t="s">
        <v>10330</v>
      </c>
      <c r="G3521">
        <v>7694</v>
      </c>
      <c r="H3521">
        <v>7694</v>
      </c>
      <c r="I3521">
        <v>7694</v>
      </c>
      <c r="J3521">
        <v>7694</v>
      </c>
      <c r="K3521">
        <v>0</v>
      </c>
      <c r="L3521" s="2">
        <v>0</v>
      </c>
      <c r="M3521" s="2">
        <v>0</v>
      </c>
      <c r="N3521" s="2">
        <v>0</v>
      </c>
      <c r="O3521" s="2">
        <v>9.52</v>
      </c>
      <c r="P3521" s="2">
        <v>0</v>
      </c>
      <c r="Q3521" s="2">
        <v>0</v>
      </c>
      <c r="R3521" s="2">
        <v>0</v>
      </c>
      <c r="S3521" s="2">
        <v>0</v>
      </c>
      <c r="T3521" s="2">
        <v>0</v>
      </c>
      <c r="U3521" s="2">
        <v>9.52</v>
      </c>
      <c r="V3521" t="s">
        <v>55</v>
      </c>
    </row>
    <row r="3522" spans="1:22" ht="15.75" hidden="1" thickBot="1" x14ac:dyDescent="0.3">
      <c r="A3522" t="s">
        <v>8322</v>
      </c>
      <c r="B3522" s="6" t="s">
        <v>10695</v>
      </c>
      <c r="C3522" t="s">
        <v>1</v>
      </c>
      <c r="D3522" t="s">
        <v>7706</v>
      </c>
      <c r="E3522" t="s">
        <v>10329</v>
      </c>
      <c r="F3522" t="s">
        <v>10330</v>
      </c>
      <c r="G3522">
        <v>7693</v>
      </c>
      <c r="H3522">
        <v>7693</v>
      </c>
      <c r="I3522">
        <v>7693</v>
      </c>
      <c r="J3522">
        <v>7693</v>
      </c>
      <c r="K3522">
        <v>0</v>
      </c>
      <c r="L3522" s="2">
        <v>0</v>
      </c>
      <c r="M3522" s="2">
        <v>0</v>
      </c>
      <c r="N3522" s="2">
        <v>0</v>
      </c>
      <c r="O3522" s="2">
        <v>450</v>
      </c>
      <c r="P3522" s="2">
        <v>0</v>
      </c>
      <c r="Q3522" s="2">
        <v>0</v>
      </c>
      <c r="R3522" s="2">
        <v>0</v>
      </c>
      <c r="S3522" s="2">
        <v>0</v>
      </c>
      <c r="T3522" s="2">
        <v>0</v>
      </c>
      <c r="U3522" s="2">
        <v>450</v>
      </c>
      <c r="V3522" t="s">
        <v>55</v>
      </c>
    </row>
    <row r="3523" spans="1:22" ht="15.75" hidden="1" thickBot="1" x14ac:dyDescent="0.3">
      <c r="A3523" t="s">
        <v>8322</v>
      </c>
      <c r="B3523" s="6" t="s">
        <v>10695</v>
      </c>
      <c r="C3523" t="s">
        <v>1</v>
      </c>
      <c r="D3523" t="s">
        <v>7706</v>
      </c>
      <c r="E3523" t="s">
        <v>10329</v>
      </c>
      <c r="F3523" t="s">
        <v>10330</v>
      </c>
      <c r="G3523">
        <v>7692</v>
      </c>
      <c r="H3523">
        <v>7692</v>
      </c>
      <c r="I3523">
        <v>7692</v>
      </c>
      <c r="J3523">
        <v>7692</v>
      </c>
      <c r="K3523">
        <v>0</v>
      </c>
      <c r="L3523" s="2">
        <v>0</v>
      </c>
      <c r="M3523" s="2">
        <v>0</v>
      </c>
      <c r="N3523" s="2">
        <v>0</v>
      </c>
      <c r="O3523" s="2">
        <v>172.77</v>
      </c>
      <c r="P3523" s="2">
        <v>0</v>
      </c>
      <c r="Q3523" s="2">
        <v>0</v>
      </c>
      <c r="R3523" s="2">
        <v>0</v>
      </c>
      <c r="S3523" s="2">
        <v>0</v>
      </c>
      <c r="T3523" s="2">
        <v>0</v>
      </c>
      <c r="U3523" s="2">
        <v>172.77</v>
      </c>
      <c r="V3523" t="s">
        <v>55</v>
      </c>
    </row>
    <row r="3524" spans="1:22" ht="15.75" hidden="1" thickBot="1" x14ac:dyDescent="0.3">
      <c r="A3524" t="s">
        <v>8322</v>
      </c>
      <c r="B3524" s="6" t="s">
        <v>10695</v>
      </c>
      <c r="C3524" t="s">
        <v>1</v>
      </c>
      <c r="D3524" t="s">
        <v>7706</v>
      </c>
      <c r="E3524" t="s">
        <v>10329</v>
      </c>
      <c r="F3524" t="s">
        <v>10330</v>
      </c>
      <c r="G3524">
        <v>7691</v>
      </c>
      <c r="H3524">
        <v>7691</v>
      </c>
      <c r="I3524">
        <v>7691</v>
      </c>
      <c r="J3524">
        <v>7691</v>
      </c>
      <c r="K3524">
        <v>0</v>
      </c>
      <c r="L3524" s="2">
        <v>0</v>
      </c>
      <c r="M3524" s="2">
        <v>0</v>
      </c>
      <c r="N3524" s="2">
        <v>0</v>
      </c>
      <c r="O3524" s="2">
        <v>66</v>
      </c>
      <c r="P3524" s="2">
        <v>0</v>
      </c>
      <c r="Q3524" s="2">
        <v>0</v>
      </c>
      <c r="R3524" s="2">
        <v>0</v>
      </c>
      <c r="S3524" s="2">
        <v>0</v>
      </c>
      <c r="T3524" s="2">
        <v>0</v>
      </c>
      <c r="U3524" s="2">
        <v>66</v>
      </c>
      <c r="V3524" t="s">
        <v>55</v>
      </c>
    </row>
    <row r="3525" spans="1:22" ht="15.75" hidden="1" thickBot="1" x14ac:dyDescent="0.3">
      <c r="A3525" t="s">
        <v>8322</v>
      </c>
      <c r="B3525" s="6" t="s">
        <v>10740</v>
      </c>
      <c r="C3525" t="s">
        <v>1</v>
      </c>
      <c r="D3525" t="s">
        <v>7706</v>
      </c>
      <c r="E3525" t="s">
        <v>10329</v>
      </c>
      <c r="F3525" t="s">
        <v>10330</v>
      </c>
      <c r="G3525">
        <v>7690</v>
      </c>
      <c r="H3525">
        <v>7690</v>
      </c>
      <c r="I3525">
        <v>7690</v>
      </c>
      <c r="J3525">
        <v>7690</v>
      </c>
      <c r="K3525">
        <v>0</v>
      </c>
      <c r="L3525" s="2">
        <v>0</v>
      </c>
      <c r="M3525" s="2">
        <v>0</v>
      </c>
      <c r="N3525" s="2">
        <v>0</v>
      </c>
      <c r="O3525" s="2">
        <v>82.57</v>
      </c>
      <c r="P3525" s="2">
        <v>0</v>
      </c>
      <c r="Q3525" s="2">
        <v>0</v>
      </c>
      <c r="R3525" s="2">
        <v>0</v>
      </c>
      <c r="S3525" s="2">
        <v>0</v>
      </c>
      <c r="T3525" s="2">
        <v>0</v>
      </c>
      <c r="U3525" s="2">
        <v>82.57</v>
      </c>
      <c r="V3525" t="s">
        <v>55</v>
      </c>
    </row>
    <row r="3526" spans="1:22" ht="15.75" hidden="1" thickBot="1" x14ac:dyDescent="0.3">
      <c r="A3526" t="s">
        <v>8322</v>
      </c>
      <c r="B3526" s="6" t="s">
        <v>10740</v>
      </c>
      <c r="C3526" t="s">
        <v>1</v>
      </c>
      <c r="D3526" t="s">
        <v>7706</v>
      </c>
      <c r="E3526" t="s">
        <v>10329</v>
      </c>
      <c r="F3526" t="s">
        <v>10330</v>
      </c>
      <c r="G3526">
        <v>7689</v>
      </c>
      <c r="H3526">
        <v>7689</v>
      </c>
      <c r="I3526">
        <v>7689</v>
      </c>
      <c r="J3526">
        <v>7689</v>
      </c>
      <c r="K3526">
        <v>0</v>
      </c>
      <c r="L3526" s="2">
        <v>0</v>
      </c>
      <c r="M3526" s="2">
        <v>0</v>
      </c>
      <c r="N3526" s="2">
        <v>0</v>
      </c>
      <c r="O3526" s="2">
        <v>67.5</v>
      </c>
      <c r="P3526" s="2">
        <v>0</v>
      </c>
      <c r="Q3526" s="2">
        <v>0</v>
      </c>
      <c r="R3526" s="2">
        <v>0</v>
      </c>
      <c r="S3526" s="2">
        <v>0</v>
      </c>
      <c r="T3526" s="2">
        <v>0</v>
      </c>
      <c r="U3526" s="2">
        <v>67.5</v>
      </c>
      <c r="V3526" t="s">
        <v>55</v>
      </c>
    </row>
    <row r="3527" spans="1:22" ht="15.75" hidden="1" thickBot="1" x14ac:dyDescent="0.3">
      <c r="A3527" t="s">
        <v>8322</v>
      </c>
      <c r="B3527" s="6" t="s">
        <v>10740</v>
      </c>
      <c r="C3527" t="s">
        <v>1</v>
      </c>
      <c r="D3527" t="s">
        <v>7706</v>
      </c>
      <c r="E3527" t="s">
        <v>10329</v>
      </c>
      <c r="F3527" t="s">
        <v>10330</v>
      </c>
      <c r="G3527">
        <v>7688</v>
      </c>
      <c r="H3527">
        <v>7688</v>
      </c>
      <c r="I3527">
        <v>7688</v>
      </c>
      <c r="J3527">
        <v>7688</v>
      </c>
      <c r="K3527">
        <v>0</v>
      </c>
      <c r="L3527" s="2">
        <v>0</v>
      </c>
      <c r="M3527" s="2">
        <v>0</v>
      </c>
      <c r="N3527" s="2">
        <v>0</v>
      </c>
      <c r="O3527" s="2">
        <v>5.26</v>
      </c>
      <c r="P3527" s="2">
        <v>0</v>
      </c>
      <c r="Q3527" s="2">
        <v>0</v>
      </c>
      <c r="R3527" s="2">
        <v>0</v>
      </c>
      <c r="S3527" s="2">
        <v>0</v>
      </c>
      <c r="T3527" s="2">
        <v>0</v>
      </c>
      <c r="U3527" s="2">
        <v>5.26</v>
      </c>
      <c r="V3527" t="s">
        <v>55</v>
      </c>
    </row>
    <row r="3528" spans="1:22" ht="15.75" hidden="1" thickBot="1" x14ac:dyDescent="0.3">
      <c r="A3528" t="s">
        <v>8322</v>
      </c>
      <c r="B3528" s="6" t="s">
        <v>10740</v>
      </c>
      <c r="C3528" t="s">
        <v>1</v>
      </c>
      <c r="D3528" t="s">
        <v>7706</v>
      </c>
      <c r="E3528" t="s">
        <v>10329</v>
      </c>
      <c r="F3528" t="s">
        <v>10330</v>
      </c>
      <c r="G3528">
        <v>7687</v>
      </c>
      <c r="H3528">
        <v>7687</v>
      </c>
      <c r="I3528">
        <v>7687</v>
      </c>
      <c r="J3528">
        <v>7687</v>
      </c>
      <c r="K3528">
        <v>0</v>
      </c>
      <c r="L3528" s="2">
        <v>0</v>
      </c>
      <c r="M3528" s="2">
        <v>0</v>
      </c>
      <c r="N3528" s="2">
        <v>0</v>
      </c>
      <c r="O3528" s="2">
        <v>36.5</v>
      </c>
      <c r="P3528" s="2">
        <v>0</v>
      </c>
      <c r="Q3528" s="2">
        <v>0</v>
      </c>
      <c r="R3528" s="2">
        <v>0</v>
      </c>
      <c r="S3528" s="2">
        <v>0</v>
      </c>
      <c r="T3528" s="2">
        <v>0</v>
      </c>
      <c r="U3528" s="2">
        <v>36.5</v>
      </c>
      <c r="V3528" t="s">
        <v>55</v>
      </c>
    </row>
    <row r="3529" spans="1:22" ht="15.75" hidden="1" thickBot="1" x14ac:dyDescent="0.3">
      <c r="A3529" t="s">
        <v>8322</v>
      </c>
      <c r="B3529" s="6" t="s">
        <v>10740</v>
      </c>
      <c r="C3529" t="s">
        <v>1</v>
      </c>
      <c r="D3529" t="s">
        <v>7706</v>
      </c>
      <c r="E3529" t="s">
        <v>10329</v>
      </c>
      <c r="F3529" t="s">
        <v>10330</v>
      </c>
      <c r="G3529">
        <v>7686</v>
      </c>
      <c r="H3529">
        <v>7686</v>
      </c>
      <c r="I3529">
        <v>7686</v>
      </c>
      <c r="J3529">
        <v>7686</v>
      </c>
      <c r="K3529">
        <v>0</v>
      </c>
      <c r="L3529" s="2">
        <v>0</v>
      </c>
      <c r="M3529" s="2">
        <v>0</v>
      </c>
      <c r="N3529" s="2">
        <v>0</v>
      </c>
      <c r="O3529" s="2">
        <v>119.7</v>
      </c>
      <c r="P3529" s="2">
        <v>0</v>
      </c>
      <c r="Q3529" s="2">
        <v>0</v>
      </c>
      <c r="R3529" s="2">
        <v>0</v>
      </c>
      <c r="S3529" s="2">
        <v>0</v>
      </c>
      <c r="T3529" s="2">
        <v>0</v>
      </c>
      <c r="U3529" s="2">
        <v>119.7</v>
      </c>
      <c r="V3529" t="s">
        <v>55</v>
      </c>
    </row>
    <row r="3530" spans="1:22" ht="15.75" hidden="1" thickBot="1" x14ac:dyDescent="0.3">
      <c r="A3530" t="s">
        <v>8322</v>
      </c>
      <c r="B3530" s="6" t="s">
        <v>10740</v>
      </c>
      <c r="C3530" t="s">
        <v>1</v>
      </c>
      <c r="D3530" t="s">
        <v>7706</v>
      </c>
      <c r="E3530" t="s">
        <v>10329</v>
      </c>
      <c r="F3530" t="s">
        <v>10330</v>
      </c>
      <c r="G3530">
        <v>7685</v>
      </c>
      <c r="H3530">
        <v>7685</v>
      </c>
      <c r="I3530">
        <v>7685</v>
      </c>
      <c r="J3530">
        <v>7685</v>
      </c>
      <c r="K3530">
        <v>0</v>
      </c>
      <c r="L3530" s="2">
        <v>0</v>
      </c>
      <c r="M3530" s="2">
        <v>0</v>
      </c>
      <c r="N3530" s="2">
        <v>0</v>
      </c>
      <c r="O3530" s="2">
        <v>148.5</v>
      </c>
      <c r="P3530" s="2">
        <v>0</v>
      </c>
      <c r="Q3530" s="2">
        <v>0</v>
      </c>
      <c r="R3530" s="2">
        <v>0</v>
      </c>
      <c r="S3530" s="2">
        <v>0</v>
      </c>
      <c r="T3530" s="2">
        <v>0</v>
      </c>
      <c r="U3530" s="2">
        <v>148.5</v>
      </c>
      <c r="V3530" t="s">
        <v>55</v>
      </c>
    </row>
    <row r="3531" spans="1:22" ht="15.75" hidden="1" thickBot="1" x14ac:dyDescent="0.3">
      <c r="A3531" t="s">
        <v>8322</v>
      </c>
      <c r="B3531" s="6" t="s">
        <v>10740</v>
      </c>
      <c r="C3531" t="s">
        <v>1</v>
      </c>
      <c r="D3531" t="s">
        <v>7706</v>
      </c>
      <c r="E3531" t="s">
        <v>10329</v>
      </c>
      <c r="F3531" t="s">
        <v>10330</v>
      </c>
      <c r="G3531">
        <v>7684</v>
      </c>
      <c r="H3531">
        <v>7684</v>
      </c>
      <c r="I3531">
        <v>7684</v>
      </c>
      <c r="J3531">
        <v>7684</v>
      </c>
      <c r="K3531">
        <v>0</v>
      </c>
      <c r="L3531" s="2">
        <v>0</v>
      </c>
      <c r="M3531" s="2">
        <v>0</v>
      </c>
      <c r="N3531" s="2">
        <v>0</v>
      </c>
      <c r="O3531" s="2">
        <v>37.5</v>
      </c>
      <c r="P3531" s="2">
        <v>0</v>
      </c>
      <c r="Q3531" s="2">
        <v>0</v>
      </c>
      <c r="R3531" s="2">
        <v>0</v>
      </c>
      <c r="S3531" s="2">
        <v>0</v>
      </c>
      <c r="T3531" s="2">
        <v>0</v>
      </c>
      <c r="U3531" s="2">
        <v>37.5</v>
      </c>
      <c r="V3531" t="s">
        <v>55</v>
      </c>
    </row>
    <row r="3532" spans="1:22" ht="15.75" hidden="1" thickBot="1" x14ac:dyDescent="0.3">
      <c r="A3532" t="s">
        <v>8322</v>
      </c>
      <c r="B3532" s="6" t="s">
        <v>10740</v>
      </c>
      <c r="C3532" t="s">
        <v>1</v>
      </c>
      <c r="D3532" t="s">
        <v>7706</v>
      </c>
      <c r="E3532" t="s">
        <v>10329</v>
      </c>
      <c r="F3532" t="s">
        <v>10330</v>
      </c>
      <c r="G3532">
        <v>7683</v>
      </c>
      <c r="H3532">
        <v>7683</v>
      </c>
      <c r="I3532">
        <v>7683</v>
      </c>
      <c r="J3532">
        <v>7683</v>
      </c>
      <c r="K3532">
        <v>0</v>
      </c>
      <c r="L3532" s="2">
        <v>0</v>
      </c>
      <c r="M3532" s="2">
        <v>0</v>
      </c>
      <c r="N3532" s="2">
        <v>0</v>
      </c>
      <c r="O3532" s="2">
        <v>24</v>
      </c>
      <c r="P3532" s="2">
        <v>0</v>
      </c>
      <c r="Q3532" s="2">
        <v>0</v>
      </c>
      <c r="R3532" s="2">
        <v>0</v>
      </c>
      <c r="S3532" s="2">
        <v>0</v>
      </c>
      <c r="T3532" s="2">
        <v>0</v>
      </c>
      <c r="U3532" s="2">
        <v>24</v>
      </c>
      <c r="V3532" t="s">
        <v>55</v>
      </c>
    </row>
    <row r="3533" spans="1:22" ht="15.75" hidden="1" thickBot="1" x14ac:dyDescent="0.3">
      <c r="A3533" t="s">
        <v>8322</v>
      </c>
      <c r="B3533" s="6" t="s">
        <v>10740</v>
      </c>
      <c r="C3533" t="s">
        <v>1</v>
      </c>
      <c r="D3533" t="s">
        <v>7706</v>
      </c>
      <c r="E3533" t="s">
        <v>10329</v>
      </c>
      <c r="F3533" t="s">
        <v>10330</v>
      </c>
      <c r="G3533">
        <v>7682</v>
      </c>
      <c r="H3533">
        <v>7682</v>
      </c>
      <c r="I3533">
        <v>7682</v>
      </c>
      <c r="J3533">
        <v>7682</v>
      </c>
      <c r="K3533">
        <v>0</v>
      </c>
      <c r="L3533" s="2">
        <v>0</v>
      </c>
      <c r="M3533" s="2">
        <v>0</v>
      </c>
      <c r="N3533" s="2">
        <v>0</v>
      </c>
      <c r="O3533" s="2">
        <v>31.8</v>
      </c>
      <c r="P3533" s="2">
        <v>0</v>
      </c>
      <c r="Q3533" s="2">
        <v>0</v>
      </c>
      <c r="R3533" s="2">
        <v>0</v>
      </c>
      <c r="S3533" s="2">
        <v>0</v>
      </c>
      <c r="T3533" s="2">
        <v>0</v>
      </c>
      <c r="U3533" s="2">
        <v>31.8</v>
      </c>
      <c r="V3533" t="s">
        <v>55</v>
      </c>
    </row>
    <row r="3534" spans="1:22" ht="15.75" hidden="1" thickBot="1" x14ac:dyDescent="0.3">
      <c r="A3534" t="s">
        <v>8322</v>
      </c>
      <c r="B3534" s="6" t="s">
        <v>10740</v>
      </c>
      <c r="C3534" t="s">
        <v>1</v>
      </c>
      <c r="D3534" t="s">
        <v>7706</v>
      </c>
      <c r="E3534" t="s">
        <v>10329</v>
      </c>
      <c r="F3534" t="s">
        <v>10330</v>
      </c>
      <c r="G3534">
        <v>7681</v>
      </c>
      <c r="H3534">
        <v>7681</v>
      </c>
      <c r="I3534">
        <v>7681</v>
      </c>
      <c r="J3534">
        <v>7681</v>
      </c>
      <c r="K3534">
        <v>0</v>
      </c>
      <c r="L3534" s="2">
        <v>0</v>
      </c>
      <c r="M3534" s="2">
        <v>0</v>
      </c>
      <c r="N3534" s="2">
        <v>0</v>
      </c>
      <c r="O3534" s="2">
        <v>27</v>
      </c>
      <c r="P3534" s="2">
        <v>0</v>
      </c>
      <c r="Q3534" s="2">
        <v>0</v>
      </c>
      <c r="R3534" s="2">
        <v>0</v>
      </c>
      <c r="S3534" s="2">
        <v>0</v>
      </c>
      <c r="T3534" s="2">
        <v>0</v>
      </c>
      <c r="U3534" s="2">
        <v>27</v>
      </c>
      <c r="V3534" t="s">
        <v>55</v>
      </c>
    </row>
    <row r="3535" spans="1:22" ht="15.75" hidden="1" thickBot="1" x14ac:dyDescent="0.3">
      <c r="A3535" t="s">
        <v>8322</v>
      </c>
      <c r="B3535" s="6" t="s">
        <v>10740</v>
      </c>
      <c r="C3535" t="s">
        <v>1</v>
      </c>
      <c r="D3535" t="s">
        <v>7706</v>
      </c>
      <c r="E3535" t="s">
        <v>10329</v>
      </c>
      <c r="F3535" t="s">
        <v>10330</v>
      </c>
      <c r="G3535">
        <v>7680</v>
      </c>
      <c r="H3535">
        <v>7680</v>
      </c>
      <c r="I3535">
        <v>7680</v>
      </c>
      <c r="J3535">
        <v>7680</v>
      </c>
      <c r="K3535">
        <v>0</v>
      </c>
      <c r="L3535" s="2">
        <v>0</v>
      </c>
      <c r="M3535" s="2">
        <v>0</v>
      </c>
      <c r="N3535" s="2">
        <v>0</v>
      </c>
      <c r="O3535" s="2">
        <v>109.5</v>
      </c>
      <c r="P3535" s="2">
        <v>0</v>
      </c>
      <c r="Q3535" s="2">
        <v>0</v>
      </c>
      <c r="R3535" s="2">
        <v>0</v>
      </c>
      <c r="S3535" s="2">
        <v>0</v>
      </c>
      <c r="T3535" s="2">
        <v>0</v>
      </c>
      <c r="U3535" s="2">
        <v>109.5</v>
      </c>
      <c r="V3535" t="s">
        <v>55</v>
      </c>
    </row>
    <row r="3536" spans="1:22" ht="15.75" hidden="1" thickBot="1" x14ac:dyDescent="0.3">
      <c r="A3536" t="s">
        <v>8322</v>
      </c>
      <c r="B3536" s="6" t="s">
        <v>10740</v>
      </c>
      <c r="C3536" t="s">
        <v>1</v>
      </c>
      <c r="D3536" t="s">
        <v>7706</v>
      </c>
      <c r="E3536" t="s">
        <v>10329</v>
      </c>
      <c r="F3536" t="s">
        <v>10330</v>
      </c>
      <c r="G3536">
        <v>7679</v>
      </c>
      <c r="H3536">
        <v>7679</v>
      </c>
      <c r="I3536">
        <v>7679</v>
      </c>
      <c r="J3536">
        <v>7679</v>
      </c>
      <c r="K3536">
        <v>0</v>
      </c>
      <c r="L3536" s="2">
        <v>0</v>
      </c>
      <c r="M3536" s="2">
        <v>0</v>
      </c>
      <c r="N3536" s="2">
        <v>0</v>
      </c>
      <c r="O3536" s="2">
        <v>29.7</v>
      </c>
      <c r="P3536" s="2">
        <v>0</v>
      </c>
      <c r="Q3536" s="2">
        <v>0</v>
      </c>
      <c r="R3536" s="2">
        <v>0</v>
      </c>
      <c r="S3536" s="2">
        <v>0</v>
      </c>
      <c r="T3536" s="2">
        <v>0</v>
      </c>
      <c r="U3536" s="2">
        <v>29.7</v>
      </c>
      <c r="V3536" t="s">
        <v>55</v>
      </c>
    </row>
    <row r="3537" spans="1:22" ht="15.75" hidden="1" thickBot="1" x14ac:dyDescent="0.3">
      <c r="A3537" t="s">
        <v>8322</v>
      </c>
      <c r="B3537" s="6" t="s">
        <v>10740</v>
      </c>
      <c r="C3537" t="s">
        <v>1</v>
      </c>
      <c r="D3537" t="s">
        <v>7706</v>
      </c>
      <c r="E3537" t="s">
        <v>10329</v>
      </c>
      <c r="F3537" t="s">
        <v>10330</v>
      </c>
      <c r="G3537">
        <v>7678</v>
      </c>
      <c r="H3537">
        <v>7678</v>
      </c>
      <c r="I3537">
        <v>7678</v>
      </c>
      <c r="J3537">
        <v>7678</v>
      </c>
      <c r="K3537">
        <v>0</v>
      </c>
      <c r="L3537" s="2">
        <v>0</v>
      </c>
      <c r="M3537" s="2">
        <v>0</v>
      </c>
      <c r="N3537" s="2">
        <v>0</v>
      </c>
      <c r="O3537" s="2">
        <v>0</v>
      </c>
      <c r="P3537" s="2">
        <v>0</v>
      </c>
      <c r="Q3537" s="2">
        <v>0</v>
      </c>
      <c r="R3537" s="2">
        <v>0</v>
      </c>
      <c r="S3537" s="2">
        <v>0</v>
      </c>
      <c r="T3537" s="2">
        <v>0</v>
      </c>
      <c r="U3537" s="2">
        <v>0</v>
      </c>
      <c r="V3537" t="s">
        <v>55</v>
      </c>
    </row>
    <row r="3538" spans="1:22" ht="15.75" hidden="1" thickBot="1" x14ac:dyDescent="0.3">
      <c r="A3538" t="s">
        <v>8322</v>
      </c>
      <c r="B3538" s="6" t="s">
        <v>10740</v>
      </c>
      <c r="C3538" t="s">
        <v>1</v>
      </c>
      <c r="D3538" t="s">
        <v>7706</v>
      </c>
      <c r="E3538" t="s">
        <v>10329</v>
      </c>
      <c r="F3538" t="s">
        <v>10330</v>
      </c>
      <c r="G3538">
        <v>7677</v>
      </c>
      <c r="H3538">
        <v>7677</v>
      </c>
      <c r="I3538">
        <v>7677</v>
      </c>
      <c r="J3538">
        <v>7677</v>
      </c>
      <c r="K3538">
        <v>0</v>
      </c>
      <c r="L3538" s="2">
        <v>0</v>
      </c>
      <c r="M3538" s="2">
        <v>0</v>
      </c>
      <c r="N3538" s="2">
        <v>0</v>
      </c>
      <c r="O3538" s="2">
        <v>22.5</v>
      </c>
      <c r="P3538" s="2">
        <v>0</v>
      </c>
      <c r="Q3538" s="2">
        <v>0</v>
      </c>
      <c r="R3538" s="2">
        <v>0</v>
      </c>
      <c r="S3538" s="2">
        <v>0</v>
      </c>
      <c r="T3538" s="2">
        <v>0</v>
      </c>
      <c r="U3538" s="2">
        <v>22.5</v>
      </c>
      <c r="V3538" t="s">
        <v>55</v>
      </c>
    </row>
    <row r="3539" spans="1:22" ht="15.75" hidden="1" thickBot="1" x14ac:dyDescent="0.3">
      <c r="A3539" t="s">
        <v>8322</v>
      </c>
      <c r="B3539" s="6" t="s">
        <v>10740</v>
      </c>
      <c r="C3539" t="s">
        <v>1</v>
      </c>
      <c r="D3539" t="s">
        <v>7706</v>
      </c>
      <c r="E3539" t="s">
        <v>10329</v>
      </c>
      <c r="F3539" t="s">
        <v>10330</v>
      </c>
      <c r="G3539">
        <v>7676</v>
      </c>
      <c r="H3539">
        <v>7676</v>
      </c>
      <c r="I3539">
        <v>7676</v>
      </c>
      <c r="J3539">
        <v>7676</v>
      </c>
      <c r="K3539">
        <v>0</v>
      </c>
      <c r="L3539" s="2">
        <v>0</v>
      </c>
      <c r="M3539" s="2">
        <v>0</v>
      </c>
      <c r="N3539" s="2">
        <v>0</v>
      </c>
      <c r="O3539" s="2">
        <v>167.9</v>
      </c>
      <c r="P3539" s="2">
        <v>0</v>
      </c>
      <c r="Q3539" s="2">
        <v>0</v>
      </c>
      <c r="R3539" s="2">
        <v>0</v>
      </c>
      <c r="S3539" s="2">
        <v>0</v>
      </c>
      <c r="T3539" s="2">
        <v>0</v>
      </c>
      <c r="U3539" s="2">
        <v>167.9</v>
      </c>
      <c r="V3539" t="s">
        <v>55</v>
      </c>
    </row>
    <row r="3540" spans="1:22" ht="15.75" hidden="1" thickBot="1" x14ac:dyDescent="0.3">
      <c r="A3540" t="s">
        <v>8322</v>
      </c>
      <c r="B3540" s="6" t="s">
        <v>10740</v>
      </c>
      <c r="C3540" t="s">
        <v>1</v>
      </c>
      <c r="D3540" t="s">
        <v>7706</v>
      </c>
      <c r="E3540" t="s">
        <v>10329</v>
      </c>
      <c r="F3540" t="s">
        <v>10330</v>
      </c>
      <c r="G3540">
        <v>7675</v>
      </c>
      <c r="H3540">
        <v>7675</v>
      </c>
      <c r="I3540">
        <v>7675</v>
      </c>
      <c r="J3540">
        <v>7675</v>
      </c>
      <c r="K3540">
        <v>0</v>
      </c>
      <c r="L3540" s="2">
        <v>0</v>
      </c>
      <c r="M3540" s="2">
        <v>0</v>
      </c>
      <c r="N3540" s="2">
        <v>0</v>
      </c>
      <c r="O3540" s="2">
        <v>56.65</v>
      </c>
      <c r="P3540" s="2">
        <v>0</v>
      </c>
      <c r="Q3540" s="2">
        <v>0</v>
      </c>
      <c r="R3540" s="2">
        <v>0</v>
      </c>
      <c r="S3540" s="2">
        <v>0</v>
      </c>
      <c r="T3540" s="2">
        <v>0</v>
      </c>
      <c r="U3540" s="2">
        <v>56.65</v>
      </c>
      <c r="V3540" t="s">
        <v>55</v>
      </c>
    </row>
    <row r="3541" spans="1:22" ht="15.75" hidden="1" thickBot="1" x14ac:dyDescent="0.3">
      <c r="A3541" t="s">
        <v>8322</v>
      </c>
      <c r="B3541" s="6" t="s">
        <v>10740</v>
      </c>
      <c r="C3541" t="s">
        <v>1</v>
      </c>
      <c r="D3541" t="s">
        <v>7706</v>
      </c>
      <c r="E3541" t="s">
        <v>10329</v>
      </c>
      <c r="F3541" t="s">
        <v>10330</v>
      </c>
      <c r="G3541">
        <v>7674</v>
      </c>
      <c r="H3541">
        <v>7674</v>
      </c>
      <c r="I3541">
        <v>7674</v>
      </c>
      <c r="J3541">
        <v>7674</v>
      </c>
      <c r="K3541">
        <v>0</v>
      </c>
      <c r="L3541" s="2">
        <v>0</v>
      </c>
      <c r="M3541" s="2">
        <v>0</v>
      </c>
      <c r="N3541" s="2">
        <v>0</v>
      </c>
      <c r="O3541" s="2">
        <v>586</v>
      </c>
      <c r="P3541" s="2">
        <v>0</v>
      </c>
      <c r="Q3541" s="2">
        <v>0</v>
      </c>
      <c r="R3541" s="2">
        <v>0</v>
      </c>
      <c r="S3541" s="2">
        <v>0</v>
      </c>
      <c r="T3541" s="2">
        <v>0</v>
      </c>
      <c r="U3541" s="2">
        <v>586</v>
      </c>
      <c r="V3541" t="s">
        <v>55</v>
      </c>
    </row>
    <row r="3542" spans="1:22" ht="15.75" hidden="1" thickBot="1" x14ac:dyDescent="0.3">
      <c r="A3542" t="s">
        <v>8322</v>
      </c>
      <c r="B3542" s="6" t="s">
        <v>10740</v>
      </c>
      <c r="C3542" t="s">
        <v>1</v>
      </c>
      <c r="D3542" t="s">
        <v>7706</v>
      </c>
      <c r="E3542" t="s">
        <v>10329</v>
      </c>
      <c r="F3542" t="s">
        <v>10330</v>
      </c>
      <c r="G3542">
        <v>7673</v>
      </c>
      <c r="H3542">
        <v>7673</v>
      </c>
      <c r="I3542">
        <v>7673</v>
      </c>
      <c r="J3542">
        <v>7673</v>
      </c>
      <c r="K3542">
        <v>0</v>
      </c>
      <c r="L3542" s="2">
        <v>0</v>
      </c>
      <c r="M3542" s="2">
        <v>0</v>
      </c>
      <c r="N3542" s="2">
        <v>0</v>
      </c>
      <c r="O3542" s="2">
        <v>933.5</v>
      </c>
      <c r="P3542" s="2">
        <v>0</v>
      </c>
      <c r="Q3542" s="2">
        <v>0</v>
      </c>
      <c r="R3542" s="2">
        <v>0</v>
      </c>
      <c r="S3542" s="2">
        <v>0</v>
      </c>
      <c r="T3542" s="2">
        <v>0</v>
      </c>
      <c r="U3542" s="2">
        <v>933.5</v>
      </c>
      <c r="V3542" t="s">
        <v>55</v>
      </c>
    </row>
    <row r="3543" spans="1:22" ht="15.75" hidden="1" thickBot="1" x14ac:dyDescent="0.3">
      <c r="A3543" t="s">
        <v>8322</v>
      </c>
      <c r="B3543" s="6" t="s">
        <v>10740</v>
      </c>
      <c r="C3543" t="s">
        <v>1</v>
      </c>
      <c r="D3543" t="s">
        <v>7706</v>
      </c>
      <c r="E3543" t="s">
        <v>10329</v>
      </c>
      <c r="F3543" t="s">
        <v>10330</v>
      </c>
      <c r="G3543">
        <v>7672</v>
      </c>
      <c r="H3543">
        <v>7672</v>
      </c>
      <c r="I3543">
        <v>7672</v>
      </c>
      <c r="J3543">
        <v>7672</v>
      </c>
      <c r="K3543">
        <v>0</v>
      </c>
      <c r="L3543" s="2">
        <v>0</v>
      </c>
      <c r="M3543" s="2">
        <v>0</v>
      </c>
      <c r="N3543" s="2">
        <v>0</v>
      </c>
      <c r="O3543" s="2">
        <v>18</v>
      </c>
      <c r="P3543" s="2">
        <v>0</v>
      </c>
      <c r="Q3543" s="2">
        <v>0</v>
      </c>
      <c r="R3543" s="2">
        <v>0</v>
      </c>
      <c r="S3543" s="2">
        <v>0</v>
      </c>
      <c r="T3543" s="2">
        <v>0</v>
      </c>
      <c r="U3543" s="2">
        <v>18</v>
      </c>
      <c r="V3543" t="s">
        <v>55</v>
      </c>
    </row>
    <row r="3544" spans="1:22" ht="15.75" hidden="1" thickBot="1" x14ac:dyDescent="0.3">
      <c r="A3544" t="s">
        <v>8322</v>
      </c>
      <c r="B3544" s="6" t="s">
        <v>10740</v>
      </c>
      <c r="C3544" t="s">
        <v>1</v>
      </c>
      <c r="D3544" t="s">
        <v>7706</v>
      </c>
      <c r="E3544" t="s">
        <v>10329</v>
      </c>
      <c r="F3544" t="s">
        <v>10330</v>
      </c>
      <c r="G3544">
        <v>7671</v>
      </c>
      <c r="H3544">
        <v>7671</v>
      </c>
      <c r="I3544">
        <v>7671</v>
      </c>
      <c r="J3544">
        <v>7671</v>
      </c>
      <c r="K3544">
        <v>0</v>
      </c>
      <c r="L3544" s="2">
        <v>0</v>
      </c>
      <c r="M3544" s="2">
        <v>0</v>
      </c>
      <c r="N3544" s="2">
        <v>0</v>
      </c>
      <c r="O3544" s="2">
        <v>55</v>
      </c>
      <c r="P3544" s="2">
        <v>0</v>
      </c>
      <c r="Q3544" s="2">
        <v>0</v>
      </c>
      <c r="R3544" s="2">
        <v>0</v>
      </c>
      <c r="S3544" s="2">
        <v>0</v>
      </c>
      <c r="T3544" s="2">
        <v>0</v>
      </c>
      <c r="U3544" s="2">
        <v>55</v>
      </c>
      <c r="V3544" t="s">
        <v>55</v>
      </c>
    </row>
    <row r="3545" spans="1:22" ht="15.75" hidden="1" thickBot="1" x14ac:dyDescent="0.3">
      <c r="A3545" t="s">
        <v>8322</v>
      </c>
      <c r="B3545" s="6" t="s">
        <v>10740</v>
      </c>
      <c r="C3545" t="s">
        <v>1</v>
      </c>
      <c r="D3545" t="s">
        <v>7706</v>
      </c>
      <c r="E3545" t="s">
        <v>10329</v>
      </c>
      <c r="F3545" t="s">
        <v>10330</v>
      </c>
      <c r="G3545">
        <v>7670</v>
      </c>
      <c r="H3545">
        <v>7670</v>
      </c>
      <c r="I3545">
        <v>7670</v>
      </c>
      <c r="J3545">
        <v>7670</v>
      </c>
      <c r="K3545">
        <v>0</v>
      </c>
      <c r="L3545" s="2">
        <v>0</v>
      </c>
      <c r="M3545" s="2">
        <v>0</v>
      </c>
      <c r="N3545" s="2">
        <v>0</v>
      </c>
      <c r="O3545" s="2">
        <v>35</v>
      </c>
      <c r="P3545" s="2">
        <v>0</v>
      </c>
      <c r="Q3545" s="2">
        <v>0</v>
      </c>
      <c r="R3545" s="2">
        <v>0</v>
      </c>
      <c r="S3545" s="2">
        <v>0</v>
      </c>
      <c r="T3545" s="2">
        <v>0</v>
      </c>
      <c r="U3545" s="2">
        <v>35</v>
      </c>
      <c r="V3545" t="s">
        <v>55</v>
      </c>
    </row>
    <row r="3546" spans="1:22" ht="15.75" hidden="1" thickBot="1" x14ac:dyDescent="0.3">
      <c r="A3546" t="s">
        <v>8322</v>
      </c>
      <c r="B3546" s="6" t="s">
        <v>10740</v>
      </c>
      <c r="C3546" t="s">
        <v>1</v>
      </c>
      <c r="D3546" t="s">
        <v>7706</v>
      </c>
      <c r="E3546" t="s">
        <v>10329</v>
      </c>
      <c r="F3546" t="s">
        <v>10330</v>
      </c>
      <c r="G3546">
        <v>7669</v>
      </c>
      <c r="H3546">
        <v>7669</v>
      </c>
      <c r="I3546">
        <v>7669</v>
      </c>
      <c r="J3546">
        <v>7669</v>
      </c>
      <c r="K3546">
        <v>0</v>
      </c>
      <c r="L3546" s="2">
        <v>0</v>
      </c>
      <c r="M3546" s="2">
        <v>0</v>
      </c>
      <c r="N3546" s="2">
        <v>0</v>
      </c>
      <c r="O3546" s="2">
        <v>492.4</v>
      </c>
      <c r="P3546" s="2">
        <v>0</v>
      </c>
      <c r="Q3546" s="2">
        <v>0</v>
      </c>
      <c r="R3546" s="2">
        <v>0</v>
      </c>
      <c r="S3546" s="2">
        <v>0</v>
      </c>
      <c r="T3546" s="2">
        <v>0</v>
      </c>
      <c r="U3546" s="2">
        <v>492.4</v>
      </c>
      <c r="V3546" t="s">
        <v>55</v>
      </c>
    </row>
    <row r="3547" spans="1:22" ht="15.75" hidden="1" thickBot="1" x14ac:dyDescent="0.3">
      <c r="A3547" t="s">
        <v>8322</v>
      </c>
      <c r="B3547" s="6" t="s">
        <v>10740</v>
      </c>
      <c r="C3547" t="s">
        <v>1</v>
      </c>
      <c r="D3547" t="s">
        <v>7706</v>
      </c>
      <c r="E3547" t="s">
        <v>10329</v>
      </c>
      <c r="F3547" t="s">
        <v>10330</v>
      </c>
      <c r="G3547">
        <v>7668</v>
      </c>
      <c r="H3547">
        <v>7668</v>
      </c>
      <c r="I3547">
        <v>7668</v>
      </c>
      <c r="J3547">
        <v>7668</v>
      </c>
      <c r="K3547">
        <v>0</v>
      </c>
      <c r="L3547" s="2">
        <v>0</v>
      </c>
      <c r="M3547" s="2">
        <v>0</v>
      </c>
      <c r="N3547" s="2">
        <v>0</v>
      </c>
      <c r="O3547" s="2">
        <v>297</v>
      </c>
      <c r="P3547" s="2">
        <v>0</v>
      </c>
      <c r="Q3547" s="2">
        <v>0</v>
      </c>
      <c r="R3547" s="2">
        <v>0</v>
      </c>
      <c r="S3547" s="2">
        <v>0</v>
      </c>
      <c r="T3547" s="2">
        <v>0</v>
      </c>
      <c r="U3547" s="2">
        <v>297</v>
      </c>
      <c r="V3547" t="s">
        <v>55</v>
      </c>
    </row>
    <row r="3548" spans="1:22" ht="15.75" hidden="1" thickBot="1" x14ac:dyDescent="0.3">
      <c r="A3548" t="s">
        <v>8322</v>
      </c>
      <c r="B3548" s="6" t="s">
        <v>10740</v>
      </c>
      <c r="C3548" t="s">
        <v>1</v>
      </c>
      <c r="D3548" t="s">
        <v>7706</v>
      </c>
      <c r="E3548" t="s">
        <v>10329</v>
      </c>
      <c r="F3548" t="s">
        <v>10330</v>
      </c>
      <c r="G3548">
        <v>7667</v>
      </c>
      <c r="H3548">
        <v>7667</v>
      </c>
      <c r="I3548">
        <v>7667</v>
      </c>
      <c r="J3548">
        <v>7667</v>
      </c>
      <c r="K3548">
        <v>0</v>
      </c>
      <c r="L3548" s="2">
        <v>0</v>
      </c>
      <c r="M3548" s="2">
        <v>0</v>
      </c>
      <c r="N3548" s="2">
        <v>0</v>
      </c>
      <c r="O3548" s="2">
        <v>203</v>
      </c>
      <c r="P3548" s="2">
        <v>0</v>
      </c>
      <c r="Q3548" s="2">
        <v>0</v>
      </c>
      <c r="R3548" s="2">
        <v>0</v>
      </c>
      <c r="S3548" s="2">
        <v>0</v>
      </c>
      <c r="T3548" s="2">
        <v>0</v>
      </c>
      <c r="U3548" s="2">
        <v>203</v>
      </c>
      <c r="V3548" t="s">
        <v>55</v>
      </c>
    </row>
    <row r="3549" spans="1:22" ht="15.75" hidden="1" thickBot="1" x14ac:dyDescent="0.3">
      <c r="A3549" t="s">
        <v>8322</v>
      </c>
      <c r="B3549" s="6" t="s">
        <v>10739</v>
      </c>
      <c r="C3549" t="s">
        <v>1</v>
      </c>
      <c r="D3549" t="s">
        <v>7706</v>
      </c>
      <c r="E3549" t="s">
        <v>10329</v>
      </c>
      <c r="F3549" t="s">
        <v>10330</v>
      </c>
      <c r="G3549">
        <v>7666</v>
      </c>
      <c r="H3549">
        <v>7666</v>
      </c>
      <c r="I3549">
        <v>7666</v>
      </c>
      <c r="J3549">
        <v>7666</v>
      </c>
      <c r="K3549">
        <v>0</v>
      </c>
      <c r="L3549" s="2">
        <v>0</v>
      </c>
      <c r="M3549" s="2">
        <v>0</v>
      </c>
      <c r="N3549" s="2">
        <v>0</v>
      </c>
      <c r="O3549" s="2">
        <v>50</v>
      </c>
      <c r="P3549" s="2">
        <v>0</v>
      </c>
      <c r="Q3549" s="2">
        <v>0</v>
      </c>
      <c r="R3549" s="2">
        <v>0</v>
      </c>
      <c r="S3549" s="2">
        <v>0</v>
      </c>
      <c r="T3549" s="2">
        <v>0</v>
      </c>
      <c r="U3549" s="2">
        <v>50</v>
      </c>
      <c r="V3549" t="s">
        <v>55</v>
      </c>
    </row>
    <row r="3550" spans="1:22" ht="15.75" hidden="1" thickBot="1" x14ac:dyDescent="0.3">
      <c r="A3550" t="s">
        <v>8322</v>
      </c>
      <c r="B3550" s="6" t="s">
        <v>10739</v>
      </c>
      <c r="C3550" t="s">
        <v>1</v>
      </c>
      <c r="D3550" t="s">
        <v>7706</v>
      </c>
      <c r="E3550" t="s">
        <v>10329</v>
      </c>
      <c r="F3550" t="s">
        <v>10330</v>
      </c>
      <c r="G3550">
        <v>7665</v>
      </c>
      <c r="H3550">
        <v>7665</v>
      </c>
      <c r="I3550">
        <v>7665</v>
      </c>
      <c r="J3550">
        <v>7665</v>
      </c>
      <c r="K3550">
        <v>0</v>
      </c>
      <c r="L3550" s="2">
        <v>0</v>
      </c>
      <c r="M3550" s="2">
        <v>0</v>
      </c>
      <c r="N3550" s="2">
        <v>0</v>
      </c>
      <c r="O3550" s="2">
        <v>87.6</v>
      </c>
      <c r="P3550" s="2">
        <v>0</v>
      </c>
      <c r="Q3550" s="2">
        <v>0</v>
      </c>
      <c r="R3550" s="2">
        <v>0</v>
      </c>
      <c r="S3550" s="2">
        <v>0</v>
      </c>
      <c r="T3550" s="2">
        <v>0</v>
      </c>
      <c r="U3550" s="2">
        <v>87.6</v>
      </c>
      <c r="V3550" t="s">
        <v>55</v>
      </c>
    </row>
    <row r="3551" spans="1:22" ht="15.75" hidden="1" thickBot="1" x14ac:dyDescent="0.3">
      <c r="A3551" t="s">
        <v>8322</v>
      </c>
      <c r="B3551" s="6" t="s">
        <v>10739</v>
      </c>
      <c r="C3551" t="s">
        <v>1</v>
      </c>
      <c r="D3551" t="s">
        <v>7706</v>
      </c>
      <c r="E3551" t="s">
        <v>10329</v>
      </c>
      <c r="F3551" t="s">
        <v>10330</v>
      </c>
      <c r="G3551">
        <v>7664</v>
      </c>
      <c r="H3551">
        <v>7664</v>
      </c>
      <c r="I3551">
        <v>7664</v>
      </c>
      <c r="J3551">
        <v>7664</v>
      </c>
      <c r="K3551">
        <v>0</v>
      </c>
      <c r="L3551" s="2">
        <v>0</v>
      </c>
      <c r="M3551" s="2">
        <v>0</v>
      </c>
      <c r="N3551" s="2">
        <v>0</v>
      </c>
      <c r="O3551" s="2">
        <v>3.52</v>
      </c>
      <c r="P3551" s="2">
        <v>0</v>
      </c>
      <c r="Q3551" s="2">
        <v>0</v>
      </c>
      <c r="R3551" s="2">
        <v>0</v>
      </c>
      <c r="S3551" s="2">
        <v>0</v>
      </c>
      <c r="T3551" s="2">
        <v>0</v>
      </c>
      <c r="U3551" s="2">
        <v>3.52</v>
      </c>
      <c r="V3551" t="s">
        <v>55</v>
      </c>
    </row>
    <row r="3552" spans="1:22" ht="15.75" hidden="1" thickBot="1" x14ac:dyDescent="0.3">
      <c r="A3552" t="s">
        <v>8322</v>
      </c>
      <c r="B3552" s="6" t="s">
        <v>10739</v>
      </c>
      <c r="C3552" t="s">
        <v>1</v>
      </c>
      <c r="D3552" t="s">
        <v>7706</v>
      </c>
      <c r="E3552" t="s">
        <v>10329</v>
      </c>
      <c r="F3552" t="s">
        <v>10330</v>
      </c>
      <c r="G3552">
        <v>7663</v>
      </c>
      <c r="H3552">
        <v>7663</v>
      </c>
      <c r="I3552">
        <v>7663</v>
      </c>
      <c r="J3552">
        <v>7663</v>
      </c>
      <c r="K3552">
        <v>0</v>
      </c>
      <c r="L3552" s="2">
        <v>0</v>
      </c>
      <c r="M3552" s="2">
        <v>0</v>
      </c>
      <c r="N3552" s="2">
        <v>0</v>
      </c>
      <c r="O3552" s="2">
        <v>37.5</v>
      </c>
      <c r="P3552" s="2">
        <v>0</v>
      </c>
      <c r="Q3552" s="2">
        <v>0</v>
      </c>
      <c r="R3552" s="2">
        <v>0</v>
      </c>
      <c r="S3552" s="2">
        <v>0</v>
      </c>
      <c r="T3552" s="2">
        <v>0</v>
      </c>
      <c r="U3552" s="2">
        <v>37.5</v>
      </c>
      <c r="V3552" t="s">
        <v>55</v>
      </c>
    </row>
    <row r="3553" spans="1:22" ht="15.75" hidden="1" thickBot="1" x14ac:dyDescent="0.3">
      <c r="A3553" t="s">
        <v>8322</v>
      </c>
      <c r="B3553" s="6" t="s">
        <v>10739</v>
      </c>
      <c r="C3553" t="s">
        <v>1</v>
      </c>
      <c r="D3553" t="s">
        <v>7706</v>
      </c>
      <c r="E3553" t="s">
        <v>10329</v>
      </c>
      <c r="F3553" t="s">
        <v>10330</v>
      </c>
      <c r="G3553">
        <v>7662</v>
      </c>
      <c r="H3553">
        <v>7662</v>
      </c>
      <c r="I3553">
        <v>7662</v>
      </c>
      <c r="J3553">
        <v>7662</v>
      </c>
      <c r="K3553">
        <v>0</v>
      </c>
      <c r="L3553" s="2">
        <v>0</v>
      </c>
      <c r="M3553" s="2">
        <v>0</v>
      </c>
      <c r="N3553" s="2">
        <v>0</v>
      </c>
      <c r="O3553" s="2">
        <v>20</v>
      </c>
      <c r="P3553" s="2">
        <v>0</v>
      </c>
      <c r="Q3553" s="2">
        <v>0</v>
      </c>
      <c r="R3553" s="2">
        <v>0</v>
      </c>
      <c r="S3553" s="2">
        <v>0</v>
      </c>
      <c r="T3553" s="2">
        <v>0</v>
      </c>
      <c r="U3553" s="2">
        <v>20</v>
      </c>
      <c r="V3553" t="s">
        <v>55</v>
      </c>
    </row>
    <row r="3554" spans="1:22" ht="15.75" hidden="1" thickBot="1" x14ac:dyDescent="0.3">
      <c r="A3554" t="s">
        <v>8322</v>
      </c>
      <c r="B3554" s="6" t="s">
        <v>10739</v>
      </c>
      <c r="C3554" t="s">
        <v>1</v>
      </c>
      <c r="D3554" t="s">
        <v>7706</v>
      </c>
      <c r="E3554" t="s">
        <v>10329</v>
      </c>
      <c r="F3554" t="s">
        <v>10330</v>
      </c>
      <c r="G3554">
        <v>7661</v>
      </c>
      <c r="H3554">
        <v>7661</v>
      </c>
      <c r="I3554">
        <v>7661</v>
      </c>
      <c r="J3554">
        <v>7661</v>
      </c>
      <c r="K3554">
        <v>0</v>
      </c>
      <c r="L3554" s="2">
        <v>0</v>
      </c>
      <c r="M3554" s="2">
        <v>0</v>
      </c>
      <c r="N3554" s="2">
        <v>0</v>
      </c>
      <c r="O3554" s="2">
        <v>37.1</v>
      </c>
      <c r="P3554" s="2">
        <v>0</v>
      </c>
      <c r="Q3554" s="2">
        <v>0</v>
      </c>
      <c r="R3554" s="2">
        <v>0</v>
      </c>
      <c r="S3554" s="2">
        <v>0</v>
      </c>
      <c r="T3554" s="2">
        <v>0</v>
      </c>
      <c r="U3554" s="2">
        <v>37.1</v>
      </c>
      <c r="V3554" t="s">
        <v>55</v>
      </c>
    </row>
    <row r="3555" spans="1:22" ht="15.75" hidden="1" thickBot="1" x14ac:dyDescent="0.3">
      <c r="A3555" t="s">
        <v>8322</v>
      </c>
      <c r="B3555" s="6" t="s">
        <v>10739</v>
      </c>
      <c r="C3555" t="s">
        <v>1</v>
      </c>
      <c r="D3555" t="s">
        <v>7706</v>
      </c>
      <c r="E3555" t="s">
        <v>10329</v>
      </c>
      <c r="F3555" t="s">
        <v>10330</v>
      </c>
      <c r="G3555">
        <v>7660</v>
      </c>
      <c r="H3555">
        <v>7660</v>
      </c>
      <c r="I3555">
        <v>7660</v>
      </c>
      <c r="J3555">
        <v>7660</v>
      </c>
      <c r="K3555">
        <v>0</v>
      </c>
      <c r="L3555" s="2">
        <v>0</v>
      </c>
      <c r="M3555" s="2">
        <v>0</v>
      </c>
      <c r="N3555" s="2">
        <v>0</v>
      </c>
      <c r="O3555" s="2">
        <v>379.5</v>
      </c>
      <c r="P3555" s="2">
        <v>0</v>
      </c>
      <c r="Q3555" s="2">
        <v>0</v>
      </c>
      <c r="R3555" s="2">
        <v>0</v>
      </c>
      <c r="S3555" s="2">
        <v>0</v>
      </c>
      <c r="T3555" s="2">
        <v>0</v>
      </c>
      <c r="U3555" s="2">
        <v>379.5</v>
      </c>
      <c r="V3555" t="s">
        <v>55</v>
      </c>
    </row>
    <row r="3556" spans="1:22" ht="15.75" hidden="1" thickBot="1" x14ac:dyDescent="0.3">
      <c r="A3556" t="s">
        <v>8322</v>
      </c>
      <c r="B3556" s="6" t="s">
        <v>10739</v>
      </c>
      <c r="C3556" t="s">
        <v>1</v>
      </c>
      <c r="D3556" t="s">
        <v>7706</v>
      </c>
      <c r="E3556" t="s">
        <v>10329</v>
      </c>
      <c r="F3556" t="s">
        <v>10330</v>
      </c>
      <c r="G3556">
        <v>7659</v>
      </c>
      <c r="H3556">
        <v>7659</v>
      </c>
      <c r="I3556">
        <v>7659</v>
      </c>
      <c r="J3556">
        <v>7659</v>
      </c>
      <c r="K3556">
        <v>0</v>
      </c>
      <c r="L3556" s="2">
        <v>0</v>
      </c>
      <c r="M3556" s="2">
        <v>0</v>
      </c>
      <c r="N3556" s="2">
        <v>0</v>
      </c>
      <c r="O3556" s="2">
        <v>573.5</v>
      </c>
      <c r="P3556" s="2">
        <v>0</v>
      </c>
      <c r="Q3556" s="2">
        <v>0</v>
      </c>
      <c r="R3556" s="2">
        <v>0</v>
      </c>
      <c r="S3556" s="2">
        <v>0</v>
      </c>
      <c r="T3556" s="2">
        <v>0</v>
      </c>
      <c r="U3556" s="2">
        <v>573.5</v>
      </c>
      <c r="V3556" t="s">
        <v>55</v>
      </c>
    </row>
    <row r="3557" spans="1:22" ht="15.75" hidden="1" thickBot="1" x14ac:dyDescent="0.3">
      <c r="A3557" t="s">
        <v>8322</v>
      </c>
      <c r="B3557" s="6" t="s">
        <v>10739</v>
      </c>
      <c r="C3557" t="s">
        <v>1</v>
      </c>
      <c r="D3557" t="s">
        <v>7706</v>
      </c>
      <c r="E3557" t="s">
        <v>10329</v>
      </c>
      <c r="F3557" t="s">
        <v>10330</v>
      </c>
      <c r="G3557">
        <v>7658</v>
      </c>
      <c r="H3557">
        <v>7658</v>
      </c>
      <c r="I3557">
        <v>7658</v>
      </c>
      <c r="J3557">
        <v>7658</v>
      </c>
      <c r="K3557">
        <v>0</v>
      </c>
      <c r="L3557" s="2">
        <v>0</v>
      </c>
      <c r="M3557" s="2">
        <v>0</v>
      </c>
      <c r="N3557" s="2">
        <v>0</v>
      </c>
      <c r="O3557" s="2">
        <v>68.75</v>
      </c>
      <c r="P3557" s="2">
        <v>0</v>
      </c>
      <c r="Q3557" s="2">
        <v>0</v>
      </c>
      <c r="R3557" s="2">
        <v>0</v>
      </c>
      <c r="S3557" s="2">
        <v>0</v>
      </c>
      <c r="T3557" s="2">
        <v>0</v>
      </c>
      <c r="U3557" s="2">
        <v>68.75</v>
      </c>
      <c r="V3557" t="s">
        <v>55</v>
      </c>
    </row>
    <row r="3558" spans="1:22" ht="15.75" hidden="1" thickBot="1" x14ac:dyDescent="0.3">
      <c r="A3558" t="s">
        <v>8322</v>
      </c>
      <c r="B3558" s="6" t="s">
        <v>10739</v>
      </c>
      <c r="C3558" t="s">
        <v>1</v>
      </c>
      <c r="D3558" t="s">
        <v>7706</v>
      </c>
      <c r="E3558" t="s">
        <v>10329</v>
      </c>
      <c r="F3558" t="s">
        <v>10330</v>
      </c>
      <c r="G3558">
        <v>7657</v>
      </c>
      <c r="H3558">
        <v>7657</v>
      </c>
      <c r="I3558">
        <v>7657</v>
      </c>
      <c r="J3558">
        <v>7657</v>
      </c>
      <c r="K3558">
        <v>0</v>
      </c>
      <c r="L3558" s="2">
        <v>0</v>
      </c>
      <c r="M3558" s="2">
        <v>0</v>
      </c>
      <c r="N3558" s="2">
        <v>0</v>
      </c>
      <c r="O3558" s="2">
        <v>30.66</v>
      </c>
      <c r="P3558" s="2">
        <v>0</v>
      </c>
      <c r="Q3558" s="2">
        <v>0</v>
      </c>
      <c r="R3558" s="2">
        <v>0</v>
      </c>
      <c r="S3558" s="2">
        <v>0</v>
      </c>
      <c r="T3558" s="2">
        <v>0</v>
      </c>
      <c r="U3558" s="2">
        <v>30.66</v>
      </c>
      <c r="V3558" t="s">
        <v>55</v>
      </c>
    </row>
    <row r="3559" spans="1:22" ht="15.75" hidden="1" thickBot="1" x14ac:dyDescent="0.3">
      <c r="A3559" t="s">
        <v>8322</v>
      </c>
      <c r="B3559" s="6" t="s">
        <v>10739</v>
      </c>
      <c r="C3559" t="s">
        <v>1</v>
      </c>
      <c r="D3559" t="s">
        <v>7706</v>
      </c>
      <c r="E3559" t="s">
        <v>10329</v>
      </c>
      <c r="F3559" t="s">
        <v>10330</v>
      </c>
      <c r="G3559">
        <v>7656</v>
      </c>
      <c r="H3559">
        <v>7656</v>
      </c>
      <c r="I3559">
        <v>7656</v>
      </c>
      <c r="J3559">
        <v>7656</v>
      </c>
      <c r="K3559">
        <v>0</v>
      </c>
      <c r="L3559" s="2">
        <v>0</v>
      </c>
      <c r="M3559" s="2">
        <v>0</v>
      </c>
      <c r="N3559" s="2">
        <v>0</v>
      </c>
      <c r="O3559" s="2">
        <v>13.5</v>
      </c>
      <c r="P3559" s="2">
        <v>0</v>
      </c>
      <c r="Q3559" s="2">
        <v>0</v>
      </c>
      <c r="R3559" s="2">
        <v>0</v>
      </c>
      <c r="S3559" s="2">
        <v>0</v>
      </c>
      <c r="T3559" s="2">
        <v>0</v>
      </c>
      <c r="U3559" s="2">
        <v>13.5</v>
      </c>
      <c r="V3559" t="s">
        <v>55</v>
      </c>
    </row>
    <row r="3560" spans="1:22" ht="15.75" hidden="1" thickBot="1" x14ac:dyDescent="0.3">
      <c r="A3560" t="s">
        <v>8322</v>
      </c>
      <c r="B3560" s="6" t="s">
        <v>10739</v>
      </c>
      <c r="C3560" t="s">
        <v>1</v>
      </c>
      <c r="D3560" t="s">
        <v>7706</v>
      </c>
      <c r="E3560" t="s">
        <v>10329</v>
      </c>
      <c r="F3560" t="s">
        <v>10330</v>
      </c>
      <c r="G3560">
        <v>7655</v>
      </c>
      <c r="H3560">
        <v>7655</v>
      </c>
      <c r="I3560">
        <v>7655</v>
      </c>
      <c r="J3560">
        <v>7655</v>
      </c>
      <c r="K3560">
        <v>0</v>
      </c>
      <c r="L3560" s="2">
        <v>0</v>
      </c>
      <c r="M3560" s="2">
        <v>0</v>
      </c>
      <c r="N3560" s="2">
        <v>0</v>
      </c>
      <c r="O3560" s="2">
        <v>338</v>
      </c>
      <c r="P3560" s="2">
        <v>0</v>
      </c>
      <c r="Q3560" s="2">
        <v>0</v>
      </c>
      <c r="R3560" s="2">
        <v>0</v>
      </c>
      <c r="S3560" s="2">
        <v>0</v>
      </c>
      <c r="T3560" s="2">
        <v>0</v>
      </c>
      <c r="U3560" s="2">
        <v>338</v>
      </c>
      <c r="V3560" t="s">
        <v>55</v>
      </c>
    </row>
    <row r="3561" spans="1:22" ht="15.75" hidden="1" thickBot="1" x14ac:dyDescent="0.3">
      <c r="A3561" t="s">
        <v>8322</v>
      </c>
      <c r="B3561" s="6" t="s">
        <v>10739</v>
      </c>
      <c r="C3561" t="s">
        <v>1</v>
      </c>
      <c r="D3561" t="s">
        <v>7706</v>
      </c>
      <c r="E3561" t="s">
        <v>10329</v>
      </c>
      <c r="F3561" t="s">
        <v>10330</v>
      </c>
      <c r="G3561">
        <v>7654</v>
      </c>
      <c r="H3561">
        <v>7654</v>
      </c>
      <c r="I3561">
        <v>7654</v>
      </c>
      <c r="J3561">
        <v>7654</v>
      </c>
      <c r="K3561">
        <v>0</v>
      </c>
      <c r="L3561" s="2">
        <v>0</v>
      </c>
      <c r="M3561" s="2">
        <v>0</v>
      </c>
      <c r="N3561" s="2">
        <v>0</v>
      </c>
      <c r="O3561" s="2">
        <v>96.6</v>
      </c>
      <c r="P3561" s="2">
        <v>0</v>
      </c>
      <c r="Q3561" s="2">
        <v>0</v>
      </c>
      <c r="R3561" s="2">
        <v>0</v>
      </c>
      <c r="S3561" s="2">
        <v>0</v>
      </c>
      <c r="T3561" s="2">
        <v>0</v>
      </c>
      <c r="U3561" s="2">
        <v>96.6</v>
      </c>
      <c r="V3561" t="s">
        <v>55</v>
      </c>
    </row>
    <row r="3562" spans="1:22" ht="15.75" hidden="1" thickBot="1" x14ac:dyDescent="0.3">
      <c r="A3562" t="s">
        <v>8322</v>
      </c>
      <c r="B3562" s="6" t="s">
        <v>10739</v>
      </c>
      <c r="C3562" t="s">
        <v>1</v>
      </c>
      <c r="D3562" t="s">
        <v>7706</v>
      </c>
      <c r="E3562" t="s">
        <v>10329</v>
      </c>
      <c r="F3562" t="s">
        <v>10330</v>
      </c>
      <c r="G3562">
        <v>7653</v>
      </c>
      <c r="H3562">
        <v>7653</v>
      </c>
      <c r="I3562">
        <v>7653</v>
      </c>
      <c r="J3562">
        <v>7653</v>
      </c>
      <c r="K3562">
        <v>0</v>
      </c>
      <c r="L3562" s="2">
        <v>0</v>
      </c>
      <c r="M3562" s="2">
        <v>0</v>
      </c>
      <c r="N3562" s="2">
        <v>0</v>
      </c>
      <c r="O3562" s="2">
        <v>81</v>
      </c>
      <c r="P3562" s="2">
        <v>0</v>
      </c>
      <c r="Q3562" s="2">
        <v>0</v>
      </c>
      <c r="R3562" s="2">
        <v>0</v>
      </c>
      <c r="S3562" s="2">
        <v>0</v>
      </c>
      <c r="T3562" s="2">
        <v>0</v>
      </c>
      <c r="U3562" s="2">
        <v>81</v>
      </c>
      <c r="V3562" t="s">
        <v>55</v>
      </c>
    </row>
    <row r="3563" spans="1:22" ht="15.75" hidden="1" thickBot="1" x14ac:dyDescent="0.3">
      <c r="A3563" t="s">
        <v>8322</v>
      </c>
      <c r="B3563" s="6" t="s">
        <v>10739</v>
      </c>
      <c r="C3563" t="s">
        <v>1</v>
      </c>
      <c r="D3563" t="s">
        <v>7706</v>
      </c>
      <c r="E3563" t="s">
        <v>10329</v>
      </c>
      <c r="F3563" t="s">
        <v>10330</v>
      </c>
      <c r="G3563">
        <v>7652</v>
      </c>
      <c r="H3563">
        <v>7652</v>
      </c>
      <c r="I3563">
        <v>7652</v>
      </c>
      <c r="J3563">
        <v>7652</v>
      </c>
      <c r="K3563">
        <v>0</v>
      </c>
      <c r="L3563" s="2">
        <v>0</v>
      </c>
      <c r="M3563" s="2">
        <v>0</v>
      </c>
      <c r="N3563" s="2">
        <v>0</v>
      </c>
      <c r="O3563" s="2">
        <v>0</v>
      </c>
      <c r="P3563" s="2">
        <v>0</v>
      </c>
      <c r="Q3563" s="2">
        <v>0</v>
      </c>
      <c r="R3563" s="2">
        <v>0</v>
      </c>
      <c r="S3563" s="2">
        <v>0</v>
      </c>
      <c r="T3563" s="2">
        <v>0</v>
      </c>
      <c r="U3563" s="2">
        <v>0</v>
      </c>
      <c r="V3563" t="s">
        <v>55</v>
      </c>
    </row>
    <row r="3564" spans="1:22" ht="15.75" hidden="1" thickBot="1" x14ac:dyDescent="0.3">
      <c r="A3564" t="s">
        <v>8322</v>
      </c>
      <c r="B3564" s="6" t="s">
        <v>10739</v>
      </c>
      <c r="C3564" t="s">
        <v>1</v>
      </c>
      <c r="D3564" t="s">
        <v>7706</v>
      </c>
      <c r="E3564" t="s">
        <v>10329</v>
      </c>
      <c r="F3564" t="s">
        <v>10330</v>
      </c>
      <c r="G3564">
        <v>7651</v>
      </c>
      <c r="H3564">
        <v>7651</v>
      </c>
      <c r="I3564">
        <v>7651</v>
      </c>
      <c r="J3564">
        <v>7651</v>
      </c>
      <c r="K3564">
        <v>0</v>
      </c>
      <c r="L3564" s="2">
        <v>0</v>
      </c>
      <c r="M3564" s="2">
        <v>0</v>
      </c>
      <c r="N3564" s="2">
        <v>0</v>
      </c>
      <c r="O3564" s="2">
        <v>471</v>
      </c>
      <c r="P3564" s="2">
        <v>0</v>
      </c>
      <c r="Q3564" s="2">
        <v>0</v>
      </c>
      <c r="R3564" s="2">
        <v>0</v>
      </c>
      <c r="S3564" s="2">
        <v>0</v>
      </c>
      <c r="T3564" s="2">
        <v>0</v>
      </c>
      <c r="U3564" s="2">
        <v>471</v>
      </c>
      <c r="V3564" t="s">
        <v>55</v>
      </c>
    </row>
    <row r="3565" spans="1:22" ht="15.75" hidden="1" thickBot="1" x14ac:dyDescent="0.3">
      <c r="A3565" t="s">
        <v>8322</v>
      </c>
      <c r="B3565" s="6" t="s">
        <v>10665</v>
      </c>
      <c r="C3565" t="s">
        <v>1</v>
      </c>
      <c r="D3565" t="s">
        <v>7706</v>
      </c>
      <c r="E3565" t="s">
        <v>10329</v>
      </c>
      <c r="F3565" t="s">
        <v>10330</v>
      </c>
      <c r="G3565">
        <v>7650</v>
      </c>
      <c r="H3565">
        <v>7650</v>
      </c>
      <c r="I3565">
        <v>7650</v>
      </c>
      <c r="J3565">
        <v>7650</v>
      </c>
      <c r="K3565">
        <v>0</v>
      </c>
      <c r="L3565" s="2">
        <v>0</v>
      </c>
      <c r="M3565" s="2">
        <v>0</v>
      </c>
      <c r="N3565" s="2">
        <v>0</v>
      </c>
      <c r="O3565" s="2">
        <v>18.45</v>
      </c>
      <c r="P3565" s="2">
        <v>0</v>
      </c>
      <c r="Q3565" s="2">
        <v>0</v>
      </c>
      <c r="R3565" s="2">
        <v>0</v>
      </c>
      <c r="S3565" s="2">
        <v>0</v>
      </c>
      <c r="T3565" s="2">
        <v>0</v>
      </c>
      <c r="U3565" s="2">
        <v>18.45</v>
      </c>
      <c r="V3565" t="s">
        <v>55</v>
      </c>
    </row>
    <row r="3566" spans="1:22" ht="15.75" hidden="1" thickBot="1" x14ac:dyDescent="0.3">
      <c r="A3566" t="s">
        <v>8322</v>
      </c>
      <c r="B3566" s="6" t="s">
        <v>10665</v>
      </c>
      <c r="C3566" t="s">
        <v>1</v>
      </c>
      <c r="D3566" t="s">
        <v>7706</v>
      </c>
      <c r="E3566" t="s">
        <v>10329</v>
      </c>
      <c r="F3566" t="s">
        <v>10330</v>
      </c>
      <c r="G3566">
        <v>7649</v>
      </c>
      <c r="H3566">
        <v>7649</v>
      </c>
      <c r="I3566">
        <v>7649</v>
      </c>
      <c r="J3566">
        <v>7649</v>
      </c>
      <c r="K3566">
        <v>0</v>
      </c>
      <c r="L3566" s="2">
        <v>0</v>
      </c>
      <c r="M3566" s="2">
        <v>0</v>
      </c>
      <c r="N3566" s="2">
        <v>0</v>
      </c>
      <c r="O3566" s="2">
        <v>64.430000000000007</v>
      </c>
      <c r="P3566" s="2">
        <v>0</v>
      </c>
      <c r="Q3566" s="2">
        <v>0</v>
      </c>
      <c r="R3566" s="2">
        <v>0</v>
      </c>
      <c r="S3566" s="2">
        <v>0</v>
      </c>
      <c r="T3566" s="2">
        <v>0</v>
      </c>
      <c r="U3566" s="2">
        <v>64.430000000000007</v>
      </c>
      <c r="V3566" t="s">
        <v>55</v>
      </c>
    </row>
    <row r="3567" spans="1:22" ht="15.75" hidden="1" thickBot="1" x14ac:dyDescent="0.3">
      <c r="A3567" t="s">
        <v>8322</v>
      </c>
      <c r="B3567" s="6" t="s">
        <v>10665</v>
      </c>
      <c r="C3567" t="s">
        <v>1</v>
      </c>
      <c r="D3567" t="s">
        <v>7706</v>
      </c>
      <c r="E3567" t="s">
        <v>10329</v>
      </c>
      <c r="F3567" t="s">
        <v>10330</v>
      </c>
      <c r="G3567">
        <v>7648</v>
      </c>
      <c r="H3567">
        <v>7648</v>
      </c>
      <c r="I3567">
        <v>7648</v>
      </c>
      <c r="J3567">
        <v>7648</v>
      </c>
      <c r="K3567">
        <v>0</v>
      </c>
      <c r="L3567" s="2">
        <v>0</v>
      </c>
      <c r="M3567" s="2">
        <v>0</v>
      </c>
      <c r="N3567" s="2">
        <v>0</v>
      </c>
      <c r="O3567" s="2">
        <v>493.01</v>
      </c>
      <c r="P3567" s="2">
        <v>0</v>
      </c>
      <c r="Q3567" s="2">
        <v>0</v>
      </c>
      <c r="R3567" s="2">
        <v>0</v>
      </c>
      <c r="S3567" s="2">
        <v>0</v>
      </c>
      <c r="T3567" s="2">
        <v>0</v>
      </c>
      <c r="U3567" s="2">
        <v>493.01</v>
      </c>
      <c r="V3567" t="s">
        <v>55</v>
      </c>
    </row>
    <row r="3568" spans="1:22" ht="15.75" hidden="1" thickBot="1" x14ac:dyDescent="0.3">
      <c r="A3568" t="s">
        <v>8322</v>
      </c>
      <c r="B3568" s="6" t="s">
        <v>10665</v>
      </c>
      <c r="C3568" t="s">
        <v>1</v>
      </c>
      <c r="D3568" t="s">
        <v>7706</v>
      </c>
      <c r="E3568" t="s">
        <v>10329</v>
      </c>
      <c r="F3568" t="s">
        <v>10330</v>
      </c>
      <c r="G3568">
        <v>7647</v>
      </c>
      <c r="H3568">
        <v>7647</v>
      </c>
      <c r="I3568">
        <v>7647</v>
      </c>
      <c r="J3568">
        <v>7647</v>
      </c>
      <c r="K3568">
        <v>0</v>
      </c>
      <c r="L3568" s="2">
        <v>0</v>
      </c>
      <c r="M3568" s="2">
        <v>0</v>
      </c>
      <c r="N3568" s="2">
        <v>0</v>
      </c>
      <c r="O3568" s="2">
        <v>66.150000000000006</v>
      </c>
      <c r="P3568" s="2">
        <v>0</v>
      </c>
      <c r="Q3568" s="2">
        <v>0</v>
      </c>
      <c r="R3568" s="2">
        <v>0</v>
      </c>
      <c r="S3568" s="2">
        <v>0</v>
      </c>
      <c r="T3568" s="2">
        <v>0</v>
      </c>
      <c r="U3568" s="2">
        <v>66.150000000000006</v>
      </c>
      <c r="V3568" t="s">
        <v>55</v>
      </c>
    </row>
    <row r="3569" spans="1:22" ht="15.75" hidden="1" thickBot="1" x14ac:dyDescent="0.3">
      <c r="A3569" t="s">
        <v>8322</v>
      </c>
      <c r="B3569" s="6" t="s">
        <v>10665</v>
      </c>
      <c r="C3569" t="s">
        <v>1</v>
      </c>
      <c r="D3569" t="s">
        <v>7706</v>
      </c>
      <c r="E3569" t="s">
        <v>10329</v>
      </c>
      <c r="F3569" t="s">
        <v>10330</v>
      </c>
      <c r="G3569">
        <v>7646</v>
      </c>
      <c r="H3569">
        <v>7646</v>
      </c>
      <c r="I3569">
        <v>7646</v>
      </c>
      <c r="J3569">
        <v>7646</v>
      </c>
      <c r="K3569">
        <v>0</v>
      </c>
      <c r="L3569" s="2">
        <v>0</v>
      </c>
      <c r="M3569" s="2">
        <v>0</v>
      </c>
      <c r="N3569" s="2">
        <v>0</v>
      </c>
      <c r="O3569" s="2">
        <v>28.1</v>
      </c>
      <c r="P3569" s="2">
        <v>0</v>
      </c>
      <c r="Q3569" s="2">
        <v>0</v>
      </c>
      <c r="R3569" s="2">
        <v>0</v>
      </c>
      <c r="S3569" s="2">
        <v>0</v>
      </c>
      <c r="T3569" s="2">
        <v>0</v>
      </c>
      <c r="U3569" s="2">
        <v>28.1</v>
      </c>
      <c r="V3569" t="s">
        <v>55</v>
      </c>
    </row>
    <row r="3570" spans="1:22" ht="15.75" hidden="1" thickBot="1" x14ac:dyDescent="0.3">
      <c r="A3570" t="s">
        <v>8322</v>
      </c>
      <c r="B3570" s="6" t="s">
        <v>10665</v>
      </c>
      <c r="C3570" t="s">
        <v>1</v>
      </c>
      <c r="D3570" t="s">
        <v>7706</v>
      </c>
      <c r="E3570" t="s">
        <v>10329</v>
      </c>
      <c r="F3570" t="s">
        <v>10330</v>
      </c>
      <c r="G3570">
        <v>7645</v>
      </c>
      <c r="H3570">
        <v>7645</v>
      </c>
      <c r="I3570">
        <v>7645</v>
      </c>
      <c r="J3570">
        <v>7645</v>
      </c>
      <c r="K3570">
        <v>0</v>
      </c>
      <c r="L3570" s="2">
        <v>0</v>
      </c>
      <c r="M3570" s="2">
        <v>0</v>
      </c>
      <c r="N3570" s="2">
        <v>0</v>
      </c>
      <c r="O3570" s="2">
        <v>180</v>
      </c>
      <c r="P3570" s="2">
        <v>0</v>
      </c>
      <c r="Q3570" s="2">
        <v>0</v>
      </c>
      <c r="R3570" s="2">
        <v>0</v>
      </c>
      <c r="S3570" s="2">
        <v>0</v>
      </c>
      <c r="T3570" s="2">
        <v>0</v>
      </c>
      <c r="U3570" s="2">
        <v>180</v>
      </c>
      <c r="V3570" t="s">
        <v>55</v>
      </c>
    </row>
    <row r="3571" spans="1:22" ht="15.75" hidden="1" thickBot="1" x14ac:dyDescent="0.3">
      <c r="A3571" t="s">
        <v>8322</v>
      </c>
      <c r="B3571" s="6" t="s">
        <v>10665</v>
      </c>
      <c r="C3571" t="s">
        <v>1</v>
      </c>
      <c r="D3571" t="s">
        <v>7706</v>
      </c>
      <c r="E3571" t="s">
        <v>10329</v>
      </c>
      <c r="F3571" t="s">
        <v>10330</v>
      </c>
      <c r="G3571">
        <v>7644</v>
      </c>
      <c r="H3571">
        <v>7644</v>
      </c>
      <c r="I3571">
        <v>7644</v>
      </c>
      <c r="J3571">
        <v>7644</v>
      </c>
      <c r="K3571">
        <v>0</v>
      </c>
      <c r="L3571" s="2">
        <v>0</v>
      </c>
      <c r="M3571" s="2">
        <v>0</v>
      </c>
      <c r="N3571" s="2">
        <v>0</v>
      </c>
      <c r="O3571" s="2">
        <v>612.6</v>
      </c>
      <c r="P3571" s="2">
        <v>0</v>
      </c>
      <c r="Q3571" s="2">
        <v>0</v>
      </c>
      <c r="R3571" s="2">
        <v>0</v>
      </c>
      <c r="S3571" s="2">
        <v>0</v>
      </c>
      <c r="T3571" s="2">
        <v>0</v>
      </c>
      <c r="U3571" s="2">
        <v>612.6</v>
      </c>
      <c r="V3571" t="s">
        <v>55</v>
      </c>
    </row>
    <row r="3572" spans="1:22" ht="15.75" hidden="1" thickBot="1" x14ac:dyDescent="0.3">
      <c r="A3572" t="s">
        <v>8322</v>
      </c>
      <c r="B3572" s="6" t="s">
        <v>10665</v>
      </c>
      <c r="C3572" t="s">
        <v>1</v>
      </c>
      <c r="D3572" t="s">
        <v>7706</v>
      </c>
      <c r="E3572" t="s">
        <v>10329</v>
      </c>
      <c r="F3572" t="s">
        <v>10330</v>
      </c>
      <c r="G3572">
        <v>7643</v>
      </c>
      <c r="H3572">
        <v>7643</v>
      </c>
      <c r="I3572">
        <v>7643</v>
      </c>
      <c r="J3572">
        <v>7643</v>
      </c>
      <c r="K3572">
        <v>0</v>
      </c>
      <c r="L3572" s="2">
        <v>0</v>
      </c>
      <c r="M3572" s="2">
        <v>0</v>
      </c>
      <c r="N3572" s="2">
        <v>0</v>
      </c>
      <c r="O3572" s="2">
        <v>55</v>
      </c>
      <c r="P3572" s="2">
        <v>0</v>
      </c>
      <c r="Q3572" s="2">
        <v>0</v>
      </c>
      <c r="R3572" s="2">
        <v>0</v>
      </c>
      <c r="S3572" s="2">
        <v>0</v>
      </c>
      <c r="T3572" s="2">
        <v>0</v>
      </c>
      <c r="U3572" s="2">
        <v>55</v>
      </c>
      <c r="V3572" t="s">
        <v>55</v>
      </c>
    </row>
    <row r="3573" spans="1:22" ht="15.75" hidden="1" thickBot="1" x14ac:dyDescent="0.3">
      <c r="A3573" t="s">
        <v>8322</v>
      </c>
      <c r="B3573" s="6" t="s">
        <v>10665</v>
      </c>
      <c r="C3573" t="s">
        <v>1</v>
      </c>
      <c r="D3573" t="s">
        <v>7706</v>
      </c>
      <c r="E3573" t="s">
        <v>10329</v>
      </c>
      <c r="F3573" t="s">
        <v>10330</v>
      </c>
      <c r="G3573">
        <v>7642</v>
      </c>
      <c r="H3573">
        <v>7642</v>
      </c>
      <c r="I3573">
        <v>7642</v>
      </c>
      <c r="J3573">
        <v>7642</v>
      </c>
      <c r="K3573">
        <v>0</v>
      </c>
      <c r="L3573" s="2">
        <v>0</v>
      </c>
      <c r="M3573" s="2">
        <v>0</v>
      </c>
      <c r="N3573" s="2">
        <v>0</v>
      </c>
      <c r="O3573" s="2">
        <v>64.75</v>
      </c>
      <c r="P3573" s="2">
        <v>0</v>
      </c>
      <c r="Q3573" s="2">
        <v>0</v>
      </c>
      <c r="R3573" s="2">
        <v>0</v>
      </c>
      <c r="S3573" s="2">
        <v>0</v>
      </c>
      <c r="T3573" s="2">
        <v>0</v>
      </c>
      <c r="U3573" s="2">
        <v>64.75</v>
      </c>
      <c r="V3573" t="s">
        <v>55</v>
      </c>
    </row>
    <row r="3574" spans="1:22" ht="15.75" hidden="1" thickBot="1" x14ac:dyDescent="0.3">
      <c r="A3574" t="s">
        <v>8322</v>
      </c>
      <c r="B3574" s="6" t="s">
        <v>10665</v>
      </c>
      <c r="C3574" t="s">
        <v>1</v>
      </c>
      <c r="D3574" t="s">
        <v>7706</v>
      </c>
      <c r="E3574" t="s">
        <v>10329</v>
      </c>
      <c r="F3574" t="s">
        <v>10330</v>
      </c>
      <c r="G3574">
        <v>7641</v>
      </c>
      <c r="H3574">
        <v>7641</v>
      </c>
      <c r="I3574">
        <v>7641</v>
      </c>
      <c r="J3574">
        <v>7641</v>
      </c>
      <c r="K3574">
        <v>0</v>
      </c>
      <c r="L3574" s="2">
        <v>0</v>
      </c>
      <c r="M3574" s="2">
        <v>0</v>
      </c>
      <c r="N3574" s="2">
        <v>0</v>
      </c>
      <c r="O3574" s="2">
        <v>12</v>
      </c>
      <c r="P3574" s="2">
        <v>0</v>
      </c>
      <c r="Q3574" s="2">
        <v>0</v>
      </c>
      <c r="R3574" s="2">
        <v>0</v>
      </c>
      <c r="S3574" s="2">
        <v>0</v>
      </c>
      <c r="T3574" s="2">
        <v>0</v>
      </c>
      <c r="U3574" s="2">
        <v>12</v>
      </c>
      <c r="V3574" t="s">
        <v>55</v>
      </c>
    </row>
    <row r="3575" spans="1:22" ht="15.75" hidden="1" thickBot="1" x14ac:dyDescent="0.3">
      <c r="A3575" t="s">
        <v>8322</v>
      </c>
      <c r="B3575" s="6" t="s">
        <v>10665</v>
      </c>
      <c r="C3575" t="s">
        <v>1</v>
      </c>
      <c r="D3575" t="s">
        <v>7706</v>
      </c>
      <c r="E3575" t="s">
        <v>10329</v>
      </c>
      <c r="F3575" t="s">
        <v>10330</v>
      </c>
      <c r="G3575">
        <v>7640</v>
      </c>
      <c r="H3575">
        <v>7640</v>
      </c>
      <c r="I3575">
        <v>7640</v>
      </c>
      <c r="J3575">
        <v>7640</v>
      </c>
      <c r="K3575">
        <v>0</v>
      </c>
      <c r="L3575" s="2">
        <v>0</v>
      </c>
      <c r="M3575" s="2">
        <v>0</v>
      </c>
      <c r="N3575" s="2">
        <v>0</v>
      </c>
      <c r="O3575" s="2">
        <v>184</v>
      </c>
      <c r="P3575" s="2">
        <v>0</v>
      </c>
      <c r="Q3575" s="2">
        <v>0</v>
      </c>
      <c r="R3575" s="2">
        <v>0</v>
      </c>
      <c r="S3575" s="2">
        <v>0</v>
      </c>
      <c r="T3575" s="2">
        <v>0</v>
      </c>
      <c r="U3575" s="2">
        <v>184</v>
      </c>
      <c r="V3575" t="s">
        <v>55</v>
      </c>
    </row>
    <row r="3576" spans="1:22" ht="15.75" hidden="1" thickBot="1" x14ac:dyDescent="0.3">
      <c r="A3576" t="s">
        <v>8322</v>
      </c>
      <c r="B3576" s="6" t="s">
        <v>10665</v>
      </c>
      <c r="C3576" t="s">
        <v>1</v>
      </c>
      <c r="D3576" t="s">
        <v>7706</v>
      </c>
      <c r="E3576" t="s">
        <v>10329</v>
      </c>
      <c r="F3576" t="s">
        <v>10330</v>
      </c>
      <c r="G3576">
        <v>7639</v>
      </c>
      <c r="H3576">
        <v>7639</v>
      </c>
      <c r="I3576">
        <v>7639</v>
      </c>
      <c r="J3576">
        <v>7639</v>
      </c>
      <c r="K3576">
        <v>0</v>
      </c>
      <c r="L3576" s="2">
        <v>0</v>
      </c>
      <c r="M3576" s="2">
        <v>0</v>
      </c>
      <c r="N3576" s="2">
        <v>0</v>
      </c>
      <c r="O3576" s="2">
        <v>3.3</v>
      </c>
      <c r="P3576" s="2">
        <v>0</v>
      </c>
      <c r="Q3576" s="2">
        <v>0</v>
      </c>
      <c r="R3576" s="2">
        <v>0</v>
      </c>
      <c r="S3576" s="2">
        <v>0</v>
      </c>
      <c r="T3576" s="2">
        <v>0</v>
      </c>
      <c r="U3576" s="2">
        <v>3.3</v>
      </c>
      <c r="V3576" t="s">
        <v>55</v>
      </c>
    </row>
    <row r="3577" spans="1:22" ht="15.75" hidden="1" thickBot="1" x14ac:dyDescent="0.3">
      <c r="A3577" t="s">
        <v>8322</v>
      </c>
      <c r="B3577" s="6" t="s">
        <v>10665</v>
      </c>
      <c r="C3577" t="s">
        <v>1</v>
      </c>
      <c r="D3577" t="s">
        <v>7706</v>
      </c>
      <c r="E3577" t="s">
        <v>10329</v>
      </c>
      <c r="F3577" t="s">
        <v>10330</v>
      </c>
      <c r="G3577">
        <v>7638</v>
      </c>
      <c r="H3577">
        <v>7638</v>
      </c>
      <c r="I3577">
        <v>7638</v>
      </c>
      <c r="J3577">
        <v>7638</v>
      </c>
      <c r="K3577">
        <v>0</v>
      </c>
      <c r="L3577" s="2">
        <v>0</v>
      </c>
      <c r="M3577" s="2">
        <v>0</v>
      </c>
      <c r="N3577" s="2">
        <v>0</v>
      </c>
      <c r="O3577" s="2">
        <v>72</v>
      </c>
      <c r="P3577" s="2">
        <v>0</v>
      </c>
      <c r="Q3577" s="2">
        <v>0</v>
      </c>
      <c r="R3577" s="2">
        <v>0</v>
      </c>
      <c r="S3577" s="2">
        <v>0</v>
      </c>
      <c r="T3577" s="2">
        <v>0</v>
      </c>
      <c r="U3577" s="2">
        <v>72</v>
      </c>
      <c r="V3577" t="s">
        <v>55</v>
      </c>
    </row>
    <row r="3578" spans="1:22" ht="15.75" hidden="1" thickBot="1" x14ac:dyDescent="0.3">
      <c r="A3578" t="s">
        <v>8322</v>
      </c>
      <c r="B3578" s="6" t="s">
        <v>10665</v>
      </c>
      <c r="C3578" t="s">
        <v>1</v>
      </c>
      <c r="D3578" t="s">
        <v>7706</v>
      </c>
      <c r="E3578" t="s">
        <v>10329</v>
      </c>
      <c r="F3578" t="s">
        <v>10330</v>
      </c>
      <c r="G3578">
        <v>7637</v>
      </c>
      <c r="H3578">
        <v>7637</v>
      </c>
      <c r="I3578">
        <v>7637</v>
      </c>
      <c r="J3578">
        <v>7637</v>
      </c>
      <c r="K3578">
        <v>0</v>
      </c>
      <c r="L3578" s="2">
        <v>0</v>
      </c>
      <c r="M3578" s="2">
        <v>0</v>
      </c>
      <c r="N3578" s="2">
        <v>0</v>
      </c>
      <c r="O3578" s="2">
        <v>1.8</v>
      </c>
      <c r="P3578" s="2">
        <v>0</v>
      </c>
      <c r="Q3578" s="2">
        <v>0</v>
      </c>
      <c r="R3578" s="2">
        <v>0</v>
      </c>
      <c r="S3578" s="2">
        <v>0</v>
      </c>
      <c r="T3578" s="2">
        <v>0</v>
      </c>
      <c r="U3578" s="2">
        <v>1.8</v>
      </c>
      <c r="V3578" t="s">
        <v>55</v>
      </c>
    </row>
    <row r="3579" spans="1:22" ht="15.75" hidden="1" thickBot="1" x14ac:dyDescent="0.3">
      <c r="A3579" t="s">
        <v>8322</v>
      </c>
      <c r="B3579" s="6" t="s">
        <v>10665</v>
      </c>
      <c r="C3579" t="s">
        <v>1</v>
      </c>
      <c r="D3579" t="s">
        <v>7706</v>
      </c>
      <c r="E3579" t="s">
        <v>10329</v>
      </c>
      <c r="F3579" t="s">
        <v>10330</v>
      </c>
      <c r="G3579">
        <v>7636</v>
      </c>
      <c r="H3579">
        <v>7636</v>
      </c>
      <c r="I3579">
        <v>7636</v>
      </c>
      <c r="J3579">
        <v>7636</v>
      </c>
      <c r="K3579">
        <v>0</v>
      </c>
      <c r="L3579" s="2">
        <v>0</v>
      </c>
      <c r="M3579" s="2">
        <v>0</v>
      </c>
      <c r="N3579" s="2">
        <v>0</v>
      </c>
      <c r="O3579" s="2">
        <v>143.30000000000001</v>
      </c>
      <c r="P3579" s="2">
        <v>0</v>
      </c>
      <c r="Q3579" s="2">
        <v>0</v>
      </c>
      <c r="R3579" s="2">
        <v>0</v>
      </c>
      <c r="S3579" s="2">
        <v>0</v>
      </c>
      <c r="T3579" s="2">
        <v>0</v>
      </c>
      <c r="U3579" s="2">
        <v>143.30000000000001</v>
      </c>
      <c r="V3579" t="s">
        <v>55</v>
      </c>
    </row>
    <row r="3580" spans="1:22" ht="15.75" hidden="1" thickBot="1" x14ac:dyDescent="0.3">
      <c r="A3580" t="s">
        <v>8322</v>
      </c>
      <c r="B3580" s="6" t="s">
        <v>10665</v>
      </c>
      <c r="C3580" t="s">
        <v>1</v>
      </c>
      <c r="D3580" t="s">
        <v>7706</v>
      </c>
      <c r="E3580" t="s">
        <v>10329</v>
      </c>
      <c r="F3580" t="s">
        <v>10330</v>
      </c>
      <c r="G3580">
        <v>7635</v>
      </c>
      <c r="H3580">
        <v>7635</v>
      </c>
      <c r="I3580">
        <v>7635</v>
      </c>
      <c r="J3580">
        <v>7635</v>
      </c>
      <c r="K3580">
        <v>0</v>
      </c>
      <c r="L3580" s="2">
        <v>0</v>
      </c>
      <c r="M3580" s="2">
        <v>0</v>
      </c>
      <c r="N3580" s="2">
        <v>0</v>
      </c>
      <c r="O3580" s="2">
        <v>50</v>
      </c>
      <c r="P3580" s="2">
        <v>0</v>
      </c>
      <c r="Q3580" s="2">
        <v>0</v>
      </c>
      <c r="R3580" s="2">
        <v>0</v>
      </c>
      <c r="S3580" s="2">
        <v>0</v>
      </c>
      <c r="T3580" s="2">
        <v>0</v>
      </c>
      <c r="U3580" s="2">
        <v>50</v>
      </c>
      <c r="V3580" t="s">
        <v>55</v>
      </c>
    </row>
    <row r="3581" spans="1:22" ht="15.75" hidden="1" thickBot="1" x14ac:dyDescent="0.3">
      <c r="A3581" t="s">
        <v>8322</v>
      </c>
      <c r="B3581" s="6" t="s">
        <v>10665</v>
      </c>
      <c r="C3581" t="s">
        <v>1</v>
      </c>
      <c r="D3581" t="s">
        <v>7706</v>
      </c>
      <c r="E3581" t="s">
        <v>10329</v>
      </c>
      <c r="F3581" t="s">
        <v>10330</v>
      </c>
      <c r="G3581">
        <v>7634</v>
      </c>
      <c r="H3581">
        <v>7634</v>
      </c>
      <c r="I3581">
        <v>7634</v>
      </c>
      <c r="J3581">
        <v>7634</v>
      </c>
      <c r="K3581">
        <v>0</v>
      </c>
      <c r="L3581" s="2">
        <v>0</v>
      </c>
      <c r="M3581" s="2">
        <v>0</v>
      </c>
      <c r="N3581" s="2">
        <v>0</v>
      </c>
      <c r="O3581" s="2">
        <v>2.4</v>
      </c>
      <c r="P3581" s="2">
        <v>0</v>
      </c>
      <c r="Q3581" s="2">
        <v>0</v>
      </c>
      <c r="R3581" s="2">
        <v>0</v>
      </c>
      <c r="S3581" s="2">
        <v>0</v>
      </c>
      <c r="T3581" s="2">
        <v>0</v>
      </c>
      <c r="U3581" s="2">
        <v>2.4</v>
      </c>
      <c r="V3581" t="s">
        <v>55</v>
      </c>
    </row>
    <row r="3582" spans="1:22" ht="15.75" hidden="1" thickBot="1" x14ac:dyDescent="0.3">
      <c r="A3582" t="s">
        <v>8322</v>
      </c>
      <c r="B3582" s="6" t="s">
        <v>10665</v>
      </c>
      <c r="C3582" t="s">
        <v>1</v>
      </c>
      <c r="D3582" t="s">
        <v>7706</v>
      </c>
      <c r="E3582" t="s">
        <v>10329</v>
      </c>
      <c r="F3582" t="s">
        <v>10330</v>
      </c>
      <c r="G3582">
        <v>7633</v>
      </c>
      <c r="H3582">
        <v>7633</v>
      </c>
      <c r="I3582">
        <v>7633</v>
      </c>
      <c r="J3582">
        <v>7633</v>
      </c>
      <c r="K3582">
        <v>0</v>
      </c>
      <c r="L3582" s="2">
        <v>0</v>
      </c>
      <c r="M3582" s="2">
        <v>0</v>
      </c>
      <c r="N3582" s="2">
        <v>0</v>
      </c>
      <c r="O3582" s="2">
        <v>492.5</v>
      </c>
      <c r="P3582" s="2">
        <v>0</v>
      </c>
      <c r="Q3582" s="2">
        <v>0</v>
      </c>
      <c r="R3582" s="2">
        <v>0</v>
      </c>
      <c r="S3582" s="2">
        <v>0</v>
      </c>
      <c r="T3582" s="2">
        <v>0</v>
      </c>
      <c r="U3582" s="2">
        <v>492.5</v>
      </c>
      <c r="V3582" t="s">
        <v>55</v>
      </c>
    </row>
    <row r="3583" spans="1:22" ht="15.75" hidden="1" thickBot="1" x14ac:dyDescent="0.3">
      <c r="A3583" t="s">
        <v>8322</v>
      </c>
      <c r="B3583" s="6" t="s">
        <v>10665</v>
      </c>
      <c r="C3583" t="s">
        <v>1</v>
      </c>
      <c r="D3583" t="s">
        <v>7706</v>
      </c>
      <c r="E3583" t="s">
        <v>10329</v>
      </c>
      <c r="F3583" t="s">
        <v>10330</v>
      </c>
      <c r="G3583">
        <v>7632</v>
      </c>
      <c r="H3583">
        <v>7632</v>
      </c>
      <c r="I3583">
        <v>7632</v>
      </c>
      <c r="J3583">
        <v>7632</v>
      </c>
      <c r="K3583">
        <v>0</v>
      </c>
      <c r="L3583" s="2">
        <v>0</v>
      </c>
      <c r="M3583" s="2">
        <v>0</v>
      </c>
      <c r="N3583" s="2">
        <v>0</v>
      </c>
      <c r="O3583" s="2">
        <v>4.5</v>
      </c>
      <c r="P3583" s="2">
        <v>0</v>
      </c>
      <c r="Q3583" s="2">
        <v>0</v>
      </c>
      <c r="R3583" s="2">
        <v>0</v>
      </c>
      <c r="S3583" s="2">
        <v>0</v>
      </c>
      <c r="T3583" s="2">
        <v>0</v>
      </c>
      <c r="U3583" s="2">
        <v>4.5</v>
      </c>
      <c r="V3583" t="s">
        <v>55</v>
      </c>
    </row>
    <row r="3584" spans="1:22" ht="15.75" hidden="1" thickBot="1" x14ac:dyDescent="0.3">
      <c r="A3584" t="s">
        <v>8322</v>
      </c>
      <c r="B3584" s="6" t="s">
        <v>10665</v>
      </c>
      <c r="C3584" t="s">
        <v>1</v>
      </c>
      <c r="D3584" t="s">
        <v>7706</v>
      </c>
      <c r="E3584" t="s">
        <v>10329</v>
      </c>
      <c r="F3584" t="s">
        <v>10330</v>
      </c>
      <c r="G3584">
        <v>7631</v>
      </c>
      <c r="H3584">
        <v>7631</v>
      </c>
      <c r="I3584">
        <v>7631</v>
      </c>
      <c r="J3584">
        <v>7631</v>
      </c>
      <c r="K3584">
        <v>0</v>
      </c>
      <c r="L3584" s="2">
        <v>0</v>
      </c>
      <c r="M3584" s="2">
        <v>0</v>
      </c>
      <c r="N3584" s="2">
        <v>0</v>
      </c>
      <c r="O3584" s="2">
        <v>7.5</v>
      </c>
      <c r="P3584" s="2">
        <v>0</v>
      </c>
      <c r="Q3584" s="2">
        <v>0</v>
      </c>
      <c r="R3584" s="2">
        <v>0</v>
      </c>
      <c r="S3584" s="2">
        <v>0</v>
      </c>
      <c r="T3584" s="2">
        <v>0</v>
      </c>
      <c r="U3584" s="2">
        <v>7.5</v>
      </c>
      <c r="V3584" t="s">
        <v>55</v>
      </c>
    </row>
    <row r="3585" spans="1:22" ht="15.75" hidden="1" thickBot="1" x14ac:dyDescent="0.3">
      <c r="A3585" t="s">
        <v>8322</v>
      </c>
      <c r="B3585" s="6" t="s">
        <v>10665</v>
      </c>
      <c r="C3585" t="s">
        <v>1</v>
      </c>
      <c r="D3585" t="s">
        <v>7706</v>
      </c>
      <c r="E3585" t="s">
        <v>10329</v>
      </c>
      <c r="F3585" t="s">
        <v>10330</v>
      </c>
      <c r="G3585">
        <v>7630</v>
      </c>
      <c r="H3585">
        <v>7630</v>
      </c>
      <c r="I3585">
        <v>7630</v>
      </c>
      <c r="J3585">
        <v>7630</v>
      </c>
      <c r="K3585">
        <v>0</v>
      </c>
      <c r="L3585" s="2">
        <v>0</v>
      </c>
      <c r="M3585" s="2">
        <v>0</v>
      </c>
      <c r="N3585" s="2">
        <v>0</v>
      </c>
      <c r="O3585" s="2">
        <v>39.6</v>
      </c>
      <c r="P3585" s="2">
        <v>0</v>
      </c>
      <c r="Q3585" s="2">
        <v>0</v>
      </c>
      <c r="R3585" s="2">
        <v>0</v>
      </c>
      <c r="S3585" s="2">
        <v>0</v>
      </c>
      <c r="T3585" s="2">
        <v>0</v>
      </c>
      <c r="U3585" s="2">
        <v>39.6</v>
      </c>
      <c r="V3585" t="s">
        <v>55</v>
      </c>
    </row>
    <row r="3586" spans="1:22" ht="15.75" hidden="1" thickBot="1" x14ac:dyDescent="0.3">
      <c r="A3586" t="s">
        <v>8322</v>
      </c>
      <c r="B3586" s="6" t="s">
        <v>10665</v>
      </c>
      <c r="C3586" t="s">
        <v>1</v>
      </c>
      <c r="D3586" t="s">
        <v>7706</v>
      </c>
      <c r="E3586" t="s">
        <v>10329</v>
      </c>
      <c r="F3586" t="s">
        <v>10330</v>
      </c>
      <c r="G3586">
        <v>7629</v>
      </c>
      <c r="H3586">
        <v>7629</v>
      </c>
      <c r="I3586">
        <v>7629</v>
      </c>
      <c r="J3586">
        <v>7629</v>
      </c>
      <c r="K3586">
        <v>0</v>
      </c>
      <c r="L3586" s="2">
        <v>0</v>
      </c>
      <c r="M3586" s="2">
        <v>0</v>
      </c>
      <c r="N3586" s="2">
        <v>0</v>
      </c>
      <c r="O3586" s="2">
        <v>437.5</v>
      </c>
      <c r="P3586" s="2">
        <v>0</v>
      </c>
      <c r="Q3586" s="2">
        <v>0</v>
      </c>
      <c r="R3586" s="2">
        <v>0</v>
      </c>
      <c r="S3586" s="2">
        <v>0</v>
      </c>
      <c r="T3586" s="2">
        <v>0</v>
      </c>
      <c r="U3586" s="2">
        <v>437.5</v>
      </c>
      <c r="V3586" t="s">
        <v>55</v>
      </c>
    </row>
    <row r="3587" spans="1:22" ht="15.75" hidden="1" thickBot="1" x14ac:dyDescent="0.3">
      <c r="A3587" t="s">
        <v>8322</v>
      </c>
      <c r="B3587" s="6" t="s">
        <v>10665</v>
      </c>
      <c r="C3587" t="s">
        <v>1</v>
      </c>
      <c r="D3587" t="s">
        <v>7706</v>
      </c>
      <c r="E3587" t="s">
        <v>10329</v>
      </c>
      <c r="F3587" t="s">
        <v>10330</v>
      </c>
      <c r="G3587">
        <v>7628</v>
      </c>
      <c r="H3587">
        <v>7628</v>
      </c>
      <c r="I3587">
        <v>7628</v>
      </c>
      <c r="J3587">
        <v>7628</v>
      </c>
      <c r="K3587">
        <v>0</v>
      </c>
      <c r="L3587" s="2">
        <v>0</v>
      </c>
      <c r="M3587" s="2">
        <v>0</v>
      </c>
      <c r="N3587" s="2">
        <v>0</v>
      </c>
      <c r="O3587" s="2">
        <v>18</v>
      </c>
      <c r="P3587" s="2">
        <v>0</v>
      </c>
      <c r="Q3587" s="2">
        <v>0</v>
      </c>
      <c r="R3587" s="2">
        <v>0</v>
      </c>
      <c r="S3587" s="2">
        <v>0</v>
      </c>
      <c r="T3587" s="2">
        <v>0</v>
      </c>
      <c r="U3587" s="2">
        <v>18</v>
      </c>
      <c r="V3587" t="s">
        <v>55</v>
      </c>
    </row>
    <row r="3588" spans="1:22" ht="15.75" hidden="1" thickBot="1" x14ac:dyDescent="0.3">
      <c r="A3588" t="s">
        <v>8322</v>
      </c>
      <c r="B3588" s="6" t="s">
        <v>10665</v>
      </c>
      <c r="C3588" t="s">
        <v>1</v>
      </c>
      <c r="D3588" t="s">
        <v>7706</v>
      </c>
      <c r="E3588" t="s">
        <v>10329</v>
      </c>
      <c r="F3588" t="s">
        <v>10330</v>
      </c>
      <c r="G3588">
        <v>7627</v>
      </c>
      <c r="H3588">
        <v>7627</v>
      </c>
      <c r="I3588">
        <v>7627</v>
      </c>
      <c r="J3588">
        <v>7627</v>
      </c>
      <c r="K3588">
        <v>0</v>
      </c>
      <c r="L3588" s="2">
        <v>0</v>
      </c>
      <c r="M3588" s="2">
        <v>0</v>
      </c>
      <c r="N3588" s="2">
        <v>0</v>
      </c>
      <c r="O3588" s="2">
        <v>37.5</v>
      </c>
      <c r="P3588" s="2">
        <v>0</v>
      </c>
      <c r="Q3588" s="2">
        <v>0</v>
      </c>
      <c r="R3588" s="2">
        <v>0</v>
      </c>
      <c r="S3588" s="2">
        <v>0</v>
      </c>
      <c r="T3588" s="2">
        <v>0</v>
      </c>
      <c r="U3588" s="2">
        <v>37.5</v>
      </c>
      <c r="V3588" t="s">
        <v>55</v>
      </c>
    </row>
    <row r="3589" spans="1:22" ht="15.75" hidden="1" thickBot="1" x14ac:dyDescent="0.3">
      <c r="A3589" t="s">
        <v>8322</v>
      </c>
      <c r="B3589" s="6" t="s">
        <v>10665</v>
      </c>
      <c r="C3589" t="s">
        <v>1</v>
      </c>
      <c r="D3589" t="s">
        <v>7706</v>
      </c>
      <c r="E3589" t="s">
        <v>10329</v>
      </c>
      <c r="F3589" t="s">
        <v>10330</v>
      </c>
      <c r="G3589">
        <v>7626</v>
      </c>
      <c r="H3589">
        <v>7626</v>
      </c>
      <c r="I3589">
        <v>7626</v>
      </c>
      <c r="J3589">
        <v>7626</v>
      </c>
      <c r="K3589">
        <v>0</v>
      </c>
      <c r="L3589" s="2">
        <v>0</v>
      </c>
      <c r="M3589" s="2">
        <v>0</v>
      </c>
      <c r="N3589" s="2">
        <v>0</v>
      </c>
      <c r="O3589" s="2">
        <v>324.76</v>
      </c>
      <c r="P3589" s="2">
        <v>0</v>
      </c>
      <c r="Q3589" s="2">
        <v>0</v>
      </c>
      <c r="R3589" s="2">
        <v>0</v>
      </c>
      <c r="S3589" s="2">
        <v>0</v>
      </c>
      <c r="T3589" s="2">
        <v>0</v>
      </c>
      <c r="U3589" s="2">
        <v>324.76</v>
      </c>
      <c r="V3589" t="s">
        <v>55</v>
      </c>
    </row>
    <row r="3590" spans="1:22" ht="15.75" hidden="1" thickBot="1" x14ac:dyDescent="0.3">
      <c r="A3590" t="s">
        <v>8322</v>
      </c>
      <c r="B3590" s="6" t="s">
        <v>10665</v>
      </c>
      <c r="C3590" t="s">
        <v>1</v>
      </c>
      <c r="D3590" t="s">
        <v>7706</v>
      </c>
      <c r="E3590" t="s">
        <v>10329</v>
      </c>
      <c r="F3590" t="s">
        <v>10330</v>
      </c>
      <c r="G3590">
        <v>7625</v>
      </c>
      <c r="H3590">
        <v>7625</v>
      </c>
      <c r="I3590">
        <v>7625</v>
      </c>
      <c r="J3590">
        <v>7625</v>
      </c>
      <c r="K3590">
        <v>0</v>
      </c>
      <c r="L3590" s="2">
        <v>0</v>
      </c>
      <c r="M3590" s="2">
        <v>0</v>
      </c>
      <c r="N3590" s="2">
        <v>0</v>
      </c>
      <c r="O3590" s="2">
        <v>430.5</v>
      </c>
      <c r="P3590" s="2">
        <v>0</v>
      </c>
      <c r="Q3590" s="2">
        <v>0</v>
      </c>
      <c r="R3590" s="2">
        <v>0</v>
      </c>
      <c r="S3590" s="2">
        <v>0</v>
      </c>
      <c r="T3590" s="2">
        <v>0</v>
      </c>
      <c r="U3590" s="2">
        <v>430.5</v>
      </c>
      <c r="V3590" t="s">
        <v>55</v>
      </c>
    </row>
    <row r="3591" spans="1:22" ht="15.75" hidden="1" thickBot="1" x14ac:dyDescent="0.3">
      <c r="A3591" t="s">
        <v>8322</v>
      </c>
      <c r="B3591" s="6" t="s">
        <v>10665</v>
      </c>
      <c r="C3591" t="s">
        <v>1</v>
      </c>
      <c r="D3591" t="s">
        <v>7706</v>
      </c>
      <c r="E3591" t="s">
        <v>10329</v>
      </c>
      <c r="F3591" t="s">
        <v>10330</v>
      </c>
      <c r="G3591">
        <v>7624</v>
      </c>
      <c r="H3591">
        <v>7624</v>
      </c>
      <c r="I3591">
        <v>7624</v>
      </c>
      <c r="J3591">
        <v>7624</v>
      </c>
      <c r="K3591">
        <v>0</v>
      </c>
      <c r="L3591" s="2">
        <v>0</v>
      </c>
      <c r="M3591" s="2">
        <v>0</v>
      </c>
      <c r="N3591" s="2">
        <v>0</v>
      </c>
      <c r="O3591" s="2">
        <v>337.4</v>
      </c>
      <c r="P3591" s="2">
        <v>0</v>
      </c>
      <c r="Q3591" s="2">
        <v>0</v>
      </c>
      <c r="R3591" s="2">
        <v>0</v>
      </c>
      <c r="S3591" s="2">
        <v>0</v>
      </c>
      <c r="T3591" s="2">
        <v>0</v>
      </c>
      <c r="U3591" s="2">
        <v>337.4</v>
      </c>
      <c r="V3591" t="s">
        <v>55</v>
      </c>
    </row>
    <row r="3592" spans="1:22" ht="15.75" hidden="1" thickBot="1" x14ac:dyDescent="0.3">
      <c r="A3592" t="s">
        <v>8322</v>
      </c>
      <c r="B3592" s="6" t="s">
        <v>10665</v>
      </c>
      <c r="C3592" t="s">
        <v>1</v>
      </c>
      <c r="D3592" t="s">
        <v>7706</v>
      </c>
      <c r="E3592" t="s">
        <v>10329</v>
      </c>
      <c r="F3592" t="s">
        <v>10330</v>
      </c>
      <c r="G3592">
        <v>7623</v>
      </c>
      <c r="H3592">
        <v>7623</v>
      </c>
      <c r="I3592">
        <v>7623</v>
      </c>
      <c r="J3592">
        <v>7623</v>
      </c>
      <c r="K3592">
        <v>0</v>
      </c>
      <c r="L3592" s="2">
        <v>0</v>
      </c>
      <c r="M3592" s="2">
        <v>0</v>
      </c>
      <c r="N3592" s="2">
        <v>0</v>
      </c>
      <c r="O3592" s="2">
        <v>90</v>
      </c>
      <c r="P3592" s="2">
        <v>0</v>
      </c>
      <c r="Q3592" s="2">
        <v>0</v>
      </c>
      <c r="R3592" s="2">
        <v>0</v>
      </c>
      <c r="S3592" s="2">
        <v>0</v>
      </c>
      <c r="T3592" s="2">
        <v>0</v>
      </c>
      <c r="U3592" s="2">
        <v>90</v>
      </c>
      <c r="V3592" t="s">
        <v>55</v>
      </c>
    </row>
    <row r="3593" spans="1:22" ht="15.75" hidden="1" thickBot="1" x14ac:dyDescent="0.3">
      <c r="A3593" t="s">
        <v>8322</v>
      </c>
      <c r="B3593" s="6" t="s">
        <v>10665</v>
      </c>
      <c r="C3593" t="s">
        <v>1</v>
      </c>
      <c r="D3593" t="s">
        <v>7706</v>
      </c>
      <c r="E3593" t="s">
        <v>10329</v>
      </c>
      <c r="F3593" t="s">
        <v>10330</v>
      </c>
      <c r="G3593">
        <v>7622</v>
      </c>
      <c r="H3593">
        <v>7622</v>
      </c>
      <c r="I3593">
        <v>7622</v>
      </c>
      <c r="J3593">
        <v>7622</v>
      </c>
      <c r="K3593">
        <v>0</v>
      </c>
      <c r="L3593" s="2">
        <v>0</v>
      </c>
      <c r="M3593" s="2">
        <v>0</v>
      </c>
      <c r="N3593" s="2">
        <v>0</v>
      </c>
      <c r="O3593" s="2">
        <v>108.7</v>
      </c>
      <c r="P3593" s="2">
        <v>0</v>
      </c>
      <c r="Q3593" s="2">
        <v>0</v>
      </c>
      <c r="R3593" s="2">
        <v>0</v>
      </c>
      <c r="S3593" s="2">
        <v>0</v>
      </c>
      <c r="T3593" s="2">
        <v>0</v>
      </c>
      <c r="U3593" s="2">
        <v>108.7</v>
      </c>
      <c r="V3593" t="s">
        <v>55</v>
      </c>
    </row>
    <row r="3594" spans="1:22" ht="15.75" hidden="1" thickBot="1" x14ac:dyDescent="0.3">
      <c r="A3594" t="s">
        <v>8322</v>
      </c>
      <c r="B3594" s="6" t="s">
        <v>10665</v>
      </c>
      <c r="C3594" t="s">
        <v>1</v>
      </c>
      <c r="D3594" t="s">
        <v>7706</v>
      </c>
      <c r="E3594" t="s">
        <v>10329</v>
      </c>
      <c r="F3594" t="s">
        <v>10330</v>
      </c>
      <c r="G3594">
        <v>7621</v>
      </c>
      <c r="H3594">
        <v>7621</v>
      </c>
      <c r="I3594">
        <v>7621</v>
      </c>
      <c r="J3594">
        <v>7621</v>
      </c>
      <c r="K3594">
        <v>0</v>
      </c>
      <c r="L3594" s="2">
        <v>0</v>
      </c>
      <c r="M3594" s="2">
        <v>0</v>
      </c>
      <c r="N3594" s="2">
        <v>0</v>
      </c>
      <c r="O3594" s="2">
        <v>550</v>
      </c>
      <c r="P3594" s="2">
        <v>0</v>
      </c>
      <c r="Q3594" s="2">
        <v>0</v>
      </c>
      <c r="R3594" s="2">
        <v>0</v>
      </c>
      <c r="S3594" s="2">
        <v>0</v>
      </c>
      <c r="T3594" s="2">
        <v>0</v>
      </c>
      <c r="U3594" s="2">
        <v>550</v>
      </c>
      <c r="V3594" t="s">
        <v>55</v>
      </c>
    </row>
    <row r="3595" spans="1:22" ht="15.75" hidden="1" thickBot="1" x14ac:dyDescent="0.3">
      <c r="A3595" t="s">
        <v>8322</v>
      </c>
      <c r="B3595" s="6" t="s">
        <v>10675</v>
      </c>
      <c r="C3595" t="s">
        <v>1</v>
      </c>
      <c r="D3595" t="s">
        <v>7706</v>
      </c>
      <c r="E3595" t="s">
        <v>10329</v>
      </c>
      <c r="F3595" t="s">
        <v>10330</v>
      </c>
      <c r="G3595">
        <v>7620</v>
      </c>
      <c r="H3595">
        <v>7620</v>
      </c>
      <c r="I3595">
        <v>7620</v>
      </c>
      <c r="J3595">
        <v>7620</v>
      </c>
      <c r="K3595">
        <v>0</v>
      </c>
      <c r="L3595" s="2">
        <v>0</v>
      </c>
      <c r="M3595" s="2">
        <v>0</v>
      </c>
      <c r="N3595" s="2">
        <v>0</v>
      </c>
      <c r="O3595" s="2">
        <v>51.22</v>
      </c>
      <c r="P3595" s="2">
        <v>0</v>
      </c>
      <c r="Q3595" s="2">
        <v>0</v>
      </c>
      <c r="R3595" s="2">
        <v>0</v>
      </c>
      <c r="S3595" s="2">
        <v>0</v>
      </c>
      <c r="T3595" s="2">
        <v>0</v>
      </c>
      <c r="U3595" s="2">
        <v>51.22</v>
      </c>
      <c r="V3595" t="s">
        <v>55</v>
      </c>
    </row>
    <row r="3596" spans="1:22" ht="15.75" hidden="1" thickBot="1" x14ac:dyDescent="0.3">
      <c r="A3596" t="s">
        <v>8322</v>
      </c>
      <c r="B3596" s="6" t="s">
        <v>10675</v>
      </c>
      <c r="C3596" t="s">
        <v>1</v>
      </c>
      <c r="D3596" t="s">
        <v>7706</v>
      </c>
      <c r="E3596" t="s">
        <v>10329</v>
      </c>
      <c r="F3596" t="s">
        <v>10330</v>
      </c>
      <c r="G3596">
        <v>7619</v>
      </c>
      <c r="H3596">
        <v>7619</v>
      </c>
      <c r="I3596">
        <v>7619</v>
      </c>
      <c r="J3596">
        <v>7619</v>
      </c>
      <c r="K3596">
        <v>0</v>
      </c>
      <c r="L3596" s="2">
        <v>0</v>
      </c>
      <c r="M3596" s="2">
        <v>0</v>
      </c>
      <c r="N3596" s="2">
        <v>0</v>
      </c>
      <c r="O3596" s="2">
        <v>200</v>
      </c>
      <c r="P3596" s="2">
        <v>0</v>
      </c>
      <c r="Q3596" s="2">
        <v>0</v>
      </c>
      <c r="R3596" s="2">
        <v>0</v>
      </c>
      <c r="S3596" s="2">
        <v>0</v>
      </c>
      <c r="T3596" s="2">
        <v>0</v>
      </c>
      <c r="U3596" s="2">
        <v>200</v>
      </c>
      <c r="V3596" t="s">
        <v>55</v>
      </c>
    </row>
    <row r="3597" spans="1:22" ht="15.75" hidden="1" thickBot="1" x14ac:dyDescent="0.3">
      <c r="A3597" t="s">
        <v>8322</v>
      </c>
      <c r="B3597" s="6" t="s">
        <v>10675</v>
      </c>
      <c r="C3597" t="s">
        <v>1</v>
      </c>
      <c r="D3597" t="s">
        <v>7706</v>
      </c>
      <c r="E3597" t="s">
        <v>10329</v>
      </c>
      <c r="F3597" t="s">
        <v>10330</v>
      </c>
      <c r="G3597">
        <v>7618</v>
      </c>
      <c r="H3597">
        <v>7618</v>
      </c>
      <c r="I3597">
        <v>7618</v>
      </c>
      <c r="J3597">
        <v>7618</v>
      </c>
      <c r="K3597">
        <v>0</v>
      </c>
      <c r="L3597" s="2">
        <v>0</v>
      </c>
      <c r="M3597" s="2">
        <v>0</v>
      </c>
      <c r="N3597" s="2">
        <v>0</v>
      </c>
      <c r="O3597" s="2">
        <v>100</v>
      </c>
      <c r="P3597" s="2">
        <v>0</v>
      </c>
      <c r="Q3597" s="2">
        <v>0</v>
      </c>
      <c r="R3597" s="2">
        <v>0</v>
      </c>
      <c r="S3597" s="2">
        <v>0</v>
      </c>
      <c r="T3597" s="2">
        <v>0</v>
      </c>
      <c r="U3597" s="2">
        <v>100</v>
      </c>
      <c r="V3597" t="s">
        <v>55</v>
      </c>
    </row>
    <row r="3598" spans="1:22" ht="15.75" hidden="1" thickBot="1" x14ac:dyDescent="0.3">
      <c r="A3598" t="s">
        <v>8322</v>
      </c>
      <c r="B3598" s="6" t="s">
        <v>10675</v>
      </c>
      <c r="C3598" t="s">
        <v>1</v>
      </c>
      <c r="D3598" t="s">
        <v>7706</v>
      </c>
      <c r="E3598" t="s">
        <v>10329</v>
      </c>
      <c r="F3598" t="s">
        <v>10330</v>
      </c>
      <c r="G3598">
        <v>7617</v>
      </c>
      <c r="H3598">
        <v>7617</v>
      </c>
      <c r="I3598">
        <v>7617</v>
      </c>
      <c r="J3598">
        <v>7617</v>
      </c>
      <c r="K3598">
        <v>0</v>
      </c>
      <c r="L3598" s="2">
        <v>0</v>
      </c>
      <c r="M3598" s="2">
        <v>0</v>
      </c>
      <c r="N3598" s="2">
        <v>0</v>
      </c>
      <c r="O3598" s="2">
        <v>90</v>
      </c>
      <c r="P3598" s="2">
        <v>0</v>
      </c>
      <c r="Q3598" s="2">
        <v>0</v>
      </c>
      <c r="R3598" s="2">
        <v>0</v>
      </c>
      <c r="S3598" s="2">
        <v>0</v>
      </c>
      <c r="T3598" s="2">
        <v>0</v>
      </c>
      <c r="U3598" s="2">
        <v>90</v>
      </c>
      <c r="V3598" t="s">
        <v>55</v>
      </c>
    </row>
    <row r="3599" spans="1:22" ht="15.75" hidden="1" thickBot="1" x14ac:dyDescent="0.3">
      <c r="A3599" t="s">
        <v>8322</v>
      </c>
      <c r="B3599" s="6" t="s">
        <v>10675</v>
      </c>
      <c r="C3599" t="s">
        <v>1</v>
      </c>
      <c r="D3599" t="s">
        <v>7706</v>
      </c>
      <c r="E3599" t="s">
        <v>10329</v>
      </c>
      <c r="F3599" t="s">
        <v>10330</v>
      </c>
      <c r="G3599">
        <v>7616</v>
      </c>
      <c r="H3599">
        <v>7616</v>
      </c>
      <c r="I3599">
        <v>7616</v>
      </c>
      <c r="J3599">
        <v>7616</v>
      </c>
      <c r="K3599">
        <v>0</v>
      </c>
      <c r="L3599" s="2">
        <v>0</v>
      </c>
      <c r="M3599" s="2">
        <v>0</v>
      </c>
      <c r="N3599" s="2">
        <v>0</v>
      </c>
      <c r="O3599" s="2">
        <v>260</v>
      </c>
      <c r="P3599" s="2">
        <v>0</v>
      </c>
      <c r="Q3599" s="2">
        <v>0</v>
      </c>
      <c r="R3599" s="2">
        <v>0</v>
      </c>
      <c r="S3599" s="2">
        <v>0</v>
      </c>
      <c r="T3599" s="2">
        <v>0</v>
      </c>
      <c r="U3599" s="2">
        <v>260</v>
      </c>
      <c r="V3599" t="s">
        <v>55</v>
      </c>
    </row>
    <row r="3600" spans="1:22" ht="15.75" hidden="1" thickBot="1" x14ac:dyDescent="0.3">
      <c r="A3600" t="s">
        <v>8322</v>
      </c>
      <c r="B3600" s="6" t="s">
        <v>10675</v>
      </c>
      <c r="C3600" t="s">
        <v>1</v>
      </c>
      <c r="D3600" t="s">
        <v>7706</v>
      </c>
      <c r="E3600" t="s">
        <v>10329</v>
      </c>
      <c r="F3600" t="s">
        <v>10330</v>
      </c>
      <c r="G3600">
        <v>7615</v>
      </c>
      <c r="H3600">
        <v>7615</v>
      </c>
      <c r="I3600">
        <v>7615</v>
      </c>
      <c r="J3600">
        <v>7615</v>
      </c>
      <c r="K3600">
        <v>0</v>
      </c>
      <c r="L3600" s="2">
        <v>0</v>
      </c>
      <c r="M3600" s="2">
        <v>0</v>
      </c>
      <c r="N3600" s="2">
        <v>0</v>
      </c>
      <c r="O3600" s="2">
        <v>9</v>
      </c>
      <c r="P3600" s="2">
        <v>0</v>
      </c>
      <c r="Q3600" s="2">
        <v>0</v>
      </c>
      <c r="R3600" s="2">
        <v>0</v>
      </c>
      <c r="S3600" s="2">
        <v>0</v>
      </c>
      <c r="T3600" s="2">
        <v>0</v>
      </c>
      <c r="U3600" s="2">
        <v>9</v>
      </c>
      <c r="V3600" t="s">
        <v>55</v>
      </c>
    </row>
    <row r="3601" spans="1:22" ht="15.75" hidden="1" thickBot="1" x14ac:dyDescent="0.3">
      <c r="A3601" t="s">
        <v>8322</v>
      </c>
      <c r="B3601" s="6" t="s">
        <v>10675</v>
      </c>
      <c r="C3601" t="s">
        <v>1</v>
      </c>
      <c r="D3601" t="s">
        <v>7706</v>
      </c>
      <c r="E3601" t="s">
        <v>10329</v>
      </c>
      <c r="F3601" t="s">
        <v>10330</v>
      </c>
      <c r="G3601">
        <v>7614</v>
      </c>
      <c r="H3601">
        <v>7614</v>
      </c>
      <c r="I3601">
        <v>7614</v>
      </c>
      <c r="J3601">
        <v>7614</v>
      </c>
      <c r="K3601">
        <v>0</v>
      </c>
      <c r="L3601" s="2">
        <v>0</v>
      </c>
      <c r="M3601" s="2">
        <v>0</v>
      </c>
      <c r="N3601" s="2">
        <v>0</v>
      </c>
      <c r="O3601" s="2">
        <v>25.3</v>
      </c>
      <c r="P3601" s="2">
        <v>0</v>
      </c>
      <c r="Q3601" s="2">
        <v>0</v>
      </c>
      <c r="R3601" s="2">
        <v>0</v>
      </c>
      <c r="S3601" s="2">
        <v>0</v>
      </c>
      <c r="T3601" s="2">
        <v>0</v>
      </c>
      <c r="U3601" s="2">
        <v>25.3</v>
      </c>
      <c r="V3601" t="s">
        <v>55</v>
      </c>
    </row>
    <row r="3602" spans="1:22" ht="15.75" hidden="1" thickBot="1" x14ac:dyDescent="0.3">
      <c r="A3602" t="s">
        <v>8322</v>
      </c>
      <c r="B3602" s="6" t="s">
        <v>10675</v>
      </c>
      <c r="C3602" t="s">
        <v>1</v>
      </c>
      <c r="D3602" t="s">
        <v>7706</v>
      </c>
      <c r="E3602" t="s">
        <v>10329</v>
      </c>
      <c r="F3602" t="s">
        <v>10330</v>
      </c>
      <c r="G3602">
        <v>7613</v>
      </c>
      <c r="H3602">
        <v>7613</v>
      </c>
      <c r="I3602">
        <v>7613</v>
      </c>
      <c r="J3602">
        <v>7613</v>
      </c>
      <c r="K3602">
        <v>0</v>
      </c>
      <c r="L3602" s="2">
        <v>0</v>
      </c>
      <c r="M3602" s="2">
        <v>0</v>
      </c>
      <c r="N3602" s="2">
        <v>0</v>
      </c>
      <c r="O3602" s="2">
        <v>125</v>
      </c>
      <c r="P3602" s="2">
        <v>0</v>
      </c>
      <c r="Q3602" s="2">
        <v>0</v>
      </c>
      <c r="R3602" s="2">
        <v>0</v>
      </c>
      <c r="S3602" s="2">
        <v>0</v>
      </c>
      <c r="T3602" s="2">
        <v>0</v>
      </c>
      <c r="U3602" s="2">
        <v>125</v>
      </c>
      <c r="V3602" t="s">
        <v>55</v>
      </c>
    </row>
    <row r="3603" spans="1:22" ht="15.75" hidden="1" thickBot="1" x14ac:dyDescent="0.3">
      <c r="A3603" t="s">
        <v>8322</v>
      </c>
      <c r="B3603" s="6" t="s">
        <v>10675</v>
      </c>
      <c r="C3603" t="s">
        <v>1</v>
      </c>
      <c r="D3603" t="s">
        <v>7706</v>
      </c>
      <c r="E3603" t="s">
        <v>10329</v>
      </c>
      <c r="F3603" t="s">
        <v>10330</v>
      </c>
      <c r="G3603">
        <v>7612</v>
      </c>
      <c r="H3603">
        <v>7612</v>
      </c>
      <c r="I3603">
        <v>7612</v>
      </c>
      <c r="J3603">
        <v>7612</v>
      </c>
      <c r="K3603">
        <v>0</v>
      </c>
      <c r="L3603" s="2">
        <v>0</v>
      </c>
      <c r="M3603" s="2">
        <v>0</v>
      </c>
      <c r="N3603" s="2">
        <v>0</v>
      </c>
      <c r="O3603" s="2">
        <v>507</v>
      </c>
      <c r="P3603" s="2">
        <v>0</v>
      </c>
      <c r="Q3603" s="2">
        <v>0</v>
      </c>
      <c r="R3603" s="2">
        <v>0</v>
      </c>
      <c r="S3603" s="2">
        <v>0</v>
      </c>
      <c r="T3603" s="2">
        <v>0</v>
      </c>
      <c r="U3603" s="2">
        <v>507</v>
      </c>
      <c r="V3603" t="s">
        <v>55</v>
      </c>
    </row>
    <row r="3604" spans="1:22" ht="15.75" hidden="1" thickBot="1" x14ac:dyDescent="0.3">
      <c r="A3604" t="s">
        <v>8322</v>
      </c>
      <c r="B3604" s="6" t="s">
        <v>10675</v>
      </c>
      <c r="C3604" t="s">
        <v>1</v>
      </c>
      <c r="D3604" t="s">
        <v>7706</v>
      </c>
      <c r="E3604" t="s">
        <v>10329</v>
      </c>
      <c r="F3604" t="s">
        <v>10330</v>
      </c>
      <c r="G3604">
        <v>7611</v>
      </c>
      <c r="H3604">
        <v>7611</v>
      </c>
      <c r="I3604">
        <v>7611</v>
      </c>
      <c r="J3604">
        <v>7611</v>
      </c>
      <c r="K3604">
        <v>0</v>
      </c>
      <c r="L3604" s="2">
        <v>0</v>
      </c>
      <c r="M3604" s="2">
        <v>0</v>
      </c>
      <c r="N3604" s="2">
        <v>0</v>
      </c>
      <c r="O3604" s="2">
        <v>93.4</v>
      </c>
      <c r="P3604" s="2">
        <v>0</v>
      </c>
      <c r="Q3604" s="2">
        <v>0</v>
      </c>
      <c r="R3604" s="2">
        <v>0</v>
      </c>
      <c r="S3604" s="2">
        <v>0</v>
      </c>
      <c r="T3604" s="2">
        <v>0</v>
      </c>
      <c r="U3604" s="2">
        <v>93.4</v>
      </c>
      <c r="V3604" t="s">
        <v>55</v>
      </c>
    </row>
    <row r="3605" spans="1:22" ht="15.75" hidden="1" thickBot="1" x14ac:dyDescent="0.3">
      <c r="A3605" t="s">
        <v>8322</v>
      </c>
      <c r="B3605" s="6" t="s">
        <v>10675</v>
      </c>
      <c r="C3605" t="s">
        <v>1</v>
      </c>
      <c r="D3605" t="s">
        <v>7706</v>
      </c>
      <c r="E3605" t="s">
        <v>10329</v>
      </c>
      <c r="F3605" t="s">
        <v>10330</v>
      </c>
      <c r="G3605">
        <v>7610</v>
      </c>
      <c r="H3605">
        <v>7610</v>
      </c>
      <c r="I3605">
        <v>7610</v>
      </c>
      <c r="J3605">
        <v>7610</v>
      </c>
      <c r="K3605">
        <v>0</v>
      </c>
      <c r="L3605" s="2">
        <v>0</v>
      </c>
      <c r="M3605" s="2">
        <v>0</v>
      </c>
      <c r="N3605" s="2">
        <v>0</v>
      </c>
      <c r="O3605" s="2">
        <v>79.97</v>
      </c>
      <c r="P3605" s="2">
        <v>0</v>
      </c>
      <c r="Q3605" s="2">
        <v>0</v>
      </c>
      <c r="R3605" s="2">
        <v>0</v>
      </c>
      <c r="S3605" s="2">
        <v>0</v>
      </c>
      <c r="T3605" s="2">
        <v>0</v>
      </c>
      <c r="U3605" s="2">
        <v>79.97</v>
      </c>
      <c r="V3605" t="s">
        <v>55</v>
      </c>
    </row>
    <row r="3606" spans="1:22" ht="15.75" hidden="1" thickBot="1" x14ac:dyDescent="0.3">
      <c r="A3606" t="s">
        <v>8322</v>
      </c>
      <c r="B3606" s="6" t="s">
        <v>10675</v>
      </c>
      <c r="C3606" t="s">
        <v>1</v>
      </c>
      <c r="D3606" t="s">
        <v>7706</v>
      </c>
      <c r="E3606" t="s">
        <v>10329</v>
      </c>
      <c r="F3606" t="s">
        <v>10330</v>
      </c>
      <c r="G3606">
        <v>7609</v>
      </c>
      <c r="H3606">
        <v>7609</v>
      </c>
      <c r="I3606">
        <v>7609</v>
      </c>
      <c r="J3606">
        <v>7609</v>
      </c>
      <c r="K3606">
        <v>0</v>
      </c>
      <c r="L3606" s="2">
        <v>0</v>
      </c>
      <c r="M3606" s="2">
        <v>0</v>
      </c>
      <c r="N3606" s="2">
        <v>0</v>
      </c>
      <c r="O3606" s="2">
        <v>480.5</v>
      </c>
      <c r="P3606" s="2">
        <v>0</v>
      </c>
      <c r="Q3606" s="2">
        <v>0</v>
      </c>
      <c r="R3606" s="2">
        <v>0</v>
      </c>
      <c r="S3606" s="2">
        <v>0</v>
      </c>
      <c r="T3606" s="2">
        <v>0</v>
      </c>
      <c r="U3606" s="2">
        <v>480.5</v>
      </c>
      <c r="V3606" t="s">
        <v>55</v>
      </c>
    </row>
    <row r="3607" spans="1:22" ht="15.75" hidden="1" thickBot="1" x14ac:dyDescent="0.3">
      <c r="A3607" t="s">
        <v>8322</v>
      </c>
      <c r="B3607" s="6" t="s">
        <v>10675</v>
      </c>
      <c r="C3607" t="s">
        <v>1</v>
      </c>
      <c r="D3607" t="s">
        <v>7706</v>
      </c>
      <c r="E3607" t="s">
        <v>10329</v>
      </c>
      <c r="F3607" t="s">
        <v>10330</v>
      </c>
      <c r="G3607">
        <v>7608</v>
      </c>
      <c r="H3607">
        <v>7608</v>
      </c>
      <c r="I3607">
        <v>7608</v>
      </c>
      <c r="J3607">
        <v>7608</v>
      </c>
      <c r="K3607">
        <v>0</v>
      </c>
      <c r="L3607" s="2">
        <v>0</v>
      </c>
      <c r="M3607" s="2">
        <v>0</v>
      </c>
      <c r="N3607" s="2">
        <v>0</v>
      </c>
      <c r="O3607" s="2">
        <v>491</v>
      </c>
      <c r="P3607" s="2">
        <v>0</v>
      </c>
      <c r="Q3607" s="2">
        <v>0</v>
      </c>
      <c r="R3607" s="2">
        <v>0</v>
      </c>
      <c r="S3607" s="2">
        <v>0</v>
      </c>
      <c r="T3607" s="2">
        <v>0</v>
      </c>
      <c r="U3607" s="2">
        <v>491</v>
      </c>
      <c r="V3607" t="s">
        <v>55</v>
      </c>
    </row>
    <row r="3608" spans="1:22" ht="15.75" hidden="1" thickBot="1" x14ac:dyDescent="0.3">
      <c r="A3608" t="s">
        <v>8322</v>
      </c>
      <c r="B3608" s="6" t="s">
        <v>10675</v>
      </c>
      <c r="C3608" t="s">
        <v>1</v>
      </c>
      <c r="D3608" t="s">
        <v>7706</v>
      </c>
      <c r="E3608" t="s">
        <v>10329</v>
      </c>
      <c r="F3608" t="s">
        <v>10330</v>
      </c>
      <c r="G3608">
        <v>7607</v>
      </c>
      <c r="H3608">
        <v>7607</v>
      </c>
      <c r="I3608">
        <v>7607</v>
      </c>
      <c r="J3608">
        <v>7607</v>
      </c>
      <c r="K3608">
        <v>0</v>
      </c>
      <c r="L3608" s="2">
        <v>0</v>
      </c>
      <c r="M3608" s="2">
        <v>0</v>
      </c>
      <c r="N3608" s="2">
        <v>0</v>
      </c>
      <c r="O3608" s="2">
        <v>52.5</v>
      </c>
      <c r="P3608" s="2">
        <v>0</v>
      </c>
      <c r="Q3608" s="2">
        <v>0</v>
      </c>
      <c r="R3608" s="2">
        <v>0</v>
      </c>
      <c r="S3608" s="2">
        <v>0</v>
      </c>
      <c r="T3608" s="2">
        <v>0</v>
      </c>
      <c r="U3608" s="2">
        <v>52.5</v>
      </c>
      <c r="V3608" t="s">
        <v>55</v>
      </c>
    </row>
    <row r="3609" spans="1:22" ht="15.75" hidden="1" thickBot="1" x14ac:dyDescent="0.3">
      <c r="A3609" t="s">
        <v>8322</v>
      </c>
      <c r="B3609" s="6" t="s">
        <v>10675</v>
      </c>
      <c r="C3609" t="s">
        <v>1</v>
      </c>
      <c r="D3609" t="s">
        <v>7706</v>
      </c>
      <c r="E3609" t="s">
        <v>10329</v>
      </c>
      <c r="F3609" t="s">
        <v>10330</v>
      </c>
      <c r="G3609">
        <v>7606</v>
      </c>
      <c r="H3609">
        <v>7606</v>
      </c>
      <c r="I3609">
        <v>7606</v>
      </c>
      <c r="J3609">
        <v>7606</v>
      </c>
      <c r="K3609">
        <v>0</v>
      </c>
      <c r="L3609" s="2">
        <v>0</v>
      </c>
      <c r="M3609" s="2">
        <v>0</v>
      </c>
      <c r="N3609" s="2">
        <v>0</v>
      </c>
      <c r="O3609" s="2">
        <v>301.5</v>
      </c>
      <c r="P3609" s="2">
        <v>0</v>
      </c>
      <c r="Q3609" s="2">
        <v>0</v>
      </c>
      <c r="R3609" s="2">
        <v>0</v>
      </c>
      <c r="S3609" s="2">
        <v>0</v>
      </c>
      <c r="T3609" s="2">
        <v>0</v>
      </c>
      <c r="U3609" s="2">
        <v>301.5</v>
      </c>
      <c r="V3609" t="s">
        <v>55</v>
      </c>
    </row>
    <row r="3610" spans="1:22" ht="15.75" hidden="1" thickBot="1" x14ac:dyDescent="0.3">
      <c r="A3610" t="s">
        <v>8322</v>
      </c>
      <c r="B3610" s="6" t="s">
        <v>10675</v>
      </c>
      <c r="C3610" t="s">
        <v>1</v>
      </c>
      <c r="D3610" t="s">
        <v>7706</v>
      </c>
      <c r="E3610" t="s">
        <v>10329</v>
      </c>
      <c r="F3610" t="s">
        <v>10330</v>
      </c>
      <c r="G3610">
        <v>7605</v>
      </c>
      <c r="H3610">
        <v>7605</v>
      </c>
      <c r="I3610">
        <v>7605</v>
      </c>
      <c r="J3610">
        <v>7605</v>
      </c>
      <c r="K3610">
        <v>0</v>
      </c>
      <c r="L3610" s="2">
        <v>0</v>
      </c>
      <c r="M3610" s="2">
        <v>0</v>
      </c>
      <c r="N3610" s="2">
        <v>0</v>
      </c>
      <c r="O3610" s="2">
        <v>119.1</v>
      </c>
      <c r="P3610" s="2">
        <v>0</v>
      </c>
      <c r="Q3610" s="2">
        <v>0</v>
      </c>
      <c r="R3610" s="2">
        <v>0</v>
      </c>
      <c r="S3610" s="2">
        <v>0</v>
      </c>
      <c r="T3610" s="2">
        <v>0</v>
      </c>
      <c r="U3610" s="2">
        <v>119.1</v>
      </c>
      <c r="V3610" t="s">
        <v>55</v>
      </c>
    </row>
    <row r="3611" spans="1:22" ht="15.75" hidden="1" thickBot="1" x14ac:dyDescent="0.3">
      <c r="A3611" t="s">
        <v>8322</v>
      </c>
      <c r="B3611" s="6" t="s">
        <v>10675</v>
      </c>
      <c r="C3611" t="s">
        <v>1</v>
      </c>
      <c r="D3611" t="s">
        <v>7706</v>
      </c>
      <c r="E3611" t="s">
        <v>10329</v>
      </c>
      <c r="F3611" t="s">
        <v>10330</v>
      </c>
      <c r="G3611">
        <v>7604</v>
      </c>
      <c r="H3611">
        <v>7604</v>
      </c>
      <c r="I3611">
        <v>7604</v>
      </c>
      <c r="J3611">
        <v>7604</v>
      </c>
      <c r="K3611">
        <v>0</v>
      </c>
      <c r="L3611" s="2">
        <v>0</v>
      </c>
      <c r="M3611" s="2">
        <v>0</v>
      </c>
      <c r="N3611" s="2">
        <v>0</v>
      </c>
      <c r="O3611" s="2">
        <v>0</v>
      </c>
      <c r="P3611" s="2">
        <v>0</v>
      </c>
      <c r="Q3611" s="2">
        <v>0</v>
      </c>
      <c r="R3611" s="2">
        <v>0</v>
      </c>
      <c r="S3611" s="2">
        <v>0</v>
      </c>
      <c r="T3611" s="2">
        <v>0</v>
      </c>
      <c r="U3611" s="2">
        <v>0</v>
      </c>
      <c r="V3611" t="s">
        <v>55</v>
      </c>
    </row>
    <row r="3612" spans="1:22" ht="15.75" hidden="1" thickBot="1" x14ac:dyDescent="0.3">
      <c r="A3612" t="s">
        <v>8322</v>
      </c>
      <c r="B3612" s="6" t="s">
        <v>10675</v>
      </c>
      <c r="C3612" t="s">
        <v>1</v>
      </c>
      <c r="D3612" t="s">
        <v>7706</v>
      </c>
      <c r="E3612" t="s">
        <v>10329</v>
      </c>
      <c r="F3612" t="s">
        <v>10330</v>
      </c>
      <c r="G3612">
        <v>7603</v>
      </c>
      <c r="H3612">
        <v>7603</v>
      </c>
      <c r="I3612">
        <v>7603</v>
      </c>
      <c r="J3612">
        <v>7603</v>
      </c>
      <c r="K3612">
        <v>0</v>
      </c>
      <c r="L3612" s="2">
        <v>0</v>
      </c>
      <c r="M3612" s="2">
        <v>0</v>
      </c>
      <c r="N3612" s="2">
        <v>0</v>
      </c>
      <c r="O3612" s="2">
        <v>392</v>
      </c>
      <c r="P3612" s="2">
        <v>0</v>
      </c>
      <c r="Q3612" s="2">
        <v>0</v>
      </c>
      <c r="R3612" s="2">
        <v>0</v>
      </c>
      <c r="S3612" s="2">
        <v>0</v>
      </c>
      <c r="T3612" s="2">
        <v>0</v>
      </c>
      <c r="U3612" s="2">
        <v>392</v>
      </c>
      <c r="V3612" t="s">
        <v>55</v>
      </c>
    </row>
    <row r="3613" spans="1:22" ht="15.75" hidden="1" thickBot="1" x14ac:dyDescent="0.3">
      <c r="A3613" t="s">
        <v>8322</v>
      </c>
      <c r="B3613" s="6" t="s">
        <v>10675</v>
      </c>
      <c r="C3613" t="s">
        <v>1</v>
      </c>
      <c r="D3613" t="s">
        <v>7706</v>
      </c>
      <c r="E3613" t="s">
        <v>10329</v>
      </c>
      <c r="F3613" t="s">
        <v>10330</v>
      </c>
      <c r="G3613">
        <v>7602</v>
      </c>
      <c r="H3613">
        <v>7602</v>
      </c>
      <c r="I3613">
        <v>7602</v>
      </c>
      <c r="J3613">
        <v>7602</v>
      </c>
      <c r="K3613">
        <v>0</v>
      </c>
      <c r="L3613" s="2">
        <v>0</v>
      </c>
      <c r="M3613" s="2">
        <v>0</v>
      </c>
      <c r="N3613" s="2">
        <v>0</v>
      </c>
      <c r="O3613" s="2">
        <v>580</v>
      </c>
      <c r="P3613" s="2">
        <v>0</v>
      </c>
      <c r="Q3613" s="2">
        <v>0</v>
      </c>
      <c r="R3613" s="2">
        <v>0</v>
      </c>
      <c r="S3613" s="2">
        <v>0</v>
      </c>
      <c r="T3613" s="2">
        <v>0</v>
      </c>
      <c r="U3613" s="2">
        <v>580</v>
      </c>
      <c r="V3613" t="s">
        <v>55</v>
      </c>
    </row>
    <row r="3614" spans="1:22" ht="15.75" hidden="1" thickBot="1" x14ac:dyDescent="0.3">
      <c r="A3614" t="s">
        <v>8322</v>
      </c>
      <c r="B3614" s="6" t="s">
        <v>10675</v>
      </c>
      <c r="C3614" t="s">
        <v>1</v>
      </c>
      <c r="D3614" t="s">
        <v>7706</v>
      </c>
      <c r="E3614" t="s">
        <v>10329</v>
      </c>
      <c r="F3614" t="s">
        <v>10330</v>
      </c>
      <c r="G3614">
        <v>7601</v>
      </c>
      <c r="H3614">
        <v>7601</v>
      </c>
      <c r="I3614">
        <v>7601</v>
      </c>
      <c r="J3614">
        <v>7601</v>
      </c>
      <c r="K3614">
        <v>0</v>
      </c>
      <c r="L3614" s="2">
        <v>0</v>
      </c>
      <c r="M3614" s="2">
        <v>0</v>
      </c>
      <c r="N3614" s="2">
        <v>0</v>
      </c>
      <c r="O3614" s="2">
        <v>12</v>
      </c>
      <c r="P3614" s="2">
        <v>0</v>
      </c>
      <c r="Q3614" s="2">
        <v>0</v>
      </c>
      <c r="R3614" s="2">
        <v>0</v>
      </c>
      <c r="S3614" s="2">
        <v>0</v>
      </c>
      <c r="T3614" s="2">
        <v>0</v>
      </c>
      <c r="U3614" s="2">
        <v>12</v>
      </c>
      <c r="V3614" t="s">
        <v>55</v>
      </c>
    </row>
    <row r="3615" spans="1:22" ht="15.75" hidden="1" thickBot="1" x14ac:dyDescent="0.3">
      <c r="A3615" t="s">
        <v>8322</v>
      </c>
      <c r="B3615" s="6" t="s">
        <v>10675</v>
      </c>
      <c r="C3615" t="s">
        <v>1</v>
      </c>
      <c r="D3615" t="s">
        <v>7706</v>
      </c>
      <c r="E3615" t="s">
        <v>10329</v>
      </c>
      <c r="F3615" t="s">
        <v>10330</v>
      </c>
      <c r="G3615">
        <v>7600</v>
      </c>
      <c r="H3615">
        <v>7600</v>
      </c>
      <c r="I3615">
        <v>7600</v>
      </c>
      <c r="J3615">
        <v>7600</v>
      </c>
      <c r="K3615">
        <v>0</v>
      </c>
      <c r="L3615" s="2">
        <v>0</v>
      </c>
      <c r="M3615" s="2">
        <v>0</v>
      </c>
      <c r="N3615" s="2">
        <v>0</v>
      </c>
      <c r="O3615" s="2">
        <v>471</v>
      </c>
      <c r="P3615" s="2">
        <v>0</v>
      </c>
      <c r="Q3615" s="2">
        <v>0</v>
      </c>
      <c r="R3615" s="2">
        <v>0</v>
      </c>
      <c r="S3615" s="2">
        <v>0</v>
      </c>
      <c r="T3615" s="2">
        <v>0</v>
      </c>
      <c r="U3615" s="2">
        <v>471</v>
      </c>
      <c r="V3615" t="s">
        <v>55</v>
      </c>
    </row>
    <row r="3616" spans="1:22" ht="15.75" hidden="1" thickBot="1" x14ac:dyDescent="0.3">
      <c r="A3616" t="s">
        <v>8322</v>
      </c>
      <c r="B3616" s="6" t="s">
        <v>10675</v>
      </c>
      <c r="C3616" t="s">
        <v>1</v>
      </c>
      <c r="D3616" t="s">
        <v>7706</v>
      </c>
      <c r="E3616" t="s">
        <v>10329</v>
      </c>
      <c r="F3616" t="s">
        <v>10330</v>
      </c>
      <c r="G3616">
        <v>7599</v>
      </c>
      <c r="H3616">
        <v>7599</v>
      </c>
      <c r="I3616">
        <v>7599</v>
      </c>
      <c r="J3616">
        <v>7599</v>
      </c>
      <c r="K3616">
        <v>0</v>
      </c>
      <c r="L3616" s="2">
        <v>0</v>
      </c>
      <c r="M3616" s="2">
        <v>0</v>
      </c>
      <c r="N3616" s="2">
        <v>0</v>
      </c>
      <c r="O3616" s="2">
        <v>642.9</v>
      </c>
      <c r="P3616" s="2">
        <v>0</v>
      </c>
      <c r="Q3616" s="2">
        <v>0</v>
      </c>
      <c r="R3616" s="2">
        <v>0</v>
      </c>
      <c r="S3616" s="2">
        <v>0</v>
      </c>
      <c r="T3616" s="2">
        <v>0</v>
      </c>
      <c r="U3616" s="2">
        <v>642.9</v>
      </c>
      <c r="V3616" t="s">
        <v>55</v>
      </c>
    </row>
    <row r="3617" spans="1:22" ht="15.75" hidden="1" thickBot="1" x14ac:dyDescent="0.3">
      <c r="A3617" t="s">
        <v>8322</v>
      </c>
      <c r="B3617" s="6" t="s">
        <v>10675</v>
      </c>
      <c r="C3617" t="s">
        <v>1</v>
      </c>
      <c r="D3617" t="s">
        <v>7706</v>
      </c>
      <c r="E3617" t="s">
        <v>10329</v>
      </c>
      <c r="F3617" t="s">
        <v>10330</v>
      </c>
      <c r="G3617">
        <v>7598</v>
      </c>
      <c r="H3617">
        <v>7598</v>
      </c>
      <c r="I3617">
        <v>7598</v>
      </c>
      <c r="J3617">
        <v>7598</v>
      </c>
      <c r="K3617">
        <v>0</v>
      </c>
      <c r="L3617" s="2">
        <v>0</v>
      </c>
      <c r="M3617" s="2">
        <v>0</v>
      </c>
      <c r="N3617" s="2">
        <v>0</v>
      </c>
      <c r="O3617" s="2">
        <v>210</v>
      </c>
      <c r="P3617" s="2">
        <v>0</v>
      </c>
      <c r="Q3617" s="2">
        <v>0</v>
      </c>
      <c r="R3617" s="2">
        <v>0</v>
      </c>
      <c r="S3617" s="2">
        <v>0</v>
      </c>
      <c r="T3617" s="2">
        <v>0</v>
      </c>
      <c r="U3617" s="2">
        <v>210</v>
      </c>
      <c r="V3617" t="s">
        <v>55</v>
      </c>
    </row>
    <row r="3618" spans="1:22" ht="15.75" hidden="1" thickBot="1" x14ac:dyDescent="0.3">
      <c r="A3618" t="s">
        <v>8322</v>
      </c>
      <c r="B3618" s="6" t="s">
        <v>10675</v>
      </c>
      <c r="C3618" t="s">
        <v>1</v>
      </c>
      <c r="D3618" t="s">
        <v>7706</v>
      </c>
      <c r="E3618" t="s">
        <v>10329</v>
      </c>
      <c r="F3618" t="s">
        <v>10330</v>
      </c>
      <c r="G3618">
        <v>7597</v>
      </c>
      <c r="H3618">
        <v>7597</v>
      </c>
      <c r="I3618">
        <v>7597</v>
      </c>
      <c r="J3618">
        <v>7597</v>
      </c>
      <c r="K3618">
        <v>0</v>
      </c>
      <c r="L3618" s="2">
        <v>0</v>
      </c>
      <c r="M3618" s="2">
        <v>0</v>
      </c>
      <c r="N3618" s="2">
        <v>0</v>
      </c>
      <c r="O3618" s="2">
        <v>518</v>
      </c>
      <c r="P3618" s="2">
        <v>0</v>
      </c>
      <c r="Q3618" s="2">
        <v>0</v>
      </c>
      <c r="R3618" s="2">
        <v>0</v>
      </c>
      <c r="S3618" s="2">
        <v>0</v>
      </c>
      <c r="T3618" s="2">
        <v>0</v>
      </c>
      <c r="U3618" s="2">
        <v>518</v>
      </c>
      <c r="V3618" t="s">
        <v>55</v>
      </c>
    </row>
    <row r="3619" spans="1:22" ht="15.75" hidden="1" thickBot="1" x14ac:dyDescent="0.3">
      <c r="A3619" t="s">
        <v>8322</v>
      </c>
      <c r="B3619" s="6" t="s">
        <v>10675</v>
      </c>
      <c r="C3619" t="s">
        <v>1</v>
      </c>
      <c r="D3619" t="s">
        <v>7706</v>
      </c>
      <c r="E3619" t="s">
        <v>10329</v>
      </c>
      <c r="F3619" t="s">
        <v>10330</v>
      </c>
      <c r="G3619">
        <v>7596</v>
      </c>
      <c r="H3619">
        <v>7596</v>
      </c>
      <c r="I3619">
        <v>7596</v>
      </c>
      <c r="J3619">
        <v>7596</v>
      </c>
      <c r="K3619">
        <v>0</v>
      </c>
      <c r="L3619" s="2">
        <v>0</v>
      </c>
      <c r="M3619" s="2">
        <v>0</v>
      </c>
      <c r="N3619" s="2">
        <v>0</v>
      </c>
      <c r="O3619" s="2">
        <v>416.79</v>
      </c>
      <c r="P3619" s="2">
        <v>0</v>
      </c>
      <c r="Q3619" s="2">
        <v>0</v>
      </c>
      <c r="R3619" s="2">
        <v>0</v>
      </c>
      <c r="S3619" s="2">
        <v>0</v>
      </c>
      <c r="T3619" s="2">
        <v>0</v>
      </c>
      <c r="U3619" s="2">
        <v>416.79</v>
      </c>
      <c r="V3619" t="s">
        <v>55</v>
      </c>
    </row>
    <row r="3620" spans="1:22" ht="15.75" hidden="1" thickBot="1" x14ac:dyDescent="0.3">
      <c r="A3620" t="s">
        <v>8265</v>
      </c>
      <c r="B3620" s="6" t="s">
        <v>10551</v>
      </c>
      <c r="C3620" t="s">
        <v>1</v>
      </c>
      <c r="D3620" t="s">
        <v>7706</v>
      </c>
      <c r="E3620" t="s">
        <v>10329</v>
      </c>
      <c r="F3620" t="s">
        <v>10330</v>
      </c>
      <c r="G3620">
        <v>7595</v>
      </c>
      <c r="H3620">
        <v>7595</v>
      </c>
      <c r="I3620">
        <v>7595</v>
      </c>
      <c r="J3620">
        <v>7595</v>
      </c>
      <c r="K3620">
        <v>0</v>
      </c>
      <c r="L3620" s="2">
        <v>0</v>
      </c>
      <c r="M3620" s="2">
        <v>0</v>
      </c>
      <c r="N3620" s="2">
        <v>0</v>
      </c>
      <c r="O3620" s="2">
        <v>36</v>
      </c>
      <c r="P3620" s="2">
        <v>0</v>
      </c>
      <c r="Q3620" s="2">
        <v>0</v>
      </c>
      <c r="R3620" s="2">
        <v>0</v>
      </c>
      <c r="S3620" s="2">
        <v>0</v>
      </c>
      <c r="T3620" s="2">
        <v>0</v>
      </c>
      <c r="U3620" s="2">
        <v>36</v>
      </c>
      <c r="V3620" t="s">
        <v>55</v>
      </c>
    </row>
    <row r="3621" spans="1:22" ht="15.75" hidden="1" thickBot="1" x14ac:dyDescent="0.3">
      <c r="A3621" t="s">
        <v>8265</v>
      </c>
      <c r="B3621" s="6" t="s">
        <v>10551</v>
      </c>
      <c r="C3621" t="s">
        <v>1</v>
      </c>
      <c r="D3621" t="s">
        <v>7706</v>
      </c>
      <c r="E3621" t="s">
        <v>10329</v>
      </c>
      <c r="F3621" t="s">
        <v>10330</v>
      </c>
      <c r="G3621">
        <v>7594</v>
      </c>
      <c r="H3621">
        <v>7594</v>
      </c>
      <c r="I3621">
        <v>7594</v>
      </c>
      <c r="J3621">
        <v>7594</v>
      </c>
      <c r="K3621">
        <v>0</v>
      </c>
      <c r="L3621" s="2">
        <v>0</v>
      </c>
      <c r="M3621" s="2">
        <v>0</v>
      </c>
      <c r="N3621" s="2">
        <v>0</v>
      </c>
      <c r="O3621" s="2">
        <v>550</v>
      </c>
      <c r="P3621" s="2">
        <v>0</v>
      </c>
      <c r="Q3621" s="2">
        <v>0</v>
      </c>
      <c r="R3621" s="2">
        <v>0</v>
      </c>
      <c r="S3621" s="2">
        <v>0</v>
      </c>
      <c r="T3621" s="2">
        <v>0</v>
      </c>
      <c r="U3621" s="2">
        <v>550</v>
      </c>
      <c r="V3621" t="s">
        <v>55</v>
      </c>
    </row>
    <row r="3622" spans="1:22" ht="15.75" hidden="1" thickBot="1" x14ac:dyDescent="0.3">
      <c r="A3622" t="s">
        <v>8265</v>
      </c>
      <c r="B3622" s="6" t="s">
        <v>10551</v>
      </c>
      <c r="C3622" t="s">
        <v>1</v>
      </c>
      <c r="D3622" t="s">
        <v>7706</v>
      </c>
      <c r="E3622" t="s">
        <v>10329</v>
      </c>
      <c r="F3622" t="s">
        <v>10330</v>
      </c>
      <c r="G3622">
        <v>7593</v>
      </c>
      <c r="H3622">
        <v>7593</v>
      </c>
      <c r="I3622">
        <v>7593</v>
      </c>
      <c r="J3622">
        <v>7593</v>
      </c>
      <c r="K3622">
        <v>0</v>
      </c>
      <c r="L3622" s="2">
        <v>0</v>
      </c>
      <c r="M3622" s="2">
        <v>0</v>
      </c>
      <c r="N3622" s="2">
        <v>0</v>
      </c>
      <c r="O3622" s="2">
        <v>126</v>
      </c>
      <c r="P3622" s="2">
        <v>0</v>
      </c>
      <c r="Q3622" s="2">
        <v>0</v>
      </c>
      <c r="R3622" s="2">
        <v>0</v>
      </c>
      <c r="S3622" s="2">
        <v>0</v>
      </c>
      <c r="T3622" s="2">
        <v>0</v>
      </c>
      <c r="U3622" s="2">
        <v>126</v>
      </c>
      <c r="V3622" t="s">
        <v>55</v>
      </c>
    </row>
    <row r="3623" spans="1:22" ht="15.75" hidden="1" thickBot="1" x14ac:dyDescent="0.3">
      <c r="A3623" t="s">
        <v>8265</v>
      </c>
      <c r="B3623" s="6" t="s">
        <v>10551</v>
      </c>
      <c r="C3623" t="s">
        <v>1</v>
      </c>
      <c r="D3623" t="s">
        <v>7706</v>
      </c>
      <c r="E3623" t="s">
        <v>10329</v>
      </c>
      <c r="F3623" t="s">
        <v>10330</v>
      </c>
      <c r="G3623">
        <v>7592</v>
      </c>
      <c r="H3623">
        <v>7592</v>
      </c>
      <c r="I3623">
        <v>7592</v>
      </c>
      <c r="J3623">
        <v>7592</v>
      </c>
      <c r="K3623">
        <v>0</v>
      </c>
      <c r="L3623" s="2">
        <v>0</v>
      </c>
      <c r="M3623" s="2">
        <v>0</v>
      </c>
      <c r="N3623" s="2">
        <v>0</v>
      </c>
      <c r="O3623" s="2">
        <v>120.5</v>
      </c>
      <c r="P3623" s="2">
        <v>0</v>
      </c>
      <c r="Q3623" s="2">
        <v>0</v>
      </c>
      <c r="R3623" s="2">
        <v>0</v>
      </c>
      <c r="S3623" s="2">
        <v>0</v>
      </c>
      <c r="T3623" s="2">
        <v>0</v>
      </c>
      <c r="U3623" s="2">
        <v>120.5</v>
      </c>
      <c r="V3623" t="s">
        <v>55</v>
      </c>
    </row>
    <row r="3624" spans="1:22" ht="15.75" hidden="1" thickBot="1" x14ac:dyDescent="0.3">
      <c r="A3624" t="s">
        <v>8265</v>
      </c>
      <c r="B3624" s="6" t="s">
        <v>10551</v>
      </c>
      <c r="C3624" t="s">
        <v>1</v>
      </c>
      <c r="D3624" t="s">
        <v>7706</v>
      </c>
      <c r="E3624" t="s">
        <v>10329</v>
      </c>
      <c r="F3624" t="s">
        <v>10330</v>
      </c>
      <c r="G3624">
        <v>7591</v>
      </c>
      <c r="H3624">
        <v>7591</v>
      </c>
      <c r="I3624">
        <v>7591</v>
      </c>
      <c r="J3624">
        <v>7591</v>
      </c>
      <c r="K3624">
        <v>0</v>
      </c>
      <c r="L3624" s="2">
        <v>0</v>
      </c>
      <c r="M3624" s="2">
        <v>0</v>
      </c>
      <c r="N3624" s="2">
        <v>0</v>
      </c>
      <c r="O3624" s="2">
        <v>78.900000000000006</v>
      </c>
      <c r="P3624" s="2">
        <v>0</v>
      </c>
      <c r="Q3624" s="2">
        <v>0</v>
      </c>
      <c r="R3624" s="2">
        <v>0</v>
      </c>
      <c r="S3624" s="2">
        <v>0</v>
      </c>
      <c r="T3624" s="2">
        <v>0</v>
      </c>
      <c r="U3624" s="2">
        <v>78.900000000000006</v>
      </c>
      <c r="V3624" t="s">
        <v>55</v>
      </c>
    </row>
    <row r="3625" spans="1:22" ht="15.75" hidden="1" thickBot="1" x14ac:dyDescent="0.3">
      <c r="A3625" t="s">
        <v>8265</v>
      </c>
      <c r="B3625" s="6" t="s">
        <v>10551</v>
      </c>
      <c r="C3625" t="s">
        <v>1</v>
      </c>
      <c r="D3625" t="s">
        <v>7706</v>
      </c>
      <c r="E3625" t="s">
        <v>10329</v>
      </c>
      <c r="F3625" t="s">
        <v>10330</v>
      </c>
      <c r="G3625">
        <v>7590</v>
      </c>
      <c r="H3625">
        <v>7590</v>
      </c>
      <c r="I3625">
        <v>7590</v>
      </c>
      <c r="J3625">
        <v>7590</v>
      </c>
      <c r="K3625">
        <v>0</v>
      </c>
      <c r="L3625" s="2">
        <v>0</v>
      </c>
      <c r="M3625" s="2">
        <v>0</v>
      </c>
      <c r="N3625" s="2">
        <v>0</v>
      </c>
      <c r="O3625" s="2">
        <v>18</v>
      </c>
      <c r="P3625" s="2">
        <v>0</v>
      </c>
      <c r="Q3625" s="2">
        <v>0</v>
      </c>
      <c r="R3625" s="2">
        <v>0</v>
      </c>
      <c r="S3625" s="2">
        <v>0</v>
      </c>
      <c r="T3625" s="2">
        <v>0</v>
      </c>
      <c r="U3625" s="2">
        <v>18</v>
      </c>
      <c r="V3625" t="s">
        <v>55</v>
      </c>
    </row>
    <row r="3626" spans="1:22" ht="15.75" hidden="1" thickBot="1" x14ac:dyDescent="0.3">
      <c r="A3626" t="s">
        <v>8265</v>
      </c>
      <c r="B3626" s="6" t="s">
        <v>10551</v>
      </c>
      <c r="C3626" t="s">
        <v>1</v>
      </c>
      <c r="D3626" t="s">
        <v>7706</v>
      </c>
      <c r="E3626" t="s">
        <v>10329</v>
      </c>
      <c r="F3626" t="s">
        <v>10330</v>
      </c>
      <c r="G3626">
        <v>7589</v>
      </c>
      <c r="H3626">
        <v>7589</v>
      </c>
      <c r="I3626">
        <v>7589</v>
      </c>
      <c r="J3626">
        <v>7589</v>
      </c>
      <c r="K3626">
        <v>0</v>
      </c>
      <c r="L3626" s="2">
        <v>0</v>
      </c>
      <c r="M3626" s="2">
        <v>0</v>
      </c>
      <c r="N3626" s="2">
        <v>0</v>
      </c>
      <c r="O3626" s="2">
        <v>50</v>
      </c>
      <c r="P3626" s="2">
        <v>0</v>
      </c>
      <c r="Q3626" s="2">
        <v>0</v>
      </c>
      <c r="R3626" s="2">
        <v>0</v>
      </c>
      <c r="S3626" s="2">
        <v>0</v>
      </c>
      <c r="T3626" s="2">
        <v>0</v>
      </c>
      <c r="U3626" s="2">
        <v>50</v>
      </c>
      <c r="V3626" t="s">
        <v>55</v>
      </c>
    </row>
    <row r="3627" spans="1:22" ht="15.75" hidden="1" thickBot="1" x14ac:dyDescent="0.3">
      <c r="A3627" t="s">
        <v>8265</v>
      </c>
      <c r="B3627" s="6" t="s">
        <v>10551</v>
      </c>
      <c r="C3627" t="s">
        <v>1</v>
      </c>
      <c r="D3627" t="s">
        <v>7706</v>
      </c>
      <c r="E3627" t="s">
        <v>10329</v>
      </c>
      <c r="F3627" t="s">
        <v>10330</v>
      </c>
      <c r="G3627">
        <v>7588</v>
      </c>
      <c r="H3627">
        <v>7588</v>
      </c>
      <c r="I3627">
        <v>7588</v>
      </c>
      <c r="J3627">
        <v>7588</v>
      </c>
      <c r="K3627">
        <v>0</v>
      </c>
      <c r="L3627" s="2">
        <v>0</v>
      </c>
      <c r="M3627" s="2">
        <v>0</v>
      </c>
      <c r="N3627" s="2">
        <v>0</v>
      </c>
      <c r="O3627" s="2">
        <v>163.6</v>
      </c>
      <c r="P3627" s="2">
        <v>0</v>
      </c>
      <c r="Q3627" s="2">
        <v>0</v>
      </c>
      <c r="R3627" s="2">
        <v>0</v>
      </c>
      <c r="S3627" s="2">
        <v>0</v>
      </c>
      <c r="T3627" s="2">
        <v>0</v>
      </c>
      <c r="U3627" s="2">
        <v>163.6</v>
      </c>
      <c r="V3627" t="s">
        <v>55</v>
      </c>
    </row>
    <row r="3628" spans="1:22" ht="15.75" hidden="1" thickBot="1" x14ac:dyDescent="0.3">
      <c r="A3628" t="s">
        <v>8265</v>
      </c>
      <c r="B3628" s="6" t="s">
        <v>10551</v>
      </c>
      <c r="C3628" t="s">
        <v>1</v>
      </c>
      <c r="D3628" t="s">
        <v>7706</v>
      </c>
      <c r="E3628" t="s">
        <v>10329</v>
      </c>
      <c r="F3628" t="s">
        <v>10330</v>
      </c>
      <c r="G3628">
        <v>7587</v>
      </c>
      <c r="H3628">
        <v>7587</v>
      </c>
      <c r="I3628">
        <v>7587</v>
      </c>
      <c r="J3628">
        <v>7587</v>
      </c>
      <c r="K3628">
        <v>0</v>
      </c>
      <c r="L3628" s="2">
        <v>0</v>
      </c>
      <c r="M3628" s="2">
        <v>0</v>
      </c>
      <c r="N3628" s="2">
        <v>0</v>
      </c>
      <c r="O3628" s="2">
        <v>7.81</v>
      </c>
      <c r="P3628" s="2">
        <v>0</v>
      </c>
      <c r="Q3628" s="2">
        <v>0</v>
      </c>
      <c r="R3628" s="2">
        <v>0</v>
      </c>
      <c r="S3628" s="2">
        <v>0</v>
      </c>
      <c r="T3628" s="2">
        <v>0</v>
      </c>
      <c r="U3628" s="2">
        <v>7.81</v>
      </c>
      <c r="V3628" t="s">
        <v>55</v>
      </c>
    </row>
    <row r="3629" spans="1:22" ht="15.75" hidden="1" thickBot="1" x14ac:dyDescent="0.3">
      <c r="A3629" t="s">
        <v>8265</v>
      </c>
      <c r="B3629" s="6" t="s">
        <v>10551</v>
      </c>
      <c r="C3629" t="s">
        <v>1</v>
      </c>
      <c r="D3629" t="s">
        <v>7706</v>
      </c>
      <c r="E3629" t="s">
        <v>10329</v>
      </c>
      <c r="F3629" t="s">
        <v>10330</v>
      </c>
      <c r="G3629">
        <v>7586</v>
      </c>
      <c r="H3629">
        <v>7586</v>
      </c>
      <c r="I3629">
        <v>7586</v>
      </c>
      <c r="J3629">
        <v>7586</v>
      </c>
      <c r="K3629">
        <v>0</v>
      </c>
      <c r="L3629" s="2">
        <v>0</v>
      </c>
      <c r="M3629" s="2">
        <v>0</v>
      </c>
      <c r="N3629" s="2">
        <v>0</v>
      </c>
      <c r="O3629" s="2">
        <v>25</v>
      </c>
      <c r="P3629" s="2">
        <v>0</v>
      </c>
      <c r="Q3629" s="2">
        <v>0</v>
      </c>
      <c r="R3629" s="2">
        <v>0</v>
      </c>
      <c r="S3629" s="2">
        <v>0</v>
      </c>
      <c r="T3629" s="2">
        <v>0</v>
      </c>
      <c r="U3629" s="2">
        <v>25</v>
      </c>
      <c r="V3629" t="s">
        <v>55</v>
      </c>
    </row>
    <row r="3630" spans="1:22" ht="15.75" hidden="1" thickBot="1" x14ac:dyDescent="0.3">
      <c r="A3630" t="s">
        <v>8265</v>
      </c>
      <c r="B3630" s="6" t="s">
        <v>10551</v>
      </c>
      <c r="C3630" t="s">
        <v>1</v>
      </c>
      <c r="D3630" t="s">
        <v>7706</v>
      </c>
      <c r="E3630" t="s">
        <v>10329</v>
      </c>
      <c r="F3630" t="s">
        <v>10330</v>
      </c>
      <c r="G3630">
        <v>7585</v>
      </c>
      <c r="H3630">
        <v>7585</v>
      </c>
      <c r="I3630">
        <v>7585</v>
      </c>
      <c r="J3630">
        <v>7585</v>
      </c>
      <c r="K3630">
        <v>0</v>
      </c>
      <c r="L3630" s="2">
        <v>0</v>
      </c>
      <c r="M3630" s="2">
        <v>0</v>
      </c>
      <c r="N3630" s="2">
        <v>0</v>
      </c>
      <c r="O3630" s="2">
        <v>115.72</v>
      </c>
      <c r="P3630" s="2">
        <v>0</v>
      </c>
      <c r="Q3630" s="2">
        <v>0</v>
      </c>
      <c r="R3630" s="2">
        <v>0</v>
      </c>
      <c r="S3630" s="2">
        <v>0</v>
      </c>
      <c r="T3630" s="2">
        <v>0</v>
      </c>
      <c r="U3630" s="2">
        <v>115.72</v>
      </c>
      <c r="V3630" t="s">
        <v>55</v>
      </c>
    </row>
    <row r="3631" spans="1:22" ht="15.75" hidden="1" thickBot="1" x14ac:dyDescent="0.3">
      <c r="A3631" t="s">
        <v>8265</v>
      </c>
      <c r="B3631" s="6" t="s">
        <v>10551</v>
      </c>
      <c r="C3631" t="s">
        <v>1</v>
      </c>
      <c r="D3631" t="s">
        <v>7706</v>
      </c>
      <c r="E3631" t="s">
        <v>10329</v>
      </c>
      <c r="F3631" t="s">
        <v>10330</v>
      </c>
      <c r="G3631">
        <v>7584</v>
      </c>
      <c r="H3631">
        <v>7584</v>
      </c>
      <c r="I3631">
        <v>7584</v>
      </c>
      <c r="J3631">
        <v>7584</v>
      </c>
      <c r="K3631">
        <v>0</v>
      </c>
      <c r="L3631" s="2">
        <v>0</v>
      </c>
      <c r="M3631" s="2">
        <v>0</v>
      </c>
      <c r="N3631" s="2">
        <v>0</v>
      </c>
      <c r="O3631" s="2">
        <v>462</v>
      </c>
      <c r="P3631" s="2">
        <v>0</v>
      </c>
      <c r="Q3631" s="2">
        <v>0</v>
      </c>
      <c r="R3631" s="2">
        <v>0</v>
      </c>
      <c r="S3631" s="2">
        <v>0</v>
      </c>
      <c r="T3631" s="2">
        <v>0</v>
      </c>
      <c r="U3631" s="2">
        <v>462</v>
      </c>
      <c r="V3631" t="s">
        <v>55</v>
      </c>
    </row>
    <row r="3632" spans="1:22" ht="15.75" hidden="1" thickBot="1" x14ac:dyDescent="0.3">
      <c r="A3632" t="s">
        <v>8265</v>
      </c>
      <c r="B3632" s="6" t="s">
        <v>10551</v>
      </c>
      <c r="C3632" t="s">
        <v>1</v>
      </c>
      <c r="D3632" t="s">
        <v>7706</v>
      </c>
      <c r="E3632" t="s">
        <v>10329</v>
      </c>
      <c r="F3632" t="s">
        <v>10330</v>
      </c>
      <c r="G3632">
        <v>7583</v>
      </c>
      <c r="H3632">
        <v>7583</v>
      </c>
      <c r="I3632">
        <v>7583</v>
      </c>
      <c r="J3632">
        <v>7583</v>
      </c>
      <c r="K3632">
        <v>0</v>
      </c>
      <c r="L3632" s="2">
        <v>0</v>
      </c>
      <c r="M3632" s="2">
        <v>0</v>
      </c>
      <c r="N3632" s="2">
        <v>0</v>
      </c>
      <c r="O3632" s="2">
        <v>601.04</v>
      </c>
      <c r="P3632" s="2">
        <v>0</v>
      </c>
      <c r="Q3632" s="2">
        <v>0</v>
      </c>
      <c r="R3632" s="2">
        <v>0</v>
      </c>
      <c r="S3632" s="2">
        <v>0</v>
      </c>
      <c r="T3632" s="2">
        <v>0</v>
      </c>
      <c r="U3632" s="2">
        <v>601.04</v>
      </c>
      <c r="V3632" t="s">
        <v>55</v>
      </c>
    </row>
    <row r="3633" spans="1:22" ht="15.75" hidden="1" thickBot="1" x14ac:dyDescent="0.3">
      <c r="A3633" t="s">
        <v>8265</v>
      </c>
      <c r="B3633" s="6" t="s">
        <v>10551</v>
      </c>
      <c r="C3633" t="s">
        <v>1</v>
      </c>
      <c r="D3633" t="s">
        <v>7706</v>
      </c>
      <c r="E3633" t="s">
        <v>10329</v>
      </c>
      <c r="F3633" t="s">
        <v>10330</v>
      </c>
      <c r="G3633">
        <v>7582</v>
      </c>
      <c r="H3633">
        <v>7582</v>
      </c>
      <c r="I3633">
        <v>7582</v>
      </c>
      <c r="J3633">
        <v>7582</v>
      </c>
      <c r="K3633">
        <v>0</v>
      </c>
      <c r="L3633" s="2">
        <v>0</v>
      </c>
      <c r="M3633" s="2">
        <v>0</v>
      </c>
      <c r="N3633" s="2">
        <v>0</v>
      </c>
      <c r="O3633" s="2">
        <v>245</v>
      </c>
      <c r="P3633" s="2">
        <v>0</v>
      </c>
      <c r="Q3633" s="2">
        <v>0</v>
      </c>
      <c r="R3633" s="2">
        <v>0</v>
      </c>
      <c r="S3633" s="2">
        <v>0</v>
      </c>
      <c r="T3633" s="2">
        <v>0</v>
      </c>
      <c r="U3633" s="2">
        <v>245</v>
      </c>
      <c r="V3633" t="s">
        <v>55</v>
      </c>
    </row>
    <row r="3634" spans="1:22" ht="15.75" hidden="1" thickBot="1" x14ac:dyDescent="0.3">
      <c r="A3634" t="s">
        <v>8265</v>
      </c>
      <c r="B3634" s="6" t="s">
        <v>10551</v>
      </c>
      <c r="C3634" t="s">
        <v>1</v>
      </c>
      <c r="D3634" t="s">
        <v>7706</v>
      </c>
      <c r="E3634" t="s">
        <v>10329</v>
      </c>
      <c r="F3634" t="s">
        <v>10330</v>
      </c>
      <c r="G3634">
        <v>7581</v>
      </c>
      <c r="H3634">
        <v>7581</v>
      </c>
      <c r="I3634">
        <v>7581</v>
      </c>
      <c r="J3634">
        <v>7581</v>
      </c>
      <c r="K3634">
        <v>0</v>
      </c>
      <c r="L3634" s="2">
        <v>0</v>
      </c>
      <c r="M3634" s="2">
        <v>0</v>
      </c>
      <c r="N3634" s="2">
        <v>0</v>
      </c>
      <c r="O3634" s="2">
        <v>32.75</v>
      </c>
      <c r="P3634" s="2">
        <v>0</v>
      </c>
      <c r="Q3634" s="2">
        <v>0</v>
      </c>
      <c r="R3634" s="2">
        <v>0</v>
      </c>
      <c r="S3634" s="2">
        <v>0</v>
      </c>
      <c r="T3634" s="2">
        <v>0</v>
      </c>
      <c r="U3634" s="2">
        <v>32.75</v>
      </c>
      <c r="V3634" t="s">
        <v>55</v>
      </c>
    </row>
    <row r="3635" spans="1:22" ht="15.75" hidden="1" thickBot="1" x14ac:dyDescent="0.3">
      <c r="A3635" t="s">
        <v>8265</v>
      </c>
      <c r="B3635" s="6" t="s">
        <v>10551</v>
      </c>
      <c r="C3635" t="s">
        <v>1</v>
      </c>
      <c r="D3635" t="s">
        <v>7706</v>
      </c>
      <c r="E3635" t="s">
        <v>10329</v>
      </c>
      <c r="F3635" t="s">
        <v>10330</v>
      </c>
      <c r="G3635">
        <v>7580</v>
      </c>
      <c r="H3635">
        <v>7580</v>
      </c>
      <c r="I3635">
        <v>7580</v>
      </c>
      <c r="J3635">
        <v>7580</v>
      </c>
      <c r="K3635">
        <v>0</v>
      </c>
      <c r="L3635" s="2">
        <v>0</v>
      </c>
      <c r="M3635" s="2">
        <v>0</v>
      </c>
      <c r="N3635" s="2">
        <v>0</v>
      </c>
      <c r="O3635" s="2">
        <v>180</v>
      </c>
      <c r="P3635" s="2">
        <v>0</v>
      </c>
      <c r="Q3635" s="2">
        <v>0</v>
      </c>
      <c r="R3635" s="2">
        <v>0</v>
      </c>
      <c r="S3635" s="2">
        <v>0</v>
      </c>
      <c r="T3635" s="2">
        <v>0</v>
      </c>
      <c r="U3635" s="2">
        <v>180</v>
      </c>
      <c r="V3635" t="s">
        <v>55</v>
      </c>
    </row>
    <row r="3636" spans="1:22" ht="15.75" hidden="1" thickBot="1" x14ac:dyDescent="0.3">
      <c r="A3636" t="s">
        <v>8265</v>
      </c>
      <c r="B3636" s="6" t="s">
        <v>10551</v>
      </c>
      <c r="C3636" t="s">
        <v>1</v>
      </c>
      <c r="D3636" t="s">
        <v>7706</v>
      </c>
      <c r="E3636" t="s">
        <v>10329</v>
      </c>
      <c r="F3636" t="s">
        <v>10330</v>
      </c>
      <c r="G3636">
        <v>7579</v>
      </c>
      <c r="H3636">
        <v>7579</v>
      </c>
      <c r="I3636">
        <v>7579</v>
      </c>
      <c r="J3636">
        <v>7579</v>
      </c>
      <c r="K3636">
        <v>0</v>
      </c>
      <c r="L3636" s="2">
        <v>0</v>
      </c>
      <c r="M3636" s="2">
        <v>0</v>
      </c>
      <c r="N3636" s="2">
        <v>0</v>
      </c>
      <c r="O3636" s="2">
        <v>405</v>
      </c>
      <c r="P3636" s="2">
        <v>0</v>
      </c>
      <c r="Q3636" s="2">
        <v>0</v>
      </c>
      <c r="R3636" s="2">
        <v>0</v>
      </c>
      <c r="S3636" s="2">
        <v>0</v>
      </c>
      <c r="T3636" s="2">
        <v>0</v>
      </c>
      <c r="U3636" s="2">
        <v>405</v>
      </c>
      <c r="V3636" t="s">
        <v>55</v>
      </c>
    </row>
    <row r="3637" spans="1:22" ht="15.75" hidden="1" thickBot="1" x14ac:dyDescent="0.3">
      <c r="A3637" t="s">
        <v>8265</v>
      </c>
      <c r="B3637" s="6" t="s">
        <v>10551</v>
      </c>
      <c r="C3637" t="s">
        <v>1</v>
      </c>
      <c r="D3637" t="s">
        <v>7706</v>
      </c>
      <c r="E3637" t="s">
        <v>10329</v>
      </c>
      <c r="F3637" t="s">
        <v>10330</v>
      </c>
      <c r="G3637">
        <v>7578</v>
      </c>
      <c r="H3637">
        <v>7578</v>
      </c>
      <c r="I3637">
        <v>7578</v>
      </c>
      <c r="J3637">
        <v>7578</v>
      </c>
      <c r="K3637">
        <v>0</v>
      </c>
      <c r="L3637" s="2">
        <v>0</v>
      </c>
      <c r="M3637" s="2">
        <v>0</v>
      </c>
      <c r="N3637" s="2">
        <v>0</v>
      </c>
      <c r="O3637" s="2">
        <v>16.2</v>
      </c>
      <c r="P3637" s="2">
        <v>0</v>
      </c>
      <c r="Q3637" s="2">
        <v>0</v>
      </c>
      <c r="R3637" s="2">
        <v>0</v>
      </c>
      <c r="S3637" s="2">
        <v>0</v>
      </c>
      <c r="T3637" s="2">
        <v>0</v>
      </c>
      <c r="U3637" s="2">
        <v>16.2</v>
      </c>
      <c r="V3637" t="s">
        <v>55</v>
      </c>
    </row>
    <row r="3638" spans="1:22" ht="15.75" hidden="1" thickBot="1" x14ac:dyDescent="0.3">
      <c r="A3638" t="s">
        <v>8265</v>
      </c>
      <c r="B3638" s="6" t="s">
        <v>10551</v>
      </c>
      <c r="C3638" t="s">
        <v>1</v>
      </c>
      <c r="D3638" t="s">
        <v>7706</v>
      </c>
      <c r="E3638" t="s">
        <v>10329</v>
      </c>
      <c r="F3638" t="s">
        <v>10330</v>
      </c>
      <c r="G3638">
        <v>7577</v>
      </c>
      <c r="H3638">
        <v>7577</v>
      </c>
      <c r="I3638">
        <v>7577</v>
      </c>
      <c r="J3638">
        <v>7577</v>
      </c>
      <c r="K3638">
        <v>0</v>
      </c>
      <c r="L3638" s="2">
        <v>0</v>
      </c>
      <c r="M3638" s="2">
        <v>0</v>
      </c>
      <c r="N3638" s="2">
        <v>0</v>
      </c>
      <c r="O3638" s="2">
        <v>37.1</v>
      </c>
      <c r="P3638" s="2">
        <v>0</v>
      </c>
      <c r="Q3638" s="2">
        <v>0</v>
      </c>
      <c r="R3638" s="2">
        <v>0</v>
      </c>
      <c r="S3638" s="2">
        <v>0</v>
      </c>
      <c r="T3638" s="2">
        <v>0</v>
      </c>
      <c r="U3638" s="2">
        <v>37.1</v>
      </c>
      <c r="V3638" t="s">
        <v>55</v>
      </c>
    </row>
    <row r="3639" spans="1:22" ht="15.75" hidden="1" thickBot="1" x14ac:dyDescent="0.3">
      <c r="A3639" t="s">
        <v>8265</v>
      </c>
      <c r="B3639" s="6" t="s">
        <v>10551</v>
      </c>
      <c r="C3639" t="s">
        <v>1</v>
      </c>
      <c r="D3639" t="s">
        <v>7706</v>
      </c>
      <c r="E3639" t="s">
        <v>10329</v>
      </c>
      <c r="F3639" t="s">
        <v>10330</v>
      </c>
      <c r="G3639">
        <v>7576</v>
      </c>
      <c r="H3639">
        <v>7576</v>
      </c>
      <c r="I3639">
        <v>7576</v>
      </c>
      <c r="J3639">
        <v>7576</v>
      </c>
      <c r="K3639">
        <v>0</v>
      </c>
      <c r="L3639" s="2">
        <v>0</v>
      </c>
      <c r="M3639" s="2">
        <v>0</v>
      </c>
      <c r="N3639" s="2">
        <v>0</v>
      </c>
      <c r="O3639" s="2">
        <v>10.5</v>
      </c>
      <c r="P3639" s="2">
        <v>0</v>
      </c>
      <c r="Q3639" s="2">
        <v>0</v>
      </c>
      <c r="R3639" s="2">
        <v>0</v>
      </c>
      <c r="S3639" s="2">
        <v>0</v>
      </c>
      <c r="T3639" s="2">
        <v>0</v>
      </c>
      <c r="U3639" s="2">
        <v>10.5</v>
      </c>
      <c r="V3639" t="s">
        <v>55</v>
      </c>
    </row>
    <row r="3640" spans="1:22" ht="15.75" hidden="1" thickBot="1" x14ac:dyDescent="0.3">
      <c r="A3640" t="s">
        <v>8265</v>
      </c>
      <c r="B3640" s="6" t="s">
        <v>10551</v>
      </c>
      <c r="C3640" t="s">
        <v>1</v>
      </c>
      <c r="D3640" t="s">
        <v>7706</v>
      </c>
      <c r="E3640" t="s">
        <v>10329</v>
      </c>
      <c r="F3640" t="s">
        <v>10330</v>
      </c>
      <c r="G3640">
        <v>7575</v>
      </c>
      <c r="H3640">
        <v>7575</v>
      </c>
      <c r="I3640">
        <v>7575</v>
      </c>
      <c r="J3640">
        <v>7575</v>
      </c>
      <c r="K3640">
        <v>0</v>
      </c>
      <c r="L3640" s="2">
        <v>0</v>
      </c>
      <c r="M3640" s="2">
        <v>0</v>
      </c>
      <c r="N3640" s="2">
        <v>0</v>
      </c>
      <c r="O3640" s="2">
        <v>1867.35</v>
      </c>
      <c r="P3640" s="2">
        <v>0</v>
      </c>
      <c r="Q3640" s="2">
        <v>0</v>
      </c>
      <c r="R3640" s="2">
        <v>0</v>
      </c>
      <c r="S3640" s="2">
        <v>0</v>
      </c>
      <c r="T3640" s="2">
        <v>0</v>
      </c>
      <c r="U3640" s="2">
        <v>1867.35</v>
      </c>
      <c r="V3640" t="s">
        <v>55</v>
      </c>
    </row>
    <row r="3641" spans="1:22" ht="15.75" hidden="1" thickBot="1" x14ac:dyDescent="0.3">
      <c r="A3641" t="s">
        <v>8265</v>
      </c>
      <c r="B3641" s="6" t="s">
        <v>10551</v>
      </c>
      <c r="C3641" t="s">
        <v>1</v>
      </c>
      <c r="D3641" t="s">
        <v>7706</v>
      </c>
      <c r="E3641" t="s">
        <v>10329</v>
      </c>
      <c r="F3641" t="s">
        <v>10330</v>
      </c>
      <c r="G3641">
        <v>7574</v>
      </c>
      <c r="H3641">
        <v>7574</v>
      </c>
      <c r="I3641">
        <v>7574</v>
      </c>
      <c r="J3641">
        <v>7574</v>
      </c>
      <c r="K3641">
        <v>0</v>
      </c>
      <c r="L3641" s="2">
        <v>0</v>
      </c>
      <c r="M3641" s="2">
        <v>0</v>
      </c>
      <c r="N3641" s="2">
        <v>0</v>
      </c>
      <c r="O3641" s="2">
        <v>113.75</v>
      </c>
      <c r="P3641" s="2">
        <v>0</v>
      </c>
      <c r="Q3641" s="2">
        <v>0</v>
      </c>
      <c r="R3641" s="2">
        <v>0</v>
      </c>
      <c r="S3641" s="2">
        <v>0</v>
      </c>
      <c r="T3641" s="2">
        <v>0</v>
      </c>
      <c r="U3641" s="2">
        <v>113.75</v>
      </c>
      <c r="V3641" t="s">
        <v>55</v>
      </c>
    </row>
    <row r="3642" spans="1:22" ht="15.75" hidden="1" thickBot="1" x14ac:dyDescent="0.3">
      <c r="A3642" t="s">
        <v>8265</v>
      </c>
      <c r="B3642" s="6" t="s">
        <v>10551</v>
      </c>
      <c r="C3642" t="s">
        <v>1</v>
      </c>
      <c r="D3642" t="s">
        <v>7706</v>
      </c>
      <c r="E3642" t="s">
        <v>10329</v>
      </c>
      <c r="F3642" t="s">
        <v>10330</v>
      </c>
      <c r="G3642">
        <v>7573</v>
      </c>
      <c r="H3642">
        <v>7573</v>
      </c>
      <c r="I3642">
        <v>7573</v>
      </c>
      <c r="J3642">
        <v>7573</v>
      </c>
      <c r="K3642">
        <v>0</v>
      </c>
      <c r="L3642" s="2">
        <v>0</v>
      </c>
      <c r="M3642" s="2">
        <v>0</v>
      </c>
      <c r="N3642" s="2">
        <v>0</v>
      </c>
      <c r="O3642" s="2">
        <v>47.12</v>
      </c>
      <c r="P3642" s="2">
        <v>0</v>
      </c>
      <c r="Q3642" s="2">
        <v>0</v>
      </c>
      <c r="R3642" s="2">
        <v>0</v>
      </c>
      <c r="S3642" s="2">
        <v>0</v>
      </c>
      <c r="T3642" s="2">
        <v>0</v>
      </c>
      <c r="U3642" s="2">
        <v>47.12</v>
      </c>
      <c r="V3642" t="s">
        <v>55</v>
      </c>
    </row>
    <row r="3643" spans="1:22" ht="15.75" hidden="1" thickBot="1" x14ac:dyDescent="0.3">
      <c r="A3643" t="s">
        <v>8265</v>
      </c>
      <c r="B3643" s="6" t="s">
        <v>10551</v>
      </c>
      <c r="C3643" t="s">
        <v>1</v>
      </c>
      <c r="D3643" t="s">
        <v>7706</v>
      </c>
      <c r="E3643" t="s">
        <v>10329</v>
      </c>
      <c r="F3643" t="s">
        <v>10330</v>
      </c>
      <c r="G3643">
        <v>7572</v>
      </c>
      <c r="H3643">
        <v>7572</v>
      </c>
      <c r="I3643">
        <v>7572</v>
      </c>
      <c r="J3643">
        <v>7572</v>
      </c>
      <c r="K3643">
        <v>0</v>
      </c>
      <c r="L3643" s="2">
        <v>0</v>
      </c>
      <c r="M3643" s="2">
        <v>0</v>
      </c>
      <c r="N3643" s="2">
        <v>0</v>
      </c>
      <c r="O3643" s="2">
        <v>32.5</v>
      </c>
      <c r="P3643" s="2">
        <v>0</v>
      </c>
      <c r="Q3643" s="2">
        <v>0</v>
      </c>
      <c r="R3643" s="2">
        <v>0</v>
      </c>
      <c r="S3643" s="2">
        <v>0</v>
      </c>
      <c r="T3643" s="2">
        <v>0</v>
      </c>
      <c r="U3643" s="2">
        <v>32.5</v>
      </c>
      <c r="V3643" t="s">
        <v>55</v>
      </c>
    </row>
    <row r="3644" spans="1:22" ht="15.75" hidden="1" thickBot="1" x14ac:dyDescent="0.3">
      <c r="A3644" t="s">
        <v>8265</v>
      </c>
      <c r="B3644" s="6" t="s">
        <v>10551</v>
      </c>
      <c r="C3644" t="s">
        <v>1</v>
      </c>
      <c r="D3644" t="s">
        <v>7706</v>
      </c>
      <c r="E3644" t="s">
        <v>10329</v>
      </c>
      <c r="F3644" t="s">
        <v>10330</v>
      </c>
      <c r="G3644">
        <v>7571</v>
      </c>
      <c r="H3644">
        <v>7571</v>
      </c>
      <c r="I3644">
        <v>7571</v>
      </c>
      <c r="J3644">
        <v>7571</v>
      </c>
      <c r="K3644">
        <v>0</v>
      </c>
      <c r="L3644" s="2">
        <v>0</v>
      </c>
      <c r="M3644" s="2">
        <v>0</v>
      </c>
      <c r="N3644" s="2">
        <v>0</v>
      </c>
      <c r="O3644" s="2">
        <v>538</v>
      </c>
      <c r="P3644" s="2">
        <v>0</v>
      </c>
      <c r="Q3644" s="2">
        <v>0</v>
      </c>
      <c r="R3644" s="2">
        <v>0</v>
      </c>
      <c r="S3644" s="2">
        <v>0</v>
      </c>
      <c r="T3644" s="2">
        <v>0</v>
      </c>
      <c r="U3644" s="2">
        <v>538</v>
      </c>
      <c r="V3644" t="s">
        <v>55</v>
      </c>
    </row>
    <row r="3645" spans="1:22" ht="15.75" hidden="1" thickBot="1" x14ac:dyDescent="0.3">
      <c r="A3645" t="s">
        <v>8265</v>
      </c>
      <c r="B3645" s="6" t="s">
        <v>10551</v>
      </c>
      <c r="C3645" t="s">
        <v>1</v>
      </c>
      <c r="D3645" t="s">
        <v>7706</v>
      </c>
      <c r="E3645" t="s">
        <v>10329</v>
      </c>
      <c r="F3645" t="s">
        <v>10330</v>
      </c>
      <c r="G3645">
        <v>7570</v>
      </c>
      <c r="H3645">
        <v>7570</v>
      </c>
      <c r="I3645">
        <v>7570</v>
      </c>
      <c r="J3645">
        <v>7570</v>
      </c>
      <c r="K3645">
        <v>0</v>
      </c>
      <c r="L3645" s="2">
        <v>0</v>
      </c>
      <c r="M3645" s="2">
        <v>0</v>
      </c>
      <c r="N3645" s="2">
        <v>0</v>
      </c>
      <c r="O3645" s="2">
        <v>5</v>
      </c>
      <c r="P3645" s="2">
        <v>0</v>
      </c>
      <c r="Q3645" s="2">
        <v>0</v>
      </c>
      <c r="R3645" s="2">
        <v>0</v>
      </c>
      <c r="S3645" s="2">
        <v>0</v>
      </c>
      <c r="T3645" s="2">
        <v>0</v>
      </c>
      <c r="U3645" s="2">
        <v>5</v>
      </c>
      <c r="V3645" t="s">
        <v>55</v>
      </c>
    </row>
    <row r="3646" spans="1:22" ht="15.75" hidden="1" thickBot="1" x14ac:dyDescent="0.3">
      <c r="A3646" t="s">
        <v>8265</v>
      </c>
      <c r="B3646" s="6" t="s">
        <v>10551</v>
      </c>
      <c r="C3646" t="s">
        <v>1</v>
      </c>
      <c r="D3646" t="s">
        <v>7706</v>
      </c>
      <c r="E3646" t="s">
        <v>10329</v>
      </c>
      <c r="F3646" t="s">
        <v>10330</v>
      </c>
      <c r="G3646">
        <v>7569</v>
      </c>
      <c r="H3646">
        <v>7569</v>
      </c>
      <c r="I3646">
        <v>7569</v>
      </c>
      <c r="J3646">
        <v>7569</v>
      </c>
      <c r="K3646">
        <v>0</v>
      </c>
      <c r="L3646" s="2">
        <v>0</v>
      </c>
      <c r="M3646" s="2">
        <v>0</v>
      </c>
      <c r="N3646" s="2">
        <v>0</v>
      </c>
      <c r="O3646" s="2">
        <v>44</v>
      </c>
      <c r="P3646" s="2">
        <v>0</v>
      </c>
      <c r="Q3646" s="2">
        <v>0</v>
      </c>
      <c r="R3646" s="2">
        <v>0</v>
      </c>
      <c r="S3646" s="2">
        <v>0</v>
      </c>
      <c r="T3646" s="2">
        <v>0</v>
      </c>
      <c r="U3646" s="2">
        <v>44</v>
      </c>
      <c r="V3646" t="s">
        <v>55</v>
      </c>
    </row>
    <row r="3647" spans="1:22" ht="15.75" hidden="1" thickBot="1" x14ac:dyDescent="0.3">
      <c r="A3647" t="s">
        <v>8265</v>
      </c>
      <c r="B3647" s="6" t="s">
        <v>10551</v>
      </c>
      <c r="C3647" t="s">
        <v>1</v>
      </c>
      <c r="D3647" t="s">
        <v>7706</v>
      </c>
      <c r="E3647" t="s">
        <v>10329</v>
      </c>
      <c r="F3647" t="s">
        <v>10330</v>
      </c>
      <c r="G3647">
        <v>7568</v>
      </c>
      <c r="H3647">
        <v>7568</v>
      </c>
      <c r="I3647">
        <v>7568</v>
      </c>
      <c r="J3647">
        <v>7568</v>
      </c>
      <c r="K3647">
        <v>0</v>
      </c>
      <c r="L3647" s="2">
        <v>0</v>
      </c>
      <c r="M3647" s="2">
        <v>0</v>
      </c>
      <c r="N3647" s="2">
        <v>0</v>
      </c>
      <c r="O3647" s="2">
        <v>446</v>
      </c>
      <c r="P3647" s="2">
        <v>0</v>
      </c>
      <c r="Q3647" s="2">
        <v>0</v>
      </c>
      <c r="R3647" s="2">
        <v>0</v>
      </c>
      <c r="S3647" s="2">
        <v>0</v>
      </c>
      <c r="T3647" s="2">
        <v>0</v>
      </c>
      <c r="U3647" s="2">
        <v>446</v>
      </c>
      <c r="V3647" t="s">
        <v>55</v>
      </c>
    </row>
    <row r="3648" spans="1:22" ht="15.75" hidden="1" thickBot="1" x14ac:dyDescent="0.3">
      <c r="A3648" t="s">
        <v>8265</v>
      </c>
      <c r="B3648" s="6" t="s">
        <v>10551</v>
      </c>
      <c r="C3648" t="s">
        <v>1</v>
      </c>
      <c r="D3648" t="s">
        <v>7706</v>
      </c>
      <c r="E3648" t="s">
        <v>10329</v>
      </c>
      <c r="F3648" t="s">
        <v>10330</v>
      </c>
      <c r="G3648">
        <v>7567</v>
      </c>
      <c r="H3648">
        <v>7567</v>
      </c>
      <c r="I3648">
        <v>7567</v>
      </c>
      <c r="J3648">
        <v>7567</v>
      </c>
      <c r="K3648">
        <v>0</v>
      </c>
      <c r="L3648" s="2">
        <v>0</v>
      </c>
      <c r="M3648" s="2">
        <v>0</v>
      </c>
      <c r="N3648" s="2">
        <v>0</v>
      </c>
      <c r="O3648" s="2">
        <v>0</v>
      </c>
      <c r="P3648" s="2">
        <v>0</v>
      </c>
      <c r="Q3648" s="2">
        <v>0</v>
      </c>
      <c r="R3648" s="2">
        <v>0</v>
      </c>
      <c r="S3648" s="2">
        <v>0</v>
      </c>
      <c r="T3648" s="2">
        <v>0</v>
      </c>
      <c r="U3648" s="2">
        <v>0</v>
      </c>
      <c r="V3648" t="s">
        <v>55</v>
      </c>
    </row>
    <row r="3649" spans="1:22" ht="15.75" hidden="1" thickBot="1" x14ac:dyDescent="0.3">
      <c r="A3649" t="s">
        <v>8265</v>
      </c>
      <c r="B3649" s="6" t="s">
        <v>10551</v>
      </c>
      <c r="C3649" t="s">
        <v>1</v>
      </c>
      <c r="D3649" t="s">
        <v>7706</v>
      </c>
      <c r="E3649" t="s">
        <v>10329</v>
      </c>
      <c r="F3649" t="s">
        <v>10330</v>
      </c>
      <c r="G3649">
        <v>7566</v>
      </c>
      <c r="H3649">
        <v>7566</v>
      </c>
      <c r="I3649">
        <v>7566</v>
      </c>
      <c r="J3649">
        <v>7566</v>
      </c>
      <c r="K3649">
        <v>0</v>
      </c>
      <c r="L3649" s="2">
        <v>0</v>
      </c>
      <c r="M3649" s="2">
        <v>0</v>
      </c>
      <c r="N3649" s="2">
        <v>0</v>
      </c>
      <c r="O3649" s="2">
        <v>96.25</v>
      </c>
      <c r="P3649" s="2">
        <v>0</v>
      </c>
      <c r="Q3649" s="2">
        <v>0</v>
      </c>
      <c r="R3649" s="2">
        <v>0</v>
      </c>
      <c r="S3649" s="2">
        <v>0</v>
      </c>
      <c r="T3649" s="2">
        <v>0</v>
      </c>
      <c r="U3649" s="2">
        <v>96.25</v>
      </c>
      <c r="V3649" t="s">
        <v>55</v>
      </c>
    </row>
    <row r="3650" spans="1:22" ht="15.75" hidden="1" thickBot="1" x14ac:dyDescent="0.3">
      <c r="A3650" t="s">
        <v>8265</v>
      </c>
      <c r="B3650" s="6" t="s">
        <v>10550</v>
      </c>
      <c r="C3650" t="s">
        <v>1</v>
      </c>
      <c r="D3650" t="s">
        <v>7706</v>
      </c>
      <c r="E3650" t="s">
        <v>10329</v>
      </c>
      <c r="F3650" t="s">
        <v>10330</v>
      </c>
      <c r="G3650">
        <v>7565</v>
      </c>
      <c r="H3650">
        <v>7565</v>
      </c>
      <c r="I3650">
        <v>7565</v>
      </c>
      <c r="J3650">
        <v>7565</v>
      </c>
      <c r="K3650">
        <v>0</v>
      </c>
      <c r="L3650" s="2">
        <v>0</v>
      </c>
      <c r="M3650" s="2">
        <v>0</v>
      </c>
      <c r="N3650" s="2">
        <v>0</v>
      </c>
      <c r="O3650" s="2">
        <v>53.4</v>
      </c>
      <c r="P3650" s="2">
        <v>0</v>
      </c>
      <c r="Q3650" s="2">
        <v>0</v>
      </c>
      <c r="R3650" s="2">
        <v>0</v>
      </c>
      <c r="S3650" s="2">
        <v>0</v>
      </c>
      <c r="T3650" s="2">
        <v>0</v>
      </c>
      <c r="U3650" s="2">
        <v>53.4</v>
      </c>
      <c r="V3650" t="s">
        <v>55</v>
      </c>
    </row>
    <row r="3651" spans="1:22" ht="15.75" hidden="1" thickBot="1" x14ac:dyDescent="0.3">
      <c r="A3651" t="s">
        <v>8265</v>
      </c>
      <c r="B3651" s="6" t="s">
        <v>10550</v>
      </c>
      <c r="C3651" t="s">
        <v>1</v>
      </c>
      <c r="D3651" t="s">
        <v>7706</v>
      </c>
      <c r="E3651" t="s">
        <v>10329</v>
      </c>
      <c r="F3651" t="s">
        <v>10330</v>
      </c>
      <c r="G3651">
        <v>7564</v>
      </c>
      <c r="H3651">
        <v>7564</v>
      </c>
      <c r="I3651">
        <v>7564</v>
      </c>
      <c r="J3651">
        <v>7564</v>
      </c>
      <c r="K3651">
        <v>0</v>
      </c>
      <c r="L3651" s="2">
        <v>0</v>
      </c>
      <c r="M3651" s="2">
        <v>0</v>
      </c>
      <c r="N3651" s="2">
        <v>0</v>
      </c>
      <c r="O3651" s="2">
        <v>142</v>
      </c>
      <c r="P3651" s="2">
        <v>0</v>
      </c>
      <c r="Q3651" s="2">
        <v>0</v>
      </c>
      <c r="R3651" s="2">
        <v>0</v>
      </c>
      <c r="S3651" s="2">
        <v>0</v>
      </c>
      <c r="T3651" s="2">
        <v>0</v>
      </c>
      <c r="U3651" s="2">
        <v>142</v>
      </c>
      <c r="V3651" t="s">
        <v>55</v>
      </c>
    </row>
    <row r="3652" spans="1:22" ht="15.75" hidden="1" thickBot="1" x14ac:dyDescent="0.3">
      <c r="A3652" t="s">
        <v>8265</v>
      </c>
      <c r="B3652" s="6" t="s">
        <v>10550</v>
      </c>
      <c r="C3652" t="s">
        <v>1</v>
      </c>
      <c r="D3652" t="s">
        <v>7706</v>
      </c>
      <c r="E3652" t="s">
        <v>10329</v>
      </c>
      <c r="F3652" t="s">
        <v>10330</v>
      </c>
      <c r="G3652">
        <v>7563</v>
      </c>
      <c r="H3652">
        <v>7563</v>
      </c>
      <c r="I3652">
        <v>7563</v>
      </c>
      <c r="J3652">
        <v>7563</v>
      </c>
      <c r="K3652">
        <v>0</v>
      </c>
      <c r="L3652" s="2">
        <v>0</v>
      </c>
      <c r="M3652" s="2">
        <v>0</v>
      </c>
      <c r="N3652" s="2">
        <v>0</v>
      </c>
      <c r="O3652" s="2">
        <v>112</v>
      </c>
      <c r="P3652" s="2">
        <v>0</v>
      </c>
      <c r="Q3652" s="2">
        <v>0</v>
      </c>
      <c r="R3652" s="2">
        <v>0</v>
      </c>
      <c r="S3652" s="2">
        <v>0</v>
      </c>
      <c r="T3652" s="2">
        <v>0</v>
      </c>
      <c r="U3652" s="2">
        <v>112</v>
      </c>
      <c r="V3652" t="s">
        <v>55</v>
      </c>
    </row>
    <row r="3653" spans="1:22" ht="15.75" hidden="1" thickBot="1" x14ac:dyDescent="0.3">
      <c r="A3653" t="s">
        <v>8265</v>
      </c>
      <c r="B3653" s="6" t="s">
        <v>10550</v>
      </c>
      <c r="C3653" t="s">
        <v>1</v>
      </c>
      <c r="D3653" t="s">
        <v>7706</v>
      </c>
      <c r="E3653" t="s">
        <v>10329</v>
      </c>
      <c r="F3653" t="s">
        <v>10330</v>
      </c>
      <c r="G3653">
        <v>7562</v>
      </c>
      <c r="H3653">
        <v>7562</v>
      </c>
      <c r="I3653">
        <v>7562</v>
      </c>
      <c r="J3653">
        <v>7562</v>
      </c>
      <c r="K3653">
        <v>0</v>
      </c>
      <c r="L3653" s="2">
        <v>0</v>
      </c>
      <c r="M3653" s="2">
        <v>0</v>
      </c>
      <c r="N3653" s="2">
        <v>0</v>
      </c>
      <c r="O3653" s="2">
        <v>549</v>
      </c>
      <c r="P3653" s="2">
        <v>0</v>
      </c>
      <c r="Q3653" s="2">
        <v>0</v>
      </c>
      <c r="R3653" s="2">
        <v>0</v>
      </c>
      <c r="S3653" s="2">
        <v>0</v>
      </c>
      <c r="T3653" s="2">
        <v>0</v>
      </c>
      <c r="U3653" s="2">
        <v>549</v>
      </c>
      <c r="V3653" t="s">
        <v>55</v>
      </c>
    </row>
    <row r="3654" spans="1:22" ht="15.75" hidden="1" thickBot="1" x14ac:dyDescent="0.3">
      <c r="A3654" t="s">
        <v>8265</v>
      </c>
      <c r="B3654" s="6" t="s">
        <v>10550</v>
      </c>
      <c r="C3654" t="s">
        <v>1</v>
      </c>
      <c r="D3654" t="s">
        <v>7706</v>
      </c>
      <c r="E3654" t="s">
        <v>10329</v>
      </c>
      <c r="F3654" t="s">
        <v>10330</v>
      </c>
      <c r="G3654">
        <v>7561</v>
      </c>
      <c r="H3654">
        <v>7561</v>
      </c>
      <c r="I3654">
        <v>7561</v>
      </c>
      <c r="J3654">
        <v>7561</v>
      </c>
      <c r="K3654">
        <v>0</v>
      </c>
      <c r="L3654" s="2">
        <v>0</v>
      </c>
      <c r="M3654" s="2">
        <v>0</v>
      </c>
      <c r="N3654" s="2">
        <v>0</v>
      </c>
      <c r="O3654" s="2">
        <v>25</v>
      </c>
      <c r="P3654" s="2">
        <v>0</v>
      </c>
      <c r="Q3654" s="2">
        <v>0</v>
      </c>
      <c r="R3654" s="2">
        <v>0</v>
      </c>
      <c r="S3654" s="2">
        <v>0</v>
      </c>
      <c r="T3654" s="2">
        <v>0</v>
      </c>
      <c r="U3654" s="2">
        <v>25</v>
      </c>
      <c r="V3654" t="s">
        <v>55</v>
      </c>
    </row>
    <row r="3655" spans="1:22" ht="15.75" hidden="1" thickBot="1" x14ac:dyDescent="0.3">
      <c r="A3655" t="s">
        <v>8265</v>
      </c>
      <c r="B3655" s="6" t="s">
        <v>10550</v>
      </c>
      <c r="C3655" t="s">
        <v>1</v>
      </c>
      <c r="D3655" t="s">
        <v>7706</v>
      </c>
      <c r="E3655" t="s">
        <v>10329</v>
      </c>
      <c r="F3655" t="s">
        <v>10330</v>
      </c>
      <c r="G3655">
        <v>7560</v>
      </c>
      <c r="H3655">
        <v>7560</v>
      </c>
      <c r="I3655">
        <v>7560</v>
      </c>
      <c r="J3655">
        <v>7560</v>
      </c>
      <c r="K3655">
        <v>0</v>
      </c>
      <c r="L3655" s="2">
        <v>0</v>
      </c>
      <c r="M3655" s="2">
        <v>0</v>
      </c>
      <c r="N3655" s="2">
        <v>0</v>
      </c>
      <c r="O3655" s="2">
        <v>403.92</v>
      </c>
      <c r="P3655" s="2">
        <v>0</v>
      </c>
      <c r="Q3655" s="2">
        <v>0</v>
      </c>
      <c r="R3655" s="2">
        <v>0</v>
      </c>
      <c r="S3655" s="2">
        <v>0</v>
      </c>
      <c r="T3655" s="2">
        <v>0</v>
      </c>
      <c r="U3655" s="2">
        <v>403.92</v>
      </c>
      <c r="V3655" t="s">
        <v>55</v>
      </c>
    </row>
    <row r="3656" spans="1:22" ht="15.75" hidden="1" thickBot="1" x14ac:dyDescent="0.3">
      <c r="A3656" t="s">
        <v>8265</v>
      </c>
      <c r="B3656" s="6" t="s">
        <v>10550</v>
      </c>
      <c r="C3656" t="s">
        <v>1</v>
      </c>
      <c r="D3656" t="s">
        <v>7706</v>
      </c>
      <c r="E3656" t="s">
        <v>10329</v>
      </c>
      <c r="F3656" t="s">
        <v>10330</v>
      </c>
      <c r="G3656">
        <v>7559</v>
      </c>
      <c r="H3656">
        <v>7559</v>
      </c>
      <c r="I3656">
        <v>7559</v>
      </c>
      <c r="J3656">
        <v>7559</v>
      </c>
      <c r="K3656">
        <v>0</v>
      </c>
      <c r="L3656" s="2">
        <v>0</v>
      </c>
      <c r="M3656" s="2">
        <v>0</v>
      </c>
      <c r="N3656" s="2">
        <v>0</v>
      </c>
      <c r="O3656" s="2">
        <v>25</v>
      </c>
      <c r="P3656" s="2">
        <v>0</v>
      </c>
      <c r="Q3656" s="2">
        <v>0</v>
      </c>
      <c r="R3656" s="2">
        <v>0</v>
      </c>
      <c r="S3656" s="2">
        <v>0</v>
      </c>
      <c r="T3656" s="2">
        <v>0</v>
      </c>
      <c r="U3656" s="2">
        <v>25</v>
      </c>
      <c r="V3656" t="s">
        <v>55</v>
      </c>
    </row>
    <row r="3657" spans="1:22" ht="15.75" hidden="1" thickBot="1" x14ac:dyDescent="0.3">
      <c r="A3657" t="s">
        <v>8265</v>
      </c>
      <c r="B3657" s="6" t="s">
        <v>10550</v>
      </c>
      <c r="C3657" t="s">
        <v>1</v>
      </c>
      <c r="D3657" t="s">
        <v>7706</v>
      </c>
      <c r="E3657" t="s">
        <v>10329</v>
      </c>
      <c r="F3657" t="s">
        <v>10330</v>
      </c>
      <c r="G3657">
        <v>7558</v>
      </c>
      <c r="H3657">
        <v>7558</v>
      </c>
      <c r="I3657">
        <v>7558</v>
      </c>
      <c r="J3657">
        <v>7558</v>
      </c>
      <c r="K3657">
        <v>0</v>
      </c>
      <c r="L3657" s="2">
        <v>0</v>
      </c>
      <c r="M3657" s="2">
        <v>0</v>
      </c>
      <c r="N3657" s="2">
        <v>0</v>
      </c>
      <c r="O3657" s="2">
        <v>16.5</v>
      </c>
      <c r="P3657" s="2">
        <v>0</v>
      </c>
      <c r="Q3657" s="2">
        <v>0</v>
      </c>
      <c r="R3657" s="2">
        <v>0</v>
      </c>
      <c r="S3657" s="2">
        <v>0</v>
      </c>
      <c r="T3657" s="2">
        <v>0</v>
      </c>
      <c r="U3657" s="2">
        <v>16.5</v>
      </c>
      <c r="V3657" t="s">
        <v>55</v>
      </c>
    </row>
    <row r="3658" spans="1:22" ht="15.75" hidden="1" thickBot="1" x14ac:dyDescent="0.3">
      <c r="A3658" t="s">
        <v>8265</v>
      </c>
      <c r="B3658" s="6" t="s">
        <v>10550</v>
      </c>
      <c r="C3658" t="s">
        <v>1</v>
      </c>
      <c r="D3658" t="s">
        <v>7706</v>
      </c>
      <c r="E3658" t="s">
        <v>10329</v>
      </c>
      <c r="F3658" t="s">
        <v>10330</v>
      </c>
      <c r="G3658">
        <v>7557</v>
      </c>
      <c r="H3658">
        <v>7557</v>
      </c>
      <c r="I3658">
        <v>7557</v>
      </c>
      <c r="J3658">
        <v>7557</v>
      </c>
      <c r="K3658">
        <v>0</v>
      </c>
      <c r="L3658" s="2">
        <v>0</v>
      </c>
      <c r="M3658" s="2">
        <v>0</v>
      </c>
      <c r="N3658" s="2">
        <v>0</v>
      </c>
      <c r="O3658" s="2">
        <v>284.5</v>
      </c>
      <c r="P3658" s="2">
        <v>0</v>
      </c>
      <c r="Q3658" s="2">
        <v>0</v>
      </c>
      <c r="R3658" s="2">
        <v>0</v>
      </c>
      <c r="S3658" s="2">
        <v>0</v>
      </c>
      <c r="T3658" s="2">
        <v>0</v>
      </c>
      <c r="U3658" s="2">
        <v>284.5</v>
      </c>
      <c r="V3658" t="s">
        <v>55</v>
      </c>
    </row>
    <row r="3659" spans="1:22" ht="15.75" hidden="1" thickBot="1" x14ac:dyDescent="0.3">
      <c r="A3659" t="s">
        <v>8265</v>
      </c>
      <c r="B3659" s="6" t="s">
        <v>10550</v>
      </c>
      <c r="C3659" t="s">
        <v>1</v>
      </c>
      <c r="D3659" t="s">
        <v>7706</v>
      </c>
      <c r="E3659" t="s">
        <v>10329</v>
      </c>
      <c r="F3659" t="s">
        <v>10330</v>
      </c>
      <c r="G3659">
        <v>7556</v>
      </c>
      <c r="H3659">
        <v>7556</v>
      </c>
      <c r="I3659">
        <v>7556</v>
      </c>
      <c r="J3659">
        <v>7556</v>
      </c>
      <c r="K3659">
        <v>0</v>
      </c>
      <c r="L3659" s="2">
        <v>0</v>
      </c>
      <c r="M3659" s="2">
        <v>0</v>
      </c>
      <c r="N3659" s="2">
        <v>0</v>
      </c>
      <c r="O3659" s="2">
        <v>62.5</v>
      </c>
      <c r="P3659" s="2">
        <v>0</v>
      </c>
      <c r="Q3659" s="2">
        <v>0</v>
      </c>
      <c r="R3659" s="2">
        <v>0</v>
      </c>
      <c r="S3659" s="2">
        <v>0</v>
      </c>
      <c r="T3659" s="2">
        <v>0</v>
      </c>
      <c r="U3659" s="2">
        <v>62.5</v>
      </c>
      <c r="V3659" t="s">
        <v>55</v>
      </c>
    </row>
    <row r="3660" spans="1:22" ht="15.75" hidden="1" thickBot="1" x14ac:dyDescent="0.3">
      <c r="A3660" t="s">
        <v>8265</v>
      </c>
      <c r="B3660" s="6" t="s">
        <v>10550</v>
      </c>
      <c r="C3660" t="s">
        <v>1</v>
      </c>
      <c r="D3660" t="s">
        <v>7706</v>
      </c>
      <c r="E3660" t="s">
        <v>10329</v>
      </c>
      <c r="F3660" t="s">
        <v>10330</v>
      </c>
      <c r="G3660">
        <v>7555</v>
      </c>
      <c r="H3660">
        <v>7555</v>
      </c>
      <c r="I3660">
        <v>7555</v>
      </c>
      <c r="J3660">
        <v>7555</v>
      </c>
      <c r="K3660">
        <v>0</v>
      </c>
      <c r="L3660" s="2">
        <v>0</v>
      </c>
      <c r="M3660" s="2">
        <v>0</v>
      </c>
      <c r="N3660" s="2">
        <v>0</v>
      </c>
      <c r="O3660" s="2">
        <v>261.5</v>
      </c>
      <c r="P3660" s="2">
        <v>0</v>
      </c>
      <c r="Q3660" s="2">
        <v>0</v>
      </c>
      <c r="R3660" s="2">
        <v>0</v>
      </c>
      <c r="S3660" s="2">
        <v>0</v>
      </c>
      <c r="T3660" s="2">
        <v>0</v>
      </c>
      <c r="U3660" s="2">
        <v>261.5</v>
      </c>
      <c r="V3660" t="s">
        <v>55</v>
      </c>
    </row>
    <row r="3661" spans="1:22" ht="15.75" hidden="1" thickBot="1" x14ac:dyDescent="0.3">
      <c r="A3661" t="s">
        <v>8265</v>
      </c>
      <c r="B3661" s="6" t="s">
        <v>10550</v>
      </c>
      <c r="C3661" t="s">
        <v>1</v>
      </c>
      <c r="D3661" t="s">
        <v>7706</v>
      </c>
      <c r="E3661" t="s">
        <v>10329</v>
      </c>
      <c r="F3661" t="s">
        <v>10330</v>
      </c>
      <c r="G3661">
        <v>7554</v>
      </c>
      <c r="H3661">
        <v>7554</v>
      </c>
      <c r="I3661">
        <v>7554</v>
      </c>
      <c r="J3661">
        <v>7554</v>
      </c>
      <c r="K3661">
        <v>0</v>
      </c>
      <c r="L3661" s="2">
        <v>0</v>
      </c>
      <c r="M3661" s="2">
        <v>0</v>
      </c>
      <c r="N3661" s="2">
        <v>0</v>
      </c>
      <c r="O3661" s="2">
        <v>12</v>
      </c>
      <c r="P3661" s="2">
        <v>0</v>
      </c>
      <c r="Q3661" s="2">
        <v>0</v>
      </c>
      <c r="R3661" s="2">
        <v>0</v>
      </c>
      <c r="S3661" s="2">
        <v>0</v>
      </c>
      <c r="T3661" s="2">
        <v>0</v>
      </c>
      <c r="U3661" s="2">
        <v>12</v>
      </c>
      <c r="V3661" t="s">
        <v>55</v>
      </c>
    </row>
    <row r="3662" spans="1:22" ht="15.75" hidden="1" thickBot="1" x14ac:dyDescent="0.3">
      <c r="A3662" t="s">
        <v>8265</v>
      </c>
      <c r="B3662" s="6" t="s">
        <v>10550</v>
      </c>
      <c r="C3662" t="s">
        <v>1</v>
      </c>
      <c r="D3662" t="s">
        <v>7706</v>
      </c>
      <c r="E3662" t="s">
        <v>10329</v>
      </c>
      <c r="F3662" t="s">
        <v>10330</v>
      </c>
      <c r="G3662">
        <v>7553</v>
      </c>
      <c r="H3662">
        <v>7553</v>
      </c>
      <c r="I3662">
        <v>7553</v>
      </c>
      <c r="J3662">
        <v>7553</v>
      </c>
      <c r="K3662">
        <v>0</v>
      </c>
      <c r="L3662" s="2">
        <v>0</v>
      </c>
      <c r="M3662" s="2">
        <v>0</v>
      </c>
      <c r="N3662" s="2">
        <v>0</v>
      </c>
      <c r="O3662" s="2">
        <v>386</v>
      </c>
      <c r="P3662" s="2">
        <v>0</v>
      </c>
      <c r="Q3662" s="2">
        <v>0</v>
      </c>
      <c r="R3662" s="2">
        <v>0</v>
      </c>
      <c r="S3662" s="2">
        <v>0</v>
      </c>
      <c r="T3662" s="2">
        <v>0</v>
      </c>
      <c r="U3662" s="2">
        <v>386</v>
      </c>
      <c r="V3662" t="s">
        <v>55</v>
      </c>
    </row>
    <row r="3663" spans="1:22" ht="15.75" hidden="1" thickBot="1" x14ac:dyDescent="0.3">
      <c r="A3663" t="s">
        <v>8265</v>
      </c>
      <c r="B3663" s="6" t="s">
        <v>10550</v>
      </c>
      <c r="C3663" t="s">
        <v>1</v>
      </c>
      <c r="D3663" t="s">
        <v>7706</v>
      </c>
      <c r="E3663" t="s">
        <v>10329</v>
      </c>
      <c r="F3663" t="s">
        <v>10330</v>
      </c>
      <c r="G3663">
        <v>7552</v>
      </c>
      <c r="H3663">
        <v>7552</v>
      </c>
      <c r="I3663">
        <v>7552</v>
      </c>
      <c r="J3663">
        <v>7552</v>
      </c>
      <c r="K3663">
        <v>0</v>
      </c>
      <c r="L3663" s="2">
        <v>0</v>
      </c>
      <c r="M3663" s="2">
        <v>0</v>
      </c>
      <c r="N3663" s="2">
        <v>0</v>
      </c>
      <c r="O3663" s="2">
        <v>193.34</v>
      </c>
      <c r="P3663" s="2">
        <v>0</v>
      </c>
      <c r="Q3663" s="2">
        <v>0</v>
      </c>
      <c r="R3663" s="2">
        <v>0</v>
      </c>
      <c r="S3663" s="2">
        <v>0</v>
      </c>
      <c r="T3663" s="2">
        <v>0</v>
      </c>
      <c r="U3663" s="2">
        <v>193.34</v>
      </c>
      <c r="V3663" t="s">
        <v>55</v>
      </c>
    </row>
    <row r="3664" spans="1:22" ht="15.75" hidden="1" thickBot="1" x14ac:dyDescent="0.3">
      <c r="A3664" t="s">
        <v>8265</v>
      </c>
      <c r="B3664" s="6" t="s">
        <v>10550</v>
      </c>
      <c r="C3664" t="s">
        <v>1</v>
      </c>
      <c r="D3664" t="s">
        <v>7706</v>
      </c>
      <c r="E3664" t="s">
        <v>10329</v>
      </c>
      <c r="F3664" t="s">
        <v>10330</v>
      </c>
      <c r="G3664">
        <v>7551</v>
      </c>
      <c r="H3664">
        <v>7551</v>
      </c>
      <c r="I3664">
        <v>7551</v>
      </c>
      <c r="J3664">
        <v>7551</v>
      </c>
      <c r="K3664">
        <v>0</v>
      </c>
      <c r="L3664" s="2">
        <v>0</v>
      </c>
      <c r="M3664" s="2">
        <v>0</v>
      </c>
      <c r="N3664" s="2">
        <v>0</v>
      </c>
      <c r="O3664" s="2">
        <v>83</v>
      </c>
      <c r="P3664" s="2">
        <v>0</v>
      </c>
      <c r="Q3664" s="2">
        <v>0</v>
      </c>
      <c r="R3664" s="2">
        <v>0</v>
      </c>
      <c r="S3664" s="2">
        <v>0</v>
      </c>
      <c r="T3664" s="2">
        <v>0</v>
      </c>
      <c r="U3664" s="2">
        <v>83</v>
      </c>
      <c r="V3664" t="s">
        <v>55</v>
      </c>
    </row>
    <row r="3665" spans="1:22" ht="15.75" hidden="1" thickBot="1" x14ac:dyDescent="0.3">
      <c r="A3665" t="s">
        <v>8265</v>
      </c>
      <c r="B3665" s="6" t="s">
        <v>10550</v>
      </c>
      <c r="C3665" t="s">
        <v>1</v>
      </c>
      <c r="D3665" t="s">
        <v>7706</v>
      </c>
      <c r="E3665" t="s">
        <v>10329</v>
      </c>
      <c r="F3665" t="s">
        <v>10330</v>
      </c>
      <c r="G3665">
        <v>7550</v>
      </c>
      <c r="H3665">
        <v>7550</v>
      </c>
      <c r="I3665">
        <v>7550</v>
      </c>
      <c r="J3665">
        <v>7550</v>
      </c>
      <c r="K3665">
        <v>0</v>
      </c>
      <c r="L3665" s="2">
        <v>0</v>
      </c>
      <c r="M3665" s="2">
        <v>0</v>
      </c>
      <c r="N3665" s="2">
        <v>0</v>
      </c>
      <c r="O3665" s="2">
        <v>30</v>
      </c>
      <c r="P3665" s="2">
        <v>0</v>
      </c>
      <c r="Q3665" s="2">
        <v>0</v>
      </c>
      <c r="R3665" s="2">
        <v>0</v>
      </c>
      <c r="S3665" s="2">
        <v>0</v>
      </c>
      <c r="T3665" s="2">
        <v>0</v>
      </c>
      <c r="U3665" s="2">
        <v>30</v>
      </c>
      <c r="V3665" t="s">
        <v>55</v>
      </c>
    </row>
    <row r="3666" spans="1:22" ht="15.75" hidden="1" thickBot="1" x14ac:dyDescent="0.3">
      <c r="A3666" t="s">
        <v>8265</v>
      </c>
      <c r="B3666" s="6" t="s">
        <v>10550</v>
      </c>
      <c r="C3666" t="s">
        <v>1</v>
      </c>
      <c r="D3666" t="s">
        <v>7706</v>
      </c>
      <c r="E3666" t="s">
        <v>10329</v>
      </c>
      <c r="F3666" t="s">
        <v>10330</v>
      </c>
      <c r="G3666">
        <v>7549</v>
      </c>
      <c r="H3666">
        <v>7549</v>
      </c>
      <c r="I3666">
        <v>7549</v>
      </c>
      <c r="J3666">
        <v>7549</v>
      </c>
      <c r="K3666">
        <v>0</v>
      </c>
      <c r="L3666" s="2">
        <v>0</v>
      </c>
      <c r="M3666" s="2">
        <v>0</v>
      </c>
      <c r="N3666" s="2">
        <v>0</v>
      </c>
      <c r="O3666" s="2">
        <v>55.55</v>
      </c>
      <c r="P3666" s="2">
        <v>0</v>
      </c>
      <c r="Q3666" s="2">
        <v>0</v>
      </c>
      <c r="R3666" s="2">
        <v>0</v>
      </c>
      <c r="S3666" s="2">
        <v>0</v>
      </c>
      <c r="T3666" s="2">
        <v>0</v>
      </c>
      <c r="U3666" s="2">
        <v>55.55</v>
      </c>
      <c r="V3666" t="s">
        <v>55</v>
      </c>
    </row>
    <row r="3667" spans="1:22" ht="15.75" hidden="1" thickBot="1" x14ac:dyDescent="0.3">
      <c r="A3667" t="s">
        <v>8265</v>
      </c>
      <c r="B3667" s="6" t="s">
        <v>10550</v>
      </c>
      <c r="C3667" t="s">
        <v>1</v>
      </c>
      <c r="D3667" t="s">
        <v>7706</v>
      </c>
      <c r="E3667" t="s">
        <v>10329</v>
      </c>
      <c r="F3667" t="s">
        <v>10330</v>
      </c>
      <c r="G3667">
        <v>7548</v>
      </c>
      <c r="H3667">
        <v>7548</v>
      </c>
      <c r="I3667">
        <v>7548</v>
      </c>
      <c r="J3667">
        <v>7548</v>
      </c>
      <c r="K3667">
        <v>0</v>
      </c>
      <c r="L3667" s="2">
        <v>0</v>
      </c>
      <c r="M3667" s="2">
        <v>0</v>
      </c>
      <c r="N3667" s="2">
        <v>0</v>
      </c>
      <c r="O3667" s="2">
        <v>60</v>
      </c>
      <c r="P3667" s="2">
        <v>0</v>
      </c>
      <c r="Q3667" s="2">
        <v>0</v>
      </c>
      <c r="R3667" s="2">
        <v>0</v>
      </c>
      <c r="S3667" s="2">
        <v>0</v>
      </c>
      <c r="T3667" s="2">
        <v>0</v>
      </c>
      <c r="U3667" s="2">
        <v>60</v>
      </c>
      <c r="V3667" t="s">
        <v>55</v>
      </c>
    </row>
    <row r="3668" spans="1:22" ht="15.75" hidden="1" thickBot="1" x14ac:dyDescent="0.3">
      <c r="A3668" t="s">
        <v>8265</v>
      </c>
      <c r="B3668" s="6" t="s">
        <v>10550</v>
      </c>
      <c r="C3668" t="s">
        <v>1</v>
      </c>
      <c r="D3668" t="s">
        <v>7706</v>
      </c>
      <c r="E3668" t="s">
        <v>10329</v>
      </c>
      <c r="F3668" t="s">
        <v>10330</v>
      </c>
      <c r="G3668">
        <v>7547</v>
      </c>
      <c r="H3668">
        <v>7547</v>
      </c>
      <c r="I3668">
        <v>7547</v>
      </c>
      <c r="J3668">
        <v>7547</v>
      </c>
      <c r="K3668">
        <v>0</v>
      </c>
      <c r="L3668" s="2">
        <v>0</v>
      </c>
      <c r="M3668" s="2">
        <v>0</v>
      </c>
      <c r="N3668" s="2">
        <v>0</v>
      </c>
      <c r="O3668" s="2">
        <v>75</v>
      </c>
      <c r="P3668" s="2">
        <v>0</v>
      </c>
      <c r="Q3668" s="2">
        <v>0</v>
      </c>
      <c r="R3668" s="2">
        <v>0</v>
      </c>
      <c r="S3668" s="2">
        <v>0</v>
      </c>
      <c r="T3668" s="2">
        <v>0</v>
      </c>
      <c r="U3668" s="2">
        <v>75</v>
      </c>
      <c r="V3668" t="s">
        <v>55</v>
      </c>
    </row>
    <row r="3669" spans="1:22" ht="15.75" hidden="1" thickBot="1" x14ac:dyDescent="0.3">
      <c r="A3669" t="s">
        <v>8265</v>
      </c>
      <c r="B3669" s="6" t="s">
        <v>10550</v>
      </c>
      <c r="C3669" t="s">
        <v>1</v>
      </c>
      <c r="D3669" t="s">
        <v>7706</v>
      </c>
      <c r="E3669" t="s">
        <v>10329</v>
      </c>
      <c r="F3669" t="s">
        <v>10330</v>
      </c>
      <c r="G3669">
        <v>7546</v>
      </c>
      <c r="H3669">
        <v>7546</v>
      </c>
      <c r="I3669">
        <v>7546</v>
      </c>
      <c r="J3669">
        <v>7546</v>
      </c>
      <c r="K3669">
        <v>0</v>
      </c>
      <c r="L3669" s="2">
        <v>0</v>
      </c>
      <c r="M3669" s="2">
        <v>0</v>
      </c>
      <c r="N3669" s="2">
        <v>0</v>
      </c>
      <c r="O3669" s="2">
        <v>360</v>
      </c>
      <c r="P3669" s="2">
        <v>0</v>
      </c>
      <c r="Q3669" s="2">
        <v>0</v>
      </c>
      <c r="R3669" s="2">
        <v>0</v>
      </c>
      <c r="S3669" s="2">
        <v>0</v>
      </c>
      <c r="T3669" s="2">
        <v>0</v>
      </c>
      <c r="U3669" s="2">
        <v>360</v>
      </c>
      <c r="V3669" t="s">
        <v>55</v>
      </c>
    </row>
    <row r="3670" spans="1:22" ht="15.75" hidden="1" thickBot="1" x14ac:dyDescent="0.3">
      <c r="A3670" t="s">
        <v>8265</v>
      </c>
      <c r="B3670" s="6" t="s">
        <v>10550</v>
      </c>
      <c r="C3670" t="s">
        <v>1</v>
      </c>
      <c r="D3670" t="s">
        <v>7706</v>
      </c>
      <c r="E3670" t="s">
        <v>10329</v>
      </c>
      <c r="F3670" t="s">
        <v>10330</v>
      </c>
      <c r="G3670">
        <v>7545</v>
      </c>
      <c r="H3670">
        <v>7545</v>
      </c>
      <c r="I3670">
        <v>7545</v>
      </c>
      <c r="J3670">
        <v>7545</v>
      </c>
      <c r="K3670">
        <v>0</v>
      </c>
      <c r="L3670" s="2">
        <v>0</v>
      </c>
      <c r="M3670" s="2">
        <v>0</v>
      </c>
      <c r="N3670" s="2">
        <v>0</v>
      </c>
      <c r="O3670" s="2">
        <v>74</v>
      </c>
      <c r="P3670" s="2">
        <v>0</v>
      </c>
      <c r="Q3670" s="2">
        <v>0</v>
      </c>
      <c r="R3670" s="2">
        <v>0</v>
      </c>
      <c r="S3670" s="2">
        <v>0</v>
      </c>
      <c r="T3670" s="2">
        <v>0</v>
      </c>
      <c r="U3670" s="2">
        <v>74</v>
      </c>
      <c r="V3670" t="s">
        <v>55</v>
      </c>
    </row>
    <row r="3671" spans="1:22" ht="15.75" hidden="1" thickBot="1" x14ac:dyDescent="0.3">
      <c r="A3671" t="s">
        <v>8265</v>
      </c>
      <c r="B3671" s="6" t="s">
        <v>10550</v>
      </c>
      <c r="C3671" t="s">
        <v>1</v>
      </c>
      <c r="D3671" t="s">
        <v>7706</v>
      </c>
      <c r="E3671" t="s">
        <v>10329</v>
      </c>
      <c r="F3671" t="s">
        <v>10330</v>
      </c>
      <c r="G3671">
        <v>7544</v>
      </c>
      <c r="H3671">
        <v>7544</v>
      </c>
      <c r="I3671">
        <v>7544</v>
      </c>
      <c r="J3671">
        <v>7544</v>
      </c>
      <c r="K3671">
        <v>0</v>
      </c>
      <c r="L3671" s="2">
        <v>0</v>
      </c>
      <c r="M3671" s="2">
        <v>0</v>
      </c>
      <c r="N3671" s="2">
        <v>0</v>
      </c>
      <c r="O3671" s="2">
        <v>54.6</v>
      </c>
      <c r="P3671" s="2">
        <v>0</v>
      </c>
      <c r="Q3671" s="2">
        <v>0</v>
      </c>
      <c r="R3671" s="2">
        <v>0</v>
      </c>
      <c r="S3671" s="2">
        <v>0</v>
      </c>
      <c r="T3671" s="2">
        <v>0</v>
      </c>
      <c r="U3671" s="2">
        <v>54.6</v>
      </c>
      <c r="V3671" t="s">
        <v>55</v>
      </c>
    </row>
    <row r="3672" spans="1:22" ht="15.75" hidden="1" thickBot="1" x14ac:dyDescent="0.3">
      <c r="A3672" t="s">
        <v>8265</v>
      </c>
      <c r="B3672" s="6" t="s">
        <v>10550</v>
      </c>
      <c r="C3672" t="s">
        <v>1</v>
      </c>
      <c r="D3672" t="s">
        <v>7706</v>
      </c>
      <c r="E3672" t="s">
        <v>10329</v>
      </c>
      <c r="F3672" t="s">
        <v>10330</v>
      </c>
      <c r="G3672">
        <v>7543</v>
      </c>
      <c r="H3672">
        <v>7543</v>
      </c>
      <c r="I3672">
        <v>7543</v>
      </c>
      <c r="J3672">
        <v>7543</v>
      </c>
      <c r="K3672">
        <v>0</v>
      </c>
      <c r="L3672" s="2">
        <v>0</v>
      </c>
      <c r="M3672" s="2">
        <v>0</v>
      </c>
      <c r="N3672" s="2">
        <v>0</v>
      </c>
      <c r="O3672" s="2">
        <v>9.5</v>
      </c>
      <c r="P3672" s="2">
        <v>0</v>
      </c>
      <c r="Q3672" s="2">
        <v>0</v>
      </c>
      <c r="R3672" s="2">
        <v>0</v>
      </c>
      <c r="S3672" s="2">
        <v>0</v>
      </c>
      <c r="T3672" s="2">
        <v>0</v>
      </c>
      <c r="U3672" s="2">
        <v>9.5</v>
      </c>
      <c r="V3672" t="s">
        <v>55</v>
      </c>
    </row>
    <row r="3673" spans="1:22" ht="15.75" hidden="1" thickBot="1" x14ac:dyDescent="0.3">
      <c r="A3673" t="s">
        <v>8265</v>
      </c>
      <c r="B3673" s="6" t="s">
        <v>10550</v>
      </c>
      <c r="C3673" t="s">
        <v>1</v>
      </c>
      <c r="D3673" t="s">
        <v>7706</v>
      </c>
      <c r="E3673" t="s">
        <v>10329</v>
      </c>
      <c r="F3673" t="s">
        <v>10330</v>
      </c>
      <c r="G3673">
        <v>7542</v>
      </c>
      <c r="H3673">
        <v>7542</v>
      </c>
      <c r="I3673">
        <v>7542</v>
      </c>
      <c r="J3673">
        <v>7542</v>
      </c>
      <c r="K3673">
        <v>0</v>
      </c>
      <c r="L3673" s="2">
        <v>0</v>
      </c>
      <c r="M3673" s="2">
        <v>0</v>
      </c>
      <c r="N3673" s="2">
        <v>0</v>
      </c>
      <c r="O3673" s="2">
        <v>25.5</v>
      </c>
      <c r="P3673" s="2">
        <v>0</v>
      </c>
      <c r="Q3673" s="2">
        <v>0</v>
      </c>
      <c r="R3673" s="2">
        <v>0</v>
      </c>
      <c r="S3673" s="2">
        <v>0</v>
      </c>
      <c r="T3673" s="2">
        <v>0</v>
      </c>
      <c r="U3673" s="2">
        <v>25.5</v>
      </c>
      <c r="V3673" t="s">
        <v>55</v>
      </c>
    </row>
    <row r="3674" spans="1:22" ht="15.75" hidden="1" thickBot="1" x14ac:dyDescent="0.3">
      <c r="A3674" t="s">
        <v>8265</v>
      </c>
      <c r="B3674" s="6" t="s">
        <v>10550</v>
      </c>
      <c r="C3674" t="s">
        <v>1</v>
      </c>
      <c r="D3674" t="s">
        <v>7706</v>
      </c>
      <c r="E3674" t="s">
        <v>10329</v>
      </c>
      <c r="F3674" t="s">
        <v>10330</v>
      </c>
      <c r="G3674">
        <v>7541</v>
      </c>
      <c r="H3674">
        <v>7541</v>
      </c>
      <c r="I3674">
        <v>7541</v>
      </c>
      <c r="J3674">
        <v>7541</v>
      </c>
      <c r="K3674">
        <v>0</v>
      </c>
      <c r="L3674" s="2">
        <v>0</v>
      </c>
      <c r="M3674" s="2">
        <v>0</v>
      </c>
      <c r="N3674" s="2">
        <v>0</v>
      </c>
      <c r="O3674" s="2">
        <v>55</v>
      </c>
      <c r="P3674" s="2">
        <v>0</v>
      </c>
      <c r="Q3674" s="2">
        <v>0</v>
      </c>
      <c r="R3674" s="2">
        <v>0</v>
      </c>
      <c r="S3674" s="2">
        <v>0</v>
      </c>
      <c r="T3674" s="2">
        <v>0</v>
      </c>
      <c r="U3674" s="2">
        <v>55</v>
      </c>
      <c r="V3674" t="s">
        <v>55</v>
      </c>
    </row>
    <row r="3675" spans="1:22" ht="15.75" hidden="1" thickBot="1" x14ac:dyDescent="0.3">
      <c r="A3675" t="s">
        <v>8265</v>
      </c>
      <c r="B3675" s="6" t="s">
        <v>10550</v>
      </c>
      <c r="C3675" t="s">
        <v>1</v>
      </c>
      <c r="D3675" t="s">
        <v>7706</v>
      </c>
      <c r="E3675" t="s">
        <v>10329</v>
      </c>
      <c r="F3675" t="s">
        <v>10330</v>
      </c>
      <c r="G3675">
        <v>7540</v>
      </c>
      <c r="H3675">
        <v>7540</v>
      </c>
      <c r="I3675">
        <v>7540</v>
      </c>
      <c r="J3675">
        <v>7540</v>
      </c>
      <c r="K3675">
        <v>0</v>
      </c>
      <c r="L3675" s="2">
        <v>0</v>
      </c>
      <c r="M3675" s="2">
        <v>0</v>
      </c>
      <c r="N3675" s="2">
        <v>0</v>
      </c>
      <c r="O3675" s="2">
        <v>46.5</v>
      </c>
      <c r="P3675" s="2">
        <v>0</v>
      </c>
      <c r="Q3675" s="2">
        <v>0</v>
      </c>
      <c r="R3675" s="2">
        <v>0</v>
      </c>
      <c r="S3675" s="2">
        <v>0</v>
      </c>
      <c r="T3675" s="2">
        <v>0</v>
      </c>
      <c r="U3675" s="2">
        <v>46.5</v>
      </c>
      <c r="V3675" t="s">
        <v>55</v>
      </c>
    </row>
    <row r="3676" spans="1:22" ht="15.75" hidden="1" thickBot="1" x14ac:dyDescent="0.3">
      <c r="A3676" t="s">
        <v>8265</v>
      </c>
      <c r="B3676" s="6" t="s">
        <v>10550</v>
      </c>
      <c r="C3676" t="s">
        <v>1</v>
      </c>
      <c r="D3676" t="s">
        <v>7706</v>
      </c>
      <c r="E3676" t="s">
        <v>10329</v>
      </c>
      <c r="F3676" t="s">
        <v>10330</v>
      </c>
      <c r="G3676">
        <v>7539</v>
      </c>
      <c r="H3676">
        <v>7539</v>
      </c>
      <c r="I3676">
        <v>7539</v>
      </c>
      <c r="J3676">
        <v>7539</v>
      </c>
      <c r="K3676">
        <v>0</v>
      </c>
      <c r="L3676" s="2">
        <v>0</v>
      </c>
      <c r="M3676" s="2">
        <v>0</v>
      </c>
      <c r="N3676" s="2">
        <v>0</v>
      </c>
      <c r="O3676" s="2">
        <v>0</v>
      </c>
      <c r="P3676" s="2">
        <v>0</v>
      </c>
      <c r="Q3676" s="2">
        <v>0</v>
      </c>
      <c r="R3676" s="2">
        <v>0</v>
      </c>
      <c r="S3676" s="2">
        <v>0</v>
      </c>
      <c r="T3676" s="2">
        <v>0</v>
      </c>
      <c r="U3676" s="2">
        <v>0</v>
      </c>
      <c r="V3676" t="s">
        <v>55</v>
      </c>
    </row>
    <row r="3677" spans="1:22" ht="15.75" hidden="1" thickBot="1" x14ac:dyDescent="0.3">
      <c r="A3677" t="s">
        <v>8265</v>
      </c>
      <c r="B3677" s="6" t="s">
        <v>10550</v>
      </c>
      <c r="C3677" t="s">
        <v>1</v>
      </c>
      <c r="D3677" t="s">
        <v>7706</v>
      </c>
      <c r="E3677" t="s">
        <v>10329</v>
      </c>
      <c r="F3677" t="s">
        <v>10330</v>
      </c>
      <c r="G3677">
        <v>7538</v>
      </c>
      <c r="H3677">
        <v>7538</v>
      </c>
      <c r="I3677">
        <v>7538</v>
      </c>
      <c r="J3677">
        <v>7538</v>
      </c>
      <c r="K3677">
        <v>0</v>
      </c>
      <c r="L3677" s="2">
        <v>0</v>
      </c>
      <c r="M3677" s="2">
        <v>0</v>
      </c>
      <c r="N3677" s="2">
        <v>0</v>
      </c>
      <c r="O3677" s="2">
        <v>6.8</v>
      </c>
      <c r="P3677" s="2">
        <v>0</v>
      </c>
      <c r="Q3677" s="2">
        <v>0</v>
      </c>
      <c r="R3677" s="2">
        <v>0</v>
      </c>
      <c r="S3677" s="2">
        <v>0</v>
      </c>
      <c r="T3677" s="2">
        <v>0</v>
      </c>
      <c r="U3677" s="2">
        <v>6.8</v>
      </c>
      <c r="V3677" t="s">
        <v>55</v>
      </c>
    </row>
    <row r="3678" spans="1:22" ht="15.75" hidden="1" thickBot="1" x14ac:dyDescent="0.3">
      <c r="A3678" t="s">
        <v>8265</v>
      </c>
      <c r="B3678" s="6" t="s">
        <v>10550</v>
      </c>
      <c r="C3678" t="s">
        <v>1</v>
      </c>
      <c r="D3678" t="s">
        <v>7706</v>
      </c>
      <c r="E3678" t="s">
        <v>10329</v>
      </c>
      <c r="F3678" t="s">
        <v>10330</v>
      </c>
      <c r="G3678">
        <v>7537</v>
      </c>
      <c r="H3678">
        <v>7537</v>
      </c>
      <c r="I3678">
        <v>7537</v>
      </c>
      <c r="J3678">
        <v>7537</v>
      </c>
      <c r="K3678">
        <v>0</v>
      </c>
      <c r="L3678" s="2">
        <v>0</v>
      </c>
      <c r="M3678" s="2">
        <v>0</v>
      </c>
      <c r="N3678" s="2">
        <v>0</v>
      </c>
      <c r="O3678" s="2">
        <v>597.20000000000005</v>
      </c>
      <c r="P3678" s="2">
        <v>0</v>
      </c>
      <c r="Q3678" s="2">
        <v>0</v>
      </c>
      <c r="R3678" s="2">
        <v>0</v>
      </c>
      <c r="S3678" s="2">
        <v>0</v>
      </c>
      <c r="T3678" s="2">
        <v>0</v>
      </c>
      <c r="U3678" s="2">
        <v>597.20000000000005</v>
      </c>
      <c r="V3678" t="s">
        <v>55</v>
      </c>
    </row>
    <row r="3679" spans="1:22" ht="15.75" hidden="1" thickBot="1" x14ac:dyDescent="0.3">
      <c r="A3679" t="s">
        <v>8265</v>
      </c>
      <c r="B3679" s="6" t="s">
        <v>10550</v>
      </c>
      <c r="C3679" t="s">
        <v>1</v>
      </c>
      <c r="D3679" t="s">
        <v>7706</v>
      </c>
      <c r="E3679" t="s">
        <v>10329</v>
      </c>
      <c r="F3679" t="s">
        <v>10330</v>
      </c>
      <c r="G3679">
        <v>7536</v>
      </c>
      <c r="H3679">
        <v>7536</v>
      </c>
      <c r="I3679">
        <v>7536</v>
      </c>
      <c r="J3679">
        <v>7536</v>
      </c>
      <c r="K3679">
        <v>0</v>
      </c>
      <c r="L3679" s="2">
        <v>0</v>
      </c>
      <c r="M3679" s="2">
        <v>0</v>
      </c>
      <c r="N3679" s="2">
        <v>0</v>
      </c>
      <c r="O3679" s="2">
        <v>0.75</v>
      </c>
      <c r="P3679" s="2">
        <v>0</v>
      </c>
      <c r="Q3679" s="2">
        <v>0</v>
      </c>
      <c r="R3679" s="2">
        <v>0</v>
      </c>
      <c r="S3679" s="2">
        <v>0</v>
      </c>
      <c r="T3679" s="2">
        <v>0</v>
      </c>
      <c r="U3679" s="2">
        <v>0.75</v>
      </c>
      <c r="V3679" t="s">
        <v>55</v>
      </c>
    </row>
    <row r="3680" spans="1:22" ht="15.75" hidden="1" thickBot="1" x14ac:dyDescent="0.3">
      <c r="A3680" t="s">
        <v>8265</v>
      </c>
      <c r="B3680" s="6" t="s">
        <v>10550</v>
      </c>
      <c r="C3680" t="s">
        <v>1</v>
      </c>
      <c r="D3680" t="s">
        <v>7706</v>
      </c>
      <c r="E3680" t="s">
        <v>10329</v>
      </c>
      <c r="F3680" t="s">
        <v>10330</v>
      </c>
      <c r="G3680">
        <v>7535</v>
      </c>
      <c r="H3680">
        <v>7535</v>
      </c>
      <c r="I3680">
        <v>7535</v>
      </c>
      <c r="J3680">
        <v>7535</v>
      </c>
      <c r="K3680">
        <v>0</v>
      </c>
      <c r="L3680" s="2">
        <v>0</v>
      </c>
      <c r="M3680" s="2">
        <v>0</v>
      </c>
      <c r="N3680" s="2">
        <v>0</v>
      </c>
      <c r="O3680" s="2">
        <v>199.98</v>
      </c>
      <c r="P3680" s="2">
        <v>0</v>
      </c>
      <c r="Q3680" s="2">
        <v>0</v>
      </c>
      <c r="R3680" s="2">
        <v>0</v>
      </c>
      <c r="S3680" s="2">
        <v>0</v>
      </c>
      <c r="T3680" s="2">
        <v>0</v>
      </c>
      <c r="U3680" s="2">
        <v>199.98</v>
      </c>
      <c r="V3680" t="s">
        <v>55</v>
      </c>
    </row>
    <row r="3681" spans="1:22" ht="15.75" hidden="1" thickBot="1" x14ac:dyDescent="0.3">
      <c r="A3681" t="s">
        <v>8265</v>
      </c>
      <c r="B3681" s="6" t="s">
        <v>10550</v>
      </c>
      <c r="C3681" t="s">
        <v>1</v>
      </c>
      <c r="D3681" t="s">
        <v>7706</v>
      </c>
      <c r="E3681" t="s">
        <v>10329</v>
      </c>
      <c r="F3681" t="s">
        <v>10330</v>
      </c>
      <c r="G3681">
        <v>7534</v>
      </c>
      <c r="H3681">
        <v>7534</v>
      </c>
      <c r="I3681">
        <v>7534</v>
      </c>
      <c r="J3681">
        <v>7534</v>
      </c>
      <c r="K3681">
        <v>0</v>
      </c>
      <c r="L3681" s="2">
        <v>0</v>
      </c>
      <c r="M3681" s="2">
        <v>0</v>
      </c>
      <c r="N3681" s="2">
        <v>0</v>
      </c>
      <c r="O3681" s="2">
        <v>47.5</v>
      </c>
      <c r="P3681" s="2">
        <v>0</v>
      </c>
      <c r="Q3681" s="2">
        <v>0</v>
      </c>
      <c r="R3681" s="2">
        <v>0</v>
      </c>
      <c r="S3681" s="2">
        <v>0</v>
      </c>
      <c r="T3681" s="2">
        <v>0</v>
      </c>
      <c r="U3681" s="2">
        <v>47.5</v>
      </c>
      <c r="V3681" t="s">
        <v>55</v>
      </c>
    </row>
    <row r="3682" spans="1:22" ht="15.75" hidden="1" thickBot="1" x14ac:dyDescent="0.3">
      <c r="A3682" t="s">
        <v>8265</v>
      </c>
      <c r="B3682" s="6" t="s">
        <v>10550</v>
      </c>
      <c r="C3682" t="s">
        <v>1</v>
      </c>
      <c r="D3682" t="s">
        <v>7706</v>
      </c>
      <c r="E3682" t="s">
        <v>10329</v>
      </c>
      <c r="F3682" t="s">
        <v>10330</v>
      </c>
      <c r="G3682">
        <v>7533</v>
      </c>
      <c r="H3682">
        <v>7533</v>
      </c>
      <c r="I3682">
        <v>7533</v>
      </c>
      <c r="J3682">
        <v>7533</v>
      </c>
      <c r="K3682">
        <v>0</v>
      </c>
      <c r="L3682" s="2">
        <v>0</v>
      </c>
      <c r="M3682" s="2">
        <v>0</v>
      </c>
      <c r="N3682" s="2">
        <v>0</v>
      </c>
      <c r="O3682" s="2">
        <v>45</v>
      </c>
      <c r="P3682" s="2">
        <v>0</v>
      </c>
      <c r="Q3682" s="2">
        <v>0</v>
      </c>
      <c r="R3682" s="2">
        <v>0</v>
      </c>
      <c r="S3682" s="2">
        <v>0</v>
      </c>
      <c r="T3682" s="2">
        <v>0</v>
      </c>
      <c r="U3682" s="2">
        <v>45</v>
      </c>
      <c r="V3682" t="s">
        <v>55</v>
      </c>
    </row>
    <row r="3683" spans="1:22" ht="15.75" hidden="1" thickBot="1" x14ac:dyDescent="0.3">
      <c r="A3683" t="s">
        <v>8265</v>
      </c>
      <c r="B3683" s="6" t="s">
        <v>10550</v>
      </c>
      <c r="C3683" t="s">
        <v>1</v>
      </c>
      <c r="D3683" t="s">
        <v>7706</v>
      </c>
      <c r="E3683" t="s">
        <v>10329</v>
      </c>
      <c r="F3683" t="s">
        <v>10330</v>
      </c>
      <c r="G3683">
        <v>7532</v>
      </c>
      <c r="H3683">
        <v>7532</v>
      </c>
      <c r="I3683">
        <v>7532</v>
      </c>
      <c r="J3683">
        <v>7532</v>
      </c>
      <c r="K3683">
        <v>0</v>
      </c>
      <c r="L3683" s="2">
        <v>0</v>
      </c>
      <c r="M3683" s="2">
        <v>0</v>
      </c>
      <c r="N3683" s="2">
        <v>0</v>
      </c>
      <c r="O3683" s="2">
        <v>33</v>
      </c>
      <c r="P3683" s="2">
        <v>0</v>
      </c>
      <c r="Q3683" s="2">
        <v>0</v>
      </c>
      <c r="R3683" s="2">
        <v>0</v>
      </c>
      <c r="S3683" s="2">
        <v>0</v>
      </c>
      <c r="T3683" s="2">
        <v>0</v>
      </c>
      <c r="U3683" s="2">
        <v>33</v>
      </c>
      <c r="V3683" t="s">
        <v>55</v>
      </c>
    </row>
    <row r="3684" spans="1:22" ht="15.75" hidden="1" thickBot="1" x14ac:dyDescent="0.3">
      <c r="A3684" t="s">
        <v>8265</v>
      </c>
      <c r="B3684" s="6" t="s">
        <v>10550</v>
      </c>
      <c r="C3684" t="s">
        <v>1</v>
      </c>
      <c r="D3684" t="s">
        <v>7706</v>
      </c>
      <c r="E3684" t="s">
        <v>10329</v>
      </c>
      <c r="F3684" t="s">
        <v>10330</v>
      </c>
      <c r="G3684">
        <v>7531</v>
      </c>
      <c r="H3684">
        <v>7531</v>
      </c>
      <c r="I3684">
        <v>7531</v>
      </c>
      <c r="J3684">
        <v>7531</v>
      </c>
      <c r="K3684">
        <v>0</v>
      </c>
      <c r="L3684" s="2">
        <v>0</v>
      </c>
      <c r="M3684" s="2">
        <v>0</v>
      </c>
      <c r="N3684" s="2">
        <v>0</v>
      </c>
      <c r="O3684" s="2">
        <v>579</v>
      </c>
      <c r="P3684" s="2">
        <v>0</v>
      </c>
      <c r="Q3684" s="2">
        <v>0</v>
      </c>
      <c r="R3684" s="2">
        <v>0</v>
      </c>
      <c r="S3684" s="2">
        <v>0</v>
      </c>
      <c r="T3684" s="2">
        <v>0</v>
      </c>
      <c r="U3684" s="2">
        <v>579</v>
      </c>
      <c r="V3684" t="s">
        <v>55</v>
      </c>
    </row>
    <row r="3685" spans="1:22" ht="15.75" hidden="1" thickBot="1" x14ac:dyDescent="0.3">
      <c r="A3685" t="s">
        <v>8265</v>
      </c>
      <c r="B3685" s="6" t="s">
        <v>10550</v>
      </c>
      <c r="C3685" t="s">
        <v>1</v>
      </c>
      <c r="D3685" t="s">
        <v>7706</v>
      </c>
      <c r="E3685" t="s">
        <v>10329</v>
      </c>
      <c r="F3685" t="s">
        <v>10330</v>
      </c>
      <c r="G3685">
        <v>7530</v>
      </c>
      <c r="H3685">
        <v>7530</v>
      </c>
      <c r="I3685">
        <v>7530</v>
      </c>
      <c r="J3685">
        <v>7530</v>
      </c>
      <c r="K3685">
        <v>0</v>
      </c>
      <c r="L3685" s="2">
        <v>0</v>
      </c>
      <c r="M3685" s="2">
        <v>0</v>
      </c>
      <c r="N3685" s="2">
        <v>0</v>
      </c>
      <c r="O3685" s="2">
        <v>33.75</v>
      </c>
      <c r="P3685" s="2">
        <v>0</v>
      </c>
      <c r="Q3685" s="2">
        <v>0</v>
      </c>
      <c r="R3685" s="2">
        <v>0</v>
      </c>
      <c r="S3685" s="2">
        <v>0</v>
      </c>
      <c r="T3685" s="2">
        <v>0</v>
      </c>
      <c r="U3685" s="2">
        <v>33.75</v>
      </c>
      <c r="V3685" t="s">
        <v>55</v>
      </c>
    </row>
    <row r="3686" spans="1:22" ht="15.75" hidden="1" thickBot="1" x14ac:dyDescent="0.3">
      <c r="A3686" t="s">
        <v>8265</v>
      </c>
      <c r="B3686" s="6" t="s">
        <v>10550</v>
      </c>
      <c r="C3686" t="s">
        <v>1</v>
      </c>
      <c r="D3686" t="s">
        <v>7706</v>
      </c>
      <c r="E3686" t="s">
        <v>10329</v>
      </c>
      <c r="F3686" t="s">
        <v>10330</v>
      </c>
      <c r="G3686">
        <v>7529</v>
      </c>
      <c r="H3686">
        <v>7529</v>
      </c>
      <c r="I3686">
        <v>7529</v>
      </c>
      <c r="J3686">
        <v>7529</v>
      </c>
      <c r="K3686">
        <v>0</v>
      </c>
      <c r="L3686" s="2">
        <v>0</v>
      </c>
      <c r="M3686" s="2">
        <v>0</v>
      </c>
      <c r="N3686" s="2">
        <v>0</v>
      </c>
      <c r="O3686" s="2">
        <v>301</v>
      </c>
      <c r="P3686" s="2">
        <v>0</v>
      </c>
      <c r="Q3686" s="2">
        <v>0</v>
      </c>
      <c r="R3686" s="2">
        <v>0</v>
      </c>
      <c r="S3686" s="2">
        <v>0</v>
      </c>
      <c r="T3686" s="2">
        <v>0</v>
      </c>
      <c r="U3686" s="2">
        <v>301</v>
      </c>
      <c r="V3686" t="s">
        <v>55</v>
      </c>
    </row>
    <row r="3687" spans="1:22" ht="15.75" hidden="1" thickBot="1" x14ac:dyDescent="0.3">
      <c r="A3687" t="s">
        <v>8265</v>
      </c>
      <c r="B3687" s="6" t="s">
        <v>10549</v>
      </c>
      <c r="C3687" t="s">
        <v>1</v>
      </c>
      <c r="D3687" t="s">
        <v>7706</v>
      </c>
      <c r="E3687" t="s">
        <v>10329</v>
      </c>
      <c r="F3687" t="s">
        <v>10330</v>
      </c>
      <c r="G3687">
        <v>7528</v>
      </c>
      <c r="H3687">
        <v>7528</v>
      </c>
      <c r="I3687">
        <v>7528</v>
      </c>
      <c r="J3687">
        <v>7528</v>
      </c>
      <c r="K3687">
        <v>0</v>
      </c>
      <c r="L3687" s="2">
        <v>0</v>
      </c>
      <c r="M3687" s="2">
        <v>0</v>
      </c>
      <c r="N3687" s="2">
        <v>0</v>
      </c>
      <c r="O3687" s="2">
        <v>86.5</v>
      </c>
      <c r="P3687" s="2">
        <v>0</v>
      </c>
      <c r="Q3687" s="2">
        <v>0</v>
      </c>
      <c r="R3687" s="2">
        <v>0</v>
      </c>
      <c r="S3687" s="2">
        <v>0</v>
      </c>
      <c r="T3687" s="2">
        <v>0</v>
      </c>
      <c r="U3687" s="2">
        <v>86.5</v>
      </c>
      <c r="V3687" t="s">
        <v>55</v>
      </c>
    </row>
    <row r="3688" spans="1:22" ht="15.75" hidden="1" thickBot="1" x14ac:dyDescent="0.3">
      <c r="A3688" t="s">
        <v>8265</v>
      </c>
      <c r="B3688" s="6" t="s">
        <v>10549</v>
      </c>
      <c r="C3688" t="s">
        <v>1</v>
      </c>
      <c r="D3688" t="s">
        <v>7706</v>
      </c>
      <c r="E3688" t="s">
        <v>10329</v>
      </c>
      <c r="F3688" t="s">
        <v>10330</v>
      </c>
      <c r="G3688">
        <v>7527</v>
      </c>
      <c r="H3688">
        <v>7527</v>
      </c>
      <c r="I3688">
        <v>7527</v>
      </c>
      <c r="J3688">
        <v>7527</v>
      </c>
      <c r="K3688">
        <v>0</v>
      </c>
      <c r="L3688" s="2">
        <v>0</v>
      </c>
      <c r="M3688" s="2">
        <v>0</v>
      </c>
      <c r="N3688" s="2">
        <v>0</v>
      </c>
      <c r="O3688" s="2">
        <v>16.5</v>
      </c>
      <c r="P3688" s="2">
        <v>0</v>
      </c>
      <c r="Q3688" s="2">
        <v>0</v>
      </c>
      <c r="R3688" s="2">
        <v>0</v>
      </c>
      <c r="S3688" s="2">
        <v>0</v>
      </c>
      <c r="T3688" s="2">
        <v>0</v>
      </c>
      <c r="U3688" s="2">
        <v>16.5</v>
      </c>
      <c r="V3688" t="s">
        <v>55</v>
      </c>
    </row>
    <row r="3689" spans="1:22" ht="15.75" hidden="1" thickBot="1" x14ac:dyDescent="0.3">
      <c r="A3689" t="s">
        <v>8265</v>
      </c>
      <c r="B3689" s="6" t="s">
        <v>10549</v>
      </c>
      <c r="C3689" t="s">
        <v>1</v>
      </c>
      <c r="D3689" t="s">
        <v>7706</v>
      </c>
      <c r="E3689" t="s">
        <v>10329</v>
      </c>
      <c r="F3689" t="s">
        <v>10330</v>
      </c>
      <c r="G3689">
        <v>7526</v>
      </c>
      <c r="H3689">
        <v>7526</v>
      </c>
      <c r="I3689">
        <v>7526</v>
      </c>
      <c r="J3689">
        <v>7526</v>
      </c>
      <c r="K3689">
        <v>0</v>
      </c>
      <c r="L3689" s="2">
        <v>0</v>
      </c>
      <c r="M3689" s="2">
        <v>0</v>
      </c>
      <c r="N3689" s="2">
        <v>0</v>
      </c>
      <c r="O3689" s="2">
        <v>34.6</v>
      </c>
      <c r="P3689" s="2">
        <v>0</v>
      </c>
      <c r="Q3689" s="2">
        <v>0</v>
      </c>
      <c r="R3689" s="2">
        <v>0</v>
      </c>
      <c r="S3689" s="2">
        <v>0</v>
      </c>
      <c r="T3689" s="2">
        <v>0</v>
      </c>
      <c r="U3689" s="2">
        <v>34.6</v>
      </c>
      <c r="V3689" t="s">
        <v>55</v>
      </c>
    </row>
    <row r="3690" spans="1:22" ht="15.75" hidden="1" thickBot="1" x14ac:dyDescent="0.3">
      <c r="A3690" t="s">
        <v>8265</v>
      </c>
      <c r="B3690" s="6" t="s">
        <v>10549</v>
      </c>
      <c r="C3690" t="s">
        <v>1</v>
      </c>
      <c r="D3690" t="s">
        <v>7706</v>
      </c>
      <c r="E3690" t="s">
        <v>10329</v>
      </c>
      <c r="F3690" t="s">
        <v>10330</v>
      </c>
      <c r="G3690">
        <v>7525</v>
      </c>
      <c r="H3690">
        <v>7525</v>
      </c>
      <c r="I3690">
        <v>7525</v>
      </c>
      <c r="J3690">
        <v>7525</v>
      </c>
      <c r="K3690">
        <v>0</v>
      </c>
      <c r="L3690" s="2">
        <v>0</v>
      </c>
      <c r="M3690" s="2">
        <v>0</v>
      </c>
      <c r="N3690" s="2">
        <v>0</v>
      </c>
      <c r="O3690" s="2">
        <v>110</v>
      </c>
      <c r="P3690" s="2">
        <v>0</v>
      </c>
      <c r="Q3690" s="2">
        <v>0</v>
      </c>
      <c r="R3690" s="2">
        <v>0</v>
      </c>
      <c r="S3690" s="2">
        <v>0</v>
      </c>
      <c r="T3690" s="2">
        <v>0</v>
      </c>
      <c r="U3690" s="2">
        <v>110</v>
      </c>
      <c r="V3690" t="s">
        <v>55</v>
      </c>
    </row>
    <row r="3691" spans="1:22" ht="15.75" hidden="1" thickBot="1" x14ac:dyDescent="0.3">
      <c r="A3691" t="s">
        <v>8265</v>
      </c>
      <c r="B3691" s="6" t="s">
        <v>10549</v>
      </c>
      <c r="C3691" t="s">
        <v>1</v>
      </c>
      <c r="D3691" t="s">
        <v>7706</v>
      </c>
      <c r="E3691" t="s">
        <v>10329</v>
      </c>
      <c r="F3691" t="s">
        <v>10330</v>
      </c>
      <c r="G3691">
        <v>7524</v>
      </c>
      <c r="H3691">
        <v>7524</v>
      </c>
      <c r="I3691">
        <v>7524</v>
      </c>
      <c r="J3691">
        <v>7524</v>
      </c>
      <c r="K3691">
        <v>0</v>
      </c>
      <c r="L3691" s="2">
        <v>0</v>
      </c>
      <c r="M3691" s="2">
        <v>0</v>
      </c>
      <c r="N3691" s="2">
        <v>0</v>
      </c>
      <c r="O3691" s="2">
        <v>40.04</v>
      </c>
      <c r="P3691" s="2">
        <v>0</v>
      </c>
      <c r="Q3691" s="2">
        <v>0</v>
      </c>
      <c r="R3691" s="2">
        <v>0</v>
      </c>
      <c r="S3691" s="2">
        <v>0</v>
      </c>
      <c r="T3691" s="2">
        <v>0</v>
      </c>
      <c r="U3691" s="2">
        <v>40.04</v>
      </c>
      <c r="V3691" t="s">
        <v>55</v>
      </c>
    </row>
    <row r="3692" spans="1:22" ht="15.75" hidden="1" thickBot="1" x14ac:dyDescent="0.3">
      <c r="A3692" t="s">
        <v>8265</v>
      </c>
      <c r="B3692" s="6" t="s">
        <v>10549</v>
      </c>
      <c r="C3692" t="s">
        <v>1</v>
      </c>
      <c r="D3692" t="s">
        <v>7706</v>
      </c>
      <c r="E3692" t="s">
        <v>10329</v>
      </c>
      <c r="F3692" t="s">
        <v>10330</v>
      </c>
      <c r="G3692">
        <v>7523</v>
      </c>
      <c r="H3692">
        <v>7523</v>
      </c>
      <c r="I3692">
        <v>7523</v>
      </c>
      <c r="J3692">
        <v>7523</v>
      </c>
      <c r="K3692">
        <v>0</v>
      </c>
      <c r="L3692" s="2">
        <v>0</v>
      </c>
      <c r="M3692" s="2">
        <v>0</v>
      </c>
      <c r="N3692" s="2">
        <v>0</v>
      </c>
      <c r="O3692" s="2">
        <v>449.6</v>
      </c>
      <c r="P3692" s="2">
        <v>0</v>
      </c>
      <c r="Q3692" s="2">
        <v>0</v>
      </c>
      <c r="R3692" s="2">
        <v>0</v>
      </c>
      <c r="S3692" s="2">
        <v>0</v>
      </c>
      <c r="T3692" s="2">
        <v>0</v>
      </c>
      <c r="U3692" s="2">
        <v>449.6</v>
      </c>
      <c r="V3692" t="s">
        <v>55</v>
      </c>
    </row>
    <row r="3693" spans="1:22" ht="15.75" hidden="1" thickBot="1" x14ac:dyDescent="0.3">
      <c r="A3693" t="s">
        <v>8265</v>
      </c>
      <c r="B3693" s="6" t="s">
        <v>10549</v>
      </c>
      <c r="C3693" t="s">
        <v>1</v>
      </c>
      <c r="D3693" t="s">
        <v>7706</v>
      </c>
      <c r="E3693" t="s">
        <v>10329</v>
      </c>
      <c r="F3693" t="s">
        <v>10330</v>
      </c>
      <c r="G3693">
        <v>7522</v>
      </c>
      <c r="H3693">
        <v>7522</v>
      </c>
      <c r="I3693">
        <v>7522</v>
      </c>
      <c r="J3693">
        <v>7522</v>
      </c>
      <c r="K3693">
        <v>0</v>
      </c>
      <c r="L3693" s="2">
        <v>0</v>
      </c>
      <c r="M3693" s="2">
        <v>0</v>
      </c>
      <c r="N3693" s="2">
        <v>0</v>
      </c>
      <c r="O3693" s="2">
        <v>829</v>
      </c>
      <c r="P3693" s="2">
        <v>0</v>
      </c>
      <c r="Q3693" s="2">
        <v>0</v>
      </c>
      <c r="R3693" s="2">
        <v>0</v>
      </c>
      <c r="S3693" s="2">
        <v>0</v>
      </c>
      <c r="T3693" s="2">
        <v>0</v>
      </c>
      <c r="U3693" s="2">
        <v>829</v>
      </c>
      <c r="V3693" t="s">
        <v>55</v>
      </c>
    </row>
    <row r="3694" spans="1:22" ht="15.75" hidden="1" thickBot="1" x14ac:dyDescent="0.3">
      <c r="A3694" t="s">
        <v>8265</v>
      </c>
      <c r="B3694" s="6" t="s">
        <v>10549</v>
      </c>
      <c r="C3694" t="s">
        <v>1</v>
      </c>
      <c r="D3694" t="s">
        <v>7706</v>
      </c>
      <c r="E3694" t="s">
        <v>10329</v>
      </c>
      <c r="F3694" t="s">
        <v>10330</v>
      </c>
      <c r="G3694">
        <v>7521</v>
      </c>
      <c r="H3694">
        <v>7521</v>
      </c>
      <c r="I3694">
        <v>7521</v>
      </c>
      <c r="J3694">
        <v>7521</v>
      </c>
      <c r="K3694">
        <v>0</v>
      </c>
      <c r="L3694" s="2">
        <v>0</v>
      </c>
      <c r="M3694" s="2">
        <v>0</v>
      </c>
      <c r="N3694" s="2">
        <v>0</v>
      </c>
      <c r="O3694" s="2">
        <v>170.5</v>
      </c>
      <c r="P3694" s="2">
        <v>0</v>
      </c>
      <c r="Q3694" s="2">
        <v>0</v>
      </c>
      <c r="R3694" s="2">
        <v>0</v>
      </c>
      <c r="S3694" s="2">
        <v>0</v>
      </c>
      <c r="T3694" s="2">
        <v>0</v>
      </c>
      <c r="U3694" s="2">
        <v>170.5</v>
      </c>
      <c r="V3694" t="s">
        <v>55</v>
      </c>
    </row>
    <row r="3695" spans="1:22" ht="15.75" hidden="1" thickBot="1" x14ac:dyDescent="0.3">
      <c r="A3695" t="s">
        <v>8265</v>
      </c>
      <c r="B3695" s="6" t="s">
        <v>10549</v>
      </c>
      <c r="C3695" t="s">
        <v>1</v>
      </c>
      <c r="D3695" t="s">
        <v>7706</v>
      </c>
      <c r="E3695" t="s">
        <v>10329</v>
      </c>
      <c r="F3695" t="s">
        <v>10330</v>
      </c>
      <c r="G3695">
        <v>7520</v>
      </c>
      <c r="H3695">
        <v>7520</v>
      </c>
      <c r="I3695">
        <v>7520</v>
      </c>
      <c r="J3695">
        <v>7520</v>
      </c>
      <c r="K3695">
        <v>0</v>
      </c>
      <c r="L3695" s="2">
        <v>0</v>
      </c>
      <c r="M3695" s="2">
        <v>0</v>
      </c>
      <c r="N3695" s="2">
        <v>0</v>
      </c>
      <c r="O3695" s="2">
        <v>220</v>
      </c>
      <c r="P3695" s="2">
        <v>0</v>
      </c>
      <c r="Q3695" s="2">
        <v>0</v>
      </c>
      <c r="R3695" s="2">
        <v>0</v>
      </c>
      <c r="S3695" s="2">
        <v>0</v>
      </c>
      <c r="T3695" s="2">
        <v>0</v>
      </c>
      <c r="U3695" s="2">
        <v>220</v>
      </c>
      <c r="V3695" t="s">
        <v>55</v>
      </c>
    </row>
    <row r="3696" spans="1:22" ht="15.75" hidden="1" thickBot="1" x14ac:dyDescent="0.3">
      <c r="A3696" t="s">
        <v>8265</v>
      </c>
      <c r="B3696" s="6" t="s">
        <v>10549</v>
      </c>
      <c r="C3696" t="s">
        <v>1</v>
      </c>
      <c r="D3696" t="s">
        <v>7706</v>
      </c>
      <c r="E3696" t="s">
        <v>10329</v>
      </c>
      <c r="F3696" t="s">
        <v>10330</v>
      </c>
      <c r="G3696">
        <v>7519</v>
      </c>
      <c r="H3696">
        <v>7519</v>
      </c>
      <c r="I3696">
        <v>7519</v>
      </c>
      <c r="J3696">
        <v>7519</v>
      </c>
      <c r="K3696">
        <v>0</v>
      </c>
      <c r="L3696" s="2">
        <v>0</v>
      </c>
      <c r="M3696" s="2">
        <v>0</v>
      </c>
      <c r="N3696" s="2">
        <v>0</v>
      </c>
      <c r="O3696" s="2">
        <v>90</v>
      </c>
      <c r="P3696" s="2">
        <v>0</v>
      </c>
      <c r="Q3696" s="2">
        <v>0</v>
      </c>
      <c r="R3696" s="2">
        <v>0</v>
      </c>
      <c r="S3696" s="2">
        <v>0</v>
      </c>
      <c r="T3696" s="2">
        <v>0</v>
      </c>
      <c r="U3696" s="2">
        <v>90</v>
      </c>
      <c r="V3696" t="s">
        <v>55</v>
      </c>
    </row>
    <row r="3697" spans="1:22" ht="15.75" hidden="1" thickBot="1" x14ac:dyDescent="0.3">
      <c r="A3697" t="s">
        <v>8265</v>
      </c>
      <c r="B3697" s="6" t="s">
        <v>10549</v>
      </c>
      <c r="C3697" t="s">
        <v>1</v>
      </c>
      <c r="D3697" t="s">
        <v>7706</v>
      </c>
      <c r="E3697" t="s">
        <v>10329</v>
      </c>
      <c r="F3697" t="s">
        <v>10330</v>
      </c>
      <c r="G3697">
        <v>7518</v>
      </c>
      <c r="H3697">
        <v>7518</v>
      </c>
      <c r="I3697">
        <v>7518</v>
      </c>
      <c r="J3697">
        <v>7518</v>
      </c>
      <c r="K3697">
        <v>0</v>
      </c>
      <c r="L3697" s="2">
        <v>0</v>
      </c>
      <c r="M3697" s="2">
        <v>0</v>
      </c>
      <c r="N3697" s="2">
        <v>0</v>
      </c>
      <c r="O3697" s="2">
        <v>733.75</v>
      </c>
      <c r="P3697" s="2">
        <v>0</v>
      </c>
      <c r="Q3697" s="2">
        <v>0</v>
      </c>
      <c r="R3697" s="2">
        <v>0</v>
      </c>
      <c r="S3697" s="2">
        <v>0</v>
      </c>
      <c r="T3697" s="2">
        <v>0</v>
      </c>
      <c r="U3697" s="2">
        <v>733.75</v>
      </c>
      <c r="V3697" t="s">
        <v>55</v>
      </c>
    </row>
    <row r="3698" spans="1:22" ht="15.75" hidden="1" thickBot="1" x14ac:dyDescent="0.3">
      <c r="A3698" t="s">
        <v>8265</v>
      </c>
      <c r="B3698" s="6" t="s">
        <v>10549</v>
      </c>
      <c r="C3698" t="s">
        <v>1</v>
      </c>
      <c r="D3698" t="s">
        <v>7706</v>
      </c>
      <c r="E3698" t="s">
        <v>10329</v>
      </c>
      <c r="F3698" t="s">
        <v>10330</v>
      </c>
      <c r="G3698">
        <v>7517</v>
      </c>
      <c r="H3698">
        <v>7517</v>
      </c>
      <c r="I3698">
        <v>7517</v>
      </c>
      <c r="J3698">
        <v>7517</v>
      </c>
      <c r="K3698">
        <v>0</v>
      </c>
      <c r="L3698" s="2">
        <v>0</v>
      </c>
      <c r="M3698" s="2">
        <v>0</v>
      </c>
      <c r="N3698" s="2">
        <v>0</v>
      </c>
      <c r="O3698" s="2">
        <v>23.3</v>
      </c>
      <c r="P3698" s="2">
        <v>0</v>
      </c>
      <c r="Q3698" s="2">
        <v>0</v>
      </c>
      <c r="R3698" s="2">
        <v>0</v>
      </c>
      <c r="S3698" s="2">
        <v>0</v>
      </c>
      <c r="T3698" s="2">
        <v>0</v>
      </c>
      <c r="U3698" s="2">
        <v>23.3</v>
      </c>
      <c r="V3698" t="s">
        <v>55</v>
      </c>
    </row>
    <row r="3699" spans="1:22" ht="15.75" hidden="1" thickBot="1" x14ac:dyDescent="0.3">
      <c r="A3699" t="s">
        <v>8265</v>
      </c>
      <c r="B3699" s="6" t="s">
        <v>10549</v>
      </c>
      <c r="C3699" t="s">
        <v>1</v>
      </c>
      <c r="D3699" t="s">
        <v>7706</v>
      </c>
      <c r="E3699" t="s">
        <v>10329</v>
      </c>
      <c r="F3699" t="s">
        <v>10330</v>
      </c>
      <c r="G3699">
        <v>7516</v>
      </c>
      <c r="H3699">
        <v>7516</v>
      </c>
      <c r="I3699">
        <v>7516</v>
      </c>
      <c r="J3699">
        <v>7516</v>
      </c>
      <c r="K3699">
        <v>0</v>
      </c>
      <c r="L3699" s="2">
        <v>0</v>
      </c>
      <c r="M3699" s="2">
        <v>0</v>
      </c>
      <c r="N3699" s="2">
        <v>0</v>
      </c>
      <c r="O3699" s="2">
        <v>171</v>
      </c>
      <c r="P3699" s="2">
        <v>0</v>
      </c>
      <c r="Q3699" s="2">
        <v>0</v>
      </c>
      <c r="R3699" s="2">
        <v>0</v>
      </c>
      <c r="S3699" s="2">
        <v>0</v>
      </c>
      <c r="T3699" s="2">
        <v>0</v>
      </c>
      <c r="U3699" s="2">
        <v>171</v>
      </c>
      <c r="V3699" t="s">
        <v>55</v>
      </c>
    </row>
    <row r="3700" spans="1:22" ht="15.75" hidden="1" thickBot="1" x14ac:dyDescent="0.3">
      <c r="A3700" t="s">
        <v>8265</v>
      </c>
      <c r="B3700" s="6" t="s">
        <v>10549</v>
      </c>
      <c r="C3700" t="s">
        <v>1</v>
      </c>
      <c r="D3700" t="s">
        <v>7706</v>
      </c>
      <c r="E3700" t="s">
        <v>10329</v>
      </c>
      <c r="F3700" t="s">
        <v>10330</v>
      </c>
      <c r="G3700">
        <v>7515</v>
      </c>
      <c r="H3700">
        <v>7515</v>
      </c>
      <c r="I3700">
        <v>7515</v>
      </c>
      <c r="J3700">
        <v>7515</v>
      </c>
      <c r="K3700">
        <v>0</v>
      </c>
      <c r="L3700" s="2">
        <v>0</v>
      </c>
      <c r="M3700" s="2">
        <v>0</v>
      </c>
      <c r="N3700" s="2">
        <v>0</v>
      </c>
      <c r="O3700" s="2">
        <v>98</v>
      </c>
      <c r="P3700" s="2">
        <v>0</v>
      </c>
      <c r="Q3700" s="2">
        <v>0</v>
      </c>
      <c r="R3700" s="2">
        <v>0</v>
      </c>
      <c r="S3700" s="2">
        <v>0</v>
      </c>
      <c r="T3700" s="2">
        <v>0</v>
      </c>
      <c r="U3700" s="2">
        <v>98</v>
      </c>
      <c r="V3700" t="s">
        <v>55</v>
      </c>
    </row>
    <row r="3701" spans="1:22" ht="15.75" hidden="1" thickBot="1" x14ac:dyDescent="0.3">
      <c r="A3701" t="s">
        <v>8265</v>
      </c>
      <c r="B3701" s="6" t="s">
        <v>10549</v>
      </c>
      <c r="C3701" t="s">
        <v>1</v>
      </c>
      <c r="D3701" t="s">
        <v>7706</v>
      </c>
      <c r="E3701" t="s">
        <v>10329</v>
      </c>
      <c r="F3701" t="s">
        <v>10330</v>
      </c>
      <c r="G3701">
        <v>7514</v>
      </c>
      <c r="H3701">
        <v>7514</v>
      </c>
      <c r="I3701">
        <v>7514</v>
      </c>
      <c r="J3701">
        <v>7514</v>
      </c>
      <c r="K3701">
        <v>0</v>
      </c>
      <c r="L3701" s="2">
        <v>0</v>
      </c>
      <c r="M3701" s="2">
        <v>0</v>
      </c>
      <c r="N3701" s="2">
        <v>0</v>
      </c>
      <c r="O3701" s="2">
        <v>169.4</v>
      </c>
      <c r="P3701" s="2">
        <v>0</v>
      </c>
      <c r="Q3701" s="2">
        <v>0</v>
      </c>
      <c r="R3701" s="2">
        <v>0</v>
      </c>
      <c r="S3701" s="2">
        <v>0</v>
      </c>
      <c r="T3701" s="2">
        <v>0</v>
      </c>
      <c r="U3701" s="2">
        <v>169.4</v>
      </c>
      <c r="V3701" t="s">
        <v>55</v>
      </c>
    </row>
    <row r="3702" spans="1:22" ht="15.75" hidden="1" thickBot="1" x14ac:dyDescent="0.3">
      <c r="A3702" t="s">
        <v>8265</v>
      </c>
      <c r="B3702" s="6" t="s">
        <v>10549</v>
      </c>
      <c r="C3702" t="s">
        <v>1</v>
      </c>
      <c r="D3702" t="s">
        <v>7706</v>
      </c>
      <c r="E3702" t="s">
        <v>10329</v>
      </c>
      <c r="F3702" t="s">
        <v>10330</v>
      </c>
      <c r="G3702">
        <v>7513</v>
      </c>
      <c r="H3702">
        <v>7513</v>
      </c>
      <c r="I3702">
        <v>7513</v>
      </c>
      <c r="J3702">
        <v>7513</v>
      </c>
      <c r="K3702">
        <v>0</v>
      </c>
      <c r="L3702" s="2">
        <v>0</v>
      </c>
      <c r="M3702" s="2">
        <v>0</v>
      </c>
      <c r="N3702" s="2">
        <v>0</v>
      </c>
      <c r="O3702" s="2">
        <v>0</v>
      </c>
      <c r="P3702" s="2">
        <v>0</v>
      </c>
      <c r="Q3702" s="2">
        <v>0</v>
      </c>
      <c r="R3702" s="2">
        <v>0</v>
      </c>
      <c r="S3702" s="2">
        <v>0</v>
      </c>
      <c r="T3702" s="2">
        <v>0</v>
      </c>
      <c r="U3702" s="2">
        <v>0</v>
      </c>
      <c r="V3702" t="s">
        <v>55</v>
      </c>
    </row>
    <row r="3703" spans="1:22" ht="15.75" hidden="1" thickBot="1" x14ac:dyDescent="0.3">
      <c r="A3703" t="s">
        <v>8265</v>
      </c>
      <c r="B3703" s="6" t="s">
        <v>10549</v>
      </c>
      <c r="C3703" t="s">
        <v>1</v>
      </c>
      <c r="D3703" t="s">
        <v>7706</v>
      </c>
      <c r="E3703" t="s">
        <v>10329</v>
      </c>
      <c r="F3703" t="s">
        <v>10330</v>
      </c>
      <c r="G3703">
        <v>7512</v>
      </c>
      <c r="H3703">
        <v>7512</v>
      </c>
      <c r="I3703">
        <v>7512</v>
      </c>
      <c r="J3703">
        <v>7512</v>
      </c>
      <c r="K3703">
        <v>0</v>
      </c>
      <c r="L3703" s="2">
        <v>0</v>
      </c>
      <c r="M3703" s="2">
        <v>0</v>
      </c>
      <c r="N3703" s="2">
        <v>0</v>
      </c>
      <c r="O3703" s="2">
        <v>220</v>
      </c>
      <c r="P3703" s="2">
        <v>0</v>
      </c>
      <c r="Q3703" s="2">
        <v>0</v>
      </c>
      <c r="R3703" s="2">
        <v>0</v>
      </c>
      <c r="S3703" s="2">
        <v>0</v>
      </c>
      <c r="T3703" s="2">
        <v>0</v>
      </c>
      <c r="U3703" s="2">
        <v>220</v>
      </c>
      <c r="V3703" t="s">
        <v>55</v>
      </c>
    </row>
    <row r="3704" spans="1:22" ht="15.75" hidden="1" thickBot="1" x14ac:dyDescent="0.3">
      <c r="A3704" t="s">
        <v>8265</v>
      </c>
      <c r="B3704" s="6" t="s">
        <v>10549</v>
      </c>
      <c r="C3704" t="s">
        <v>1</v>
      </c>
      <c r="D3704" t="s">
        <v>7706</v>
      </c>
      <c r="E3704" t="s">
        <v>10329</v>
      </c>
      <c r="F3704" t="s">
        <v>10330</v>
      </c>
      <c r="G3704">
        <v>7511</v>
      </c>
      <c r="H3704">
        <v>7511</v>
      </c>
      <c r="I3704">
        <v>7511</v>
      </c>
      <c r="J3704">
        <v>7511</v>
      </c>
      <c r="K3704">
        <v>0</v>
      </c>
      <c r="L3704" s="2">
        <v>0</v>
      </c>
      <c r="M3704" s="2">
        <v>0</v>
      </c>
      <c r="N3704" s="2">
        <v>0</v>
      </c>
      <c r="O3704" s="2">
        <v>105.75</v>
      </c>
      <c r="P3704" s="2">
        <v>0</v>
      </c>
      <c r="Q3704" s="2">
        <v>0</v>
      </c>
      <c r="R3704" s="2">
        <v>0</v>
      </c>
      <c r="S3704" s="2">
        <v>0</v>
      </c>
      <c r="T3704" s="2">
        <v>0</v>
      </c>
      <c r="U3704" s="2">
        <v>105.75</v>
      </c>
      <c r="V3704" t="s">
        <v>55</v>
      </c>
    </row>
    <row r="3705" spans="1:22" ht="15.75" hidden="1" thickBot="1" x14ac:dyDescent="0.3">
      <c r="A3705" t="s">
        <v>8265</v>
      </c>
      <c r="B3705" s="6" t="s">
        <v>10549</v>
      </c>
      <c r="C3705" t="s">
        <v>1</v>
      </c>
      <c r="D3705" t="s">
        <v>7706</v>
      </c>
      <c r="E3705" t="s">
        <v>10329</v>
      </c>
      <c r="F3705" t="s">
        <v>10330</v>
      </c>
      <c r="G3705">
        <v>7510</v>
      </c>
      <c r="H3705">
        <v>7510</v>
      </c>
      <c r="I3705">
        <v>7510</v>
      </c>
      <c r="J3705">
        <v>7510</v>
      </c>
      <c r="K3705">
        <v>0</v>
      </c>
      <c r="L3705" s="2">
        <v>0</v>
      </c>
      <c r="M3705" s="2">
        <v>0</v>
      </c>
      <c r="N3705" s="2">
        <v>0</v>
      </c>
      <c r="O3705" s="2">
        <v>230</v>
      </c>
      <c r="P3705" s="2">
        <v>0</v>
      </c>
      <c r="Q3705" s="2">
        <v>0</v>
      </c>
      <c r="R3705" s="2">
        <v>0</v>
      </c>
      <c r="S3705" s="2">
        <v>0</v>
      </c>
      <c r="T3705" s="2">
        <v>0</v>
      </c>
      <c r="U3705" s="2">
        <v>230</v>
      </c>
      <c r="V3705" t="s">
        <v>55</v>
      </c>
    </row>
    <row r="3706" spans="1:22" ht="15.75" hidden="1" thickBot="1" x14ac:dyDescent="0.3">
      <c r="A3706" t="s">
        <v>8265</v>
      </c>
      <c r="B3706" s="6" t="s">
        <v>10548</v>
      </c>
      <c r="C3706" t="s">
        <v>1</v>
      </c>
      <c r="D3706" t="s">
        <v>7706</v>
      </c>
      <c r="E3706" t="s">
        <v>10329</v>
      </c>
      <c r="F3706" t="s">
        <v>10330</v>
      </c>
      <c r="G3706">
        <v>7509</v>
      </c>
      <c r="H3706">
        <v>7509</v>
      </c>
      <c r="I3706">
        <v>7509</v>
      </c>
      <c r="J3706">
        <v>7509</v>
      </c>
      <c r="K3706">
        <v>0</v>
      </c>
      <c r="L3706" s="2">
        <v>0</v>
      </c>
      <c r="M3706" s="2">
        <v>0</v>
      </c>
      <c r="N3706" s="2">
        <v>0</v>
      </c>
      <c r="O3706" s="2">
        <v>794</v>
      </c>
      <c r="P3706" s="2">
        <v>0</v>
      </c>
      <c r="Q3706" s="2">
        <v>0</v>
      </c>
      <c r="R3706" s="2">
        <v>0</v>
      </c>
      <c r="S3706" s="2">
        <v>0</v>
      </c>
      <c r="T3706" s="2">
        <v>0</v>
      </c>
      <c r="U3706" s="2">
        <v>794</v>
      </c>
      <c r="V3706" t="s">
        <v>55</v>
      </c>
    </row>
    <row r="3707" spans="1:22" ht="15.75" hidden="1" thickBot="1" x14ac:dyDescent="0.3">
      <c r="A3707" t="s">
        <v>8265</v>
      </c>
      <c r="B3707" s="6" t="s">
        <v>10548</v>
      </c>
      <c r="C3707" t="s">
        <v>1</v>
      </c>
      <c r="D3707" t="s">
        <v>7706</v>
      </c>
      <c r="E3707" t="s">
        <v>10329</v>
      </c>
      <c r="F3707" t="s">
        <v>10330</v>
      </c>
      <c r="G3707">
        <v>7508</v>
      </c>
      <c r="H3707">
        <v>7508</v>
      </c>
      <c r="I3707">
        <v>7508</v>
      </c>
      <c r="J3707">
        <v>7508</v>
      </c>
      <c r="K3707">
        <v>0</v>
      </c>
      <c r="L3707" s="2">
        <v>0</v>
      </c>
      <c r="M3707" s="2">
        <v>0</v>
      </c>
      <c r="N3707" s="2">
        <v>0</v>
      </c>
      <c r="O3707" s="2">
        <v>14.52</v>
      </c>
      <c r="P3707" s="2">
        <v>0</v>
      </c>
      <c r="Q3707" s="2">
        <v>0</v>
      </c>
      <c r="R3707" s="2">
        <v>0</v>
      </c>
      <c r="S3707" s="2">
        <v>0</v>
      </c>
      <c r="T3707" s="2">
        <v>0</v>
      </c>
      <c r="U3707" s="2">
        <v>14.52</v>
      </c>
      <c r="V3707" t="s">
        <v>55</v>
      </c>
    </row>
    <row r="3708" spans="1:22" ht="15.75" hidden="1" thickBot="1" x14ac:dyDescent="0.3">
      <c r="A3708" t="s">
        <v>8265</v>
      </c>
      <c r="B3708" s="6" t="s">
        <v>10548</v>
      </c>
      <c r="C3708" t="s">
        <v>1</v>
      </c>
      <c r="D3708" t="s">
        <v>7706</v>
      </c>
      <c r="E3708" t="s">
        <v>10329</v>
      </c>
      <c r="F3708" t="s">
        <v>10330</v>
      </c>
      <c r="G3708">
        <v>7507</v>
      </c>
      <c r="H3708">
        <v>7507</v>
      </c>
      <c r="I3708">
        <v>7507</v>
      </c>
      <c r="J3708">
        <v>7507</v>
      </c>
      <c r="K3708">
        <v>0</v>
      </c>
      <c r="L3708" s="2">
        <v>0</v>
      </c>
      <c r="M3708" s="2">
        <v>0</v>
      </c>
      <c r="N3708" s="2">
        <v>0</v>
      </c>
      <c r="O3708" s="2">
        <v>100.12</v>
      </c>
      <c r="P3708" s="2">
        <v>0</v>
      </c>
      <c r="Q3708" s="2">
        <v>0</v>
      </c>
      <c r="R3708" s="2">
        <v>0</v>
      </c>
      <c r="S3708" s="2">
        <v>0</v>
      </c>
      <c r="T3708" s="2">
        <v>0</v>
      </c>
      <c r="U3708" s="2">
        <v>100.12</v>
      </c>
      <c r="V3708" t="s">
        <v>55</v>
      </c>
    </row>
    <row r="3709" spans="1:22" ht="15.75" hidden="1" thickBot="1" x14ac:dyDescent="0.3">
      <c r="A3709" t="s">
        <v>8265</v>
      </c>
      <c r="B3709" s="6" t="s">
        <v>10548</v>
      </c>
      <c r="C3709" t="s">
        <v>1</v>
      </c>
      <c r="D3709" t="s">
        <v>7706</v>
      </c>
      <c r="E3709" t="s">
        <v>10329</v>
      </c>
      <c r="F3709" t="s">
        <v>10330</v>
      </c>
      <c r="G3709">
        <v>7506</v>
      </c>
      <c r="H3709">
        <v>7506</v>
      </c>
      <c r="I3709">
        <v>7506</v>
      </c>
      <c r="J3709">
        <v>7506</v>
      </c>
      <c r="K3709">
        <v>0</v>
      </c>
      <c r="L3709" s="2">
        <v>0</v>
      </c>
      <c r="M3709" s="2">
        <v>0</v>
      </c>
      <c r="N3709" s="2">
        <v>0</v>
      </c>
      <c r="O3709" s="2">
        <v>555.04999999999995</v>
      </c>
      <c r="P3709" s="2">
        <v>0</v>
      </c>
      <c r="Q3709" s="2">
        <v>0</v>
      </c>
      <c r="R3709" s="2">
        <v>0</v>
      </c>
      <c r="S3709" s="2">
        <v>0</v>
      </c>
      <c r="T3709" s="2">
        <v>0</v>
      </c>
      <c r="U3709" s="2">
        <v>555.04999999999995</v>
      </c>
      <c r="V3709" t="s">
        <v>55</v>
      </c>
    </row>
    <row r="3710" spans="1:22" ht="15.75" hidden="1" thickBot="1" x14ac:dyDescent="0.3">
      <c r="A3710" t="s">
        <v>8265</v>
      </c>
      <c r="B3710" s="6" t="s">
        <v>10548</v>
      </c>
      <c r="C3710" t="s">
        <v>1</v>
      </c>
      <c r="D3710" t="s">
        <v>7706</v>
      </c>
      <c r="E3710" t="s">
        <v>10329</v>
      </c>
      <c r="F3710" t="s">
        <v>10330</v>
      </c>
      <c r="G3710">
        <v>7505</v>
      </c>
      <c r="H3710">
        <v>7505</v>
      </c>
      <c r="I3710">
        <v>7505</v>
      </c>
      <c r="J3710">
        <v>7505</v>
      </c>
      <c r="K3710">
        <v>0</v>
      </c>
      <c r="L3710" s="2">
        <v>0</v>
      </c>
      <c r="M3710" s="2">
        <v>0</v>
      </c>
      <c r="N3710" s="2">
        <v>0</v>
      </c>
      <c r="O3710" s="2">
        <v>34.200000000000003</v>
      </c>
      <c r="P3710" s="2">
        <v>0</v>
      </c>
      <c r="Q3710" s="2">
        <v>0</v>
      </c>
      <c r="R3710" s="2">
        <v>0</v>
      </c>
      <c r="S3710" s="2">
        <v>0</v>
      </c>
      <c r="T3710" s="2">
        <v>0</v>
      </c>
      <c r="U3710" s="2">
        <v>34.200000000000003</v>
      </c>
      <c r="V3710" t="s">
        <v>55</v>
      </c>
    </row>
    <row r="3711" spans="1:22" ht="15.75" hidden="1" thickBot="1" x14ac:dyDescent="0.3">
      <c r="A3711" t="s">
        <v>8265</v>
      </c>
      <c r="B3711" s="6" t="s">
        <v>10548</v>
      </c>
      <c r="C3711" t="s">
        <v>1</v>
      </c>
      <c r="D3711" t="s">
        <v>7706</v>
      </c>
      <c r="E3711" t="s">
        <v>10329</v>
      </c>
      <c r="F3711" t="s">
        <v>10330</v>
      </c>
      <c r="G3711">
        <v>7504</v>
      </c>
      <c r="H3711">
        <v>7504</v>
      </c>
      <c r="I3711">
        <v>7504</v>
      </c>
      <c r="J3711">
        <v>7504</v>
      </c>
      <c r="K3711">
        <v>0</v>
      </c>
      <c r="L3711" s="2">
        <v>0</v>
      </c>
      <c r="M3711" s="2">
        <v>0</v>
      </c>
      <c r="N3711" s="2">
        <v>0</v>
      </c>
      <c r="O3711" s="2">
        <v>2.2999999999999998</v>
      </c>
      <c r="P3711" s="2">
        <v>0</v>
      </c>
      <c r="Q3711" s="2">
        <v>0</v>
      </c>
      <c r="R3711" s="2">
        <v>0</v>
      </c>
      <c r="S3711" s="2">
        <v>0</v>
      </c>
      <c r="T3711" s="2">
        <v>0</v>
      </c>
      <c r="U3711" s="2">
        <v>2.2999999999999998</v>
      </c>
      <c r="V3711" t="s">
        <v>55</v>
      </c>
    </row>
    <row r="3712" spans="1:22" ht="15.75" hidden="1" thickBot="1" x14ac:dyDescent="0.3">
      <c r="A3712" t="s">
        <v>8265</v>
      </c>
      <c r="B3712" s="6" t="s">
        <v>10548</v>
      </c>
      <c r="C3712" t="s">
        <v>1</v>
      </c>
      <c r="D3712" t="s">
        <v>7706</v>
      </c>
      <c r="E3712" t="s">
        <v>10329</v>
      </c>
      <c r="F3712" t="s">
        <v>10330</v>
      </c>
      <c r="G3712">
        <v>7503</v>
      </c>
      <c r="H3712">
        <v>7503</v>
      </c>
      <c r="I3712">
        <v>7503</v>
      </c>
      <c r="J3712">
        <v>7503</v>
      </c>
      <c r="K3712">
        <v>0</v>
      </c>
      <c r="L3712" s="2">
        <v>0</v>
      </c>
      <c r="M3712" s="2">
        <v>0</v>
      </c>
      <c r="N3712" s="2">
        <v>0</v>
      </c>
      <c r="O3712" s="2">
        <v>15.62</v>
      </c>
      <c r="P3712" s="2">
        <v>0</v>
      </c>
      <c r="Q3712" s="2">
        <v>0</v>
      </c>
      <c r="R3712" s="2">
        <v>0</v>
      </c>
      <c r="S3712" s="2">
        <v>0</v>
      </c>
      <c r="T3712" s="2">
        <v>0</v>
      </c>
      <c r="U3712" s="2">
        <v>15.62</v>
      </c>
      <c r="V3712" t="s">
        <v>55</v>
      </c>
    </row>
    <row r="3713" spans="1:22" ht="15.75" hidden="1" thickBot="1" x14ac:dyDescent="0.3">
      <c r="A3713" t="s">
        <v>8265</v>
      </c>
      <c r="B3713" s="6" t="s">
        <v>10548</v>
      </c>
      <c r="C3713" t="s">
        <v>1</v>
      </c>
      <c r="D3713" t="s">
        <v>7706</v>
      </c>
      <c r="E3713" t="s">
        <v>10329</v>
      </c>
      <c r="F3713" t="s">
        <v>10330</v>
      </c>
      <c r="G3713">
        <v>7502</v>
      </c>
      <c r="H3713">
        <v>7502</v>
      </c>
      <c r="I3713">
        <v>7502</v>
      </c>
      <c r="J3713">
        <v>7502</v>
      </c>
      <c r="K3713">
        <v>0</v>
      </c>
      <c r="L3713" s="2">
        <v>0</v>
      </c>
      <c r="M3713" s="2">
        <v>0</v>
      </c>
      <c r="N3713" s="2">
        <v>0</v>
      </c>
      <c r="O3713" s="2">
        <v>6</v>
      </c>
      <c r="P3713" s="2">
        <v>0</v>
      </c>
      <c r="Q3713" s="2">
        <v>0</v>
      </c>
      <c r="R3713" s="2">
        <v>0</v>
      </c>
      <c r="S3713" s="2">
        <v>0</v>
      </c>
      <c r="T3713" s="2">
        <v>0</v>
      </c>
      <c r="U3713" s="2">
        <v>6</v>
      </c>
      <c r="V3713" t="s">
        <v>55</v>
      </c>
    </row>
    <row r="3714" spans="1:22" ht="15.75" hidden="1" thickBot="1" x14ac:dyDescent="0.3">
      <c r="A3714" t="s">
        <v>8265</v>
      </c>
      <c r="B3714" s="6" t="s">
        <v>10548</v>
      </c>
      <c r="C3714" t="s">
        <v>1</v>
      </c>
      <c r="D3714" t="s">
        <v>7706</v>
      </c>
      <c r="E3714" t="s">
        <v>10329</v>
      </c>
      <c r="F3714" t="s">
        <v>10330</v>
      </c>
      <c r="G3714">
        <v>7501</v>
      </c>
      <c r="H3714">
        <v>7501</v>
      </c>
      <c r="I3714">
        <v>7501</v>
      </c>
      <c r="J3714">
        <v>7501</v>
      </c>
      <c r="K3714">
        <v>0</v>
      </c>
      <c r="L3714" s="2">
        <v>0</v>
      </c>
      <c r="M3714" s="2">
        <v>0</v>
      </c>
      <c r="N3714" s="2">
        <v>0</v>
      </c>
      <c r="O3714" s="2">
        <v>480.5</v>
      </c>
      <c r="P3714" s="2">
        <v>0</v>
      </c>
      <c r="Q3714" s="2">
        <v>0</v>
      </c>
      <c r="R3714" s="2">
        <v>0</v>
      </c>
      <c r="S3714" s="2">
        <v>0</v>
      </c>
      <c r="T3714" s="2">
        <v>0</v>
      </c>
      <c r="U3714" s="2">
        <v>480.5</v>
      </c>
      <c r="V3714" t="s">
        <v>55</v>
      </c>
    </row>
    <row r="3715" spans="1:22" ht="15.75" hidden="1" thickBot="1" x14ac:dyDescent="0.3">
      <c r="A3715" t="s">
        <v>8265</v>
      </c>
      <c r="B3715" s="6" t="s">
        <v>10548</v>
      </c>
      <c r="C3715" t="s">
        <v>1</v>
      </c>
      <c r="D3715" t="s">
        <v>7706</v>
      </c>
      <c r="E3715" t="s">
        <v>10329</v>
      </c>
      <c r="F3715" t="s">
        <v>10330</v>
      </c>
      <c r="G3715">
        <v>7500</v>
      </c>
      <c r="H3715">
        <v>7500</v>
      </c>
      <c r="I3715">
        <v>7500</v>
      </c>
      <c r="J3715">
        <v>7500</v>
      </c>
      <c r="K3715">
        <v>0</v>
      </c>
      <c r="L3715" s="2">
        <v>0</v>
      </c>
      <c r="M3715" s="2">
        <v>0</v>
      </c>
      <c r="N3715" s="2">
        <v>0</v>
      </c>
      <c r="O3715" s="2">
        <v>136.4</v>
      </c>
      <c r="P3715" s="2">
        <v>0</v>
      </c>
      <c r="Q3715" s="2">
        <v>0</v>
      </c>
      <c r="R3715" s="2">
        <v>0</v>
      </c>
      <c r="S3715" s="2">
        <v>0</v>
      </c>
      <c r="T3715" s="2">
        <v>0</v>
      </c>
      <c r="U3715" s="2">
        <v>136.4</v>
      </c>
      <c r="V3715" t="s">
        <v>55</v>
      </c>
    </row>
    <row r="3716" spans="1:22" ht="15.75" hidden="1" thickBot="1" x14ac:dyDescent="0.3">
      <c r="A3716" t="s">
        <v>8265</v>
      </c>
      <c r="B3716" s="6" t="s">
        <v>10548</v>
      </c>
      <c r="C3716" t="s">
        <v>1</v>
      </c>
      <c r="D3716" t="s">
        <v>7706</v>
      </c>
      <c r="E3716" t="s">
        <v>10329</v>
      </c>
      <c r="F3716" t="s">
        <v>10330</v>
      </c>
      <c r="G3716">
        <v>7499</v>
      </c>
      <c r="H3716">
        <v>7499</v>
      </c>
      <c r="I3716">
        <v>7499</v>
      </c>
      <c r="J3716">
        <v>7499</v>
      </c>
      <c r="K3716">
        <v>0</v>
      </c>
      <c r="L3716" s="2">
        <v>0</v>
      </c>
      <c r="M3716" s="2">
        <v>0</v>
      </c>
      <c r="N3716" s="2">
        <v>0</v>
      </c>
      <c r="O3716" s="2">
        <v>50</v>
      </c>
      <c r="P3716" s="2">
        <v>0</v>
      </c>
      <c r="Q3716" s="2">
        <v>0</v>
      </c>
      <c r="R3716" s="2">
        <v>0</v>
      </c>
      <c r="S3716" s="2">
        <v>0</v>
      </c>
      <c r="T3716" s="2">
        <v>0</v>
      </c>
      <c r="U3716" s="2">
        <v>50</v>
      </c>
      <c r="V3716" t="s">
        <v>55</v>
      </c>
    </row>
    <row r="3717" spans="1:22" ht="15.75" hidden="1" thickBot="1" x14ac:dyDescent="0.3">
      <c r="A3717" t="s">
        <v>8265</v>
      </c>
      <c r="B3717" s="6" t="s">
        <v>10548</v>
      </c>
      <c r="C3717" t="s">
        <v>1</v>
      </c>
      <c r="D3717" t="s">
        <v>7706</v>
      </c>
      <c r="E3717" t="s">
        <v>10329</v>
      </c>
      <c r="F3717" t="s">
        <v>10330</v>
      </c>
      <c r="G3717">
        <v>7498</v>
      </c>
      <c r="H3717">
        <v>7498</v>
      </c>
      <c r="I3717">
        <v>7498</v>
      </c>
      <c r="J3717">
        <v>7498</v>
      </c>
      <c r="K3717">
        <v>0</v>
      </c>
      <c r="L3717" s="2">
        <v>0</v>
      </c>
      <c r="M3717" s="2">
        <v>0</v>
      </c>
      <c r="N3717" s="2">
        <v>0</v>
      </c>
      <c r="O3717" s="2">
        <v>266.5</v>
      </c>
      <c r="P3717" s="2">
        <v>0</v>
      </c>
      <c r="Q3717" s="2">
        <v>0</v>
      </c>
      <c r="R3717" s="2">
        <v>0</v>
      </c>
      <c r="S3717" s="2">
        <v>0</v>
      </c>
      <c r="T3717" s="2">
        <v>0</v>
      </c>
      <c r="U3717" s="2">
        <v>266.5</v>
      </c>
      <c r="V3717" t="s">
        <v>55</v>
      </c>
    </row>
    <row r="3718" spans="1:22" ht="15.75" hidden="1" thickBot="1" x14ac:dyDescent="0.3">
      <c r="A3718" t="s">
        <v>8265</v>
      </c>
      <c r="B3718" s="6" t="s">
        <v>10548</v>
      </c>
      <c r="C3718" t="s">
        <v>1</v>
      </c>
      <c r="D3718" t="s">
        <v>7706</v>
      </c>
      <c r="E3718" t="s">
        <v>10329</v>
      </c>
      <c r="F3718" t="s">
        <v>10330</v>
      </c>
      <c r="G3718">
        <v>7497</v>
      </c>
      <c r="H3718">
        <v>7497</v>
      </c>
      <c r="I3718">
        <v>7497</v>
      </c>
      <c r="J3718">
        <v>7497</v>
      </c>
      <c r="K3718">
        <v>0</v>
      </c>
      <c r="L3718" s="2">
        <v>0</v>
      </c>
      <c r="M3718" s="2">
        <v>0</v>
      </c>
      <c r="N3718" s="2">
        <v>0</v>
      </c>
      <c r="O3718" s="2">
        <v>3</v>
      </c>
      <c r="P3718" s="2">
        <v>0</v>
      </c>
      <c r="Q3718" s="2">
        <v>0</v>
      </c>
      <c r="R3718" s="2">
        <v>0</v>
      </c>
      <c r="S3718" s="2">
        <v>0</v>
      </c>
      <c r="T3718" s="2">
        <v>0</v>
      </c>
      <c r="U3718" s="2">
        <v>3</v>
      </c>
      <c r="V3718" t="s">
        <v>55</v>
      </c>
    </row>
    <row r="3719" spans="1:22" ht="15.75" hidden="1" thickBot="1" x14ac:dyDescent="0.3">
      <c r="A3719" t="s">
        <v>8265</v>
      </c>
      <c r="B3719" s="6" t="s">
        <v>10548</v>
      </c>
      <c r="C3719" t="s">
        <v>1</v>
      </c>
      <c r="D3719" t="s">
        <v>7706</v>
      </c>
      <c r="E3719" t="s">
        <v>10329</v>
      </c>
      <c r="F3719" t="s">
        <v>10330</v>
      </c>
      <c r="G3719">
        <v>7496</v>
      </c>
      <c r="H3719">
        <v>7496</v>
      </c>
      <c r="I3719">
        <v>7496</v>
      </c>
      <c r="J3719">
        <v>7496</v>
      </c>
      <c r="K3719">
        <v>0</v>
      </c>
      <c r="L3719" s="2">
        <v>0</v>
      </c>
      <c r="M3719" s="2">
        <v>0</v>
      </c>
      <c r="N3719" s="2">
        <v>0</v>
      </c>
      <c r="O3719" s="2">
        <v>142.44999999999999</v>
      </c>
      <c r="P3719" s="2">
        <v>0</v>
      </c>
      <c r="Q3719" s="2">
        <v>0</v>
      </c>
      <c r="R3719" s="2">
        <v>0</v>
      </c>
      <c r="S3719" s="2">
        <v>0</v>
      </c>
      <c r="T3719" s="2">
        <v>0</v>
      </c>
      <c r="U3719" s="2">
        <v>142.44999999999999</v>
      </c>
      <c r="V3719" t="s">
        <v>55</v>
      </c>
    </row>
    <row r="3720" spans="1:22" ht="15.75" hidden="1" thickBot="1" x14ac:dyDescent="0.3">
      <c r="A3720" t="s">
        <v>8265</v>
      </c>
      <c r="B3720" s="6" t="s">
        <v>10548</v>
      </c>
      <c r="C3720" t="s">
        <v>1</v>
      </c>
      <c r="D3720" t="s">
        <v>7706</v>
      </c>
      <c r="E3720" t="s">
        <v>10329</v>
      </c>
      <c r="F3720" t="s">
        <v>10330</v>
      </c>
      <c r="G3720">
        <v>7495</v>
      </c>
      <c r="H3720">
        <v>7495</v>
      </c>
      <c r="I3720">
        <v>7495</v>
      </c>
      <c r="J3720">
        <v>7495</v>
      </c>
      <c r="K3720">
        <v>0</v>
      </c>
      <c r="L3720" s="2">
        <v>0</v>
      </c>
      <c r="M3720" s="2">
        <v>0</v>
      </c>
      <c r="N3720" s="2">
        <v>0</v>
      </c>
      <c r="O3720" s="2">
        <v>0</v>
      </c>
      <c r="P3720" s="2">
        <v>0</v>
      </c>
      <c r="Q3720" s="2">
        <v>0</v>
      </c>
      <c r="R3720" s="2">
        <v>0</v>
      </c>
      <c r="S3720" s="2">
        <v>0</v>
      </c>
      <c r="T3720" s="2">
        <v>0</v>
      </c>
      <c r="U3720" s="2">
        <v>0</v>
      </c>
      <c r="V3720" t="s">
        <v>55</v>
      </c>
    </row>
    <row r="3721" spans="1:22" ht="15.75" hidden="1" thickBot="1" x14ac:dyDescent="0.3">
      <c r="A3721" t="s">
        <v>8265</v>
      </c>
      <c r="B3721" s="6" t="s">
        <v>10548</v>
      </c>
      <c r="C3721" t="s">
        <v>1</v>
      </c>
      <c r="D3721" t="s">
        <v>7706</v>
      </c>
      <c r="E3721" t="s">
        <v>10329</v>
      </c>
      <c r="F3721" t="s">
        <v>10330</v>
      </c>
      <c r="G3721">
        <v>7494</v>
      </c>
      <c r="H3721">
        <v>7494</v>
      </c>
      <c r="I3721">
        <v>7494</v>
      </c>
      <c r="J3721">
        <v>7494</v>
      </c>
      <c r="K3721">
        <v>0</v>
      </c>
      <c r="L3721" s="2">
        <v>0</v>
      </c>
      <c r="M3721" s="2">
        <v>0</v>
      </c>
      <c r="N3721" s="2">
        <v>0</v>
      </c>
      <c r="O3721" s="2">
        <v>23.9</v>
      </c>
      <c r="P3721" s="2">
        <v>0</v>
      </c>
      <c r="Q3721" s="2">
        <v>0</v>
      </c>
      <c r="R3721" s="2">
        <v>0</v>
      </c>
      <c r="S3721" s="2">
        <v>0</v>
      </c>
      <c r="T3721" s="2">
        <v>0</v>
      </c>
      <c r="U3721" s="2">
        <v>23.9</v>
      </c>
      <c r="V3721" t="s">
        <v>55</v>
      </c>
    </row>
    <row r="3722" spans="1:22" ht="15.75" hidden="1" thickBot="1" x14ac:dyDescent="0.3">
      <c r="A3722" t="s">
        <v>8265</v>
      </c>
      <c r="B3722" s="6" t="s">
        <v>10548</v>
      </c>
      <c r="C3722" t="s">
        <v>1</v>
      </c>
      <c r="D3722" t="s">
        <v>7706</v>
      </c>
      <c r="E3722" t="s">
        <v>10329</v>
      </c>
      <c r="F3722" t="s">
        <v>10330</v>
      </c>
      <c r="G3722">
        <v>7493</v>
      </c>
      <c r="H3722">
        <v>7493</v>
      </c>
      <c r="I3722">
        <v>7493</v>
      </c>
      <c r="J3722">
        <v>7493</v>
      </c>
      <c r="K3722">
        <v>0</v>
      </c>
      <c r="L3722" s="2">
        <v>0</v>
      </c>
      <c r="M3722" s="2">
        <v>0</v>
      </c>
      <c r="N3722" s="2">
        <v>0</v>
      </c>
      <c r="O3722" s="2">
        <v>255</v>
      </c>
      <c r="P3722" s="2">
        <v>0</v>
      </c>
      <c r="Q3722" s="2">
        <v>0</v>
      </c>
      <c r="R3722" s="2">
        <v>0</v>
      </c>
      <c r="S3722" s="2">
        <v>0</v>
      </c>
      <c r="T3722" s="2">
        <v>0</v>
      </c>
      <c r="U3722" s="2">
        <v>255</v>
      </c>
      <c r="V3722" t="s">
        <v>55</v>
      </c>
    </row>
    <row r="3723" spans="1:22" ht="15.75" hidden="1" thickBot="1" x14ac:dyDescent="0.3">
      <c r="A3723" t="s">
        <v>8265</v>
      </c>
      <c r="B3723" s="6" t="s">
        <v>10548</v>
      </c>
      <c r="C3723" t="s">
        <v>1</v>
      </c>
      <c r="D3723" t="s">
        <v>7706</v>
      </c>
      <c r="E3723" t="s">
        <v>10329</v>
      </c>
      <c r="F3723" t="s">
        <v>10330</v>
      </c>
      <c r="G3723">
        <v>7492</v>
      </c>
      <c r="H3723">
        <v>7492</v>
      </c>
      <c r="I3723">
        <v>7492</v>
      </c>
      <c r="J3723">
        <v>7492</v>
      </c>
      <c r="K3723">
        <v>0</v>
      </c>
      <c r="L3723" s="2">
        <v>0</v>
      </c>
      <c r="M3723" s="2">
        <v>0</v>
      </c>
      <c r="N3723" s="2">
        <v>0</v>
      </c>
      <c r="O3723" s="2">
        <v>579.5</v>
      </c>
      <c r="P3723" s="2">
        <v>0</v>
      </c>
      <c r="Q3723" s="2">
        <v>0</v>
      </c>
      <c r="R3723" s="2">
        <v>0</v>
      </c>
      <c r="S3723" s="2">
        <v>0</v>
      </c>
      <c r="T3723" s="2">
        <v>0</v>
      </c>
      <c r="U3723" s="2">
        <v>579.5</v>
      </c>
      <c r="V3723" t="s">
        <v>55</v>
      </c>
    </row>
    <row r="3724" spans="1:22" ht="15.75" hidden="1" thickBot="1" x14ac:dyDescent="0.3">
      <c r="A3724" t="s">
        <v>8265</v>
      </c>
      <c r="B3724" s="6" t="s">
        <v>10548</v>
      </c>
      <c r="C3724" t="s">
        <v>1</v>
      </c>
      <c r="D3724" t="s">
        <v>7706</v>
      </c>
      <c r="E3724" t="s">
        <v>10329</v>
      </c>
      <c r="F3724" t="s">
        <v>10330</v>
      </c>
      <c r="G3724">
        <v>7491</v>
      </c>
      <c r="H3724">
        <v>7491</v>
      </c>
      <c r="I3724">
        <v>7491</v>
      </c>
      <c r="J3724">
        <v>7491</v>
      </c>
      <c r="K3724">
        <v>0</v>
      </c>
      <c r="L3724" s="2">
        <v>0</v>
      </c>
      <c r="M3724" s="2">
        <v>0</v>
      </c>
      <c r="N3724" s="2">
        <v>0</v>
      </c>
      <c r="O3724" s="2">
        <v>61</v>
      </c>
      <c r="P3724" s="2">
        <v>0</v>
      </c>
      <c r="Q3724" s="2">
        <v>0</v>
      </c>
      <c r="R3724" s="2">
        <v>0</v>
      </c>
      <c r="S3724" s="2">
        <v>0</v>
      </c>
      <c r="T3724" s="2">
        <v>0</v>
      </c>
      <c r="U3724" s="2">
        <v>61</v>
      </c>
      <c r="V3724" t="s">
        <v>55</v>
      </c>
    </row>
    <row r="3725" spans="1:22" ht="15.75" hidden="1" thickBot="1" x14ac:dyDescent="0.3">
      <c r="A3725" t="s">
        <v>8265</v>
      </c>
      <c r="B3725" s="6" t="s">
        <v>10548</v>
      </c>
      <c r="C3725" t="s">
        <v>1</v>
      </c>
      <c r="D3725" t="s">
        <v>7706</v>
      </c>
      <c r="E3725" t="s">
        <v>10329</v>
      </c>
      <c r="F3725" t="s">
        <v>10330</v>
      </c>
      <c r="G3725">
        <v>7490</v>
      </c>
      <c r="H3725">
        <v>7490</v>
      </c>
      <c r="I3725">
        <v>7490</v>
      </c>
      <c r="J3725">
        <v>7490</v>
      </c>
      <c r="K3725">
        <v>0</v>
      </c>
      <c r="L3725" s="2">
        <v>0</v>
      </c>
      <c r="M3725" s="2">
        <v>0</v>
      </c>
      <c r="N3725" s="2">
        <v>0</v>
      </c>
      <c r="O3725" s="2">
        <v>28.35</v>
      </c>
      <c r="P3725" s="2">
        <v>0</v>
      </c>
      <c r="Q3725" s="2">
        <v>0</v>
      </c>
      <c r="R3725" s="2">
        <v>0</v>
      </c>
      <c r="S3725" s="2">
        <v>0</v>
      </c>
      <c r="T3725" s="2">
        <v>0</v>
      </c>
      <c r="U3725" s="2">
        <v>28.35</v>
      </c>
      <c r="V3725" t="s">
        <v>55</v>
      </c>
    </row>
    <row r="3726" spans="1:22" ht="15.75" hidden="1" thickBot="1" x14ac:dyDescent="0.3">
      <c r="A3726" t="s">
        <v>8265</v>
      </c>
      <c r="B3726" s="6" t="s">
        <v>10548</v>
      </c>
      <c r="C3726" t="s">
        <v>1</v>
      </c>
      <c r="D3726" t="s">
        <v>7706</v>
      </c>
      <c r="E3726" t="s">
        <v>10329</v>
      </c>
      <c r="F3726" t="s">
        <v>10330</v>
      </c>
      <c r="G3726">
        <v>7489</v>
      </c>
      <c r="H3726">
        <v>7489</v>
      </c>
      <c r="I3726">
        <v>7489</v>
      </c>
      <c r="J3726">
        <v>7489</v>
      </c>
      <c r="K3726">
        <v>0</v>
      </c>
      <c r="L3726" s="2">
        <v>0</v>
      </c>
      <c r="M3726" s="2">
        <v>0</v>
      </c>
      <c r="N3726" s="2">
        <v>0</v>
      </c>
      <c r="O3726" s="2">
        <v>443</v>
      </c>
      <c r="P3726" s="2">
        <v>0</v>
      </c>
      <c r="Q3726" s="2">
        <v>0</v>
      </c>
      <c r="R3726" s="2">
        <v>0</v>
      </c>
      <c r="S3726" s="2">
        <v>0</v>
      </c>
      <c r="T3726" s="2">
        <v>0</v>
      </c>
      <c r="U3726" s="2">
        <v>443</v>
      </c>
      <c r="V3726" t="s">
        <v>55</v>
      </c>
    </row>
    <row r="3727" spans="1:22" ht="15.75" hidden="1" thickBot="1" x14ac:dyDescent="0.3">
      <c r="A3727" t="s">
        <v>8265</v>
      </c>
      <c r="B3727" s="6" t="s">
        <v>10548</v>
      </c>
      <c r="C3727" t="s">
        <v>1</v>
      </c>
      <c r="D3727" t="s">
        <v>7706</v>
      </c>
      <c r="E3727" t="s">
        <v>10329</v>
      </c>
      <c r="F3727" t="s">
        <v>10330</v>
      </c>
      <c r="G3727">
        <v>7488</v>
      </c>
      <c r="H3727">
        <v>7488</v>
      </c>
      <c r="I3727">
        <v>7488</v>
      </c>
      <c r="J3727">
        <v>7488</v>
      </c>
      <c r="K3727">
        <v>0</v>
      </c>
      <c r="L3727" s="2">
        <v>0</v>
      </c>
      <c r="M3727" s="2">
        <v>0</v>
      </c>
      <c r="N3727" s="2">
        <v>0</v>
      </c>
      <c r="O3727" s="2">
        <v>100</v>
      </c>
      <c r="P3727" s="2">
        <v>0</v>
      </c>
      <c r="Q3727" s="2">
        <v>0</v>
      </c>
      <c r="R3727" s="2">
        <v>0</v>
      </c>
      <c r="S3727" s="2">
        <v>0</v>
      </c>
      <c r="T3727" s="2">
        <v>0</v>
      </c>
      <c r="U3727" s="2">
        <v>100</v>
      </c>
      <c r="V3727" t="s">
        <v>55</v>
      </c>
    </row>
    <row r="3728" spans="1:22" ht="15.75" hidden="1" thickBot="1" x14ac:dyDescent="0.3">
      <c r="A3728" t="s">
        <v>8265</v>
      </c>
      <c r="B3728" s="6" t="s">
        <v>10548</v>
      </c>
      <c r="C3728" t="s">
        <v>1</v>
      </c>
      <c r="D3728" t="s">
        <v>7706</v>
      </c>
      <c r="E3728" t="s">
        <v>10329</v>
      </c>
      <c r="F3728" t="s">
        <v>10330</v>
      </c>
      <c r="G3728">
        <v>7487</v>
      </c>
      <c r="H3728">
        <v>7487</v>
      </c>
      <c r="I3728">
        <v>7487</v>
      </c>
      <c r="J3728">
        <v>7487</v>
      </c>
      <c r="K3728">
        <v>0</v>
      </c>
      <c r="L3728" s="2">
        <v>0</v>
      </c>
      <c r="M3728" s="2">
        <v>0</v>
      </c>
      <c r="N3728" s="2">
        <v>0</v>
      </c>
      <c r="O3728" s="2">
        <v>150</v>
      </c>
      <c r="P3728" s="2">
        <v>0</v>
      </c>
      <c r="Q3728" s="2">
        <v>0</v>
      </c>
      <c r="R3728" s="2">
        <v>0</v>
      </c>
      <c r="S3728" s="2">
        <v>0</v>
      </c>
      <c r="T3728" s="2">
        <v>0</v>
      </c>
      <c r="U3728" s="2">
        <v>150</v>
      </c>
      <c r="V3728" t="s">
        <v>55</v>
      </c>
    </row>
    <row r="3729" spans="1:22" ht="15.75" hidden="1" thickBot="1" x14ac:dyDescent="0.3">
      <c r="A3729" t="s">
        <v>8265</v>
      </c>
      <c r="B3729" s="6" t="s">
        <v>10548</v>
      </c>
      <c r="C3729" t="s">
        <v>1</v>
      </c>
      <c r="D3729" t="s">
        <v>7706</v>
      </c>
      <c r="E3729" t="s">
        <v>10329</v>
      </c>
      <c r="F3729" t="s">
        <v>10330</v>
      </c>
      <c r="G3729">
        <v>7486</v>
      </c>
      <c r="H3729">
        <v>7486</v>
      </c>
      <c r="I3729">
        <v>7486</v>
      </c>
      <c r="J3729">
        <v>7486</v>
      </c>
      <c r="K3729">
        <v>0</v>
      </c>
      <c r="L3729" s="2">
        <v>0</v>
      </c>
      <c r="M3729" s="2">
        <v>0</v>
      </c>
      <c r="N3729" s="2">
        <v>0</v>
      </c>
      <c r="O3729" s="2">
        <v>10</v>
      </c>
      <c r="P3729" s="2">
        <v>0</v>
      </c>
      <c r="Q3729" s="2">
        <v>0</v>
      </c>
      <c r="R3729" s="2">
        <v>0</v>
      </c>
      <c r="S3729" s="2">
        <v>0</v>
      </c>
      <c r="T3729" s="2">
        <v>0</v>
      </c>
      <c r="U3729" s="2">
        <v>10</v>
      </c>
      <c r="V3729" t="s">
        <v>55</v>
      </c>
    </row>
    <row r="3730" spans="1:22" ht="15.75" hidden="1" thickBot="1" x14ac:dyDescent="0.3">
      <c r="A3730" t="s">
        <v>8265</v>
      </c>
      <c r="B3730" s="6" t="s">
        <v>10548</v>
      </c>
      <c r="C3730" t="s">
        <v>1</v>
      </c>
      <c r="D3730" t="s">
        <v>7706</v>
      </c>
      <c r="E3730" t="s">
        <v>10329</v>
      </c>
      <c r="F3730" t="s">
        <v>10330</v>
      </c>
      <c r="G3730">
        <v>7485</v>
      </c>
      <c r="H3730">
        <v>7485</v>
      </c>
      <c r="I3730">
        <v>7485</v>
      </c>
      <c r="J3730">
        <v>7485</v>
      </c>
      <c r="K3730">
        <v>0</v>
      </c>
      <c r="L3730" s="2">
        <v>0</v>
      </c>
      <c r="M3730" s="2">
        <v>0</v>
      </c>
      <c r="N3730" s="2">
        <v>0</v>
      </c>
      <c r="O3730" s="2">
        <v>585</v>
      </c>
      <c r="P3730" s="2">
        <v>0</v>
      </c>
      <c r="Q3730" s="2">
        <v>0</v>
      </c>
      <c r="R3730" s="2">
        <v>0</v>
      </c>
      <c r="S3730" s="2">
        <v>0</v>
      </c>
      <c r="T3730" s="2">
        <v>0</v>
      </c>
      <c r="U3730" s="2">
        <v>585</v>
      </c>
      <c r="V3730" t="s">
        <v>55</v>
      </c>
    </row>
    <row r="3731" spans="1:22" ht="15.75" hidden="1" thickBot="1" x14ac:dyDescent="0.3">
      <c r="A3731" t="s">
        <v>8265</v>
      </c>
      <c r="B3731" s="6" t="s">
        <v>10548</v>
      </c>
      <c r="C3731" t="s">
        <v>1</v>
      </c>
      <c r="D3731" t="s">
        <v>7706</v>
      </c>
      <c r="E3731" t="s">
        <v>10329</v>
      </c>
      <c r="F3731" t="s">
        <v>10330</v>
      </c>
      <c r="G3731">
        <v>7484</v>
      </c>
      <c r="H3731">
        <v>7484</v>
      </c>
      <c r="I3731">
        <v>7484</v>
      </c>
      <c r="J3731">
        <v>7484</v>
      </c>
      <c r="K3731">
        <v>0</v>
      </c>
      <c r="L3731" s="2">
        <v>0</v>
      </c>
      <c r="M3731" s="2">
        <v>0</v>
      </c>
      <c r="N3731" s="2">
        <v>0</v>
      </c>
      <c r="O3731" s="2">
        <v>383.52</v>
      </c>
      <c r="P3731" s="2">
        <v>0</v>
      </c>
      <c r="Q3731" s="2">
        <v>0</v>
      </c>
      <c r="R3731" s="2">
        <v>0</v>
      </c>
      <c r="S3731" s="2">
        <v>0</v>
      </c>
      <c r="T3731" s="2">
        <v>0</v>
      </c>
      <c r="U3731" s="2">
        <v>383.52</v>
      </c>
      <c r="V3731" t="s">
        <v>55</v>
      </c>
    </row>
    <row r="3732" spans="1:22" ht="15.75" hidden="1" thickBot="1" x14ac:dyDescent="0.3">
      <c r="A3732" t="s">
        <v>8265</v>
      </c>
      <c r="B3732" s="6" t="s">
        <v>10547</v>
      </c>
      <c r="C3732" t="s">
        <v>1</v>
      </c>
      <c r="D3732" t="s">
        <v>7706</v>
      </c>
      <c r="E3732" t="s">
        <v>10329</v>
      </c>
      <c r="F3732" t="s">
        <v>10330</v>
      </c>
      <c r="G3732">
        <v>7483</v>
      </c>
      <c r="H3732">
        <v>7483</v>
      </c>
      <c r="I3732">
        <v>7483</v>
      </c>
      <c r="J3732">
        <v>7483</v>
      </c>
      <c r="K3732">
        <v>0</v>
      </c>
      <c r="L3732" s="2">
        <v>0</v>
      </c>
      <c r="M3732" s="2">
        <v>0</v>
      </c>
      <c r="N3732" s="2">
        <v>0</v>
      </c>
      <c r="O3732" s="2">
        <v>7.2</v>
      </c>
      <c r="P3732" s="2">
        <v>0</v>
      </c>
      <c r="Q3732" s="2">
        <v>0</v>
      </c>
      <c r="R3732" s="2">
        <v>0</v>
      </c>
      <c r="S3732" s="2">
        <v>0</v>
      </c>
      <c r="T3732" s="2">
        <v>0</v>
      </c>
      <c r="U3732" s="2">
        <v>7.2</v>
      </c>
      <c r="V3732" t="s">
        <v>55</v>
      </c>
    </row>
    <row r="3733" spans="1:22" ht="15.75" hidden="1" thickBot="1" x14ac:dyDescent="0.3">
      <c r="A3733" t="s">
        <v>8265</v>
      </c>
      <c r="B3733" s="6" t="s">
        <v>10547</v>
      </c>
      <c r="C3733" t="s">
        <v>1</v>
      </c>
      <c r="D3733" t="s">
        <v>7706</v>
      </c>
      <c r="E3733" t="s">
        <v>10329</v>
      </c>
      <c r="F3733" t="s">
        <v>10330</v>
      </c>
      <c r="G3733">
        <v>7482</v>
      </c>
      <c r="H3733">
        <v>7482</v>
      </c>
      <c r="I3733">
        <v>7482</v>
      </c>
      <c r="J3733">
        <v>7482</v>
      </c>
      <c r="K3733">
        <v>0</v>
      </c>
      <c r="L3733" s="2">
        <v>0</v>
      </c>
      <c r="M3733" s="2">
        <v>0</v>
      </c>
      <c r="N3733" s="2">
        <v>0</v>
      </c>
      <c r="O3733" s="2">
        <v>47.7</v>
      </c>
      <c r="P3733" s="2">
        <v>0</v>
      </c>
      <c r="Q3733" s="2">
        <v>0</v>
      </c>
      <c r="R3733" s="2">
        <v>0</v>
      </c>
      <c r="S3733" s="2">
        <v>0</v>
      </c>
      <c r="T3733" s="2">
        <v>0</v>
      </c>
      <c r="U3733" s="2">
        <v>47.7</v>
      </c>
      <c r="V3733" t="s">
        <v>55</v>
      </c>
    </row>
    <row r="3734" spans="1:22" ht="15.75" hidden="1" thickBot="1" x14ac:dyDescent="0.3">
      <c r="A3734" t="s">
        <v>8265</v>
      </c>
      <c r="B3734" s="6" t="s">
        <v>10547</v>
      </c>
      <c r="C3734" t="s">
        <v>1</v>
      </c>
      <c r="D3734" t="s">
        <v>7706</v>
      </c>
      <c r="E3734" t="s">
        <v>10329</v>
      </c>
      <c r="F3734" t="s">
        <v>10330</v>
      </c>
      <c r="G3734">
        <v>7481</v>
      </c>
      <c r="H3734">
        <v>7481</v>
      </c>
      <c r="I3734">
        <v>7481</v>
      </c>
      <c r="J3734">
        <v>7481</v>
      </c>
      <c r="K3734">
        <v>0</v>
      </c>
      <c r="L3734" s="2">
        <v>0</v>
      </c>
      <c r="M3734" s="2">
        <v>0</v>
      </c>
      <c r="N3734" s="2">
        <v>0</v>
      </c>
      <c r="O3734" s="2">
        <v>17.5</v>
      </c>
      <c r="P3734" s="2">
        <v>0</v>
      </c>
      <c r="Q3734" s="2">
        <v>0</v>
      </c>
      <c r="R3734" s="2">
        <v>0</v>
      </c>
      <c r="S3734" s="2">
        <v>0</v>
      </c>
      <c r="T3734" s="2">
        <v>0</v>
      </c>
      <c r="U3734" s="2">
        <v>17.5</v>
      </c>
      <c r="V3734" t="s">
        <v>55</v>
      </c>
    </row>
    <row r="3735" spans="1:22" ht="15.75" hidden="1" thickBot="1" x14ac:dyDescent="0.3">
      <c r="A3735" t="s">
        <v>8265</v>
      </c>
      <c r="B3735" s="6" t="s">
        <v>10547</v>
      </c>
      <c r="C3735" t="s">
        <v>1</v>
      </c>
      <c r="D3735" t="s">
        <v>7706</v>
      </c>
      <c r="E3735" t="s">
        <v>10329</v>
      </c>
      <c r="F3735" t="s">
        <v>10330</v>
      </c>
      <c r="G3735">
        <v>7480</v>
      </c>
      <c r="H3735">
        <v>7480</v>
      </c>
      <c r="I3735">
        <v>7480</v>
      </c>
      <c r="J3735">
        <v>7480</v>
      </c>
      <c r="K3735">
        <v>0</v>
      </c>
      <c r="L3735" s="2">
        <v>0</v>
      </c>
      <c r="M3735" s="2">
        <v>0</v>
      </c>
      <c r="N3735" s="2">
        <v>0</v>
      </c>
      <c r="O3735" s="2">
        <v>129</v>
      </c>
      <c r="P3735" s="2">
        <v>0</v>
      </c>
      <c r="Q3735" s="2">
        <v>0</v>
      </c>
      <c r="R3735" s="2">
        <v>0</v>
      </c>
      <c r="S3735" s="2">
        <v>0</v>
      </c>
      <c r="T3735" s="2">
        <v>0</v>
      </c>
      <c r="U3735" s="2">
        <v>129</v>
      </c>
      <c r="V3735" t="s">
        <v>55</v>
      </c>
    </row>
    <row r="3736" spans="1:22" ht="15.75" hidden="1" thickBot="1" x14ac:dyDescent="0.3">
      <c r="A3736" t="s">
        <v>8265</v>
      </c>
      <c r="B3736" s="6" t="s">
        <v>10547</v>
      </c>
      <c r="C3736" t="s">
        <v>1</v>
      </c>
      <c r="D3736" t="s">
        <v>7706</v>
      </c>
      <c r="E3736" t="s">
        <v>10329</v>
      </c>
      <c r="F3736" t="s">
        <v>10330</v>
      </c>
      <c r="G3736">
        <v>7479</v>
      </c>
      <c r="H3736">
        <v>7479</v>
      </c>
      <c r="I3736">
        <v>7479</v>
      </c>
      <c r="J3736">
        <v>7479</v>
      </c>
      <c r="K3736">
        <v>0</v>
      </c>
      <c r="L3736" s="2">
        <v>0</v>
      </c>
      <c r="M3736" s="2">
        <v>0</v>
      </c>
      <c r="N3736" s="2">
        <v>0</v>
      </c>
      <c r="O3736" s="2">
        <v>125</v>
      </c>
      <c r="P3736" s="2">
        <v>0</v>
      </c>
      <c r="Q3736" s="2">
        <v>0</v>
      </c>
      <c r="R3736" s="2">
        <v>0</v>
      </c>
      <c r="S3736" s="2">
        <v>0</v>
      </c>
      <c r="T3736" s="2">
        <v>0</v>
      </c>
      <c r="U3736" s="2">
        <v>125</v>
      </c>
      <c r="V3736" t="s">
        <v>55</v>
      </c>
    </row>
    <row r="3737" spans="1:22" ht="15.75" hidden="1" thickBot="1" x14ac:dyDescent="0.3">
      <c r="A3737" t="s">
        <v>8265</v>
      </c>
      <c r="B3737" s="6" t="s">
        <v>10547</v>
      </c>
      <c r="C3737" t="s">
        <v>1</v>
      </c>
      <c r="D3737" t="s">
        <v>7706</v>
      </c>
      <c r="E3737" t="s">
        <v>10329</v>
      </c>
      <c r="F3737" t="s">
        <v>10330</v>
      </c>
      <c r="G3737">
        <v>7478</v>
      </c>
      <c r="H3737">
        <v>7478</v>
      </c>
      <c r="I3737">
        <v>7478</v>
      </c>
      <c r="J3737">
        <v>7478</v>
      </c>
      <c r="K3737">
        <v>0</v>
      </c>
      <c r="L3737" s="2">
        <v>0</v>
      </c>
      <c r="M3737" s="2">
        <v>0</v>
      </c>
      <c r="N3737" s="2">
        <v>0</v>
      </c>
      <c r="O3737" s="2">
        <v>115.5</v>
      </c>
      <c r="P3737" s="2">
        <v>0</v>
      </c>
      <c r="Q3737" s="2">
        <v>0</v>
      </c>
      <c r="R3737" s="2">
        <v>0</v>
      </c>
      <c r="S3737" s="2">
        <v>0</v>
      </c>
      <c r="T3737" s="2">
        <v>0</v>
      </c>
      <c r="U3737" s="2">
        <v>115.5</v>
      </c>
      <c r="V3737" t="s">
        <v>55</v>
      </c>
    </row>
    <row r="3738" spans="1:22" ht="15.75" hidden="1" thickBot="1" x14ac:dyDescent="0.3">
      <c r="A3738" t="s">
        <v>8265</v>
      </c>
      <c r="B3738" s="6" t="s">
        <v>10547</v>
      </c>
      <c r="C3738" t="s">
        <v>1</v>
      </c>
      <c r="D3738" t="s">
        <v>7706</v>
      </c>
      <c r="E3738" t="s">
        <v>10329</v>
      </c>
      <c r="F3738" t="s">
        <v>10330</v>
      </c>
      <c r="G3738">
        <v>7477</v>
      </c>
      <c r="H3738">
        <v>7477</v>
      </c>
      <c r="I3738">
        <v>7477</v>
      </c>
      <c r="J3738">
        <v>7477</v>
      </c>
      <c r="K3738">
        <v>0</v>
      </c>
      <c r="L3738" s="2">
        <v>0</v>
      </c>
      <c r="M3738" s="2">
        <v>0</v>
      </c>
      <c r="N3738" s="2">
        <v>0</v>
      </c>
      <c r="O3738" s="2">
        <v>45</v>
      </c>
      <c r="P3738" s="2">
        <v>0</v>
      </c>
      <c r="Q3738" s="2">
        <v>0</v>
      </c>
      <c r="R3738" s="2">
        <v>0</v>
      </c>
      <c r="S3738" s="2">
        <v>0</v>
      </c>
      <c r="T3738" s="2">
        <v>0</v>
      </c>
      <c r="U3738" s="2">
        <v>45</v>
      </c>
      <c r="V3738" t="s">
        <v>55</v>
      </c>
    </row>
    <row r="3739" spans="1:22" ht="15.75" hidden="1" thickBot="1" x14ac:dyDescent="0.3">
      <c r="A3739" t="s">
        <v>8265</v>
      </c>
      <c r="B3739" s="6" t="s">
        <v>10547</v>
      </c>
      <c r="C3739" t="s">
        <v>1</v>
      </c>
      <c r="D3739" t="s">
        <v>7706</v>
      </c>
      <c r="E3739" t="s">
        <v>10329</v>
      </c>
      <c r="F3739" t="s">
        <v>10330</v>
      </c>
      <c r="G3739">
        <v>7476</v>
      </c>
      <c r="H3739">
        <v>7476</v>
      </c>
      <c r="I3739">
        <v>7476</v>
      </c>
      <c r="J3739">
        <v>7476</v>
      </c>
      <c r="K3739">
        <v>0</v>
      </c>
      <c r="L3739" s="2">
        <v>0</v>
      </c>
      <c r="M3739" s="2">
        <v>0</v>
      </c>
      <c r="N3739" s="2">
        <v>0</v>
      </c>
      <c r="O3739" s="2">
        <v>63.75</v>
      </c>
      <c r="P3739" s="2">
        <v>0</v>
      </c>
      <c r="Q3739" s="2">
        <v>0</v>
      </c>
      <c r="R3739" s="2">
        <v>0</v>
      </c>
      <c r="S3739" s="2">
        <v>0</v>
      </c>
      <c r="T3739" s="2">
        <v>0</v>
      </c>
      <c r="U3739" s="2">
        <v>63.75</v>
      </c>
      <c r="V3739" t="s">
        <v>55</v>
      </c>
    </row>
    <row r="3740" spans="1:22" ht="15.75" hidden="1" thickBot="1" x14ac:dyDescent="0.3">
      <c r="A3740" t="s">
        <v>8265</v>
      </c>
      <c r="B3740" s="6" t="s">
        <v>10547</v>
      </c>
      <c r="C3740" t="s">
        <v>1</v>
      </c>
      <c r="D3740" t="s">
        <v>7706</v>
      </c>
      <c r="E3740" t="s">
        <v>10329</v>
      </c>
      <c r="F3740" t="s">
        <v>10330</v>
      </c>
      <c r="G3740">
        <v>7475</v>
      </c>
      <c r="H3740">
        <v>7475</v>
      </c>
      <c r="I3740">
        <v>7475</v>
      </c>
      <c r="J3740">
        <v>7475</v>
      </c>
      <c r="K3740">
        <v>0</v>
      </c>
      <c r="L3740" s="2">
        <v>0</v>
      </c>
      <c r="M3740" s="2">
        <v>0</v>
      </c>
      <c r="N3740" s="2">
        <v>0</v>
      </c>
      <c r="O3740" s="2">
        <v>63.5</v>
      </c>
      <c r="P3740" s="2">
        <v>0</v>
      </c>
      <c r="Q3740" s="2">
        <v>0</v>
      </c>
      <c r="R3740" s="2">
        <v>0</v>
      </c>
      <c r="S3740" s="2">
        <v>0</v>
      </c>
      <c r="T3740" s="2">
        <v>0</v>
      </c>
      <c r="U3740" s="2">
        <v>63.5</v>
      </c>
      <c r="V3740" t="s">
        <v>55</v>
      </c>
    </row>
    <row r="3741" spans="1:22" ht="15.75" hidden="1" thickBot="1" x14ac:dyDescent="0.3">
      <c r="A3741" t="s">
        <v>8265</v>
      </c>
      <c r="B3741" s="6" t="s">
        <v>10547</v>
      </c>
      <c r="C3741" t="s">
        <v>1</v>
      </c>
      <c r="D3741" t="s">
        <v>7706</v>
      </c>
      <c r="E3741" t="s">
        <v>10329</v>
      </c>
      <c r="F3741" t="s">
        <v>10330</v>
      </c>
      <c r="G3741">
        <v>7474</v>
      </c>
      <c r="H3741">
        <v>7474</v>
      </c>
      <c r="I3741">
        <v>7474</v>
      </c>
      <c r="J3741">
        <v>7474</v>
      </c>
      <c r="K3741">
        <v>0</v>
      </c>
      <c r="L3741" s="2">
        <v>0</v>
      </c>
      <c r="M3741" s="2">
        <v>0</v>
      </c>
      <c r="N3741" s="2">
        <v>0</v>
      </c>
      <c r="O3741" s="2">
        <v>564</v>
      </c>
      <c r="P3741" s="2">
        <v>0</v>
      </c>
      <c r="Q3741" s="2">
        <v>0</v>
      </c>
      <c r="R3741" s="2">
        <v>0</v>
      </c>
      <c r="S3741" s="2">
        <v>0</v>
      </c>
      <c r="T3741" s="2">
        <v>0</v>
      </c>
      <c r="U3741" s="2">
        <v>564</v>
      </c>
      <c r="V3741" t="s">
        <v>55</v>
      </c>
    </row>
    <row r="3742" spans="1:22" ht="15.75" hidden="1" thickBot="1" x14ac:dyDescent="0.3">
      <c r="A3742" t="s">
        <v>8265</v>
      </c>
      <c r="B3742" s="6" t="s">
        <v>10547</v>
      </c>
      <c r="C3742" t="s">
        <v>1</v>
      </c>
      <c r="D3742" t="s">
        <v>7706</v>
      </c>
      <c r="E3742" t="s">
        <v>10329</v>
      </c>
      <c r="F3742" t="s">
        <v>10330</v>
      </c>
      <c r="G3742">
        <v>7473</v>
      </c>
      <c r="H3742">
        <v>7473</v>
      </c>
      <c r="I3742">
        <v>7473</v>
      </c>
      <c r="J3742">
        <v>7473</v>
      </c>
      <c r="K3742">
        <v>0</v>
      </c>
      <c r="L3742" s="2">
        <v>0</v>
      </c>
      <c r="M3742" s="2">
        <v>0</v>
      </c>
      <c r="N3742" s="2">
        <v>0</v>
      </c>
      <c r="O3742" s="2">
        <v>12.97</v>
      </c>
      <c r="P3742" s="2">
        <v>0</v>
      </c>
      <c r="Q3742" s="2">
        <v>0</v>
      </c>
      <c r="R3742" s="2">
        <v>0</v>
      </c>
      <c r="S3742" s="2">
        <v>0</v>
      </c>
      <c r="T3742" s="2">
        <v>0</v>
      </c>
      <c r="U3742" s="2">
        <v>12.97</v>
      </c>
      <c r="V3742" t="s">
        <v>55</v>
      </c>
    </row>
    <row r="3743" spans="1:22" ht="15.75" hidden="1" thickBot="1" x14ac:dyDescent="0.3">
      <c r="A3743" t="s">
        <v>8265</v>
      </c>
      <c r="B3743" s="6" t="s">
        <v>10547</v>
      </c>
      <c r="C3743" t="s">
        <v>1</v>
      </c>
      <c r="D3743" t="s">
        <v>7706</v>
      </c>
      <c r="E3743" t="s">
        <v>10329</v>
      </c>
      <c r="F3743" t="s">
        <v>10330</v>
      </c>
      <c r="G3743">
        <v>7472</v>
      </c>
      <c r="H3743">
        <v>7472</v>
      </c>
      <c r="I3743">
        <v>7472</v>
      </c>
      <c r="J3743">
        <v>7472</v>
      </c>
      <c r="K3743">
        <v>0</v>
      </c>
      <c r="L3743" s="2">
        <v>0</v>
      </c>
      <c r="M3743" s="2">
        <v>0</v>
      </c>
      <c r="N3743" s="2">
        <v>0</v>
      </c>
      <c r="O3743" s="2">
        <v>60</v>
      </c>
      <c r="P3743" s="2">
        <v>0</v>
      </c>
      <c r="Q3743" s="2">
        <v>0</v>
      </c>
      <c r="R3743" s="2">
        <v>0</v>
      </c>
      <c r="S3743" s="2">
        <v>0</v>
      </c>
      <c r="T3743" s="2">
        <v>0</v>
      </c>
      <c r="U3743" s="2">
        <v>60</v>
      </c>
      <c r="V3743" t="s">
        <v>55</v>
      </c>
    </row>
    <row r="3744" spans="1:22" ht="15.75" hidden="1" thickBot="1" x14ac:dyDescent="0.3">
      <c r="A3744" t="s">
        <v>8265</v>
      </c>
      <c r="B3744" s="6" t="s">
        <v>10547</v>
      </c>
      <c r="C3744" t="s">
        <v>1</v>
      </c>
      <c r="D3744" t="s">
        <v>7706</v>
      </c>
      <c r="E3744" t="s">
        <v>10329</v>
      </c>
      <c r="F3744" t="s">
        <v>10330</v>
      </c>
      <c r="G3744">
        <v>7471</v>
      </c>
      <c r="H3744">
        <v>7471</v>
      </c>
      <c r="I3744">
        <v>7471</v>
      </c>
      <c r="J3744">
        <v>7471</v>
      </c>
      <c r="K3744">
        <v>0</v>
      </c>
      <c r="L3744" s="2">
        <v>0</v>
      </c>
      <c r="M3744" s="2">
        <v>0</v>
      </c>
      <c r="N3744" s="2">
        <v>0</v>
      </c>
      <c r="O3744" s="2">
        <v>621.9</v>
      </c>
      <c r="P3744" s="2">
        <v>0</v>
      </c>
      <c r="Q3744" s="2">
        <v>0</v>
      </c>
      <c r="R3744" s="2">
        <v>0</v>
      </c>
      <c r="S3744" s="2">
        <v>0</v>
      </c>
      <c r="T3744" s="2">
        <v>0</v>
      </c>
      <c r="U3744" s="2">
        <v>621.9</v>
      </c>
      <c r="V3744" t="s">
        <v>55</v>
      </c>
    </row>
    <row r="3745" spans="1:22" ht="15.75" hidden="1" thickBot="1" x14ac:dyDescent="0.3">
      <c r="A3745" t="s">
        <v>8265</v>
      </c>
      <c r="B3745" s="6" t="s">
        <v>10547</v>
      </c>
      <c r="C3745" t="s">
        <v>1</v>
      </c>
      <c r="D3745" t="s">
        <v>7706</v>
      </c>
      <c r="E3745" t="s">
        <v>10329</v>
      </c>
      <c r="F3745" t="s">
        <v>10330</v>
      </c>
      <c r="G3745">
        <v>7470</v>
      </c>
      <c r="H3745">
        <v>7470</v>
      </c>
      <c r="I3745">
        <v>7470</v>
      </c>
      <c r="J3745">
        <v>7470</v>
      </c>
      <c r="K3745">
        <v>0</v>
      </c>
      <c r="L3745" s="2">
        <v>0</v>
      </c>
      <c r="M3745" s="2">
        <v>0</v>
      </c>
      <c r="N3745" s="2">
        <v>0</v>
      </c>
      <c r="O3745" s="2">
        <v>61.3</v>
      </c>
      <c r="P3745" s="2">
        <v>0</v>
      </c>
      <c r="Q3745" s="2">
        <v>0</v>
      </c>
      <c r="R3745" s="2">
        <v>0</v>
      </c>
      <c r="S3745" s="2">
        <v>0</v>
      </c>
      <c r="T3745" s="2">
        <v>0</v>
      </c>
      <c r="U3745" s="2">
        <v>61.3</v>
      </c>
      <c r="V3745" t="s">
        <v>55</v>
      </c>
    </row>
    <row r="3746" spans="1:22" ht="15.75" hidden="1" thickBot="1" x14ac:dyDescent="0.3">
      <c r="A3746" t="s">
        <v>8265</v>
      </c>
      <c r="B3746" s="6" t="s">
        <v>10547</v>
      </c>
      <c r="C3746" t="s">
        <v>1</v>
      </c>
      <c r="D3746" t="s">
        <v>7706</v>
      </c>
      <c r="E3746" t="s">
        <v>10329</v>
      </c>
      <c r="F3746" t="s">
        <v>10330</v>
      </c>
      <c r="G3746">
        <v>7469</v>
      </c>
      <c r="H3746">
        <v>7469</v>
      </c>
      <c r="I3746">
        <v>7469</v>
      </c>
      <c r="J3746">
        <v>7469</v>
      </c>
      <c r="K3746">
        <v>0</v>
      </c>
      <c r="L3746" s="2">
        <v>0</v>
      </c>
      <c r="M3746" s="2">
        <v>0</v>
      </c>
      <c r="N3746" s="2">
        <v>0</v>
      </c>
      <c r="O3746" s="2">
        <v>155</v>
      </c>
      <c r="P3746" s="2">
        <v>0</v>
      </c>
      <c r="Q3746" s="2">
        <v>0</v>
      </c>
      <c r="R3746" s="2">
        <v>0</v>
      </c>
      <c r="S3746" s="2">
        <v>0</v>
      </c>
      <c r="T3746" s="2">
        <v>0</v>
      </c>
      <c r="U3746" s="2">
        <v>155</v>
      </c>
      <c r="V3746" t="s">
        <v>55</v>
      </c>
    </row>
    <row r="3747" spans="1:22" ht="15.75" hidden="1" thickBot="1" x14ac:dyDescent="0.3">
      <c r="A3747" t="s">
        <v>8265</v>
      </c>
      <c r="B3747" s="6" t="s">
        <v>10547</v>
      </c>
      <c r="C3747" t="s">
        <v>1</v>
      </c>
      <c r="D3747" t="s">
        <v>7706</v>
      </c>
      <c r="E3747" t="s">
        <v>10329</v>
      </c>
      <c r="F3747" t="s">
        <v>10330</v>
      </c>
      <c r="G3747">
        <v>7468</v>
      </c>
      <c r="H3747">
        <v>7468</v>
      </c>
      <c r="I3747">
        <v>7468</v>
      </c>
      <c r="J3747">
        <v>7468</v>
      </c>
      <c r="K3747">
        <v>0</v>
      </c>
      <c r="L3747" s="2">
        <v>0</v>
      </c>
      <c r="M3747" s="2">
        <v>0</v>
      </c>
      <c r="N3747" s="2">
        <v>0</v>
      </c>
      <c r="O3747" s="2">
        <v>230</v>
      </c>
      <c r="P3747" s="2">
        <v>0</v>
      </c>
      <c r="Q3747" s="2">
        <v>0</v>
      </c>
      <c r="R3747" s="2">
        <v>0</v>
      </c>
      <c r="S3747" s="2">
        <v>0</v>
      </c>
      <c r="T3747" s="2">
        <v>0</v>
      </c>
      <c r="U3747" s="2">
        <v>230</v>
      </c>
      <c r="V3747" t="s">
        <v>55</v>
      </c>
    </row>
    <row r="3748" spans="1:22" ht="15.75" hidden="1" thickBot="1" x14ac:dyDescent="0.3">
      <c r="A3748" t="s">
        <v>8265</v>
      </c>
      <c r="B3748" s="6" t="s">
        <v>10547</v>
      </c>
      <c r="C3748" t="s">
        <v>1</v>
      </c>
      <c r="D3748" t="s">
        <v>7706</v>
      </c>
      <c r="E3748" t="s">
        <v>10329</v>
      </c>
      <c r="F3748" t="s">
        <v>10330</v>
      </c>
      <c r="G3748">
        <v>7467</v>
      </c>
      <c r="H3748">
        <v>7467</v>
      </c>
      <c r="I3748">
        <v>7467</v>
      </c>
      <c r="J3748">
        <v>7467</v>
      </c>
      <c r="K3748">
        <v>0</v>
      </c>
      <c r="L3748" s="2">
        <v>0</v>
      </c>
      <c r="M3748" s="2">
        <v>0</v>
      </c>
      <c r="N3748" s="2">
        <v>0</v>
      </c>
      <c r="O3748" s="2">
        <v>184</v>
      </c>
      <c r="P3748" s="2">
        <v>0</v>
      </c>
      <c r="Q3748" s="2">
        <v>0</v>
      </c>
      <c r="R3748" s="2">
        <v>0</v>
      </c>
      <c r="S3748" s="2">
        <v>0</v>
      </c>
      <c r="T3748" s="2">
        <v>0</v>
      </c>
      <c r="U3748" s="2">
        <v>184</v>
      </c>
      <c r="V3748" t="s">
        <v>55</v>
      </c>
    </row>
    <row r="3749" spans="1:22" ht="15.75" hidden="1" thickBot="1" x14ac:dyDescent="0.3">
      <c r="A3749" t="s">
        <v>8265</v>
      </c>
      <c r="B3749" s="6" t="s">
        <v>10547</v>
      </c>
      <c r="C3749" t="s">
        <v>1</v>
      </c>
      <c r="D3749" t="s">
        <v>7706</v>
      </c>
      <c r="E3749" t="s">
        <v>10329</v>
      </c>
      <c r="F3749" t="s">
        <v>10330</v>
      </c>
      <c r="G3749">
        <v>7466</v>
      </c>
      <c r="H3749">
        <v>7466</v>
      </c>
      <c r="I3749">
        <v>7466</v>
      </c>
      <c r="J3749">
        <v>7466</v>
      </c>
      <c r="K3749">
        <v>0</v>
      </c>
      <c r="L3749" s="2">
        <v>0</v>
      </c>
      <c r="M3749" s="2">
        <v>0</v>
      </c>
      <c r="N3749" s="2">
        <v>0</v>
      </c>
      <c r="O3749" s="2">
        <v>30</v>
      </c>
      <c r="P3749" s="2">
        <v>0</v>
      </c>
      <c r="Q3749" s="2">
        <v>0</v>
      </c>
      <c r="R3749" s="2">
        <v>0</v>
      </c>
      <c r="S3749" s="2">
        <v>0</v>
      </c>
      <c r="T3749" s="2">
        <v>0</v>
      </c>
      <c r="U3749" s="2">
        <v>30</v>
      </c>
      <c r="V3749" t="s">
        <v>55</v>
      </c>
    </row>
    <row r="3750" spans="1:22" ht="15.75" hidden="1" thickBot="1" x14ac:dyDescent="0.3">
      <c r="A3750" t="s">
        <v>8265</v>
      </c>
      <c r="B3750" s="6" t="s">
        <v>10547</v>
      </c>
      <c r="C3750" t="s">
        <v>1</v>
      </c>
      <c r="D3750" t="s">
        <v>7706</v>
      </c>
      <c r="E3750" t="s">
        <v>10329</v>
      </c>
      <c r="F3750" t="s">
        <v>10330</v>
      </c>
      <c r="G3750">
        <v>7465</v>
      </c>
      <c r="H3750">
        <v>7465</v>
      </c>
      <c r="I3750">
        <v>7465</v>
      </c>
      <c r="J3750">
        <v>7465</v>
      </c>
      <c r="K3750">
        <v>0</v>
      </c>
      <c r="L3750" s="2">
        <v>0</v>
      </c>
      <c r="M3750" s="2">
        <v>0</v>
      </c>
      <c r="N3750" s="2">
        <v>0</v>
      </c>
      <c r="O3750" s="2">
        <v>754.4</v>
      </c>
      <c r="P3750" s="2">
        <v>0</v>
      </c>
      <c r="Q3750" s="2">
        <v>0</v>
      </c>
      <c r="R3750" s="2">
        <v>0</v>
      </c>
      <c r="S3750" s="2">
        <v>0</v>
      </c>
      <c r="T3750" s="2">
        <v>0</v>
      </c>
      <c r="U3750" s="2">
        <v>754.4</v>
      </c>
      <c r="V3750" t="s">
        <v>55</v>
      </c>
    </row>
    <row r="3751" spans="1:22" ht="15.75" hidden="1" thickBot="1" x14ac:dyDescent="0.3">
      <c r="A3751" t="s">
        <v>8265</v>
      </c>
      <c r="B3751" s="6" t="s">
        <v>10547</v>
      </c>
      <c r="C3751" t="s">
        <v>1</v>
      </c>
      <c r="D3751" t="s">
        <v>7706</v>
      </c>
      <c r="E3751" t="s">
        <v>10329</v>
      </c>
      <c r="F3751" t="s">
        <v>10330</v>
      </c>
      <c r="G3751">
        <v>7464</v>
      </c>
      <c r="H3751">
        <v>7464</v>
      </c>
      <c r="I3751">
        <v>7464</v>
      </c>
      <c r="J3751">
        <v>7464</v>
      </c>
      <c r="K3751">
        <v>0</v>
      </c>
      <c r="L3751" s="2">
        <v>0</v>
      </c>
      <c r="M3751" s="2">
        <v>0</v>
      </c>
      <c r="N3751" s="2">
        <v>0</v>
      </c>
      <c r="O3751" s="2">
        <v>45</v>
      </c>
      <c r="P3751" s="2">
        <v>0</v>
      </c>
      <c r="Q3751" s="2">
        <v>0</v>
      </c>
      <c r="R3751" s="2">
        <v>0</v>
      </c>
      <c r="S3751" s="2">
        <v>0</v>
      </c>
      <c r="T3751" s="2">
        <v>0</v>
      </c>
      <c r="U3751" s="2">
        <v>45</v>
      </c>
      <c r="V3751" t="s">
        <v>55</v>
      </c>
    </row>
    <row r="3752" spans="1:22" ht="15.75" hidden="1" thickBot="1" x14ac:dyDescent="0.3">
      <c r="A3752" t="s">
        <v>8265</v>
      </c>
      <c r="B3752" s="6" t="s">
        <v>10547</v>
      </c>
      <c r="C3752" t="s">
        <v>1</v>
      </c>
      <c r="D3752" t="s">
        <v>7706</v>
      </c>
      <c r="E3752" t="s">
        <v>10329</v>
      </c>
      <c r="F3752" t="s">
        <v>10330</v>
      </c>
      <c r="G3752">
        <v>7463</v>
      </c>
      <c r="H3752">
        <v>7463</v>
      </c>
      <c r="I3752">
        <v>7463</v>
      </c>
      <c r="J3752">
        <v>7463</v>
      </c>
      <c r="K3752">
        <v>0</v>
      </c>
      <c r="L3752" s="2">
        <v>0</v>
      </c>
      <c r="M3752" s="2">
        <v>0</v>
      </c>
      <c r="N3752" s="2">
        <v>0</v>
      </c>
      <c r="O3752" s="2">
        <v>30</v>
      </c>
      <c r="P3752" s="2">
        <v>0</v>
      </c>
      <c r="Q3752" s="2">
        <v>0</v>
      </c>
      <c r="R3752" s="2">
        <v>0</v>
      </c>
      <c r="S3752" s="2">
        <v>0</v>
      </c>
      <c r="T3752" s="2">
        <v>0</v>
      </c>
      <c r="U3752" s="2">
        <v>30</v>
      </c>
      <c r="V3752" t="s">
        <v>55</v>
      </c>
    </row>
    <row r="3753" spans="1:22" ht="15.75" hidden="1" thickBot="1" x14ac:dyDescent="0.3">
      <c r="A3753" t="s">
        <v>8265</v>
      </c>
      <c r="B3753" s="6" t="s">
        <v>10547</v>
      </c>
      <c r="C3753" t="s">
        <v>1</v>
      </c>
      <c r="D3753" t="s">
        <v>7706</v>
      </c>
      <c r="E3753" t="s">
        <v>10329</v>
      </c>
      <c r="F3753" t="s">
        <v>10330</v>
      </c>
      <c r="G3753">
        <v>7462</v>
      </c>
      <c r="H3753">
        <v>7462</v>
      </c>
      <c r="I3753">
        <v>7462</v>
      </c>
      <c r="J3753">
        <v>7462</v>
      </c>
      <c r="K3753">
        <v>0</v>
      </c>
      <c r="L3753" s="2">
        <v>0</v>
      </c>
      <c r="M3753" s="2">
        <v>0</v>
      </c>
      <c r="N3753" s="2">
        <v>0</v>
      </c>
      <c r="O3753" s="2">
        <v>500</v>
      </c>
      <c r="P3753" s="2">
        <v>0</v>
      </c>
      <c r="Q3753" s="2">
        <v>0</v>
      </c>
      <c r="R3753" s="2">
        <v>0</v>
      </c>
      <c r="S3753" s="2">
        <v>0</v>
      </c>
      <c r="T3753" s="2">
        <v>0</v>
      </c>
      <c r="U3753" s="2">
        <v>500</v>
      </c>
      <c r="V3753" t="s">
        <v>55</v>
      </c>
    </row>
    <row r="3754" spans="1:22" ht="15.75" hidden="1" thickBot="1" x14ac:dyDescent="0.3">
      <c r="A3754" t="s">
        <v>8265</v>
      </c>
      <c r="B3754" s="6" t="s">
        <v>10547</v>
      </c>
      <c r="C3754" t="s">
        <v>1</v>
      </c>
      <c r="D3754" t="s">
        <v>7706</v>
      </c>
      <c r="E3754" t="s">
        <v>10329</v>
      </c>
      <c r="F3754" t="s">
        <v>10330</v>
      </c>
      <c r="G3754">
        <v>7461</v>
      </c>
      <c r="H3754">
        <v>7461</v>
      </c>
      <c r="I3754">
        <v>7461</v>
      </c>
      <c r="J3754">
        <v>7461</v>
      </c>
      <c r="K3754">
        <v>0</v>
      </c>
      <c r="L3754" s="2">
        <v>0</v>
      </c>
      <c r="M3754" s="2">
        <v>0</v>
      </c>
      <c r="N3754" s="2">
        <v>0</v>
      </c>
      <c r="O3754" s="2">
        <v>44</v>
      </c>
      <c r="P3754" s="2">
        <v>0</v>
      </c>
      <c r="Q3754" s="2">
        <v>0</v>
      </c>
      <c r="R3754" s="2">
        <v>0</v>
      </c>
      <c r="S3754" s="2">
        <v>0</v>
      </c>
      <c r="T3754" s="2">
        <v>0</v>
      </c>
      <c r="U3754" s="2">
        <v>44</v>
      </c>
      <c r="V3754" t="s">
        <v>55</v>
      </c>
    </row>
    <row r="3755" spans="1:22" ht="15.75" hidden="1" thickBot="1" x14ac:dyDescent="0.3">
      <c r="A3755" t="s">
        <v>8265</v>
      </c>
      <c r="B3755" s="6" t="s">
        <v>10546</v>
      </c>
      <c r="C3755" t="s">
        <v>1</v>
      </c>
      <c r="D3755" t="s">
        <v>7706</v>
      </c>
      <c r="E3755" t="s">
        <v>10329</v>
      </c>
      <c r="F3755" t="s">
        <v>10330</v>
      </c>
      <c r="G3755">
        <v>7460</v>
      </c>
      <c r="H3755">
        <v>7460</v>
      </c>
      <c r="I3755">
        <v>7460</v>
      </c>
      <c r="J3755">
        <v>7460</v>
      </c>
      <c r="K3755">
        <v>0</v>
      </c>
      <c r="L3755" s="2">
        <v>0</v>
      </c>
      <c r="M3755" s="2">
        <v>0</v>
      </c>
      <c r="N3755" s="2">
        <v>0</v>
      </c>
      <c r="O3755" s="2">
        <v>174.5</v>
      </c>
      <c r="P3755" s="2">
        <v>0</v>
      </c>
      <c r="Q3755" s="2">
        <v>0</v>
      </c>
      <c r="R3755" s="2">
        <v>0</v>
      </c>
      <c r="S3755" s="2">
        <v>0</v>
      </c>
      <c r="T3755" s="2">
        <v>0</v>
      </c>
      <c r="U3755" s="2">
        <v>174.5</v>
      </c>
      <c r="V3755" t="s">
        <v>55</v>
      </c>
    </row>
    <row r="3756" spans="1:22" ht="15.75" hidden="1" thickBot="1" x14ac:dyDescent="0.3">
      <c r="A3756" t="s">
        <v>8265</v>
      </c>
      <c r="B3756" s="6" t="s">
        <v>10546</v>
      </c>
      <c r="C3756" t="s">
        <v>1</v>
      </c>
      <c r="D3756" t="s">
        <v>7706</v>
      </c>
      <c r="E3756" t="s">
        <v>10329</v>
      </c>
      <c r="F3756" t="s">
        <v>10330</v>
      </c>
      <c r="G3756">
        <v>7459</v>
      </c>
      <c r="H3756">
        <v>7459</v>
      </c>
      <c r="I3756">
        <v>7459</v>
      </c>
      <c r="J3756">
        <v>7459</v>
      </c>
      <c r="K3756">
        <v>0</v>
      </c>
      <c r="L3756" s="2">
        <v>0</v>
      </c>
      <c r="M3756" s="2">
        <v>0</v>
      </c>
      <c r="N3756" s="2">
        <v>0</v>
      </c>
      <c r="O3756" s="2">
        <v>90.98</v>
      </c>
      <c r="P3756" s="2">
        <v>0</v>
      </c>
      <c r="Q3756" s="2">
        <v>0</v>
      </c>
      <c r="R3756" s="2">
        <v>0</v>
      </c>
      <c r="S3756" s="2">
        <v>0</v>
      </c>
      <c r="T3756" s="2">
        <v>0</v>
      </c>
      <c r="U3756" s="2">
        <v>90.98</v>
      </c>
      <c r="V3756" t="s">
        <v>55</v>
      </c>
    </row>
    <row r="3757" spans="1:22" ht="15.75" hidden="1" thickBot="1" x14ac:dyDescent="0.3">
      <c r="A3757" t="s">
        <v>8265</v>
      </c>
      <c r="B3757" s="6" t="s">
        <v>10546</v>
      </c>
      <c r="C3757" t="s">
        <v>1</v>
      </c>
      <c r="D3757" t="s">
        <v>7706</v>
      </c>
      <c r="E3757" t="s">
        <v>10329</v>
      </c>
      <c r="F3757" t="s">
        <v>10330</v>
      </c>
      <c r="G3757">
        <v>7458</v>
      </c>
      <c r="H3757">
        <v>7458</v>
      </c>
      <c r="I3757">
        <v>7458</v>
      </c>
      <c r="J3757">
        <v>7458</v>
      </c>
      <c r="K3757">
        <v>0</v>
      </c>
      <c r="L3757" s="2">
        <v>0</v>
      </c>
      <c r="M3757" s="2">
        <v>0</v>
      </c>
      <c r="N3757" s="2">
        <v>0</v>
      </c>
      <c r="O3757" s="2">
        <v>12.48</v>
      </c>
      <c r="P3757" s="2">
        <v>0</v>
      </c>
      <c r="Q3757" s="2">
        <v>0</v>
      </c>
      <c r="R3757" s="2">
        <v>0</v>
      </c>
      <c r="S3757" s="2">
        <v>0</v>
      </c>
      <c r="T3757" s="2">
        <v>0</v>
      </c>
      <c r="U3757" s="2">
        <v>12.48</v>
      </c>
      <c r="V3757" t="s">
        <v>55</v>
      </c>
    </row>
    <row r="3758" spans="1:22" ht="15.75" hidden="1" thickBot="1" x14ac:dyDescent="0.3">
      <c r="A3758" t="s">
        <v>8265</v>
      </c>
      <c r="B3758" s="6" t="s">
        <v>10546</v>
      </c>
      <c r="C3758" t="s">
        <v>1</v>
      </c>
      <c r="D3758" t="s">
        <v>7706</v>
      </c>
      <c r="E3758" t="s">
        <v>10329</v>
      </c>
      <c r="F3758" t="s">
        <v>10330</v>
      </c>
      <c r="G3758">
        <v>7457</v>
      </c>
      <c r="H3758">
        <v>7457</v>
      </c>
      <c r="I3758">
        <v>7457</v>
      </c>
      <c r="J3758">
        <v>7457</v>
      </c>
      <c r="K3758">
        <v>0</v>
      </c>
      <c r="L3758" s="2">
        <v>0</v>
      </c>
      <c r="M3758" s="2">
        <v>0</v>
      </c>
      <c r="N3758" s="2">
        <v>0</v>
      </c>
      <c r="O3758" s="2">
        <v>256.5</v>
      </c>
      <c r="P3758" s="2">
        <v>0</v>
      </c>
      <c r="Q3758" s="2">
        <v>0</v>
      </c>
      <c r="R3758" s="2">
        <v>0</v>
      </c>
      <c r="S3758" s="2">
        <v>0</v>
      </c>
      <c r="T3758" s="2">
        <v>0</v>
      </c>
      <c r="U3758" s="2">
        <v>256.5</v>
      </c>
      <c r="V3758" t="s">
        <v>55</v>
      </c>
    </row>
    <row r="3759" spans="1:22" ht="15.75" hidden="1" thickBot="1" x14ac:dyDescent="0.3">
      <c r="A3759" t="s">
        <v>8265</v>
      </c>
      <c r="B3759" s="6" t="s">
        <v>10546</v>
      </c>
      <c r="C3759" t="s">
        <v>1</v>
      </c>
      <c r="D3759" t="s">
        <v>7706</v>
      </c>
      <c r="E3759" t="s">
        <v>10329</v>
      </c>
      <c r="F3759" t="s">
        <v>10330</v>
      </c>
      <c r="G3759">
        <v>7456</v>
      </c>
      <c r="H3759">
        <v>7456</v>
      </c>
      <c r="I3759">
        <v>7456</v>
      </c>
      <c r="J3759">
        <v>7456</v>
      </c>
      <c r="K3759">
        <v>0</v>
      </c>
      <c r="L3759" s="2">
        <v>0</v>
      </c>
      <c r="M3759" s="2">
        <v>0</v>
      </c>
      <c r="N3759" s="2">
        <v>0</v>
      </c>
      <c r="O3759" s="2">
        <v>25</v>
      </c>
      <c r="P3759" s="2">
        <v>0</v>
      </c>
      <c r="Q3759" s="2">
        <v>0</v>
      </c>
      <c r="R3759" s="2">
        <v>0</v>
      </c>
      <c r="S3759" s="2">
        <v>0</v>
      </c>
      <c r="T3759" s="2">
        <v>0</v>
      </c>
      <c r="U3759" s="2">
        <v>25</v>
      </c>
      <c r="V3759" t="s">
        <v>55</v>
      </c>
    </row>
    <row r="3760" spans="1:22" ht="15.75" hidden="1" thickBot="1" x14ac:dyDescent="0.3">
      <c r="A3760" t="s">
        <v>8265</v>
      </c>
      <c r="B3760" s="6" t="s">
        <v>10546</v>
      </c>
      <c r="C3760" t="s">
        <v>1</v>
      </c>
      <c r="D3760" t="s">
        <v>7706</v>
      </c>
      <c r="E3760" t="s">
        <v>10329</v>
      </c>
      <c r="F3760" t="s">
        <v>10330</v>
      </c>
      <c r="G3760">
        <v>7455</v>
      </c>
      <c r="H3760">
        <v>7455</v>
      </c>
      <c r="I3760">
        <v>7455</v>
      </c>
      <c r="J3760">
        <v>7455</v>
      </c>
      <c r="K3760">
        <v>0</v>
      </c>
      <c r="L3760" s="2">
        <v>0</v>
      </c>
      <c r="M3760" s="2">
        <v>0</v>
      </c>
      <c r="N3760" s="2">
        <v>0</v>
      </c>
      <c r="O3760" s="2">
        <v>6</v>
      </c>
      <c r="P3760" s="2">
        <v>0</v>
      </c>
      <c r="Q3760" s="2">
        <v>0</v>
      </c>
      <c r="R3760" s="2">
        <v>0</v>
      </c>
      <c r="S3760" s="2">
        <v>0</v>
      </c>
      <c r="T3760" s="2">
        <v>0</v>
      </c>
      <c r="U3760" s="2">
        <v>6</v>
      </c>
      <c r="V3760" t="s">
        <v>55</v>
      </c>
    </row>
    <row r="3761" spans="1:22" ht="15.75" hidden="1" thickBot="1" x14ac:dyDescent="0.3">
      <c r="A3761" t="s">
        <v>8265</v>
      </c>
      <c r="B3761" s="6" t="s">
        <v>10546</v>
      </c>
      <c r="C3761" t="s">
        <v>1</v>
      </c>
      <c r="D3761" t="s">
        <v>7706</v>
      </c>
      <c r="E3761" t="s">
        <v>10329</v>
      </c>
      <c r="F3761" t="s">
        <v>10330</v>
      </c>
      <c r="G3761">
        <v>7454</v>
      </c>
      <c r="H3761">
        <v>7454</v>
      </c>
      <c r="I3761">
        <v>7454</v>
      </c>
      <c r="J3761">
        <v>7454</v>
      </c>
      <c r="K3761">
        <v>0</v>
      </c>
      <c r="L3761" s="2">
        <v>0</v>
      </c>
      <c r="M3761" s="2">
        <v>0</v>
      </c>
      <c r="N3761" s="2">
        <v>0</v>
      </c>
      <c r="O3761" s="2">
        <v>162.5</v>
      </c>
      <c r="P3761" s="2">
        <v>0</v>
      </c>
      <c r="Q3761" s="2">
        <v>0</v>
      </c>
      <c r="R3761" s="2">
        <v>0</v>
      </c>
      <c r="S3761" s="2">
        <v>0</v>
      </c>
      <c r="T3761" s="2">
        <v>0</v>
      </c>
      <c r="U3761" s="2">
        <v>162.5</v>
      </c>
      <c r="V3761" t="s">
        <v>55</v>
      </c>
    </row>
    <row r="3762" spans="1:22" ht="15.75" hidden="1" thickBot="1" x14ac:dyDescent="0.3">
      <c r="A3762" t="s">
        <v>8265</v>
      </c>
      <c r="B3762" s="6" t="s">
        <v>10546</v>
      </c>
      <c r="C3762" t="s">
        <v>1</v>
      </c>
      <c r="D3762" t="s">
        <v>7706</v>
      </c>
      <c r="E3762" t="s">
        <v>10329</v>
      </c>
      <c r="F3762" t="s">
        <v>10330</v>
      </c>
      <c r="G3762">
        <v>7453</v>
      </c>
      <c r="H3762">
        <v>7453</v>
      </c>
      <c r="I3762">
        <v>7453</v>
      </c>
      <c r="J3762">
        <v>7453</v>
      </c>
      <c r="K3762">
        <v>0</v>
      </c>
      <c r="L3762" s="2">
        <v>0</v>
      </c>
      <c r="M3762" s="2">
        <v>0</v>
      </c>
      <c r="N3762" s="2">
        <v>0</v>
      </c>
      <c r="O3762" s="2">
        <v>34.979999999999997</v>
      </c>
      <c r="P3762" s="2">
        <v>0</v>
      </c>
      <c r="Q3762" s="2">
        <v>0</v>
      </c>
      <c r="R3762" s="2">
        <v>0</v>
      </c>
      <c r="S3762" s="2">
        <v>0</v>
      </c>
      <c r="T3762" s="2">
        <v>0</v>
      </c>
      <c r="U3762" s="2">
        <v>34.979999999999997</v>
      </c>
      <c r="V3762" t="s">
        <v>55</v>
      </c>
    </row>
    <row r="3763" spans="1:22" ht="15.75" hidden="1" thickBot="1" x14ac:dyDescent="0.3">
      <c r="A3763" t="s">
        <v>8265</v>
      </c>
      <c r="B3763" s="6" t="s">
        <v>10546</v>
      </c>
      <c r="C3763" t="s">
        <v>1</v>
      </c>
      <c r="D3763" t="s">
        <v>7706</v>
      </c>
      <c r="E3763" t="s">
        <v>10329</v>
      </c>
      <c r="F3763" t="s">
        <v>10330</v>
      </c>
      <c r="G3763">
        <v>7452</v>
      </c>
      <c r="H3763">
        <v>7452</v>
      </c>
      <c r="I3763">
        <v>7452</v>
      </c>
      <c r="J3763">
        <v>7452</v>
      </c>
      <c r="K3763">
        <v>0</v>
      </c>
      <c r="L3763" s="2">
        <v>0</v>
      </c>
      <c r="M3763" s="2">
        <v>0</v>
      </c>
      <c r="N3763" s="2">
        <v>0</v>
      </c>
      <c r="O3763" s="2">
        <v>300</v>
      </c>
      <c r="P3763" s="2">
        <v>0</v>
      </c>
      <c r="Q3763" s="2">
        <v>0</v>
      </c>
      <c r="R3763" s="2">
        <v>0</v>
      </c>
      <c r="S3763" s="2">
        <v>0</v>
      </c>
      <c r="T3763" s="2">
        <v>0</v>
      </c>
      <c r="U3763" s="2">
        <v>300</v>
      </c>
      <c r="V3763" t="s">
        <v>55</v>
      </c>
    </row>
    <row r="3764" spans="1:22" ht="15.75" hidden="1" thickBot="1" x14ac:dyDescent="0.3">
      <c r="A3764" t="s">
        <v>8265</v>
      </c>
      <c r="B3764" s="6" t="s">
        <v>10546</v>
      </c>
      <c r="C3764" t="s">
        <v>1</v>
      </c>
      <c r="D3764" t="s">
        <v>7706</v>
      </c>
      <c r="E3764" t="s">
        <v>10329</v>
      </c>
      <c r="F3764" t="s">
        <v>10330</v>
      </c>
      <c r="G3764">
        <v>7451</v>
      </c>
      <c r="H3764">
        <v>7451</v>
      </c>
      <c r="I3764">
        <v>7451</v>
      </c>
      <c r="J3764">
        <v>7451</v>
      </c>
      <c r="K3764">
        <v>0</v>
      </c>
      <c r="L3764" s="2">
        <v>0</v>
      </c>
      <c r="M3764" s="2">
        <v>0</v>
      </c>
      <c r="N3764" s="2">
        <v>0</v>
      </c>
      <c r="O3764" s="2">
        <v>46.8</v>
      </c>
      <c r="P3764" s="2">
        <v>0</v>
      </c>
      <c r="Q3764" s="2">
        <v>0</v>
      </c>
      <c r="R3764" s="2">
        <v>0</v>
      </c>
      <c r="S3764" s="2">
        <v>0</v>
      </c>
      <c r="T3764" s="2">
        <v>0</v>
      </c>
      <c r="U3764" s="2">
        <v>46.8</v>
      </c>
      <c r="V3764" t="s">
        <v>55</v>
      </c>
    </row>
    <row r="3765" spans="1:22" ht="15.75" hidden="1" thickBot="1" x14ac:dyDescent="0.3">
      <c r="A3765" t="s">
        <v>8265</v>
      </c>
      <c r="B3765" s="6" t="s">
        <v>10546</v>
      </c>
      <c r="C3765" t="s">
        <v>1</v>
      </c>
      <c r="D3765" t="s">
        <v>7706</v>
      </c>
      <c r="E3765" t="s">
        <v>10329</v>
      </c>
      <c r="F3765" t="s">
        <v>10330</v>
      </c>
      <c r="G3765">
        <v>7450</v>
      </c>
      <c r="H3765">
        <v>7450</v>
      </c>
      <c r="I3765">
        <v>7450</v>
      </c>
      <c r="J3765">
        <v>7450</v>
      </c>
      <c r="K3765">
        <v>0</v>
      </c>
      <c r="L3765" s="2">
        <v>0</v>
      </c>
      <c r="M3765" s="2">
        <v>0</v>
      </c>
      <c r="N3765" s="2">
        <v>0</v>
      </c>
      <c r="O3765" s="2">
        <v>450</v>
      </c>
      <c r="P3765" s="2">
        <v>0</v>
      </c>
      <c r="Q3765" s="2">
        <v>0</v>
      </c>
      <c r="R3765" s="2">
        <v>0</v>
      </c>
      <c r="S3765" s="2">
        <v>0</v>
      </c>
      <c r="T3765" s="2">
        <v>0</v>
      </c>
      <c r="U3765" s="2">
        <v>450</v>
      </c>
      <c r="V3765" t="s">
        <v>55</v>
      </c>
    </row>
    <row r="3766" spans="1:22" ht="15.75" hidden="1" thickBot="1" x14ac:dyDescent="0.3">
      <c r="A3766" t="s">
        <v>8265</v>
      </c>
      <c r="B3766" s="6" t="s">
        <v>10546</v>
      </c>
      <c r="C3766" t="s">
        <v>1</v>
      </c>
      <c r="D3766" t="s">
        <v>7706</v>
      </c>
      <c r="E3766" t="s">
        <v>10329</v>
      </c>
      <c r="F3766" t="s">
        <v>10330</v>
      </c>
      <c r="G3766">
        <v>7449</v>
      </c>
      <c r="H3766">
        <v>7449</v>
      </c>
      <c r="I3766">
        <v>7449</v>
      </c>
      <c r="J3766">
        <v>7449</v>
      </c>
      <c r="K3766">
        <v>0</v>
      </c>
      <c r="L3766" s="2">
        <v>0</v>
      </c>
      <c r="M3766" s="2">
        <v>0</v>
      </c>
      <c r="N3766" s="2">
        <v>0</v>
      </c>
      <c r="O3766" s="2">
        <v>92</v>
      </c>
      <c r="P3766" s="2">
        <v>0</v>
      </c>
      <c r="Q3766" s="2">
        <v>0</v>
      </c>
      <c r="R3766" s="2">
        <v>0</v>
      </c>
      <c r="S3766" s="2">
        <v>0</v>
      </c>
      <c r="T3766" s="2">
        <v>0</v>
      </c>
      <c r="U3766" s="2">
        <v>92</v>
      </c>
      <c r="V3766" t="s">
        <v>55</v>
      </c>
    </row>
    <row r="3767" spans="1:22" ht="15.75" hidden="1" thickBot="1" x14ac:dyDescent="0.3">
      <c r="A3767" t="s">
        <v>8265</v>
      </c>
      <c r="B3767" s="6" t="s">
        <v>10546</v>
      </c>
      <c r="C3767" t="s">
        <v>1</v>
      </c>
      <c r="D3767" t="s">
        <v>7706</v>
      </c>
      <c r="E3767" t="s">
        <v>10329</v>
      </c>
      <c r="F3767" t="s">
        <v>10330</v>
      </c>
      <c r="G3767">
        <v>7448</v>
      </c>
      <c r="H3767">
        <v>7448</v>
      </c>
      <c r="I3767">
        <v>7448</v>
      </c>
      <c r="J3767">
        <v>7448</v>
      </c>
      <c r="K3767">
        <v>0</v>
      </c>
      <c r="L3767" s="2">
        <v>0</v>
      </c>
      <c r="M3767" s="2">
        <v>0</v>
      </c>
      <c r="N3767" s="2">
        <v>0</v>
      </c>
      <c r="O3767" s="2">
        <v>115.28</v>
      </c>
      <c r="P3767" s="2">
        <v>0</v>
      </c>
      <c r="Q3767" s="2">
        <v>0</v>
      </c>
      <c r="R3767" s="2">
        <v>0</v>
      </c>
      <c r="S3767" s="2">
        <v>0</v>
      </c>
      <c r="T3767" s="2">
        <v>0</v>
      </c>
      <c r="U3767" s="2">
        <v>115.28</v>
      </c>
      <c r="V3767" t="s">
        <v>55</v>
      </c>
    </row>
    <row r="3768" spans="1:22" ht="15.75" hidden="1" thickBot="1" x14ac:dyDescent="0.3">
      <c r="A3768" t="s">
        <v>8265</v>
      </c>
      <c r="B3768" s="6" t="s">
        <v>10546</v>
      </c>
      <c r="C3768" t="s">
        <v>1</v>
      </c>
      <c r="D3768" t="s">
        <v>7706</v>
      </c>
      <c r="E3768" t="s">
        <v>10329</v>
      </c>
      <c r="F3768" t="s">
        <v>10330</v>
      </c>
      <c r="G3768">
        <v>7447</v>
      </c>
      <c r="H3768">
        <v>7447</v>
      </c>
      <c r="I3768">
        <v>7447</v>
      </c>
      <c r="J3768">
        <v>7447</v>
      </c>
      <c r="K3768">
        <v>0</v>
      </c>
      <c r="L3768" s="2">
        <v>0</v>
      </c>
      <c r="M3768" s="2">
        <v>0</v>
      </c>
      <c r="N3768" s="2">
        <v>0</v>
      </c>
      <c r="O3768" s="2">
        <v>53</v>
      </c>
      <c r="P3768" s="2">
        <v>0</v>
      </c>
      <c r="Q3768" s="2">
        <v>0</v>
      </c>
      <c r="R3768" s="2">
        <v>0</v>
      </c>
      <c r="S3768" s="2">
        <v>0</v>
      </c>
      <c r="T3768" s="2">
        <v>0</v>
      </c>
      <c r="U3768" s="2">
        <v>53</v>
      </c>
      <c r="V3768" t="s">
        <v>55</v>
      </c>
    </row>
    <row r="3769" spans="1:22" ht="15.75" hidden="1" thickBot="1" x14ac:dyDescent="0.3">
      <c r="A3769" t="s">
        <v>8265</v>
      </c>
      <c r="B3769" s="6" t="s">
        <v>10546</v>
      </c>
      <c r="C3769" t="s">
        <v>1</v>
      </c>
      <c r="D3769" t="s">
        <v>7706</v>
      </c>
      <c r="E3769" t="s">
        <v>10329</v>
      </c>
      <c r="F3769" t="s">
        <v>10330</v>
      </c>
      <c r="G3769">
        <v>7446</v>
      </c>
      <c r="H3769">
        <v>7446</v>
      </c>
      <c r="I3769">
        <v>7446</v>
      </c>
      <c r="J3769">
        <v>7446</v>
      </c>
      <c r="K3769">
        <v>0</v>
      </c>
      <c r="L3769" s="2">
        <v>0</v>
      </c>
      <c r="M3769" s="2">
        <v>0</v>
      </c>
      <c r="N3769" s="2">
        <v>0</v>
      </c>
      <c r="O3769" s="2">
        <v>27.5</v>
      </c>
      <c r="P3769" s="2">
        <v>0</v>
      </c>
      <c r="Q3769" s="2">
        <v>0</v>
      </c>
      <c r="R3769" s="2">
        <v>0</v>
      </c>
      <c r="S3769" s="2">
        <v>0</v>
      </c>
      <c r="T3769" s="2">
        <v>0</v>
      </c>
      <c r="U3769" s="2">
        <v>27.5</v>
      </c>
      <c r="V3769" t="s">
        <v>55</v>
      </c>
    </row>
    <row r="3770" spans="1:22" ht="15.75" hidden="1" thickBot="1" x14ac:dyDescent="0.3">
      <c r="A3770" t="s">
        <v>8265</v>
      </c>
      <c r="B3770" s="6" t="s">
        <v>10546</v>
      </c>
      <c r="C3770" t="s">
        <v>1</v>
      </c>
      <c r="D3770" t="s">
        <v>7706</v>
      </c>
      <c r="E3770" t="s">
        <v>10329</v>
      </c>
      <c r="F3770" t="s">
        <v>10330</v>
      </c>
      <c r="G3770">
        <v>7445</v>
      </c>
      <c r="H3770">
        <v>7445</v>
      </c>
      <c r="I3770">
        <v>7445</v>
      </c>
      <c r="J3770">
        <v>7445</v>
      </c>
      <c r="K3770">
        <v>0</v>
      </c>
      <c r="L3770" s="2">
        <v>0</v>
      </c>
      <c r="M3770" s="2">
        <v>0</v>
      </c>
      <c r="N3770" s="2">
        <v>0</v>
      </c>
      <c r="O3770" s="2">
        <v>66.5</v>
      </c>
      <c r="P3770" s="2">
        <v>0</v>
      </c>
      <c r="Q3770" s="2">
        <v>0</v>
      </c>
      <c r="R3770" s="2">
        <v>0</v>
      </c>
      <c r="S3770" s="2">
        <v>0</v>
      </c>
      <c r="T3770" s="2">
        <v>0</v>
      </c>
      <c r="U3770" s="2">
        <v>66.5</v>
      </c>
      <c r="V3770" t="s">
        <v>55</v>
      </c>
    </row>
    <row r="3771" spans="1:22" ht="15.75" hidden="1" thickBot="1" x14ac:dyDescent="0.3">
      <c r="A3771" t="s">
        <v>8265</v>
      </c>
      <c r="B3771" s="6" t="s">
        <v>10546</v>
      </c>
      <c r="C3771" t="s">
        <v>1</v>
      </c>
      <c r="D3771" t="s">
        <v>7706</v>
      </c>
      <c r="E3771" t="s">
        <v>10329</v>
      </c>
      <c r="F3771" t="s">
        <v>10330</v>
      </c>
      <c r="G3771">
        <v>7444</v>
      </c>
      <c r="H3771">
        <v>7444</v>
      </c>
      <c r="I3771">
        <v>7444</v>
      </c>
      <c r="J3771">
        <v>7444</v>
      </c>
      <c r="K3771">
        <v>0</v>
      </c>
      <c r="L3771" s="2">
        <v>0</v>
      </c>
      <c r="M3771" s="2">
        <v>0</v>
      </c>
      <c r="N3771" s="2">
        <v>0</v>
      </c>
      <c r="O3771" s="2">
        <v>38.6</v>
      </c>
      <c r="P3771" s="2">
        <v>0</v>
      </c>
      <c r="Q3771" s="2">
        <v>0</v>
      </c>
      <c r="R3771" s="2">
        <v>0</v>
      </c>
      <c r="S3771" s="2">
        <v>0</v>
      </c>
      <c r="T3771" s="2">
        <v>0</v>
      </c>
      <c r="U3771" s="2">
        <v>38.6</v>
      </c>
      <c r="V3771" t="s">
        <v>55</v>
      </c>
    </row>
    <row r="3772" spans="1:22" ht="15.75" hidden="1" thickBot="1" x14ac:dyDescent="0.3">
      <c r="A3772" t="s">
        <v>8265</v>
      </c>
      <c r="B3772" s="6" t="s">
        <v>10546</v>
      </c>
      <c r="C3772" t="s">
        <v>1</v>
      </c>
      <c r="D3772" t="s">
        <v>7706</v>
      </c>
      <c r="E3772" t="s">
        <v>10329</v>
      </c>
      <c r="F3772" t="s">
        <v>10330</v>
      </c>
      <c r="G3772">
        <v>7443</v>
      </c>
      <c r="H3772">
        <v>7443</v>
      </c>
      <c r="I3772">
        <v>7443</v>
      </c>
      <c r="J3772">
        <v>7443</v>
      </c>
      <c r="K3772">
        <v>0</v>
      </c>
      <c r="L3772" s="2">
        <v>0</v>
      </c>
      <c r="M3772" s="2">
        <v>0</v>
      </c>
      <c r="N3772" s="2">
        <v>0</v>
      </c>
      <c r="O3772" s="2">
        <v>38.159999999999997</v>
      </c>
      <c r="P3772" s="2">
        <v>0</v>
      </c>
      <c r="Q3772" s="2">
        <v>0</v>
      </c>
      <c r="R3772" s="2">
        <v>0</v>
      </c>
      <c r="S3772" s="2">
        <v>0</v>
      </c>
      <c r="T3772" s="2">
        <v>0</v>
      </c>
      <c r="U3772" s="2">
        <v>38.159999999999997</v>
      </c>
      <c r="V3772" t="s">
        <v>55</v>
      </c>
    </row>
    <row r="3773" spans="1:22" ht="15.75" hidden="1" thickBot="1" x14ac:dyDescent="0.3">
      <c r="A3773" t="s">
        <v>8265</v>
      </c>
      <c r="B3773" s="6" t="s">
        <v>10546</v>
      </c>
      <c r="C3773" t="s">
        <v>1</v>
      </c>
      <c r="D3773" t="s">
        <v>7706</v>
      </c>
      <c r="E3773" t="s">
        <v>10329</v>
      </c>
      <c r="F3773" t="s">
        <v>10330</v>
      </c>
      <c r="G3773">
        <v>7442</v>
      </c>
      <c r="H3773">
        <v>7442</v>
      </c>
      <c r="I3773">
        <v>7442</v>
      </c>
      <c r="J3773">
        <v>7442</v>
      </c>
      <c r="K3773">
        <v>0</v>
      </c>
      <c r="L3773" s="2">
        <v>0</v>
      </c>
      <c r="M3773" s="2">
        <v>0</v>
      </c>
      <c r="N3773" s="2">
        <v>0</v>
      </c>
      <c r="O3773" s="2">
        <v>496.1</v>
      </c>
      <c r="P3773" s="2">
        <v>0</v>
      </c>
      <c r="Q3773" s="2">
        <v>0</v>
      </c>
      <c r="R3773" s="2">
        <v>0</v>
      </c>
      <c r="S3773" s="2">
        <v>0</v>
      </c>
      <c r="T3773" s="2">
        <v>0</v>
      </c>
      <c r="U3773" s="2">
        <v>496.1</v>
      </c>
      <c r="V3773" t="s">
        <v>55</v>
      </c>
    </row>
    <row r="3774" spans="1:22" ht="15.75" hidden="1" thickBot="1" x14ac:dyDescent="0.3">
      <c r="A3774" t="s">
        <v>8265</v>
      </c>
      <c r="B3774" s="6" t="s">
        <v>10546</v>
      </c>
      <c r="C3774" t="s">
        <v>1</v>
      </c>
      <c r="D3774" t="s">
        <v>7706</v>
      </c>
      <c r="E3774" t="s">
        <v>10329</v>
      </c>
      <c r="F3774" t="s">
        <v>10330</v>
      </c>
      <c r="G3774">
        <v>7441</v>
      </c>
      <c r="H3774">
        <v>7441</v>
      </c>
      <c r="I3774">
        <v>7441</v>
      </c>
      <c r="J3774">
        <v>7441</v>
      </c>
      <c r="K3774">
        <v>0</v>
      </c>
      <c r="L3774" s="2">
        <v>0</v>
      </c>
      <c r="M3774" s="2">
        <v>0</v>
      </c>
      <c r="N3774" s="2">
        <v>0</v>
      </c>
      <c r="O3774" s="2">
        <v>56</v>
      </c>
      <c r="P3774" s="2">
        <v>0</v>
      </c>
      <c r="Q3774" s="2">
        <v>0</v>
      </c>
      <c r="R3774" s="2">
        <v>0</v>
      </c>
      <c r="S3774" s="2">
        <v>0</v>
      </c>
      <c r="T3774" s="2">
        <v>0</v>
      </c>
      <c r="U3774" s="2">
        <v>56</v>
      </c>
      <c r="V3774" t="s">
        <v>55</v>
      </c>
    </row>
    <row r="3775" spans="1:22" ht="15.75" hidden="1" thickBot="1" x14ac:dyDescent="0.3">
      <c r="A3775" t="s">
        <v>8265</v>
      </c>
      <c r="B3775" s="6" t="s">
        <v>10546</v>
      </c>
      <c r="C3775" t="s">
        <v>1</v>
      </c>
      <c r="D3775" t="s">
        <v>7706</v>
      </c>
      <c r="E3775" t="s">
        <v>10329</v>
      </c>
      <c r="F3775" t="s">
        <v>10330</v>
      </c>
      <c r="G3775">
        <v>7440</v>
      </c>
      <c r="H3775">
        <v>7440</v>
      </c>
      <c r="I3775">
        <v>7440</v>
      </c>
      <c r="J3775">
        <v>7440</v>
      </c>
      <c r="K3775">
        <v>0</v>
      </c>
      <c r="L3775" s="2">
        <v>0</v>
      </c>
      <c r="M3775" s="2">
        <v>0</v>
      </c>
      <c r="N3775" s="2">
        <v>0</v>
      </c>
      <c r="O3775" s="2">
        <v>46.1</v>
      </c>
      <c r="P3775" s="2">
        <v>0</v>
      </c>
      <c r="Q3775" s="2">
        <v>0</v>
      </c>
      <c r="R3775" s="2">
        <v>0</v>
      </c>
      <c r="S3775" s="2">
        <v>0</v>
      </c>
      <c r="T3775" s="2">
        <v>0</v>
      </c>
      <c r="U3775" s="2">
        <v>46.1</v>
      </c>
      <c r="V3775" t="s">
        <v>55</v>
      </c>
    </row>
    <row r="3776" spans="1:22" ht="15.75" hidden="1" thickBot="1" x14ac:dyDescent="0.3">
      <c r="A3776" t="s">
        <v>8265</v>
      </c>
      <c r="B3776" s="6" t="s">
        <v>10546</v>
      </c>
      <c r="C3776" t="s">
        <v>1</v>
      </c>
      <c r="D3776" t="s">
        <v>7706</v>
      </c>
      <c r="E3776" t="s">
        <v>10329</v>
      </c>
      <c r="F3776" t="s">
        <v>10330</v>
      </c>
      <c r="G3776">
        <v>7439</v>
      </c>
      <c r="H3776">
        <v>7439</v>
      </c>
      <c r="I3776">
        <v>7439</v>
      </c>
      <c r="J3776">
        <v>7439</v>
      </c>
      <c r="K3776">
        <v>0</v>
      </c>
      <c r="L3776" s="2">
        <v>0</v>
      </c>
      <c r="M3776" s="2">
        <v>0</v>
      </c>
      <c r="N3776" s="2">
        <v>0</v>
      </c>
      <c r="O3776" s="2">
        <v>149.02000000000001</v>
      </c>
      <c r="P3776" s="2">
        <v>0</v>
      </c>
      <c r="Q3776" s="2">
        <v>0</v>
      </c>
      <c r="R3776" s="2">
        <v>0</v>
      </c>
      <c r="S3776" s="2">
        <v>0</v>
      </c>
      <c r="T3776" s="2">
        <v>0</v>
      </c>
      <c r="U3776" s="2">
        <v>149.02000000000001</v>
      </c>
      <c r="V3776" t="s">
        <v>55</v>
      </c>
    </row>
    <row r="3777" spans="1:22" ht="15.75" hidden="1" thickBot="1" x14ac:dyDescent="0.3">
      <c r="A3777" t="s">
        <v>8265</v>
      </c>
      <c r="B3777" s="6" t="s">
        <v>10546</v>
      </c>
      <c r="C3777" t="s">
        <v>1</v>
      </c>
      <c r="D3777" t="s">
        <v>7706</v>
      </c>
      <c r="E3777" t="s">
        <v>10329</v>
      </c>
      <c r="F3777" t="s">
        <v>10330</v>
      </c>
      <c r="G3777">
        <v>7438</v>
      </c>
      <c r="H3777">
        <v>7438</v>
      </c>
      <c r="I3777">
        <v>7438</v>
      </c>
      <c r="J3777">
        <v>7438</v>
      </c>
      <c r="K3777">
        <v>0</v>
      </c>
      <c r="L3777" s="2">
        <v>0</v>
      </c>
      <c r="M3777" s="2">
        <v>0</v>
      </c>
      <c r="N3777" s="2">
        <v>0</v>
      </c>
      <c r="O3777" s="2">
        <v>613</v>
      </c>
      <c r="P3777" s="2">
        <v>0</v>
      </c>
      <c r="Q3777" s="2">
        <v>0</v>
      </c>
      <c r="R3777" s="2">
        <v>0</v>
      </c>
      <c r="S3777" s="2">
        <v>0</v>
      </c>
      <c r="T3777" s="2">
        <v>0</v>
      </c>
      <c r="U3777" s="2">
        <v>613</v>
      </c>
      <c r="V3777" t="s">
        <v>55</v>
      </c>
    </row>
    <row r="3778" spans="1:22" ht="15.75" hidden="1" thickBot="1" x14ac:dyDescent="0.3">
      <c r="A3778" t="s">
        <v>8265</v>
      </c>
      <c r="B3778" s="6" t="s">
        <v>10546</v>
      </c>
      <c r="C3778" t="s">
        <v>1</v>
      </c>
      <c r="D3778" t="s">
        <v>7706</v>
      </c>
      <c r="E3778" t="s">
        <v>10329</v>
      </c>
      <c r="F3778" t="s">
        <v>10330</v>
      </c>
      <c r="G3778">
        <v>7437</v>
      </c>
      <c r="H3778">
        <v>7437</v>
      </c>
      <c r="I3778">
        <v>7437</v>
      </c>
      <c r="J3778">
        <v>7437</v>
      </c>
      <c r="K3778">
        <v>0</v>
      </c>
      <c r="L3778" s="2">
        <v>0</v>
      </c>
      <c r="M3778" s="2">
        <v>0</v>
      </c>
      <c r="N3778" s="2">
        <v>0</v>
      </c>
      <c r="O3778" s="2">
        <v>138.30000000000001</v>
      </c>
      <c r="P3778" s="2">
        <v>0</v>
      </c>
      <c r="Q3778" s="2">
        <v>0</v>
      </c>
      <c r="R3778" s="2">
        <v>0</v>
      </c>
      <c r="S3778" s="2">
        <v>0</v>
      </c>
      <c r="T3778" s="2">
        <v>0</v>
      </c>
      <c r="U3778" s="2">
        <v>138.30000000000001</v>
      </c>
      <c r="V3778" t="s">
        <v>55</v>
      </c>
    </row>
    <row r="3779" spans="1:22" ht="15.75" hidden="1" thickBot="1" x14ac:dyDescent="0.3">
      <c r="A3779" t="s">
        <v>8265</v>
      </c>
      <c r="B3779" s="6" t="s">
        <v>10546</v>
      </c>
      <c r="C3779" t="s">
        <v>1</v>
      </c>
      <c r="D3779" t="s">
        <v>7706</v>
      </c>
      <c r="E3779" t="s">
        <v>10329</v>
      </c>
      <c r="F3779" t="s">
        <v>10330</v>
      </c>
      <c r="G3779">
        <v>7436</v>
      </c>
      <c r="H3779">
        <v>7436</v>
      </c>
      <c r="I3779">
        <v>7436</v>
      </c>
      <c r="J3779">
        <v>7436</v>
      </c>
      <c r="K3779">
        <v>0</v>
      </c>
      <c r="L3779" s="2">
        <v>0</v>
      </c>
      <c r="M3779" s="2">
        <v>0</v>
      </c>
      <c r="N3779" s="2">
        <v>0</v>
      </c>
      <c r="O3779" s="2">
        <v>90</v>
      </c>
      <c r="P3779" s="2">
        <v>0</v>
      </c>
      <c r="Q3779" s="2">
        <v>0</v>
      </c>
      <c r="R3779" s="2">
        <v>0</v>
      </c>
      <c r="S3779" s="2">
        <v>0</v>
      </c>
      <c r="T3779" s="2">
        <v>0</v>
      </c>
      <c r="U3779" s="2">
        <v>90</v>
      </c>
      <c r="V3779" t="s">
        <v>55</v>
      </c>
    </row>
    <row r="3780" spans="1:22" ht="15.75" hidden="1" thickBot="1" x14ac:dyDescent="0.3">
      <c r="A3780" t="s">
        <v>8265</v>
      </c>
      <c r="B3780" s="6" t="s">
        <v>10546</v>
      </c>
      <c r="C3780" t="s">
        <v>1</v>
      </c>
      <c r="D3780" t="s">
        <v>7706</v>
      </c>
      <c r="E3780" t="s">
        <v>10329</v>
      </c>
      <c r="F3780" t="s">
        <v>10330</v>
      </c>
      <c r="G3780">
        <v>7435</v>
      </c>
      <c r="H3780">
        <v>7435</v>
      </c>
      <c r="I3780">
        <v>7435</v>
      </c>
      <c r="J3780">
        <v>7435</v>
      </c>
      <c r="K3780">
        <v>0</v>
      </c>
      <c r="L3780" s="2">
        <v>0</v>
      </c>
      <c r="M3780" s="2">
        <v>0</v>
      </c>
      <c r="N3780" s="2">
        <v>0</v>
      </c>
      <c r="O3780" s="2">
        <v>417.2</v>
      </c>
      <c r="P3780" s="2">
        <v>0</v>
      </c>
      <c r="Q3780" s="2">
        <v>0</v>
      </c>
      <c r="R3780" s="2">
        <v>0</v>
      </c>
      <c r="S3780" s="2">
        <v>0</v>
      </c>
      <c r="T3780" s="2">
        <v>0</v>
      </c>
      <c r="U3780" s="2">
        <v>417.2</v>
      </c>
      <c r="V3780" t="s">
        <v>55</v>
      </c>
    </row>
    <row r="3781" spans="1:22" ht="15.75" hidden="1" thickBot="1" x14ac:dyDescent="0.3">
      <c r="A3781" t="s">
        <v>8265</v>
      </c>
      <c r="B3781" s="6" t="s">
        <v>10546</v>
      </c>
      <c r="C3781" t="s">
        <v>1</v>
      </c>
      <c r="D3781" t="s">
        <v>7706</v>
      </c>
      <c r="E3781" t="s">
        <v>10329</v>
      </c>
      <c r="F3781" t="s">
        <v>10330</v>
      </c>
      <c r="G3781">
        <v>7434</v>
      </c>
      <c r="H3781">
        <v>7434</v>
      </c>
      <c r="I3781">
        <v>7434</v>
      </c>
      <c r="J3781">
        <v>7434</v>
      </c>
      <c r="K3781">
        <v>0</v>
      </c>
      <c r="L3781" s="2">
        <v>0</v>
      </c>
      <c r="M3781" s="2">
        <v>0</v>
      </c>
      <c r="N3781" s="2">
        <v>0</v>
      </c>
      <c r="O3781" s="2">
        <v>404.22</v>
      </c>
      <c r="P3781" s="2">
        <v>0</v>
      </c>
      <c r="Q3781" s="2">
        <v>0</v>
      </c>
      <c r="R3781" s="2">
        <v>0</v>
      </c>
      <c r="S3781" s="2">
        <v>0</v>
      </c>
      <c r="T3781" s="2">
        <v>0</v>
      </c>
      <c r="U3781" s="2">
        <v>404.22</v>
      </c>
      <c r="V3781" t="s">
        <v>55</v>
      </c>
    </row>
    <row r="3782" spans="1:22" ht="15.75" hidden="1" thickBot="1" x14ac:dyDescent="0.3">
      <c r="A3782" t="s">
        <v>8265</v>
      </c>
      <c r="B3782" s="6" t="s">
        <v>10546</v>
      </c>
      <c r="C3782" t="s">
        <v>1</v>
      </c>
      <c r="D3782" t="s">
        <v>7706</v>
      </c>
      <c r="E3782" t="s">
        <v>10329</v>
      </c>
      <c r="F3782" t="s">
        <v>10330</v>
      </c>
      <c r="G3782">
        <v>7433</v>
      </c>
      <c r="H3782">
        <v>7433</v>
      </c>
      <c r="I3782">
        <v>7433</v>
      </c>
      <c r="J3782">
        <v>7433</v>
      </c>
      <c r="K3782">
        <v>0</v>
      </c>
      <c r="L3782" s="2">
        <v>0</v>
      </c>
      <c r="M3782" s="2">
        <v>0</v>
      </c>
      <c r="N3782" s="2">
        <v>0</v>
      </c>
      <c r="O3782" s="2">
        <v>63</v>
      </c>
      <c r="P3782" s="2">
        <v>0</v>
      </c>
      <c r="Q3782" s="2">
        <v>0</v>
      </c>
      <c r="R3782" s="2">
        <v>0</v>
      </c>
      <c r="S3782" s="2">
        <v>0</v>
      </c>
      <c r="T3782" s="2">
        <v>0</v>
      </c>
      <c r="U3782" s="2">
        <v>63</v>
      </c>
      <c r="V3782" t="s">
        <v>55</v>
      </c>
    </row>
    <row r="3783" spans="1:22" ht="15.75" hidden="1" thickBot="1" x14ac:dyDescent="0.3">
      <c r="A3783" t="s">
        <v>8265</v>
      </c>
      <c r="B3783" s="6" t="s">
        <v>10545</v>
      </c>
      <c r="C3783" t="s">
        <v>1</v>
      </c>
      <c r="D3783" t="s">
        <v>7706</v>
      </c>
      <c r="E3783" t="s">
        <v>10329</v>
      </c>
      <c r="F3783" t="s">
        <v>10330</v>
      </c>
      <c r="G3783">
        <v>7432</v>
      </c>
      <c r="H3783">
        <v>7432</v>
      </c>
      <c r="I3783">
        <v>7432</v>
      </c>
      <c r="J3783">
        <v>7432</v>
      </c>
      <c r="K3783">
        <v>0</v>
      </c>
      <c r="L3783" s="2">
        <v>0</v>
      </c>
      <c r="M3783" s="2">
        <v>0</v>
      </c>
      <c r="N3783" s="2">
        <v>0</v>
      </c>
      <c r="O3783" s="2">
        <v>532</v>
      </c>
      <c r="P3783" s="2">
        <v>0</v>
      </c>
      <c r="Q3783" s="2">
        <v>0</v>
      </c>
      <c r="R3783" s="2">
        <v>0</v>
      </c>
      <c r="S3783" s="2">
        <v>0</v>
      </c>
      <c r="T3783" s="2">
        <v>0</v>
      </c>
      <c r="U3783" s="2">
        <v>532</v>
      </c>
      <c r="V3783" t="s">
        <v>55</v>
      </c>
    </row>
    <row r="3784" spans="1:22" ht="15.75" hidden="1" thickBot="1" x14ac:dyDescent="0.3">
      <c r="A3784" t="s">
        <v>8265</v>
      </c>
      <c r="B3784" s="6" t="s">
        <v>10545</v>
      </c>
      <c r="C3784" t="s">
        <v>1</v>
      </c>
      <c r="D3784" t="s">
        <v>7706</v>
      </c>
      <c r="E3784" t="s">
        <v>10329</v>
      </c>
      <c r="F3784" t="s">
        <v>10330</v>
      </c>
      <c r="G3784">
        <v>7431</v>
      </c>
      <c r="H3784">
        <v>7431</v>
      </c>
      <c r="I3784">
        <v>7431</v>
      </c>
      <c r="J3784">
        <v>7431</v>
      </c>
      <c r="K3784">
        <v>0</v>
      </c>
      <c r="L3784" s="2">
        <v>0</v>
      </c>
      <c r="M3784" s="2">
        <v>0</v>
      </c>
      <c r="N3784" s="2">
        <v>0</v>
      </c>
      <c r="O3784" s="2">
        <v>17</v>
      </c>
      <c r="P3784" s="2">
        <v>0</v>
      </c>
      <c r="Q3784" s="2">
        <v>0</v>
      </c>
      <c r="R3784" s="2">
        <v>0</v>
      </c>
      <c r="S3784" s="2">
        <v>0</v>
      </c>
      <c r="T3784" s="2">
        <v>0</v>
      </c>
      <c r="U3784" s="2">
        <v>17</v>
      </c>
      <c r="V3784" t="s">
        <v>55</v>
      </c>
    </row>
    <row r="3785" spans="1:22" ht="15.75" hidden="1" thickBot="1" x14ac:dyDescent="0.3">
      <c r="A3785" t="s">
        <v>8265</v>
      </c>
      <c r="B3785" s="6" t="s">
        <v>10545</v>
      </c>
      <c r="C3785" t="s">
        <v>1</v>
      </c>
      <c r="D3785" t="s">
        <v>7706</v>
      </c>
      <c r="E3785" t="s">
        <v>10329</v>
      </c>
      <c r="F3785" t="s">
        <v>10330</v>
      </c>
      <c r="G3785">
        <v>7430</v>
      </c>
      <c r="H3785">
        <v>7430</v>
      </c>
      <c r="I3785">
        <v>7430</v>
      </c>
      <c r="J3785">
        <v>7430</v>
      </c>
      <c r="K3785">
        <v>0</v>
      </c>
      <c r="L3785" s="2">
        <v>0</v>
      </c>
      <c r="M3785" s="2">
        <v>0</v>
      </c>
      <c r="N3785" s="2">
        <v>0</v>
      </c>
      <c r="O3785" s="2">
        <v>300</v>
      </c>
      <c r="P3785" s="2">
        <v>0</v>
      </c>
      <c r="Q3785" s="2">
        <v>0</v>
      </c>
      <c r="R3785" s="2">
        <v>0</v>
      </c>
      <c r="S3785" s="2">
        <v>0</v>
      </c>
      <c r="T3785" s="2">
        <v>0</v>
      </c>
      <c r="U3785" s="2">
        <v>300</v>
      </c>
      <c r="V3785" t="s">
        <v>55</v>
      </c>
    </row>
    <row r="3786" spans="1:22" ht="15.75" hidden="1" thickBot="1" x14ac:dyDescent="0.3">
      <c r="A3786" t="s">
        <v>8265</v>
      </c>
      <c r="B3786" s="6" t="s">
        <v>10545</v>
      </c>
      <c r="C3786" t="s">
        <v>1</v>
      </c>
      <c r="D3786" t="s">
        <v>7706</v>
      </c>
      <c r="E3786" t="s">
        <v>10329</v>
      </c>
      <c r="F3786" t="s">
        <v>10330</v>
      </c>
      <c r="G3786">
        <v>7429</v>
      </c>
      <c r="H3786">
        <v>7429</v>
      </c>
      <c r="I3786">
        <v>7429</v>
      </c>
      <c r="J3786">
        <v>7429</v>
      </c>
      <c r="K3786">
        <v>0</v>
      </c>
      <c r="L3786" s="2">
        <v>0</v>
      </c>
      <c r="M3786" s="2">
        <v>0</v>
      </c>
      <c r="N3786" s="2">
        <v>0</v>
      </c>
      <c r="O3786" s="2">
        <v>125</v>
      </c>
      <c r="P3786" s="2">
        <v>0</v>
      </c>
      <c r="Q3786" s="2">
        <v>0</v>
      </c>
      <c r="R3786" s="2">
        <v>0</v>
      </c>
      <c r="S3786" s="2">
        <v>0</v>
      </c>
      <c r="T3786" s="2">
        <v>0</v>
      </c>
      <c r="U3786" s="2">
        <v>125</v>
      </c>
      <c r="V3786" t="s">
        <v>55</v>
      </c>
    </row>
    <row r="3787" spans="1:22" ht="15.75" hidden="1" thickBot="1" x14ac:dyDescent="0.3">
      <c r="A3787" t="s">
        <v>8265</v>
      </c>
      <c r="B3787" s="6" t="s">
        <v>10545</v>
      </c>
      <c r="C3787" t="s">
        <v>1</v>
      </c>
      <c r="D3787" t="s">
        <v>7706</v>
      </c>
      <c r="E3787" t="s">
        <v>10329</v>
      </c>
      <c r="F3787" t="s">
        <v>10330</v>
      </c>
      <c r="G3787">
        <v>7428</v>
      </c>
      <c r="H3787">
        <v>7428</v>
      </c>
      <c r="I3787">
        <v>7428</v>
      </c>
      <c r="J3787">
        <v>7428</v>
      </c>
      <c r="K3787">
        <v>0</v>
      </c>
      <c r="L3787" s="2">
        <v>0</v>
      </c>
      <c r="M3787" s="2">
        <v>0</v>
      </c>
      <c r="N3787" s="2">
        <v>0</v>
      </c>
      <c r="O3787" s="2">
        <v>200</v>
      </c>
      <c r="P3787" s="2">
        <v>0</v>
      </c>
      <c r="Q3787" s="2">
        <v>0</v>
      </c>
      <c r="R3787" s="2">
        <v>0</v>
      </c>
      <c r="S3787" s="2">
        <v>0</v>
      </c>
      <c r="T3787" s="2">
        <v>0</v>
      </c>
      <c r="U3787" s="2">
        <v>200</v>
      </c>
      <c r="V3787" t="s">
        <v>55</v>
      </c>
    </row>
    <row r="3788" spans="1:22" ht="15.75" hidden="1" thickBot="1" x14ac:dyDescent="0.3">
      <c r="A3788" t="s">
        <v>8265</v>
      </c>
      <c r="B3788" s="6" t="s">
        <v>10545</v>
      </c>
      <c r="C3788" t="s">
        <v>1</v>
      </c>
      <c r="D3788" t="s">
        <v>7706</v>
      </c>
      <c r="E3788" t="s">
        <v>10329</v>
      </c>
      <c r="F3788" t="s">
        <v>10330</v>
      </c>
      <c r="G3788">
        <v>7427</v>
      </c>
      <c r="H3788">
        <v>7427</v>
      </c>
      <c r="I3788">
        <v>7427</v>
      </c>
      <c r="J3788">
        <v>7427</v>
      </c>
      <c r="K3788">
        <v>0</v>
      </c>
      <c r="L3788" s="2">
        <v>0</v>
      </c>
      <c r="M3788" s="2">
        <v>0</v>
      </c>
      <c r="N3788" s="2">
        <v>0</v>
      </c>
      <c r="O3788" s="2">
        <v>17.5</v>
      </c>
      <c r="P3788" s="2">
        <v>0</v>
      </c>
      <c r="Q3788" s="2">
        <v>0</v>
      </c>
      <c r="R3788" s="2">
        <v>0</v>
      </c>
      <c r="S3788" s="2">
        <v>0</v>
      </c>
      <c r="T3788" s="2">
        <v>0</v>
      </c>
      <c r="U3788" s="2">
        <v>17.5</v>
      </c>
      <c r="V3788" t="s">
        <v>55</v>
      </c>
    </row>
    <row r="3789" spans="1:22" ht="15.75" hidden="1" thickBot="1" x14ac:dyDescent="0.3">
      <c r="A3789" t="s">
        <v>8265</v>
      </c>
      <c r="B3789" s="6" t="s">
        <v>10545</v>
      </c>
      <c r="C3789" t="s">
        <v>1</v>
      </c>
      <c r="D3789" t="s">
        <v>7706</v>
      </c>
      <c r="E3789" t="s">
        <v>10329</v>
      </c>
      <c r="F3789" t="s">
        <v>10330</v>
      </c>
      <c r="G3789">
        <v>7426</v>
      </c>
      <c r="H3789">
        <v>7426</v>
      </c>
      <c r="I3789">
        <v>7426</v>
      </c>
      <c r="J3789">
        <v>7426</v>
      </c>
      <c r="K3789">
        <v>0</v>
      </c>
      <c r="L3789" s="2">
        <v>0</v>
      </c>
      <c r="M3789" s="2">
        <v>0</v>
      </c>
      <c r="N3789" s="2">
        <v>0</v>
      </c>
      <c r="O3789" s="2">
        <v>150.69999999999999</v>
      </c>
      <c r="P3789" s="2">
        <v>0</v>
      </c>
      <c r="Q3789" s="2">
        <v>0</v>
      </c>
      <c r="R3789" s="2">
        <v>0</v>
      </c>
      <c r="S3789" s="2">
        <v>0</v>
      </c>
      <c r="T3789" s="2">
        <v>0</v>
      </c>
      <c r="U3789" s="2">
        <v>150.69999999999999</v>
      </c>
      <c r="V3789" t="s">
        <v>55</v>
      </c>
    </row>
    <row r="3790" spans="1:22" ht="15.75" hidden="1" thickBot="1" x14ac:dyDescent="0.3">
      <c r="A3790" t="s">
        <v>8265</v>
      </c>
      <c r="B3790" s="6" t="s">
        <v>10545</v>
      </c>
      <c r="C3790" t="s">
        <v>1</v>
      </c>
      <c r="D3790" t="s">
        <v>7706</v>
      </c>
      <c r="E3790" t="s">
        <v>10329</v>
      </c>
      <c r="F3790" t="s">
        <v>10330</v>
      </c>
      <c r="G3790">
        <v>7425</v>
      </c>
      <c r="H3790">
        <v>7425</v>
      </c>
      <c r="I3790">
        <v>7425</v>
      </c>
      <c r="J3790">
        <v>7425</v>
      </c>
      <c r="K3790">
        <v>0</v>
      </c>
      <c r="L3790" s="2">
        <v>0</v>
      </c>
      <c r="M3790" s="2">
        <v>0</v>
      </c>
      <c r="N3790" s="2">
        <v>0</v>
      </c>
      <c r="O3790" s="2">
        <v>664</v>
      </c>
      <c r="P3790" s="2">
        <v>0</v>
      </c>
      <c r="Q3790" s="2">
        <v>0</v>
      </c>
      <c r="R3790" s="2">
        <v>0</v>
      </c>
      <c r="S3790" s="2">
        <v>0</v>
      </c>
      <c r="T3790" s="2">
        <v>0</v>
      </c>
      <c r="U3790" s="2">
        <v>664</v>
      </c>
      <c r="V3790" t="s">
        <v>55</v>
      </c>
    </row>
    <row r="3791" spans="1:22" ht="15.75" hidden="1" thickBot="1" x14ac:dyDescent="0.3">
      <c r="A3791" t="s">
        <v>8265</v>
      </c>
      <c r="B3791" s="6" t="s">
        <v>10545</v>
      </c>
      <c r="C3791" t="s">
        <v>1</v>
      </c>
      <c r="D3791" t="s">
        <v>7706</v>
      </c>
      <c r="E3791" t="s">
        <v>10329</v>
      </c>
      <c r="F3791" t="s">
        <v>10330</v>
      </c>
      <c r="G3791">
        <v>7424</v>
      </c>
      <c r="H3791">
        <v>7424</v>
      </c>
      <c r="I3791">
        <v>7424</v>
      </c>
      <c r="J3791">
        <v>7424</v>
      </c>
      <c r="K3791">
        <v>0</v>
      </c>
      <c r="L3791" s="2">
        <v>0</v>
      </c>
      <c r="M3791" s="2">
        <v>0</v>
      </c>
      <c r="N3791" s="2">
        <v>0</v>
      </c>
      <c r="O3791" s="2">
        <v>21</v>
      </c>
      <c r="P3791" s="2">
        <v>0</v>
      </c>
      <c r="Q3791" s="2">
        <v>0</v>
      </c>
      <c r="R3791" s="2">
        <v>0</v>
      </c>
      <c r="S3791" s="2">
        <v>0</v>
      </c>
      <c r="T3791" s="2">
        <v>0</v>
      </c>
      <c r="U3791" s="2">
        <v>21</v>
      </c>
      <c r="V3791" t="s">
        <v>55</v>
      </c>
    </row>
    <row r="3792" spans="1:22" ht="15.75" hidden="1" thickBot="1" x14ac:dyDescent="0.3">
      <c r="A3792" t="s">
        <v>8265</v>
      </c>
      <c r="B3792" s="6" t="s">
        <v>10545</v>
      </c>
      <c r="C3792" t="s">
        <v>1</v>
      </c>
      <c r="D3792" t="s">
        <v>7706</v>
      </c>
      <c r="E3792" t="s">
        <v>10329</v>
      </c>
      <c r="F3792" t="s">
        <v>10330</v>
      </c>
      <c r="G3792">
        <v>7423</v>
      </c>
      <c r="H3792">
        <v>7423</v>
      </c>
      <c r="I3792">
        <v>7423</v>
      </c>
      <c r="J3792">
        <v>7423</v>
      </c>
      <c r="K3792">
        <v>0</v>
      </c>
      <c r="L3792" s="2">
        <v>0</v>
      </c>
      <c r="M3792" s="2">
        <v>0</v>
      </c>
      <c r="N3792" s="2">
        <v>0</v>
      </c>
      <c r="O3792" s="2">
        <v>560</v>
      </c>
      <c r="P3792" s="2">
        <v>0</v>
      </c>
      <c r="Q3792" s="2">
        <v>0</v>
      </c>
      <c r="R3792" s="2">
        <v>0</v>
      </c>
      <c r="S3792" s="2">
        <v>0</v>
      </c>
      <c r="T3792" s="2">
        <v>0</v>
      </c>
      <c r="U3792" s="2">
        <v>560</v>
      </c>
      <c r="V3792" t="s">
        <v>55</v>
      </c>
    </row>
    <row r="3793" spans="1:22" ht="15.75" hidden="1" thickBot="1" x14ac:dyDescent="0.3">
      <c r="A3793" t="s">
        <v>8265</v>
      </c>
      <c r="B3793" s="6" t="s">
        <v>10545</v>
      </c>
      <c r="C3793" t="s">
        <v>1</v>
      </c>
      <c r="D3793" t="s">
        <v>7706</v>
      </c>
      <c r="E3793" t="s">
        <v>10329</v>
      </c>
      <c r="F3793" t="s">
        <v>10330</v>
      </c>
      <c r="G3793">
        <v>7422</v>
      </c>
      <c r="H3793">
        <v>7422</v>
      </c>
      <c r="I3793">
        <v>7422</v>
      </c>
      <c r="J3793">
        <v>7422</v>
      </c>
      <c r="K3793">
        <v>0</v>
      </c>
      <c r="L3793" s="2">
        <v>0</v>
      </c>
      <c r="M3793" s="2">
        <v>0</v>
      </c>
      <c r="N3793" s="2">
        <v>0</v>
      </c>
      <c r="O3793" s="2">
        <v>408</v>
      </c>
      <c r="P3793" s="2">
        <v>0</v>
      </c>
      <c r="Q3793" s="2">
        <v>0</v>
      </c>
      <c r="R3793" s="2">
        <v>0</v>
      </c>
      <c r="S3793" s="2">
        <v>0</v>
      </c>
      <c r="T3793" s="2">
        <v>0</v>
      </c>
      <c r="U3793" s="2">
        <v>408</v>
      </c>
      <c r="V3793" t="s">
        <v>55</v>
      </c>
    </row>
    <row r="3794" spans="1:22" ht="15.75" hidden="1" thickBot="1" x14ac:dyDescent="0.3">
      <c r="A3794" t="s">
        <v>8265</v>
      </c>
      <c r="B3794" s="6" t="s">
        <v>10545</v>
      </c>
      <c r="C3794" t="s">
        <v>1</v>
      </c>
      <c r="D3794" t="s">
        <v>7706</v>
      </c>
      <c r="E3794" t="s">
        <v>10329</v>
      </c>
      <c r="F3794" t="s">
        <v>10330</v>
      </c>
      <c r="G3794">
        <v>7421</v>
      </c>
      <c r="H3794">
        <v>7421</v>
      </c>
      <c r="I3794">
        <v>7421</v>
      </c>
      <c r="J3794">
        <v>7421</v>
      </c>
      <c r="K3794">
        <v>0</v>
      </c>
      <c r="L3794" s="2">
        <v>0</v>
      </c>
      <c r="M3794" s="2">
        <v>0</v>
      </c>
      <c r="N3794" s="2">
        <v>0</v>
      </c>
      <c r="O3794" s="2">
        <v>60.7</v>
      </c>
      <c r="P3794" s="2">
        <v>0</v>
      </c>
      <c r="Q3794" s="2">
        <v>0</v>
      </c>
      <c r="R3794" s="2">
        <v>0</v>
      </c>
      <c r="S3794" s="2">
        <v>0</v>
      </c>
      <c r="T3794" s="2">
        <v>0</v>
      </c>
      <c r="U3794" s="2">
        <v>60.7</v>
      </c>
      <c r="V3794" t="s">
        <v>55</v>
      </c>
    </row>
    <row r="3795" spans="1:22" ht="15.75" hidden="1" thickBot="1" x14ac:dyDescent="0.3">
      <c r="A3795" t="s">
        <v>8265</v>
      </c>
      <c r="B3795" s="6" t="s">
        <v>10545</v>
      </c>
      <c r="C3795" t="s">
        <v>1</v>
      </c>
      <c r="D3795" t="s">
        <v>7706</v>
      </c>
      <c r="E3795" t="s">
        <v>10329</v>
      </c>
      <c r="F3795" t="s">
        <v>10330</v>
      </c>
      <c r="G3795">
        <v>7420</v>
      </c>
      <c r="H3795">
        <v>7420</v>
      </c>
      <c r="I3795">
        <v>7420</v>
      </c>
      <c r="J3795">
        <v>7420</v>
      </c>
      <c r="K3795">
        <v>0</v>
      </c>
      <c r="L3795" s="2">
        <v>0</v>
      </c>
      <c r="M3795" s="2">
        <v>0</v>
      </c>
      <c r="N3795" s="2">
        <v>0</v>
      </c>
      <c r="O3795" s="2">
        <v>69</v>
      </c>
      <c r="P3795" s="2">
        <v>0</v>
      </c>
      <c r="Q3795" s="2">
        <v>0</v>
      </c>
      <c r="R3795" s="2">
        <v>0</v>
      </c>
      <c r="S3795" s="2">
        <v>0</v>
      </c>
      <c r="T3795" s="2">
        <v>0</v>
      </c>
      <c r="U3795" s="2">
        <v>69</v>
      </c>
      <c r="V3795" t="s">
        <v>55</v>
      </c>
    </row>
    <row r="3796" spans="1:22" ht="15.75" hidden="1" thickBot="1" x14ac:dyDescent="0.3">
      <c r="A3796" t="s">
        <v>8265</v>
      </c>
      <c r="B3796" s="6" t="s">
        <v>10545</v>
      </c>
      <c r="C3796" t="s">
        <v>1</v>
      </c>
      <c r="D3796" t="s">
        <v>7706</v>
      </c>
      <c r="E3796" t="s">
        <v>10329</v>
      </c>
      <c r="F3796" t="s">
        <v>10330</v>
      </c>
      <c r="G3796">
        <v>7419</v>
      </c>
      <c r="H3796">
        <v>7419</v>
      </c>
      <c r="I3796">
        <v>7419</v>
      </c>
      <c r="J3796">
        <v>7419</v>
      </c>
      <c r="K3796">
        <v>0</v>
      </c>
      <c r="L3796" s="2">
        <v>0</v>
      </c>
      <c r="M3796" s="2">
        <v>0</v>
      </c>
      <c r="N3796" s="2">
        <v>0</v>
      </c>
      <c r="O3796" s="2">
        <v>190.35</v>
      </c>
      <c r="P3796" s="2">
        <v>0</v>
      </c>
      <c r="Q3796" s="2">
        <v>0</v>
      </c>
      <c r="R3796" s="2">
        <v>0</v>
      </c>
      <c r="S3796" s="2">
        <v>0</v>
      </c>
      <c r="T3796" s="2">
        <v>0</v>
      </c>
      <c r="U3796" s="2">
        <v>190.35</v>
      </c>
      <c r="V3796" t="s">
        <v>55</v>
      </c>
    </row>
    <row r="3797" spans="1:22" ht="15.75" hidden="1" thickBot="1" x14ac:dyDescent="0.3">
      <c r="A3797" t="s">
        <v>8265</v>
      </c>
      <c r="B3797" s="6" t="s">
        <v>10545</v>
      </c>
      <c r="C3797" t="s">
        <v>1</v>
      </c>
      <c r="D3797" t="s">
        <v>7706</v>
      </c>
      <c r="E3797" t="s">
        <v>10329</v>
      </c>
      <c r="F3797" t="s">
        <v>10330</v>
      </c>
      <c r="G3797">
        <v>7418</v>
      </c>
      <c r="H3797">
        <v>7418</v>
      </c>
      <c r="I3797">
        <v>7418</v>
      </c>
      <c r="J3797">
        <v>7418</v>
      </c>
      <c r="K3797">
        <v>0</v>
      </c>
      <c r="L3797" s="2">
        <v>0</v>
      </c>
      <c r="M3797" s="2">
        <v>0</v>
      </c>
      <c r="N3797" s="2">
        <v>0</v>
      </c>
      <c r="O3797" s="2">
        <v>178.55</v>
      </c>
      <c r="P3797" s="2">
        <v>0</v>
      </c>
      <c r="Q3797" s="2">
        <v>0</v>
      </c>
      <c r="R3797" s="2">
        <v>0</v>
      </c>
      <c r="S3797" s="2">
        <v>0</v>
      </c>
      <c r="T3797" s="2">
        <v>0</v>
      </c>
      <c r="U3797" s="2">
        <v>178.55</v>
      </c>
      <c r="V3797" t="s">
        <v>55</v>
      </c>
    </row>
    <row r="3798" spans="1:22" ht="15.75" hidden="1" thickBot="1" x14ac:dyDescent="0.3">
      <c r="A3798" t="s">
        <v>8265</v>
      </c>
      <c r="B3798" s="6" t="s">
        <v>10545</v>
      </c>
      <c r="C3798" t="s">
        <v>1</v>
      </c>
      <c r="D3798" t="s">
        <v>7706</v>
      </c>
      <c r="E3798" t="s">
        <v>10329</v>
      </c>
      <c r="F3798" t="s">
        <v>10330</v>
      </c>
      <c r="G3798">
        <v>7417</v>
      </c>
      <c r="H3798">
        <v>7417</v>
      </c>
      <c r="I3798">
        <v>7417</v>
      </c>
      <c r="J3798">
        <v>7417</v>
      </c>
      <c r="K3798">
        <v>0</v>
      </c>
      <c r="L3798" s="2">
        <v>0</v>
      </c>
      <c r="M3798" s="2">
        <v>0</v>
      </c>
      <c r="N3798" s="2">
        <v>0</v>
      </c>
      <c r="O3798" s="2">
        <v>157.5</v>
      </c>
      <c r="P3798" s="2">
        <v>0</v>
      </c>
      <c r="Q3798" s="2">
        <v>0</v>
      </c>
      <c r="R3798" s="2">
        <v>0</v>
      </c>
      <c r="S3798" s="2">
        <v>0</v>
      </c>
      <c r="T3798" s="2">
        <v>0</v>
      </c>
      <c r="U3798" s="2">
        <v>157.5</v>
      </c>
      <c r="V3798" t="s">
        <v>55</v>
      </c>
    </row>
    <row r="3799" spans="1:22" ht="15.75" hidden="1" thickBot="1" x14ac:dyDescent="0.3">
      <c r="A3799" t="s">
        <v>8265</v>
      </c>
      <c r="B3799" s="6" t="s">
        <v>10545</v>
      </c>
      <c r="C3799" t="s">
        <v>1</v>
      </c>
      <c r="D3799" t="s">
        <v>7706</v>
      </c>
      <c r="E3799" t="s">
        <v>10329</v>
      </c>
      <c r="F3799" t="s">
        <v>10330</v>
      </c>
      <c r="G3799">
        <v>7416</v>
      </c>
      <c r="H3799">
        <v>7416</v>
      </c>
      <c r="I3799">
        <v>7416</v>
      </c>
      <c r="J3799">
        <v>7416</v>
      </c>
      <c r="K3799">
        <v>0</v>
      </c>
      <c r="L3799" s="2">
        <v>0</v>
      </c>
      <c r="M3799" s="2">
        <v>0</v>
      </c>
      <c r="N3799" s="2">
        <v>0</v>
      </c>
      <c r="O3799" s="2">
        <v>171.7</v>
      </c>
      <c r="P3799" s="2">
        <v>0</v>
      </c>
      <c r="Q3799" s="2">
        <v>0</v>
      </c>
      <c r="R3799" s="2">
        <v>0</v>
      </c>
      <c r="S3799" s="2">
        <v>0</v>
      </c>
      <c r="T3799" s="2">
        <v>0</v>
      </c>
      <c r="U3799" s="2">
        <v>171.7</v>
      </c>
      <c r="V3799" t="s">
        <v>55</v>
      </c>
    </row>
    <row r="3800" spans="1:22" ht="15.75" hidden="1" thickBot="1" x14ac:dyDescent="0.3">
      <c r="A3800" t="s">
        <v>8265</v>
      </c>
      <c r="B3800" s="6" t="s">
        <v>10545</v>
      </c>
      <c r="C3800" t="s">
        <v>1</v>
      </c>
      <c r="D3800" t="s">
        <v>7706</v>
      </c>
      <c r="E3800" t="s">
        <v>10329</v>
      </c>
      <c r="F3800" t="s">
        <v>10330</v>
      </c>
      <c r="G3800">
        <v>7415</v>
      </c>
      <c r="H3800">
        <v>7415</v>
      </c>
      <c r="I3800">
        <v>7415</v>
      </c>
      <c r="J3800">
        <v>7415</v>
      </c>
      <c r="K3800">
        <v>0</v>
      </c>
      <c r="L3800" s="2">
        <v>0</v>
      </c>
      <c r="M3800" s="2">
        <v>0</v>
      </c>
      <c r="N3800" s="2">
        <v>0</v>
      </c>
      <c r="O3800" s="2">
        <v>1.65</v>
      </c>
      <c r="P3800" s="2">
        <v>0</v>
      </c>
      <c r="Q3800" s="2">
        <v>0</v>
      </c>
      <c r="R3800" s="2">
        <v>0</v>
      </c>
      <c r="S3800" s="2">
        <v>0</v>
      </c>
      <c r="T3800" s="2">
        <v>0</v>
      </c>
      <c r="U3800" s="2">
        <v>1.65</v>
      </c>
      <c r="V3800" t="s">
        <v>55</v>
      </c>
    </row>
    <row r="3801" spans="1:22" ht="15.75" hidden="1" thickBot="1" x14ac:dyDescent="0.3">
      <c r="A3801" t="s">
        <v>8265</v>
      </c>
      <c r="B3801" s="6" t="s">
        <v>10545</v>
      </c>
      <c r="C3801" t="s">
        <v>1</v>
      </c>
      <c r="D3801" t="s">
        <v>7706</v>
      </c>
      <c r="E3801" t="s">
        <v>10329</v>
      </c>
      <c r="F3801" t="s">
        <v>10330</v>
      </c>
      <c r="G3801">
        <v>7414</v>
      </c>
      <c r="H3801">
        <v>7414</v>
      </c>
      <c r="I3801">
        <v>7414</v>
      </c>
      <c r="J3801">
        <v>7414</v>
      </c>
      <c r="K3801">
        <v>0</v>
      </c>
      <c r="L3801" s="2">
        <v>0</v>
      </c>
      <c r="M3801" s="2">
        <v>0</v>
      </c>
      <c r="N3801" s="2">
        <v>0</v>
      </c>
      <c r="O3801" s="2">
        <v>187</v>
      </c>
      <c r="P3801" s="2">
        <v>0</v>
      </c>
      <c r="Q3801" s="2">
        <v>0</v>
      </c>
      <c r="R3801" s="2">
        <v>0</v>
      </c>
      <c r="S3801" s="2">
        <v>0</v>
      </c>
      <c r="T3801" s="2">
        <v>0</v>
      </c>
      <c r="U3801" s="2">
        <v>187</v>
      </c>
      <c r="V3801" t="s">
        <v>55</v>
      </c>
    </row>
    <row r="3802" spans="1:22" ht="15.75" hidden="1" thickBot="1" x14ac:dyDescent="0.3">
      <c r="A3802" t="s">
        <v>8265</v>
      </c>
      <c r="B3802" s="6" t="s">
        <v>10545</v>
      </c>
      <c r="C3802" t="s">
        <v>1</v>
      </c>
      <c r="D3802" t="s">
        <v>7706</v>
      </c>
      <c r="E3802" t="s">
        <v>10329</v>
      </c>
      <c r="F3802" t="s">
        <v>10330</v>
      </c>
      <c r="G3802">
        <v>7413</v>
      </c>
      <c r="H3802">
        <v>7413</v>
      </c>
      <c r="I3802">
        <v>7413</v>
      </c>
      <c r="J3802">
        <v>7413</v>
      </c>
      <c r="K3802">
        <v>0</v>
      </c>
      <c r="L3802" s="2">
        <v>0</v>
      </c>
      <c r="M3802" s="2">
        <v>0</v>
      </c>
      <c r="N3802" s="2">
        <v>0</v>
      </c>
      <c r="O3802" s="2">
        <v>12</v>
      </c>
      <c r="P3802" s="2">
        <v>0</v>
      </c>
      <c r="Q3802" s="2">
        <v>0</v>
      </c>
      <c r="R3802" s="2">
        <v>0</v>
      </c>
      <c r="S3802" s="2">
        <v>0</v>
      </c>
      <c r="T3802" s="2">
        <v>0</v>
      </c>
      <c r="U3802" s="2">
        <v>12</v>
      </c>
      <c r="V3802" t="s">
        <v>55</v>
      </c>
    </row>
    <row r="3803" spans="1:22" ht="15.75" hidden="1" thickBot="1" x14ac:dyDescent="0.3">
      <c r="A3803" t="s">
        <v>8265</v>
      </c>
      <c r="B3803" s="6" t="s">
        <v>10545</v>
      </c>
      <c r="C3803" t="s">
        <v>1</v>
      </c>
      <c r="D3803" t="s">
        <v>7706</v>
      </c>
      <c r="E3803" t="s">
        <v>10329</v>
      </c>
      <c r="F3803" t="s">
        <v>10330</v>
      </c>
      <c r="G3803">
        <v>7412</v>
      </c>
      <c r="H3803">
        <v>7412</v>
      </c>
      <c r="I3803">
        <v>7412</v>
      </c>
      <c r="J3803">
        <v>7412</v>
      </c>
      <c r="K3803">
        <v>0</v>
      </c>
      <c r="L3803" s="2">
        <v>0</v>
      </c>
      <c r="M3803" s="2">
        <v>0</v>
      </c>
      <c r="N3803" s="2">
        <v>0</v>
      </c>
      <c r="O3803" s="2">
        <v>98.7</v>
      </c>
      <c r="P3803" s="2">
        <v>0</v>
      </c>
      <c r="Q3803" s="2">
        <v>0</v>
      </c>
      <c r="R3803" s="2">
        <v>0</v>
      </c>
      <c r="S3803" s="2">
        <v>0</v>
      </c>
      <c r="T3803" s="2">
        <v>0</v>
      </c>
      <c r="U3803" s="2">
        <v>98.7</v>
      </c>
      <c r="V3803" t="s">
        <v>55</v>
      </c>
    </row>
    <row r="3804" spans="1:22" ht="15.75" hidden="1" thickBot="1" x14ac:dyDescent="0.3">
      <c r="A3804" t="s">
        <v>8265</v>
      </c>
      <c r="B3804" s="6" t="s">
        <v>10545</v>
      </c>
      <c r="C3804" t="s">
        <v>1</v>
      </c>
      <c r="D3804" t="s">
        <v>7706</v>
      </c>
      <c r="E3804" t="s">
        <v>10329</v>
      </c>
      <c r="F3804" t="s">
        <v>10330</v>
      </c>
      <c r="G3804">
        <v>7411</v>
      </c>
      <c r="H3804">
        <v>7411</v>
      </c>
      <c r="I3804">
        <v>7411</v>
      </c>
      <c r="J3804">
        <v>7411</v>
      </c>
      <c r="K3804">
        <v>0</v>
      </c>
      <c r="L3804" s="2">
        <v>0</v>
      </c>
      <c r="M3804" s="2">
        <v>0</v>
      </c>
      <c r="N3804" s="2">
        <v>0</v>
      </c>
      <c r="O3804" s="2">
        <v>364.27</v>
      </c>
      <c r="P3804" s="2">
        <v>0</v>
      </c>
      <c r="Q3804" s="2">
        <v>0</v>
      </c>
      <c r="R3804" s="2">
        <v>0</v>
      </c>
      <c r="S3804" s="2">
        <v>0</v>
      </c>
      <c r="T3804" s="2">
        <v>0</v>
      </c>
      <c r="U3804" s="2">
        <v>364.27</v>
      </c>
      <c r="V3804" t="s">
        <v>55</v>
      </c>
    </row>
    <row r="3805" spans="1:22" ht="15.75" hidden="1" thickBot="1" x14ac:dyDescent="0.3">
      <c r="A3805" t="s">
        <v>8265</v>
      </c>
      <c r="B3805" s="6" t="s">
        <v>10545</v>
      </c>
      <c r="C3805" t="s">
        <v>1</v>
      </c>
      <c r="D3805" t="s">
        <v>7706</v>
      </c>
      <c r="E3805" t="s">
        <v>10329</v>
      </c>
      <c r="F3805" t="s">
        <v>10330</v>
      </c>
      <c r="G3805">
        <v>7410</v>
      </c>
      <c r="H3805">
        <v>7410</v>
      </c>
      <c r="I3805">
        <v>7410</v>
      </c>
      <c r="J3805">
        <v>7410</v>
      </c>
      <c r="K3805">
        <v>0</v>
      </c>
      <c r="L3805" s="2">
        <v>0</v>
      </c>
      <c r="M3805" s="2">
        <v>0</v>
      </c>
      <c r="N3805" s="2">
        <v>0</v>
      </c>
      <c r="O3805" s="2">
        <v>45.6</v>
      </c>
      <c r="P3805" s="2">
        <v>0</v>
      </c>
      <c r="Q3805" s="2">
        <v>0</v>
      </c>
      <c r="R3805" s="2">
        <v>0</v>
      </c>
      <c r="S3805" s="2">
        <v>0</v>
      </c>
      <c r="T3805" s="2">
        <v>0</v>
      </c>
      <c r="U3805" s="2">
        <v>45.6</v>
      </c>
      <c r="V3805" t="s">
        <v>55</v>
      </c>
    </row>
    <row r="3806" spans="1:22" ht="15.75" hidden="1" thickBot="1" x14ac:dyDescent="0.3">
      <c r="A3806" t="s">
        <v>8265</v>
      </c>
      <c r="B3806" s="6" t="s">
        <v>10545</v>
      </c>
      <c r="C3806" t="s">
        <v>1</v>
      </c>
      <c r="D3806" t="s">
        <v>7706</v>
      </c>
      <c r="E3806" t="s">
        <v>10329</v>
      </c>
      <c r="F3806" t="s">
        <v>10330</v>
      </c>
      <c r="G3806">
        <v>7409</v>
      </c>
      <c r="H3806">
        <v>7409</v>
      </c>
      <c r="I3806">
        <v>7409</v>
      </c>
      <c r="J3806">
        <v>7409</v>
      </c>
      <c r="K3806">
        <v>0</v>
      </c>
      <c r="L3806" s="2">
        <v>0</v>
      </c>
      <c r="M3806" s="2">
        <v>0</v>
      </c>
      <c r="N3806" s="2">
        <v>0</v>
      </c>
      <c r="O3806" s="2">
        <v>11.25</v>
      </c>
      <c r="P3806" s="2">
        <v>0</v>
      </c>
      <c r="Q3806" s="2">
        <v>0</v>
      </c>
      <c r="R3806" s="2">
        <v>0</v>
      </c>
      <c r="S3806" s="2">
        <v>0</v>
      </c>
      <c r="T3806" s="2">
        <v>0</v>
      </c>
      <c r="U3806" s="2">
        <v>11.25</v>
      </c>
      <c r="V3806" t="s">
        <v>55</v>
      </c>
    </row>
    <row r="3807" spans="1:22" ht="15.75" hidden="1" thickBot="1" x14ac:dyDescent="0.3">
      <c r="A3807" t="s">
        <v>8265</v>
      </c>
      <c r="B3807" s="6" t="s">
        <v>10545</v>
      </c>
      <c r="C3807" t="s">
        <v>1</v>
      </c>
      <c r="D3807" t="s">
        <v>7706</v>
      </c>
      <c r="E3807" t="s">
        <v>10329</v>
      </c>
      <c r="F3807" t="s">
        <v>10330</v>
      </c>
      <c r="G3807">
        <v>7408</v>
      </c>
      <c r="H3807">
        <v>7408</v>
      </c>
      <c r="I3807">
        <v>7408</v>
      </c>
      <c r="J3807">
        <v>7408</v>
      </c>
      <c r="K3807">
        <v>0</v>
      </c>
      <c r="L3807" s="2">
        <v>0</v>
      </c>
      <c r="M3807" s="2">
        <v>0</v>
      </c>
      <c r="N3807" s="2">
        <v>0</v>
      </c>
      <c r="O3807" s="2">
        <v>157.5</v>
      </c>
      <c r="P3807" s="2">
        <v>0</v>
      </c>
      <c r="Q3807" s="2">
        <v>0</v>
      </c>
      <c r="R3807" s="2">
        <v>0</v>
      </c>
      <c r="S3807" s="2">
        <v>0</v>
      </c>
      <c r="T3807" s="2">
        <v>0</v>
      </c>
      <c r="U3807" s="2">
        <v>157.5</v>
      </c>
      <c r="V3807" t="s">
        <v>55</v>
      </c>
    </row>
    <row r="3808" spans="1:22" ht="15.75" hidden="1" thickBot="1" x14ac:dyDescent="0.3">
      <c r="A3808" t="s">
        <v>8265</v>
      </c>
      <c r="B3808" s="6" t="s">
        <v>10545</v>
      </c>
      <c r="C3808" t="s">
        <v>1</v>
      </c>
      <c r="D3808" t="s">
        <v>7706</v>
      </c>
      <c r="E3808" t="s">
        <v>10329</v>
      </c>
      <c r="F3808" t="s">
        <v>10330</v>
      </c>
      <c r="G3808">
        <v>7407</v>
      </c>
      <c r="H3808">
        <v>7407</v>
      </c>
      <c r="I3808">
        <v>7407</v>
      </c>
      <c r="J3808">
        <v>7407</v>
      </c>
      <c r="K3808">
        <v>0</v>
      </c>
      <c r="L3808" s="2">
        <v>0</v>
      </c>
      <c r="M3808" s="2">
        <v>0</v>
      </c>
      <c r="N3808" s="2">
        <v>0</v>
      </c>
      <c r="O3808" s="2">
        <v>9</v>
      </c>
      <c r="P3808" s="2">
        <v>0</v>
      </c>
      <c r="Q3808" s="2">
        <v>0</v>
      </c>
      <c r="R3808" s="2">
        <v>0</v>
      </c>
      <c r="S3808" s="2">
        <v>0</v>
      </c>
      <c r="T3808" s="2">
        <v>0</v>
      </c>
      <c r="U3808" s="2">
        <v>9</v>
      </c>
      <c r="V3808" t="s">
        <v>55</v>
      </c>
    </row>
    <row r="3809" spans="1:22" ht="15.75" hidden="1" thickBot="1" x14ac:dyDescent="0.3">
      <c r="A3809" t="s">
        <v>8265</v>
      </c>
      <c r="B3809" s="6" t="s">
        <v>10545</v>
      </c>
      <c r="C3809" t="s">
        <v>1</v>
      </c>
      <c r="D3809" t="s">
        <v>7706</v>
      </c>
      <c r="E3809" t="s">
        <v>10329</v>
      </c>
      <c r="F3809" t="s">
        <v>10330</v>
      </c>
      <c r="G3809">
        <v>7406</v>
      </c>
      <c r="H3809">
        <v>7406</v>
      </c>
      <c r="I3809">
        <v>7406</v>
      </c>
      <c r="J3809">
        <v>7406</v>
      </c>
      <c r="K3809">
        <v>0</v>
      </c>
      <c r="L3809" s="2">
        <v>0</v>
      </c>
      <c r="M3809" s="2">
        <v>0</v>
      </c>
      <c r="N3809" s="2">
        <v>0</v>
      </c>
      <c r="O3809" s="2">
        <v>83.49</v>
      </c>
      <c r="P3809" s="2">
        <v>0</v>
      </c>
      <c r="Q3809" s="2">
        <v>0</v>
      </c>
      <c r="R3809" s="2">
        <v>0</v>
      </c>
      <c r="S3809" s="2">
        <v>0</v>
      </c>
      <c r="T3809" s="2">
        <v>0</v>
      </c>
      <c r="U3809" s="2">
        <v>83.49</v>
      </c>
      <c r="V3809" t="s">
        <v>55</v>
      </c>
    </row>
    <row r="3810" spans="1:22" ht="15.75" hidden="1" thickBot="1" x14ac:dyDescent="0.3">
      <c r="A3810" t="s">
        <v>8265</v>
      </c>
      <c r="B3810" s="6" t="s">
        <v>10545</v>
      </c>
      <c r="C3810" t="s">
        <v>1</v>
      </c>
      <c r="D3810" t="s">
        <v>7706</v>
      </c>
      <c r="E3810" t="s">
        <v>10329</v>
      </c>
      <c r="F3810" t="s">
        <v>10330</v>
      </c>
      <c r="G3810">
        <v>7405</v>
      </c>
      <c r="H3810">
        <v>7405</v>
      </c>
      <c r="I3810">
        <v>7405</v>
      </c>
      <c r="J3810">
        <v>7405</v>
      </c>
      <c r="K3810">
        <v>0</v>
      </c>
      <c r="L3810" s="2">
        <v>0</v>
      </c>
      <c r="M3810" s="2">
        <v>0</v>
      </c>
      <c r="N3810" s="2">
        <v>0</v>
      </c>
      <c r="O3810" s="2">
        <v>8.4</v>
      </c>
      <c r="P3810" s="2">
        <v>0</v>
      </c>
      <c r="Q3810" s="2">
        <v>0</v>
      </c>
      <c r="R3810" s="2">
        <v>0</v>
      </c>
      <c r="S3810" s="2">
        <v>0</v>
      </c>
      <c r="T3810" s="2">
        <v>0</v>
      </c>
      <c r="U3810" s="2">
        <v>8.4</v>
      </c>
      <c r="V3810" t="s">
        <v>55</v>
      </c>
    </row>
    <row r="3811" spans="1:22" ht="15.75" hidden="1" thickBot="1" x14ac:dyDescent="0.3">
      <c r="A3811" t="s">
        <v>8265</v>
      </c>
      <c r="B3811" s="6" t="s">
        <v>10544</v>
      </c>
      <c r="C3811" t="s">
        <v>1</v>
      </c>
      <c r="D3811" t="s">
        <v>7706</v>
      </c>
      <c r="E3811" t="s">
        <v>10329</v>
      </c>
      <c r="F3811" t="s">
        <v>10330</v>
      </c>
      <c r="G3811">
        <v>7404</v>
      </c>
      <c r="H3811">
        <v>7404</v>
      </c>
      <c r="I3811">
        <v>7404</v>
      </c>
      <c r="J3811">
        <v>7404</v>
      </c>
      <c r="K3811">
        <v>0</v>
      </c>
      <c r="L3811" s="2">
        <v>0</v>
      </c>
      <c r="M3811" s="2">
        <v>0</v>
      </c>
      <c r="N3811" s="2">
        <v>0</v>
      </c>
      <c r="O3811" s="2">
        <v>126</v>
      </c>
      <c r="P3811" s="2">
        <v>0</v>
      </c>
      <c r="Q3811" s="2">
        <v>0</v>
      </c>
      <c r="R3811" s="2">
        <v>0</v>
      </c>
      <c r="S3811" s="2">
        <v>0</v>
      </c>
      <c r="T3811" s="2">
        <v>0</v>
      </c>
      <c r="U3811" s="2">
        <v>126</v>
      </c>
      <c r="V3811" t="s">
        <v>55</v>
      </c>
    </row>
    <row r="3812" spans="1:22" ht="15.75" hidden="1" thickBot="1" x14ac:dyDescent="0.3">
      <c r="A3812" t="s">
        <v>8265</v>
      </c>
      <c r="B3812" s="6" t="s">
        <v>10544</v>
      </c>
      <c r="C3812" t="s">
        <v>1</v>
      </c>
      <c r="D3812" t="s">
        <v>7706</v>
      </c>
      <c r="E3812" t="s">
        <v>10329</v>
      </c>
      <c r="F3812" t="s">
        <v>10330</v>
      </c>
      <c r="G3812">
        <v>7403</v>
      </c>
      <c r="H3812">
        <v>7403</v>
      </c>
      <c r="I3812">
        <v>7403</v>
      </c>
      <c r="J3812">
        <v>7403</v>
      </c>
      <c r="K3812">
        <v>0</v>
      </c>
      <c r="L3812" s="2">
        <v>0</v>
      </c>
      <c r="M3812" s="2">
        <v>0</v>
      </c>
      <c r="N3812" s="2">
        <v>0</v>
      </c>
      <c r="O3812" s="2">
        <v>33</v>
      </c>
      <c r="P3812" s="2">
        <v>0</v>
      </c>
      <c r="Q3812" s="2">
        <v>0</v>
      </c>
      <c r="R3812" s="2">
        <v>0</v>
      </c>
      <c r="S3812" s="2">
        <v>0</v>
      </c>
      <c r="T3812" s="2">
        <v>0</v>
      </c>
      <c r="U3812" s="2">
        <v>33</v>
      </c>
      <c r="V3812" t="s">
        <v>55</v>
      </c>
    </row>
    <row r="3813" spans="1:22" ht="15.75" hidden="1" thickBot="1" x14ac:dyDescent="0.3">
      <c r="A3813" t="s">
        <v>8265</v>
      </c>
      <c r="B3813" s="6" t="s">
        <v>10544</v>
      </c>
      <c r="C3813" t="s">
        <v>1</v>
      </c>
      <c r="D3813" t="s">
        <v>7706</v>
      </c>
      <c r="E3813" t="s">
        <v>10329</v>
      </c>
      <c r="F3813" t="s">
        <v>10330</v>
      </c>
      <c r="G3813">
        <v>7402</v>
      </c>
      <c r="H3813">
        <v>7402</v>
      </c>
      <c r="I3813">
        <v>7402</v>
      </c>
      <c r="J3813">
        <v>7402</v>
      </c>
      <c r="K3813">
        <v>0</v>
      </c>
      <c r="L3813" s="2">
        <v>0</v>
      </c>
      <c r="M3813" s="2">
        <v>0</v>
      </c>
      <c r="N3813" s="2">
        <v>0</v>
      </c>
      <c r="O3813" s="2">
        <v>141.25</v>
      </c>
      <c r="P3813" s="2">
        <v>0</v>
      </c>
      <c r="Q3813" s="2">
        <v>0</v>
      </c>
      <c r="R3813" s="2">
        <v>0</v>
      </c>
      <c r="S3813" s="2">
        <v>0</v>
      </c>
      <c r="T3813" s="2">
        <v>0</v>
      </c>
      <c r="U3813" s="2">
        <v>141.25</v>
      </c>
      <c r="V3813" t="s">
        <v>55</v>
      </c>
    </row>
    <row r="3814" spans="1:22" ht="15.75" hidden="1" thickBot="1" x14ac:dyDescent="0.3">
      <c r="A3814" t="s">
        <v>8265</v>
      </c>
      <c r="B3814" s="6" t="s">
        <v>10544</v>
      </c>
      <c r="C3814" t="s">
        <v>1</v>
      </c>
      <c r="D3814" t="s">
        <v>7706</v>
      </c>
      <c r="E3814" t="s">
        <v>10329</v>
      </c>
      <c r="F3814" t="s">
        <v>10330</v>
      </c>
      <c r="G3814">
        <v>7401</v>
      </c>
      <c r="H3814">
        <v>7401</v>
      </c>
      <c r="I3814">
        <v>7401</v>
      </c>
      <c r="J3814">
        <v>7401</v>
      </c>
      <c r="K3814">
        <v>0</v>
      </c>
      <c r="L3814" s="2">
        <v>0</v>
      </c>
      <c r="M3814" s="2">
        <v>0</v>
      </c>
      <c r="N3814" s="2">
        <v>0</v>
      </c>
      <c r="O3814" s="2">
        <v>105.1</v>
      </c>
      <c r="P3814" s="2">
        <v>0</v>
      </c>
      <c r="Q3814" s="2">
        <v>0</v>
      </c>
      <c r="R3814" s="2">
        <v>0</v>
      </c>
      <c r="S3814" s="2">
        <v>0</v>
      </c>
      <c r="T3814" s="2">
        <v>0</v>
      </c>
      <c r="U3814" s="2">
        <v>105.1</v>
      </c>
      <c r="V3814" t="s">
        <v>55</v>
      </c>
    </row>
    <row r="3815" spans="1:22" ht="15.75" hidden="1" thickBot="1" x14ac:dyDescent="0.3">
      <c r="A3815" t="s">
        <v>8265</v>
      </c>
      <c r="B3815" s="6" t="s">
        <v>10544</v>
      </c>
      <c r="C3815" t="s">
        <v>1</v>
      </c>
      <c r="D3815" t="s">
        <v>7706</v>
      </c>
      <c r="E3815" t="s">
        <v>10329</v>
      </c>
      <c r="F3815" t="s">
        <v>10330</v>
      </c>
      <c r="G3815">
        <v>7400</v>
      </c>
      <c r="H3815">
        <v>7400</v>
      </c>
      <c r="I3815">
        <v>7400</v>
      </c>
      <c r="J3815">
        <v>7400</v>
      </c>
      <c r="K3815">
        <v>0</v>
      </c>
      <c r="L3815" s="2">
        <v>0</v>
      </c>
      <c r="M3815" s="2">
        <v>0</v>
      </c>
      <c r="N3815" s="2">
        <v>0</v>
      </c>
      <c r="O3815" s="2">
        <v>137.5</v>
      </c>
      <c r="P3815" s="2">
        <v>0</v>
      </c>
      <c r="Q3815" s="2">
        <v>0</v>
      </c>
      <c r="R3815" s="2">
        <v>0</v>
      </c>
      <c r="S3815" s="2">
        <v>0</v>
      </c>
      <c r="T3815" s="2">
        <v>0</v>
      </c>
      <c r="U3815" s="2">
        <v>137.5</v>
      </c>
      <c r="V3815" t="s">
        <v>55</v>
      </c>
    </row>
    <row r="3816" spans="1:22" ht="15.75" hidden="1" thickBot="1" x14ac:dyDescent="0.3">
      <c r="A3816" t="s">
        <v>8265</v>
      </c>
      <c r="B3816" s="6" t="s">
        <v>10544</v>
      </c>
      <c r="C3816" t="s">
        <v>1</v>
      </c>
      <c r="D3816" t="s">
        <v>7706</v>
      </c>
      <c r="E3816" t="s">
        <v>10329</v>
      </c>
      <c r="F3816" t="s">
        <v>10330</v>
      </c>
      <c r="G3816">
        <v>7399</v>
      </c>
      <c r="H3816">
        <v>7399</v>
      </c>
      <c r="I3816">
        <v>7399</v>
      </c>
      <c r="J3816">
        <v>7399</v>
      </c>
      <c r="K3816">
        <v>0</v>
      </c>
      <c r="L3816" s="2">
        <v>0</v>
      </c>
      <c r="M3816" s="2">
        <v>0</v>
      </c>
      <c r="N3816" s="2">
        <v>0</v>
      </c>
      <c r="O3816" s="2">
        <v>100</v>
      </c>
      <c r="P3816" s="2">
        <v>0</v>
      </c>
      <c r="Q3816" s="2">
        <v>0</v>
      </c>
      <c r="R3816" s="2">
        <v>0</v>
      </c>
      <c r="S3816" s="2">
        <v>0</v>
      </c>
      <c r="T3816" s="2">
        <v>0</v>
      </c>
      <c r="U3816" s="2">
        <v>100</v>
      </c>
      <c r="V3816" t="s">
        <v>55</v>
      </c>
    </row>
    <row r="3817" spans="1:22" ht="15.75" hidden="1" thickBot="1" x14ac:dyDescent="0.3">
      <c r="A3817" t="s">
        <v>8265</v>
      </c>
      <c r="B3817" s="6" t="s">
        <v>10544</v>
      </c>
      <c r="C3817" t="s">
        <v>1</v>
      </c>
      <c r="D3817" t="s">
        <v>7706</v>
      </c>
      <c r="E3817" t="s">
        <v>10329</v>
      </c>
      <c r="F3817" t="s">
        <v>10330</v>
      </c>
      <c r="G3817">
        <v>2398</v>
      </c>
      <c r="H3817">
        <v>2398</v>
      </c>
      <c r="I3817">
        <v>2398</v>
      </c>
      <c r="J3817">
        <v>2398</v>
      </c>
      <c r="K3817">
        <v>0</v>
      </c>
      <c r="L3817" s="2">
        <v>0</v>
      </c>
      <c r="M3817" s="2">
        <v>0</v>
      </c>
      <c r="N3817" s="2">
        <v>0</v>
      </c>
      <c r="O3817" s="2">
        <v>14.3</v>
      </c>
      <c r="P3817" s="2">
        <v>0</v>
      </c>
      <c r="Q3817" s="2">
        <v>0</v>
      </c>
      <c r="R3817" s="2">
        <v>0</v>
      </c>
      <c r="S3817" s="2">
        <v>0</v>
      </c>
      <c r="T3817" s="2">
        <v>0</v>
      </c>
      <c r="U3817" s="2">
        <v>14.3</v>
      </c>
      <c r="V3817" t="s">
        <v>55</v>
      </c>
    </row>
    <row r="3818" spans="1:22" ht="15.75" hidden="1" thickBot="1" x14ac:dyDescent="0.3">
      <c r="A3818" t="s">
        <v>8265</v>
      </c>
      <c r="B3818" s="6" t="s">
        <v>10544</v>
      </c>
      <c r="C3818" t="s">
        <v>1</v>
      </c>
      <c r="D3818" t="s">
        <v>7706</v>
      </c>
      <c r="E3818" t="s">
        <v>10329</v>
      </c>
      <c r="F3818" t="s">
        <v>10330</v>
      </c>
      <c r="G3818">
        <v>7397</v>
      </c>
      <c r="H3818">
        <v>7397</v>
      </c>
      <c r="I3818">
        <v>7397</v>
      </c>
      <c r="J3818">
        <v>7397</v>
      </c>
      <c r="K3818">
        <v>0</v>
      </c>
      <c r="L3818" s="2">
        <v>0</v>
      </c>
      <c r="M3818" s="2">
        <v>0</v>
      </c>
      <c r="N3818" s="2">
        <v>0</v>
      </c>
      <c r="O3818" s="2">
        <v>456.25</v>
      </c>
      <c r="P3818" s="2">
        <v>0</v>
      </c>
      <c r="Q3818" s="2">
        <v>0</v>
      </c>
      <c r="R3818" s="2">
        <v>0</v>
      </c>
      <c r="S3818" s="2">
        <v>0</v>
      </c>
      <c r="T3818" s="2">
        <v>0</v>
      </c>
      <c r="U3818" s="2">
        <v>456.25</v>
      </c>
      <c r="V3818" t="s">
        <v>55</v>
      </c>
    </row>
    <row r="3819" spans="1:22" ht="15.75" hidden="1" thickBot="1" x14ac:dyDescent="0.3">
      <c r="A3819" t="s">
        <v>8265</v>
      </c>
      <c r="B3819" s="6" t="s">
        <v>10544</v>
      </c>
      <c r="C3819" t="s">
        <v>1</v>
      </c>
      <c r="D3819" t="s">
        <v>7706</v>
      </c>
      <c r="E3819" t="s">
        <v>10329</v>
      </c>
      <c r="F3819" t="s">
        <v>10330</v>
      </c>
      <c r="G3819">
        <v>7396</v>
      </c>
      <c r="H3819">
        <v>7396</v>
      </c>
      <c r="I3819">
        <v>7396</v>
      </c>
      <c r="J3819">
        <v>7396</v>
      </c>
      <c r="K3819">
        <v>0</v>
      </c>
      <c r="L3819" s="2">
        <v>0</v>
      </c>
      <c r="M3819" s="2">
        <v>0</v>
      </c>
      <c r="N3819" s="2">
        <v>0</v>
      </c>
      <c r="O3819" s="2">
        <v>230.5</v>
      </c>
      <c r="P3819" s="2">
        <v>0</v>
      </c>
      <c r="Q3819" s="2">
        <v>0</v>
      </c>
      <c r="R3819" s="2">
        <v>0</v>
      </c>
      <c r="S3819" s="2">
        <v>0</v>
      </c>
      <c r="T3819" s="2">
        <v>0</v>
      </c>
      <c r="U3819" s="2">
        <v>230.5</v>
      </c>
      <c r="V3819" t="s">
        <v>55</v>
      </c>
    </row>
    <row r="3820" spans="1:22" ht="15.75" hidden="1" thickBot="1" x14ac:dyDescent="0.3">
      <c r="A3820" t="s">
        <v>8265</v>
      </c>
      <c r="B3820" s="6" t="s">
        <v>10544</v>
      </c>
      <c r="C3820" t="s">
        <v>1</v>
      </c>
      <c r="D3820" t="s">
        <v>7706</v>
      </c>
      <c r="E3820" t="s">
        <v>10329</v>
      </c>
      <c r="F3820" t="s">
        <v>10330</v>
      </c>
      <c r="G3820">
        <v>7395</v>
      </c>
      <c r="H3820">
        <v>7395</v>
      </c>
      <c r="I3820">
        <v>7395</v>
      </c>
      <c r="J3820">
        <v>7395</v>
      </c>
      <c r="K3820">
        <v>0</v>
      </c>
      <c r="L3820" s="2">
        <v>0</v>
      </c>
      <c r="M3820" s="2">
        <v>0</v>
      </c>
      <c r="N3820" s="2">
        <v>0</v>
      </c>
      <c r="O3820" s="2">
        <v>275.5</v>
      </c>
      <c r="P3820" s="2">
        <v>0</v>
      </c>
      <c r="Q3820" s="2">
        <v>0</v>
      </c>
      <c r="R3820" s="2">
        <v>0</v>
      </c>
      <c r="S3820" s="2">
        <v>0</v>
      </c>
      <c r="T3820" s="2">
        <v>0</v>
      </c>
      <c r="U3820" s="2">
        <v>275.5</v>
      </c>
      <c r="V3820" t="s">
        <v>55</v>
      </c>
    </row>
    <row r="3821" spans="1:22" ht="15.75" hidden="1" thickBot="1" x14ac:dyDescent="0.3">
      <c r="A3821" t="s">
        <v>8265</v>
      </c>
      <c r="B3821" s="6" t="s">
        <v>10544</v>
      </c>
      <c r="C3821" t="s">
        <v>1</v>
      </c>
      <c r="D3821" t="s">
        <v>7706</v>
      </c>
      <c r="E3821" t="s">
        <v>10329</v>
      </c>
      <c r="F3821" t="s">
        <v>10330</v>
      </c>
      <c r="G3821">
        <v>7394</v>
      </c>
      <c r="H3821">
        <v>7394</v>
      </c>
      <c r="I3821">
        <v>7394</v>
      </c>
      <c r="J3821">
        <v>7394</v>
      </c>
      <c r="K3821">
        <v>0</v>
      </c>
      <c r="L3821" s="2">
        <v>0</v>
      </c>
      <c r="M3821" s="2">
        <v>0</v>
      </c>
      <c r="N3821" s="2">
        <v>0</v>
      </c>
      <c r="O3821" s="2">
        <v>146</v>
      </c>
      <c r="P3821" s="2">
        <v>0</v>
      </c>
      <c r="Q3821" s="2">
        <v>0</v>
      </c>
      <c r="R3821" s="2">
        <v>0</v>
      </c>
      <c r="S3821" s="2">
        <v>0</v>
      </c>
      <c r="T3821" s="2">
        <v>0</v>
      </c>
      <c r="U3821" s="2">
        <v>146</v>
      </c>
      <c r="V3821" t="s">
        <v>55</v>
      </c>
    </row>
    <row r="3822" spans="1:22" ht="15.75" hidden="1" thickBot="1" x14ac:dyDescent="0.3">
      <c r="A3822" t="s">
        <v>8265</v>
      </c>
      <c r="B3822" s="6" t="s">
        <v>10544</v>
      </c>
      <c r="C3822" t="s">
        <v>1</v>
      </c>
      <c r="D3822" t="s">
        <v>7706</v>
      </c>
      <c r="E3822" t="s">
        <v>10329</v>
      </c>
      <c r="F3822" t="s">
        <v>10330</v>
      </c>
      <c r="G3822">
        <v>7393</v>
      </c>
      <c r="H3822">
        <v>7393</v>
      </c>
      <c r="I3822">
        <v>7393</v>
      </c>
      <c r="J3822">
        <v>7393</v>
      </c>
      <c r="K3822">
        <v>0</v>
      </c>
      <c r="L3822" s="2">
        <v>0</v>
      </c>
      <c r="M3822" s="2">
        <v>0</v>
      </c>
      <c r="N3822" s="2">
        <v>0</v>
      </c>
      <c r="O3822" s="2">
        <v>36</v>
      </c>
      <c r="P3822" s="2">
        <v>0</v>
      </c>
      <c r="Q3822" s="2">
        <v>0</v>
      </c>
      <c r="R3822" s="2">
        <v>0</v>
      </c>
      <c r="S3822" s="2">
        <v>0</v>
      </c>
      <c r="T3822" s="2">
        <v>0</v>
      </c>
      <c r="U3822" s="2">
        <v>36</v>
      </c>
      <c r="V3822" t="s">
        <v>55</v>
      </c>
    </row>
    <row r="3823" spans="1:22" ht="15.75" hidden="1" thickBot="1" x14ac:dyDescent="0.3">
      <c r="A3823" t="s">
        <v>8265</v>
      </c>
      <c r="B3823" s="6" t="s">
        <v>10544</v>
      </c>
      <c r="C3823" t="s">
        <v>1</v>
      </c>
      <c r="D3823" t="s">
        <v>7706</v>
      </c>
      <c r="E3823" t="s">
        <v>10329</v>
      </c>
      <c r="F3823" t="s">
        <v>10330</v>
      </c>
      <c r="G3823">
        <v>7392</v>
      </c>
      <c r="H3823">
        <v>7392</v>
      </c>
      <c r="I3823">
        <v>7392</v>
      </c>
      <c r="J3823">
        <v>7392</v>
      </c>
      <c r="K3823">
        <v>0</v>
      </c>
      <c r="L3823" s="2">
        <v>0</v>
      </c>
      <c r="M3823" s="2">
        <v>0</v>
      </c>
      <c r="N3823" s="2">
        <v>0</v>
      </c>
      <c r="O3823" s="2">
        <v>46.8</v>
      </c>
      <c r="P3823" s="2">
        <v>0</v>
      </c>
      <c r="Q3823" s="2">
        <v>0</v>
      </c>
      <c r="R3823" s="2">
        <v>0</v>
      </c>
      <c r="S3823" s="2">
        <v>0</v>
      </c>
      <c r="T3823" s="2">
        <v>0</v>
      </c>
      <c r="U3823" s="2">
        <v>46.8</v>
      </c>
      <c r="V3823" t="s">
        <v>55</v>
      </c>
    </row>
    <row r="3824" spans="1:22" ht="15.75" hidden="1" thickBot="1" x14ac:dyDescent="0.3">
      <c r="A3824" t="s">
        <v>8265</v>
      </c>
      <c r="B3824" s="6" t="s">
        <v>10544</v>
      </c>
      <c r="C3824" t="s">
        <v>1</v>
      </c>
      <c r="D3824" t="s">
        <v>7706</v>
      </c>
      <c r="E3824" t="s">
        <v>10329</v>
      </c>
      <c r="F3824" t="s">
        <v>10330</v>
      </c>
      <c r="G3824">
        <v>7391</v>
      </c>
      <c r="H3824">
        <v>7391</v>
      </c>
      <c r="I3824">
        <v>7391</v>
      </c>
      <c r="J3824">
        <v>7391</v>
      </c>
      <c r="K3824">
        <v>0</v>
      </c>
      <c r="L3824" s="2">
        <v>0</v>
      </c>
      <c r="M3824" s="2">
        <v>0</v>
      </c>
      <c r="N3824" s="2">
        <v>0</v>
      </c>
      <c r="O3824" s="2">
        <v>262.95</v>
      </c>
      <c r="P3824" s="2">
        <v>0</v>
      </c>
      <c r="Q3824" s="2">
        <v>0</v>
      </c>
      <c r="R3824" s="2">
        <v>0</v>
      </c>
      <c r="S3824" s="2">
        <v>0</v>
      </c>
      <c r="T3824" s="2">
        <v>0</v>
      </c>
      <c r="U3824" s="2">
        <v>262.95</v>
      </c>
      <c r="V3824" t="s">
        <v>55</v>
      </c>
    </row>
    <row r="3825" spans="1:22" ht="15.75" hidden="1" thickBot="1" x14ac:dyDescent="0.3">
      <c r="A3825" t="s">
        <v>8265</v>
      </c>
      <c r="B3825" s="6" t="s">
        <v>10544</v>
      </c>
      <c r="C3825" t="s">
        <v>1</v>
      </c>
      <c r="D3825" t="s">
        <v>7706</v>
      </c>
      <c r="E3825" t="s">
        <v>10329</v>
      </c>
      <c r="F3825" t="s">
        <v>10330</v>
      </c>
      <c r="G3825">
        <v>7390</v>
      </c>
      <c r="H3825">
        <v>7390</v>
      </c>
      <c r="I3825">
        <v>7390</v>
      </c>
      <c r="J3825">
        <v>7390</v>
      </c>
      <c r="K3825">
        <v>0</v>
      </c>
      <c r="L3825" s="2">
        <v>0</v>
      </c>
      <c r="M3825" s="2">
        <v>0</v>
      </c>
      <c r="N3825" s="2">
        <v>0</v>
      </c>
      <c r="O3825" s="2">
        <v>31.25</v>
      </c>
      <c r="P3825" s="2">
        <v>0</v>
      </c>
      <c r="Q3825" s="2">
        <v>0</v>
      </c>
      <c r="R3825" s="2">
        <v>0</v>
      </c>
      <c r="S3825" s="2">
        <v>0</v>
      </c>
      <c r="T3825" s="2">
        <v>0</v>
      </c>
      <c r="U3825" s="2">
        <v>31.25</v>
      </c>
      <c r="V3825" t="s">
        <v>55</v>
      </c>
    </row>
    <row r="3826" spans="1:22" ht="15.75" hidden="1" thickBot="1" x14ac:dyDescent="0.3">
      <c r="A3826" t="s">
        <v>8265</v>
      </c>
      <c r="B3826" s="6" t="s">
        <v>10544</v>
      </c>
      <c r="C3826" t="s">
        <v>1</v>
      </c>
      <c r="D3826" t="s">
        <v>7706</v>
      </c>
      <c r="E3826" t="s">
        <v>10329</v>
      </c>
      <c r="F3826" t="s">
        <v>10330</v>
      </c>
      <c r="G3826">
        <v>7389</v>
      </c>
      <c r="H3826">
        <v>7389</v>
      </c>
      <c r="I3826">
        <v>7389</v>
      </c>
      <c r="J3826">
        <v>7389</v>
      </c>
      <c r="K3826">
        <v>0</v>
      </c>
      <c r="L3826" s="2">
        <v>0</v>
      </c>
      <c r="M3826" s="2">
        <v>0</v>
      </c>
      <c r="N3826" s="2">
        <v>0</v>
      </c>
      <c r="O3826" s="2">
        <v>67.2</v>
      </c>
      <c r="P3826" s="2">
        <v>0</v>
      </c>
      <c r="Q3826" s="2">
        <v>0</v>
      </c>
      <c r="R3826" s="2">
        <v>0</v>
      </c>
      <c r="S3826" s="2">
        <v>0</v>
      </c>
      <c r="T3826" s="2">
        <v>0</v>
      </c>
      <c r="U3826" s="2">
        <v>67.2</v>
      </c>
      <c r="V3826" t="s">
        <v>55</v>
      </c>
    </row>
    <row r="3827" spans="1:22" ht="15.75" hidden="1" thickBot="1" x14ac:dyDescent="0.3">
      <c r="A3827" t="s">
        <v>8265</v>
      </c>
      <c r="B3827" s="6" t="s">
        <v>10544</v>
      </c>
      <c r="C3827" t="s">
        <v>1</v>
      </c>
      <c r="D3827" t="s">
        <v>7706</v>
      </c>
      <c r="E3827" t="s">
        <v>10329</v>
      </c>
      <c r="F3827" t="s">
        <v>10330</v>
      </c>
      <c r="G3827">
        <v>7388</v>
      </c>
      <c r="H3827">
        <v>7388</v>
      </c>
      <c r="I3827">
        <v>7388</v>
      </c>
      <c r="J3827">
        <v>7388</v>
      </c>
      <c r="K3827">
        <v>0</v>
      </c>
      <c r="L3827" s="2">
        <v>0</v>
      </c>
      <c r="M3827" s="2">
        <v>0</v>
      </c>
      <c r="N3827" s="2">
        <v>0</v>
      </c>
      <c r="O3827" s="2">
        <v>59.66</v>
      </c>
      <c r="P3827" s="2">
        <v>0</v>
      </c>
      <c r="Q3827" s="2">
        <v>0</v>
      </c>
      <c r="R3827" s="2">
        <v>0</v>
      </c>
      <c r="S3827" s="2">
        <v>0</v>
      </c>
      <c r="T3827" s="2">
        <v>0</v>
      </c>
      <c r="U3827" s="2">
        <v>59.66</v>
      </c>
      <c r="V3827" t="s">
        <v>55</v>
      </c>
    </row>
    <row r="3828" spans="1:22" ht="15.75" hidden="1" thickBot="1" x14ac:dyDescent="0.3">
      <c r="A3828" t="s">
        <v>8265</v>
      </c>
      <c r="B3828" s="6" t="s">
        <v>10544</v>
      </c>
      <c r="C3828" t="s">
        <v>1</v>
      </c>
      <c r="D3828" t="s">
        <v>7706</v>
      </c>
      <c r="E3828" t="s">
        <v>10329</v>
      </c>
      <c r="F3828" t="s">
        <v>10330</v>
      </c>
      <c r="G3828">
        <v>7387</v>
      </c>
      <c r="H3828">
        <v>7387</v>
      </c>
      <c r="I3828">
        <v>7387</v>
      </c>
      <c r="J3828">
        <v>7387</v>
      </c>
      <c r="K3828">
        <v>0</v>
      </c>
      <c r="L3828" s="2">
        <v>0</v>
      </c>
      <c r="M3828" s="2">
        <v>0</v>
      </c>
      <c r="N3828" s="2">
        <v>0</v>
      </c>
      <c r="O3828" s="2">
        <v>347.35</v>
      </c>
      <c r="P3828" s="2">
        <v>0</v>
      </c>
      <c r="Q3828" s="2">
        <v>0</v>
      </c>
      <c r="R3828" s="2">
        <v>0</v>
      </c>
      <c r="S3828" s="2">
        <v>0</v>
      </c>
      <c r="T3828" s="2">
        <v>0</v>
      </c>
      <c r="U3828" s="2">
        <v>347.35</v>
      </c>
      <c r="V3828" t="s">
        <v>55</v>
      </c>
    </row>
    <row r="3829" spans="1:22" ht="15.75" hidden="1" thickBot="1" x14ac:dyDescent="0.3">
      <c r="A3829" t="s">
        <v>8265</v>
      </c>
      <c r="B3829" s="6" t="s">
        <v>10544</v>
      </c>
      <c r="C3829" t="s">
        <v>1</v>
      </c>
      <c r="D3829" t="s">
        <v>7706</v>
      </c>
      <c r="E3829" t="s">
        <v>10329</v>
      </c>
      <c r="F3829" t="s">
        <v>10330</v>
      </c>
      <c r="G3829">
        <v>7386</v>
      </c>
      <c r="H3829">
        <v>7386</v>
      </c>
      <c r="I3829">
        <v>7386</v>
      </c>
      <c r="J3829">
        <v>7386</v>
      </c>
      <c r="K3829">
        <v>0</v>
      </c>
      <c r="L3829" s="2">
        <v>0</v>
      </c>
      <c r="M3829" s="2">
        <v>0</v>
      </c>
      <c r="N3829" s="2">
        <v>0</v>
      </c>
      <c r="O3829" s="2">
        <v>137.5</v>
      </c>
      <c r="P3829" s="2">
        <v>0</v>
      </c>
      <c r="Q3829" s="2">
        <v>0</v>
      </c>
      <c r="R3829" s="2">
        <v>0</v>
      </c>
      <c r="S3829" s="2">
        <v>0</v>
      </c>
      <c r="T3829" s="2">
        <v>0</v>
      </c>
      <c r="U3829" s="2">
        <v>137.5</v>
      </c>
      <c r="V3829" t="s">
        <v>55</v>
      </c>
    </row>
    <row r="3830" spans="1:22" ht="15.75" hidden="1" thickBot="1" x14ac:dyDescent="0.3">
      <c r="A3830" t="s">
        <v>8265</v>
      </c>
      <c r="B3830" s="6" t="s">
        <v>10544</v>
      </c>
      <c r="C3830" t="s">
        <v>1</v>
      </c>
      <c r="D3830" t="s">
        <v>7706</v>
      </c>
      <c r="E3830" t="s">
        <v>10329</v>
      </c>
      <c r="F3830" t="s">
        <v>10330</v>
      </c>
      <c r="G3830">
        <v>7385</v>
      </c>
      <c r="H3830">
        <v>7385</v>
      </c>
      <c r="I3830">
        <v>7385</v>
      </c>
      <c r="J3830">
        <v>7385</v>
      </c>
      <c r="K3830">
        <v>0</v>
      </c>
      <c r="L3830" s="2">
        <v>0</v>
      </c>
      <c r="M3830" s="2">
        <v>0</v>
      </c>
      <c r="N3830" s="2">
        <v>0</v>
      </c>
      <c r="O3830" s="2">
        <v>140.5</v>
      </c>
      <c r="P3830" s="2">
        <v>0</v>
      </c>
      <c r="Q3830" s="2">
        <v>0</v>
      </c>
      <c r="R3830" s="2">
        <v>0</v>
      </c>
      <c r="S3830" s="2">
        <v>0</v>
      </c>
      <c r="T3830" s="2">
        <v>0</v>
      </c>
      <c r="U3830" s="2">
        <v>140.5</v>
      </c>
      <c r="V3830" t="s">
        <v>55</v>
      </c>
    </row>
    <row r="3831" spans="1:22" ht="15.75" hidden="1" thickBot="1" x14ac:dyDescent="0.3">
      <c r="A3831" t="s">
        <v>8265</v>
      </c>
      <c r="B3831" s="6" t="s">
        <v>10544</v>
      </c>
      <c r="C3831" t="s">
        <v>1</v>
      </c>
      <c r="D3831" t="s">
        <v>7706</v>
      </c>
      <c r="E3831" t="s">
        <v>10329</v>
      </c>
      <c r="F3831" t="s">
        <v>10330</v>
      </c>
      <c r="G3831">
        <v>7384</v>
      </c>
      <c r="H3831">
        <v>7384</v>
      </c>
      <c r="I3831">
        <v>7384</v>
      </c>
      <c r="J3831">
        <v>7384</v>
      </c>
      <c r="K3831">
        <v>0</v>
      </c>
      <c r="L3831" s="2">
        <v>0</v>
      </c>
      <c r="M3831" s="2">
        <v>0</v>
      </c>
      <c r="N3831" s="2">
        <v>0</v>
      </c>
      <c r="O3831" s="2">
        <v>75</v>
      </c>
      <c r="P3831" s="2">
        <v>0</v>
      </c>
      <c r="Q3831" s="2">
        <v>0</v>
      </c>
      <c r="R3831" s="2">
        <v>0</v>
      </c>
      <c r="S3831" s="2">
        <v>0</v>
      </c>
      <c r="T3831" s="2">
        <v>0</v>
      </c>
      <c r="U3831" s="2">
        <v>75</v>
      </c>
      <c r="V3831" t="s">
        <v>55</v>
      </c>
    </row>
    <row r="3832" spans="1:22" ht="15.75" hidden="1" thickBot="1" x14ac:dyDescent="0.3">
      <c r="A3832" t="s">
        <v>8265</v>
      </c>
      <c r="B3832" s="6" t="s">
        <v>10544</v>
      </c>
      <c r="C3832" t="s">
        <v>1</v>
      </c>
      <c r="D3832" t="s">
        <v>7706</v>
      </c>
      <c r="E3832" t="s">
        <v>10329</v>
      </c>
      <c r="F3832" t="s">
        <v>10330</v>
      </c>
      <c r="G3832">
        <v>7383</v>
      </c>
      <c r="H3832">
        <v>7383</v>
      </c>
      <c r="I3832">
        <v>7383</v>
      </c>
      <c r="J3832">
        <v>7383</v>
      </c>
      <c r="K3832">
        <v>0</v>
      </c>
      <c r="L3832" s="2">
        <v>0</v>
      </c>
      <c r="M3832" s="2">
        <v>0</v>
      </c>
      <c r="N3832" s="2">
        <v>0</v>
      </c>
      <c r="O3832" s="2">
        <v>71.5</v>
      </c>
      <c r="P3832" s="2">
        <v>0</v>
      </c>
      <c r="Q3832" s="2">
        <v>0</v>
      </c>
      <c r="R3832" s="2">
        <v>0</v>
      </c>
      <c r="S3832" s="2">
        <v>0</v>
      </c>
      <c r="T3832" s="2">
        <v>0</v>
      </c>
      <c r="U3832" s="2">
        <v>71.5</v>
      </c>
      <c r="V3832" t="s">
        <v>55</v>
      </c>
    </row>
    <row r="3833" spans="1:22" ht="15.75" hidden="1" thickBot="1" x14ac:dyDescent="0.3">
      <c r="A3833" t="s">
        <v>8265</v>
      </c>
      <c r="B3833" s="6" t="s">
        <v>10544</v>
      </c>
      <c r="C3833" t="s">
        <v>1</v>
      </c>
      <c r="D3833" t="s">
        <v>7706</v>
      </c>
      <c r="E3833" t="s">
        <v>10329</v>
      </c>
      <c r="F3833" t="s">
        <v>10330</v>
      </c>
      <c r="G3833">
        <v>7382</v>
      </c>
      <c r="H3833">
        <v>7382</v>
      </c>
      <c r="I3833">
        <v>7382</v>
      </c>
      <c r="J3833">
        <v>7382</v>
      </c>
      <c r="K3833">
        <v>0</v>
      </c>
      <c r="L3833" s="2">
        <v>0</v>
      </c>
      <c r="M3833" s="2">
        <v>0</v>
      </c>
      <c r="N3833" s="2">
        <v>0</v>
      </c>
      <c r="O3833" s="2">
        <v>90.25</v>
      </c>
      <c r="P3833" s="2">
        <v>0</v>
      </c>
      <c r="Q3833" s="2">
        <v>0</v>
      </c>
      <c r="R3833" s="2">
        <v>0</v>
      </c>
      <c r="S3833" s="2">
        <v>0</v>
      </c>
      <c r="T3833" s="2">
        <v>0</v>
      </c>
      <c r="U3833" s="2">
        <v>90.25</v>
      </c>
      <c r="V3833" t="s">
        <v>55</v>
      </c>
    </row>
    <row r="3834" spans="1:22" ht="15.75" hidden="1" thickBot="1" x14ac:dyDescent="0.3">
      <c r="A3834" t="s">
        <v>8265</v>
      </c>
      <c r="B3834" s="6" t="s">
        <v>10544</v>
      </c>
      <c r="C3834" t="s">
        <v>1</v>
      </c>
      <c r="D3834" t="s">
        <v>7706</v>
      </c>
      <c r="E3834" t="s">
        <v>10329</v>
      </c>
      <c r="F3834" t="s">
        <v>10330</v>
      </c>
      <c r="G3834">
        <v>7381</v>
      </c>
      <c r="H3834">
        <v>7381</v>
      </c>
      <c r="I3834">
        <v>7381</v>
      </c>
      <c r="J3834">
        <v>7381</v>
      </c>
      <c r="K3834">
        <v>0</v>
      </c>
      <c r="L3834" s="2">
        <v>0</v>
      </c>
      <c r="M3834" s="2">
        <v>0</v>
      </c>
      <c r="N3834" s="2">
        <v>0</v>
      </c>
      <c r="O3834" s="2">
        <v>1347.26</v>
      </c>
      <c r="P3834" s="2">
        <v>0</v>
      </c>
      <c r="Q3834" s="2">
        <v>0</v>
      </c>
      <c r="R3834" s="2">
        <v>0</v>
      </c>
      <c r="S3834" s="2">
        <v>0</v>
      </c>
      <c r="T3834" s="2">
        <v>0</v>
      </c>
      <c r="U3834" s="2">
        <v>1347.26</v>
      </c>
      <c r="V3834" t="s">
        <v>55</v>
      </c>
    </row>
    <row r="3835" spans="1:22" ht="15.75" hidden="1" thickBot="1" x14ac:dyDescent="0.3">
      <c r="A3835" t="s">
        <v>8265</v>
      </c>
      <c r="B3835" s="6" t="s">
        <v>10544</v>
      </c>
      <c r="C3835" t="s">
        <v>1</v>
      </c>
      <c r="D3835" t="s">
        <v>7706</v>
      </c>
      <c r="E3835" t="s">
        <v>10329</v>
      </c>
      <c r="F3835" t="s">
        <v>10330</v>
      </c>
      <c r="G3835">
        <v>7380</v>
      </c>
      <c r="H3835">
        <v>7380</v>
      </c>
      <c r="I3835">
        <v>7380</v>
      </c>
      <c r="J3835">
        <v>7380</v>
      </c>
      <c r="K3835">
        <v>0</v>
      </c>
      <c r="L3835" s="2">
        <v>0</v>
      </c>
      <c r="M3835" s="2">
        <v>0</v>
      </c>
      <c r="N3835" s="2">
        <v>0</v>
      </c>
      <c r="O3835" s="2">
        <v>35.159999999999997</v>
      </c>
      <c r="P3835" s="2">
        <v>0</v>
      </c>
      <c r="Q3835" s="2">
        <v>0</v>
      </c>
      <c r="R3835" s="2">
        <v>0</v>
      </c>
      <c r="S3835" s="2">
        <v>0</v>
      </c>
      <c r="T3835" s="2">
        <v>0</v>
      </c>
      <c r="U3835" s="2">
        <v>35.159999999999997</v>
      </c>
      <c r="V3835" t="s">
        <v>55</v>
      </c>
    </row>
    <row r="3836" spans="1:22" ht="15.75" hidden="1" thickBot="1" x14ac:dyDescent="0.3">
      <c r="A3836" t="s">
        <v>8265</v>
      </c>
      <c r="B3836" s="6" t="s">
        <v>10544</v>
      </c>
      <c r="C3836" t="s">
        <v>1</v>
      </c>
      <c r="D3836" t="s">
        <v>7706</v>
      </c>
      <c r="E3836" t="s">
        <v>10329</v>
      </c>
      <c r="F3836" t="s">
        <v>10330</v>
      </c>
      <c r="G3836">
        <v>7379</v>
      </c>
      <c r="H3836">
        <v>7379</v>
      </c>
      <c r="I3836">
        <v>7379</v>
      </c>
      <c r="J3836">
        <v>7379</v>
      </c>
      <c r="K3836">
        <v>0</v>
      </c>
      <c r="L3836" s="2">
        <v>0</v>
      </c>
      <c r="M3836" s="2">
        <v>0</v>
      </c>
      <c r="N3836" s="2">
        <v>0</v>
      </c>
      <c r="O3836" s="2">
        <v>82.5</v>
      </c>
      <c r="P3836" s="2">
        <v>0</v>
      </c>
      <c r="Q3836" s="2">
        <v>0</v>
      </c>
      <c r="R3836" s="2">
        <v>0</v>
      </c>
      <c r="S3836" s="2">
        <v>0</v>
      </c>
      <c r="T3836" s="2">
        <v>0</v>
      </c>
      <c r="U3836" s="2">
        <v>82.5</v>
      </c>
      <c r="V3836" t="s">
        <v>55</v>
      </c>
    </row>
    <row r="3837" spans="1:22" ht="15.75" hidden="1" thickBot="1" x14ac:dyDescent="0.3">
      <c r="A3837" t="s">
        <v>8265</v>
      </c>
      <c r="B3837" s="168" t="s">
        <v>10544</v>
      </c>
      <c r="C3837" t="s">
        <v>1</v>
      </c>
      <c r="D3837" t="s">
        <v>7706</v>
      </c>
      <c r="E3837" t="s">
        <v>10329</v>
      </c>
      <c r="F3837" t="s">
        <v>10330</v>
      </c>
      <c r="G3837">
        <v>7378</v>
      </c>
      <c r="H3837">
        <v>7378</v>
      </c>
      <c r="I3837">
        <v>7378</v>
      </c>
      <c r="J3837">
        <v>7378</v>
      </c>
      <c r="K3837">
        <v>0</v>
      </c>
      <c r="L3837" s="2">
        <v>0</v>
      </c>
      <c r="M3837" s="2">
        <v>0</v>
      </c>
      <c r="N3837" s="2">
        <v>0</v>
      </c>
      <c r="O3837" s="2">
        <v>173</v>
      </c>
      <c r="P3837" s="2">
        <v>0</v>
      </c>
      <c r="Q3837" s="2">
        <v>0</v>
      </c>
      <c r="R3837" s="2">
        <v>0</v>
      </c>
      <c r="S3837" s="2">
        <v>0</v>
      </c>
      <c r="T3837" s="2">
        <v>0</v>
      </c>
      <c r="U3837" s="2">
        <v>173</v>
      </c>
      <c r="V3837" t="s">
        <v>55</v>
      </c>
    </row>
    <row r="3838" spans="1:22" ht="15.75" hidden="1" thickBot="1" x14ac:dyDescent="0.3">
      <c r="A3838" t="s">
        <v>8265</v>
      </c>
      <c r="B3838" s="168" t="s">
        <v>10544</v>
      </c>
      <c r="C3838" t="s">
        <v>1</v>
      </c>
      <c r="D3838" t="s">
        <v>7706</v>
      </c>
      <c r="E3838" t="s">
        <v>10329</v>
      </c>
      <c r="F3838" t="s">
        <v>10330</v>
      </c>
      <c r="G3838">
        <v>7377</v>
      </c>
      <c r="H3838">
        <v>7377</v>
      </c>
      <c r="I3838">
        <v>7377</v>
      </c>
      <c r="J3838">
        <v>7377</v>
      </c>
      <c r="K3838">
        <v>0</v>
      </c>
      <c r="L3838" s="2">
        <v>0</v>
      </c>
      <c r="M3838" s="2">
        <v>0</v>
      </c>
      <c r="N3838" s="2">
        <v>0</v>
      </c>
      <c r="O3838" s="2">
        <v>150</v>
      </c>
      <c r="P3838" s="2">
        <v>0</v>
      </c>
      <c r="Q3838" s="2">
        <v>0</v>
      </c>
      <c r="R3838" s="2">
        <v>0</v>
      </c>
      <c r="S3838" s="2">
        <v>0</v>
      </c>
      <c r="T3838" s="2">
        <v>0</v>
      </c>
      <c r="U3838" s="2">
        <v>150</v>
      </c>
      <c r="V3838" t="s">
        <v>55</v>
      </c>
    </row>
    <row r="3839" spans="1:22" ht="15.75" hidden="1" thickBot="1" x14ac:dyDescent="0.3">
      <c r="A3839" t="s">
        <v>8265</v>
      </c>
      <c r="B3839" s="168" t="s">
        <v>10544</v>
      </c>
      <c r="C3839" t="s">
        <v>1</v>
      </c>
      <c r="D3839" t="s">
        <v>7706</v>
      </c>
      <c r="E3839" t="s">
        <v>10329</v>
      </c>
      <c r="F3839" t="s">
        <v>10330</v>
      </c>
      <c r="G3839">
        <v>7376</v>
      </c>
      <c r="H3839">
        <v>7376</v>
      </c>
      <c r="I3839">
        <v>7376</v>
      </c>
      <c r="J3839">
        <v>7376</v>
      </c>
      <c r="K3839">
        <v>0</v>
      </c>
      <c r="L3839" s="2">
        <v>0</v>
      </c>
      <c r="M3839" s="2">
        <v>0</v>
      </c>
      <c r="N3839" s="2">
        <v>0</v>
      </c>
      <c r="O3839" s="2">
        <v>560.5</v>
      </c>
      <c r="P3839" s="2">
        <v>0</v>
      </c>
      <c r="Q3839" s="2">
        <v>0</v>
      </c>
      <c r="R3839" s="2">
        <v>0</v>
      </c>
      <c r="S3839" s="2">
        <v>0</v>
      </c>
      <c r="T3839" s="2">
        <v>0</v>
      </c>
      <c r="U3839" s="2">
        <v>560.5</v>
      </c>
      <c r="V3839" t="s">
        <v>55</v>
      </c>
    </row>
    <row r="3840" spans="1:22" ht="15.75" hidden="1" thickBot="1" x14ac:dyDescent="0.3">
      <c r="A3840" t="s">
        <v>8265</v>
      </c>
      <c r="B3840" s="6" t="s">
        <v>10543</v>
      </c>
      <c r="C3840" t="s">
        <v>1</v>
      </c>
      <c r="D3840" t="s">
        <v>7706</v>
      </c>
      <c r="E3840" t="s">
        <v>10329</v>
      </c>
      <c r="F3840" t="s">
        <v>10330</v>
      </c>
      <c r="G3840">
        <v>7375</v>
      </c>
      <c r="H3840">
        <v>7375</v>
      </c>
      <c r="I3840">
        <v>7375</v>
      </c>
      <c r="J3840">
        <v>7375</v>
      </c>
      <c r="K3840">
        <v>0</v>
      </c>
      <c r="L3840" s="2">
        <v>0</v>
      </c>
      <c r="M3840" s="2">
        <v>0</v>
      </c>
      <c r="N3840" s="2">
        <v>0</v>
      </c>
      <c r="O3840" s="2">
        <v>180</v>
      </c>
      <c r="P3840" s="2">
        <v>0</v>
      </c>
      <c r="Q3840" s="2">
        <v>0</v>
      </c>
      <c r="R3840" s="2">
        <v>0</v>
      </c>
      <c r="S3840" s="2">
        <v>0</v>
      </c>
      <c r="T3840" s="2">
        <v>0</v>
      </c>
      <c r="U3840" s="2">
        <v>180</v>
      </c>
      <c r="V3840" t="s">
        <v>55</v>
      </c>
    </row>
    <row r="3841" spans="1:22" ht="15.75" hidden="1" thickBot="1" x14ac:dyDescent="0.3">
      <c r="A3841" t="s">
        <v>8265</v>
      </c>
      <c r="B3841" s="6" t="s">
        <v>10543</v>
      </c>
      <c r="C3841" t="s">
        <v>1</v>
      </c>
      <c r="D3841" t="s">
        <v>7706</v>
      </c>
      <c r="E3841" t="s">
        <v>10329</v>
      </c>
      <c r="F3841" t="s">
        <v>10330</v>
      </c>
      <c r="G3841">
        <v>7374</v>
      </c>
      <c r="H3841">
        <v>7374</v>
      </c>
      <c r="I3841">
        <v>7374</v>
      </c>
      <c r="J3841">
        <v>7374</v>
      </c>
      <c r="K3841">
        <v>0</v>
      </c>
      <c r="L3841" s="2">
        <v>0</v>
      </c>
      <c r="M3841" s="2">
        <v>0</v>
      </c>
      <c r="N3841" s="2">
        <v>0</v>
      </c>
      <c r="O3841" s="2">
        <v>165</v>
      </c>
      <c r="P3841" s="2">
        <v>0</v>
      </c>
      <c r="Q3841" s="2">
        <v>0</v>
      </c>
      <c r="R3841" s="2">
        <v>0</v>
      </c>
      <c r="S3841" s="2">
        <v>0</v>
      </c>
      <c r="T3841" s="2">
        <v>0</v>
      </c>
      <c r="U3841" s="2">
        <v>165</v>
      </c>
      <c r="V3841" t="s">
        <v>55</v>
      </c>
    </row>
    <row r="3842" spans="1:22" ht="15.75" hidden="1" thickBot="1" x14ac:dyDescent="0.3">
      <c r="A3842" t="s">
        <v>8265</v>
      </c>
      <c r="B3842" s="6" t="s">
        <v>10543</v>
      </c>
      <c r="C3842" t="s">
        <v>1</v>
      </c>
      <c r="D3842" t="s">
        <v>7706</v>
      </c>
      <c r="E3842" t="s">
        <v>10329</v>
      </c>
      <c r="F3842" t="s">
        <v>10330</v>
      </c>
      <c r="G3842">
        <v>7373</v>
      </c>
      <c r="H3842">
        <v>7373</v>
      </c>
      <c r="I3842">
        <v>7373</v>
      </c>
      <c r="J3842">
        <v>7373</v>
      </c>
      <c r="K3842">
        <v>0</v>
      </c>
      <c r="L3842" s="2">
        <v>0</v>
      </c>
      <c r="M3842" s="2">
        <v>0</v>
      </c>
      <c r="N3842" s="2">
        <v>0</v>
      </c>
      <c r="O3842" s="2">
        <v>821.9</v>
      </c>
      <c r="P3842" s="2">
        <v>0</v>
      </c>
      <c r="Q3842" s="2">
        <v>0</v>
      </c>
      <c r="R3842" s="2">
        <v>0</v>
      </c>
      <c r="S3842" s="2">
        <v>0</v>
      </c>
      <c r="T3842" s="2">
        <v>0</v>
      </c>
      <c r="U3842" s="2">
        <v>821.9</v>
      </c>
      <c r="V3842" t="s">
        <v>55</v>
      </c>
    </row>
    <row r="3843" spans="1:22" ht="15.75" hidden="1" thickBot="1" x14ac:dyDescent="0.3">
      <c r="A3843" t="s">
        <v>8265</v>
      </c>
      <c r="B3843" s="6" t="s">
        <v>10543</v>
      </c>
      <c r="C3843" t="s">
        <v>1</v>
      </c>
      <c r="D3843" t="s">
        <v>7706</v>
      </c>
      <c r="E3843" t="s">
        <v>10329</v>
      </c>
      <c r="F3843" t="s">
        <v>10330</v>
      </c>
      <c r="G3843">
        <v>7372</v>
      </c>
      <c r="H3843">
        <v>7372</v>
      </c>
      <c r="I3843">
        <v>7372</v>
      </c>
      <c r="J3843">
        <v>7372</v>
      </c>
      <c r="K3843">
        <v>0</v>
      </c>
      <c r="L3843" s="2">
        <v>0</v>
      </c>
      <c r="M3843" s="2">
        <v>0</v>
      </c>
      <c r="N3843" s="2">
        <v>0</v>
      </c>
      <c r="O3843" s="2">
        <v>100</v>
      </c>
      <c r="P3843" s="2">
        <v>0</v>
      </c>
      <c r="Q3843" s="2">
        <v>0</v>
      </c>
      <c r="R3843" s="2">
        <v>0</v>
      </c>
      <c r="S3843" s="2">
        <v>0</v>
      </c>
      <c r="T3843" s="2">
        <v>0</v>
      </c>
      <c r="U3843" s="2">
        <v>100</v>
      </c>
      <c r="V3843" t="s">
        <v>55</v>
      </c>
    </row>
    <row r="3844" spans="1:22" ht="15.75" hidden="1" thickBot="1" x14ac:dyDescent="0.3">
      <c r="A3844" t="s">
        <v>8265</v>
      </c>
      <c r="B3844" s="6" t="s">
        <v>10543</v>
      </c>
      <c r="C3844" t="s">
        <v>1</v>
      </c>
      <c r="D3844" t="s">
        <v>7706</v>
      </c>
      <c r="E3844" t="s">
        <v>10329</v>
      </c>
      <c r="F3844" t="s">
        <v>10330</v>
      </c>
      <c r="G3844">
        <v>7371</v>
      </c>
      <c r="H3844">
        <v>7371</v>
      </c>
      <c r="I3844">
        <v>7371</v>
      </c>
      <c r="J3844">
        <v>7371</v>
      </c>
      <c r="K3844">
        <v>0</v>
      </c>
      <c r="L3844" s="2">
        <v>0</v>
      </c>
      <c r="M3844" s="2">
        <v>0</v>
      </c>
      <c r="N3844" s="2">
        <v>0</v>
      </c>
      <c r="O3844" s="2">
        <v>59.4</v>
      </c>
      <c r="P3844" s="2">
        <v>0</v>
      </c>
      <c r="Q3844" s="2">
        <v>0</v>
      </c>
      <c r="R3844" s="2">
        <v>0</v>
      </c>
      <c r="S3844" s="2">
        <v>0</v>
      </c>
      <c r="T3844" s="2">
        <v>0</v>
      </c>
      <c r="U3844" s="2">
        <v>59.4</v>
      </c>
      <c r="V3844" t="s">
        <v>55</v>
      </c>
    </row>
    <row r="3845" spans="1:22" ht="15.75" hidden="1" thickBot="1" x14ac:dyDescent="0.3">
      <c r="A3845" t="s">
        <v>8265</v>
      </c>
      <c r="B3845" s="6" t="s">
        <v>10543</v>
      </c>
      <c r="C3845" t="s">
        <v>1</v>
      </c>
      <c r="D3845" t="s">
        <v>7706</v>
      </c>
      <c r="E3845" t="s">
        <v>10329</v>
      </c>
      <c r="F3845" t="s">
        <v>10330</v>
      </c>
      <c r="G3845">
        <v>7370</v>
      </c>
      <c r="H3845">
        <v>7370</v>
      </c>
      <c r="I3845">
        <v>7370</v>
      </c>
      <c r="J3845">
        <v>7370</v>
      </c>
      <c r="K3845">
        <v>0</v>
      </c>
      <c r="L3845" s="2">
        <v>0</v>
      </c>
      <c r="M3845" s="2">
        <v>0</v>
      </c>
      <c r="N3845" s="2">
        <v>0</v>
      </c>
      <c r="O3845" s="2">
        <v>180</v>
      </c>
      <c r="P3845" s="2">
        <v>0</v>
      </c>
      <c r="Q3845" s="2">
        <v>0</v>
      </c>
      <c r="R3845" s="2">
        <v>0</v>
      </c>
      <c r="S3845" s="2">
        <v>0</v>
      </c>
      <c r="T3845" s="2">
        <v>0</v>
      </c>
      <c r="U3845" s="2">
        <v>180</v>
      </c>
      <c r="V3845" t="s">
        <v>55</v>
      </c>
    </row>
    <row r="3846" spans="1:22" ht="15.75" hidden="1" thickBot="1" x14ac:dyDescent="0.3">
      <c r="A3846" t="s">
        <v>8265</v>
      </c>
      <c r="B3846" s="6" t="s">
        <v>10543</v>
      </c>
      <c r="C3846" t="s">
        <v>1</v>
      </c>
      <c r="D3846" t="s">
        <v>7706</v>
      </c>
      <c r="E3846" t="s">
        <v>10329</v>
      </c>
      <c r="F3846" t="s">
        <v>10330</v>
      </c>
      <c r="G3846">
        <v>7369</v>
      </c>
      <c r="H3846">
        <v>7369</v>
      </c>
      <c r="I3846">
        <v>7369</v>
      </c>
      <c r="J3846">
        <v>7369</v>
      </c>
      <c r="K3846">
        <v>0</v>
      </c>
      <c r="L3846" s="2">
        <v>0</v>
      </c>
      <c r="M3846" s="2">
        <v>0</v>
      </c>
      <c r="N3846" s="2">
        <v>0</v>
      </c>
      <c r="O3846" s="2">
        <v>469</v>
      </c>
      <c r="P3846" s="2">
        <v>0</v>
      </c>
      <c r="Q3846" s="2">
        <v>0</v>
      </c>
      <c r="R3846" s="2">
        <v>0</v>
      </c>
      <c r="S3846" s="2">
        <v>0</v>
      </c>
      <c r="T3846" s="2">
        <v>0</v>
      </c>
      <c r="U3846" s="2">
        <v>469</v>
      </c>
      <c r="V3846" t="s">
        <v>55</v>
      </c>
    </row>
    <row r="3847" spans="1:22" ht="15.75" hidden="1" thickBot="1" x14ac:dyDescent="0.3">
      <c r="A3847" t="s">
        <v>8265</v>
      </c>
      <c r="B3847" s="6" t="s">
        <v>10543</v>
      </c>
      <c r="C3847" t="s">
        <v>1</v>
      </c>
      <c r="D3847" t="s">
        <v>7706</v>
      </c>
      <c r="E3847" t="s">
        <v>10329</v>
      </c>
      <c r="F3847" t="s">
        <v>10330</v>
      </c>
      <c r="G3847">
        <v>7368</v>
      </c>
      <c r="H3847">
        <v>7368</v>
      </c>
      <c r="I3847">
        <v>7368</v>
      </c>
      <c r="J3847">
        <v>7368</v>
      </c>
      <c r="K3847">
        <v>0</v>
      </c>
      <c r="L3847" s="2">
        <v>0</v>
      </c>
      <c r="M3847" s="2">
        <v>0</v>
      </c>
      <c r="N3847" s="2">
        <v>0</v>
      </c>
      <c r="O3847" s="2">
        <v>239.45</v>
      </c>
      <c r="P3847" s="2">
        <v>0</v>
      </c>
      <c r="Q3847" s="2">
        <v>0</v>
      </c>
      <c r="R3847" s="2">
        <v>0</v>
      </c>
      <c r="S3847" s="2">
        <v>0</v>
      </c>
      <c r="T3847" s="2">
        <v>0</v>
      </c>
      <c r="U3847" s="2">
        <v>239.45</v>
      </c>
      <c r="V3847" t="s">
        <v>55</v>
      </c>
    </row>
    <row r="3848" spans="1:22" ht="15.75" hidden="1" thickBot="1" x14ac:dyDescent="0.3">
      <c r="A3848" t="s">
        <v>8265</v>
      </c>
      <c r="B3848" s="6" t="s">
        <v>10543</v>
      </c>
      <c r="C3848" t="s">
        <v>1</v>
      </c>
      <c r="D3848" t="s">
        <v>7706</v>
      </c>
      <c r="E3848" t="s">
        <v>10329</v>
      </c>
      <c r="F3848" t="s">
        <v>10330</v>
      </c>
      <c r="G3848">
        <v>7367</v>
      </c>
      <c r="H3848">
        <v>7367</v>
      </c>
      <c r="I3848">
        <v>7367</v>
      </c>
      <c r="J3848">
        <v>7367</v>
      </c>
      <c r="K3848">
        <v>0</v>
      </c>
      <c r="L3848" s="2">
        <v>0</v>
      </c>
      <c r="M3848" s="2">
        <v>0</v>
      </c>
      <c r="N3848" s="2">
        <v>0</v>
      </c>
      <c r="O3848" s="2">
        <v>21.13</v>
      </c>
      <c r="P3848" s="2">
        <v>0</v>
      </c>
      <c r="Q3848" s="2">
        <v>0</v>
      </c>
      <c r="R3848" s="2">
        <v>0</v>
      </c>
      <c r="S3848" s="2">
        <v>0</v>
      </c>
      <c r="T3848" s="2">
        <v>0</v>
      </c>
      <c r="U3848" s="2">
        <v>21.13</v>
      </c>
      <c r="V3848" t="s">
        <v>55</v>
      </c>
    </row>
    <row r="3849" spans="1:22" ht="15.75" hidden="1" thickBot="1" x14ac:dyDescent="0.3">
      <c r="A3849" t="s">
        <v>8265</v>
      </c>
      <c r="B3849" s="6" t="s">
        <v>10543</v>
      </c>
      <c r="C3849" t="s">
        <v>1</v>
      </c>
      <c r="D3849" t="s">
        <v>7706</v>
      </c>
      <c r="E3849" t="s">
        <v>10329</v>
      </c>
      <c r="F3849" t="s">
        <v>10330</v>
      </c>
      <c r="G3849">
        <v>7366</v>
      </c>
      <c r="H3849">
        <v>7366</v>
      </c>
      <c r="I3849">
        <v>7366</v>
      </c>
      <c r="J3849">
        <v>7366</v>
      </c>
      <c r="K3849">
        <v>0</v>
      </c>
      <c r="L3849" s="2">
        <v>0</v>
      </c>
      <c r="M3849" s="2">
        <v>0</v>
      </c>
      <c r="N3849" s="2">
        <v>0</v>
      </c>
      <c r="O3849" s="2">
        <v>19.5</v>
      </c>
      <c r="P3849" s="2">
        <v>0</v>
      </c>
      <c r="Q3849" s="2">
        <v>0</v>
      </c>
      <c r="R3849" s="2">
        <v>0</v>
      </c>
      <c r="S3849" s="2">
        <v>0</v>
      </c>
      <c r="T3849" s="2">
        <v>0</v>
      </c>
      <c r="U3849" s="2">
        <v>19.5</v>
      </c>
      <c r="V3849" t="s">
        <v>55</v>
      </c>
    </row>
    <row r="3850" spans="1:22" ht="15.75" hidden="1" thickBot="1" x14ac:dyDescent="0.3">
      <c r="A3850" t="s">
        <v>8265</v>
      </c>
      <c r="B3850" s="6" t="s">
        <v>10543</v>
      </c>
      <c r="C3850" t="s">
        <v>1</v>
      </c>
      <c r="D3850" t="s">
        <v>7706</v>
      </c>
      <c r="E3850" t="s">
        <v>10329</v>
      </c>
      <c r="F3850" t="s">
        <v>10330</v>
      </c>
      <c r="G3850">
        <v>7365</v>
      </c>
      <c r="H3850">
        <v>7365</v>
      </c>
      <c r="I3850">
        <v>7365</v>
      </c>
      <c r="J3850">
        <v>7365</v>
      </c>
      <c r="K3850">
        <v>0</v>
      </c>
      <c r="L3850" s="2">
        <v>0</v>
      </c>
      <c r="M3850" s="2">
        <v>0</v>
      </c>
      <c r="N3850" s="2">
        <v>0</v>
      </c>
      <c r="O3850" s="2">
        <v>3</v>
      </c>
      <c r="P3850" s="2">
        <v>0</v>
      </c>
      <c r="Q3850" s="2">
        <v>0</v>
      </c>
      <c r="R3850" s="2">
        <v>0</v>
      </c>
      <c r="S3850" s="2">
        <v>0</v>
      </c>
      <c r="T3850" s="2">
        <v>0</v>
      </c>
      <c r="U3850" s="2">
        <v>3</v>
      </c>
      <c r="V3850" t="s">
        <v>55</v>
      </c>
    </row>
    <row r="3851" spans="1:22" ht="15.75" hidden="1" thickBot="1" x14ac:dyDescent="0.3">
      <c r="A3851" t="s">
        <v>8265</v>
      </c>
      <c r="B3851" s="6" t="s">
        <v>10543</v>
      </c>
      <c r="C3851" t="s">
        <v>1</v>
      </c>
      <c r="D3851" t="s">
        <v>7706</v>
      </c>
      <c r="E3851" t="s">
        <v>10329</v>
      </c>
      <c r="F3851" t="s">
        <v>10330</v>
      </c>
      <c r="G3851">
        <v>7364</v>
      </c>
      <c r="H3851">
        <v>7364</v>
      </c>
      <c r="I3851">
        <v>7364</v>
      </c>
      <c r="J3851">
        <v>7364</v>
      </c>
      <c r="K3851">
        <v>0</v>
      </c>
      <c r="L3851" s="2">
        <v>0</v>
      </c>
      <c r="M3851" s="2">
        <v>0</v>
      </c>
      <c r="N3851" s="2">
        <v>0</v>
      </c>
      <c r="O3851" s="2">
        <v>37.799999999999997</v>
      </c>
      <c r="P3851" s="2">
        <v>0</v>
      </c>
      <c r="Q3851" s="2">
        <v>0</v>
      </c>
      <c r="R3851" s="2">
        <v>0</v>
      </c>
      <c r="S3851" s="2">
        <v>0</v>
      </c>
      <c r="T3851" s="2">
        <v>0</v>
      </c>
      <c r="U3851" s="2">
        <v>37.799999999999997</v>
      </c>
      <c r="V3851" t="s">
        <v>55</v>
      </c>
    </row>
    <row r="3852" spans="1:22" ht="15.75" hidden="1" thickBot="1" x14ac:dyDescent="0.3">
      <c r="A3852" t="s">
        <v>8265</v>
      </c>
      <c r="B3852" s="6" t="s">
        <v>10543</v>
      </c>
      <c r="C3852" t="s">
        <v>1</v>
      </c>
      <c r="D3852" t="s">
        <v>7706</v>
      </c>
      <c r="E3852" t="s">
        <v>10329</v>
      </c>
      <c r="F3852" t="s">
        <v>10330</v>
      </c>
      <c r="G3852">
        <v>7363</v>
      </c>
      <c r="H3852">
        <v>7363</v>
      </c>
      <c r="I3852">
        <v>7363</v>
      </c>
      <c r="J3852">
        <v>7363</v>
      </c>
      <c r="K3852">
        <v>0</v>
      </c>
      <c r="L3852" s="2">
        <v>0</v>
      </c>
      <c r="M3852" s="2">
        <v>0</v>
      </c>
      <c r="N3852" s="2">
        <v>0</v>
      </c>
      <c r="O3852" s="2">
        <v>50</v>
      </c>
      <c r="P3852" s="2">
        <v>0</v>
      </c>
      <c r="Q3852" s="2">
        <v>0</v>
      </c>
      <c r="R3852" s="2">
        <v>0</v>
      </c>
      <c r="S3852" s="2">
        <v>0</v>
      </c>
      <c r="T3852" s="2">
        <v>0</v>
      </c>
      <c r="U3852" s="2">
        <v>50</v>
      </c>
      <c r="V3852" t="s">
        <v>55</v>
      </c>
    </row>
    <row r="3853" spans="1:22" ht="15.75" hidden="1" thickBot="1" x14ac:dyDescent="0.3">
      <c r="A3853" t="s">
        <v>8265</v>
      </c>
      <c r="B3853" s="6" t="s">
        <v>10543</v>
      </c>
      <c r="C3853" t="s">
        <v>1</v>
      </c>
      <c r="D3853" t="s">
        <v>7706</v>
      </c>
      <c r="E3853" t="s">
        <v>10329</v>
      </c>
      <c r="F3853" t="s">
        <v>10330</v>
      </c>
      <c r="G3853">
        <v>7362</v>
      </c>
      <c r="H3853">
        <v>7362</v>
      </c>
      <c r="I3853">
        <v>7362</v>
      </c>
      <c r="J3853">
        <v>7362</v>
      </c>
      <c r="K3853">
        <v>0</v>
      </c>
      <c r="L3853" s="2">
        <v>0</v>
      </c>
      <c r="M3853" s="2">
        <v>0</v>
      </c>
      <c r="N3853" s="2">
        <v>0</v>
      </c>
      <c r="O3853" s="2">
        <v>49.5</v>
      </c>
      <c r="P3853" s="2">
        <v>0</v>
      </c>
      <c r="Q3853" s="2">
        <v>0</v>
      </c>
      <c r="R3853" s="2">
        <v>0</v>
      </c>
      <c r="S3853" s="2">
        <v>0</v>
      </c>
      <c r="T3853" s="2">
        <v>0</v>
      </c>
      <c r="U3853" s="2">
        <v>49.5</v>
      </c>
      <c r="V3853" t="s">
        <v>55</v>
      </c>
    </row>
    <row r="3854" spans="1:22" ht="15.75" hidden="1" thickBot="1" x14ac:dyDescent="0.3">
      <c r="A3854" t="s">
        <v>8265</v>
      </c>
      <c r="B3854" s="6" t="s">
        <v>10543</v>
      </c>
      <c r="C3854" t="s">
        <v>1</v>
      </c>
      <c r="D3854" t="s">
        <v>7706</v>
      </c>
      <c r="E3854" t="s">
        <v>10329</v>
      </c>
      <c r="F3854" t="s">
        <v>10330</v>
      </c>
      <c r="G3854">
        <v>7361</v>
      </c>
      <c r="H3854">
        <v>7361</v>
      </c>
      <c r="I3854">
        <v>7361</v>
      </c>
      <c r="J3854">
        <v>7361</v>
      </c>
      <c r="K3854">
        <v>0</v>
      </c>
      <c r="L3854" s="2">
        <v>0</v>
      </c>
      <c r="M3854" s="2">
        <v>0</v>
      </c>
      <c r="N3854" s="2">
        <v>0</v>
      </c>
      <c r="O3854" s="2">
        <v>461.05</v>
      </c>
      <c r="P3854" s="2">
        <v>0</v>
      </c>
      <c r="Q3854" s="2">
        <v>0</v>
      </c>
      <c r="R3854" s="2">
        <v>0</v>
      </c>
      <c r="S3854" s="2">
        <v>0</v>
      </c>
      <c r="T3854" s="2">
        <v>0</v>
      </c>
      <c r="U3854" s="2">
        <v>461.05</v>
      </c>
      <c r="V3854" t="s">
        <v>55</v>
      </c>
    </row>
    <row r="3855" spans="1:22" ht="15.75" hidden="1" thickBot="1" x14ac:dyDescent="0.3">
      <c r="A3855" t="s">
        <v>8265</v>
      </c>
      <c r="B3855" s="6" t="s">
        <v>10543</v>
      </c>
      <c r="C3855" t="s">
        <v>1</v>
      </c>
      <c r="D3855" t="s">
        <v>7706</v>
      </c>
      <c r="E3855" t="s">
        <v>10329</v>
      </c>
      <c r="F3855" t="s">
        <v>10330</v>
      </c>
      <c r="G3855">
        <v>7360</v>
      </c>
      <c r="H3855">
        <v>7360</v>
      </c>
      <c r="I3855">
        <v>7360</v>
      </c>
      <c r="J3855">
        <v>7360</v>
      </c>
      <c r="K3855">
        <v>0</v>
      </c>
      <c r="L3855" s="2">
        <v>0</v>
      </c>
      <c r="M3855" s="2">
        <v>0</v>
      </c>
      <c r="N3855" s="2">
        <v>0</v>
      </c>
      <c r="O3855" s="2">
        <v>120</v>
      </c>
      <c r="P3855" s="2">
        <v>0</v>
      </c>
      <c r="Q3855" s="2">
        <v>0</v>
      </c>
      <c r="R3855" s="2">
        <v>0</v>
      </c>
      <c r="S3855" s="2">
        <v>0</v>
      </c>
      <c r="T3855" s="2">
        <v>0</v>
      </c>
      <c r="U3855" s="2">
        <v>120</v>
      </c>
      <c r="V3855" t="s">
        <v>55</v>
      </c>
    </row>
    <row r="3856" spans="1:22" ht="15.75" hidden="1" thickBot="1" x14ac:dyDescent="0.3">
      <c r="A3856" t="s">
        <v>8265</v>
      </c>
      <c r="B3856" s="6" t="s">
        <v>10543</v>
      </c>
      <c r="C3856" t="s">
        <v>1</v>
      </c>
      <c r="D3856" t="s">
        <v>7706</v>
      </c>
      <c r="E3856" t="s">
        <v>10329</v>
      </c>
      <c r="F3856" t="s">
        <v>10330</v>
      </c>
      <c r="G3856">
        <v>7359</v>
      </c>
      <c r="H3856">
        <v>7359</v>
      </c>
      <c r="I3856">
        <v>7359</v>
      </c>
      <c r="J3856">
        <v>7359</v>
      </c>
      <c r="K3856">
        <v>0</v>
      </c>
      <c r="L3856" s="2">
        <v>0</v>
      </c>
      <c r="M3856" s="2">
        <v>0</v>
      </c>
      <c r="N3856" s="2">
        <v>0</v>
      </c>
      <c r="O3856" s="2">
        <v>8</v>
      </c>
      <c r="P3856" s="2">
        <v>0</v>
      </c>
      <c r="Q3856" s="2">
        <v>0</v>
      </c>
      <c r="R3856" s="2">
        <v>0</v>
      </c>
      <c r="S3856" s="2">
        <v>0</v>
      </c>
      <c r="T3856" s="2">
        <v>0</v>
      </c>
      <c r="U3856" s="2">
        <v>8</v>
      </c>
      <c r="V3856" t="s">
        <v>55</v>
      </c>
    </row>
    <row r="3857" spans="1:22" ht="15.75" hidden="1" thickBot="1" x14ac:dyDescent="0.3">
      <c r="A3857" t="s">
        <v>8265</v>
      </c>
      <c r="B3857" s="6" t="s">
        <v>10543</v>
      </c>
      <c r="C3857" t="s">
        <v>1</v>
      </c>
      <c r="D3857" t="s">
        <v>7706</v>
      </c>
      <c r="E3857" t="s">
        <v>10329</v>
      </c>
      <c r="F3857" t="s">
        <v>10330</v>
      </c>
      <c r="G3857">
        <v>7358</v>
      </c>
      <c r="H3857">
        <v>7358</v>
      </c>
      <c r="I3857">
        <v>7358</v>
      </c>
      <c r="J3857">
        <v>7358</v>
      </c>
      <c r="K3857">
        <v>0</v>
      </c>
      <c r="L3857" s="2">
        <v>0</v>
      </c>
      <c r="M3857" s="2">
        <v>0</v>
      </c>
      <c r="N3857" s="2">
        <v>0</v>
      </c>
      <c r="O3857" s="2">
        <v>91.6</v>
      </c>
      <c r="P3857" s="2">
        <v>0</v>
      </c>
      <c r="Q3857" s="2">
        <v>0</v>
      </c>
      <c r="R3857" s="2">
        <v>0</v>
      </c>
      <c r="S3857" s="2">
        <v>0</v>
      </c>
      <c r="T3857" s="2">
        <v>0</v>
      </c>
      <c r="U3857" s="2">
        <v>91.6</v>
      </c>
      <c r="V3857" t="s">
        <v>55</v>
      </c>
    </row>
    <row r="3858" spans="1:22" ht="15.75" hidden="1" thickBot="1" x14ac:dyDescent="0.3">
      <c r="A3858" t="s">
        <v>8265</v>
      </c>
      <c r="B3858" s="6" t="s">
        <v>10542</v>
      </c>
      <c r="C3858" t="s">
        <v>1</v>
      </c>
      <c r="D3858" t="s">
        <v>7706</v>
      </c>
      <c r="E3858" t="s">
        <v>10329</v>
      </c>
      <c r="F3858" t="s">
        <v>10330</v>
      </c>
      <c r="G3858">
        <v>7357</v>
      </c>
      <c r="H3858">
        <v>7357</v>
      </c>
      <c r="I3858">
        <v>7357</v>
      </c>
      <c r="J3858">
        <v>7357</v>
      </c>
      <c r="K3858">
        <v>0</v>
      </c>
      <c r="L3858" s="2">
        <v>0</v>
      </c>
      <c r="M3858" s="2">
        <v>0</v>
      </c>
      <c r="N3858" s="2">
        <v>0</v>
      </c>
      <c r="O3858" s="2">
        <v>259.60000000000002</v>
      </c>
      <c r="P3858" s="2">
        <v>0</v>
      </c>
      <c r="Q3858" s="2">
        <v>0</v>
      </c>
      <c r="R3858" s="2">
        <v>0</v>
      </c>
      <c r="S3858" s="2">
        <v>0</v>
      </c>
      <c r="T3858" s="2">
        <v>0</v>
      </c>
      <c r="U3858" s="2">
        <v>259.60000000000002</v>
      </c>
      <c r="V3858" t="s">
        <v>55</v>
      </c>
    </row>
    <row r="3859" spans="1:22" ht="15.75" hidden="1" thickBot="1" x14ac:dyDescent="0.3">
      <c r="A3859" t="s">
        <v>8265</v>
      </c>
      <c r="B3859" s="6" t="s">
        <v>10542</v>
      </c>
      <c r="C3859" t="s">
        <v>1</v>
      </c>
      <c r="D3859" t="s">
        <v>7706</v>
      </c>
      <c r="E3859" t="s">
        <v>10329</v>
      </c>
      <c r="F3859" t="s">
        <v>10330</v>
      </c>
      <c r="G3859">
        <v>7356</v>
      </c>
      <c r="H3859">
        <v>7356</v>
      </c>
      <c r="I3859">
        <v>7356</v>
      </c>
      <c r="J3859">
        <v>7356</v>
      </c>
      <c r="K3859">
        <v>0</v>
      </c>
      <c r="L3859" s="2">
        <v>0</v>
      </c>
      <c r="M3859" s="2">
        <v>0</v>
      </c>
      <c r="N3859" s="2">
        <v>0</v>
      </c>
      <c r="O3859" s="2">
        <v>62.6</v>
      </c>
      <c r="P3859" s="2">
        <v>0</v>
      </c>
      <c r="Q3859" s="2">
        <v>0</v>
      </c>
      <c r="R3859" s="2">
        <v>0</v>
      </c>
      <c r="S3859" s="2">
        <v>0</v>
      </c>
      <c r="T3859" s="2">
        <v>0</v>
      </c>
      <c r="U3859" s="2">
        <v>62.6</v>
      </c>
      <c r="V3859" t="s">
        <v>55</v>
      </c>
    </row>
    <row r="3860" spans="1:22" ht="15.75" hidden="1" thickBot="1" x14ac:dyDescent="0.3">
      <c r="A3860" t="s">
        <v>8265</v>
      </c>
      <c r="B3860" s="6" t="s">
        <v>10542</v>
      </c>
      <c r="C3860" t="s">
        <v>1</v>
      </c>
      <c r="D3860" t="s">
        <v>7706</v>
      </c>
      <c r="E3860" t="s">
        <v>10329</v>
      </c>
      <c r="F3860" t="s">
        <v>10330</v>
      </c>
      <c r="G3860">
        <v>7355</v>
      </c>
      <c r="H3860">
        <v>7355</v>
      </c>
      <c r="I3860">
        <v>7355</v>
      </c>
      <c r="J3860">
        <v>7355</v>
      </c>
      <c r="K3860">
        <v>0</v>
      </c>
      <c r="L3860" s="2">
        <v>0</v>
      </c>
      <c r="M3860" s="2">
        <v>0</v>
      </c>
      <c r="N3860" s="2">
        <v>0</v>
      </c>
      <c r="O3860" s="2">
        <v>553</v>
      </c>
      <c r="P3860" s="2">
        <v>0</v>
      </c>
      <c r="Q3860" s="2">
        <v>0</v>
      </c>
      <c r="R3860" s="2">
        <v>0</v>
      </c>
      <c r="S3860" s="2">
        <v>0</v>
      </c>
      <c r="T3860" s="2">
        <v>0</v>
      </c>
      <c r="U3860" s="2">
        <v>553</v>
      </c>
      <c r="V3860" t="s">
        <v>55</v>
      </c>
    </row>
    <row r="3861" spans="1:22" ht="15.75" hidden="1" thickBot="1" x14ac:dyDescent="0.3">
      <c r="A3861" t="s">
        <v>8265</v>
      </c>
      <c r="B3861" s="6" t="s">
        <v>10542</v>
      </c>
      <c r="C3861" t="s">
        <v>1</v>
      </c>
      <c r="D3861" t="s">
        <v>7706</v>
      </c>
      <c r="E3861" t="s">
        <v>10329</v>
      </c>
      <c r="F3861" t="s">
        <v>10330</v>
      </c>
      <c r="G3861">
        <v>7354</v>
      </c>
      <c r="H3861">
        <v>7354</v>
      </c>
      <c r="I3861">
        <v>7354</v>
      </c>
      <c r="J3861">
        <v>7354</v>
      </c>
      <c r="K3861">
        <v>0</v>
      </c>
      <c r="L3861" s="2">
        <v>0</v>
      </c>
      <c r="M3861" s="2">
        <v>0</v>
      </c>
      <c r="N3861" s="2">
        <v>0</v>
      </c>
      <c r="O3861" s="2">
        <v>6</v>
      </c>
      <c r="P3861" s="2">
        <v>0</v>
      </c>
      <c r="Q3861" s="2">
        <v>0</v>
      </c>
      <c r="R3861" s="2">
        <v>0</v>
      </c>
      <c r="S3861" s="2">
        <v>0</v>
      </c>
      <c r="T3861" s="2">
        <v>0</v>
      </c>
      <c r="U3861" s="2">
        <v>6</v>
      </c>
      <c r="V3861" t="s">
        <v>55</v>
      </c>
    </row>
    <row r="3862" spans="1:22" ht="15.75" hidden="1" thickBot="1" x14ac:dyDescent="0.3">
      <c r="A3862" t="s">
        <v>8265</v>
      </c>
      <c r="B3862" s="6" t="s">
        <v>10542</v>
      </c>
      <c r="C3862" t="s">
        <v>1</v>
      </c>
      <c r="D3862" t="s">
        <v>7706</v>
      </c>
      <c r="E3862" t="s">
        <v>10329</v>
      </c>
      <c r="F3862" t="s">
        <v>10330</v>
      </c>
      <c r="G3862">
        <v>7353</v>
      </c>
      <c r="H3862">
        <v>7353</v>
      </c>
      <c r="I3862">
        <v>7353</v>
      </c>
      <c r="J3862">
        <v>7353</v>
      </c>
      <c r="K3862">
        <v>0</v>
      </c>
      <c r="L3862" s="2">
        <v>0</v>
      </c>
      <c r="M3862" s="2">
        <v>0</v>
      </c>
      <c r="N3862" s="2">
        <v>0</v>
      </c>
      <c r="O3862" s="2">
        <v>6</v>
      </c>
      <c r="P3862" s="2">
        <v>0</v>
      </c>
      <c r="Q3862" s="2">
        <v>0</v>
      </c>
      <c r="R3862" s="2">
        <v>0</v>
      </c>
      <c r="S3862" s="2">
        <v>0</v>
      </c>
      <c r="T3862" s="2">
        <v>0</v>
      </c>
      <c r="U3862" s="2">
        <v>6</v>
      </c>
      <c r="V3862" t="s">
        <v>55</v>
      </c>
    </row>
    <row r="3863" spans="1:22" ht="15.75" hidden="1" thickBot="1" x14ac:dyDescent="0.3">
      <c r="A3863" t="s">
        <v>8265</v>
      </c>
      <c r="B3863" s="6" t="s">
        <v>10542</v>
      </c>
      <c r="C3863" t="s">
        <v>1</v>
      </c>
      <c r="D3863" t="s">
        <v>7706</v>
      </c>
      <c r="E3863" t="s">
        <v>10329</v>
      </c>
      <c r="F3863" t="s">
        <v>10330</v>
      </c>
      <c r="G3863">
        <v>7352</v>
      </c>
      <c r="H3863">
        <v>7352</v>
      </c>
      <c r="I3863">
        <v>7352</v>
      </c>
      <c r="J3863">
        <v>7352</v>
      </c>
      <c r="K3863">
        <v>0</v>
      </c>
      <c r="L3863" s="2">
        <v>0</v>
      </c>
      <c r="M3863" s="2">
        <v>0</v>
      </c>
      <c r="N3863" s="2">
        <v>0</v>
      </c>
      <c r="O3863" s="2">
        <v>88</v>
      </c>
      <c r="P3863" s="2">
        <v>0</v>
      </c>
      <c r="Q3863" s="2">
        <v>0</v>
      </c>
      <c r="R3863" s="2">
        <v>0</v>
      </c>
      <c r="S3863" s="2">
        <v>0</v>
      </c>
      <c r="T3863" s="2">
        <v>0</v>
      </c>
      <c r="U3863" s="2">
        <v>88</v>
      </c>
      <c r="V3863" t="s">
        <v>55</v>
      </c>
    </row>
    <row r="3864" spans="1:22" ht="15.75" hidden="1" thickBot="1" x14ac:dyDescent="0.3">
      <c r="A3864" t="s">
        <v>8265</v>
      </c>
      <c r="B3864" s="6" t="s">
        <v>10542</v>
      </c>
      <c r="C3864" t="s">
        <v>1</v>
      </c>
      <c r="D3864" t="s">
        <v>7706</v>
      </c>
      <c r="E3864" t="s">
        <v>10329</v>
      </c>
      <c r="F3864" t="s">
        <v>10330</v>
      </c>
      <c r="G3864">
        <v>7351</v>
      </c>
      <c r="H3864">
        <v>7351</v>
      </c>
      <c r="I3864">
        <v>7351</v>
      </c>
      <c r="J3864">
        <v>7351</v>
      </c>
      <c r="K3864">
        <v>0</v>
      </c>
      <c r="L3864" s="2">
        <v>0</v>
      </c>
      <c r="M3864" s="2">
        <v>0</v>
      </c>
      <c r="N3864" s="2">
        <v>0</v>
      </c>
      <c r="O3864" s="2">
        <v>96.3</v>
      </c>
      <c r="P3864" s="2">
        <v>0</v>
      </c>
      <c r="Q3864" s="2">
        <v>0</v>
      </c>
      <c r="R3864" s="2">
        <v>0</v>
      </c>
      <c r="S3864" s="2">
        <v>0</v>
      </c>
      <c r="T3864" s="2">
        <v>0</v>
      </c>
      <c r="U3864" s="2">
        <v>96.3</v>
      </c>
      <c r="V3864" t="s">
        <v>55</v>
      </c>
    </row>
    <row r="3865" spans="1:22" ht="15.75" hidden="1" thickBot="1" x14ac:dyDescent="0.3">
      <c r="A3865" t="s">
        <v>8265</v>
      </c>
      <c r="B3865" s="6" t="s">
        <v>10542</v>
      </c>
      <c r="C3865" t="s">
        <v>1</v>
      </c>
      <c r="D3865" t="s">
        <v>7706</v>
      </c>
      <c r="E3865" t="s">
        <v>10329</v>
      </c>
      <c r="F3865" t="s">
        <v>10330</v>
      </c>
      <c r="G3865">
        <v>7350</v>
      </c>
      <c r="H3865">
        <v>7350</v>
      </c>
      <c r="I3865">
        <v>7350</v>
      </c>
      <c r="J3865">
        <v>7350</v>
      </c>
      <c r="K3865">
        <v>0</v>
      </c>
      <c r="L3865" s="2">
        <v>0</v>
      </c>
      <c r="M3865" s="2">
        <v>0</v>
      </c>
      <c r="N3865" s="2">
        <v>0</v>
      </c>
      <c r="O3865" s="2">
        <v>257.76</v>
      </c>
      <c r="P3865" s="2">
        <v>0</v>
      </c>
      <c r="Q3865" s="2">
        <v>0</v>
      </c>
      <c r="R3865" s="2">
        <v>0</v>
      </c>
      <c r="S3865" s="2">
        <v>0</v>
      </c>
      <c r="T3865" s="2">
        <v>0</v>
      </c>
      <c r="U3865" s="2">
        <v>257.76</v>
      </c>
      <c r="V3865" t="s">
        <v>55</v>
      </c>
    </row>
    <row r="3866" spans="1:22" ht="15.75" hidden="1" thickBot="1" x14ac:dyDescent="0.3">
      <c r="A3866" t="s">
        <v>8265</v>
      </c>
      <c r="B3866" s="6" t="s">
        <v>10542</v>
      </c>
      <c r="C3866" t="s">
        <v>1</v>
      </c>
      <c r="D3866" t="s">
        <v>7706</v>
      </c>
      <c r="E3866" t="s">
        <v>10329</v>
      </c>
      <c r="F3866" t="s">
        <v>10330</v>
      </c>
      <c r="G3866">
        <v>7349</v>
      </c>
      <c r="H3866">
        <v>7349</v>
      </c>
      <c r="I3866">
        <v>7349</v>
      </c>
      <c r="J3866">
        <v>7349</v>
      </c>
      <c r="K3866">
        <v>0</v>
      </c>
      <c r="L3866" s="2">
        <v>0</v>
      </c>
      <c r="M3866" s="2">
        <v>0</v>
      </c>
      <c r="N3866" s="2">
        <v>0</v>
      </c>
      <c r="O3866" s="2">
        <v>17.55</v>
      </c>
      <c r="P3866" s="2">
        <v>0</v>
      </c>
      <c r="Q3866" s="2">
        <v>0</v>
      </c>
      <c r="R3866" s="2">
        <v>0</v>
      </c>
      <c r="S3866" s="2">
        <v>0</v>
      </c>
      <c r="T3866" s="2">
        <v>0</v>
      </c>
      <c r="U3866" s="2">
        <v>17.55</v>
      </c>
      <c r="V3866" t="s">
        <v>55</v>
      </c>
    </row>
    <row r="3867" spans="1:22" ht="15.75" hidden="1" thickBot="1" x14ac:dyDescent="0.3">
      <c r="A3867" t="s">
        <v>8265</v>
      </c>
      <c r="B3867" s="6" t="s">
        <v>10542</v>
      </c>
      <c r="C3867" t="s">
        <v>1</v>
      </c>
      <c r="D3867" t="s">
        <v>7706</v>
      </c>
      <c r="E3867" t="s">
        <v>10329</v>
      </c>
      <c r="F3867" t="s">
        <v>10330</v>
      </c>
      <c r="G3867">
        <v>7348</v>
      </c>
      <c r="H3867">
        <v>7348</v>
      </c>
      <c r="I3867">
        <v>7348</v>
      </c>
      <c r="J3867">
        <v>7348</v>
      </c>
      <c r="K3867">
        <v>0</v>
      </c>
      <c r="L3867" s="2">
        <v>0</v>
      </c>
      <c r="M3867" s="2">
        <v>0</v>
      </c>
      <c r="N3867" s="2">
        <v>0</v>
      </c>
      <c r="O3867" s="2">
        <v>37.5</v>
      </c>
      <c r="P3867" s="2">
        <v>0</v>
      </c>
      <c r="Q3867" s="2">
        <v>0</v>
      </c>
      <c r="R3867" s="2">
        <v>0</v>
      </c>
      <c r="S3867" s="2">
        <v>0</v>
      </c>
      <c r="T3867" s="2">
        <v>0</v>
      </c>
      <c r="U3867" s="2">
        <v>37.5</v>
      </c>
      <c r="V3867" t="s">
        <v>55</v>
      </c>
    </row>
    <row r="3868" spans="1:22" ht="15.75" hidden="1" thickBot="1" x14ac:dyDescent="0.3">
      <c r="A3868" t="s">
        <v>8265</v>
      </c>
      <c r="B3868" s="6" t="s">
        <v>10542</v>
      </c>
      <c r="C3868" t="s">
        <v>1</v>
      </c>
      <c r="D3868" t="s">
        <v>7706</v>
      </c>
      <c r="E3868" t="s">
        <v>10329</v>
      </c>
      <c r="F3868" t="s">
        <v>10330</v>
      </c>
      <c r="G3868">
        <v>7347</v>
      </c>
      <c r="H3868">
        <v>7347</v>
      </c>
      <c r="I3868">
        <v>7347</v>
      </c>
      <c r="J3868">
        <v>7347</v>
      </c>
      <c r="K3868">
        <v>0</v>
      </c>
      <c r="L3868" s="2">
        <v>0</v>
      </c>
      <c r="M3868" s="2">
        <v>0</v>
      </c>
      <c r="N3868" s="2">
        <v>0</v>
      </c>
      <c r="O3868" s="2">
        <v>72</v>
      </c>
      <c r="P3868" s="2">
        <v>0</v>
      </c>
      <c r="Q3868" s="2">
        <v>0</v>
      </c>
      <c r="R3868" s="2">
        <v>0</v>
      </c>
      <c r="S3868" s="2">
        <v>0</v>
      </c>
      <c r="T3868" s="2">
        <v>0</v>
      </c>
      <c r="U3868" s="2">
        <v>72</v>
      </c>
      <c r="V3868" t="s">
        <v>55</v>
      </c>
    </row>
    <row r="3869" spans="1:22" ht="15.75" hidden="1" thickBot="1" x14ac:dyDescent="0.3">
      <c r="A3869" t="s">
        <v>8265</v>
      </c>
      <c r="B3869" s="6" t="s">
        <v>10542</v>
      </c>
      <c r="C3869" t="s">
        <v>1</v>
      </c>
      <c r="D3869" t="s">
        <v>7706</v>
      </c>
      <c r="E3869" t="s">
        <v>10329</v>
      </c>
      <c r="F3869" t="s">
        <v>10330</v>
      </c>
      <c r="G3869">
        <v>7346</v>
      </c>
      <c r="H3869">
        <v>7346</v>
      </c>
      <c r="I3869">
        <v>7346</v>
      </c>
      <c r="J3869">
        <v>7346</v>
      </c>
      <c r="K3869">
        <v>0</v>
      </c>
      <c r="L3869" s="2">
        <v>0</v>
      </c>
      <c r="M3869" s="2">
        <v>0</v>
      </c>
      <c r="N3869" s="2">
        <v>0</v>
      </c>
      <c r="O3869" s="2">
        <v>25</v>
      </c>
      <c r="P3869" s="2">
        <v>0</v>
      </c>
      <c r="Q3869" s="2">
        <v>0</v>
      </c>
      <c r="R3869" s="2">
        <v>0</v>
      </c>
      <c r="S3869" s="2">
        <v>0</v>
      </c>
      <c r="T3869" s="2">
        <v>0</v>
      </c>
      <c r="U3869" s="2">
        <v>25</v>
      </c>
      <c r="V3869" t="s">
        <v>55</v>
      </c>
    </row>
    <row r="3870" spans="1:22" ht="15.75" hidden="1" thickBot="1" x14ac:dyDescent="0.3">
      <c r="A3870" t="s">
        <v>8265</v>
      </c>
      <c r="B3870" s="6" t="s">
        <v>10542</v>
      </c>
      <c r="C3870" t="s">
        <v>1</v>
      </c>
      <c r="D3870" t="s">
        <v>7706</v>
      </c>
      <c r="E3870" t="s">
        <v>10329</v>
      </c>
      <c r="F3870" t="s">
        <v>10330</v>
      </c>
      <c r="G3870">
        <v>7345</v>
      </c>
      <c r="H3870">
        <v>7345</v>
      </c>
      <c r="I3870">
        <v>7345</v>
      </c>
      <c r="J3870">
        <v>7345</v>
      </c>
      <c r="K3870">
        <v>0</v>
      </c>
      <c r="L3870" s="2">
        <v>0</v>
      </c>
      <c r="M3870" s="2">
        <v>0</v>
      </c>
      <c r="N3870" s="2">
        <v>0</v>
      </c>
      <c r="O3870" s="2">
        <v>278.5</v>
      </c>
      <c r="P3870" s="2">
        <v>0</v>
      </c>
      <c r="Q3870" s="2">
        <v>0</v>
      </c>
      <c r="R3870" s="2">
        <v>0</v>
      </c>
      <c r="S3870" s="2">
        <v>0</v>
      </c>
      <c r="T3870" s="2">
        <v>0</v>
      </c>
      <c r="U3870" s="2">
        <v>278.5</v>
      </c>
      <c r="V3870" t="s">
        <v>55</v>
      </c>
    </row>
    <row r="3871" spans="1:22" ht="15.75" hidden="1" thickBot="1" x14ac:dyDescent="0.3">
      <c r="A3871" t="s">
        <v>8265</v>
      </c>
      <c r="B3871" s="6" t="s">
        <v>10542</v>
      </c>
      <c r="C3871" t="s">
        <v>1</v>
      </c>
      <c r="D3871" t="s">
        <v>7706</v>
      </c>
      <c r="E3871" t="s">
        <v>10329</v>
      </c>
      <c r="F3871" t="s">
        <v>10330</v>
      </c>
      <c r="G3871">
        <v>7344</v>
      </c>
      <c r="H3871">
        <v>7344</v>
      </c>
      <c r="I3871">
        <v>7344</v>
      </c>
      <c r="J3871">
        <v>7344</v>
      </c>
      <c r="K3871">
        <v>0</v>
      </c>
      <c r="L3871" s="2">
        <v>0</v>
      </c>
      <c r="M3871" s="2">
        <v>0</v>
      </c>
      <c r="N3871" s="2">
        <v>0</v>
      </c>
      <c r="O3871" s="2">
        <v>77.5</v>
      </c>
      <c r="P3871" s="2">
        <v>0</v>
      </c>
      <c r="Q3871" s="2">
        <v>0</v>
      </c>
      <c r="R3871" s="2">
        <v>0</v>
      </c>
      <c r="S3871" s="2">
        <v>0</v>
      </c>
      <c r="T3871" s="2">
        <v>0</v>
      </c>
      <c r="U3871" s="2">
        <v>77.5</v>
      </c>
      <c r="V3871" t="s">
        <v>55</v>
      </c>
    </row>
    <row r="3872" spans="1:22" ht="15.75" hidden="1" thickBot="1" x14ac:dyDescent="0.3">
      <c r="A3872" t="s">
        <v>8265</v>
      </c>
      <c r="B3872" s="6" t="s">
        <v>10542</v>
      </c>
      <c r="C3872" t="s">
        <v>1</v>
      </c>
      <c r="D3872" t="s">
        <v>7706</v>
      </c>
      <c r="E3872" t="s">
        <v>10329</v>
      </c>
      <c r="F3872" t="s">
        <v>10330</v>
      </c>
      <c r="G3872">
        <v>7343</v>
      </c>
      <c r="H3872">
        <v>7343</v>
      </c>
      <c r="I3872">
        <v>7343</v>
      </c>
      <c r="J3872">
        <v>7343</v>
      </c>
      <c r="K3872">
        <v>0</v>
      </c>
      <c r="L3872" s="2">
        <v>0</v>
      </c>
      <c r="M3872" s="2">
        <v>0</v>
      </c>
      <c r="N3872" s="2">
        <v>0</v>
      </c>
      <c r="O3872" s="2">
        <v>158.5</v>
      </c>
      <c r="P3872" s="2">
        <v>0</v>
      </c>
      <c r="Q3872" s="2">
        <v>0</v>
      </c>
      <c r="R3872" s="2">
        <v>0</v>
      </c>
      <c r="S3872" s="2">
        <v>0</v>
      </c>
      <c r="T3872" s="2">
        <v>0</v>
      </c>
      <c r="U3872" s="2">
        <v>158.5</v>
      </c>
      <c r="V3872" t="s">
        <v>55</v>
      </c>
    </row>
    <row r="3873" spans="1:22" ht="15.75" hidden="1" thickBot="1" x14ac:dyDescent="0.3">
      <c r="A3873" t="s">
        <v>8265</v>
      </c>
      <c r="B3873" s="6" t="s">
        <v>10542</v>
      </c>
      <c r="C3873" t="s">
        <v>1</v>
      </c>
      <c r="D3873" t="s">
        <v>7706</v>
      </c>
      <c r="E3873" t="s">
        <v>10329</v>
      </c>
      <c r="F3873" t="s">
        <v>10330</v>
      </c>
      <c r="G3873">
        <v>7342</v>
      </c>
      <c r="H3873">
        <v>7342</v>
      </c>
      <c r="I3873">
        <v>7342</v>
      </c>
      <c r="J3873">
        <v>7342</v>
      </c>
      <c r="K3873">
        <v>0</v>
      </c>
      <c r="L3873" s="2">
        <v>0</v>
      </c>
      <c r="M3873" s="2">
        <v>0</v>
      </c>
      <c r="N3873" s="2">
        <v>0</v>
      </c>
      <c r="O3873" s="2">
        <v>63.95</v>
      </c>
      <c r="P3873" s="2">
        <v>0</v>
      </c>
      <c r="Q3873" s="2">
        <v>0</v>
      </c>
      <c r="R3873" s="2">
        <v>0</v>
      </c>
      <c r="S3873" s="2">
        <v>0</v>
      </c>
      <c r="T3873" s="2">
        <v>0</v>
      </c>
      <c r="U3873" s="2">
        <v>63.95</v>
      </c>
      <c r="V3873" t="s">
        <v>55</v>
      </c>
    </row>
    <row r="3874" spans="1:22" ht="15.75" hidden="1" thickBot="1" x14ac:dyDescent="0.3">
      <c r="A3874" t="s">
        <v>8265</v>
      </c>
      <c r="B3874" s="6" t="s">
        <v>10542</v>
      </c>
      <c r="C3874" t="s">
        <v>1</v>
      </c>
      <c r="D3874" t="s">
        <v>7706</v>
      </c>
      <c r="E3874" t="s">
        <v>10329</v>
      </c>
      <c r="F3874" t="s">
        <v>10330</v>
      </c>
      <c r="G3874">
        <v>7341</v>
      </c>
      <c r="H3874">
        <v>7341</v>
      </c>
      <c r="I3874">
        <v>7341</v>
      </c>
      <c r="J3874">
        <v>7341</v>
      </c>
      <c r="K3874">
        <v>0</v>
      </c>
      <c r="L3874" s="2">
        <v>0</v>
      </c>
      <c r="M3874" s="2">
        <v>0</v>
      </c>
      <c r="N3874" s="2">
        <v>0</v>
      </c>
      <c r="O3874" s="2">
        <v>40</v>
      </c>
      <c r="P3874" s="2">
        <v>0</v>
      </c>
      <c r="Q3874" s="2">
        <v>0</v>
      </c>
      <c r="R3874" s="2">
        <v>0</v>
      </c>
      <c r="S3874" s="2">
        <v>0</v>
      </c>
      <c r="T3874" s="2">
        <v>0</v>
      </c>
      <c r="U3874" s="2">
        <v>40</v>
      </c>
      <c r="V3874" t="s">
        <v>55</v>
      </c>
    </row>
    <row r="3875" spans="1:22" ht="15.75" hidden="1" thickBot="1" x14ac:dyDescent="0.3">
      <c r="A3875" t="s">
        <v>8265</v>
      </c>
      <c r="B3875" s="6" t="s">
        <v>10542</v>
      </c>
      <c r="C3875" t="s">
        <v>1</v>
      </c>
      <c r="D3875" t="s">
        <v>7706</v>
      </c>
      <c r="E3875" t="s">
        <v>10329</v>
      </c>
      <c r="F3875" t="s">
        <v>10330</v>
      </c>
      <c r="G3875">
        <v>7340</v>
      </c>
      <c r="H3875">
        <v>7340</v>
      </c>
      <c r="I3875">
        <v>7340</v>
      </c>
      <c r="J3875">
        <v>7340</v>
      </c>
      <c r="K3875">
        <v>0</v>
      </c>
      <c r="L3875" s="2">
        <v>0</v>
      </c>
      <c r="M3875" s="2">
        <v>0</v>
      </c>
      <c r="N3875" s="2">
        <v>0</v>
      </c>
      <c r="O3875" s="2">
        <v>19.8</v>
      </c>
      <c r="P3875" s="2">
        <v>0</v>
      </c>
      <c r="Q3875" s="2">
        <v>0</v>
      </c>
      <c r="R3875" s="2">
        <v>0</v>
      </c>
      <c r="S3875" s="2">
        <v>0</v>
      </c>
      <c r="T3875" s="2">
        <v>0</v>
      </c>
      <c r="U3875" s="2">
        <v>19.8</v>
      </c>
      <c r="V3875" t="s">
        <v>55</v>
      </c>
    </row>
    <row r="3876" spans="1:22" ht="15.75" hidden="1" thickBot="1" x14ac:dyDescent="0.3">
      <c r="A3876" t="s">
        <v>8265</v>
      </c>
      <c r="B3876" s="6" t="s">
        <v>10542</v>
      </c>
      <c r="C3876" t="s">
        <v>1</v>
      </c>
      <c r="D3876" t="s">
        <v>7706</v>
      </c>
      <c r="E3876" t="s">
        <v>10329</v>
      </c>
      <c r="F3876" t="s">
        <v>10330</v>
      </c>
      <c r="G3876">
        <v>7339</v>
      </c>
      <c r="H3876">
        <v>7339</v>
      </c>
      <c r="I3876">
        <v>7339</v>
      </c>
      <c r="J3876">
        <v>7339</v>
      </c>
      <c r="K3876">
        <v>0</v>
      </c>
      <c r="L3876" s="2">
        <v>0</v>
      </c>
      <c r="M3876" s="2">
        <v>0</v>
      </c>
      <c r="N3876" s="2">
        <v>0</v>
      </c>
      <c r="O3876" s="2">
        <v>100</v>
      </c>
      <c r="P3876" s="2">
        <v>0</v>
      </c>
      <c r="Q3876" s="2">
        <v>0</v>
      </c>
      <c r="R3876" s="2">
        <v>0</v>
      </c>
      <c r="S3876" s="2">
        <v>0</v>
      </c>
      <c r="T3876" s="2">
        <v>0</v>
      </c>
      <c r="U3876" s="2">
        <v>100</v>
      </c>
      <c r="V3876" t="s">
        <v>55</v>
      </c>
    </row>
    <row r="3877" spans="1:22" ht="15.75" hidden="1" thickBot="1" x14ac:dyDescent="0.3">
      <c r="A3877" t="s">
        <v>8265</v>
      </c>
      <c r="B3877" s="6" t="s">
        <v>10542</v>
      </c>
      <c r="C3877" t="s">
        <v>1</v>
      </c>
      <c r="D3877" t="s">
        <v>7706</v>
      </c>
      <c r="E3877" t="s">
        <v>10329</v>
      </c>
      <c r="F3877" t="s">
        <v>10330</v>
      </c>
      <c r="G3877">
        <v>7338</v>
      </c>
      <c r="H3877">
        <v>7338</v>
      </c>
      <c r="I3877">
        <v>7338</v>
      </c>
      <c r="J3877">
        <v>7338</v>
      </c>
      <c r="K3877">
        <v>0</v>
      </c>
      <c r="L3877" s="2">
        <v>0</v>
      </c>
      <c r="M3877" s="2">
        <v>0</v>
      </c>
      <c r="N3877" s="2">
        <v>0</v>
      </c>
      <c r="O3877" s="2">
        <v>228</v>
      </c>
      <c r="P3877" s="2">
        <v>0</v>
      </c>
      <c r="Q3877" s="2">
        <v>0</v>
      </c>
      <c r="R3877" s="2">
        <v>0</v>
      </c>
      <c r="S3877" s="2">
        <v>0</v>
      </c>
      <c r="T3877" s="2">
        <v>0</v>
      </c>
      <c r="U3877" s="2">
        <v>228</v>
      </c>
      <c r="V3877" t="s">
        <v>55</v>
      </c>
    </row>
    <row r="3878" spans="1:22" ht="15.75" hidden="1" thickBot="1" x14ac:dyDescent="0.3">
      <c r="A3878" t="s">
        <v>8265</v>
      </c>
      <c r="B3878" s="6" t="s">
        <v>10542</v>
      </c>
      <c r="C3878" t="s">
        <v>1</v>
      </c>
      <c r="D3878" t="s">
        <v>7706</v>
      </c>
      <c r="E3878" t="s">
        <v>10329</v>
      </c>
      <c r="F3878" t="s">
        <v>10330</v>
      </c>
      <c r="G3878">
        <v>7337</v>
      </c>
      <c r="H3878">
        <v>7337</v>
      </c>
      <c r="I3878">
        <v>7337</v>
      </c>
      <c r="J3878">
        <v>7337</v>
      </c>
      <c r="K3878">
        <v>0</v>
      </c>
      <c r="L3878" s="2">
        <v>0</v>
      </c>
      <c r="M3878" s="2">
        <v>0</v>
      </c>
      <c r="N3878" s="2">
        <v>0</v>
      </c>
      <c r="O3878" s="2">
        <v>474.25</v>
      </c>
      <c r="P3878" s="2">
        <v>0</v>
      </c>
      <c r="Q3878" s="2">
        <v>0</v>
      </c>
      <c r="R3878" s="2">
        <v>0</v>
      </c>
      <c r="S3878" s="2">
        <v>0</v>
      </c>
      <c r="T3878" s="2">
        <v>0</v>
      </c>
      <c r="U3878" s="2">
        <v>474.25</v>
      </c>
      <c r="V3878" t="s">
        <v>55</v>
      </c>
    </row>
    <row r="3879" spans="1:22" ht="15.75" hidden="1" thickBot="1" x14ac:dyDescent="0.3">
      <c r="A3879" t="s">
        <v>8265</v>
      </c>
      <c r="B3879" s="6" t="s">
        <v>10542</v>
      </c>
      <c r="C3879" t="s">
        <v>1</v>
      </c>
      <c r="D3879" t="s">
        <v>7706</v>
      </c>
      <c r="E3879" t="s">
        <v>10329</v>
      </c>
      <c r="F3879" t="s">
        <v>10330</v>
      </c>
      <c r="G3879">
        <v>7336</v>
      </c>
      <c r="H3879">
        <v>7336</v>
      </c>
      <c r="I3879">
        <v>7336</v>
      </c>
      <c r="J3879">
        <v>7336</v>
      </c>
      <c r="K3879">
        <v>0</v>
      </c>
      <c r="L3879" s="2">
        <v>0</v>
      </c>
      <c r="M3879" s="2">
        <v>0</v>
      </c>
      <c r="N3879" s="2">
        <v>0</v>
      </c>
      <c r="O3879" s="2">
        <v>10</v>
      </c>
      <c r="P3879" s="2">
        <v>0</v>
      </c>
      <c r="Q3879" s="2">
        <v>0</v>
      </c>
      <c r="R3879" s="2">
        <v>0</v>
      </c>
      <c r="S3879" s="2">
        <v>0</v>
      </c>
      <c r="T3879" s="2">
        <v>0</v>
      </c>
      <c r="U3879" s="2">
        <v>10</v>
      </c>
      <c r="V3879" t="s">
        <v>55</v>
      </c>
    </row>
    <row r="3880" spans="1:22" ht="15.75" hidden="1" thickBot="1" x14ac:dyDescent="0.3">
      <c r="A3880" t="s">
        <v>8265</v>
      </c>
      <c r="B3880" s="6" t="s">
        <v>10542</v>
      </c>
      <c r="C3880" t="s">
        <v>1</v>
      </c>
      <c r="D3880" t="s">
        <v>7706</v>
      </c>
      <c r="E3880" t="s">
        <v>10329</v>
      </c>
      <c r="F3880" t="s">
        <v>10330</v>
      </c>
      <c r="G3880">
        <v>7335</v>
      </c>
      <c r="H3880">
        <v>7335</v>
      </c>
      <c r="I3880">
        <v>7335</v>
      </c>
      <c r="J3880">
        <v>7335</v>
      </c>
      <c r="K3880">
        <v>0</v>
      </c>
      <c r="L3880" s="2">
        <v>0</v>
      </c>
      <c r="M3880" s="2">
        <v>0</v>
      </c>
      <c r="N3880" s="2">
        <v>0</v>
      </c>
      <c r="O3880" s="2">
        <v>258.3</v>
      </c>
      <c r="P3880" s="2">
        <v>0</v>
      </c>
      <c r="Q3880" s="2">
        <v>0</v>
      </c>
      <c r="R3880" s="2">
        <v>0</v>
      </c>
      <c r="S3880" s="2">
        <v>0</v>
      </c>
      <c r="T3880" s="2">
        <v>0</v>
      </c>
      <c r="U3880" s="2">
        <v>258.3</v>
      </c>
      <c r="V3880" t="s">
        <v>55</v>
      </c>
    </row>
    <row r="3881" spans="1:22" ht="15.75" hidden="1" thickBot="1" x14ac:dyDescent="0.3">
      <c r="A3881" t="s">
        <v>8265</v>
      </c>
      <c r="B3881" s="6" t="s">
        <v>10542</v>
      </c>
      <c r="C3881" t="s">
        <v>1</v>
      </c>
      <c r="D3881" t="s">
        <v>7706</v>
      </c>
      <c r="E3881" t="s">
        <v>10329</v>
      </c>
      <c r="F3881" t="s">
        <v>10330</v>
      </c>
      <c r="G3881">
        <v>7334</v>
      </c>
      <c r="H3881">
        <v>7334</v>
      </c>
      <c r="I3881">
        <v>7334</v>
      </c>
      <c r="J3881">
        <v>7334</v>
      </c>
      <c r="K3881">
        <v>0</v>
      </c>
      <c r="L3881" s="2">
        <v>0</v>
      </c>
      <c r="M3881" s="2">
        <v>0</v>
      </c>
      <c r="N3881" s="2">
        <v>0</v>
      </c>
      <c r="O3881" s="2">
        <v>345</v>
      </c>
      <c r="P3881" s="2">
        <v>0</v>
      </c>
      <c r="Q3881" s="2">
        <v>0</v>
      </c>
      <c r="R3881" s="2">
        <v>0</v>
      </c>
      <c r="S3881" s="2">
        <v>0</v>
      </c>
      <c r="T3881" s="2">
        <v>0</v>
      </c>
      <c r="U3881" s="2">
        <v>345</v>
      </c>
      <c r="V3881" t="s">
        <v>55</v>
      </c>
    </row>
    <row r="3882" spans="1:22" ht="15.75" hidden="1" thickBot="1" x14ac:dyDescent="0.3">
      <c r="A3882" t="s">
        <v>8265</v>
      </c>
      <c r="B3882" s="6" t="s">
        <v>10542</v>
      </c>
      <c r="C3882" t="s">
        <v>1</v>
      </c>
      <c r="D3882" t="s">
        <v>7706</v>
      </c>
      <c r="E3882" t="s">
        <v>10329</v>
      </c>
      <c r="F3882" t="s">
        <v>10330</v>
      </c>
      <c r="G3882">
        <v>7333</v>
      </c>
      <c r="H3882">
        <v>7333</v>
      </c>
      <c r="I3882">
        <v>7333</v>
      </c>
      <c r="J3882">
        <v>7333</v>
      </c>
      <c r="K3882">
        <v>0</v>
      </c>
      <c r="L3882" s="2">
        <v>0</v>
      </c>
      <c r="M3882" s="2">
        <v>0</v>
      </c>
      <c r="N3882" s="2">
        <v>0</v>
      </c>
      <c r="O3882" s="2">
        <v>165</v>
      </c>
      <c r="P3882" s="2">
        <v>0</v>
      </c>
      <c r="Q3882" s="2">
        <v>0</v>
      </c>
      <c r="R3882" s="2">
        <v>0</v>
      </c>
      <c r="S3882" s="2">
        <v>0</v>
      </c>
      <c r="T3882" s="2">
        <v>0</v>
      </c>
      <c r="U3882" s="2">
        <v>165</v>
      </c>
      <c r="V3882" t="s">
        <v>55</v>
      </c>
    </row>
    <row r="3883" spans="1:22" ht="15.75" hidden="1" thickBot="1" x14ac:dyDescent="0.3">
      <c r="A3883" t="s">
        <v>8265</v>
      </c>
      <c r="B3883" s="6" t="s">
        <v>10542</v>
      </c>
      <c r="C3883" t="s">
        <v>1</v>
      </c>
      <c r="D3883" t="s">
        <v>7706</v>
      </c>
      <c r="E3883" t="s">
        <v>10329</v>
      </c>
      <c r="F3883" t="s">
        <v>10330</v>
      </c>
      <c r="G3883">
        <v>7332</v>
      </c>
      <c r="H3883">
        <v>7332</v>
      </c>
      <c r="I3883">
        <v>7332</v>
      </c>
      <c r="J3883">
        <v>7332</v>
      </c>
      <c r="K3883">
        <v>0</v>
      </c>
      <c r="L3883" s="2">
        <v>0</v>
      </c>
      <c r="M3883" s="2">
        <v>0</v>
      </c>
      <c r="N3883" s="2">
        <v>0</v>
      </c>
      <c r="O3883" s="2">
        <v>315</v>
      </c>
      <c r="P3883" s="2">
        <v>0</v>
      </c>
      <c r="Q3883" s="2">
        <v>0</v>
      </c>
      <c r="R3883" s="2">
        <v>0</v>
      </c>
      <c r="S3883" s="2">
        <v>0</v>
      </c>
      <c r="T3883" s="2">
        <v>0</v>
      </c>
      <c r="U3883" s="2">
        <v>315</v>
      </c>
      <c r="V3883" t="s">
        <v>55</v>
      </c>
    </row>
    <row r="3884" spans="1:22" ht="15.75" hidden="1" thickBot="1" x14ac:dyDescent="0.3">
      <c r="A3884" t="s">
        <v>8265</v>
      </c>
      <c r="B3884" s="6" t="s">
        <v>10541</v>
      </c>
      <c r="C3884" t="s">
        <v>1</v>
      </c>
      <c r="D3884" t="s">
        <v>7706</v>
      </c>
      <c r="E3884" t="s">
        <v>10329</v>
      </c>
      <c r="F3884" t="s">
        <v>10330</v>
      </c>
      <c r="G3884">
        <v>7331</v>
      </c>
      <c r="H3884">
        <v>7331</v>
      </c>
      <c r="I3884">
        <v>7331</v>
      </c>
      <c r="J3884">
        <v>7331</v>
      </c>
      <c r="K3884">
        <v>0</v>
      </c>
      <c r="L3884" s="2">
        <v>0</v>
      </c>
      <c r="M3884" s="2">
        <v>0</v>
      </c>
      <c r="N3884" s="2">
        <v>0</v>
      </c>
      <c r="O3884" s="2">
        <v>82.5</v>
      </c>
      <c r="P3884" s="2">
        <v>0</v>
      </c>
      <c r="Q3884" s="2">
        <v>0</v>
      </c>
      <c r="R3884" s="2">
        <v>0</v>
      </c>
      <c r="S3884" s="2">
        <v>0</v>
      </c>
      <c r="T3884" s="2">
        <v>0</v>
      </c>
      <c r="U3884" s="2">
        <v>82.5</v>
      </c>
      <c r="V3884" t="s">
        <v>55</v>
      </c>
    </row>
    <row r="3885" spans="1:22" ht="15.75" hidden="1" thickBot="1" x14ac:dyDescent="0.3">
      <c r="A3885" t="s">
        <v>8265</v>
      </c>
      <c r="B3885" s="6" t="s">
        <v>10541</v>
      </c>
      <c r="C3885" t="s">
        <v>1</v>
      </c>
      <c r="D3885" t="s">
        <v>7706</v>
      </c>
      <c r="E3885" t="s">
        <v>10329</v>
      </c>
      <c r="F3885" t="s">
        <v>10330</v>
      </c>
      <c r="G3885">
        <v>7330</v>
      </c>
      <c r="H3885">
        <v>7330</v>
      </c>
      <c r="I3885">
        <v>7330</v>
      </c>
      <c r="J3885">
        <v>7330</v>
      </c>
      <c r="K3885">
        <v>0</v>
      </c>
      <c r="L3885" s="2">
        <v>0</v>
      </c>
      <c r="M3885" s="2">
        <v>0</v>
      </c>
      <c r="N3885" s="2">
        <v>0</v>
      </c>
      <c r="O3885" s="2">
        <v>27</v>
      </c>
      <c r="P3885" s="2">
        <v>0</v>
      </c>
      <c r="Q3885" s="2">
        <v>0</v>
      </c>
      <c r="R3885" s="2">
        <v>0</v>
      </c>
      <c r="S3885" s="2">
        <v>0</v>
      </c>
      <c r="T3885" s="2">
        <v>0</v>
      </c>
      <c r="U3885" s="2">
        <v>27</v>
      </c>
      <c r="V3885" t="s">
        <v>55</v>
      </c>
    </row>
    <row r="3886" spans="1:22" ht="15.75" hidden="1" thickBot="1" x14ac:dyDescent="0.3">
      <c r="A3886" t="s">
        <v>8265</v>
      </c>
      <c r="B3886" s="6" t="s">
        <v>10541</v>
      </c>
      <c r="C3886" t="s">
        <v>1</v>
      </c>
      <c r="D3886" t="s">
        <v>7706</v>
      </c>
      <c r="E3886" t="s">
        <v>10329</v>
      </c>
      <c r="F3886" t="s">
        <v>10330</v>
      </c>
      <c r="G3886">
        <v>7329</v>
      </c>
      <c r="H3886">
        <v>7329</v>
      </c>
      <c r="I3886">
        <v>7329</v>
      </c>
      <c r="J3886">
        <v>7329</v>
      </c>
      <c r="K3886">
        <v>0</v>
      </c>
      <c r="L3886" s="2">
        <v>0</v>
      </c>
      <c r="M3886" s="2">
        <v>0</v>
      </c>
      <c r="N3886" s="2">
        <v>0</v>
      </c>
      <c r="O3886" s="2">
        <v>34.5</v>
      </c>
      <c r="P3886" s="2">
        <v>0</v>
      </c>
      <c r="Q3886" s="2">
        <v>0</v>
      </c>
      <c r="R3886" s="2">
        <v>0</v>
      </c>
      <c r="S3886" s="2">
        <v>0</v>
      </c>
      <c r="T3886" s="2">
        <v>0</v>
      </c>
      <c r="U3886" s="2">
        <v>34.5</v>
      </c>
      <c r="V3886" t="s">
        <v>55</v>
      </c>
    </row>
    <row r="3887" spans="1:22" ht="15.75" hidden="1" thickBot="1" x14ac:dyDescent="0.3">
      <c r="A3887" t="s">
        <v>8265</v>
      </c>
      <c r="B3887" s="6" t="s">
        <v>10541</v>
      </c>
      <c r="C3887" t="s">
        <v>1</v>
      </c>
      <c r="D3887" t="s">
        <v>7706</v>
      </c>
      <c r="E3887" t="s">
        <v>10329</v>
      </c>
      <c r="F3887" t="s">
        <v>10330</v>
      </c>
      <c r="G3887">
        <v>7328</v>
      </c>
      <c r="H3887">
        <v>7328</v>
      </c>
      <c r="I3887">
        <v>7328</v>
      </c>
      <c r="J3887">
        <v>7328</v>
      </c>
      <c r="K3887">
        <v>0</v>
      </c>
      <c r="L3887" s="2">
        <v>0</v>
      </c>
      <c r="M3887" s="2">
        <v>0</v>
      </c>
      <c r="N3887" s="2">
        <v>0</v>
      </c>
      <c r="O3887" s="2">
        <v>33.75</v>
      </c>
      <c r="P3887" s="2">
        <v>0</v>
      </c>
      <c r="Q3887" s="2">
        <v>0</v>
      </c>
      <c r="R3887" s="2">
        <v>0</v>
      </c>
      <c r="S3887" s="2">
        <v>0</v>
      </c>
      <c r="T3887" s="2">
        <v>0</v>
      </c>
      <c r="U3887" s="2">
        <v>33.75</v>
      </c>
      <c r="V3887" t="s">
        <v>55</v>
      </c>
    </row>
    <row r="3888" spans="1:22" ht="15.75" hidden="1" thickBot="1" x14ac:dyDescent="0.3">
      <c r="A3888" t="s">
        <v>8265</v>
      </c>
      <c r="B3888" s="6" t="s">
        <v>10541</v>
      </c>
      <c r="C3888" t="s">
        <v>1</v>
      </c>
      <c r="D3888" t="s">
        <v>7706</v>
      </c>
      <c r="E3888" t="s">
        <v>10329</v>
      </c>
      <c r="F3888" t="s">
        <v>10330</v>
      </c>
      <c r="G3888">
        <v>7327</v>
      </c>
      <c r="H3888">
        <v>7327</v>
      </c>
      <c r="I3888">
        <v>7327</v>
      </c>
      <c r="J3888">
        <v>7327</v>
      </c>
      <c r="K3888">
        <v>0</v>
      </c>
      <c r="L3888" s="2">
        <v>0</v>
      </c>
      <c r="M3888" s="2">
        <v>0</v>
      </c>
      <c r="N3888" s="2">
        <v>0</v>
      </c>
      <c r="O3888" s="2">
        <v>33.75</v>
      </c>
      <c r="P3888" s="2">
        <v>0</v>
      </c>
      <c r="Q3888" s="2">
        <v>0</v>
      </c>
      <c r="R3888" s="2">
        <v>0</v>
      </c>
      <c r="S3888" s="2">
        <v>0</v>
      </c>
      <c r="T3888" s="2">
        <v>0</v>
      </c>
      <c r="U3888" s="2">
        <v>33.75</v>
      </c>
      <c r="V3888" t="s">
        <v>55</v>
      </c>
    </row>
    <row r="3889" spans="1:22" ht="15.75" hidden="1" thickBot="1" x14ac:dyDescent="0.3">
      <c r="A3889" t="s">
        <v>8265</v>
      </c>
      <c r="B3889" s="6" t="s">
        <v>10541</v>
      </c>
      <c r="C3889" t="s">
        <v>1</v>
      </c>
      <c r="D3889" t="s">
        <v>7706</v>
      </c>
      <c r="E3889" t="s">
        <v>10329</v>
      </c>
      <c r="F3889" t="s">
        <v>10330</v>
      </c>
      <c r="G3889">
        <v>7326</v>
      </c>
      <c r="H3889">
        <v>7326</v>
      </c>
      <c r="I3889">
        <v>7326</v>
      </c>
      <c r="J3889">
        <v>7326</v>
      </c>
      <c r="K3889">
        <v>0</v>
      </c>
      <c r="L3889" s="2">
        <v>0</v>
      </c>
      <c r="M3889" s="2">
        <v>0</v>
      </c>
      <c r="N3889" s="2">
        <v>0</v>
      </c>
      <c r="O3889" s="2">
        <v>66</v>
      </c>
      <c r="P3889" s="2">
        <v>0</v>
      </c>
      <c r="Q3889" s="2">
        <v>0</v>
      </c>
      <c r="R3889" s="2">
        <v>0</v>
      </c>
      <c r="S3889" s="2">
        <v>0</v>
      </c>
      <c r="T3889" s="2">
        <v>0</v>
      </c>
      <c r="U3889" s="2">
        <v>66</v>
      </c>
      <c r="V3889" t="s">
        <v>55</v>
      </c>
    </row>
    <row r="3890" spans="1:22" ht="15.75" hidden="1" thickBot="1" x14ac:dyDescent="0.3">
      <c r="A3890" t="s">
        <v>8265</v>
      </c>
      <c r="B3890" s="6" t="s">
        <v>10541</v>
      </c>
      <c r="C3890" t="s">
        <v>1</v>
      </c>
      <c r="D3890" t="s">
        <v>7706</v>
      </c>
      <c r="E3890" t="s">
        <v>10329</v>
      </c>
      <c r="F3890" t="s">
        <v>10330</v>
      </c>
      <c r="G3890">
        <v>7325</v>
      </c>
      <c r="H3890">
        <v>7325</v>
      </c>
      <c r="I3890">
        <v>7325</v>
      </c>
      <c r="J3890">
        <v>7325</v>
      </c>
      <c r="K3890">
        <v>0</v>
      </c>
      <c r="L3890" s="2">
        <v>0</v>
      </c>
      <c r="M3890" s="2">
        <v>0</v>
      </c>
      <c r="N3890" s="2">
        <v>0</v>
      </c>
      <c r="O3890" s="2">
        <v>54.2</v>
      </c>
      <c r="P3890" s="2">
        <v>0</v>
      </c>
      <c r="Q3890" s="2">
        <v>0</v>
      </c>
      <c r="R3890" s="2">
        <v>0</v>
      </c>
      <c r="S3890" s="2">
        <v>0</v>
      </c>
      <c r="T3890" s="2">
        <v>0</v>
      </c>
      <c r="U3890" s="2">
        <v>54.2</v>
      </c>
      <c r="V3890" t="s">
        <v>55</v>
      </c>
    </row>
    <row r="3891" spans="1:22" ht="15.75" hidden="1" thickBot="1" x14ac:dyDescent="0.3">
      <c r="A3891" t="s">
        <v>8265</v>
      </c>
      <c r="B3891" s="6" t="s">
        <v>10541</v>
      </c>
      <c r="C3891" t="s">
        <v>1</v>
      </c>
      <c r="D3891" t="s">
        <v>7706</v>
      </c>
      <c r="E3891" t="s">
        <v>10329</v>
      </c>
      <c r="F3891" t="s">
        <v>10330</v>
      </c>
      <c r="G3891">
        <v>7324</v>
      </c>
      <c r="H3891">
        <v>7324</v>
      </c>
      <c r="I3891">
        <v>7324</v>
      </c>
      <c r="J3891">
        <v>7324</v>
      </c>
      <c r="K3891">
        <v>0</v>
      </c>
      <c r="L3891" s="2">
        <v>0</v>
      </c>
      <c r="M3891" s="2">
        <v>0</v>
      </c>
      <c r="N3891" s="2">
        <v>0</v>
      </c>
      <c r="O3891" s="2">
        <v>25</v>
      </c>
      <c r="P3891" s="2">
        <v>0</v>
      </c>
      <c r="Q3891" s="2">
        <v>0</v>
      </c>
      <c r="R3891" s="2">
        <v>0</v>
      </c>
      <c r="S3891" s="2">
        <v>0</v>
      </c>
      <c r="T3891" s="2">
        <v>0</v>
      </c>
      <c r="U3891" s="2">
        <v>25</v>
      </c>
      <c r="V3891" t="s">
        <v>55</v>
      </c>
    </row>
    <row r="3892" spans="1:22" ht="15.75" hidden="1" thickBot="1" x14ac:dyDescent="0.3">
      <c r="A3892" t="s">
        <v>8265</v>
      </c>
      <c r="B3892" s="6" t="s">
        <v>10541</v>
      </c>
      <c r="C3892" t="s">
        <v>1</v>
      </c>
      <c r="D3892" t="s">
        <v>7706</v>
      </c>
      <c r="E3892" t="s">
        <v>10329</v>
      </c>
      <c r="F3892" t="s">
        <v>10330</v>
      </c>
      <c r="G3892">
        <v>7323</v>
      </c>
      <c r="H3892">
        <v>7323</v>
      </c>
      <c r="I3892">
        <v>7323</v>
      </c>
      <c r="J3892">
        <v>7323</v>
      </c>
      <c r="K3892">
        <v>0</v>
      </c>
      <c r="L3892" s="2">
        <v>0</v>
      </c>
      <c r="M3892" s="2">
        <v>0</v>
      </c>
      <c r="N3892" s="2">
        <v>0</v>
      </c>
      <c r="O3892" s="2">
        <v>47.45</v>
      </c>
      <c r="P3892" s="2">
        <v>0</v>
      </c>
      <c r="Q3892" s="2">
        <v>0</v>
      </c>
      <c r="R3892" s="2">
        <v>0</v>
      </c>
      <c r="S3892" s="2">
        <v>0</v>
      </c>
      <c r="T3892" s="2">
        <v>0</v>
      </c>
      <c r="U3892" s="2">
        <v>47.45</v>
      </c>
      <c r="V3892" t="s">
        <v>55</v>
      </c>
    </row>
    <row r="3893" spans="1:22" ht="15.75" hidden="1" thickBot="1" x14ac:dyDescent="0.3">
      <c r="A3893" t="s">
        <v>8265</v>
      </c>
      <c r="B3893" s="6" t="s">
        <v>10541</v>
      </c>
      <c r="C3893" t="s">
        <v>1</v>
      </c>
      <c r="D3893" t="s">
        <v>7706</v>
      </c>
      <c r="E3893" t="s">
        <v>10329</v>
      </c>
      <c r="F3893" t="s">
        <v>10330</v>
      </c>
      <c r="G3893">
        <v>7322</v>
      </c>
      <c r="H3893">
        <v>7322</v>
      </c>
      <c r="I3893">
        <v>7322</v>
      </c>
      <c r="J3893">
        <v>7322</v>
      </c>
      <c r="K3893">
        <v>0</v>
      </c>
      <c r="L3893" s="2">
        <v>0</v>
      </c>
      <c r="M3893" s="2">
        <v>0</v>
      </c>
      <c r="N3893" s="2">
        <v>0</v>
      </c>
      <c r="O3893" s="2">
        <v>0</v>
      </c>
      <c r="P3893" s="2">
        <v>0</v>
      </c>
      <c r="Q3893" s="2">
        <v>0</v>
      </c>
      <c r="R3893" s="2">
        <v>0</v>
      </c>
      <c r="S3893" s="2">
        <v>0</v>
      </c>
      <c r="T3893" s="2">
        <v>0</v>
      </c>
      <c r="U3893" s="2">
        <v>0</v>
      </c>
      <c r="V3893" t="s">
        <v>55</v>
      </c>
    </row>
    <row r="3894" spans="1:22" ht="15.75" hidden="1" thickBot="1" x14ac:dyDescent="0.3">
      <c r="A3894" t="s">
        <v>8265</v>
      </c>
      <c r="B3894" s="6" t="s">
        <v>10541</v>
      </c>
      <c r="C3894" t="s">
        <v>1</v>
      </c>
      <c r="D3894" t="s">
        <v>7706</v>
      </c>
      <c r="E3894" t="s">
        <v>10329</v>
      </c>
      <c r="F3894" t="s">
        <v>10330</v>
      </c>
      <c r="G3894">
        <v>7321</v>
      </c>
      <c r="H3894">
        <v>7321</v>
      </c>
      <c r="I3894">
        <v>7321</v>
      </c>
      <c r="J3894">
        <v>7321</v>
      </c>
      <c r="K3894">
        <v>0</v>
      </c>
      <c r="L3894" s="2">
        <v>0</v>
      </c>
      <c r="M3894" s="2">
        <v>0</v>
      </c>
      <c r="N3894" s="2">
        <v>0</v>
      </c>
      <c r="O3894" s="2">
        <v>279.76</v>
      </c>
      <c r="P3894" s="2">
        <v>0</v>
      </c>
      <c r="Q3894" s="2">
        <v>0</v>
      </c>
      <c r="R3894" s="2">
        <v>0</v>
      </c>
      <c r="S3894" s="2">
        <v>0</v>
      </c>
      <c r="T3894" s="2">
        <v>0</v>
      </c>
      <c r="U3894" s="2">
        <v>279.76</v>
      </c>
      <c r="V3894" t="s">
        <v>55</v>
      </c>
    </row>
    <row r="3895" spans="1:22" ht="15.75" hidden="1" thickBot="1" x14ac:dyDescent="0.3">
      <c r="A3895" t="s">
        <v>8265</v>
      </c>
      <c r="B3895" s="6" t="s">
        <v>10541</v>
      </c>
      <c r="C3895" t="s">
        <v>1</v>
      </c>
      <c r="D3895" t="s">
        <v>7706</v>
      </c>
      <c r="E3895" t="s">
        <v>10329</v>
      </c>
      <c r="F3895" t="s">
        <v>10330</v>
      </c>
      <c r="G3895">
        <v>7320</v>
      </c>
      <c r="H3895">
        <v>7320</v>
      </c>
      <c r="I3895">
        <v>7320</v>
      </c>
      <c r="J3895">
        <v>7320</v>
      </c>
      <c r="K3895">
        <v>0</v>
      </c>
      <c r="L3895" s="2">
        <v>0</v>
      </c>
      <c r="M3895" s="2">
        <v>0</v>
      </c>
      <c r="N3895" s="2">
        <v>0</v>
      </c>
      <c r="O3895" s="2">
        <v>149</v>
      </c>
      <c r="P3895" s="2">
        <v>0</v>
      </c>
      <c r="Q3895" s="2">
        <v>0</v>
      </c>
      <c r="R3895" s="2">
        <v>0</v>
      </c>
      <c r="S3895" s="2">
        <v>0</v>
      </c>
      <c r="T3895" s="2">
        <v>0</v>
      </c>
      <c r="U3895" s="2">
        <v>149</v>
      </c>
      <c r="V3895" t="s">
        <v>55</v>
      </c>
    </row>
    <row r="3896" spans="1:22" ht="15.75" hidden="1" thickBot="1" x14ac:dyDescent="0.3">
      <c r="A3896" t="s">
        <v>8265</v>
      </c>
      <c r="B3896" s="6" t="s">
        <v>10541</v>
      </c>
      <c r="C3896" t="s">
        <v>1</v>
      </c>
      <c r="D3896" t="s">
        <v>7706</v>
      </c>
      <c r="E3896" t="s">
        <v>10329</v>
      </c>
      <c r="F3896" t="s">
        <v>10330</v>
      </c>
      <c r="G3896">
        <v>7319</v>
      </c>
      <c r="H3896">
        <v>7319</v>
      </c>
      <c r="I3896">
        <v>7319</v>
      </c>
      <c r="J3896">
        <v>7319</v>
      </c>
      <c r="K3896">
        <v>0</v>
      </c>
      <c r="L3896" s="2">
        <v>0</v>
      </c>
      <c r="M3896" s="2">
        <v>0</v>
      </c>
      <c r="N3896" s="2">
        <v>0</v>
      </c>
      <c r="O3896" s="2">
        <v>62.22</v>
      </c>
      <c r="P3896" s="2">
        <v>0</v>
      </c>
      <c r="Q3896" s="2">
        <v>0</v>
      </c>
      <c r="R3896" s="2">
        <v>0</v>
      </c>
      <c r="S3896" s="2">
        <v>0</v>
      </c>
      <c r="T3896" s="2">
        <v>0</v>
      </c>
      <c r="U3896" s="2">
        <v>62.22</v>
      </c>
      <c r="V3896" t="s">
        <v>55</v>
      </c>
    </row>
    <row r="3897" spans="1:22" ht="15.75" hidden="1" thickBot="1" x14ac:dyDescent="0.3">
      <c r="A3897" t="s">
        <v>8265</v>
      </c>
      <c r="B3897" s="6" t="s">
        <v>10541</v>
      </c>
      <c r="C3897" t="s">
        <v>1</v>
      </c>
      <c r="D3897" t="s">
        <v>7706</v>
      </c>
      <c r="E3897" t="s">
        <v>10329</v>
      </c>
      <c r="F3897" t="s">
        <v>10330</v>
      </c>
      <c r="G3897">
        <v>7318</v>
      </c>
      <c r="H3897">
        <v>7318</v>
      </c>
      <c r="I3897">
        <v>7318</v>
      </c>
      <c r="J3897">
        <v>7318</v>
      </c>
      <c r="K3897">
        <v>0</v>
      </c>
      <c r="L3897" s="2">
        <v>0</v>
      </c>
      <c r="M3897" s="2">
        <v>0</v>
      </c>
      <c r="N3897" s="2">
        <v>0</v>
      </c>
      <c r="O3897" s="2">
        <v>165</v>
      </c>
      <c r="P3897" s="2">
        <v>0</v>
      </c>
      <c r="Q3897" s="2">
        <v>0</v>
      </c>
      <c r="R3897" s="2">
        <v>0</v>
      </c>
      <c r="S3897" s="2">
        <v>0</v>
      </c>
      <c r="T3897" s="2">
        <v>0</v>
      </c>
      <c r="U3897" s="2">
        <v>165</v>
      </c>
      <c r="V3897" t="s">
        <v>55</v>
      </c>
    </row>
    <row r="3898" spans="1:22" ht="15.75" hidden="1" thickBot="1" x14ac:dyDescent="0.3">
      <c r="A3898" t="s">
        <v>8265</v>
      </c>
      <c r="B3898" s="6" t="s">
        <v>10541</v>
      </c>
      <c r="C3898" t="s">
        <v>1</v>
      </c>
      <c r="D3898" t="s">
        <v>7706</v>
      </c>
      <c r="E3898" t="s">
        <v>10329</v>
      </c>
      <c r="F3898" t="s">
        <v>10330</v>
      </c>
      <c r="G3898">
        <v>7317</v>
      </c>
      <c r="H3898">
        <v>7317</v>
      </c>
      <c r="I3898">
        <v>7317</v>
      </c>
      <c r="J3898">
        <v>7317</v>
      </c>
      <c r="K3898">
        <v>0</v>
      </c>
      <c r="L3898" s="2">
        <v>0</v>
      </c>
      <c r="M3898" s="2">
        <v>0</v>
      </c>
      <c r="N3898" s="2">
        <v>0</v>
      </c>
      <c r="O3898" s="2">
        <v>175</v>
      </c>
      <c r="P3898" s="2">
        <v>0</v>
      </c>
      <c r="Q3898" s="2">
        <v>0</v>
      </c>
      <c r="R3898" s="2">
        <v>0</v>
      </c>
      <c r="S3898" s="2">
        <v>0</v>
      </c>
      <c r="T3898" s="2">
        <v>0</v>
      </c>
      <c r="U3898" s="2">
        <v>175</v>
      </c>
      <c r="V3898" t="s">
        <v>55</v>
      </c>
    </row>
    <row r="3899" spans="1:22" ht="15.75" hidden="1" thickBot="1" x14ac:dyDescent="0.3">
      <c r="A3899" t="s">
        <v>8265</v>
      </c>
      <c r="B3899" s="6" t="s">
        <v>10541</v>
      </c>
      <c r="C3899" t="s">
        <v>1</v>
      </c>
      <c r="D3899" t="s">
        <v>7706</v>
      </c>
      <c r="E3899" t="s">
        <v>10329</v>
      </c>
      <c r="F3899" t="s">
        <v>10330</v>
      </c>
      <c r="G3899">
        <v>7316</v>
      </c>
      <c r="H3899">
        <v>7316</v>
      </c>
      <c r="I3899">
        <v>7316</v>
      </c>
      <c r="J3899">
        <v>7316</v>
      </c>
      <c r="K3899">
        <v>0</v>
      </c>
      <c r="L3899" s="2">
        <v>0</v>
      </c>
      <c r="M3899" s="2">
        <v>0</v>
      </c>
      <c r="N3899" s="2">
        <v>0</v>
      </c>
      <c r="O3899" s="2">
        <v>678.4</v>
      </c>
      <c r="P3899" s="2">
        <v>0</v>
      </c>
      <c r="Q3899" s="2">
        <v>0</v>
      </c>
      <c r="R3899" s="2">
        <v>0</v>
      </c>
      <c r="S3899" s="2">
        <v>0</v>
      </c>
      <c r="T3899" s="2">
        <v>0</v>
      </c>
      <c r="U3899" s="2">
        <v>678.4</v>
      </c>
      <c r="V3899" t="s">
        <v>55</v>
      </c>
    </row>
    <row r="3900" spans="1:22" ht="15.75" hidden="1" thickBot="1" x14ac:dyDescent="0.3">
      <c r="A3900" t="s">
        <v>8265</v>
      </c>
      <c r="B3900" s="6" t="s">
        <v>10541</v>
      </c>
      <c r="C3900" t="s">
        <v>1</v>
      </c>
      <c r="D3900" t="s">
        <v>7706</v>
      </c>
      <c r="E3900" t="s">
        <v>10329</v>
      </c>
      <c r="F3900" t="s">
        <v>10330</v>
      </c>
      <c r="G3900">
        <v>7315</v>
      </c>
      <c r="H3900">
        <v>7315</v>
      </c>
      <c r="I3900">
        <v>7315</v>
      </c>
      <c r="J3900">
        <v>7315</v>
      </c>
      <c r="K3900">
        <v>0</v>
      </c>
      <c r="L3900" s="2">
        <v>0</v>
      </c>
      <c r="M3900" s="2">
        <v>0</v>
      </c>
      <c r="N3900" s="2">
        <v>0</v>
      </c>
      <c r="O3900" s="2">
        <v>128.1</v>
      </c>
      <c r="P3900" s="2">
        <v>0</v>
      </c>
      <c r="Q3900" s="2">
        <v>0</v>
      </c>
      <c r="R3900" s="2">
        <v>0</v>
      </c>
      <c r="S3900" s="2">
        <v>0</v>
      </c>
      <c r="T3900" s="2">
        <v>0</v>
      </c>
      <c r="U3900" s="2">
        <v>128.1</v>
      </c>
      <c r="V3900" t="s">
        <v>55</v>
      </c>
    </row>
    <row r="3901" spans="1:22" ht="15.75" hidden="1" thickBot="1" x14ac:dyDescent="0.3">
      <c r="A3901" t="s">
        <v>8265</v>
      </c>
      <c r="B3901" s="6" t="s">
        <v>10541</v>
      </c>
      <c r="C3901" t="s">
        <v>1</v>
      </c>
      <c r="D3901" t="s">
        <v>7706</v>
      </c>
      <c r="E3901" t="s">
        <v>10329</v>
      </c>
      <c r="F3901" t="s">
        <v>10330</v>
      </c>
      <c r="G3901">
        <v>7314</v>
      </c>
      <c r="H3901">
        <v>7314</v>
      </c>
      <c r="I3901">
        <v>7314</v>
      </c>
      <c r="J3901">
        <v>7314</v>
      </c>
      <c r="K3901">
        <v>0</v>
      </c>
      <c r="L3901" s="2">
        <v>0</v>
      </c>
      <c r="M3901" s="2">
        <v>0</v>
      </c>
      <c r="N3901" s="2">
        <v>0</v>
      </c>
      <c r="O3901" s="2">
        <v>48.64</v>
      </c>
      <c r="P3901" s="2">
        <v>0</v>
      </c>
      <c r="Q3901" s="2">
        <v>0</v>
      </c>
      <c r="R3901" s="2">
        <v>0</v>
      </c>
      <c r="S3901" s="2">
        <v>0</v>
      </c>
      <c r="T3901" s="2">
        <v>0</v>
      </c>
      <c r="U3901" s="2">
        <v>48.64</v>
      </c>
      <c r="V3901" t="s">
        <v>55</v>
      </c>
    </row>
    <row r="3902" spans="1:22" ht="15.75" hidden="1" thickBot="1" x14ac:dyDescent="0.3">
      <c r="A3902" t="s">
        <v>8265</v>
      </c>
      <c r="B3902" s="6" t="s">
        <v>10541</v>
      </c>
      <c r="C3902" t="s">
        <v>1</v>
      </c>
      <c r="D3902" t="s">
        <v>7706</v>
      </c>
      <c r="E3902" t="s">
        <v>10329</v>
      </c>
      <c r="F3902" t="s">
        <v>10330</v>
      </c>
      <c r="G3902">
        <v>7313</v>
      </c>
      <c r="H3902">
        <v>7313</v>
      </c>
      <c r="I3902">
        <v>7313</v>
      </c>
      <c r="J3902">
        <v>7313</v>
      </c>
      <c r="K3902">
        <v>0</v>
      </c>
      <c r="L3902" s="2">
        <v>0</v>
      </c>
      <c r="M3902" s="2">
        <v>0</v>
      </c>
      <c r="N3902" s="2">
        <v>0</v>
      </c>
      <c r="O3902" s="2">
        <v>26</v>
      </c>
      <c r="P3902" s="2">
        <v>0</v>
      </c>
      <c r="Q3902" s="2">
        <v>0</v>
      </c>
      <c r="R3902" s="2">
        <v>0</v>
      </c>
      <c r="S3902" s="2">
        <v>0</v>
      </c>
      <c r="T3902" s="2">
        <v>0</v>
      </c>
      <c r="U3902" s="2">
        <v>26</v>
      </c>
      <c r="V3902" t="s">
        <v>55</v>
      </c>
    </row>
    <row r="3903" spans="1:22" ht="15.75" hidden="1" thickBot="1" x14ac:dyDescent="0.3">
      <c r="A3903" t="s">
        <v>8265</v>
      </c>
      <c r="B3903" s="6" t="s">
        <v>10541</v>
      </c>
      <c r="C3903" t="s">
        <v>1</v>
      </c>
      <c r="D3903" t="s">
        <v>7706</v>
      </c>
      <c r="E3903" t="s">
        <v>10329</v>
      </c>
      <c r="F3903" t="s">
        <v>10330</v>
      </c>
      <c r="G3903">
        <v>7312</v>
      </c>
      <c r="H3903">
        <v>7312</v>
      </c>
      <c r="I3903">
        <v>7312</v>
      </c>
      <c r="J3903">
        <v>7312</v>
      </c>
      <c r="K3903">
        <v>0</v>
      </c>
      <c r="L3903" s="2">
        <v>0</v>
      </c>
      <c r="M3903" s="2">
        <v>0</v>
      </c>
      <c r="N3903" s="2">
        <v>0</v>
      </c>
      <c r="O3903" s="2">
        <v>0</v>
      </c>
      <c r="P3903" s="2">
        <v>0</v>
      </c>
      <c r="Q3903" s="2">
        <v>0</v>
      </c>
      <c r="R3903" s="2">
        <v>0</v>
      </c>
      <c r="S3903" s="2">
        <v>0</v>
      </c>
      <c r="T3903" s="2">
        <v>0</v>
      </c>
      <c r="U3903" s="2">
        <v>0</v>
      </c>
      <c r="V3903" t="s">
        <v>55</v>
      </c>
    </row>
    <row r="3904" spans="1:22" ht="15.75" hidden="1" thickBot="1" x14ac:dyDescent="0.3">
      <c r="A3904" t="s">
        <v>8265</v>
      </c>
      <c r="B3904" s="6" t="s">
        <v>10541</v>
      </c>
      <c r="C3904" t="s">
        <v>1</v>
      </c>
      <c r="D3904" t="s">
        <v>7706</v>
      </c>
      <c r="E3904" t="s">
        <v>10329</v>
      </c>
      <c r="F3904" t="s">
        <v>10330</v>
      </c>
      <c r="G3904">
        <v>7311</v>
      </c>
      <c r="H3904">
        <v>7311</v>
      </c>
      <c r="I3904">
        <v>7311</v>
      </c>
      <c r="J3904">
        <v>7311</v>
      </c>
      <c r="K3904">
        <v>0</v>
      </c>
      <c r="L3904" s="2">
        <v>0</v>
      </c>
      <c r="M3904" s="2">
        <v>0</v>
      </c>
      <c r="N3904" s="2">
        <v>0</v>
      </c>
      <c r="O3904" s="2">
        <v>67.5</v>
      </c>
      <c r="P3904" s="2">
        <v>0</v>
      </c>
      <c r="Q3904" s="2">
        <v>0</v>
      </c>
      <c r="R3904" s="2">
        <v>0</v>
      </c>
      <c r="S3904" s="2">
        <v>0</v>
      </c>
      <c r="T3904" s="2">
        <v>0</v>
      </c>
      <c r="U3904" s="2">
        <v>67.5</v>
      </c>
      <c r="V3904" t="s">
        <v>55</v>
      </c>
    </row>
    <row r="3905" spans="1:22" ht="15.75" hidden="1" thickBot="1" x14ac:dyDescent="0.3">
      <c r="A3905" t="s">
        <v>8265</v>
      </c>
      <c r="B3905" s="6" t="s">
        <v>10541</v>
      </c>
      <c r="C3905" t="s">
        <v>1</v>
      </c>
      <c r="D3905" t="s">
        <v>7706</v>
      </c>
      <c r="E3905" t="s">
        <v>10329</v>
      </c>
      <c r="F3905" t="s">
        <v>10330</v>
      </c>
      <c r="G3905">
        <v>7310</v>
      </c>
      <c r="H3905">
        <v>7310</v>
      </c>
      <c r="I3905">
        <v>7310</v>
      </c>
      <c r="J3905">
        <v>7310</v>
      </c>
      <c r="K3905">
        <v>0</v>
      </c>
      <c r="L3905" s="2">
        <v>0</v>
      </c>
      <c r="M3905" s="2">
        <v>0</v>
      </c>
      <c r="N3905" s="2">
        <v>0</v>
      </c>
      <c r="O3905" s="2">
        <v>23.7</v>
      </c>
      <c r="P3905" s="2">
        <v>0</v>
      </c>
      <c r="Q3905" s="2">
        <v>0</v>
      </c>
      <c r="R3905" s="2">
        <v>0</v>
      </c>
      <c r="S3905" s="2">
        <v>0</v>
      </c>
      <c r="T3905" s="2">
        <v>0</v>
      </c>
      <c r="U3905" s="2">
        <v>23.7</v>
      </c>
      <c r="V3905" t="s">
        <v>55</v>
      </c>
    </row>
    <row r="3906" spans="1:22" ht="15.75" hidden="1" thickBot="1" x14ac:dyDescent="0.3">
      <c r="A3906" t="s">
        <v>8265</v>
      </c>
      <c r="B3906" s="6" t="s">
        <v>10541</v>
      </c>
      <c r="C3906" t="s">
        <v>1</v>
      </c>
      <c r="D3906" t="s">
        <v>7706</v>
      </c>
      <c r="E3906" t="s">
        <v>10329</v>
      </c>
      <c r="F3906" t="s">
        <v>10330</v>
      </c>
      <c r="G3906">
        <v>7309</v>
      </c>
      <c r="H3906">
        <v>7309</v>
      </c>
      <c r="I3906">
        <v>7309</v>
      </c>
      <c r="J3906">
        <v>7309</v>
      </c>
      <c r="K3906">
        <v>0</v>
      </c>
      <c r="L3906" s="2">
        <v>0</v>
      </c>
      <c r="M3906" s="2">
        <v>0</v>
      </c>
      <c r="N3906" s="2">
        <v>0</v>
      </c>
      <c r="O3906" s="2">
        <v>216.75</v>
      </c>
      <c r="P3906" s="2">
        <v>0</v>
      </c>
      <c r="Q3906" s="2">
        <v>0</v>
      </c>
      <c r="R3906" s="2">
        <v>0</v>
      </c>
      <c r="S3906" s="2">
        <v>0</v>
      </c>
      <c r="T3906" s="2">
        <v>0</v>
      </c>
      <c r="U3906" s="2">
        <v>216.75</v>
      </c>
      <c r="V3906" t="s">
        <v>55</v>
      </c>
    </row>
    <row r="3907" spans="1:22" ht="15.75" hidden="1" thickBot="1" x14ac:dyDescent="0.3">
      <c r="A3907" t="s">
        <v>8265</v>
      </c>
      <c r="B3907" s="6" t="s">
        <v>10541</v>
      </c>
      <c r="C3907" t="s">
        <v>1</v>
      </c>
      <c r="D3907" t="s">
        <v>7706</v>
      </c>
      <c r="E3907" t="s">
        <v>10329</v>
      </c>
      <c r="F3907" t="s">
        <v>10330</v>
      </c>
      <c r="G3907">
        <v>7308</v>
      </c>
      <c r="H3907">
        <v>7308</v>
      </c>
      <c r="I3907">
        <v>7308</v>
      </c>
      <c r="J3907">
        <v>7308</v>
      </c>
      <c r="K3907">
        <v>0</v>
      </c>
      <c r="L3907" s="2">
        <v>0</v>
      </c>
      <c r="M3907" s="2">
        <v>0</v>
      </c>
      <c r="N3907" s="2">
        <v>0</v>
      </c>
      <c r="O3907" s="2">
        <v>450.5</v>
      </c>
      <c r="P3907" s="2">
        <v>0</v>
      </c>
      <c r="Q3907" s="2">
        <v>0</v>
      </c>
      <c r="R3907" s="2">
        <v>0</v>
      </c>
      <c r="S3907" s="2">
        <v>0</v>
      </c>
      <c r="T3907" s="2">
        <v>0</v>
      </c>
      <c r="U3907" s="2">
        <v>450.5</v>
      </c>
      <c r="V3907" t="s">
        <v>55</v>
      </c>
    </row>
    <row r="3908" spans="1:22" ht="15.75" hidden="1" thickBot="1" x14ac:dyDescent="0.3">
      <c r="A3908" t="s">
        <v>8265</v>
      </c>
      <c r="B3908" s="6" t="s">
        <v>10541</v>
      </c>
      <c r="C3908" t="s">
        <v>1</v>
      </c>
      <c r="D3908" t="s">
        <v>7706</v>
      </c>
      <c r="E3908" t="s">
        <v>10329</v>
      </c>
      <c r="F3908" t="s">
        <v>10330</v>
      </c>
      <c r="G3908">
        <v>7307</v>
      </c>
      <c r="H3908">
        <v>7307</v>
      </c>
      <c r="I3908">
        <v>7307</v>
      </c>
      <c r="J3908">
        <v>7307</v>
      </c>
      <c r="K3908">
        <v>0</v>
      </c>
      <c r="L3908" s="2">
        <v>0</v>
      </c>
      <c r="M3908" s="2">
        <v>0</v>
      </c>
      <c r="N3908" s="2">
        <v>0</v>
      </c>
      <c r="O3908" s="2">
        <v>125</v>
      </c>
      <c r="P3908" s="2">
        <v>0</v>
      </c>
      <c r="Q3908" s="2">
        <v>0</v>
      </c>
      <c r="R3908" s="2">
        <v>0</v>
      </c>
      <c r="S3908" s="2">
        <v>0</v>
      </c>
      <c r="T3908" s="2">
        <v>0</v>
      </c>
      <c r="U3908" s="2">
        <v>125</v>
      </c>
      <c r="V3908" t="s">
        <v>55</v>
      </c>
    </row>
    <row r="3909" spans="1:22" ht="15.75" hidden="1" thickBot="1" x14ac:dyDescent="0.3">
      <c r="A3909" t="s">
        <v>8265</v>
      </c>
      <c r="B3909" s="6" t="s">
        <v>10541</v>
      </c>
      <c r="C3909" t="s">
        <v>1</v>
      </c>
      <c r="D3909" t="s">
        <v>7706</v>
      </c>
      <c r="E3909" t="s">
        <v>10329</v>
      </c>
      <c r="F3909" t="s">
        <v>10330</v>
      </c>
      <c r="G3909">
        <v>7306</v>
      </c>
      <c r="H3909">
        <v>7306</v>
      </c>
      <c r="I3909">
        <v>7306</v>
      </c>
      <c r="J3909">
        <v>7306</v>
      </c>
      <c r="K3909">
        <v>0</v>
      </c>
      <c r="L3909" s="2">
        <v>0</v>
      </c>
      <c r="M3909" s="2">
        <v>0</v>
      </c>
      <c r="N3909" s="2">
        <v>0</v>
      </c>
      <c r="O3909" s="2">
        <v>113</v>
      </c>
      <c r="P3909" s="2">
        <v>0</v>
      </c>
      <c r="Q3909" s="2">
        <v>0</v>
      </c>
      <c r="R3909" s="2">
        <v>0</v>
      </c>
      <c r="S3909" s="2">
        <v>0</v>
      </c>
      <c r="T3909" s="2">
        <v>0</v>
      </c>
      <c r="U3909" s="2">
        <v>113</v>
      </c>
      <c r="V3909" t="s">
        <v>55</v>
      </c>
    </row>
    <row r="3910" spans="1:22" ht="15.75" hidden="1" thickBot="1" x14ac:dyDescent="0.3">
      <c r="A3910" t="s">
        <v>8265</v>
      </c>
      <c r="B3910" s="6" t="s">
        <v>10541</v>
      </c>
      <c r="C3910" t="s">
        <v>1</v>
      </c>
      <c r="D3910" t="s">
        <v>7706</v>
      </c>
      <c r="E3910" t="s">
        <v>10329</v>
      </c>
      <c r="F3910" t="s">
        <v>10330</v>
      </c>
      <c r="G3910">
        <v>7305</v>
      </c>
      <c r="H3910">
        <v>7305</v>
      </c>
      <c r="I3910">
        <v>7305</v>
      </c>
      <c r="J3910">
        <v>7305</v>
      </c>
      <c r="K3910">
        <v>0</v>
      </c>
      <c r="L3910" s="2">
        <v>0</v>
      </c>
      <c r="M3910" s="2">
        <v>0</v>
      </c>
      <c r="N3910" s="2">
        <v>0</v>
      </c>
      <c r="O3910" s="2">
        <v>26.36</v>
      </c>
      <c r="P3910" s="2">
        <v>0</v>
      </c>
      <c r="Q3910" s="2">
        <v>0</v>
      </c>
      <c r="R3910" s="2">
        <v>0</v>
      </c>
      <c r="S3910" s="2">
        <v>0</v>
      </c>
      <c r="T3910" s="2">
        <v>0</v>
      </c>
      <c r="U3910" s="2">
        <v>26.36</v>
      </c>
      <c r="V3910" t="s">
        <v>55</v>
      </c>
    </row>
    <row r="3911" spans="1:22" ht="15.75" hidden="1" thickBot="1" x14ac:dyDescent="0.3">
      <c r="A3911" t="s">
        <v>8265</v>
      </c>
      <c r="B3911" s="6" t="s">
        <v>10541</v>
      </c>
      <c r="C3911" t="s">
        <v>1</v>
      </c>
      <c r="D3911" t="s">
        <v>7706</v>
      </c>
      <c r="E3911" t="s">
        <v>10329</v>
      </c>
      <c r="F3911" t="s">
        <v>10330</v>
      </c>
      <c r="G3911">
        <v>7304</v>
      </c>
      <c r="H3911">
        <v>7304</v>
      </c>
      <c r="I3911">
        <v>7304</v>
      </c>
      <c r="J3911">
        <v>7304</v>
      </c>
      <c r="K3911">
        <v>0</v>
      </c>
      <c r="L3911" s="2">
        <v>0</v>
      </c>
      <c r="M3911" s="2">
        <v>0</v>
      </c>
      <c r="N3911" s="2">
        <v>0</v>
      </c>
      <c r="O3911" s="2">
        <v>42</v>
      </c>
      <c r="P3911" s="2">
        <v>0</v>
      </c>
      <c r="Q3911" s="2">
        <v>0</v>
      </c>
      <c r="R3911" s="2">
        <v>0</v>
      </c>
      <c r="S3911" s="2">
        <v>0</v>
      </c>
      <c r="T3911" s="2">
        <v>0</v>
      </c>
      <c r="U3911" s="2">
        <v>42</v>
      </c>
      <c r="V3911" t="s">
        <v>55</v>
      </c>
    </row>
    <row r="3912" spans="1:22" ht="15.75" hidden="1" thickBot="1" x14ac:dyDescent="0.3">
      <c r="A3912" t="s">
        <v>8265</v>
      </c>
      <c r="B3912" s="6" t="s">
        <v>10541</v>
      </c>
      <c r="C3912" t="s">
        <v>1</v>
      </c>
      <c r="D3912" t="s">
        <v>7706</v>
      </c>
      <c r="E3912" t="s">
        <v>10329</v>
      </c>
      <c r="F3912" t="s">
        <v>10330</v>
      </c>
      <c r="G3912">
        <v>7303</v>
      </c>
      <c r="H3912">
        <v>7303</v>
      </c>
      <c r="I3912">
        <v>7303</v>
      </c>
      <c r="J3912">
        <v>7303</v>
      </c>
      <c r="K3912">
        <v>0</v>
      </c>
      <c r="L3912" s="2">
        <v>0</v>
      </c>
      <c r="M3912" s="2">
        <v>0</v>
      </c>
      <c r="N3912" s="2">
        <v>0</v>
      </c>
      <c r="O3912" s="2">
        <v>0</v>
      </c>
      <c r="P3912" s="2">
        <v>0</v>
      </c>
      <c r="Q3912" s="2">
        <v>0</v>
      </c>
      <c r="R3912" s="2">
        <v>0</v>
      </c>
      <c r="S3912" s="2">
        <v>0</v>
      </c>
      <c r="T3912" s="2">
        <v>0</v>
      </c>
      <c r="U3912" s="2">
        <v>0</v>
      </c>
      <c r="V3912" t="s">
        <v>55</v>
      </c>
    </row>
    <row r="3913" spans="1:22" ht="15.75" hidden="1" thickBot="1" x14ac:dyDescent="0.3">
      <c r="A3913" t="s">
        <v>8265</v>
      </c>
      <c r="B3913" s="6" t="s">
        <v>10541</v>
      </c>
      <c r="C3913" t="s">
        <v>1</v>
      </c>
      <c r="D3913" t="s">
        <v>7706</v>
      </c>
      <c r="E3913" t="s">
        <v>10329</v>
      </c>
      <c r="F3913" t="s">
        <v>10330</v>
      </c>
      <c r="G3913">
        <v>7302</v>
      </c>
      <c r="H3913">
        <v>7302</v>
      </c>
      <c r="I3913">
        <v>7302</v>
      </c>
      <c r="J3913">
        <v>7302</v>
      </c>
      <c r="K3913">
        <v>0</v>
      </c>
      <c r="L3913" s="2">
        <v>0</v>
      </c>
      <c r="M3913" s="2">
        <v>0</v>
      </c>
      <c r="N3913" s="2">
        <v>0</v>
      </c>
      <c r="O3913" s="2">
        <v>425.96</v>
      </c>
      <c r="P3913" s="2">
        <v>0</v>
      </c>
      <c r="Q3913" s="2">
        <v>0</v>
      </c>
      <c r="R3913" s="2">
        <v>0</v>
      </c>
      <c r="S3913" s="2">
        <v>0</v>
      </c>
      <c r="T3913" s="2">
        <v>0</v>
      </c>
      <c r="U3913" s="2">
        <v>425.96</v>
      </c>
      <c r="V3913" t="s">
        <v>55</v>
      </c>
    </row>
    <row r="3914" spans="1:22" ht="15.75" hidden="1" thickBot="1" x14ac:dyDescent="0.3">
      <c r="A3914" t="s">
        <v>8265</v>
      </c>
      <c r="B3914" s="6" t="s">
        <v>10541</v>
      </c>
      <c r="C3914" t="s">
        <v>1</v>
      </c>
      <c r="D3914" t="s">
        <v>7706</v>
      </c>
      <c r="E3914" t="s">
        <v>10329</v>
      </c>
      <c r="F3914" t="s">
        <v>10330</v>
      </c>
      <c r="G3914">
        <v>7301</v>
      </c>
      <c r="H3914">
        <v>7301</v>
      </c>
      <c r="I3914">
        <v>7301</v>
      </c>
      <c r="J3914">
        <v>7301</v>
      </c>
      <c r="K3914">
        <v>0</v>
      </c>
      <c r="L3914" s="2">
        <v>0</v>
      </c>
      <c r="M3914" s="2">
        <v>0</v>
      </c>
      <c r="N3914" s="2">
        <v>0</v>
      </c>
      <c r="O3914" s="2">
        <v>414</v>
      </c>
      <c r="P3914" s="2">
        <v>0</v>
      </c>
      <c r="Q3914" s="2">
        <v>0</v>
      </c>
      <c r="R3914" s="2">
        <v>0</v>
      </c>
      <c r="S3914" s="2">
        <v>0</v>
      </c>
      <c r="T3914" s="2">
        <v>0</v>
      </c>
      <c r="U3914" s="2">
        <v>414</v>
      </c>
      <c r="V3914" t="s">
        <v>55</v>
      </c>
    </row>
    <row r="3915" spans="1:22" ht="15.75" hidden="1" thickBot="1" x14ac:dyDescent="0.3">
      <c r="A3915" t="s">
        <v>8265</v>
      </c>
      <c r="B3915" s="6" t="s">
        <v>10541</v>
      </c>
      <c r="C3915" t="s">
        <v>1</v>
      </c>
      <c r="D3915" t="s">
        <v>7706</v>
      </c>
      <c r="E3915" t="s">
        <v>10329</v>
      </c>
      <c r="F3915" t="s">
        <v>10330</v>
      </c>
      <c r="G3915">
        <v>7300</v>
      </c>
      <c r="H3915">
        <v>7300</v>
      </c>
      <c r="I3915">
        <v>7300</v>
      </c>
      <c r="J3915">
        <v>7300</v>
      </c>
      <c r="K3915">
        <v>0</v>
      </c>
      <c r="L3915" s="2">
        <v>0</v>
      </c>
      <c r="M3915" s="2">
        <v>0</v>
      </c>
      <c r="N3915" s="2">
        <v>0</v>
      </c>
      <c r="O3915" s="2">
        <v>165</v>
      </c>
      <c r="P3915" s="2">
        <v>0</v>
      </c>
      <c r="Q3915" s="2">
        <v>0</v>
      </c>
      <c r="R3915" s="2">
        <v>0</v>
      </c>
      <c r="S3915" s="2">
        <v>0</v>
      </c>
      <c r="T3915" s="2">
        <v>0</v>
      </c>
      <c r="U3915" s="2">
        <v>165</v>
      </c>
      <c r="V3915" t="s">
        <v>55</v>
      </c>
    </row>
    <row r="3916" spans="1:22" ht="15.75" hidden="1" thickBot="1" x14ac:dyDescent="0.3">
      <c r="A3916" t="s">
        <v>8265</v>
      </c>
      <c r="B3916" s="6" t="s">
        <v>10540</v>
      </c>
      <c r="C3916" t="s">
        <v>1</v>
      </c>
      <c r="D3916" t="s">
        <v>7706</v>
      </c>
      <c r="E3916" t="s">
        <v>10329</v>
      </c>
      <c r="F3916" t="s">
        <v>10330</v>
      </c>
      <c r="G3916">
        <v>7299</v>
      </c>
      <c r="H3916">
        <v>7299</v>
      </c>
      <c r="I3916">
        <v>7299</v>
      </c>
      <c r="J3916">
        <v>7299</v>
      </c>
      <c r="K3916">
        <v>0</v>
      </c>
      <c r="L3916" s="2">
        <v>0</v>
      </c>
      <c r="M3916" s="2">
        <v>0</v>
      </c>
      <c r="N3916" s="2">
        <v>0</v>
      </c>
      <c r="O3916" s="2">
        <v>10.199999999999999</v>
      </c>
      <c r="P3916" s="2">
        <v>0</v>
      </c>
      <c r="Q3916" s="2">
        <v>0</v>
      </c>
      <c r="R3916" s="2">
        <v>0</v>
      </c>
      <c r="S3916" s="2">
        <v>0</v>
      </c>
      <c r="T3916" s="2">
        <v>0</v>
      </c>
      <c r="U3916" s="2">
        <v>10.199999999999999</v>
      </c>
      <c r="V3916" t="s">
        <v>55</v>
      </c>
    </row>
    <row r="3917" spans="1:22" ht="15.75" hidden="1" thickBot="1" x14ac:dyDescent="0.3">
      <c r="A3917" t="s">
        <v>8265</v>
      </c>
      <c r="B3917" s="6" t="s">
        <v>10540</v>
      </c>
      <c r="C3917" t="s">
        <v>1</v>
      </c>
      <c r="D3917" t="s">
        <v>7706</v>
      </c>
      <c r="E3917" t="s">
        <v>10329</v>
      </c>
      <c r="F3917" t="s">
        <v>10330</v>
      </c>
      <c r="G3917">
        <v>7298</v>
      </c>
      <c r="H3917">
        <v>7298</v>
      </c>
      <c r="I3917">
        <v>7298</v>
      </c>
      <c r="J3917">
        <v>7298</v>
      </c>
      <c r="K3917">
        <v>0</v>
      </c>
      <c r="L3917" s="2">
        <v>0</v>
      </c>
      <c r="M3917" s="2">
        <v>0</v>
      </c>
      <c r="N3917" s="2">
        <v>0</v>
      </c>
      <c r="O3917" s="2">
        <v>154.80000000000001</v>
      </c>
      <c r="P3917" s="2">
        <v>0</v>
      </c>
      <c r="Q3917" s="2">
        <v>0</v>
      </c>
      <c r="R3917" s="2">
        <v>0</v>
      </c>
      <c r="S3917" s="2">
        <v>0</v>
      </c>
      <c r="T3917" s="2">
        <v>0</v>
      </c>
      <c r="U3917" s="2">
        <v>154.80000000000001</v>
      </c>
      <c r="V3917" t="s">
        <v>55</v>
      </c>
    </row>
    <row r="3918" spans="1:22" ht="15.75" hidden="1" thickBot="1" x14ac:dyDescent="0.3">
      <c r="A3918" t="s">
        <v>8265</v>
      </c>
      <c r="B3918" s="6" t="s">
        <v>10540</v>
      </c>
      <c r="C3918" t="s">
        <v>1</v>
      </c>
      <c r="D3918" t="s">
        <v>7706</v>
      </c>
      <c r="E3918" t="s">
        <v>10329</v>
      </c>
      <c r="F3918" t="s">
        <v>10330</v>
      </c>
      <c r="G3918">
        <v>7297</v>
      </c>
      <c r="H3918">
        <v>7297</v>
      </c>
      <c r="I3918">
        <v>7297</v>
      </c>
      <c r="J3918">
        <v>7297</v>
      </c>
      <c r="K3918">
        <v>0</v>
      </c>
      <c r="L3918" s="2">
        <v>0</v>
      </c>
      <c r="M3918" s="2">
        <v>0</v>
      </c>
      <c r="N3918" s="2">
        <v>0</v>
      </c>
      <c r="O3918" s="2">
        <v>9</v>
      </c>
      <c r="P3918" s="2">
        <v>0</v>
      </c>
      <c r="Q3918" s="2">
        <v>0</v>
      </c>
      <c r="R3918" s="2">
        <v>0</v>
      </c>
      <c r="S3918" s="2">
        <v>0</v>
      </c>
      <c r="T3918" s="2">
        <v>0</v>
      </c>
      <c r="U3918" s="2">
        <v>9</v>
      </c>
      <c r="V3918" t="s">
        <v>55</v>
      </c>
    </row>
    <row r="3919" spans="1:22" ht="15.75" hidden="1" thickBot="1" x14ac:dyDescent="0.3">
      <c r="A3919" t="s">
        <v>8265</v>
      </c>
      <c r="B3919" s="6" t="s">
        <v>10540</v>
      </c>
      <c r="C3919" t="s">
        <v>1</v>
      </c>
      <c r="D3919" t="s">
        <v>7706</v>
      </c>
      <c r="E3919" t="s">
        <v>10329</v>
      </c>
      <c r="F3919" t="s">
        <v>10330</v>
      </c>
      <c r="G3919">
        <v>7296</v>
      </c>
      <c r="H3919">
        <v>7296</v>
      </c>
      <c r="I3919">
        <v>7296</v>
      </c>
      <c r="J3919">
        <v>7296</v>
      </c>
      <c r="K3919">
        <v>0</v>
      </c>
      <c r="L3919" s="2">
        <v>0</v>
      </c>
      <c r="M3919" s="2">
        <v>0</v>
      </c>
      <c r="N3919" s="2">
        <v>0</v>
      </c>
      <c r="O3919" s="2">
        <v>13.5</v>
      </c>
      <c r="P3919" s="2">
        <v>0</v>
      </c>
      <c r="Q3919" s="2">
        <v>0</v>
      </c>
      <c r="R3919" s="2">
        <v>0</v>
      </c>
      <c r="S3919" s="2">
        <v>0</v>
      </c>
      <c r="T3919" s="2">
        <v>0</v>
      </c>
      <c r="U3919" s="2">
        <v>13.5</v>
      </c>
      <c r="V3919" t="s">
        <v>55</v>
      </c>
    </row>
    <row r="3920" spans="1:22" ht="15.75" hidden="1" thickBot="1" x14ac:dyDescent="0.3">
      <c r="A3920" t="s">
        <v>8265</v>
      </c>
      <c r="B3920" s="6" t="s">
        <v>10540</v>
      </c>
      <c r="C3920" t="s">
        <v>1</v>
      </c>
      <c r="D3920" t="s">
        <v>7706</v>
      </c>
      <c r="E3920" t="s">
        <v>10329</v>
      </c>
      <c r="F3920" t="s">
        <v>10330</v>
      </c>
      <c r="G3920">
        <v>7295</v>
      </c>
      <c r="H3920">
        <v>7295</v>
      </c>
      <c r="I3920">
        <v>7295</v>
      </c>
      <c r="J3920">
        <v>7295</v>
      </c>
      <c r="K3920">
        <v>0</v>
      </c>
      <c r="L3920" s="2">
        <v>0</v>
      </c>
      <c r="M3920" s="2">
        <v>0</v>
      </c>
      <c r="N3920" s="2">
        <v>0</v>
      </c>
      <c r="O3920" s="2">
        <v>38.200000000000003</v>
      </c>
      <c r="P3920" s="2">
        <v>0</v>
      </c>
      <c r="Q3920" s="2">
        <v>0</v>
      </c>
      <c r="R3920" s="2">
        <v>0</v>
      </c>
      <c r="S3920" s="2">
        <v>0</v>
      </c>
      <c r="T3920" s="2">
        <v>0</v>
      </c>
      <c r="U3920" s="2">
        <v>38.200000000000003</v>
      </c>
      <c r="V3920" t="s">
        <v>55</v>
      </c>
    </row>
    <row r="3921" spans="1:22" ht="15.75" hidden="1" thickBot="1" x14ac:dyDescent="0.3">
      <c r="A3921" t="s">
        <v>8265</v>
      </c>
      <c r="B3921" s="6" t="s">
        <v>10540</v>
      </c>
      <c r="C3921" t="s">
        <v>1</v>
      </c>
      <c r="D3921" t="s">
        <v>7706</v>
      </c>
      <c r="E3921" t="s">
        <v>10329</v>
      </c>
      <c r="F3921" t="s">
        <v>10330</v>
      </c>
      <c r="G3921">
        <v>7294</v>
      </c>
      <c r="H3921">
        <v>7294</v>
      </c>
      <c r="I3921">
        <v>7294</v>
      </c>
      <c r="J3921">
        <v>7294</v>
      </c>
      <c r="K3921">
        <v>0</v>
      </c>
      <c r="L3921" s="2">
        <v>0</v>
      </c>
      <c r="M3921" s="2">
        <v>0</v>
      </c>
      <c r="N3921" s="2">
        <v>0</v>
      </c>
      <c r="O3921" s="2">
        <v>60</v>
      </c>
      <c r="P3921" s="2">
        <v>0</v>
      </c>
      <c r="Q3921" s="2">
        <v>0</v>
      </c>
      <c r="R3921" s="2">
        <v>0</v>
      </c>
      <c r="S3921" s="2">
        <v>0</v>
      </c>
      <c r="T3921" s="2">
        <v>0</v>
      </c>
      <c r="U3921" s="2">
        <v>60</v>
      </c>
      <c r="V3921" t="s">
        <v>55</v>
      </c>
    </row>
    <row r="3922" spans="1:22" ht="15.75" hidden="1" thickBot="1" x14ac:dyDescent="0.3">
      <c r="A3922" t="s">
        <v>8265</v>
      </c>
      <c r="B3922" s="6" t="s">
        <v>10540</v>
      </c>
      <c r="C3922" t="s">
        <v>1</v>
      </c>
      <c r="D3922" t="s">
        <v>7706</v>
      </c>
      <c r="E3922" t="s">
        <v>10329</v>
      </c>
      <c r="F3922" t="s">
        <v>10330</v>
      </c>
      <c r="G3922">
        <v>7293</v>
      </c>
      <c r="H3922">
        <v>7293</v>
      </c>
      <c r="I3922">
        <v>7293</v>
      </c>
      <c r="J3922">
        <v>7293</v>
      </c>
      <c r="K3922">
        <v>0</v>
      </c>
      <c r="L3922" s="2">
        <v>0</v>
      </c>
      <c r="M3922" s="2">
        <v>0</v>
      </c>
      <c r="N3922" s="2">
        <v>0</v>
      </c>
      <c r="O3922" s="2">
        <v>6.5</v>
      </c>
      <c r="P3922" s="2">
        <v>0</v>
      </c>
      <c r="Q3922" s="2">
        <v>0</v>
      </c>
      <c r="R3922" s="2">
        <v>0</v>
      </c>
      <c r="S3922" s="2">
        <v>0</v>
      </c>
      <c r="T3922" s="2">
        <v>0</v>
      </c>
      <c r="U3922" s="2">
        <v>6.5</v>
      </c>
      <c r="V3922" t="s">
        <v>55</v>
      </c>
    </row>
    <row r="3923" spans="1:22" ht="15.75" hidden="1" thickBot="1" x14ac:dyDescent="0.3">
      <c r="A3923" t="s">
        <v>8265</v>
      </c>
      <c r="B3923" s="6" t="s">
        <v>10540</v>
      </c>
      <c r="C3923" t="s">
        <v>1</v>
      </c>
      <c r="D3923" t="s">
        <v>7706</v>
      </c>
      <c r="E3923" t="s">
        <v>10329</v>
      </c>
      <c r="F3923" t="s">
        <v>10330</v>
      </c>
      <c r="G3923">
        <v>7292</v>
      </c>
      <c r="H3923">
        <v>7292</v>
      </c>
      <c r="I3923">
        <v>7292</v>
      </c>
      <c r="J3923">
        <v>7292</v>
      </c>
      <c r="K3923">
        <v>0</v>
      </c>
      <c r="L3923" s="2">
        <v>0</v>
      </c>
      <c r="M3923" s="2">
        <v>0</v>
      </c>
      <c r="N3923" s="2">
        <v>0</v>
      </c>
      <c r="O3923" s="2">
        <v>378.74</v>
      </c>
      <c r="P3923" s="2">
        <v>0</v>
      </c>
      <c r="Q3923" s="2">
        <v>0</v>
      </c>
      <c r="R3923" s="2">
        <v>0</v>
      </c>
      <c r="S3923" s="2">
        <v>0</v>
      </c>
      <c r="T3923" s="2">
        <v>0</v>
      </c>
      <c r="U3923" s="2">
        <v>378.74</v>
      </c>
      <c r="V3923" t="s">
        <v>55</v>
      </c>
    </row>
    <row r="3924" spans="1:22" ht="15.75" hidden="1" thickBot="1" x14ac:dyDescent="0.3">
      <c r="A3924" t="s">
        <v>8265</v>
      </c>
      <c r="B3924" s="6" t="s">
        <v>10540</v>
      </c>
      <c r="C3924" t="s">
        <v>1</v>
      </c>
      <c r="D3924" t="s">
        <v>7706</v>
      </c>
      <c r="E3924" t="s">
        <v>10329</v>
      </c>
      <c r="F3924" t="s">
        <v>10330</v>
      </c>
      <c r="G3924">
        <v>7291</v>
      </c>
      <c r="H3924">
        <v>7291</v>
      </c>
      <c r="I3924">
        <v>7291</v>
      </c>
      <c r="J3924">
        <v>7291</v>
      </c>
      <c r="K3924">
        <v>0</v>
      </c>
      <c r="L3924" s="2">
        <v>0</v>
      </c>
      <c r="M3924" s="2">
        <v>0</v>
      </c>
      <c r="N3924" s="2">
        <v>0</v>
      </c>
      <c r="O3924" s="2">
        <v>68</v>
      </c>
      <c r="P3924" s="2">
        <v>0</v>
      </c>
      <c r="Q3924" s="2">
        <v>0</v>
      </c>
      <c r="R3924" s="2">
        <v>0</v>
      </c>
      <c r="S3924" s="2">
        <v>0</v>
      </c>
      <c r="T3924" s="2">
        <v>0</v>
      </c>
      <c r="U3924" s="2">
        <v>68</v>
      </c>
      <c r="V3924" t="s">
        <v>55</v>
      </c>
    </row>
    <row r="3925" spans="1:22" ht="15.75" hidden="1" thickBot="1" x14ac:dyDescent="0.3">
      <c r="A3925" t="s">
        <v>8265</v>
      </c>
      <c r="B3925" s="6" t="s">
        <v>10540</v>
      </c>
      <c r="C3925" t="s">
        <v>1</v>
      </c>
      <c r="D3925" t="s">
        <v>7706</v>
      </c>
      <c r="E3925" t="s">
        <v>10329</v>
      </c>
      <c r="F3925" t="s">
        <v>10330</v>
      </c>
      <c r="G3925">
        <v>7290</v>
      </c>
      <c r="H3925">
        <v>7290</v>
      </c>
      <c r="I3925">
        <v>7290</v>
      </c>
      <c r="J3925">
        <v>7290</v>
      </c>
      <c r="K3925">
        <v>0</v>
      </c>
      <c r="L3925" s="2">
        <v>0</v>
      </c>
      <c r="M3925" s="2">
        <v>0</v>
      </c>
      <c r="N3925" s="2">
        <v>0</v>
      </c>
      <c r="O3925" s="2">
        <v>36</v>
      </c>
      <c r="P3925" s="2">
        <v>0</v>
      </c>
      <c r="Q3925" s="2">
        <v>0</v>
      </c>
      <c r="R3925" s="2">
        <v>0</v>
      </c>
      <c r="S3925" s="2">
        <v>0</v>
      </c>
      <c r="T3925" s="2">
        <v>0</v>
      </c>
      <c r="U3925" s="2">
        <v>36</v>
      </c>
      <c r="V3925" t="s">
        <v>55</v>
      </c>
    </row>
    <row r="3926" spans="1:22" ht="15.75" hidden="1" thickBot="1" x14ac:dyDescent="0.3">
      <c r="A3926" t="s">
        <v>8265</v>
      </c>
      <c r="B3926" s="6" t="s">
        <v>10540</v>
      </c>
      <c r="C3926" t="s">
        <v>1</v>
      </c>
      <c r="D3926" t="s">
        <v>7706</v>
      </c>
      <c r="E3926" t="s">
        <v>10329</v>
      </c>
      <c r="F3926" t="s">
        <v>10330</v>
      </c>
      <c r="G3926">
        <v>7289</v>
      </c>
      <c r="H3926">
        <v>7289</v>
      </c>
      <c r="I3926">
        <v>7289</v>
      </c>
      <c r="J3926">
        <v>7289</v>
      </c>
      <c r="K3926">
        <v>0</v>
      </c>
      <c r="L3926" s="2">
        <v>0</v>
      </c>
      <c r="M3926" s="2">
        <v>0</v>
      </c>
      <c r="N3926" s="2">
        <v>0</v>
      </c>
      <c r="O3926" s="2">
        <v>106.4</v>
      </c>
      <c r="P3926" s="2">
        <v>0</v>
      </c>
      <c r="Q3926" s="2">
        <v>0</v>
      </c>
      <c r="R3926" s="2">
        <v>0</v>
      </c>
      <c r="S3926" s="2">
        <v>0</v>
      </c>
      <c r="T3926" s="2">
        <v>0</v>
      </c>
      <c r="U3926" s="2">
        <v>106.4</v>
      </c>
      <c r="V3926" t="s">
        <v>55</v>
      </c>
    </row>
    <row r="3927" spans="1:22" ht="15.75" hidden="1" thickBot="1" x14ac:dyDescent="0.3">
      <c r="A3927" t="s">
        <v>8265</v>
      </c>
      <c r="B3927" s="6" t="s">
        <v>10540</v>
      </c>
      <c r="C3927" t="s">
        <v>1</v>
      </c>
      <c r="D3927" t="s">
        <v>7706</v>
      </c>
      <c r="E3927" t="s">
        <v>10329</v>
      </c>
      <c r="F3927" t="s">
        <v>10330</v>
      </c>
      <c r="G3927">
        <v>7288</v>
      </c>
      <c r="H3927">
        <v>7288</v>
      </c>
      <c r="I3927">
        <v>7288</v>
      </c>
      <c r="J3927">
        <v>7288</v>
      </c>
      <c r="K3927">
        <v>0</v>
      </c>
      <c r="L3927" s="2">
        <v>0</v>
      </c>
      <c r="M3927" s="2">
        <v>0</v>
      </c>
      <c r="N3927" s="2">
        <v>0</v>
      </c>
      <c r="O3927" s="2">
        <v>541</v>
      </c>
      <c r="P3927" s="2">
        <v>0</v>
      </c>
      <c r="Q3927" s="2">
        <v>0</v>
      </c>
      <c r="R3927" s="2">
        <v>0</v>
      </c>
      <c r="S3927" s="2">
        <v>0</v>
      </c>
      <c r="T3927" s="2">
        <v>0</v>
      </c>
      <c r="U3927" s="2">
        <v>541</v>
      </c>
      <c r="V3927" t="s">
        <v>55</v>
      </c>
    </row>
    <row r="3928" spans="1:22" ht="15.75" hidden="1" thickBot="1" x14ac:dyDescent="0.3">
      <c r="A3928" t="s">
        <v>8265</v>
      </c>
      <c r="B3928" s="6" t="s">
        <v>10540</v>
      </c>
      <c r="C3928" t="s">
        <v>1</v>
      </c>
      <c r="D3928" t="s">
        <v>7706</v>
      </c>
      <c r="E3928" t="s">
        <v>10329</v>
      </c>
      <c r="F3928" t="s">
        <v>10330</v>
      </c>
      <c r="G3928">
        <v>7287</v>
      </c>
      <c r="H3928">
        <v>7287</v>
      </c>
      <c r="I3928">
        <v>7287</v>
      </c>
      <c r="J3928">
        <v>7287</v>
      </c>
      <c r="K3928">
        <v>0</v>
      </c>
      <c r="L3928" s="2">
        <v>0</v>
      </c>
      <c r="M3928" s="2">
        <v>0</v>
      </c>
      <c r="N3928" s="2">
        <v>0</v>
      </c>
      <c r="O3928" s="2">
        <v>471.75</v>
      </c>
      <c r="P3928" s="2">
        <v>0</v>
      </c>
      <c r="Q3928" s="2">
        <v>0</v>
      </c>
      <c r="R3928" s="2">
        <v>0</v>
      </c>
      <c r="S3928" s="2">
        <v>0</v>
      </c>
      <c r="T3928" s="2">
        <v>0</v>
      </c>
      <c r="U3928" s="2">
        <v>471.75</v>
      </c>
      <c r="V3928" t="s">
        <v>55</v>
      </c>
    </row>
    <row r="3929" spans="1:22" ht="15.75" hidden="1" thickBot="1" x14ac:dyDescent="0.3">
      <c r="A3929" t="s">
        <v>8265</v>
      </c>
      <c r="B3929" s="6" t="s">
        <v>10540</v>
      </c>
      <c r="C3929" t="s">
        <v>1</v>
      </c>
      <c r="D3929" t="s">
        <v>7706</v>
      </c>
      <c r="E3929" t="s">
        <v>10329</v>
      </c>
      <c r="F3929" t="s">
        <v>10330</v>
      </c>
      <c r="G3929">
        <v>7286</v>
      </c>
      <c r="H3929">
        <v>7286</v>
      </c>
      <c r="I3929">
        <v>7286</v>
      </c>
      <c r="J3929">
        <v>7286</v>
      </c>
      <c r="K3929">
        <v>0</v>
      </c>
      <c r="L3929" s="2">
        <v>0</v>
      </c>
      <c r="M3929" s="2">
        <v>0</v>
      </c>
      <c r="N3929" s="2">
        <v>0</v>
      </c>
      <c r="O3929" s="2">
        <v>6</v>
      </c>
      <c r="P3929" s="2">
        <v>0</v>
      </c>
      <c r="Q3929" s="2">
        <v>0</v>
      </c>
      <c r="R3929" s="2">
        <v>0</v>
      </c>
      <c r="S3929" s="2">
        <v>0</v>
      </c>
      <c r="T3929" s="2">
        <v>0</v>
      </c>
      <c r="U3929" s="2">
        <v>6</v>
      </c>
      <c r="V3929" t="s">
        <v>55</v>
      </c>
    </row>
    <row r="3930" spans="1:22" ht="15.75" hidden="1" thickBot="1" x14ac:dyDescent="0.3">
      <c r="A3930" t="s">
        <v>8265</v>
      </c>
      <c r="B3930" s="6" t="s">
        <v>10540</v>
      </c>
      <c r="C3930" t="s">
        <v>1</v>
      </c>
      <c r="D3930" t="s">
        <v>7706</v>
      </c>
      <c r="E3930" t="s">
        <v>10329</v>
      </c>
      <c r="F3930" t="s">
        <v>10330</v>
      </c>
      <c r="G3930">
        <v>7285</v>
      </c>
      <c r="H3930">
        <v>7285</v>
      </c>
      <c r="I3930">
        <v>7285</v>
      </c>
      <c r="J3930">
        <v>7285</v>
      </c>
      <c r="K3930">
        <v>0</v>
      </c>
      <c r="L3930" s="2">
        <v>0</v>
      </c>
      <c r="M3930" s="2">
        <v>0</v>
      </c>
      <c r="N3930" s="2">
        <v>0</v>
      </c>
      <c r="O3930" s="2">
        <v>78.25</v>
      </c>
      <c r="P3930" s="2">
        <v>0</v>
      </c>
      <c r="Q3930" s="2">
        <v>0</v>
      </c>
      <c r="R3930" s="2">
        <v>0</v>
      </c>
      <c r="S3930" s="2">
        <v>0</v>
      </c>
      <c r="T3930" s="2">
        <v>0</v>
      </c>
      <c r="U3930" s="2">
        <v>78.25</v>
      </c>
      <c r="V3930" t="s">
        <v>55</v>
      </c>
    </row>
    <row r="3931" spans="1:22" ht="15.75" hidden="1" thickBot="1" x14ac:dyDescent="0.3">
      <c r="A3931" t="s">
        <v>8265</v>
      </c>
      <c r="B3931" s="6" t="s">
        <v>10540</v>
      </c>
      <c r="C3931" t="s">
        <v>1</v>
      </c>
      <c r="D3931" t="s">
        <v>7706</v>
      </c>
      <c r="E3931" t="s">
        <v>10329</v>
      </c>
      <c r="F3931" t="s">
        <v>10330</v>
      </c>
      <c r="G3931">
        <v>7284</v>
      </c>
      <c r="H3931">
        <v>7284</v>
      </c>
      <c r="I3931">
        <v>7284</v>
      </c>
      <c r="J3931">
        <v>7284</v>
      </c>
      <c r="K3931">
        <v>0</v>
      </c>
      <c r="L3931" s="2">
        <v>0</v>
      </c>
      <c r="M3931" s="2">
        <v>0</v>
      </c>
      <c r="N3931" s="2">
        <v>0</v>
      </c>
      <c r="O3931" s="2">
        <v>478</v>
      </c>
      <c r="P3931" s="2">
        <v>0</v>
      </c>
      <c r="Q3931" s="2">
        <v>0</v>
      </c>
      <c r="R3931" s="2">
        <v>0</v>
      </c>
      <c r="S3931" s="2">
        <v>0</v>
      </c>
      <c r="T3931" s="2">
        <v>0</v>
      </c>
      <c r="U3931" s="2">
        <v>478</v>
      </c>
      <c r="V3931" t="s">
        <v>55</v>
      </c>
    </row>
    <row r="3932" spans="1:22" ht="15.75" hidden="1" thickBot="1" x14ac:dyDescent="0.3">
      <c r="A3932" t="s">
        <v>8265</v>
      </c>
      <c r="B3932" s="6" t="s">
        <v>10540</v>
      </c>
      <c r="C3932" t="s">
        <v>1</v>
      </c>
      <c r="D3932" t="s">
        <v>7706</v>
      </c>
      <c r="E3932" t="s">
        <v>10329</v>
      </c>
      <c r="F3932" t="s">
        <v>10330</v>
      </c>
      <c r="G3932">
        <v>7283</v>
      </c>
      <c r="H3932">
        <v>7283</v>
      </c>
      <c r="I3932">
        <v>7283</v>
      </c>
      <c r="J3932">
        <v>7283</v>
      </c>
      <c r="K3932">
        <v>0</v>
      </c>
      <c r="L3932" s="2">
        <v>0</v>
      </c>
      <c r="M3932" s="2">
        <v>0</v>
      </c>
      <c r="N3932" s="2">
        <v>0</v>
      </c>
      <c r="O3932" s="2">
        <v>41.85</v>
      </c>
      <c r="P3932" s="2">
        <v>0</v>
      </c>
      <c r="Q3932" s="2">
        <v>0</v>
      </c>
      <c r="R3932" s="2">
        <v>0</v>
      </c>
      <c r="S3932" s="2">
        <v>0</v>
      </c>
      <c r="T3932" s="2">
        <v>0</v>
      </c>
      <c r="U3932" s="2">
        <v>41.85</v>
      </c>
      <c r="V3932" t="s">
        <v>55</v>
      </c>
    </row>
    <row r="3933" spans="1:22" ht="15.75" hidden="1" thickBot="1" x14ac:dyDescent="0.3">
      <c r="A3933" t="s">
        <v>8265</v>
      </c>
      <c r="B3933" s="6" t="s">
        <v>10539</v>
      </c>
      <c r="C3933" t="s">
        <v>1</v>
      </c>
      <c r="D3933" t="s">
        <v>7706</v>
      </c>
      <c r="E3933" t="s">
        <v>10329</v>
      </c>
      <c r="F3933" t="s">
        <v>10330</v>
      </c>
      <c r="G3933">
        <v>7282</v>
      </c>
      <c r="H3933">
        <v>7282</v>
      </c>
      <c r="I3933">
        <v>7282</v>
      </c>
      <c r="J3933">
        <v>7282</v>
      </c>
      <c r="K3933">
        <v>0</v>
      </c>
      <c r="L3933" s="2">
        <v>0</v>
      </c>
      <c r="M3933" s="2">
        <v>0</v>
      </c>
      <c r="N3933" s="2">
        <v>0</v>
      </c>
      <c r="O3933" s="2">
        <v>18</v>
      </c>
      <c r="P3933" s="2">
        <v>0</v>
      </c>
      <c r="Q3933" s="2">
        <v>0</v>
      </c>
      <c r="R3933" s="2">
        <v>0</v>
      </c>
      <c r="S3933" s="2">
        <v>0</v>
      </c>
      <c r="T3933" s="2">
        <v>0</v>
      </c>
      <c r="U3933" s="2">
        <v>18</v>
      </c>
      <c r="V3933" t="s">
        <v>55</v>
      </c>
    </row>
    <row r="3934" spans="1:22" ht="15.75" hidden="1" thickBot="1" x14ac:dyDescent="0.3">
      <c r="A3934" t="s">
        <v>8265</v>
      </c>
      <c r="B3934" s="6" t="s">
        <v>10539</v>
      </c>
      <c r="C3934" t="s">
        <v>1</v>
      </c>
      <c r="D3934" t="s">
        <v>7706</v>
      </c>
      <c r="E3934" t="s">
        <v>10329</v>
      </c>
      <c r="F3934" t="s">
        <v>10330</v>
      </c>
      <c r="G3934">
        <v>7281</v>
      </c>
      <c r="H3934">
        <v>7281</v>
      </c>
      <c r="I3934">
        <v>7281</v>
      </c>
      <c r="J3934">
        <v>7281</v>
      </c>
      <c r="K3934">
        <v>0</v>
      </c>
      <c r="L3934" s="2">
        <v>0</v>
      </c>
      <c r="M3934" s="2">
        <v>0</v>
      </c>
      <c r="N3934" s="2">
        <v>0</v>
      </c>
      <c r="O3934" s="2">
        <v>460</v>
      </c>
      <c r="P3934" s="2">
        <v>0</v>
      </c>
      <c r="Q3934" s="2">
        <v>0</v>
      </c>
      <c r="R3934" s="2">
        <v>0</v>
      </c>
      <c r="S3934" s="2">
        <v>0</v>
      </c>
      <c r="T3934" s="2">
        <v>0</v>
      </c>
      <c r="U3934" s="2">
        <v>460</v>
      </c>
      <c r="V3934" t="s">
        <v>55</v>
      </c>
    </row>
    <row r="3935" spans="1:22" ht="15.75" hidden="1" thickBot="1" x14ac:dyDescent="0.3">
      <c r="A3935" t="s">
        <v>8265</v>
      </c>
      <c r="B3935" s="6" t="s">
        <v>10539</v>
      </c>
      <c r="C3935" t="s">
        <v>1</v>
      </c>
      <c r="D3935" t="s">
        <v>7706</v>
      </c>
      <c r="E3935" t="s">
        <v>10329</v>
      </c>
      <c r="F3935" t="s">
        <v>10330</v>
      </c>
      <c r="G3935">
        <v>7280</v>
      </c>
      <c r="H3935">
        <v>7280</v>
      </c>
      <c r="I3935">
        <v>7280</v>
      </c>
      <c r="J3935">
        <v>7280</v>
      </c>
      <c r="K3935">
        <v>0</v>
      </c>
      <c r="L3935" s="2">
        <v>0</v>
      </c>
      <c r="M3935" s="2">
        <v>0</v>
      </c>
      <c r="N3935" s="2">
        <v>0</v>
      </c>
      <c r="O3935" s="2">
        <v>62.5</v>
      </c>
      <c r="P3935" s="2">
        <v>0</v>
      </c>
      <c r="Q3935" s="2">
        <v>0</v>
      </c>
      <c r="R3935" s="2">
        <v>0</v>
      </c>
      <c r="S3935" s="2">
        <v>0</v>
      </c>
      <c r="T3935" s="2">
        <v>0</v>
      </c>
      <c r="U3935" s="2">
        <v>62.5</v>
      </c>
      <c r="V3935" t="s">
        <v>55</v>
      </c>
    </row>
    <row r="3936" spans="1:22" ht="15.75" hidden="1" thickBot="1" x14ac:dyDescent="0.3">
      <c r="A3936" t="s">
        <v>8265</v>
      </c>
      <c r="B3936" s="6" t="s">
        <v>10539</v>
      </c>
      <c r="C3936" t="s">
        <v>1</v>
      </c>
      <c r="D3936" t="s">
        <v>7706</v>
      </c>
      <c r="E3936" t="s">
        <v>10329</v>
      </c>
      <c r="F3936" t="s">
        <v>10330</v>
      </c>
      <c r="G3936">
        <v>7279</v>
      </c>
      <c r="H3936">
        <v>7279</v>
      </c>
      <c r="I3936">
        <v>7279</v>
      </c>
      <c r="J3936">
        <v>7279</v>
      </c>
      <c r="K3936">
        <v>0</v>
      </c>
      <c r="L3936" s="2">
        <v>0</v>
      </c>
      <c r="M3936" s="2">
        <v>0</v>
      </c>
      <c r="N3936" s="2">
        <v>0</v>
      </c>
      <c r="O3936" s="2">
        <v>276</v>
      </c>
      <c r="P3936" s="2">
        <v>0</v>
      </c>
      <c r="Q3936" s="2">
        <v>0</v>
      </c>
      <c r="R3936" s="2">
        <v>0</v>
      </c>
      <c r="S3936" s="2">
        <v>0</v>
      </c>
      <c r="T3936" s="2">
        <v>0</v>
      </c>
      <c r="U3936" s="2">
        <v>276</v>
      </c>
      <c r="V3936" t="s">
        <v>55</v>
      </c>
    </row>
    <row r="3937" spans="1:22" ht="15.75" hidden="1" thickBot="1" x14ac:dyDescent="0.3">
      <c r="A3937" t="s">
        <v>8265</v>
      </c>
      <c r="B3937" s="6" t="s">
        <v>10539</v>
      </c>
      <c r="C3937" t="s">
        <v>1</v>
      </c>
      <c r="D3937" t="s">
        <v>7706</v>
      </c>
      <c r="E3937" t="s">
        <v>10329</v>
      </c>
      <c r="F3937" t="s">
        <v>10330</v>
      </c>
      <c r="G3937">
        <v>7278</v>
      </c>
      <c r="H3937">
        <v>7278</v>
      </c>
      <c r="I3937">
        <v>7278</v>
      </c>
      <c r="J3937">
        <v>7278</v>
      </c>
      <c r="K3937">
        <v>0</v>
      </c>
      <c r="L3937" s="2">
        <v>0</v>
      </c>
      <c r="M3937" s="2">
        <v>0</v>
      </c>
      <c r="N3937" s="2">
        <v>0</v>
      </c>
      <c r="O3937" s="2">
        <v>33.35</v>
      </c>
      <c r="P3937" s="2">
        <v>0</v>
      </c>
      <c r="Q3937" s="2">
        <v>0</v>
      </c>
      <c r="R3937" s="2">
        <v>0</v>
      </c>
      <c r="S3937" s="2">
        <v>0</v>
      </c>
      <c r="T3937" s="2">
        <v>0</v>
      </c>
      <c r="U3937" s="2">
        <v>33.35</v>
      </c>
      <c r="V3937" t="s">
        <v>55</v>
      </c>
    </row>
    <row r="3938" spans="1:22" ht="15.75" hidden="1" thickBot="1" x14ac:dyDescent="0.3">
      <c r="A3938" t="s">
        <v>8265</v>
      </c>
      <c r="B3938" s="6" t="s">
        <v>10539</v>
      </c>
      <c r="C3938" t="s">
        <v>1</v>
      </c>
      <c r="D3938" t="s">
        <v>7706</v>
      </c>
      <c r="E3938" t="s">
        <v>10329</v>
      </c>
      <c r="F3938" t="s">
        <v>10330</v>
      </c>
      <c r="G3938">
        <v>7277</v>
      </c>
      <c r="H3938">
        <v>7277</v>
      </c>
      <c r="I3938">
        <v>7277</v>
      </c>
      <c r="J3938">
        <v>7277</v>
      </c>
      <c r="K3938">
        <v>0</v>
      </c>
      <c r="L3938" s="2">
        <v>0</v>
      </c>
      <c r="M3938" s="2">
        <v>0</v>
      </c>
      <c r="N3938" s="2">
        <v>0</v>
      </c>
      <c r="O3938" s="2">
        <v>54</v>
      </c>
      <c r="P3938" s="2">
        <v>0</v>
      </c>
      <c r="Q3938" s="2">
        <v>0</v>
      </c>
      <c r="R3938" s="2">
        <v>0</v>
      </c>
      <c r="S3938" s="2">
        <v>0</v>
      </c>
      <c r="T3938" s="2">
        <v>0</v>
      </c>
      <c r="U3938" s="2">
        <v>54</v>
      </c>
      <c r="V3938" t="s">
        <v>55</v>
      </c>
    </row>
    <row r="3939" spans="1:22" ht="15.75" hidden="1" thickBot="1" x14ac:dyDescent="0.3">
      <c r="A3939" t="s">
        <v>8265</v>
      </c>
      <c r="B3939" s="6" t="s">
        <v>10539</v>
      </c>
      <c r="C3939" t="s">
        <v>1</v>
      </c>
      <c r="D3939" t="s">
        <v>7706</v>
      </c>
      <c r="E3939" t="s">
        <v>10329</v>
      </c>
      <c r="F3939" t="s">
        <v>10330</v>
      </c>
      <c r="G3939">
        <v>7276</v>
      </c>
      <c r="H3939">
        <v>7276</v>
      </c>
      <c r="I3939">
        <v>7276</v>
      </c>
      <c r="J3939">
        <v>7276</v>
      </c>
      <c r="K3939">
        <v>0</v>
      </c>
      <c r="L3939" s="2">
        <v>0</v>
      </c>
      <c r="M3939" s="2">
        <v>0</v>
      </c>
      <c r="N3939" s="2">
        <v>0</v>
      </c>
      <c r="O3939" s="2">
        <v>642.1</v>
      </c>
      <c r="P3939" s="2">
        <v>0</v>
      </c>
      <c r="Q3939" s="2">
        <v>0</v>
      </c>
      <c r="R3939" s="2">
        <v>0</v>
      </c>
      <c r="S3939" s="2">
        <v>0</v>
      </c>
      <c r="T3939" s="2">
        <v>0</v>
      </c>
      <c r="U3939" s="2">
        <v>642.1</v>
      </c>
      <c r="V3939" t="s">
        <v>55</v>
      </c>
    </row>
    <row r="3940" spans="1:22" ht="15.75" hidden="1" thickBot="1" x14ac:dyDescent="0.3">
      <c r="A3940" t="s">
        <v>8265</v>
      </c>
      <c r="B3940" s="6" t="s">
        <v>10539</v>
      </c>
      <c r="C3940" t="s">
        <v>1</v>
      </c>
      <c r="D3940" t="s">
        <v>7706</v>
      </c>
      <c r="E3940" t="s">
        <v>10329</v>
      </c>
      <c r="F3940" t="s">
        <v>10330</v>
      </c>
      <c r="G3940">
        <v>7275</v>
      </c>
      <c r="H3940">
        <v>7275</v>
      </c>
      <c r="I3940">
        <v>7275</v>
      </c>
      <c r="J3940">
        <v>7275</v>
      </c>
      <c r="K3940">
        <v>0</v>
      </c>
      <c r="L3940" s="2">
        <v>0</v>
      </c>
      <c r="M3940" s="2">
        <v>0</v>
      </c>
      <c r="N3940" s="2">
        <v>0</v>
      </c>
      <c r="O3940" s="2">
        <v>550</v>
      </c>
      <c r="P3940" s="2">
        <v>0</v>
      </c>
      <c r="Q3940" s="2">
        <v>0</v>
      </c>
      <c r="R3940" s="2">
        <v>0</v>
      </c>
      <c r="S3940" s="2">
        <v>0</v>
      </c>
      <c r="T3940" s="2">
        <v>0</v>
      </c>
      <c r="U3940" s="2">
        <v>550</v>
      </c>
      <c r="V3940" t="s">
        <v>55</v>
      </c>
    </row>
    <row r="3941" spans="1:22" ht="15.75" hidden="1" thickBot="1" x14ac:dyDescent="0.3">
      <c r="A3941" t="s">
        <v>8265</v>
      </c>
      <c r="B3941" s="6" t="s">
        <v>10539</v>
      </c>
      <c r="C3941" t="s">
        <v>1</v>
      </c>
      <c r="D3941" t="s">
        <v>7706</v>
      </c>
      <c r="E3941" t="s">
        <v>10329</v>
      </c>
      <c r="F3941" t="s">
        <v>10330</v>
      </c>
      <c r="G3941">
        <v>7274</v>
      </c>
      <c r="H3941">
        <v>7274</v>
      </c>
      <c r="I3941">
        <v>7274</v>
      </c>
      <c r="J3941">
        <v>7274</v>
      </c>
      <c r="K3941">
        <v>0</v>
      </c>
      <c r="L3941" s="2">
        <v>0</v>
      </c>
      <c r="M3941" s="2">
        <v>0</v>
      </c>
      <c r="N3941" s="2">
        <v>0</v>
      </c>
      <c r="O3941" s="2">
        <v>45</v>
      </c>
      <c r="P3941" s="2">
        <v>0</v>
      </c>
      <c r="Q3941" s="2">
        <v>0</v>
      </c>
      <c r="R3941" s="2">
        <v>0</v>
      </c>
      <c r="S3941" s="2">
        <v>0</v>
      </c>
      <c r="T3941" s="2">
        <v>0</v>
      </c>
      <c r="U3941" s="2">
        <v>45</v>
      </c>
      <c r="V3941" t="s">
        <v>55</v>
      </c>
    </row>
    <row r="3942" spans="1:22" ht="15.75" hidden="1" thickBot="1" x14ac:dyDescent="0.3">
      <c r="A3942" t="s">
        <v>8265</v>
      </c>
      <c r="B3942" s="6" t="s">
        <v>10539</v>
      </c>
      <c r="C3942" t="s">
        <v>1</v>
      </c>
      <c r="D3942" t="s">
        <v>7706</v>
      </c>
      <c r="E3942" t="s">
        <v>10329</v>
      </c>
      <c r="F3942" t="s">
        <v>10330</v>
      </c>
      <c r="G3942">
        <v>7273</v>
      </c>
      <c r="H3942">
        <v>7273</v>
      </c>
      <c r="I3942">
        <v>7273</v>
      </c>
      <c r="J3942">
        <v>7273</v>
      </c>
      <c r="K3942">
        <v>0</v>
      </c>
      <c r="L3942" s="2">
        <v>0</v>
      </c>
      <c r="M3942" s="2">
        <v>0</v>
      </c>
      <c r="N3942" s="2">
        <v>0</v>
      </c>
      <c r="O3942" s="2">
        <v>114.56</v>
      </c>
      <c r="P3942" s="2">
        <v>0</v>
      </c>
      <c r="Q3942" s="2">
        <v>0</v>
      </c>
      <c r="R3942" s="2">
        <v>0</v>
      </c>
      <c r="S3942" s="2">
        <v>0</v>
      </c>
      <c r="T3942" s="2">
        <v>0</v>
      </c>
      <c r="U3942" s="2">
        <v>114.56</v>
      </c>
      <c r="V3942" t="s">
        <v>55</v>
      </c>
    </row>
    <row r="3943" spans="1:22" ht="15.75" hidden="1" thickBot="1" x14ac:dyDescent="0.3">
      <c r="A3943" t="s">
        <v>8265</v>
      </c>
      <c r="B3943" s="6" t="s">
        <v>10539</v>
      </c>
      <c r="C3943" t="s">
        <v>1</v>
      </c>
      <c r="D3943" t="s">
        <v>7706</v>
      </c>
      <c r="E3943" t="s">
        <v>10329</v>
      </c>
      <c r="F3943" t="s">
        <v>10330</v>
      </c>
      <c r="G3943">
        <v>7272</v>
      </c>
      <c r="H3943">
        <v>7272</v>
      </c>
      <c r="I3943">
        <v>7272</v>
      </c>
      <c r="J3943">
        <v>7272</v>
      </c>
      <c r="K3943">
        <v>0</v>
      </c>
      <c r="L3943" s="2">
        <v>0</v>
      </c>
      <c r="M3943" s="2">
        <v>0</v>
      </c>
      <c r="N3943" s="2">
        <v>0</v>
      </c>
      <c r="O3943" s="2">
        <v>82.55</v>
      </c>
      <c r="P3943" s="2">
        <v>0</v>
      </c>
      <c r="Q3943" s="2">
        <v>0</v>
      </c>
      <c r="R3943" s="2">
        <v>0</v>
      </c>
      <c r="S3943" s="2">
        <v>0</v>
      </c>
      <c r="T3943" s="2">
        <v>0</v>
      </c>
      <c r="U3943" s="2">
        <v>82.55</v>
      </c>
      <c r="V3943" t="s">
        <v>55</v>
      </c>
    </row>
    <row r="3944" spans="1:22" ht="15.75" hidden="1" thickBot="1" x14ac:dyDescent="0.3">
      <c r="A3944" t="s">
        <v>8265</v>
      </c>
      <c r="B3944" s="6" t="s">
        <v>10539</v>
      </c>
      <c r="C3944" t="s">
        <v>1</v>
      </c>
      <c r="D3944" t="s">
        <v>7706</v>
      </c>
      <c r="E3944" t="s">
        <v>10329</v>
      </c>
      <c r="F3944" t="s">
        <v>10330</v>
      </c>
      <c r="G3944">
        <v>7271</v>
      </c>
      <c r="H3944">
        <v>7271</v>
      </c>
      <c r="I3944">
        <v>7271</v>
      </c>
      <c r="J3944">
        <v>7271</v>
      </c>
      <c r="K3944">
        <v>0</v>
      </c>
      <c r="L3944" s="2">
        <v>0</v>
      </c>
      <c r="M3944" s="2">
        <v>0</v>
      </c>
      <c r="N3944" s="2">
        <v>0</v>
      </c>
      <c r="O3944" s="2">
        <v>21.95</v>
      </c>
      <c r="P3944" s="2">
        <v>0</v>
      </c>
      <c r="Q3944" s="2">
        <v>0</v>
      </c>
      <c r="R3944" s="2">
        <v>0</v>
      </c>
      <c r="S3944" s="2">
        <v>0</v>
      </c>
      <c r="T3944" s="2">
        <v>0</v>
      </c>
      <c r="U3944" s="2">
        <v>21.95</v>
      </c>
      <c r="V3944" t="s">
        <v>55</v>
      </c>
    </row>
    <row r="3945" spans="1:22" ht="15.75" hidden="1" thickBot="1" x14ac:dyDescent="0.3">
      <c r="A3945" t="s">
        <v>8265</v>
      </c>
      <c r="B3945" s="6" t="s">
        <v>10539</v>
      </c>
      <c r="C3945" t="s">
        <v>1</v>
      </c>
      <c r="D3945" t="s">
        <v>7706</v>
      </c>
      <c r="E3945" t="s">
        <v>10329</v>
      </c>
      <c r="F3945" t="s">
        <v>10330</v>
      </c>
      <c r="G3945">
        <v>7270</v>
      </c>
      <c r="H3945">
        <v>7270</v>
      </c>
      <c r="I3945">
        <v>7270</v>
      </c>
      <c r="J3945">
        <v>7270</v>
      </c>
      <c r="K3945">
        <v>0</v>
      </c>
      <c r="L3945" s="2">
        <v>0</v>
      </c>
      <c r="M3945" s="2">
        <v>0</v>
      </c>
      <c r="N3945" s="2">
        <v>0</v>
      </c>
      <c r="O3945" s="2">
        <v>497</v>
      </c>
      <c r="P3945" s="2">
        <v>0</v>
      </c>
      <c r="Q3945" s="2">
        <v>0</v>
      </c>
      <c r="R3945" s="2">
        <v>0</v>
      </c>
      <c r="S3945" s="2">
        <v>0</v>
      </c>
      <c r="T3945" s="2">
        <v>0</v>
      </c>
      <c r="U3945" s="2">
        <v>497</v>
      </c>
      <c r="V3945" t="s">
        <v>55</v>
      </c>
    </row>
    <row r="3946" spans="1:22" ht="15.75" hidden="1" thickBot="1" x14ac:dyDescent="0.3">
      <c r="A3946" t="s">
        <v>8265</v>
      </c>
      <c r="B3946" s="6" t="s">
        <v>10539</v>
      </c>
      <c r="C3946" t="s">
        <v>1</v>
      </c>
      <c r="D3946" t="s">
        <v>7706</v>
      </c>
      <c r="E3946" t="s">
        <v>10329</v>
      </c>
      <c r="F3946" t="s">
        <v>10330</v>
      </c>
      <c r="G3946">
        <v>7269</v>
      </c>
      <c r="H3946">
        <v>7269</v>
      </c>
      <c r="I3946">
        <v>7269</v>
      </c>
      <c r="J3946">
        <v>7269</v>
      </c>
      <c r="K3946">
        <v>0</v>
      </c>
      <c r="L3946" s="2">
        <v>0</v>
      </c>
      <c r="M3946" s="2">
        <v>0</v>
      </c>
      <c r="N3946" s="2">
        <v>0</v>
      </c>
      <c r="O3946" s="2">
        <v>125.6</v>
      </c>
      <c r="P3946" s="2">
        <v>0</v>
      </c>
      <c r="Q3946" s="2">
        <v>0</v>
      </c>
      <c r="R3946" s="2">
        <v>0</v>
      </c>
      <c r="S3946" s="2">
        <v>0</v>
      </c>
      <c r="T3946" s="2">
        <v>0</v>
      </c>
      <c r="U3946" s="2">
        <v>125.6</v>
      </c>
      <c r="V3946" t="s">
        <v>55</v>
      </c>
    </row>
    <row r="3947" spans="1:22" ht="15.75" hidden="1" thickBot="1" x14ac:dyDescent="0.3">
      <c r="A3947" t="s">
        <v>8265</v>
      </c>
      <c r="B3947" s="6" t="s">
        <v>10539</v>
      </c>
      <c r="C3947" t="s">
        <v>1</v>
      </c>
      <c r="D3947" t="s">
        <v>7706</v>
      </c>
      <c r="E3947" t="s">
        <v>10329</v>
      </c>
      <c r="F3947" t="s">
        <v>10330</v>
      </c>
      <c r="G3947">
        <v>7268</v>
      </c>
      <c r="H3947">
        <v>7268</v>
      </c>
      <c r="I3947">
        <v>7268</v>
      </c>
      <c r="J3947">
        <v>7268</v>
      </c>
      <c r="K3947">
        <v>0</v>
      </c>
      <c r="L3947" s="2">
        <v>0</v>
      </c>
      <c r="M3947" s="2">
        <v>0</v>
      </c>
      <c r="N3947" s="2">
        <v>0</v>
      </c>
      <c r="O3947" s="2">
        <v>45</v>
      </c>
      <c r="P3947" s="2">
        <v>0</v>
      </c>
      <c r="Q3947" s="2">
        <v>0</v>
      </c>
      <c r="R3947" s="2">
        <v>0</v>
      </c>
      <c r="S3947" s="2">
        <v>0</v>
      </c>
      <c r="T3947" s="2">
        <v>0</v>
      </c>
      <c r="U3947" s="2">
        <v>45</v>
      </c>
      <c r="V3947" t="s">
        <v>55</v>
      </c>
    </row>
    <row r="3948" spans="1:22" ht="15.75" hidden="1" thickBot="1" x14ac:dyDescent="0.3">
      <c r="A3948" t="s">
        <v>8265</v>
      </c>
      <c r="B3948" s="6" t="s">
        <v>10539</v>
      </c>
      <c r="C3948" t="s">
        <v>1</v>
      </c>
      <c r="D3948" t="s">
        <v>7706</v>
      </c>
      <c r="E3948" t="s">
        <v>10329</v>
      </c>
      <c r="F3948" t="s">
        <v>10330</v>
      </c>
      <c r="G3948">
        <v>7267</v>
      </c>
      <c r="H3948">
        <v>7267</v>
      </c>
      <c r="I3948">
        <v>7267</v>
      </c>
      <c r="J3948">
        <v>7267</v>
      </c>
      <c r="K3948">
        <v>0</v>
      </c>
      <c r="L3948" s="2">
        <v>0</v>
      </c>
      <c r="M3948" s="2">
        <v>0</v>
      </c>
      <c r="N3948" s="2">
        <v>0</v>
      </c>
      <c r="O3948" s="2">
        <v>29.6</v>
      </c>
      <c r="P3948" s="2">
        <v>0</v>
      </c>
      <c r="Q3948" s="2">
        <v>0</v>
      </c>
      <c r="R3948" s="2">
        <v>0</v>
      </c>
      <c r="S3948" s="2">
        <v>0</v>
      </c>
      <c r="T3948" s="2">
        <v>0</v>
      </c>
      <c r="U3948" s="2">
        <v>29.6</v>
      </c>
      <c r="V3948" t="s">
        <v>55</v>
      </c>
    </row>
    <row r="3949" spans="1:22" ht="15.75" hidden="1" thickBot="1" x14ac:dyDescent="0.3">
      <c r="A3949" t="s">
        <v>8265</v>
      </c>
      <c r="B3949" s="6" t="s">
        <v>10539</v>
      </c>
      <c r="C3949" t="s">
        <v>1</v>
      </c>
      <c r="D3949" t="s">
        <v>7706</v>
      </c>
      <c r="E3949" t="s">
        <v>10329</v>
      </c>
      <c r="F3949" t="s">
        <v>10330</v>
      </c>
      <c r="G3949">
        <v>7266</v>
      </c>
      <c r="H3949">
        <v>7266</v>
      </c>
      <c r="I3949">
        <v>7266</v>
      </c>
      <c r="J3949">
        <v>7266</v>
      </c>
      <c r="K3949">
        <v>0</v>
      </c>
      <c r="L3949" s="2">
        <v>0</v>
      </c>
      <c r="M3949" s="2">
        <v>0</v>
      </c>
      <c r="N3949" s="2">
        <v>0</v>
      </c>
      <c r="O3949" s="2">
        <v>165</v>
      </c>
      <c r="P3949" s="2">
        <v>0</v>
      </c>
      <c r="Q3949" s="2">
        <v>0</v>
      </c>
      <c r="R3949" s="2">
        <v>0</v>
      </c>
      <c r="S3949" s="2">
        <v>0</v>
      </c>
      <c r="T3949" s="2">
        <v>0</v>
      </c>
      <c r="U3949" s="2">
        <v>165</v>
      </c>
      <c r="V3949" t="s">
        <v>55</v>
      </c>
    </row>
    <row r="3950" spans="1:22" ht="15.75" hidden="1" thickBot="1" x14ac:dyDescent="0.3">
      <c r="A3950" t="s">
        <v>8265</v>
      </c>
      <c r="B3950" s="6" t="s">
        <v>10539</v>
      </c>
      <c r="C3950" t="s">
        <v>1</v>
      </c>
      <c r="D3950" t="s">
        <v>7706</v>
      </c>
      <c r="E3950" t="s">
        <v>10329</v>
      </c>
      <c r="F3950" t="s">
        <v>10330</v>
      </c>
      <c r="G3950">
        <v>7265</v>
      </c>
      <c r="H3950">
        <v>7265</v>
      </c>
      <c r="I3950">
        <v>7265</v>
      </c>
      <c r="J3950">
        <v>7265</v>
      </c>
      <c r="K3950">
        <v>0</v>
      </c>
      <c r="L3950" s="2">
        <v>0</v>
      </c>
      <c r="M3950" s="2">
        <v>0</v>
      </c>
      <c r="N3950" s="2">
        <v>0</v>
      </c>
      <c r="O3950" s="2">
        <v>11</v>
      </c>
      <c r="P3950" s="2">
        <v>0</v>
      </c>
      <c r="Q3950" s="2">
        <v>0</v>
      </c>
      <c r="R3950" s="2">
        <v>0</v>
      </c>
      <c r="S3950" s="2">
        <v>0</v>
      </c>
      <c r="T3950" s="2">
        <v>0</v>
      </c>
      <c r="U3950" s="2">
        <v>11</v>
      </c>
      <c r="V3950" t="s">
        <v>55</v>
      </c>
    </row>
    <row r="3951" spans="1:22" ht="15.75" hidden="1" thickBot="1" x14ac:dyDescent="0.3">
      <c r="A3951" t="s">
        <v>8265</v>
      </c>
      <c r="B3951" s="6" t="s">
        <v>10539</v>
      </c>
      <c r="C3951" t="s">
        <v>1</v>
      </c>
      <c r="D3951" t="s">
        <v>7706</v>
      </c>
      <c r="E3951" t="s">
        <v>10329</v>
      </c>
      <c r="F3951" t="s">
        <v>10330</v>
      </c>
      <c r="G3951">
        <v>7264</v>
      </c>
      <c r="H3951">
        <v>7264</v>
      </c>
      <c r="I3951">
        <v>7264</v>
      </c>
      <c r="J3951">
        <v>7264</v>
      </c>
      <c r="K3951">
        <v>0</v>
      </c>
      <c r="L3951" s="2">
        <v>0</v>
      </c>
      <c r="M3951" s="2">
        <v>0</v>
      </c>
      <c r="N3951" s="2">
        <v>0</v>
      </c>
      <c r="O3951" s="2">
        <v>25</v>
      </c>
      <c r="P3951" s="2">
        <v>0</v>
      </c>
      <c r="Q3951" s="2">
        <v>0</v>
      </c>
      <c r="R3951" s="2">
        <v>0</v>
      </c>
      <c r="S3951" s="2">
        <v>0</v>
      </c>
      <c r="T3951" s="2">
        <v>0</v>
      </c>
      <c r="U3951" s="2">
        <v>25</v>
      </c>
      <c r="V3951" t="s">
        <v>55</v>
      </c>
    </row>
    <row r="3952" spans="1:22" ht="15.75" hidden="1" thickBot="1" x14ac:dyDescent="0.3">
      <c r="A3952" t="s">
        <v>8265</v>
      </c>
      <c r="B3952" s="6" t="s">
        <v>10539</v>
      </c>
      <c r="C3952" t="s">
        <v>1</v>
      </c>
      <c r="D3952" t="s">
        <v>7706</v>
      </c>
      <c r="E3952" t="s">
        <v>10329</v>
      </c>
      <c r="F3952" t="s">
        <v>10330</v>
      </c>
      <c r="G3952">
        <v>7263</v>
      </c>
      <c r="H3952">
        <v>7263</v>
      </c>
      <c r="I3952">
        <v>7263</v>
      </c>
      <c r="J3952">
        <v>7263</v>
      </c>
      <c r="K3952">
        <v>0</v>
      </c>
      <c r="L3952" s="2">
        <v>0</v>
      </c>
      <c r="M3952" s="2">
        <v>0</v>
      </c>
      <c r="N3952" s="2">
        <v>0</v>
      </c>
      <c r="O3952" s="2">
        <v>20</v>
      </c>
      <c r="P3952" s="2">
        <v>0</v>
      </c>
      <c r="Q3952" s="2">
        <v>0</v>
      </c>
      <c r="R3952" s="2">
        <v>0</v>
      </c>
      <c r="S3952" s="2">
        <v>0</v>
      </c>
      <c r="T3952" s="2">
        <v>0</v>
      </c>
      <c r="U3952" s="2">
        <v>20</v>
      </c>
      <c r="V3952" t="s">
        <v>55</v>
      </c>
    </row>
    <row r="3953" spans="1:22" ht="15.75" hidden="1" thickBot="1" x14ac:dyDescent="0.3">
      <c r="A3953" t="s">
        <v>8265</v>
      </c>
      <c r="B3953" s="6" t="s">
        <v>10539</v>
      </c>
      <c r="C3953" t="s">
        <v>1</v>
      </c>
      <c r="D3953" t="s">
        <v>7706</v>
      </c>
      <c r="E3953" t="s">
        <v>10329</v>
      </c>
      <c r="F3953" t="s">
        <v>10330</v>
      </c>
      <c r="G3953">
        <v>7262</v>
      </c>
      <c r="H3953">
        <v>7262</v>
      </c>
      <c r="I3953">
        <v>7262</v>
      </c>
      <c r="J3953">
        <v>7262</v>
      </c>
      <c r="K3953">
        <v>0</v>
      </c>
      <c r="L3953" s="2">
        <v>0</v>
      </c>
      <c r="M3953" s="2">
        <v>0</v>
      </c>
      <c r="N3953" s="2">
        <v>0</v>
      </c>
      <c r="O3953" s="2">
        <v>32.9</v>
      </c>
      <c r="P3953" s="2">
        <v>0</v>
      </c>
      <c r="Q3953" s="2">
        <v>0</v>
      </c>
      <c r="R3953" s="2">
        <v>0</v>
      </c>
      <c r="S3953" s="2">
        <v>0</v>
      </c>
      <c r="T3953" s="2">
        <v>0</v>
      </c>
      <c r="U3953" s="2">
        <v>32.9</v>
      </c>
      <c r="V3953" t="s">
        <v>55</v>
      </c>
    </row>
    <row r="3954" spans="1:22" ht="15.75" hidden="1" thickBot="1" x14ac:dyDescent="0.3">
      <c r="A3954" t="s">
        <v>8265</v>
      </c>
      <c r="B3954" s="6" t="s">
        <v>10539</v>
      </c>
      <c r="C3954" t="s">
        <v>1</v>
      </c>
      <c r="D3954" t="s">
        <v>7706</v>
      </c>
      <c r="E3954" t="s">
        <v>10329</v>
      </c>
      <c r="F3954" t="s">
        <v>10330</v>
      </c>
      <c r="G3954">
        <v>7261</v>
      </c>
      <c r="H3954">
        <v>7261</v>
      </c>
      <c r="I3954">
        <v>7261</v>
      </c>
      <c r="J3954">
        <v>7261</v>
      </c>
      <c r="K3954">
        <v>0</v>
      </c>
      <c r="L3954" s="2">
        <v>0</v>
      </c>
      <c r="M3954" s="2">
        <v>0</v>
      </c>
      <c r="N3954" s="2">
        <v>0</v>
      </c>
      <c r="O3954" s="2">
        <v>225</v>
      </c>
      <c r="P3954" s="2">
        <v>0</v>
      </c>
      <c r="Q3954" s="2">
        <v>0</v>
      </c>
      <c r="R3954" s="2">
        <v>0</v>
      </c>
      <c r="S3954" s="2">
        <v>0</v>
      </c>
      <c r="T3954" s="2">
        <v>0</v>
      </c>
      <c r="U3954" s="2">
        <v>225</v>
      </c>
      <c r="V3954" t="s">
        <v>55</v>
      </c>
    </row>
    <row r="3955" spans="1:22" ht="15.75" hidden="1" thickBot="1" x14ac:dyDescent="0.3">
      <c r="A3955" t="s">
        <v>8265</v>
      </c>
      <c r="B3955" s="6" t="s">
        <v>10539</v>
      </c>
      <c r="C3955" t="s">
        <v>1</v>
      </c>
      <c r="D3955" t="s">
        <v>7706</v>
      </c>
      <c r="E3955" t="s">
        <v>10329</v>
      </c>
      <c r="F3955" t="s">
        <v>10330</v>
      </c>
      <c r="G3955">
        <v>7260</v>
      </c>
      <c r="H3955">
        <v>7260</v>
      </c>
      <c r="I3955">
        <v>7260</v>
      </c>
      <c r="J3955">
        <v>7260</v>
      </c>
      <c r="K3955">
        <v>0</v>
      </c>
      <c r="L3955" s="2">
        <v>0</v>
      </c>
      <c r="M3955" s="2">
        <v>0</v>
      </c>
      <c r="N3955" s="2">
        <v>0</v>
      </c>
      <c r="O3955" s="2">
        <v>98.6</v>
      </c>
      <c r="P3955" s="2">
        <v>0</v>
      </c>
      <c r="Q3955" s="2">
        <v>0</v>
      </c>
      <c r="R3955" s="2">
        <v>0</v>
      </c>
      <c r="S3955" s="2">
        <v>0</v>
      </c>
      <c r="T3955" s="2">
        <v>0</v>
      </c>
      <c r="U3955" s="2">
        <v>98.6</v>
      </c>
      <c r="V3955" t="s">
        <v>55</v>
      </c>
    </row>
    <row r="3956" spans="1:22" ht="15.75" hidden="1" thickBot="1" x14ac:dyDescent="0.3">
      <c r="A3956" t="s">
        <v>8265</v>
      </c>
      <c r="B3956" s="6" t="s">
        <v>10539</v>
      </c>
      <c r="C3956" t="s">
        <v>1</v>
      </c>
      <c r="D3956" t="s">
        <v>7706</v>
      </c>
      <c r="E3956" t="s">
        <v>10329</v>
      </c>
      <c r="F3956" t="s">
        <v>10330</v>
      </c>
      <c r="G3956">
        <v>7259</v>
      </c>
      <c r="H3956">
        <v>7259</v>
      </c>
      <c r="I3956">
        <v>7259</v>
      </c>
      <c r="J3956">
        <v>7259</v>
      </c>
      <c r="K3956">
        <v>0</v>
      </c>
      <c r="L3956" s="2">
        <v>0</v>
      </c>
      <c r="M3956" s="2">
        <v>0</v>
      </c>
      <c r="N3956" s="2">
        <v>0</v>
      </c>
      <c r="O3956" s="2">
        <v>236.5</v>
      </c>
      <c r="P3956" s="2">
        <v>0</v>
      </c>
      <c r="Q3956" s="2">
        <v>0</v>
      </c>
      <c r="R3956" s="2">
        <v>0</v>
      </c>
      <c r="S3956" s="2">
        <v>0</v>
      </c>
      <c r="T3956" s="2">
        <v>0</v>
      </c>
      <c r="U3956" s="2">
        <v>236.5</v>
      </c>
      <c r="V3956" t="s">
        <v>55</v>
      </c>
    </row>
    <row r="3957" spans="1:22" ht="15.75" hidden="1" thickBot="1" x14ac:dyDescent="0.3">
      <c r="A3957" t="s">
        <v>8265</v>
      </c>
      <c r="B3957" s="6" t="s">
        <v>10539</v>
      </c>
      <c r="C3957" t="s">
        <v>1</v>
      </c>
      <c r="D3957" t="s">
        <v>7706</v>
      </c>
      <c r="E3957" t="s">
        <v>10329</v>
      </c>
      <c r="F3957" t="s">
        <v>10330</v>
      </c>
      <c r="G3957">
        <v>7258</v>
      </c>
      <c r="H3957">
        <v>7258</v>
      </c>
      <c r="I3957">
        <v>7258</v>
      </c>
      <c r="J3957">
        <v>7258</v>
      </c>
      <c r="K3957">
        <v>0</v>
      </c>
      <c r="L3957" s="2">
        <v>0</v>
      </c>
      <c r="M3957" s="2">
        <v>0</v>
      </c>
      <c r="N3957" s="2">
        <v>0</v>
      </c>
      <c r="O3957" s="2">
        <v>165</v>
      </c>
      <c r="P3957" s="2">
        <v>0</v>
      </c>
      <c r="Q3957" s="2">
        <v>0</v>
      </c>
      <c r="R3957" s="2">
        <v>0</v>
      </c>
      <c r="S3957" s="2">
        <v>0</v>
      </c>
      <c r="T3957" s="2">
        <v>0</v>
      </c>
      <c r="U3957" s="2">
        <v>165</v>
      </c>
      <c r="V3957" t="s">
        <v>55</v>
      </c>
    </row>
    <row r="3958" spans="1:22" ht="15.75" hidden="1" thickBot="1" x14ac:dyDescent="0.3">
      <c r="A3958" t="s">
        <v>8265</v>
      </c>
      <c r="B3958" s="6" t="s">
        <v>10539</v>
      </c>
      <c r="C3958" t="s">
        <v>1</v>
      </c>
      <c r="D3958" t="s">
        <v>7706</v>
      </c>
      <c r="E3958" t="s">
        <v>10329</v>
      </c>
      <c r="F3958" t="s">
        <v>10330</v>
      </c>
      <c r="G3958">
        <v>7257</v>
      </c>
      <c r="H3958">
        <v>7257</v>
      </c>
      <c r="I3958">
        <v>7257</v>
      </c>
      <c r="J3958">
        <v>7257</v>
      </c>
      <c r="K3958">
        <v>0</v>
      </c>
      <c r="L3958" s="2">
        <v>0</v>
      </c>
      <c r="M3958" s="2">
        <v>0</v>
      </c>
      <c r="N3958" s="2">
        <v>0</v>
      </c>
      <c r="O3958" s="2">
        <v>114.95</v>
      </c>
      <c r="P3958" s="2">
        <v>0</v>
      </c>
      <c r="Q3958" s="2">
        <v>0</v>
      </c>
      <c r="R3958" s="2">
        <v>0</v>
      </c>
      <c r="S3958" s="2">
        <v>0</v>
      </c>
      <c r="T3958" s="2">
        <v>0</v>
      </c>
      <c r="U3958" s="2">
        <v>114.95</v>
      </c>
      <c r="V3958" t="s">
        <v>55</v>
      </c>
    </row>
    <row r="3959" spans="1:22" ht="15.75" hidden="1" thickBot="1" x14ac:dyDescent="0.3">
      <c r="A3959" t="s">
        <v>8265</v>
      </c>
      <c r="B3959" s="6" t="s">
        <v>10539</v>
      </c>
      <c r="C3959" t="s">
        <v>1</v>
      </c>
      <c r="D3959" t="s">
        <v>7706</v>
      </c>
      <c r="E3959" t="s">
        <v>10329</v>
      </c>
      <c r="F3959" t="s">
        <v>10330</v>
      </c>
      <c r="G3959">
        <v>7256</v>
      </c>
      <c r="H3959">
        <v>7256</v>
      </c>
      <c r="I3959">
        <v>7256</v>
      </c>
      <c r="J3959">
        <v>7256</v>
      </c>
      <c r="K3959">
        <v>0</v>
      </c>
      <c r="L3959" s="2">
        <v>0</v>
      </c>
      <c r="M3959" s="2">
        <v>0</v>
      </c>
      <c r="N3959" s="2">
        <v>0</v>
      </c>
      <c r="O3959" s="2">
        <v>136.04</v>
      </c>
      <c r="P3959" s="2">
        <v>0</v>
      </c>
      <c r="Q3959" s="2">
        <v>0</v>
      </c>
      <c r="R3959" s="2">
        <v>0</v>
      </c>
      <c r="S3959" s="2">
        <v>0</v>
      </c>
      <c r="T3959" s="2">
        <v>0</v>
      </c>
      <c r="U3959" s="2">
        <v>136.04</v>
      </c>
      <c r="V3959" t="s">
        <v>55</v>
      </c>
    </row>
    <row r="3960" spans="1:22" ht="15.75" hidden="1" thickBot="1" x14ac:dyDescent="0.3">
      <c r="A3960" t="s">
        <v>8265</v>
      </c>
      <c r="B3960" s="6" t="s">
        <v>10539</v>
      </c>
      <c r="C3960" t="s">
        <v>1</v>
      </c>
      <c r="D3960" t="s">
        <v>7706</v>
      </c>
      <c r="E3960" t="s">
        <v>10329</v>
      </c>
      <c r="F3960" t="s">
        <v>10330</v>
      </c>
      <c r="G3960">
        <v>7255</v>
      </c>
      <c r="H3960">
        <v>7255</v>
      </c>
      <c r="I3960">
        <v>7255</v>
      </c>
      <c r="J3960">
        <v>7255</v>
      </c>
      <c r="K3960">
        <v>0</v>
      </c>
      <c r="L3960" s="2">
        <v>0</v>
      </c>
      <c r="M3960" s="2">
        <v>0</v>
      </c>
      <c r="N3960" s="2">
        <v>0</v>
      </c>
      <c r="O3960" s="2">
        <v>585</v>
      </c>
      <c r="P3960" s="2">
        <v>0</v>
      </c>
      <c r="Q3960" s="2">
        <v>0</v>
      </c>
      <c r="R3960" s="2">
        <v>0</v>
      </c>
      <c r="S3960" s="2">
        <v>0</v>
      </c>
      <c r="T3960" s="2">
        <v>0</v>
      </c>
      <c r="U3960" s="2">
        <v>585</v>
      </c>
      <c r="V3960" t="s">
        <v>55</v>
      </c>
    </row>
    <row r="3961" spans="1:22" ht="15.75" hidden="1" thickBot="1" x14ac:dyDescent="0.3">
      <c r="A3961" t="s">
        <v>8265</v>
      </c>
      <c r="B3961" s="6" t="s">
        <v>10539</v>
      </c>
      <c r="C3961" t="s">
        <v>1</v>
      </c>
      <c r="D3961" t="s">
        <v>7706</v>
      </c>
      <c r="E3961" t="s">
        <v>10329</v>
      </c>
      <c r="F3961" t="s">
        <v>10330</v>
      </c>
      <c r="G3961">
        <v>7254</v>
      </c>
      <c r="H3961">
        <v>7254</v>
      </c>
      <c r="I3961">
        <v>7254</v>
      </c>
      <c r="J3961">
        <v>7254</v>
      </c>
      <c r="K3961">
        <v>0</v>
      </c>
      <c r="L3961" s="2">
        <v>0</v>
      </c>
      <c r="M3961" s="2">
        <v>0</v>
      </c>
      <c r="N3961" s="2">
        <v>0</v>
      </c>
      <c r="O3961" s="2">
        <v>444</v>
      </c>
      <c r="P3961" s="2">
        <v>0</v>
      </c>
      <c r="Q3961" s="2">
        <v>0</v>
      </c>
      <c r="R3961" s="2">
        <v>0</v>
      </c>
      <c r="S3961" s="2">
        <v>0</v>
      </c>
      <c r="T3961" s="2">
        <v>0</v>
      </c>
      <c r="U3961" s="2">
        <v>444</v>
      </c>
      <c r="V3961" t="s">
        <v>55</v>
      </c>
    </row>
    <row r="3962" spans="1:22" ht="15.75" hidden="1" thickBot="1" x14ac:dyDescent="0.3">
      <c r="A3962" t="s">
        <v>8265</v>
      </c>
      <c r="B3962" s="6" t="s">
        <v>10539</v>
      </c>
      <c r="C3962" t="s">
        <v>1</v>
      </c>
      <c r="D3962" t="s">
        <v>7706</v>
      </c>
      <c r="E3962" t="s">
        <v>10329</v>
      </c>
      <c r="F3962" t="s">
        <v>10330</v>
      </c>
      <c r="G3962">
        <v>7253</v>
      </c>
      <c r="H3962">
        <v>7253</v>
      </c>
      <c r="I3962">
        <v>7253</v>
      </c>
      <c r="J3962">
        <v>7253</v>
      </c>
      <c r="K3962">
        <v>0</v>
      </c>
      <c r="L3962" s="2">
        <v>0</v>
      </c>
      <c r="M3962" s="2">
        <v>0</v>
      </c>
      <c r="N3962" s="2">
        <v>0</v>
      </c>
      <c r="O3962" s="2">
        <v>200</v>
      </c>
      <c r="P3962" s="2">
        <v>0</v>
      </c>
      <c r="Q3962" s="2">
        <v>0</v>
      </c>
      <c r="R3962" s="2">
        <v>0</v>
      </c>
      <c r="S3962" s="2">
        <v>0</v>
      </c>
      <c r="T3962" s="2">
        <v>0</v>
      </c>
      <c r="U3962" s="2">
        <v>200</v>
      </c>
      <c r="V3962" t="s">
        <v>55</v>
      </c>
    </row>
    <row r="3963" spans="1:22" ht="15.75" hidden="1" thickBot="1" x14ac:dyDescent="0.3">
      <c r="A3963" t="s">
        <v>8265</v>
      </c>
      <c r="B3963" s="6" t="s">
        <v>10539</v>
      </c>
      <c r="C3963" t="s">
        <v>1</v>
      </c>
      <c r="D3963" t="s">
        <v>7706</v>
      </c>
      <c r="E3963" t="s">
        <v>10329</v>
      </c>
      <c r="F3963" t="s">
        <v>10330</v>
      </c>
      <c r="G3963">
        <v>7252</v>
      </c>
      <c r="H3963">
        <v>7252</v>
      </c>
      <c r="I3963">
        <v>7252</v>
      </c>
      <c r="J3963">
        <v>7252</v>
      </c>
      <c r="K3963">
        <v>0</v>
      </c>
      <c r="L3963" s="2">
        <v>0</v>
      </c>
      <c r="M3963" s="2">
        <v>0</v>
      </c>
      <c r="N3963" s="2">
        <v>0</v>
      </c>
      <c r="O3963" s="2">
        <v>127.07</v>
      </c>
      <c r="P3963" s="2">
        <v>0</v>
      </c>
      <c r="Q3963" s="2">
        <v>0</v>
      </c>
      <c r="R3963" s="2">
        <v>0</v>
      </c>
      <c r="S3963" s="2">
        <v>0</v>
      </c>
      <c r="T3963" s="2">
        <v>0</v>
      </c>
      <c r="U3963" s="2">
        <v>127.07</v>
      </c>
      <c r="V3963" t="s">
        <v>55</v>
      </c>
    </row>
    <row r="3964" spans="1:22" ht="15.75" hidden="1" thickBot="1" x14ac:dyDescent="0.3">
      <c r="A3964" t="s">
        <v>8265</v>
      </c>
      <c r="B3964" s="6" t="s">
        <v>10539</v>
      </c>
      <c r="C3964" t="s">
        <v>1</v>
      </c>
      <c r="D3964" t="s">
        <v>7706</v>
      </c>
      <c r="E3964" t="s">
        <v>10329</v>
      </c>
      <c r="F3964" t="s">
        <v>10330</v>
      </c>
      <c r="G3964">
        <v>7251</v>
      </c>
      <c r="H3964">
        <v>7251</v>
      </c>
      <c r="I3964">
        <v>7251</v>
      </c>
      <c r="J3964">
        <v>7251</v>
      </c>
      <c r="K3964">
        <v>0</v>
      </c>
      <c r="L3964" s="2">
        <v>0</v>
      </c>
      <c r="M3964" s="2">
        <v>0</v>
      </c>
      <c r="N3964" s="2">
        <v>0</v>
      </c>
      <c r="O3964" s="2">
        <v>66.2</v>
      </c>
      <c r="P3964" s="2">
        <v>0</v>
      </c>
      <c r="Q3964" s="2">
        <v>0</v>
      </c>
      <c r="R3964" s="2">
        <v>0</v>
      </c>
      <c r="S3964" s="2">
        <v>0</v>
      </c>
      <c r="T3964" s="2">
        <v>0</v>
      </c>
      <c r="U3964" s="2">
        <v>66.2</v>
      </c>
      <c r="V3964" t="s">
        <v>55</v>
      </c>
    </row>
    <row r="3965" spans="1:22" ht="15.75" hidden="1" thickBot="1" x14ac:dyDescent="0.3">
      <c r="A3965" t="s">
        <v>8265</v>
      </c>
      <c r="B3965" s="6" t="s">
        <v>10538</v>
      </c>
      <c r="C3965" t="s">
        <v>1</v>
      </c>
      <c r="D3965" t="s">
        <v>7706</v>
      </c>
      <c r="E3965" t="s">
        <v>10329</v>
      </c>
      <c r="F3965" t="s">
        <v>10330</v>
      </c>
      <c r="G3965">
        <v>7250</v>
      </c>
      <c r="H3965">
        <v>7250</v>
      </c>
      <c r="I3965">
        <v>7250</v>
      </c>
      <c r="J3965">
        <v>7250</v>
      </c>
      <c r="K3965">
        <v>0</v>
      </c>
      <c r="L3965" s="2">
        <v>0</v>
      </c>
      <c r="M3965" s="2">
        <v>0</v>
      </c>
      <c r="N3965" s="2">
        <v>0</v>
      </c>
      <c r="O3965" s="2">
        <v>140.69999999999999</v>
      </c>
      <c r="P3965" s="2">
        <v>0</v>
      </c>
      <c r="Q3965" s="2">
        <v>0</v>
      </c>
      <c r="R3965" s="2">
        <v>0</v>
      </c>
      <c r="S3965" s="2">
        <v>0</v>
      </c>
      <c r="T3965" s="2">
        <v>0</v>
      </c>
      <c r="U3965" s="2">
        <v>140.69999999999999</v>
      </c>
      <c r="V3965" t="s">
        <v>55</v>
      </c>
    </row>
    <row r="3966" spans="1:22" ht="15.75" hidden="1" thickBot="1" x14ac:dyDescent="0.3">
      <c r="A3966" t="s">
        <v>8265</v>
      </c>
      <c r="B3966" s="6" t="s">
        <v>10538</v>
      </c>
      <c r="C3966" t="s">
        <v>1</v>
      </c>
      <c r="D3966" t="s">
        <v>7706</v>
      </c>
      <c r="E3966" t="s">
        <v>10329</v>
      </c>
      <c r="F3966" t="s">
        <v>10330</v>
      </c>
      <c r="G3966">
        <v>7249</v>
      </c>
      <c r="H3966">
        <v>7249</v>
      </c>
      <c r="I3966">
        <v>7249</v>
      </c>
      <c r="J3966">
        <v>7249</v>
      </c>
      <c r="K3966">
        <v>0</v>
      </c>
      <c r="L3966" s="2">
        <v>0</v>
      </c>
      <c r="M3966" s="2">
        <v>0</v>
      </c>
      <c r="N3966" s="2">
        <v>0</v>
      </c>
      <c r="O3966" s="2">
        <v>104</v>
      </c>
      <c r="P3966" s="2">
        <v>0</v>
      </c>
      <c r="Q3966" s="2">
        <v>0</v>
      </c>
      <c r="R3966" s="2">
        <v>0</v>
      </c>
      <c r="S3966" s="2">
        <v>0</v>
      </c>
      <c r="T3966" s="2">
        <v>0</v>
      </c>
      <c r="U3966" s="2">
        <v>104</v>
      </c>
      <c r="V3966" t="s">
        <v>55</v>
      </c>
    </row>
    <row r="3967" spans="1:22" ht="15.75" hidden="1" thickBot="1" x14ac:dyDescent="0.3">
      <c r="A3967" t="s">
        <v>8265</v>
      </c>
      <c r="B3967" s="6" t="s">
        <v>10538</v>
      </c>
      <c r="C3967" t="s">
        <v>1</v>
      </c>
      <c r="D3967" t="s">
        <v>7706</v>
      </c>
      <c r="E3967" t="s">
        <v>10329</v>
      </c>
      <c r="F3967" t="s">
        <v>10330</v>
      </c>
      <c r="G3967">
        <v>7248</v>
      </c>
      <c r="H3967">
        <v>7248</v>
      </c>
      <c r="I3967">
        <v>7248</v>
      </c>
      <c r="J3967">
        <v>7248</v>
      </c>
      <c r="K3967">
        <v>0</v>
      </c>
      <c r="L3967" s="2">
        <v>0</v>
      </c>
      <c r="M3967" s="2">
        <v>0</v>
      </c>
      <c r="N3967" s="2">
        <v>0</v>
      </c>
      <c r="O3967" s="2">
        <v>493.5</v>
      </c>
      <c r="P3967" s="2">
        <v>0</v>
      </c>
      <c r="Q3967" s="2">
        <v>0</v>
      </c>
      <c r="R3967" s="2">
        <v>0</v>
      </c>
      <c r="S3967" s="2">
        <v>0</v>
      </c>
      <c r="T3967" s="2">
        <v>0</v>
      </c>
      <c r="U3967" s="2">
        <v>493.5</v>
      </c>
      <c r="V3967" t="s">
        <v>55</v>
      </c>
    </row>
    <row r="3968" spans="1:22" ht="15.75" hidden="1" thickBot="1" x14ac:dyDescent="0.3">
      <c r="A3968" t="s">
        <v>8265</v>
      </c>
      <c r="B3968" s="6" t="s">
        <v>10538</v>
      </c>
      <c r="C3968" t="s">
        <v>1</v>
      </c>
      <c r="D3968" t="s">
        <v>7706</v>
      </c>
      <c r="E3968" t="s">
        <v>10329</v>
      </c>
      <c r="F3968" t="s">
        <v>10330</v>
      </c>
      <c r="G3968">
        <v>7247</v>
      </c>
      <c r="H3968">
        <v>7247</v>
      </c>
      <c r="I3968">
        <v>7247</v>
      </c>
      <c r="J3968">
        <v>7247</v>
      </c>
      <c r="K3968">
        <v>0</v>
      </c>
      <c r="L3968" s="2">
        <v>0</v>
      </c>
      <c r="M3968" s="2">
        <v>0</v>
      </c>
      <c r="N3968" s="2">
        <v>0</v>
      </c>
      <c r="O3968" s="2">
        <v>188.5</v>
      </c>
      <c r="P3968" s="2">
        <v>0</v>
      </c>
      <c r="Q3968" s="2">
        <v>0</v>
      </c>
      <c r="R3968" s="2">
        <v>0</v>
      </c>
      <c r="S3968" s="2">
        <v>0</v>
      </c>
      <c r="T3968" s="2">
        <v>0</v>
      </c>
      <c r="U3968" s="2">
        <v>188.5</v>
      </c>
      <c r="V3968" t="s">
        <v>55</v>
      </c>
    </row>
    <row r="3969" spans="1:22" ht="15.75" hidden="1" thickBot="1" x14ac:dyDescent="0.3">
      <c r="A3969" t="s">
        <v>8265</v>
      </c>
      <c r="B3969" s="6" t="s">
        <v>10538</v>
      </c>
      <c r="C3969" t="s">
        <v>1</v>
      </c>
      <c r="D3969" t="s">
        <v>7706</v>
      </c>
      <c r="E3969" t="s">
        <v>10329</v>
      </c>
      <c r="F3969" t="s">
        <v>10330</v>
      </c>
      <c r="G3969">
        <v>7246</v>
      </c>
      <c r="H3969">
        <v>7246</v>
      </c>
      <c r="I3969">
        <v>7246</v>
      </c>
      <c r="J3969">
        <v>7246</v>
      </c>
      <c r="K3969">
        <v>0</v>
      </c>
      <c r="L3969" s="2">
        <v>0</v>
      </c>
      <c r="M3969" s="2">
        <v>0</v>
      </c>
      <c r="N3969" s="2">
        <v>0</v>
      </c>
      <c r="O3969" s="2">
        <v>548</v>
      </c>
      <c r="P3969" s="2">
        <v>0</v>
      </c>
      <c r="Q3969" s="2">
        <v>0</v>
      </c>
      <c r="R3969" s="2">
        <v>0</v>
      </c>
      <c r="S3969" s="2">
        <v>0</v>
      </c>
      <c r="T3969" s="2">
        <v>0</v>
      </c>
      <c r="U3969" s="2">
        <v>548</v>
      </c>
      <c r="V3969" t="s">
        <v>55</v>
      </c>
    </row>
    <row r="3970" spans="1:22" ht="15.75" hidden="1" thickBot="1" x14ac:dyDescent="0.3">
      <c r="A3970" t="s">
        <v>8265</v>
      </c>
      <c r="B3970" s="6" t="s">
        <v>10538</v>
      </c>
      <c r="C3970" t="s">
        <v>1</v>
      </c>
      <c r="D3970" t="s">
        <v>7706</v>
      </c>
      <c r="E3970" t="s">
        <v>10329</v>
      </c>
      <c r="F3970" t="s">
        <v>10330</v>
      </c>
      <c r="G3970">
        <v>7245</v>
      </c>
      <c r="H3970">
        <v>7245</v>
      </c>
      <c r="I3970">
        <v>7245</v>
      </c>
      <c r="J3970">
        <v>7245</v>
      </c>
      <c r="K3970">
        <v>0</v>
      </c>
      <c r="L3970" s="2">
        <v>0</v>
      </c>
      <c r="M3970" s="2">
        <v>0</v>
      </c>
      <c r="N3970" s="2">
        <v>0</v>
      </c>
      <c r="O3970" s="2">
        <v>450</v>
      </c>
      <c r="P3970" s="2">
        <v>0</v>
      </c>
      <c r="Q3970" s="2">
        <v>0</v>
      </c>
      <c r="R3970" s="2">
        <v>0</v>
      </c>
      <c r="S3970" s="2">
        <v>0</v>
      </c>
      <c r="T3970" s="2">
        <v>0</v>
      </c>
      <c r="U3970" s="2">
        <v>450</v>
      </c>
      <c r="V3970" t="s">
        <v>55</v>
      </c>
    </row>
    <row r="3971" spans="1:22" ht="15.75" hidden="1" thickBot="1" x14ac:dyDescent="0.3">
      <c r="A3971" t="s">
        <v>8265</v>
      </c>
      <c r="B3971" s="6" t="s">
        <v>10538</v>
      </c>
      <c r="C3971" t="s">
        <v>1</v>
      </c>
      <c r="D3971" t="s">
        <v>7706</v>
      </c>
      <c r="E3971" t="s">
        <v>10329</v>
      </c>
      <c r="F3971" t="s">
        <v>10330</v>
      </c>
      <c r="G3971">
        <v>7244</v>
      </c>
      <c r="H3971">
        <v>7244</v>
      </c>
      <c r="I3971">
        <v>7244</v>
      </c>
      <c r="J3971">
        <v>7244</v>
      </c>
      <c r="K3971">
        <v>0</v>
      </c>
      <c r="L3971" s="2">
        <v>0</v>
      </c>
      <c r="M3971" s="2">
        <v>0</v>
      </c>
      <c r="N3971" s="2">
        <v>0</v>
      </c>
      <c r="O3971" s="2">
        <v>58.95</v>
      </c>
      <c r="P3971" s="2">
        <v>0</v>
      </c>
      <c r="Q3971" s="2">
        <v>0</v>
      </c>
      <c r="R3971" s="2">
        <v>0</v>
      </c>
      <c r="S3971" s="2">
        <v>0</v>
      </c>
      <c r="T3971" s="2">
        <v>0</v>
      </c>
      <c r="U3971" s="2">
        <v>58.95</v>
      </c>
      <c r="V3971" t="s">
        <v>55</v>
      </c>
    </row>
    <row r="3972" spans="1:22" ht="15.75" hidden="1" thickBot="1" x14ac:dyDescent="0.3">
      <c r="A3972" t="s">
        <v>8265</v>
      </c>
      <c r="B3972" s="6" t="s">
        <v>10538</v>
      </c>
      <c r="C3972" t="s">
        <v>1</v>
      </c>
      <c r="D3972" t="s">
        <v>7706</v>
      </c>
      <c r="E3972" t="s">
        <v>10329</v>
      </c>
      <c r="F3972" t="s">
        <v>10330</v>
      </c>
      <c r="G3972">
        <v>7243</v>
      </c>
      <c r="H3972">
        <v>7243</v>
      </c>
      <c r="I3972">
        <v>7243</v>
      </c>
      <c r="J3972">
        <v>7243</v>
      </c>
      <c r="K3972">
        <v>0</v>
      </c>
      <c r="L3972" s="2">
        <v>0</v>
      </c>
      <c r="M3972" s="2">
        <v>0</v>
      </c>
      <c r="N3972" s="2">
        <v>0</v>
      </c>
      <c r="O3972" s="2">
        <v>13.5</v>
      </c>
      <c r="P3972" s="2">
        <v>0</v>
      </c>
      <c r="Q3972" s="2">
        <v>0</v>
      </c>
      <c r="R3972" s="2">
        <v>0</v>
      </c>
      <c r="S3972" s="2">
        <v>0</v>
      </c>
      <c r="T3972" s="2">
        <v>0</v>
      </c>
      <c r="U3972" s="2">
        <v>13.5</v>
      </c>
      <c r="V3972" t="s">
        <v>55</v>
      </c>
    </row>
    <row r="3973" spans="1:22" ht="15.75" hidden="1" thickBot="1" x14ac:dyDescent="0.3">
      <c r="A3973" t="s">
        <v>8265</v>
      </c>
      <c r="B3973" s="6" t="s">
        <v>10538</v>
      </c>
      <c r="C3973" t="s">
        <v>1</v>
      </c>
      <c r="D3973" t="s">
        <v>7706</v>
      </c>
      <c r="E3973" t="s">
        <v>10329</v>
      </c>
      <c r="F3973" t="s">
        <v>10330</v>
      </c>
      <c r="G3973">
        <v>7242</v>
      </c>
      <c r="H3973">
        <v>7242</v>
      </c>
      <c r="I3973">
        <v>7242</v>
      </c>
      <c r="J3973">
        <v>7242</v>
      </c>
      <c r="K3973">
        <v>0</v>
      </c>
      <c r="L3973" s="2">
        <v>0</v>
      </c>
      <c r="M3973" s="2">
        <v>0</v>
      </c>
      <c r="N3973" s="2">
        <v>0</v>
      </c>
      <c r="O3973" s="2">
        <v>107.92</v>
      </c>
      <c r="P3973" s="2">
        <v>0</v>
      </c>
      <c r="Q3973" s="2">
        <v>0</v>
      </c>
      <c r="R3973" s="2">
        <v>0</v>
      </c>
      <c r="S3973" s="2">
        <v>0</v>
      </c>
      <c r="T3973" s="2">
        <v>0</v>
      </c>
      <c r="U3973" s="2">
        <v>107.92</v>
      </c>
      <c r="V3973" t="s">
        <v>55</v>
      </c>
    </row>
    <row r="3974" spans="1:22" ht="15.75" hidden="1" thickBot="1" x14ac:dyDescent="0.3">
      <c r="A3974" t="s">
        <v>8265</v>
      </c>
      <c r="B3974" s="6" t="s">
        <v>10538</v>
      </c>
      <c r="C3974" t="s">
        <v>1</v>
      </c>
      <c r="D3974" t="s">
        <v>7706</v>
      </c>
      <c r="E3974" t="s">
        <v>10329</v>
      </c>
      <c r="F3974" t="s">
        <v>10330</v>
      </c>
      <c r="G3974">
        <v>7241</v>
      </c>
      <c r="H3974">
        <v>7241</v>
      </c>
      <c r="I3974">
        <v>7241</v>
      </c>
      <c r="J3974">
        <v>7241</v>
      </c>
      <c r="K3974">
        <v>0</v>
      </c>
      <c r="L3974" s="2">
        <v>0</v>
      </c>
      <c r="M3974" s="2">
        <v>0</v>
      </c>
      <c r="N3974" s="2">
        <v>0</v>
      </c>
      <c r="O3974" s="2">
        <v>139.4</v>
      </c>
      <c r="P3974" s="2">
        <v>0</v>
      </c>
      <c r="Q3974" s="2">
        <v>0</v>
      </c>
      <c r="R3974" s="2">
        <v>0</v>
      </c>
      <c r="S3974" s="2">
        <v>0</v>
      </c>
      <c r="T3974" s="2">
        <v>0</v>
      </c>
      <c r="U3974" s="2">
        <v>139.4</v>
      </c>
      <c r="V3974" t="s">
        <v>55</v>
      </c>
    </row>
    <row r="3975" spans="1:22" ht="15.75" hidden="1" thickBot="1" x14ac:dyDescent="0.3">
      <c r="A3975" t="s">
        <v>8265</v>
      </c>
      <c r="B3975" s="6" t="s">
        <v>10538</v>
      </c>
      <c r="C3975" t="s">
        <v>1</v>
      </c>
      <c r="D3975" t="s">
        <v>7706</v>
      </c>
      <c r="E3975" t="s">
        <v>10329</v>
      </c>
      <c r="F3975" t="s">
        <v>10330</v>
      </c>
      <c r="G3975">
        <v>7240</v>
      </c>
      <c r="H3975">
        <v>7240</v>
      </c>
      <c r="I3975">
        <v>7240</v>
      </c>
      <c r="J3975">
        <v>7240</v>
      </c>
      <c r="K3975">
        <v>0</v>
      </c>
      <c r="L3975" s="2">
        <v>0</v>
      </c>
      <c r="M3975" s="2">
        <v>0</v>
      </c>
      <c r="N3975" s="2">
        <v>0</v>
      </c>
      <c r="O3975" s="2">
        <v>38.25</v>
      </c>
      <c r="P3975" s="2">
        <v>0</v>
      </c>
      <c r="Q3975" s="2">
        <v>0</v>
      </c>
      <c r="R3975" s="2">
        <v>0</v>
      </c>
      <c r="S3975" s="2">
        <v>0</v>
      </c>
      <c r="T3975" s="2">
        <v>0</v>
      </c>
      <c r="U3975" s="2">
        <v>38.25</v>
      </c>
      <c r="V3975" t="s">
        <v>55</v>
      </c>
    </row>
    <row r="3976" spans="1:22" ht="15.75" hidden="1" thickBot="1" x14ac:dyDescent="0.3">
      <c r="A3976" t="s">
        <v>8265</v>
      </c>
      <c r="B3976" s="6" t="s">
        <v>10538</v>
      </c>
      <c r="C3976" t="s">
        <v>1</v>
      </c>
      <c r="D3976" t="s">
        <v>7706</v>
      </c>
      <c r="E3976" t="s">
        <v>10329</v>
      </c>
      <c r="F3976" t="s">
        <v>10330</v>
      </c>
      <c r="G3976">
        <v>7239</v>
      </c>
      <c r="H3976">
        <v>7239</v>
      </c>
      <c r="I3976">
        <v>7239</v>
      </c>
      <c r="J3976">
        <v>7239</v>
      </c>
      <c r="K3976">
        <v>0</v>
      </c>
      <c r="L3976" s="2">
        <v>0</v>
      </c>
      <c r="M3976" s="2">
        <v>0</v>
      </c>
      <c r="N3976" s="2">
        <v>0</v>
      </c>
      <c r="O3976" s="2">
        <v>55.99</v>
      </c>
      <c r="P3976" s="2">
        <v>0</v>
      </c>
      <c r="Q3976" s="2">
        <v>0</v>
      </c>
      <c r="R3976" s="2">
        <v>0</v>
      </c>
      <c r="S3976" s="2">
        <v>0</v>
      </c>
      <c r="T3976" s="2">
        <v>0</v>
      </c>
      <c r="U3976" s="2">
        <v>55.99</v>
      </c>
      <c r="V3976" t="s">
        <v>55</v>
      </c>
    </row>
    <row r="3977" spans="1:22" ht="15.75" hidden="1" thickBot="1" x14ac:dyDescent="0.3">
      <c r="A3977" t="s">
        <v>8265</v>
      </c>
      <c r="B3977" s="6" t="s">
        <v>10538</v>
      </c>
      <c r="C3977" t="s">
        <v>1</v>
      </c>
      <c r="D3977" t="s">
        <v>7706</v>
      </c>
      <c r="E3977" t="s">
        <v>10329</v>
      </c>
      <c r="F3977" t="s">
        <v>10330</v>
      </c>
      <c r="G3977">
        <v>7238</v>
      </c>
      <c r="H3977">
        <v>7238</v>
      </c>
      <c r="I3977">
        <v>7238</v>
      </c>
      <c r="J3977">
        <v>7238</v>
      </c>
      <c r="K3977">
        <v>0</v>
      </c>
      <c r="L3977" s="2">
        <v>0</v>
      </c>
      <c r="M3977" s="2">
        <v>0</v>
      </c>
      <c r="N3977" s="2">
        <v>0</v>
      </c>
      <c r="O3977" s="2">
        <v>178.86</v>
      </c>
      <c r="P3977" s="2">
        <v>0</v>
      </c>
      <c r="Q3977" s="2">
        <v>0</v>
      </c>
      <c r="R3977" s="2">
        <v>0</v>
      </c>
      <c r="S3977" s="2">
        <v>0</v>
      </c>
      <c r="T3977" s="2">
        <v>0</v>
      </c>
      <c r="U3977" s="2">
        <v>178.86</v>
      </c>
      <c r="V3977" t="s">
        <v>55</v>
      </c>
    </row>
    <row r="3978" spans="1:22" ht="15.75" hidden="1" thickBot="1" x14ac:dyDescent="0.3">
      <c r="A3978" t="s">
        <v>8265</v>
      </c>
      <c r="B3978" s="6" t="s">
        <v>10538</v>
      </c>
      <c r="C3978" t="s">
        <v>1</v>
      </c>
      <c r="D3978" t="s">
        <v>7706</v>
      </c>
      <c r="E3978" t="s">
        <v>10329</v>
      </c>
      <c r="F3978" t="s">
        <v>10330</v>
      </c>
      <c r="G3978">
        <v>7237</v>
      </c>
      <c r="H3978">
        <v>7237</v>
      </c>
      <c r="I3978">
        <v>7237</v>
      </c>
      <c r="J3978">
        <v>7237</v>
      </c>
      <c r="K3978">
        <v>0</v>
      </c>
      <c r="L3978" s="2">
        <v>0</v>
      </c>
      <c r="M3978" s="2">
        <v>0</v>
      </c>
      <c r="N3978" s="2">
        <v>0</v>
      </c>
      <c r="O3978" s="2">
        <v>123.75</v>
      </c>
      <c r="P3978" s="2">
        <v>0</v>
      </c>
      <c r="Q3978" s="2">
        <v>0</v>
      </c>
      <c r="R3978" s="2">
        <v>0</v>
      </c>
      <c r="S3978" s="2">
        <v>0</v>
      </c>
      <c r="T3978" s="2">
        <v>0</v>
      </c>
      <c r="U3978" s="2">
        <v>123.75</v>
      </c>
      <c r="V3978" t="s">
        <v>55</v>
      </c>
    </row>
    <row r="3979" spans="1:22" ht="15.75" hidden="1" thickBot="1" x14ac:dyDescent="0.3">
      <c r="A3979" t="s">
        <v>8265</v>
      </c>
      <c r="B3979" s="6" t="s">
        <v>10538</v>
      </c>
      <c r="C3979" t="s">
        <v>1</v>
      </c>
      <c r="D3979" t="s">
        <v>7706</v>
      </c>
      <c r="E3979" t="s">
        <v>10329</v>
      </c>
      <c r="F3979" t="s">
        <v>10330</v>
      </c>
      <c r="G3979">
        <v>7236</v>
      </c>
      <c r="H3979">
        <v>7236</v>
      </c>
      <c r="I3979">
        <v>7236</v>
      </c>
      <c r="J3979">
        <v>7236</v>
      </c>
      <c r="K3979">
        <v>0</v>
      </c>
      <c r="L3979" s="2">
        <v>0</v>
      </c>
      <c r="M3979" s="2">
        <v>0</v>
      </c>
      <c r="N3979" s="2">
        <v>0</v>
      </c>
      <c r="O3979" s="2">
        <v>45</v>
      </c>
      <c r="P3979" s="2">
        <v>0</v>
      </c>
      <c r="Q3979" s="2">
        <v>0</v>
      </c>
      <c r="R3979" s="2">
        <v>0</v>
      </c>
      <c r="S3979" s="2">
        <v>0</v>
      </c>
      <c r="T3979" s="2">
        <v>0</v>
      </c>
      <c r="U3979" s="2">
        <v>45</v>
      </c>
      <c r="V3979" t="s">
        <v>55</v>
      </c>
    </row>
    <row r="3980" spans="1:22" ht="15.75" hidden="1" thickBot="1" x14ac:dyDescent="0.3">
      <c r="A3980" t="s">
        <v>8265</v>
      </c>
      <c r="B3980" s="6" t="s">
        <v>10538</v>
      </c>
      <c r="C3980" t="s">
        <v>1</v>
      </c>
      <c r="D3980" t="s">
        <v>7706</v>
      </c>
      <c r="E3980" t="s">
        <v>10329</v>
      </c>
      <c r="F3980" t="s">
        <v>10330</v>
      </c>
      <c r="G3980">
        <v>7235</v>
      </c>
      <c r="H3980">
        <v>7235</v>
      </c>
      <c r="I3980">
        <v>7235</v>
      </c>
      <c r="J3980">
        <v>7235</v>
      </c>
      <c r="K3980">
        <v>0</v>
      </c>
      <c r="L3980" s="2">
        <v>0</v>
      </c>
      <c r="M3980" s="2">
        <v>0</v>
      </c>
      <c r="N3980" s="2">
        <v>0</v>
      </c>
      <c r="O3980" s="2">
        <v>55</v>
      </c>
      <c r="P3980" s="2">
        <v>0</v>
      </c>
      <c r="Q3980" s="2">
        <v>0</v>
      </c>
      <c r="R3980" s="2">
        <v>0</v>
      </c>
      <c r="S3980" s="2">
        <v>0</v>
      </c>
      <c r="T3980" s="2">
        <v>0</v>
      </c>
      <c r="U3980" s="2">
        <v>55</v>
      </c>
      <c r="V3980" t="s">
        <v>55</v>
      </c>
    </row>
    <row r="3981" spans="1:22" ht="15.75" hidden="1" thickBot="1" x14ac:dyDescent="0.3">
      <c r="A3981" t="s">
        <v>8265</v>
      </c>
      <c r="B3981" s="6" t="s">
        <v>10538</v>
      </c>
      <c r="C3981" t="s">
        <v>1</v>
      </c>
      <c r="D3981" t="s">
        <v>7706</v>
      </c>
      <c r="E3981" t="s">
        <v>10329</v>
      </c>
      <c r="F3981" t="s">
        <v>10330</v>
      </c>
      <c r="G3981">
        <v>7234</v>
      </c>
      <c r="H3981">
        <v>7234</v>
      </c>
      <c r="I3981">
        <v>7234</v>
      </c>
      <c r="J3981">
        <v>7234</v>
      </c>
      <c r="K3981">
        <v>0</v>
      </c>
      <c r="L3981" s="2">
        <v>0</v>
      </c>
      <c r="M3981" s="2">
        <v>0</v>
      </c>
      <c r="N3981" s="2">
        <v>0</v>
      </c>
      <c r="O3981" s="2">
        <v>104</v>
      </c>
      <c r="P3981" s="2">
        <v>0</v>
      </c>
      <c r="Q3981" s="2">
        <v>0</v>
      </c>
      <c r="R3981" s="2">
        <v>0</v>
      </c>
      <c r="S3981" s="2">
        <v>0</v>
      </c>
      <c r="T3981" s="2">
        <v>0</v>
      </c>
      <c r="U3981" s="2">
        <v>104</v>
      </c>
      <c r="V3981" t="s">
        <v>55</v>
      </c>
    </row>
    <row r="3982" spans="1:22" ht="15.75" hidden="1" thickBot="1" x14ac:dyDescent="0.3">
      <c r="A3982" t="s">
        <v>8265</v>
      </c>
      <c r="B3982" s="6" t="s">
        <v>10538</v>
      </c>
      <c r="C3982" t="s">
        <v>1</v>
      </c>
      <c r="D3982" t="s">
        <v>7706</v>
      </c>
      <c r="E3982" t="s">
        <v>10329</v>
      </c>
      <c r="F3982" t="s">
        <v>10330</v>
      </c>
      <c r="G3982">
        <v>7233</v>
      </c>
      <c r="H3982">
        <v>7233</v>
      </c>
      <c r="I3982">
        <v>7233</v>
      </c>
      <c r="J3982">
        <v>7233</v>
      </c>
      <c r="K3982">
        <v>0</v>
      </c>
      <c r="L3982" s="2">
        <v>0</v>
      </c>
      <c r="M3982" s="2">
        <v>0</v>
      </c>
      <c r="N3982" s="2">
        <v>0</v>
      </c>
      <c r="O3982" s="2">
        <v>492</v>
      </c>
      <c r="P3982" s="2">
        <v>0</v>
      </c>
      <c r="Q3982" s="2">
        <v>0</v>
      </c>
      <c r="R3982" s="2">
        <v>0</v>
      </c>
      <c r="S3982" s="2">
        <v>0</v>
      </c>
      <c r="T3982" s="2">
        <v>0</v>
      </c>
      <c r="U3982" s="2">
        <v>492</v>
      </c>
      <c r="V3982" t="s">
        <v>55</v>
      </c>
    </row>
    <row r="3983" spans="1:22" ht="15.75" hidden="1" thickBot="1" x14ac:dyDescent="0.3">
      <c r="A3983" t="s">
        <v>8265</v>
      </c>
      <c r="B3983" s="6" t="s">
        <v>10538</v>
      </c>
      <c r="C3983" t="s">
        <v>1</v>
      </c>
      <c r="D3983" t="s">
        <v>7706</v>
      </c>
      <c r="E3983" t="s">
        <v>10329</v>
      </c>
      <c r="F3983" t="s">
        <v>10330</v>
      </c>
      <c r="G3983">
        <v>7232</v>
      </c>
      <c r="H3983">
        <v>7232</v>
      </c>
      <c r="I3983">
        <v>7232</v>
      </c>
      <c r="J3983">
        <v>7232</v>
      </c>
      <c r="K3983">
        <v>0</v>
      </c>
      <c r="L3983" s="2">
        <v>0</v>
      </c>
      <c r="M3983" s="2">
        <v>0</v>
      </c>
      <c r="N3983" s="2">
        <v>0</v>
      </c>
      <c r="O3983" s="2">
        <v>62</v>
      </c>
      <c r="P3983" s="2">
        <v>0</v>
      </c>
      <c r="Q3983" s="2">
        <v>0</v>
      </c>
      <c r="R3983" s="2">
        <v>0</v>
      </c>
      <c r="S3983" s="2">
        <v>0</v>
      </c>
      <c r="T3983" s="2">
        <v>0</v>
      </c>
      <c r="U3983" s="2">
        <v>62</v>
      </c>
      <c r="V3983" t="s">
        <v>55</v>
      </c>
    </row>
    <row r="3984" spans="1:22" ht="15.75" hidden="1" thickBot="1" x14ac:dyDescent="0.3">
      <c r="A3984" t="s">
        <v>8265</v>
      </c>
      <c r="B3984" s="6" t="s">
        <v>10538</v>
      </c>
      <c r="C3984" t="s">
        <v>1</v>
      </c>
      <c r="D3984" t="s">
        <v>7706</v>
      </c>
      <c r="E3984" t="s">
        <v>10329</v>
      </c>
      <c r="F3984" t="s">
        <v>10330</v>
      </c>
      <c r="G3984">
        <v>7231</v>
      </c>
      <c r="H3984">
        <v>7231</v>
      </c>
      <c r="I3984">
        <v>7231</v>
      </c>
      <c r="J3984">
        <v>7231</v>
      </c>
      <c r="K3984">
        <v>0</v>
      </c>
      <c r="L3984" s="2">
        <v>0</v>
      </c>
      <c r="M3984" s="2">
        <v>0</v>
      </c>
      <c r="N3984" s="2">
        <v>0</v>
      </c>
      <c r="O3984" s="2">
        <v>30.6</v>
      </c>
      <c r="P3984" s="2">
        <v>0</v>
      </c>
      <c r="Q3984" s="2">
        <v>0</v>
      </c>
      <c r="R3984" s="2">
        <v>0</v>
      </c>
      <c r="S3984" s="2">
        <v>0</v>
      </c>
      <c r="T3984" s="2">
        <v>0</v>
      </c>
      <c r="U3984" s="2">
        <v>30.6</v>
      </c>
      <c r="V3984" t="s">
        <v>55</v>
      </c>
    </row>
    <row r="3985" spans="1:22" ht="15.75" hidden="1" thickBot="1" x14ac:dyDescent="0.3">
      <c r="A3985" t="s">
        <v>8265</v>
      </c>
      <c r="B3985" s="6" t="s">
        <v>10538</v>
      </c>
      <c r="C3985" t="s">
        <v>1</v>
      </c>
      <c r="D3985" t="s">
        <v>7706</v>
      </c>
      <c r="E3985" t="s">
        <v>10329</v>
      </c>
      <c r="F3985" t="s">
        <v>10330</v>
      </c>
      <c r="G3985">
        <v>7230</v>
      </c>
      <c r="H3985">
        <v>7230</v>
      </c>
      <c r="I3985">
        <v>7230</v>
      </c>
      <c r="J3985">
        <v>7230</v>
      </c>
      <c r="K3985">
        <v>0</v>
      </c>
      <c r="L3985" s="2">
        <v>0</v>
      </c>
      <c r="M3985" s="2">
        <v>0</v>
      </c>
      <c r="N3985" s="2">
        <v>0</v>
      </c>
      <c r="O3985" s="2">
        <v>558.22</v>
      </c>
      <c r="P3985" s="2">
        <v>0</v>
      </c>
      <c r="Q3985" s="2">
        <v>0</v>
      </c>
      <c r="R3985" s="2">
        <v>0</v>
      </c>
      <c r="S3985" s="2">
        <v>0</v>
      </c>
      <c r="T3985" s="2">
        <v>0</v>
      </c>
      <c r="U3985" s="2">
        <v>558.22</v>
      </c>
      <c r="V3985" t="s">
        <v>55</v>
      </c>
    </row>
    <row r="3986" spans="1:22" ht="15.75" hidden="1" thickBot="1" x14ac:dyDescent="0.3">
      <c r="A3986" t="s">
        <v>8265</v>
      </c>
      <c r="B3986" s="6" t="s">
        <v>10538</v>
      </c>
      <c r="C3986" t="s">
        <v>1</v>
      </c>
      <c r="D3986" t="s">
        <v>7706</v>
      </c>
      <c r="E3986" t="s">
        <v>10329</v>
      </c>
      <c r="F3986" t="s">
        <v>10330</v>
      </c>
      <c r="G3986">
        <v>7229</v>
      </c>
      <c r="H3986">
        <v>7229</v>
      </c>
      <c r="I3986">
        <v>7229</v>
      </c>
      <c r="J3986">
        <v>7229</v>
      </c>
      <c r="K3986">
        <v>0</v>
      </c>
      <c r="L3986" s="2">
        <v>0</v>
      </c>
      <c r="M3986" s="2">
        <v>0</v>
      </c>
      <c r="N3986" s="2">
        <v>0</v>
      </c>
      <c r="O3986" s="2">
        <v>140.6</v>
      </c>
      <c r="P3986" s="2">
        <v>0</v>
      </c>
      <c r="Q3986" s="2">
        <v>0</v>
      </c>
      <c r="R3986" s="2">
        <v>0</v>
      </c>
      <c r="S3986" s="2">
        <v>0</v>
      </c>
      <c r="T3986" s="2">
        <v>0</v>
      </c>
      <c r="U3986" s="2">
        <v>140.6</v>
      </c>
      <c r="V3986" t="s">
        <v>55</v>
      </c>
    </row>
    <row r="3987" spans="1:22" ht="15.75" hidden="1" thickBot="1" x14ac:dyDescent="0.3">
      <c r="A3987" t="s">
        <v>8265</v>
      </c>
      <c r="B3987" s="6" t="s">
        <v>10537</v>
      </c>
      <c r="C3987" t="s">
        <v>1</v>
      </c>
      <c r="D3987" t="s">
        <v>7706</v>
      </c>
      <c r="E3987" t="s">
        <v>10329</v>
      </c>
      <c r="F3987" t="s">
        <v>10330</v>
      </c>
      <c r="G3987">
        <v>7228</v>
      </c>
      <c r="H3987">
        <v>7228</v>
      </c>
      <c r="I3987">
        <v>7228</v>
      </c>
      <c r="J3987">
        <v>7228</v>
      </c>
      <c r="K3987">
        <v>0</v>
      </c>
      <c r="L3987" s="2">
        <v>0</v>
      </c>
      <c r="M3987" s="2">
        <v>0</v>
      </c>
      <c r="N3987" s="2">
        <v>0</v>
      </c>
      <c r="O3987" s="2">
        <v>55</v>
      </c>
      <c r="P3987" s="2">
        <v>0</v>
      </c>
      <c r="Q3987" s="2">
        <v>0</v>
      </c>
      <c r="R3987" s="2">
        <v>0</v>
      </c>
      <c r="S3987" s="2">
        <v>0</v>
      </c>
      <c r="T3987" s="2">
        <v>0</v>
      </c>
      <c r="U3987" s="2">
        <v>55</v>
      </c>
      <c r="V3987" t="s">
        <v>55</v>
      </c>
    </row>
    <row r="3988" spans="1:22" ht="15.75" hidden="1" thickBot="1" x14ac:dyDescent="0.3">
      <c r="A3988" t="s">
        <v>8265</v>
      </c>
      <c r="B3988" s="6" t="s">
        <v>10537</v>
      </c>
      <c r="C3988" t="s">
        <v>1</v>
      </c>
      <c r="D3988" t="s">
        <v>7706</v>
      </c>
      <c r="E3988" t="s">
        <v>10329</v>
      </c>
      <c r="F3988" t="s">
        <v>10330</v>
      </c>
      <c r="G3988">
        <v>7227</v>
      </c>
      <c r="H3988">
        <v>7227</v>
      </c>
      <c r="I3988">
        <v>7227</v>
      </c>
      <c r="J3988">
        <v>7227</v>
      </c>
      <c r="K3988">
        <v>0</v>
      </c>
      <c r="L3988" s="2">
        <v>0</v>
      </c>
      <c r="M3988" s="2">
        <v>0</v>
      </c>
      <c r="N3988" s="2">
        <v>0</v>
      </c>
      <c r="O3988" s="2">
        <v>16.850000000000001</v>
      </c>
      <c r="P3988" s="2">
        <v>0</v>
      </c>
      <c r="Q3988" s="2">
        <v>0</v>
      </c>
      <c r="R3988" s="2">
        <v>0</v>
      </c>
      <c r="S3988" s="2">
        <v>0</v>
      </c>
      <c r="T3988" s="2">
        <v>0</v>
      </c>
      <c r="U3988" s="2">
        <v>16.850000000000001</v>
      </c>
      <c r="V3988" t="s">
        <v>55</v>
      </c>
    </row>
    <row r="3989" spans="1:22" ht="15.75" hidden="1" thickBot="1" x14ac:dyDescent="0.3">
      <c r="A3989" t="s">
        <v>8265</v>
      </c>
      <c r="B3989" s="6" t="s">
        <v>10537</v>
      </c>
      <c r="C3989" t="s">
        <v>1</v>
      </c>
      <c r="D3989" t="s">
        <v>7706</v>
      </c>
      <c r="E3989" t="s">
        <v>10329</v>
      </c>
      <c r="F3989" t="s">
        <v>10330</v>
      </c>
      <c r="G3989">
        <v>7226</v>
      </c>
      <c r="H3989">
        <v>7226</v>
      </c>
      <c r="I3989">
        <v>7226</v>
      </c>
      <c r="J3989">
        <v>7226</v>
      </c>
      <c r="K3989">
        <v>0</v>
      </c>
      <c r="L3989" s="2">
        <v>0</v>
      </c>
      <c r="M3989" s="2">
        <v>0</v>
      </c>
      <c r="N3989" s="2">
        <v>0</v>
      </c>
      <c r="O3989" s="2">
        <v>31</v>
      </c>
      <c r="P3989" s="2">
        <v>0</v>
      </c>
      <c r="Q3989" s="2">
        <v>0</v>
      </c>
      <c r="R3989" s="2">
        <v>0</v>
      </c>
      <c r="S3989" s="2">
        <v>0</v>
      </c>
      <c r="T3989" s="2">
        <v>0</v>
      </c>
      <c r="U3989" s="2">
        <v>31</v>
      </c>
      <c r="V3989" t="s">
        <v>55</v>
      </c>
    </row>
    <row r="3990" spans="1:22" ht="15.75" hidden="1" thickBot="1" x14ac:dyDescent="0.3">
      <c r="A3990" t="s">
        <v>8265</v>
      </c>
      <c r="B3990" s="6" t="s">
        <v>10537</v>
      </c>
      <c r="C3990" t="s">
        <v>1</v>
      </c>
      <c r="D3990" t="s">
        <v>7706</v>
      </c>
      <c r="E3990" t="s">
        <v>10329</v>
      </c>
      <c r="F3990" t="s">
        <v>10330</v>
      </c>
      <c r="G3990">
        <v>7225</v>
      </c>
      <c r="H3990">
        <v>7225</v>
      </c>
      <c r="I3990">
        <v>7225</v>
      </c>
      <c r="J3990">
        <v>7225</v>
      </c>
      <c r="K3990">
        <v>0</v>
      </c>
      <c r="L3990" s="2">
        <v>0</v>
      </c>
      <c r="M3990" s="2">
        <v>0</v>
      </c>
      <c r="N3990" s="2">
        <v>0</v>
      </c>
      <c r="O3990" s="2">
        <v>17</v>
      </c>
      <c r="P3990" s="2">
        <v>0</v>
      </c>
      <c r="Q3990" s="2">
        <v>0</v>
      </c>
      <c r="R3990" s="2">
        <v>0</v>
      </c>
      <c r="S3990" s="2">
        <v>0</v>
      </c>
      <c r="T3990" s="2">
        <v>0</v>
      </c>
      <c r="U3990" s="2">
        <v>17</v>
      </c>
      <c r="V3990" t="s">
        <v>55</v>
      </c>
    </row>
    <row r="3991" spans="1:22" ht="15.75" hidden="1" thickBot="1" x14ac:dyDescent="0.3">
      <c r="A3991" t="s">
        <v>8265</v>
      </c>
      <c r="B3991" s="6" t="s">
        <v>10537</v>
      </c>
      <c r="C3991" t="s">
        <v>1</v>
      </c>
      <c r="D3991" t="s">
        <v>7706</v>
      </c>
      <c r="E3991" t="s">
        <v>10329</v>
      </c>
      <c r="F3991" t="s">
        <v>10330</v>
      </c>
      <c r="G3991">
        <v>7224</v>
      </c>
      <c r="H3991">
        <v>7224</v>
      </c>
      <c r="I3991">
        <v>7224</v>
      </c>
      <c r="J3991">
        <v>7224</v>
      </c>
      <c r="K3991">
        <v>0</v>
      </c>
      <c r="L3991" s="2">
        <v>0</v>
      </c>
      <c r="M3991" s="2">
        <v>0</v>
      </c>
      <c r="N3991" s="2">
        <v>0</v>
      </c>
      <c r="O3991" s="2">
        <v>11.25</v>
      </c>
      <c r="P3991" s="2">
        <v>0</v>
      </c>
      <c r="Q3991" s="2">
        <v>0</v>
      </c>
      <c r="R3991" s="2">
        <v>0</v>
      </c>
      <c r="S3991" s="2">
        <v>0</v>
      </c>
      <c r="T3991" s="2">
        <v>0</v>
      </c>
      <c r="U3991" s="2">
        <v>11.25</v>
      </c>
      <c r="V3991" t="s">
        <v>55</v>
      </c>
    </row>
    <row r="3992" spans="1:22" ht="15.75" hidden="1" thickBot="1" x14ac:dyDescent="0.3">
      <c r="A3992" t="s">
        <v>8265</v>
      </c>
      <c r="B3992" s="6" t="s">
        <v>10537</v>
      </c>
      <c r="C3992" t="s">
        <v>1</v>
      </c>
      <c r="D3992" t="s">
        <v>7706</v>
      </c>
      <c r="E3992" t="s">
        <v>10329</v>
      </c>
      <c r="F3992" t="s">
        <v>10330</v>
      </c>
      <c r="G3992">
        <v>7223</v>
      </c>
      <c r="H3992">
        <v>7223</v>
      </c>
      <c r="I3992">
        <v>7223</v>
      </c>
      <c r="J3992">
        <v>7223</v>
      </c>
      <c r="K3992">
        <v>0</v>
      </c>
      <c r="L3992" s="2">
        <v>0</v>
      </c>
      <c r="M3992" s="2">
        <v>0</v>
      </c>
      <c r="N3992" s="2">
        <v>0</v>
      </c>
      <c r="O3992" s="2">
        <v>110</v>
      </c>
      <c r="P3992" s="2">
        <v>0</v>
      </c>
      <c r="Q3992" s="2">
        <v>0</v>
      </c>
      <c r="R3992" s="2">
        <v>0</v>
      </c>
      <c r="S3992" s="2">
        <v>0</v>
      </c>
      <c r="T3992" s="2">
        <v>0</v>
      </c>
      <c r="U3992" s="2">
        <v>110</v>
      </c>
      <c r="V3992" t="s">
        <v>55</v>
      </c>
    </row>
    <row r="3993" spans="1:22" ht="15.75" hidden="1" thickBot="1" x14ac:dyDescent="0.3">
      <c r="A3993" t="s">
        <v>8265</v>
      </c>
      <c r="B3993" s="6" t="s">
        <v>10537</v>
      </c>
      <c r="C3993" t="s">
        <v>1</v>
      </c>
      <c r="D3993" t="s">
        <v>7706</v>
      </c>
      <c r="E3993" t="s">
        <v>10329</v>
      </c>
      <c r="F3993" t="s">
        <v>10330</v>
      </c>
      <c r="G3993">
        <v>7222</v>
      </c>
      <c r="H3993">
        <v>7222</v>
      </c>
      <c r="I3993">
        <v>7222</v>
      </c>
      <c r="J3993">
        <v>7222</v>
      </c>
      <c r="K3993">
        <v>0</v>
      </c>
      <c r="L3993" s="2">
        <v>0</v>
      </c>
      <c r="M3993" s="2">
        <v>0</v>
      </c>
      <c r="N3993" s="2">
        <v>0</v>
      </c>
      <c r="O3993" s="2">
        <v>320</v>
      </c>
      <c r="P3993" s="2">
        <v>0</v>
      </c>
      <c r="Q3993" s="2">
        <v>0</v>
      </c>
      <c r="R3993" s="2">
        <v>0</v>
      </c>
      <c r="S3993" s="2">
        <v>0</v>
      </c>
      <c r="T3993" s="2">
        <v>0</v>
      </c>
      <c r="U3993" s="2">
        <v>320</v>
      </c>
      <c r="V3993" t="s">
        <v>55</v>
      </c>
    </row>
    <row r="3994" spans="1:22" ht="15.75" hidden="1" thickBot="1" x14ac:dyDescent="0.3">
      <c r="A3994" t="s">
        <v>8265</v>
      </c>
      <c r="B3994" s="6" t="s">
        <v>10537</v>
      </c>
      <c r="C3994" t="s">
        <v>1</v>
      </c>
      <c r="D3994" t="s">
        <v>7706</v>
      </c>
      <c r="E3994" t="s">
        <v>10329</v>
      </c>
      <c r="F3994" t="s">
        <v>10330</v>
      </c>
      <c r="G3994">
        <v>7221</v>
      </c>
      <c r="H3994">
        <v>7221</v>
      </c>
      <c r="I3994">
        <v>7221</v>
      </c>
      <c r="J3994">
        <v>7221</v>
      </c>
      <c r="K3994">
        <v>0</v>
      </c>
      <c r="L3994" s="2">
        <v>0</v>
      </c>
      <c r="M3994" s="2">
        <v>0</v>
      </c>
      <c r="N3994" s="2">
        <v>0</v>
      </c>
      <c r="O3994" s="2">
        <v>5.75</v>
      </c>
      <c r="P3994" s="2">
        <v>0</v>
      </c>
      <c r="Q3994" s="2">
        <v>0</v>
      </c>
      <c r="R3994" s="2">
        <v>0</v>
      </c>
      <c r="S3994" s="2">
        <v>0</v>
      </c>
      <c r="T3994" s="2">
        <v>0</v>
      </c>
      <c r="U3994" s="2">
        <v>5.75</v>
      </c>
      <c r="V3994" t="s">
        <v>55</v>
      </c>
    </row>
    <row r="3995" spans="1:22" ht="15.75" hidden="1" thickBot="1" x14ac:dyDescent="0.3">
      <c r="A3995" t="s">
        <v>8265</v>
      </c>
      <c r="B3995" s="6" t="s">
        <v>10537</v>
      </c>
      <c r="C3995" t="s">
        <v>1</v>
      </c>
      <c r="D3995" t="s">
        <v>7706</v>
      </c>
      <c r="E3995" t="s">
        <v>10329</v>
      </c>
      <c r="F3995" t="s">
        <v>10330</v>
      </c>
      <c r="G3995">
        <v>7220</v>
      </c>
      <c r="H3995">
        <v>7220</v>
      </c>
      <c r="I3995">
        <v>7220</v>
      </c>
      <c r="J3995">
        <v>7220</v>
      </c>
      <c r="K3995">
        <v>0</v>
      </c>
      <c r="L3995" s="2">
        <v>0</v>
      </c>
      <c r="M3995" s="2">
        <v>0</v>
      </c>
      <c r="N3995" s="2">
        <v>0</v>
      </c>
      <c r="O3995" s="2">
        <v>0</v>
      </c>
      <c r="P3995" s="2">
        <v>0</v>
      </c>
      <c r="Q3995" s="2">
        <v>0</v>
      </c>
      <c r="R3995" s="2">
        <v>0</v>
      </c>
      <c r="S3995" s="2">
        <v>0</v>
      </c>
      <c r="T3995" s="2">
        <v>0</v>
      </c>
      <c r="U3995" s="2">
        <v>0</v>
      </c>
      <c r="V3995" t="s">
        <v>55</v>
      </c>
    </row>
    <row r="3996" spans="1:22" ht="15.75" hidden="1" thickBot="1" x14ac:dyDescent="0.3">
      <c r="A3996" t="s">
        <v>8265</v>
      </c>
      <c r="B3996" s="6" t="s">
        <v>10537</v>
      </c>
      <c r="C3996" t="s">
        <v>1</v>
      </c>
      <c r="D3996" t="s">
        <v>7706</v>
      </c>
      <c r="E3996" t="s">
        <v>10329</v>
      </c>
      <c r="F3996" t="s">
        <v>10330</v>
      </c>
      <c r="G3996">
        <v>7219</v>
      </c>
      <c r="H3996">
        <v>7219</v>
      </c>
      <c r="I3996">
        <v>7219</v>
      </c>
      <c r="J3996">
        <v>7219</v>
      </c>
      <c r="K3996">
        <v>0</v>
      </c>
      <c r="L3996" s="2">
        <v>0</v>
      </c>
      <c r="M3996" s="2">
        <v>0</v>
      </c>
      <c r="N3996" s="2">
        <v>0</v>
      </c>
      <c r="O3996" s="2">
        <v>46.5</v>
      </c>
      <c r="P3996" s="2">
        <v>0</v>
      </c>
      <c r="Q3996" s="2">
        <v>0</v>
      </c>
      <c r="R3996" s="2">
        <v>0</v>
      </c>
      <c r="S3996" s="2">
        <v>0</v>
      </c>
      <c r="T3996" s="2">
        <v>0</v>
      </c>
      <c r="U3996" s="2">
        <v>46.5</v>
      </c>
      <c r="V3996" t="s">
        <v>55</v>
      </c>
    </row>
    <row r="3997" spans="1:22" ht="15.75" hidden="1" thickBot="1" x14ac:dyDescent="0.3">
      <c r="A3997" t="s">
        <v>8265</v>
      </c>
      <c r="B3997" s="6" t="s">
        <v>10537</v>
      </c>
      <c r="C3997" t="s">
        <v>1</v>
      </c>
      <c r="D3997" t="s">
        <v>7706</v>
      </c>
      <c r="E3997" t="s">
        <v>10329</v>
      </c>
      <c r="F3997" t="s">
        <v>10330</v>
      </c>
      <c r="G3997">
        <v>7218</v>
      </c>
      <c r="H3997">
        <v>7218</v>
      </c>
      <c r="I3997">
        <v>7218</v>
      </c>
      <c r="J3997">
        <v>7218</v>
      </c>
      <c r="K3997">
        <v>0</v>
      </c>
      <c r="L3997" s="2">
        <v>0</v>
      </c>
      <c r="M3997" s="2">
        <v>0</v>
      </c>
      <c r="N3997" s="2">
        <v>0</v>
      </c>
      <c r="O3997" s="2">
        <v>110</v>
      </c>
      <c r="P3997" s="2">
        <v>0</v>
      </c>
      <c r="Q3997" s="2">
        <v>0</v>
      </c>
      <c r="R3997" s="2">
        <v>0</v>
      </c>
      <c r="S3997" s="2">
        <v>0</v>
      </c>
      <c r="T3997" s="2">
        <v>0</v>
      </c>
      <c r="U3997" s="2">
        <v>110</v>
      </c>
      <c r="V3997" t="s">
        <v>55</v>
      </c>
    </row>
    <row r="3998" spans="1:22" ht="15.75" hidden="1" thickBot="1" x14ac:dyDescent="0.3">
      <c r="A3998" t="s">
        <v>8265</v>
      </c>
      <c r="B3998" s="6" t="s">
        <v>10537</v>
      </c>
      <c r="C3998" t="s">
        <v>1</v>
      </c>
      <c r="D3998" t="s">
        <v>7706</v>
      </c>
      <c r="E3998" t="s">
        <v>10329</v>
      </c>
      <c r="F3998" t="s">
        <v>10330</v>
      </c>
      <c r="G3998">
        <v>7217</v>
      </c>
      <c r="H3998">
        <v>7217</v>
      </c>
      <c r="I3998">
        <v>7217</v>
      </c>
      <c r="J3998">
        <v>7217</v>
      </c>
      <c r="K3998">
        <v>0</v>
      </c>
      <c r="L3998" s="2">
        <v>0</v>
      </c>
      <c r="M3998" s="2">
        <v>0</v>
      </c>
      <c r="N3998" s="2">
        <v>0</v>
      </c>
      <c r="O3998" s="2">
        <v>247.91</v>
      </c>
      <c r="P3998" s="2">
        <v>0</v>
      </c>
      <c r="Q3998" s="2">
        <v>0</v>
      </c>
      <c r="R3998" s="2">
        <v>0</v>
      </c>
      <c r="S3998" s="2">
        <v>0</v>
      </c>
      <c r="T3998" s="2">
        <v>0</v>
      </c>
      <c r="U3998" s="2">
        <v>247.91</v>
      </c>
      <c r="V3998" t="s">
        <v>55</v>
      </c>
    </row>
    <row r="3999" spans="1:22" ht="15.75" hidden="1" thickBot="1" x14ac:dyDescent="0.3">
      <c r="A3999" t="s">
        <v>8265</v>
      </c>
      <c r="B3999" s="6" t="s">
        <v>10537</v>
      </c>
      <c r="C3999" t="s">
        <v>1</v>
      </c>
      <c r="D3999" t="s">
        <v>7706</v>
      </c>
      <c r="E3999" t="s">
        <v>10329</v>
      </c>
      <c r="F3999" t="s">
        <v>10330</v>
      </c>
      <c r="G3999">
        <v>7216</v>
      </c>
      <c r="H3999">
        <v>7216</v>
      </c>
      <c r="I3999">
        <v>7216</v>
      </c>
      <c r="J3999">
        <v>7216</v>
      </c>
      <c r="K3999">
        <v>0</v>
      </c>
      <c r="L3999" s="2">
        <v>0</v>
      </c>
      <c r="M3999" s="2">
        <v>0</v>
      </c>
      <c r="N3999" s="2">
        <v>0</v>
      </c>
      <c r="O3999" s="2">
        <v>157.5</v>
      </c>
      <c r="P3999" s="2">
        <v>0</v>
      </c>
      <c r="Q3999" s="2">
        <v>0</v>
      </c>
      <c r="R3999" s="2">
        <v>0</v>
      </c>
      <c r="S3999" s="2">
        <v>0</v>
      </c>
      <c r="T3999" s="2">
        <v>0</v>
      </c>
      <c r="U3999" s="2">
        <v>157.5</v>
      </c>
      <c r="V3999" t="s">
        <v>55</v>
      </c>
    </row>
    <row r="4000" spans="1:22" ht="15.75" hidden="1" thickBot="1" x14ac:dyDescent="0.3">
      <c r="A4000" t="s">
        <v>8265</v>
      </c>
      <c r="B4000" s="6" t="s">
        <v>10537</v>
      </c>
      <c r="C4000" t="s">
        <v>1</v>
      </c>
      <c r="D4000" t="s">
        <v>7706</v>
      </c>
      <c r="E4000" t="s">
        <v>10329</v>
      </c>
      <c r="F4000" t="s">
        <v>10330</v>
      </c>
      <c r="G4000">
        <v>7215</v>
      </c>
      <c r="H4000">
        <v>7215</v>
      </c>
      <c r="I4000">
        <v>7215</v>
      </c>
      <c r="J4000">
        <v>7215</v>
      </c>
      <c r="K4000">
        <v>0</v>
      </c>
      <c r="L4000" s="2">
        <v>0</v>
      </c>
      <c r="M4000" s="2">
        <v>0</v>
      </c>
      <c r="N4000" s="2">
        <v>0</v>
      </c>
      <c r="O4000" s="2">
        <v>80.45</v>
      </c>
      <c r="P4000" s="2">
        <v>0</v>
      </c>
      <c r="Q4000" s="2">
        <v>0</v>
      </c>
      <c r="R4000" s="2">
        <v>0</v>
      </c>
      <c r="S4000" s="2">
        <v>0</v>
      </c>
      <c r="T4000" s="2">
        <v>0</v>
      </c>
      <c r="U4000" s="2">
        <v>80.45</v>
      </c>
      <c r="V4000" t="s">
        <v>55</v>
      </c>
    </row>
    <row r="4001" spans="1:22" ht="15.75" hidden="1" thickBot="1" x14ac:dyDescent="0.3">
      <c r="A4001" t="s">
        <v>8265</v>
      </c>
      <c r="B4001" s="6" t="s">
        <v>10537</v>
      </c>
      <c r="C4001" t="s">
        <v>1</v>
      </c>
      <c r="D4001" t="s">
        <v>7706</v>
      </c>
      <c r="E4001" t="s">
        <v>10329</v>
      </c>
      <c r="F4001" t="s">
        <v>10330</v>
      </c>
      <c r="G4001">
        <v>7214</v>
      </c>
      <c r="H4001">
        <v>7214</v>
      </c>
      <c r="I4001">
        <v>7214</v>
      </c>
      <c r="J4001">
        <v>7214</v>
      </c>
      <c r="K4001">
        <v>0</v>
      </c>
      <c r="L4001" s="2">
        <v>0</v>
      </c>
      <c r="M4001" s="2">
        <v>0</v>
      </c>
      <c r="N4001" s="2">
        <v>0</v>
      </c>
      <c r="O4001" s="2">
        <v>50.6</v>
      </c>
      <c r="P4001" s="2">
        <v>0</v>
      </c>
      <c r="Q4001" s="2">
        <v>0</v>
      </c>
      <c r="R4001" s="2">
        <v>0</v>
      </c>
      <c r="S4001" s="2">
        <v>0</v>
      </c>
      <c r="T4001" s="2">
        <v>0</v>
      </c>
      <c r="U4001" s="2">
        <v>50.6</v>
      </c>
      <c r="V4001" t="s">
        <v>55</v>
      </c>
    </row>
    <row r="4002" spans="1:22" ht="15.75" hidden="1" thickBot="1" x14ac:dyDescent="0.3">
      <c r="A4002" t="s">
        <v>8265</v>
      </c>
      <c r="B4002" s="6" t="s">
        <v>10537</v>
      </c>
      <c r="C4002" t="s">
        <v>1</v>
      </c>
      <c r="D4002" t="s">
        <v>7706</v>
      </c>
      <c r="E4002" t="s">
        <v>10329</v>
      </c>
      <c r="F4002" t="s">
        <v>10330</v>
      </c>
      <c r="G4002">
        <v>7213</v>
      </c>
      <c r="H4002">
        <v>7213</v>
      </c>
      <c r="I4002">
        <v>7213</v>
      </c>
      <c r="J4002">
        <v>7213</v>
      </c>
      <c r="K4002">
        <v>0</v>
      </c>
      <c r="L4002" s="2">
        <v>0</v>
      </c>
      <c r="M4002" s="2">
        <v>0</v>
      </c>
      <c r="N4002" s="2">
        <v>0</v>
      </c>
      <c r="O4002" s="2">
        <v>90</v>
      </c>
      <c r="P4002" s="2">
        <v>0</v>
      </c>
      <c r="Q4002" s="2">
        <v>0</v>
      </c>
      <c r="R4002" s="2">
        <v>0</v>
      </c>
      <c r="S4002" s="2">
        <v>0</v>
      </c>
      <c r="T4002" s="2">
        <v>0</v>
      </c>
      <c r="U4002" s="2">
        <v>90</v>
      </c>
      <c r="V4002" t="s">
        <v>55</v>
      </c>
    </row>
    <row r="4003" spans="1:22" ht="15.75" hidden="1" thickBot="1" x14ac:dyDescent="0.3">
      <c r="A4003" t="s">
        <v>8265</v>
      </c>
      <c r="B4003" s="6" t="s">
        <v>10537</v>
      </c>
      <c r="C4003" t="s">
        <v>1</v>
      </c>
      <c r="D4003" t="s">
        <v>7706</v>
      </c>
      <c r="E4003" t="s">
        <v>10329</v>
      </c>
      <c r="F4003" t="s">
        <v>10330</v>
      </c>
      <c r="G4003">
        <v>7212</v>
      </c>
      <c r="H4003">
        <v>7212</v>
      </c>
      <c r="I4003">
        <v>7212</v>
      </c>
      <c r="J4003">
        <v>7212</v>
      </c>
      <c r="K4003">
        <v>0</v>
      </c>
      <c r="L4003" s="2">
        <v>0</v>
      </c>
      <c r="M4003" s="2">
        <v>0</v>
      </c>
      <c r="N4003" s="2">
        <v>0</v>
      </c>
      <c r="O4003" s="2">
        <v>236.25</v>
      </c>
      <c r="P4003" s="2">
        <v>0</v>
      </c>
      <c r="Q4003" s="2">
        <v>0</v>
      </c>
      <c r="R4003" s="2">
        <v>0</v>
      </c>
      <c r="S4003" s="2">
        <v>0</v>
      </c>
      <c r="T4003" s="2">
        <v>0</v>
      </c>
      <c r="U4003" s="2">
        <v>236.25</v>
      </c>
      <c r="V4003" t="s">
        <v>55</v>
      </c>
    </row>
    <row r="4004" spans="1:22" ht="15.75" hidden="1" thickBot="1" x14ac:dyDescent="0.3">
      <c r="A4004" t="s">
        <v>8265</v>
      </c>
      <c r="B4004" s="6" t="s">
        <v>10537</v>
      </c>
      <c r="C4004" t="s">
        <v>1</v>
      </c>
      <c r="D4004" t="s">
        <v>7706</v>
      </c>
      <c r="E4004" t="s">
        <v>10329</v>
      </c>
      <c r="F4004" t="s">
        <v>10330</v>
      </c>
      <c r="G4004">
        <v>7211</v>
      </c>
      <c r="H4004">
        <v>7211</v>
      </c>
      <c r="I4004">
        <v>7211</v>
      </c>
      <c r="J4004">
        <v>7211</v>
      </c>
      <c r="K4004">
        <v>0</v>
      </c>
      <c r="L4004" s="2">
        <v>0</v>
      </c>
      <c r="M4004" s="2">
        <v>0</v>
      </c>
      <c r="N4004" s="2">
        <v>0</v>
      </c>
      <c r="O4004" s="2">
        <v>22.5</v>
      </c>
      <c r="P4004" s="2">
        <v>0</v>
      </c>
      <c r="Q4004" s="2">
        <v>0</v>
      </c>
      <c r="R4004" s="2">
        <v>0</v>
      </c>
      <c r="S4004" s="2">
        <v>0</v>
      </c>
      <c r="T4004" s="2">
        <v>0</v>
      </c>
      <c r="U4004" s="2">
        <v>22.5</v>
      </c>
      <c r="V4004" t="s">
        <v>55</v>
      </c>
    </row>
    <row r="4005" spans="1:22" ht="15.75" hidden="1" thickBot="1" x14ac:dyDescent="0.3">
      <c r="A4005" t="s">
        <v>8265</v>
      </c>
      <c r="B4005" s="6" t="s">
        <v>10537</v>
      </c>
      <c r="C4005" t="s">
        <v>1</v>
      </c>
      <c r="D4005" t="s">
        <v>7706</v>
      </c>
      <c r="E4005" t="s">
        <v>10329</v>
      </c>
      <c r="F4005" t="s">
        <v>10330</v>
      </c>
      <c r="G4005">
        <v>7210</v>
      </c>
      <c r="H4005">
        <v>7210</v>
      </c>
      <c r="I4005">
        <v>7210</v>
      </c>
      <c r="J4005">
        <v>7210</v>
      </c>
      <c r="K4005">
        <v>0</v>
      </c>
      <c r="L4005" s="2">
        <v>0</v>
      </c>
      <c r="M4005" s="2">
        <v>0</v>
      </c>
      <c r="N4005" s="2">
        <v>0</v>
      </c>
      <c r="O4005" s="2">
        <v>42.81</v>
      </c>
      <c r="P4005" s="2">
        <v>0</v>
      </c>
      <c r="Q4005" s="2">
        <v>0</v>
      </c>
      <c r="R4005" s="2">
        <v>0</v>
      </c>
      <c r="S4005" s="2">
        <v>0</v>
      </c>
      <c r="T4005" s="2">
        <v>0</v>
      </c>
      <c r="U4005" s="2">
        <v>42.81</v>
      </c>
      <c r="V4005" t="s">
        <v>55</v>
      </c>
    </row>
    <row r="4006" spans="1:22" ht="15.75" hidden="1" thickBot="1" x14ac:dyDescent="0.3">
      <c r="A4006" t="s">
        <v>8265</v>
      </c>
      <c r="B4006" s="6" t="s">
        <v>10537</v>
      </c>
      <c r="C4006" t="s">
        <v>1</v>
      </c>
      <c r="D4006" t="s">
        <v>7706</v>
      </c>
      <c r="E4006" t="s">
        <v>10329</v>
      </c>
      <c r="F4006" t="s">
        <v>10330</v>
      </c>
      <c r="G4006">
        <v>7209</v>
      </c>
      <c r="H4006">
        <v>7209</v>
      </c>
      <c r="I4006">
        <v>7209</v>
      </c>
      <c r="J4006">
        <v>7209</v>
      </c>
      <c r="K4006">
        <v>0</v>
      </c>
      <c r="L4006" s="2">
        <v>0</v>
      </c>
      <c r="M4006" s="2">
        <v>0</v>
      </c>
      <c r="N4006" s="2">
        <v>0</v>
      </c>
      <c r="O4006" s="2">
        <v>40.75</v>
      </c>
      <c r="P4006" s="2">
        <v>0</v>
      </c>
      <c r="Q4006" s="2">
        <v>0</v>
      </c>
      <c r="R4006" s="2">
        <v>0</v>
      </c>
      <c r="S4006" s="2">
        <v>0</v>
      </c>
      <c r="T4006" s="2">
        <v>0</v>
      </c>
      <c r="U4006" s="2">
        <v>40.75</v>
      </c>
      <c r="V4006" t="s">
        <v>55</v>
      </c>
    </row>
    <row r="4007" spans="1:22" ht="15.75" hidden="1" thickBot="1" x14ac:dyDescent="0.3">
      <c r="A4007" t="s">
        <v>8265</v>
      </c>
      <c r="B4007" s="6" t="s">
        <v>10537</v>
      </c>
      <c r="C4007" t="s">
        <v>1</v>
      </c>
      <c r="D4007" t="s">
        <v>7706</v>
      </c>
      <c r="E4007" t="s">
        <v>10329</v>
      </c>
      <c r="F4007" t="s">
        <v>10330</v>
      </c>
      <c r="G4007">
        <v>7208</v>
      </c>
      <c r="H4007">
        <v>7208</v>
      </c>
      <c r="I4007">
        <v>7208</v>
      </c>
      <c r="J4007">
        <v>7208</v>
      </c>
      <c r="K4007">
        <v>0</v>
      </c>
      <c r="L4007" s="2">
        <v>0</v>
      </c>
      <c r="M4007" s="2">
        <v>0</v>
      </c>
      <c r="N4007" s="2">
        <v>0</v>
      </c>
      <c r="O4007" s="2">
        <v>100.5</v>
      </c>
      <c r="P4007" s="2">
        <v>0</v>
      </c>
      <c r="Q4007" s="2">
        <v>0</v>
      </c>
      <c r="R4007" s="2">
        <v>0</v>
      </c>
      <c r="S4007" s="2">
        <v>0</v>
      </c>
      <c r="T4007" s="2">
        <v>0</v>
      </c>
      <c r="U4007" s="2">
        <v>100.5</v>
      </c>
      <c r="V4007" t="s">
        <v>55</v>
      </c>
    </row>
    <row r="4008" spans="1:22" ht="15.75" hidden="1" thickBot="1" x14ac:dyDescent="0.3">
      <c r="A4008" t="s">
        <v>8265</v>
      </c>
      <c r="B4008" s="6" t="s">
        <v>10537</v>
      </c>
      <c r="C4008" t="s">
        <v>1</v>
      </c>
      <c r="D4008" t="s">
        <v>7706</v>
      </c>
      <c r="E4008" t="s">
        <v>10329</v>
      </c>
      <c r="F4008" t="s">
        <v>10330</v>
      </c>
      <c r="G4008">
        <v>7207</v>
      </c>
      <c r="H4008">
        <v>7207</v>
      </c>
      <c r="I4008">
        <v>7207</v>
      </c>
      <c r="J4008">
        <v>7207</v>
      </c>
      <c r="K4008">
        <v>0</v>
      </c>
      <c r="L4008" s="2">
        <v>0</v>
      </c>
      <c r="M4008" s="2">
        <v>0</v>
      </c>
      <c r="N4008" s="2">
        <v>0</v>
      </c>
      <c r="O4008" s="2">
        <v>4.5</v>
      </c>
      <c r="P4008" s="2">
        <v>0</v>
      </c>
      <c r="Q4008" s="2">
        <v>0</v>
      </c>
      <c r="R4008" s="2">
        <v>0</v>
      </c>
      <c r="S4008" s="2">
        <v>0</v>
      </c>
      <c r="T4008" s="2">
        <v>0</v>
      </c>
      <c r="U4008" s="2">
        <v>4.5</v>
      </c>
      <c r="V4008" t="s">
        <v>55</v>
      </c>
    </row>
    <row r="4009" spans="1:22" ht="15.75" hidden="1" thickBot="1" x14ac:dyDescent="0.3">
      <c r="A4009" t="s">
        <v>8265</v>
      </c>
      <c r="B4009" s="6" t="s">
        <v>10537</v>
      </c>
      <c r="C4009" t="s">
        <v>1</v>
      </c>
      <c r="D4009" t="s">
        <v>7706</v>
      </c>
      <c r="E4009" t="s">
        <v>10329</v>
      </c>
      <c r="F4009" t="s">
        <v>10330</v>
      </c>
      <c r="G4009">
        <v>7206</v>
      </c>
      <c r="H4009">
        <v>7206</v>
      </c>
      <c r="I4009">
        <v>7206</v>
      </c>
      <c r="J4009">
        <v>7206</v>
      </c>
      <c r="K4009">
        <v>0</v>
      </c>
      <c r="L4009" s="2">
        <v>0</v>
      </c>
      <c r="M4009" s="2">
        <v>0</v>
      </c>
      <c r="N4009" s="2">
        <v>0</v>
      </c>
      <c r="O4009" s="2">
        <v>3</v>
      </c>
      <c r="P4009" s="2">
        <v>0</v>
      </c>
      <c r="Q4009" s="2">
        <v>0</v>
      </c>
      <c r="R4009" s="2">
        <v>0</v>
      </c>
      <c r="S4009" s="2">
        <v>0</v>
      </c>
      <c r="T4009" s="2">
        <v>0</v>
      </c>
      <c r="U4009" s="2">
        <v>3</v>
      </c>
      <c r="V4009" t="s">
        <v>55</v>
      </c>
    </row>
    <row r="4010" spans="1:22" ht="15.75" hidden="1" thickBot="1" x14ac:dyDescent="0.3">
      <c r="A4010" t="s">
        <v>8265</v>
      </c>
      <c r="B4010" s="6" t="s">
        <v>10537</v>
      </c>
      <c r="C4010" t="s">
        <v>1</v>
      </c>
      <c r="D4010" t="s">
        <v>7706</v>
      </c>
      <c r="E4010" t="s">
        <v>10329</v>
      </c>
      <c r="F4010" t="s">
        <v>10330</v>
      </c>
      <c r="G4010">
        <v>7205</v>
      </c>
      <c r="H4010">
        <v>7205</v>
      </c>
      <c r="I4010">
        <v>7205</v>
      </c>
      <c r="J4010">
        <v>7205</v>
      </c>
      <c r="K4010">
        <v>0</v>
      </c>
      <c r="L4010" s="2">
        <v>0</v>
      </c>
      <c r="M4010" s="2">
        <v>0</v>
      </c>
      <c r="N4010" s="2">
        <v>0</v>
      </c>
      <c r="O4010" s="2">
        <v>560</v>
      </c>
      <c r="P4010" s="2">
        <v>0</v>
      </c>
      <c r="Q4010" s="2">
        <v>0</v>
      </c>
      <c r="R4010" s="2">
        <v>0</v>
      </c>
      <c r="S4010" s="2">
        <v>0</v>
      </c>
      <c r="T4010" s="2">
        <v>0</v>
      </c>
      <c r="U4010" s="2">
        <v>560</v>
      </c>
      <c r="V4010" t="s">
        <v>55</v>
      </c>
    </row>
    <row r="4011" spans="1:22" ht="15.75" hidden="1" thickBot="1" x14ac:dyDescent="0.3">
      <c r="A4011" t="s">
        <v>8265</v>
      </c>
      <c r="B4011" s="6" t="s">
        <v>10537</v>
      </c>
      <c r="C4011" t="s">
        <v>1</v>
      </c>
      <c r="D4011" t="s">
        <v>7706</v>
      </c>
      <c r="E4011" t="s">
        <v>10329</v>
      </c>
      <c r="F4011" t="s">
        <v>10330</v>
      </c>
      <c r="G4011">
        <v>7204</v>
      </c>
      <c r="H4011">
        <v>7204</v>
      </c>
      <c r="I4011">
        <v>7204</v>
      </c>
      <c r="J4011">
        <v>7204</v>
      </c>
      <c r="K4011">
        <v>0</v>
      </c>
      <c r="L4011" s="2">
        <v>0</v>
      </c>
      <c r="M4011" s="2">
        <v>0</v>
      </c>
      <c r="N4011" s="2">
        <v>0</v>
      </c>
      <c r="O4011" s="2">
        <v>289.89999999999998</v>
      </c>
      <c r="P4011" s="2">
        <v>0</v>
      </c>
      <c r="Q4011" s="2">
        <v>0</v>
      </c>
      <c r="R4011" s="2">
        <v>0</v>
      </c>
      <c r="S4011" s="2">
        <v>0</v>
      </c>
      <c r="T4011" s="2">
        <v>0</v>
      </c>
      <c r="U4011" s="2">
        <v>289.89999999999998</v>
      </c>
      <c r="V4011" t="s">
        <v>55</v>
      </c>
    </row>
    <row r="4012" spans="1:22" ht="15.75" hidden="1" thickBot="1" x14ac:dyDescent="0.3">
      <c r="A4012" t="s">
        <v>8265</v>
      </c>
      <c r="B4012" s="6" t="s">
        <v>10537</v>
      </c>
      <c r="C4012" t="s">
        <v>1</v>
      </c>
      <c r="D4012" t="s">
        <v>7706</v>
      </c>
      <c r="E4012" t="s">
        <v>10329</v>
      </c>
      <c r="F4012" t="s">
        <v>10330</v>
      </c>
      <c r="G4012">
        <v>7203</v>
      </c>
      <c r="H4012">
        <v>7203</v>
      </c>
      <c r="I4012">
        <v>7203</v>
      </c>
      <c r="J4012">
        <v>7203</v>
      </c>
      <c r="K4012">
        <v>0</v>
      </c>
      <c r="L4012" s="2">
        <v>0</v>
      </c>
      <c r="M4012" s="2">
        <v>0</v>
      </c>
      <c r="N4012" s="2">
        <v>0</v>
      </c>
      <c r="O4012" s="2">
        <v>577</v>
      </c>
      <c r="P4012" s="2">
        <v>0</v>
      </c>
      <c r="Q4012" s="2">
        <v>0</v>
      </c>
      <c r="R4012" s="2">
        <v>0</v>
      </c>
      <c r="S4012" s="2">
        <v>0</v>
      </c>
      <c r="T4012" s="2">
        <v>0</v>
      </c>
      <c r="U4012" s="2">
        <v>577</v>
      </c>
      <c r="V4012" t="s">
        <v>55</v>
      </c>
    </row>
    <row r="4013" spans="1:22" ht="15.75" hidden="1" thickBot="1" x14ac:dyDescent="0.3">
      <c r="A4013" t="s">
        <v>8265</v>
      </c>
      <c r="B4013" s="6" t="s">
        <v>10537</v>
      </c>
      <c r="C4013" t="s">
        <v>1</v>
      </c>
      <c r="D4013" t="s">
        <v>7706</v>
      </c>
      <c r="E4013" t="s">
        <v>10329</v>
      </c>
      <c r="F4013" t="s">
        <v>10330</v>
      </c>
      <c r="G4013">
        <v>7202</v>
      </c>
      <c r="H4013">
        <v>7202</v>
      </c>
      <c r="I4013">
        <v>7202</v>
      </c>
      <c r="J4013">
        <v>7202</v>
      </c>
      <c r="K4013">
        <v>0</v>
      </c>
      <c r="L4013" s="2">
        <v>0</v>
      </c>
      <c r="M4013" s="2">
        <v>0</v>
      </c>
      <c r="N4013" s="2">
        <v>0</v>
      </c>
      <c r="O4013" s="2">
        <v>370</v>
      </c>
      <c r="P4013" s="2">
        <v>0</v>
      </c>
      <c r="Q4013" s="2">
        <v>0</v>
      </c>
      <c r="R4013" s="2">
        <v>0</v>
      </c>
      <c r="S4013" s="2">
        <v>0</v>
      </c>
      <c r="T4013" s="2">
        <v>0</v>
      </c>
      <c r="U4013" s="2">
        <v>370</v>
      </c>
      <c r="V4013" t="s">
        <v>55</v>
      </c>
    </row>
    <row r="4014" spans="1:22" ht="15.75" hidden="1" thickBot="1" x14ac:dyDescent="0.3">
      <c r="A4014" t="s">
        <v>8265</v>
      </c>
      <c r="B4014" s="6" t="s">
        <v>10536</v>
      </c>
      <c r="C4014" t="s">
        <v>1</v>
      </c>
      <c r="D4014" t="s">
        <v>7706</v>
      </c>
      <c r="E4014" t="s">
        <v>10329</v>
      </c>
      <c r="F4014" t="s">
        <v>10330</v>
      </c>
      <c r="G4014">
        <v>7201</v>
      </c>
      <c r="H4014">
        <v>7201</v>
      </c>
      <c r="I4014">
        <v>7201</v>
      </c>
      <c r="J4014">
        <v>7201</v>
      </c>
      <c r="K4014">
        <v>0</v>
      </c>
      <c r="L4014" s="2">
        <v>0</v>
      </c>
      <c r="M4014" s="2">
        <v>0</v>
      </c>
      <c r="N4014" s="2">
        <v>0</v>
      </c>
      <c r="O4014" s="2">
        <v>180</v>
      </c>
      <c r="P4014" s="2">
        <v>0</v>
      </c>
      <c r="Q4014" s="2">
        <v>0</v>
      </c>
      <c r="R4014" s="2">
        <v>0</v>
      </c>
      <c r="S4014" s="2">
        <v>0</v>
      </c>
      <c r="T4014" s="2">
        <v>0</v>
      </c>
      <c r="U4014" s="2">
        <v>180</v>
      </c>
      <c r="V4014" t="s">
        <v>55</v>
      </c>
    </row>
    <row r="4015" spans="1:22" ht="15.75" hidden="1" thickBot="1" x14ac:dyDescent="0.3">
      <c r="A4015" t="s">
        <v>8265</v>
      </c>
      <c r="B4015" s="6" t="s">
        <v>10536</v>
      </c>
      <c r="C4015" t="s">
        <v>1</v>
      </c>
      <c r="D4015" t="s">
        <v>7706</v>
      </c>
      <c r="E4015" t="s">
        <v>10329</v>
      </c>
      <c r="F4015" t="s">
        <v>10330</v>
      </c>
      <c r="G4015">
        <v>7200</v>
      </c>
      <c r="H4015">
        <v>7200</v>
      </c>
      <c r="I4015">
        <v>7200</v>
      </c>
      <c r="J4015">
        <v>7200</v>
      </c>
      <c r="K4015">
        <v>0</v>
      </c>
      <c r="L4015" s="2">
        <v>0</v>
      </c>
      <c r="M4015" s="2">
        <v>0</v>
      </c>
      <c r="N4015" s="2">
        <v>0</v>
      </c>
      <c r="O4015" s="2">
        <v>7.83</v>
      </c>
      <c r="P4015" s="2">
        <v>0</v>
      </c>
      <c r="Q4015" s="2">
        <v>0</v>
      </c>
      <c r="R4015" s="2">
        <v>0</v>
      </c>
      <c r="S4015" s="2">
        <v>0</v>
      </c>
      <c r="T4015" s="2">
        <v>0</v>
      </c>
      <c r="U4015" s="2">
        <v>7.83</v>
      </c>
      <c r="V4015" t="s">
        <v>55</v>
      </c>
    </row>
    <row r="4016" spans="1:22" ht="15.75" hidden="1" thickBot="1" x14ac:dyDescent="0.3">
      <c r="A4016" t="s">
        <v>8265</v>
      </c>
      <c r="B4016" s="6" t="s">
        <v>10536</v>
      </c>
      <c r="C4016" t="s">
        <v>1</v>
      </c>
      <c r="D4016" t="s">
        <v>7706</v>
      </c>
      <c r="E4016" t="s">
        <v>10329</v>
      </c>
      <c r="F4016" t="s">
        <v>10330</v>
      </c>
      <c r="G4016">
        <v>7199</v>
      </c>
      <c r="H4016">
        <v>7199</v>
      </c>
      <c r="I4016">
        <v>7199</v>
      </c>
      <c r="J4016">
        <v>7199</v>
      </c>
      <c r="K4016">
        <v>0</v>
      </c>
      <c r="L4016" s="2">
        <v>0</v>
      </c>
      <c r="M4016" s="2">
        <v>0</v>
      </c>
      <c r="N4016" s="2">
        <v>0</v>
      </c>
      <c r="O4016" s="2">
        <v>298.2</v>
      </c>
      <c r="P4016" s="2">
        <v>0</v>
      </c>
      <c r="Q4016" s="2">
        <v>0</v>
      </c>
      <c r="R4016" s="2">
        <v>0</v>
      </c>
      <c r="S4016" s="2">
        <v>0</v>
      </c>
      <c r="T4016" s="2">
        <v>0</v>
      </c>
      <c r="U4016" s="2">
        <v>298.2</v>
      </c>
      <c r="V4016" t="s">
        <v>55</v>
      </c>
    </row>
    <row r="4017" spans="1:22" ht="15.75" hidden="1" thickBot="1" x14ac:dyDescent="0.3">
      <c r="A4017" t="s">
        <v>8265</v>
      </c>
      <c r="B4017" s="6" t="s">
        <v>10536</v>
      </c>
      <c r="C4017" t="s">
        <v>1</v>
      </c>
      <c r="D4017" t="s">
        <v>7706</v>
      </c>
      <c r="E4017" t="s">
        <v>10329</v>
      </c>
      <c r="F4017" t="s">
        <v>10330</v>
      </c>
      <c r="G4017">
        <v>7198</v>
      </c>
      <c r="H4017">
        <v>7198</v>
      </c>
      <c r="I4017">
        <v>7198</v>
      </c>
      <c r="J4017">
        <v>7198</v>
      </c>
      <c r="K4017">
        <v>0</v>
      </c>
      <c r="L4017" s="2">
        <v>0</v>
      </c>
      <c r="M4017" s="2">
        <v>0</v>
      </c>
      <c r="N4017" s="2">
        <v>0</v>
      </c>
      <c r="O4017" s="2">
        <v>339.6</v>
      </c>
      <c r="P4017" s="2">
        <v>0</v>
      </c>
      <c r="Q4017" s="2">
        <v>0</v>
      </c>
      <c r="R4017" s="2">
        <v>0</v>
      </c>
      <c r="S4017" s="2">
        <v>0</v>
      </c>
      <c r="T4017" s="2">
        <v>0</v>
      </c>
      <c r="U4017" s="2">
        <v>339.6</v>
      </c>
      <c r="V4017" t="s">
        <v>55</v>
      </c>
    </row>
    <row r="4018" spans="1:22" ht="15.75" hidden="1" thickBot="1" x14ac:dyDescent="0.3">
      <c r="A4018" t="s">
        <v>8265</v>
      </c>
      <c r="B4018" s="6" t="s">
        <v>10536</v>
      </c>
      <c r="C4018" t="s">
        <v>1</v>
      </c>
      <c r="D4018" t="s">
        <v>7706</v>
      </c>
      <c r="E4018" t="s">
        <v>10329</v>
      </c>
      <c r="F4018" t="s">
        <v>10330</v>
      </c>
      <c r="G4018">
        <v>7197</v>
      </c>
      <c r="H4018">
        <v>7197</v>
      </c>
      <c r="I4018">
        <v>7197</v>
      </c>
      <c r="J4018">
        <v>7197</v>
      </c>
      <c r="K4018">
        <v>0</v>
      </c>
      <c r="L4018" s="2">
        <v>0</v>
      </c>
      <c r="M4018" s="2">
        <v>0</v>
      </c>
      <c r="N4018" s="2">
        <v>0</v>
      </c>
      <c r="O4018" s="2">
        <v>80</v>
      </c>
      <c r="P4018" s="2">
        <v>0</v>
      </c>
      <c r="Q4018" s="2">
        <v>0</v>
      </c>
      <c r="R4018" s="2">
        <v>0</v>
      </c>
      <c r="S4018" s="2">
        <v>0</v>
      </c>
      <c r="T4018" s="2">
        <v>0</v>
      </c>
      <c r="U4018" s="2">
        <v>80</v>
      </c>
      <c r="V4018" t="s">
        <v>55</v>
      </c>
    </row>
    <row r="4019" spans="1:22" ht="15.75" hidden="1" thickBot="1" x14ac:dyDescent="0.3">
      <c r="A4019" t="s">
        <v>8265</v>
      </c>
      <c r="B4019" s="6" t="s">
        <v>10536</v>
      </c>
      <c r="C4019" t="s">
        <v>1</v>
      </c>
      <c r="D4019" t="s">
        <v>7706</v>
      </c>
      <c r="E4019" t="s">
        <v>10329</v>
      </c>
      <c r="F4019" t="s">
        <v>10330</v>
      </c>
      <c r="G4019">
        <v>7196</v>
      </c>
      <c r="H4019">
        <v>7196</v>
      </c>
      <c r="I4019">
        <v>7196</v>
      </c>
      <c r="J4019">
        <v>7196</v>
      </c>
      <c r="K4019">
        <v>0</v>
      </c>
      <c r="L4019" s="2">
        <v>0</v>
      </c>
      <c r="M4019" s="2">
        <v>0</v>
      </c>
      <c r="N4019" s="2">
        <v>0</v>
      </c>
      <c r="O4019" s="2">
        <v>32.200000000000003</v>
      </c>
      <c r="P4019" s="2">
        <v>0</v>
      </c>
      <c r="Q4019" s="2">
        <v>0</v>
      </c>
      <c r="R4019" s="2">
        <v>0</v>
      </c>
      <c r="S4019" s="2">
        <v>0</v>
      </c>
      <c r="T4019" s="2">
        <v>0</v>
      </c>
      <c r="U4019" s="2">
        <v>32.200000000000003</v>
      </c>
      <c r="V4019" t="s">
        <v>55</v>
      </c>
    </row>
    <row r="4020" spans="1:22" ht="15.75" hidden="1" thickBot="1" x14ac:dyDescent="0.3">
      <c r="A4020" t="s">
        <v>8265</v>
      </c>
      <c r="B4020" s="6" t="s">
        <v>10536</v>
      </c>
      <c r="C4020" t="s">
        <v>1</v>
      </c>
      <c r="D4020" t="s">
        <v>7706</v>
      </c>
      <c r="E4020" t="s">
        <v>10329</v>
      </c>
      <c r="F4020" t="s">
        <v>10330</v>
      </c>
      <c r="G4020">
        <v>7195</v>
      </c>
      <c r="H4020">
        <v>7195</v>
      </c>
      <c r="I4020">
        <v>7195</v>
      </c>
      <c r="J4020">
        <v>7195</v>
      </c>
      <c r="K4020">
        <v>0</v>
      </c>
      <c r="L4020" s="2">
        <v>0</v>
      </c>
      <c r="M4020" s="2">
        <v>0</v>
      </c>
      <c r="N4020" s="2">
        <v>0</v>
      </c>
      <c r="O4020" s="2">
        <v>37.5</v>
      </c>
      <c r="P4020" s="2">
        <v>0</v>
      </c>
      <c r="Q4020" s="2">
        <v>0</v>
      </c>
      <c r="R4020" s="2">
        <v>0</v>
      </c>
      <c r="S4020" s="2">
        <v>0</v>
      </c>
      <c r="T4020" s="2">
        <v>0</v>
      </c>
      <c r="U4020" s="2">
        <v>37.5</v>
      </c>
      <c r="V4020" t="s">
        <v>55</v>
      </c>
    </row>
    <row r="4021" spans="1:22" ht="15.75" hidden="1" thickBot="1" x14ac:dyDescent="0.3">
      <c r="A4021" t="s">
        <v>8265</v>
      </c>
      <c r="B4021" s="6" t="s">
        <v>10536</v>
      </c>
      <c r="C4021" t="s">
        <v>1</v>
      </c>
      <c r="D4021" t="s">
        <v>7706</v>
      </c>
      <c r="E4021" t="s">
        <v>10329</v>
      </c>
      <c r="F4021" t="s">
        <v>10330</v>
      </c>
      <c r="G4021">
        <v>7194</v>
      </c>
      <c r="H4021">
        <v>7194</v>
      </c>
      <c r="I4021">
        <v>7194</v>
      </c>
      <c r="J4021">
        <v>7194</v>
      </c>
      <c r="K4021">
        <v>0</v>
      </c>
      <c r="L4021" s="2">
        <v>0</v>
      </c>
      <c r="M4021" s="2">
        <v>0</v>
      </c>
      <c r="N4021" s="2">
        <v>0</v>
      </c>
      <c r="O4021" s="2">
        <v>45</v>
      </c>
      <c r="P4021" s="2">
        <v>0</v>
      </c>
      <c r="Q4021" s="2">
        <v>0</v>
      </c>
      <c r="R4021" s="2">
        <v>0</v>
      </c>
      <c r="S4021" s="2">
        <v>0</v>
      </c>
      <c r="T4021" s="2">
        <v>0</v>
      </c>
      <c r="U4021" s="2">
        <v>45</v>
      </c>
      <c r="V4021" t="s">
        <v>55</v>
      </c>
    </row>
    <row r="4022" spans="1:22" ht="15.75" hidden="1" thickBot="1" x14ac:dyDescent="0.3">
      <c r="A4022" t="s">
        <v>8265</v>
      </c>
      <c r="B4022" s="6" t="s">
        <v>10536</v>
      </c>
      <c r="C4022" t="s">
        <v>1</v>
      </c>
      <c r="D4022" t="s">
        <v>7706</v>
      </c>
      <c r="E4022" t="s">
        <v>10329</v>
      </c>
      <c r="F4022" t="s">
        <v>10330</v>
      </c>
      <c r="G4022">
        <v>7193</v>
      </c>
      <c r="H4022">
        <v>7193</v>
      </c>
      <c r="I4022">
        <v>7193</v>
      </c>
      <c r="J4022">
        <v>7193</v>
      </c>
      <c r="K4022">
        <v>0</v>
      </c>
      <c r="L4022" s="2">
        <v>0</v>
      </c>
      <c r="M4022" s="2">
        <v>0</v>
      </c>
      <c r="N4022" s="2">
        <v>0</v>
      </c>
      <c r="O4022" s="2">
        <v>581</v>
      </c>
      <c r="P4022" s="2">
        <v>0</v>
      </c>
      <c r="Q4022" s="2">
        <v>0</v>
      </c>
      <c r="R4022" s="2">
        <v>0</v>
      </c>
      <c r="S4022" s="2">
        <v>0</v>
      </c>
      <c r="T4022" s="2">
        <v>0</v>
      </c>
      <c r="U4022" s="2">
        <v>581</v>
      </c>
      <c r="V4022" t="s">
        <v>55</v>
      </c>
    </row>
    <row r="4023" spans="1:22" ht="15.75" hidden="1" thickBot="1" x14ac:dyDescent="0.3">
      <c r="A4023" t="s">
        <v>8265</v>
      </c>
      <c r="B4023" s="6" t="s">
        <v>10536</v>
      </c>
      <c r="C4023" t="s">
        <v>1</v>
      </c>
      <c r="D4023" t="s">
        <v>7706</v>
      </c>
      <c r="E4023" t="s">
        <v>10329</v>
      </c>
      <c r="F4023" t="s">
        <v>10330</v>
      </c>
      <c r="G4023">
        <v>7192</v>
      </c>
      <c r="H4023">
        <v>7192</v>
      </c>
      <c r="I4023">
        <v>7192</v>
      </c>
      <c r="J4023">
        <v>7192</v>
      </c>
      <c r="K4023">
        <v>0</v>
      </c>
      <c r="L4023" s="2">
        <v>0</v>
      </c>
      <c r="M4023" s="2">
        <v>0</v>
      </c>
      <c r="N4023" s="2">
        <v>0</v>
      </c>
      <c r="O4023" s="2">
        <v>125</v>
      </c>
      <c r="P4023" s="2">
        <v>0</v>
      </c>
      <c r="Q4023" s="2">
        <v>0</v>
      </c>
      <c r="R4023" s="2">
        <v>0</v>
      </c>
      <c r="S4023" s="2">
        <v>0</v>
      </c>
      <c r="T4023" s="2">
        <v>0</v>
      </c>
      <c r="U4023" s="2">
        <v>125</v>
      </c>
      <c r="V4023" t="s">
        <v>55</v>
      </c>
    </row>
    <row r="4024" spans="1:22" ht="15.75" hidden="1" thickBot="1" x14ac:dyDescent="0.3">
      <c r="A4024" t="s">
        <v>8265</v>
      </c>
      <c r="B4024" s="6" t="s">
        <v>10536</v>
      </c>
      <c r="C4024" t="s">
        <v>1</v>
      </c>
      <c r="D4024" t="s">
        <v>7706</v>
      </c>
      <c r="E4024" t="s">
        <v>10329</v>
      </c>
      <c r="F4024" t="s">
        <v>10330</v>
      </c>
      <c r="G4024">
        <v>7191</v>
      </c>
      <c r="H4024">
        <v>7191</v>
      </c>
      <c r="I4024">
        <v>7191</v>
      </c>
      <c r="J4024">
        <v>7191</v>
      </c>
      <c r="K4024">
        <v>0</v>
      </c>
      <c r="L4024" s="2">
        <v>0</v>
      </c>
      <c r="M4024" s="2">
        <v>0</v>
      </c>
      <c r="N4024" s="2">
        <v>0</v>
      </c>
      <c r="O4024" s="2">
        <v>54</v>
      </c>
      <c r="P4024" s="2">
        <v>0</v>
      </c>
      <c r="Q4024" s="2">
        <v>0</v>
      </c>
      <c r="R4024" s="2">
        <v>0</v>
      </c>
      <c r="S4024" s="2">
        <v>0</v>
      </c>
      <c r="T4024" s="2">
        <v>0</v>
      </c>
      <c r="U4024" s="2">
        <v>54</v>
      </c>
      <c r="V4024" t="s">
        <v>55</v>
      </c>
    </row>
    <row r="4025" spans="1:22" ht="15.75" hidden="1" thickBot="1" x14ac:dyDescent="0.3">
      <c r="A4025" t="s">
        <v>8265</v>
      </c>
      <c r="B4025" s="6" t="s">
        <v>10536</v>
      </c>
      <c r="C4025" t="s">
        <v>1</v>
      </c>
      <c r="D4025" t="s">
        <v>7706</v>
      </c>
      <c r="E4025" t="s">
        <v>10329</v>
      </c>
      <c r="F4025" t="s">
        <v>10330</v>
      </c>
      <c r="G4025">
        <v>7190</v>
      </c>
      <c r="H4025">
        <v>7190</v>
      </c>
      <c r="I4025">
        <v>7190</v>
      </c>
      <c r="J4025">
        <v>7190</v>
      </c>
      <c r="K4025">
        <v>0</v>
      </c>
      <c r="L4025" s="2">
        <v>0</v>
      </c>
      <c r="M4025" s="2">
        <v>0</v>
      </c>
      <c r="N4025" s="2">
        <v>0</v>
      </c>
      <c r="O4025" s="2">
        <v>651</v>
      </c>
      <c r="P4025" s="2">
        <v>0</v>
      </c>
      <c r="Q4025" s="2">
        <v>0</v>
      </c>
      <c r="R4025" s="2">
        <v>0</v>
      </c>
      <c r="S4025" s="2">
        <v>0</v>
      </c>
      <c r="T4025" s="2">
        <v>0</v>
      </c>
      <c r="U4025" s="2">
        <v>651</v>
      </c>
      <c r="V4025" t="s">
        <v>55</v>
      </c>
    </row>
    <row r="4026" spans="1:22" ht="15.75" hidden="1" thickBot="1" x14ac:dyDescent="0.3">
      <c r="A4026" t="s">
        <v>8265</v>
      </c>
      <c r="B4026" s="6" t="s">
        <v>10536</v>
      </c>
      <c r="C4026" t="s">
        <v>1</v>
      </c>
      <c r="D4026" t="s">
        <v>7706</v>
      </c>
      <c r="E4026" t="s">
        <v>10329</v>
      </c>
      <c r="F4026" t="s">
        <v>10330</v>
      </c>
      <c r="G4026">
        <v>7189</v>
      </c>
      <c r="H4026">
        <v>7189</v>
      </c>
      <c r="I4026">
        <v>7189</v>
      </c>
      <c r="J4026">
        <v>7189</v>
      </c>
      <c r="K4026">
        <v>0</v>
      </c>
      <c r="L4026" s="2">
        <v>0</v>
      </c>
      <c r="M4026" s="2">
        <v>0</v>
      </c>
      <c r="N4026" s="2">
        <v>0</v>
      </c>
      <c r="O4026" s="2">
        <v>321.2</v>
      </c>
      <c r="P4026" s="2">
        <v>0</v>
      </c>
      <c r="Q4026" s="2">
        <v>0</v>
      </c>
      <c r="R4026" s="2">
        <v>0</v>
      </c>
      <c r="S4026" s="2">
        <v>0</v>
      </c>
      <c r="T4026" s="2">
        <v>0</v>
      </c>
      <c r="U4026" s="2">
        <v>321.2</v>
      </c>
      <c r="V4026" t="s">
        <v>55</v>
      </c>
    </row>
    <row r="4027" spans="1:22" ht="15.75" hidden="1" thickBot="1" x14ac:dyDescent="0.3">
      <c r="A4027" t="s">
        <v>8265</v>
      </c>
      <c r="B4027" s="6" t="s">
        <v>10536</v>
      </c>
      <c r="C4027" t="s">
        <v>1</v>
      </c>
      <c r="D4027" t="s">
        <v>7706</v>
      </c>
      <c r="E4027" t="s">
        <v>10329</v>
      </c>
      <c r="F4027" t="s">
        <v>10330</v>
      </c>
      <c r="G4027">
        <v>7188</v>
      </c>
      <c r="H4027">
        <v>7188</v>
      </c>
      <c r="I4027">
        <v>7188</v>
      </c>
      <c r="J4027">
        <v>7188</v>
      </c>
      <c r="K4027">
        <v>0</v>
      </c>
      <c r="L4027" s="2">
        <v>0</v>
      </c>
      <c r="M4027" s="2">
        <v>0</v>
      </c>
      <c r="N4027" s="2">
        <v>0</v>
      </c>
      <c r="O4027" s="2">
        <v>298.2</v>
      </c>
      <c r="P4027" s="2">
        <v>0</v>
      </c>
      <c r="Q4027" s="2">
        <v>0</v>
      </c>
      <c r="R4027" s="2">
        <v>0</v>
      </c>
      <c r="S4027" s="2">
        <v>0</v>
      </c>
      <c r="T4027" s="2">
        <v>0</v>
      </c>
      <c r="U4027" s="2">
        <v>298.2</v>
      </c>
      <c r="V4027" t="s">
        <v>55</v>
      </c>
    </row>
    <row r="4028" spans="1:22" ht="15.75" hidden="1" thickBot="1" x14ac:dyDescent="0.3">
      <c r="A4028" t="s">
        <v>8265</v>
      </c>
      <c r="B4028" s="6" t="s">
        <v>10536</v>
      </c>
      <c r="C4028" t="s">
        <v>1</v>
      </c>
      <c r="D4028" t="s">
        <v>7706</v>
      </c>
      <c r="E4028" t="s">
        <v>10329</v>
      </c>
      <c r="F4028" t="s">
        <v>10330</v>
      </c>
      <c r="G4028">
        <v>7187</v>
      </c>
      <c r="H4028">
        <v>7187</v>
      </c>
      <c r="I4028">
        <v>7187</v>
      </c>
      <c r="J4028">
        <v>7187</v>
      </c>
      <c r="K4028">
        <v>0</v>
      </c>
      <c r="L4028" s="2">
        <v>0</v>
      </c>
      <c r="M4028" s="2">
        <v>0</v>
      </c>
      <c r="N4028" s="2">
        <v>0</v>
      </c>
      <c r="O4028" s="2">
        <v>18.899999999999999</v>
      </c>
      <c r="P4028" s="2">
        <v>0</v>
      </c>
      <c r="Q4028" s="2">
        <v>0</v>
      </c>
      <c r="R4028" s="2">
        <v>0</v>
      </c>
      <c r="S4028" s="2">
        <v>0</v>
      </c>
      <c r="T4028" s="2">
        <v>0</v>
      </c>
      <c r="U4028" s="2">
        <v>18.899999999999999</v>
      </c>
      <c r="V4028" t="s">
        <v>55</v>
      </c>
    </row>
    <row r="4029" spans="1:22" ht="15.75" hidden="1" thickBot="1" x14ac:dyDescent="0.3">
      <c r="A4029" t="s">
        <v>8265</v>
      </c>
      <c r="B4029" s="6" t="s">
        <v>10536</v>
      </c>
      <c r="C4029" t="s">
        <v>1</v>
      </c>
      <c r="D4029" t="s">
        <v>7706</v>
      </c>
      <c r="E4029" t="s">
        <v>10329</v>
      </c>
      <c r="F4029" t="s">
        <v>10330</v>
      </c>
      <c r="G4029">
        <v>7186</v>
      </c>
      <c r="H4029">
        <v>7186</v>
      </c>
      <c r="I4029">
        <v>7186</v>
      </c>
      <c r="J4029">
        <v>7186</v>
      </c>
      <c r="K4029">
        <v>0</v>
      </c>
      <c r="L4029" s="2">
        <v>0</v>
      </c>
      <c r="M4029" s="2">
        <v>0</v>
      </c>
      <c r="N4029" s="2">
        <v>0</v>
      </c>
      <c r="O4029" s="2">
        <v>82.5</v>
      </c>
      <c r="P4029" s="2">
        <v>0</v>
      </c>
      <c r="Q4029" s="2">
        <v>0</v>
      </c>
      <c r="R4029" s="2">
        <v>0</v>
      </c>
      <c r="S4029" s="2">
        <v>0</v>
      </c>
      <c r="T4029" s="2">
        <v>0</v>
      </c>
      <c r="U4029" s="2">
        <v>82.5</v>
      </c>
      <c r="V4029" t="s">
        <v>55</v>
      </c>
    </row>
    <row r="4030" spans="1:22" ht="15.75" hidden="1" thickBot="1" x14ac:dyDescent="0.3">
      <c r="A4030" t="s">
        <v>8265</v>
      </c>
      <c r="B4030" s="6" t="s">
        <v>10536</v>
      </c>
      <c r="C4030" t="s">
        <v>1</v>
      </c>
      <c r="D4030" t="s">
        <v>7706</v>
      </c>
      <c r="E4030" t="s">
        <v>10329</v>
      </c>
      <c r="F4030" t="s">
        <v>10330</v>
      </c>
      <c r="G4030">
        <v>7185</v>
      </c>
      <c r="H4030">
        <v>7185</v>
      </c>
      <c r="I4030">
        <v>7185</v>
      </c>
      <c r="J4030">
        <v>7185</v>
      </c>
      <c r="K4030">
        <v>0</v>
      </c>
      <c r="L4030" s="2">
        <v>0</v>
      </c>
      <c r="M4030" s="2">
        <v>0</v>
      </c>
      <c r="N4030" s="2">
        <v>0</v>
      </c>
      <c r="O4030" s="2">
        <v>18.899999999999999</v>
      </c>
      <c r="P4030" s="2">
        <v>0</v>
      </c>
      <c r="Q4030" s="2">
        <v>0</v>
      </c>
      <c r="R4030" s="2">
        <v>0</v>
      </c>
      <c r="S4030" s="2">
        <v>0</v>
      </c>
      <c r="T4030" s="2">
        <v>0</v>
      </c>
      <c r="U4030" s="2">
        <v>18.899999999999999</v>
      </c>
      <c r="V4030" t="s">
        <v>55</v>
      </c>
    </row>
    <row r="4031" spans="1:22" ht="15.75" hidden="1" thickBot="1" x14ac:dyDescent="0.3">
      <c r="A4031" t="s">
        <v>8265</v>
      </c>
      <c r="B4031" s="6" t="s">
        <v>10536</v>
      </c>
      <c r="C4031" t="s">
        <v>1</v>
      </c>
      <c r="D4031" t="s">
        <v>7706</v>
      </c>
      <c r="E4031" t="s">
        <v>10329</v>
      </c>
      <c r="F4031" t="s">
        <v>10330</v>
      </c>
      <c r="G4031">
        <v>7184</v>
      </c>
      <c r="H4031">
        <v>7184</v>
      </c>
      <c r="I4031">
        <v>7184</v>
      </c>
      <c r="J4031">
        <v>7184</v>
      </c>
      <c r="K4031">
        <v>0</v>
      </c>
      <c r="L4031" s="2">
        <v>0</v>
      </c>
      <c r="M4031" s="2">
        <v>0</v>
      </c>
      <c r="N4031" s="2">
        <v>0</v>
      </c>
      <c r="O4031" s="2">
        <v>491.12</v>
      </c>
      <c r="P4031" s="2">
        <v>0</v>
      </c>
      <c r="Q4031" s="2">
        <v>0</v>
      </c>
      <c r="R4031" s="2">
        <v>0</v>
      </c>
      <c r="S4031" s="2">
        <v>0</v>
      </c>
      <c r="T4031" s="2">
        <v>0</v>
      </c>
      <c r="U4031" s="2">
        <v>491.12</v>
      </c>
      <c r="V4031" t="s">
        <v>55</v>
      </c>
    </row>
    <row r="4032" spans="1:22" ht="15.75" hidden="1" thickBot="1" x14ac:dyDescent="0.3">
      <c r="A4032" t="s">
        <v>8265</v>
      </c>
      <c r="B4032" s="6" t="s">
        <v>10536</v>
      </c>
      <c r="C4032" t="s">
        <v>1</v>
      </c>
      <c r="D4032" t="s">
        <v>7706</v>
      </c>
      <c r="E4032" t="s">
        <v>10329</v>
      </c>
      <c r="F4032" t="s">
        <v>10330</v>
      </c>
      <c r="G4032">
        <v>7183</v>
      </c>
      <c r="H4032">
        <v>7183</v>
      </c>
      <c r="I4032">
        <v>7183</v>
      </c>
      <c r="J4032">
        <v>7183</v>
      </c>
      <c r="K4032">
        <v>0</v>
      </c>
      <c r="L4032" s="2">
        <v>0</v>
      </c>
      <c r="M4032" s="2">
        <v>0</v>
      </c>
      <c r="N4032" s="2">
        <v>0</v>
      </c>
      <c r="O4032" s="2">
        <v>383.74</v>
      </c>
      <c r="P4032" s="2">
        <v>0</v>
      </c>
      <c r="Q4032" s="2">
        <v>0</v>
      </c>
      <c r="R4032" s="2">
        <v>0</v>
      </c>
      <c r="S4032" s="2">
        <v>0</v>
      </c>
      <c r="T4032" s="2">
        <v>0</v>
      </c>
      <c r="U4032" s="2">
        <v>383.74</v>
      </c>
      <c r="V4032" t="s">
        <v>55</v>
      </c>
    </row>
    <row r="4033" spans="1:22" ht="15.75" hidden="1" thickBot="1" x14ac:dyDescent="0.3">
      <c r="A4033" t="s">
        <v>8265</v>
      </c>
      <c r="B4033" s="6" t="s">
        <v>10536</v>
      </c>
      <c r="C4033" t="s">
        <v>1</v>
      </c>
      <c r="D4033" t="s">
        <v>7706</v>
      </c>
      <c r="E4033" t="s">
        <v>10329</v>
      </c>
      <c r="F4033" t="s">
        <v>10330</v>
      </c>
      <c r="G4033">
        <v>7182</v>
      </c>
      <c r="H4033">
        <v>7182</v>
      </c>
      <c r="I4033">
        <v>7182</v>
      </c>
      <c r="J4033">
        <v>7182</v>
      </c>
      <c r="K4033">
        <v>0</v>
      </c>
      <c r="L4033" s="2">
        <v>0</v>
      </c>
      <c r="M4033" s="2">
        <v>0</v>
      </c>
      <c r="N4033" s="2">
        <v>0</v>
      </c>
      <c r="O4033" s="2">
        <v>450</v>
      </c>
      <c r="P4033" s="2">
        <v>0</v>
      </c>
      <c r="Q4033" s="2">
        <v>0</v>
      </c>
      <c r="R4033" s="2">
        <v>0</v>
      </c>
      <c r="S4033" s="2">
        <v>0</v>
      </c>
      <c r="T4033" s="2">
        <v>0</v>
      </c>
      <c r="U4033" s="2">
        <v>450</v>
      </c>
      <c r="V4033" t="s">
        <v>55</v>
      </c>
    </row>
    <row r="4034" spans="1:22" ht="15.75" hidden="1" thickBot="1" x14ac:dyDescent="0.3">
      <c r="A4034" t="s">
        <v>8265</v>
      </c>
      <c r="B4034" s="6" t="s">
        <v>10536</v>
      </c>
      <c r="C4034" t="s">
        <v>1</v>
      </c>
      <c r="D4034" t="s">
        <v>7706</v>
      </c>
      <c r="E4034" t="s">
        <v>10329</v>
      </c>
      <c r="F4034" t="s">
        <v>10330</v>
      </c>
      <c r="G4034">
        <v>7181</v>
      </c>
      <c r="H4034">
        <v>7181</v>
      </c>
      <c r="I4034">
        <v>7181</v>
      </c>
      <c r="J4034">
        <v>7181</v>
      </c>
      <c r="K4034">
        <v>0</v>
      </c>
      <c r="L4034" s="2">
        <v>0</v>
      </c>
      <c r="M4034" s="2">
        <v>0</v>
      </c>
      <c r="N4034" s="2">
        <v>0</v>
      </c>
      <c r="O4034" s="2">
        <v>50</v>
      </c>
      <c r="P4034" s="2">
        <v>0</v>
      </c>
      <c r="Q4034" s="2">
        <v>0</v>
      </c>
      <c r="R4034" s="2">
        <v>0</v>
      </c>
      <c r="S4034" s="2">
        <v>0</v>
      </c>
      <c r="T4034" s="2">
        <v>0</v>
      </c>
      <c r="U4034" s="2">
        <v>50</v>
      </c>
      <c r="V4034" t="s">
        <v>55</v>
      </c>
    </row>
    <row r="4035" spans="1:22" ht="15.75" hidden="1" thickBot="1" x14ac:dyDescent="0.3">
      <c r="A4035" t="s">
        <v>8265</v>
      </c>
      <c r="B4035" s="6" t="s">
        <v>10535</v>
      </c>
      <c r="C4035" t="s">
        <v>1</v>
      </c>
      <c r="D4035" t="s">
        <v>7706</v>
      </c>
      <c r="E4035" t="s">
        <v>10329</v>
      </c>
      <c r="F4035" t="s">
        <v>10330</v>
      </c>
      <c r="G4035">
        <v>7180</v>
      </c>
      <c r="H4035">
        <v>7180</v>
      </c>
      <c r="I4035">
        <v>7180</v>
      </c>
      <c r="J4035">
        <v>7180</v>
      </c>
      <c r="K4035">
        <v>0</v>
      </c>
      <c r="L4035" s="2">
        <v>0</v>
      </c>
      <c r="M4035" s="2">
        <v>0</v>
      </c>
      <c r="N4035" s="2">
        <v>0</v>
      </c>
      <c r="O4035" s="2">
        <v>650</v>
      </c>
      <c r="P4035" s="2">
        <v>0</v>
      </c>
      <c r="Q4035" s="2">
        <v>0</v>
      </c>
      <c r="R4035" s="2">
        <v>0</v>
      </c>
      <c r="S4035" s="2">
        <v>0</v>
      </c>
      <c r="T4035" s="2">
        <v>0</v>
      </c>
      <c r="U4035" s="2">
        <v>650</v>
      </c>
      <c r="V4035" t="s">
        <v>55</v>
      </c>
    </row>
    <row r="4036" spans="1:22" ht="15.75" hidden="1" thickBot="1" x14ac:dyDescent="0.3">
      <c r="A4036" t="s">
        <v>8265</v>
      </c>
      <c r="B4036" s="6" t="s">
        <v>10535</v>
      </c>
      <c r="C4036" t="s">
        <v>1</v>
      </c>
      <c r="D4036" t="s">
        <v>7706</v>
      </c>
      <c r="E4036" t="s">
        <v>10329</v>
      </c>
      <c r="F4036" t="s">
        <v>10330</v>
      </c>
      <c r="G4036">
        <v>7179</v>
      </c>
      <c r="H4036">
        <v>7179</v>
      </c>
      <c r="I4036">
        <v>7179</v>
      </c>
      <c r="J4036">
        <v>7179</v>
      </c>
      <c r="K4036">
        <v>0</v>
      </c>
      <c r="L4036" s="2">
        <v>0</v>
      </c>
      <c r="M4036" s="2">
        <v>0</v>
      </c>
      <c r="N4036" s="2">
        <v>0</v>
      </c>
      <c r="O4036" s="2">
        <v>303.35000000000002</v>
      </c>
      <c r="P4036" s="2">
        <v>0</v>
      </c>
      <c r="Q4036" s="2">
        <v>0</v>
      </c>
      <c r="R4036" s="2">
        <v>0</v>
      </c>
      <c r="S4036" s="2">
        <v>0</v>
      </c>
      <c r="T4036" s="2">
        <v>0</v>
      </c>
      <c r="U4036" s="2">
        <v>303.35000000000002</v>
      </c>
      <c r="V4036" t="s">
        <v>55</v>
      </c>
    </row>
    <row r="4037" spans="1:22" ht="15.75" hidden="1" thickBot="1" x14ac:dyDescent="0.3">
      <c r="A4037" t="s">
        <v>8265</v>
      </c>
      <c r="B4037" s="6" t="s">
        <v>10535</v>
      </c>
      <c r="C4037" t="s">
        <v>1</v>
      </c>
      <c r="D4037" t="s">
        <v>7706</v>
      </c>
      <c r="E4037" t="s">
        <v>10329</v>
      </c>
      <c r="F4037" t="s">
        <v>10330</v>
      </c>
      <c r="G4037">
        <v>7178</v>
      </c>
      <c r="H4037">
        <v>7178</v>
      </c>
      <c r="I4037">
        <v>7178</v>
      </c>
      <c r="J4037">
        <v>7178</v>
      </c>
      <c r="K4037">
        <v>0</v>
      </c>
      <c r="L4037" s="2">
        <v>0</v>
      </c>
      <c r="M4037" s="2">
        <v>0</v>
      </c>
      <c r="N4037" s="2">
        <v>0</v>
      </c>
      <c r="O4037" s="2">
        <v>553</v>
      </c>
      <c r="P4037" s="2">
        <v>0</v>
      </c>
      <c r="Q4037" s="2">
        <v>0</v>
      </c>
      <c r="R4037" s="2">
        <v>0</v>
      </c>
      <c r="S4037" s="2">
        <v>0</v>
      </c>
      <c r="T4037" s="2">
        <v>0</v>
      </c>
      <c r="U4037" s="2">
        <v>553</v>
      </c>
      <c r="V4037" t="s">
        <v>55</v>
      </c>
    </row>
    <row r="4038" spans="1:22" ht="15.75" hidden="1" thickBot="1" x14ac:dyDescent="0.3">
      <c r="A4038" t="s">
        <v>8265</v>
      </c>
      <c r="B4038" s="6" t="s">
        <v>10535</v>
      </c>
      <c r="C4038" t="s">
        <v>1</v>
      </c>
      <c r="D4038" t="s">
        <v>7706</v>
      </c>
      <c r="E4038" t="s">
        <v>10329</v>
      </c>
      <c r="F4038" t="s">
        <v>10330</v>
      </c>
      <c r="G4038">
        <v>7177</v>
      </c>
      <c r="H4038">
        <v>7177</v>
      </c>
      <c r="I4038">
        <v>7177</v>
      </c>
      <c r="J4038">
        <v>7177</v>
      </c>
      <c r="K4038">
        <v>0</v>
      </c>
      <c r="L4038" s="2">
        <v>0</v>
      </c>
      <c r="M4038" s="2">
        <v>0</v>
      </c>
      <c r="N4038" s="2">
        <v>0</v>
      </c>
      <c r="O4038" s="2">
        <v>23.5</v>
      </c>
      <c r="P4038" s="2">
        <v>0</v>
      </c>
      <c r="Q4038" s="2">
        <v>0</v>
      </c>
      <c r="R4038" s="2">
        <v>0</v>
      </c>
      <c r="S4038" s="2">
        <v>0</v>
      </c>
      <c r="T4038" s="2">
        <v>0</v>
      </c>
      <c r="U4038" s="2">
        <v>23.5</v>
      </c>
      <c r="V4038" t="s">
        <v>55</v>
      </c>
    </row>
    <row r="4039" spans="1:22" ht="15.75" hidden="1" thickBot="1" x14ac:dyDescent="0.3">
      <c r="A4039" t="s">
        <v>8265</v>
      </c>
      <c r="B4039" s="6" t="s">
        <v>10535</v>
      </c>
      <c r="C4039" t="s">
        <v>1</v>
      </c>
      <c r="D4039" t="s">
        <v>7706</v>
      </c>
      <c r="E4039" t="s">
        <v>10329</v>
      </c>
      <c r="F4039" t="s">
        <v>10330</v>
      </c>
      <c r="G4039">
        <v>7176</v>
      </c>
      <c r="H4039">
        <v>7176</v>
      </c>
      <c r="I4039">
        <v>7176</v>
      </c>
      <c r="J4039">
        <v>7176</v>
      </c>
      <c r="K4039">
        <v>0</v>
      </c>
      <c r="L4039" s="2">
        <v>0</v>
      </c>
      <c r="M4039" s="2">
        <v>0</v>
      </c>
      <c r="N4039" s="2">
        <v>0</v>
      </c>
      <c r="O4039" s="2">
        <v>37.5</v>
      </c>
      <c r="P4039" s="2">
        <v>0</v>
      </c>
      <c r="Q4039" s="2">
        <v>0</v>
      </c>
      <c r="R4039" s="2">
        <v>0</v>
      </c>
      <c r="S4039" s="2">
        <v>0</v>
      </c>
      <c r="T4039" s="2">
        <v>0</v>
      </c>
      <c r="U4039" s="2">
        <v>37.5</v>
      </c>
      <c r="V4039" t="s">
        <v>55</v>
      </c>
    </row>
    <row r="4040" spans="1:22" ht="15.75" hidden="1" thickBot="1" x14ac:dyDescent="0.3">
      <c r="A4040" t="s">
        <v>8265</v>
      </c>
      <c r="B4040" s="6" t="s">
        <v>10535</v>
      </c>
      <c r="C4040" t="s">
        <v>1</v>
      </c>
      <c r="D4040" t="s">
        <v>7706</v>
      </c>
      <c r="E4040" t="s">
        <v>10329</v>
      </c>
      <c r="F4040" t="s">
        <v>10330</v>
      </c>
      <c r="G4040">
        <v>7175</v>
      </c>
      <c r="H4040">
        <v>7175</v>
      </c>
      <c r="I4040">
        <v>7175</v>
      </c>
      <c r="J4040">
        <v>7175</v>
      </c>
      <c r="K4040">
        <v>0</v>
      </c>
      <c r="L4040" s="2">
        <v>0</v>
      </c>
      <c r="M4040" s="2">
        <v>0</v>
      </c>
      <c r="N4040" s="2">
        <v>0</v>
      </c>
      <c r="O4040" s="2">
        <v>2.2999999999999998</v>
      </c>
      <c r="P4040" s="2">
        <v>0</v>
      </c>
      <c r="Q4040" s="2">
        <v>0</v>
      </c>
      <c r="R4040" s="2">
        <v>0</v>
      </c>
      <c r="S4040" s="2">
        <v>0</v>
      </c>
      <c r="T4040" s="2">
        <v>0</v>
      </c>
      <c r="U4040" s="2">
        <v>2.2999999999999998</v>
      </c>
      <c r="V4040" t="s">
        <v>55</v>
      </c>
    </row>
    <row r="4041" spans="1:22" ht="15.75" hidden="1" thickBot="1" x14ac:dyDescent="0.3">
      <c r="A4041" t="s">
        <v>8265</v>
      </c>
      <c r="B4041" s="6" t="s">
        <v>10535</v>
      </c>
      <c r="C4041" t="s">
        <v>1</v>
      </c>
      <c r="D4041" t="s">
        <v>7706</v>
      </c>
      <c r="E4041" t="s">
        <v>10329</v>
      </c>
      <c r="F4041" t="s">
        <v>10330</v>
      </c>
      <c r="G4041">
        <v>7174</v>
      </c>
      <c r="H4041">
        <v>7174</v>
      </c>
      <c r="I4041">
        <v>7174</v>
      </c>
      <c r="J4041">
        <v>7174</v>
      </c>
      <c r="K4041">
        <v>0</v>
      </c>
      <c r="L4041" s="2">
        <v>0</v>
      </c>
      <c r="M4041" s="2">
        <v>0</v>
      </c>
      <c r="N4041" s="2">
        <v>0</v>
      </c>
      <c r="O4041" s="2">
        <v>13.5</v>
      </c>
      <c r="P4041" s="2">
        <v>0</v>
      </c>
      <c r="Q4041" s="2">
        <v>0</v>
      </c>
      <c r="R4041" s="2">
        <v>0</v>
      </c>
      <c r="S4041" s="2">
        <v>0</v>
      </c>
      <c r="T4041" s="2">
        <v>0</v>
      </c>
      <c r="U4041" s="2">
        <v>13.5</v>
      </c>
      <c r="V4041" t="s">
        <v>55</v>
      </c>
    </row>
    <row r="4042" spans="1:22" ht="15.75" hidden="1" thickBot="1" x14ac:dyDescent="0.3">
      <c r="A4042" t="s">
        <v>8265</v>
      </c>
      <c r="B4042" s="6" t="s">
        <v>10535</v>
      </c>
      <c r="C4042" t="s">
        <v>1</v>
      </c>
      <c r="D4042" t="s">
        <v>7706</v>
      </c>
      <c r="E4042" t="s">
        <v>10329</v>
      </c>
      <c r="F4042" t="s">
        <v>10330</v>
      </c>
      <c r="G4042">
        <v>7173</v>
      </c>
      <c r="H4042">
        <v>7173</v>
      </c>
      <c r="I4042">
        <v>7173</v>
      </c>
      <c r="J4042">
        <v>7173</v>
      </c>
      <c r="K4042">
        <v>0</v>
      </c>
      <c r="L4042" s="2">
        <v>0</v>
      </c>
      <c r="M4042" s="2">
        <v>0</v>
      </c>
      <c r="N4042" s="2">
        <v>0</v>
      </c>
      <c r="O4042" s="2">
        <v>54.9</v>
      </c>
      <c r="P4042" s="2">
        <v>0</v>
      </c>
      <c r="Q4042" s="2">
        <v>0</v>
      </c>
      <c r="R4042" s="2">
        <v>0</v>
      </c>
      <c r="S4042" s="2">
        <v>0</v>
      </c>
      <c r="T4042" s="2">
        <v>0</v>
      </c>
      <c r="U4042" s="2">
        <v>54.9</v>
      </c>
      <c r="V4042" t="s">
        <v>55</v>
      </c>
    </row>
    <row r="4043" spans="1:22" ht="15.75" hidden="1" thickBot="1" x14ac:dyDescent="0.3">
      <c r="A4043" t="s">
        <v>8265</v>
      </c>
      <c r="B4043" s="6" t="s">
        <v>10535</v>
      </c>
      <c r="C4043" t="s">
        <v>1</v>
      </c>
      <c r="D4043" t="s">
        <v>7706</v>
      </c>
      <c r="E4043" t="s">
        <v>10329</v>
      </c>
      <c r="F4043" t="s">
        <v>10330</v>
      </c>
      <c r="G4043">
        <v>7172</v>
      </c>
      <c r="H4043">
        <v>7172</v>
      </c>
      <c r="I4043">
        <v>7172</v>
      </c>
      <c r="J4043">
        <v>7172</v>
      </c>
      <c r="K4043">
        <v>0</v>
      </c>
      <c r="L4043" s="2">
        <v>0</v>
      </c>
      <c r="M4043" s="2">
        <v>0</v>
      </c>
      <c r="N4043" s="2">
        <v>0</v>
      </c>
      <c r="O4043" s="2">
        <v>26.8</v>
      </c>
      <c r="P4043" s="2">
        <v>0</v>
      </c>
      <c r="Q4043" s="2">
        <v>0</v>
      </c>
      <c r="R4043" s="2">
        <v>0</v>
      </c>
      <c r="S4043" s="2">
        <v>0</v>
      </c>
      <c r="T4043" s="2">
        <v>0</v>
      </c>
      <c r="U4043" s="2">
        <v>26.8</v>
      </c>
      <c r="V4043" t="s">
        <v>55</v>
      </c>
    </row>
    <row r="4044" spans="1:22" ht="15.75" hidden="1" thickBot="1" x14ac:dyDescent="0.3">
      <c r="A4044" t="s">
        <v>8265</v>
      </c>
      <c r="B4044" s="6" t="s">
        <v>10535</v>
      </c>
      <c r="C4044" t="s">
        <v>1</v>
      </c>
      <c r="D4044" t="s">
        <v>7706</v>
      </c>
      <c r="E4044" t="s">
        <v>10329</v>
      </c>
      <c r="F4044" t="s">
        <v>10330</v>
      </c>
      <c r="G4044">
        <v>7171</v>
      </c>
      <c r="H4044">
        <v>7171</v>
      </c>
      <c r="I4044">
        <v>7171</v>
      </c>
      <c r="J4044">
        <v>7171</v>
      </c>
      <c r="K4044">
        <v>0</v>
      </c>
      <c r="L4044" s="2">
        <v>0</v>
      </c>
      <c r="M4044" s="2">
        <v>0</v>
      </c>
      <c r="N4044" s="2">
        <v>0</v>
      </c>
      <c r="O4044" s="2">
        <v>182.75</v>
      </c>
      <c r="P4044" s="2">
        <v>0</v>
      </c>
      <c r="Q4044" s="2">
        <v>0</v>
      </c>
      <c r="R4044" s="2">
        <v>0</v>
      </c>
      <c r="S4044" s="2">
        <v>0</v>
      </c>
      <c r="T4044" s="2">
        <v>0</v>
      </c>
      <c r="U4044" s="2">
        <v>182.75</v>
      </c>
      <c r="V4044" t="s">
        <v>55</v>
      </c>
    </row>
    <row r="4045" spans="1:22" ht="15.75" hidden="1" thickBot="1" x14ac:dyDescent="0.3">
      <c r="A4045" t="s">
        <v>8265</v>
      </c>
      <c r="B4045" s="6" t="s">
        <v>10535</v>
      </c>
      <c r="C4045" t="s">
        <v>1</v>
      </c>
      <c r="D4045" t="s">
        <v>7706</v>
      </c>
      <c r="E4045" t="s">
        <v>10329</v>
      </c>
      <c r="F4045" t="s">
        <v>10330</v>
      </c>
      <c r="G4045">
        <v>7170</v>
      </c>
      <c r="H4045">
        <v>7170</v>
      </c>
      <c r="I4045">
        <v>7170</v>
      </c>
      <c r="J4045">
        <v>7170</v>
      </c>
      <c r="K4045">
        <v>0</v>
      </c>
      <c r="L4045" s="2">
        <v>0</v>
      </c>
      <c r="M4045" s="2">
        <v>0</v>
      </c>
      <c r="N4045" s="2">
        <v>0</v>
      </c>
      <c r="O4045" s="2">
        <v>137.5</v>
      </c>
      <c r="P4045" s="2">
        <v>0</v>
      </c>
      <c r="Q4045" s="2">
        <v>0</v>
      </c>
      <c r="R4045" s="2">
        <v>0</v>
      </c>
      <c r="S4045" s="2">
        <v>0</v>
      </c>
      <c r="T4045" s="2">
        <v>0</v>
      </c>
      <c r="U4045" s="2">
        <v>137.5</v>
      </c>
      <c r="V4045" t="s">
        <v>55</v>
      </c>
    </row>
    <row r="4046" spans="1:22" ht="15.75" hidden="1" thickBot="1" x14ac:dyDescent="0.3">
      <c r="A4046" t="s">
        <v>8265</v>
      </c>
      <c r="B4046" s="6" t="s">
        <v>10535</v>
      </c>
      <c r="C4046" t="s">
        <v>1</v>
      </c>
      <c r="D4046" t="s">
        <v>7706</v>
      </c>
      <c r="E4046" t="s">
        <v>10329</v>
      </c>
      <c r="F4046" t="s">
        <v>10330</v>
      </c>
      <c r="G4046">
        <v>7169</v>
      </c>
      <c r="H4046">
        <v>7169</v>
      </c>
      <c r="I4046">
        <v>7169</v>
      </c>
      <c r="J4046">
        <v>7169</v>
      </c>
      <c r="K4046">
        <v>0</v>
      </c>
      <c r="L4046" s="2">
        <v>0</v>
      </c>
      <c r="M4046" s="2">
        <v>0</v>
      </c>
      <c r="N4046" s="2">
        <v>0</v>
      </c>
      <c r="O4046" s="2">
        <v>4.5</v>
      </c>
      <c r="P4046" s="2">
        <v>0</v>
      </c>
      <c r="Q4046" s="2">
        <v>0</v>
      </c>
      <c r="R4046" s="2">
        <v>0</v>
      </c>
      <c r="S4046" s="2">
        <v>0</v>
      </c>
      <c r="T4046" s="2">
        <v>0</v>
      </c>
      <c r="U4046" s="2">
        <v>4.5</v>
      </c>
      <c r="V4046" t="s">
        <v>55</v>
      </c>
    </row>
    <row r="4047" spans="1:22" ht="15.75" hidden="1" thickBot="1" x14ac:dyDescent="0.3">
      <c r="A4047" t="s">
        <v>8265</v>
      </c>
      <c r="B4047" s="6" t="s">
        <v>10535</v>
      </c>
      <c r="C4047" t="s">
        <v>1</v>
      </c>
      <c r="D4047" t="s">
        <v>7706</v>
      </c>
      <c r="E4047" t="s">
        <v>10329</v>
      </c>
      <c r="F4047" t="s">
        <v>10330</v>
      </c>
      <c r="G4047">
        <v>7168</v>
      </c>
      <c r="H4047">
        <v>7168</v>
      </c>
      <c r="I4047">
        <v>7168</v>
      </c>
      <c r="J4047">
        <v>7168</v>
      </c>
      <c r="K4047">
        <v>0</v>
      </c>
      <c r="L4047" s="2">
        <v>0</v>
      </c>
      <c r="M4047" s="2">
        <v>0</v>
      </c>
      <c r="N4047" s="2">
        <v>0</v>
      </c>
      <c r="O4047" s="2">
        <v>63.25</v>
      </c>
      <c r="P4047" s="2">
        <v>0</v>
      </c>
      <c r="Q4047" s="2">
        <v>0</v>
      </c>
      <c r="R4047" s="2">
        <v>0</v>
      </c>
      <c r="S4047" s="2">
        <v>0</v>
      </c>
      <c r="T4047" s="2">
        <v>0</v>
      </c>
      <c r="U4047" s="2">
        <v>63.25</v>
      </c>
      <c r="V4047" t="s">
        <v>55</v>
      </c>
    </row>
    <row r="4048" spans="1:22" ht="15.75" hidden="1" thickBot="1" x14ac:dyDescent="0.3">
      <c r="A4048" t="s">
        <v>8265</v>
      </c>
      <c r="B4048" s="6" t="s">
        <v>10535</v>
      </c>
      <c r="C4048" t="s">
        <v>1</v>
      </c>
      <c r="D4048" t="s">
        <v>7706</v>
      </c>
      <c r="E4048" t="s">
        <v>10329</v>
      </c>
      <c r="F4048" t="s">
        <v>10330</v>
      </c>
      <c r="G4048">
        <v>7167</v>
      </c>
      <c r="H4048">
        <v>7167</v>
      </c>
      <c r="I4048">
        <v>7167</v>
      </c>
      <c r="J4048">
        <v>7167</v>
      </c>
      <c r="K4048">
        <v>0</v>
      </c>
      <c r="L4048" s="2">
        <v>0</v>
      </c>
      <c r="M4048" s="2">
        <v>0</v>
      </c>
      <c r="N4048" s="2">
        <v>0</v>
      </c>
      <c r="O4048" s="2">
        <v>46.2</v>
      </c>
      <c r="P4048" s="2">
        <v>0</v>
      </c>
      <c r="Q4048" s="2">
        <v>0</v>
      </c>
      <c r="R4048" s="2">
        <v>0</v>
      </c>
      <c r="S4048" s="2">
        <v>0</v>
      </c>
      <c r="T4048" s="2">
        <v>0</v>
      </c>
      <c r="U4048" s="2">
        <v>46.2</v>
      </c>
      <c r="V4048" t="s">
        <v>55</v>
      </c>
    </row>
    <row r="4049" spans="1:22" ht="15.75" hidden="1" thickBot="1" x14ac:dyDescent="0.3">
      <c r="A4049" t="s">
        <v>8265</v>
      </c>
      <c r="B4049" s="6" t="s">
        <v>10535</v>
      </c>
      <c r="C4049" t="s">
        <v>1</v>
      </c>
      <c r="D4049" t="s">
        <v>7706</v>
      </c>
      <c r="E4049" t="s">
        <v>10329</v>
      </c>
      <c r="F4049" t="s">
        <v>10330</v>
      </c>
      <c r="G4049">
        <v>7166</v>
      </c>
      <c r="H4049">
        <v>7166</v>
      </c>
      <c r="I4049">
        <v>7166</v>
      </c>
      <c r="J4049">
        <v>7166</v>
      </c>
      <c r="K4049">
        <v>0</v>
      </c>
      <c r="L4049" s="2">
        <v>0</v>
      </c>
      <c r="M4049" s="2">
        <v>0</v>
      </c>
      <c r="N4049" s="2">
        <v>0</v>
      </c>
      <c r="O4049" s="2">
        <v>5.6</v>
      </c>
      <c r="P4049" s="2">
        <v>0</v>
      </c>
      <c r="Q4049" s="2">
        <v>0</v>
      </c>
      <c r="R4049" s="2">
        <v>0</v>
      </c>
      <c r="S4049" s="2">
        <v>0</v>
      </c>
      <c r="T4049" s="2">
        <v>0</v>
      </c>
      <c r="U4049" s="2">
        <v>5.6</v>
      </c>
      <c r="V4049" t="s">
        <v>55</v>
      </c>
    </row>
    <row r="4050" spans="1:22" ht="15.75" hidden="1" thickBot="1" x14ac:dyDescent="0.3">
      <c r="A4050" t="s">
        <v>8265</v>
      </c>
      <c r="B4050" s="6" t="s">
        <v>10535</v>
      </c>
      <c r="C4050" t="s">
        <v>1</v>
      </c>
      <c r="D4050" t="s">
        <v>7706</v>
      </c>
      <c r="E4050" t="s">
        <v>10329</v>
      </c>
      <c r="F4050" t="s">
        <v>10330</v>
      </c>
      <c r="G4050">
        <v>7165</v>
      </c>
      <c r="H4050">
        <v>7165</v>
      </c>
      <c r="I4050">
        <v>7165</v>
      </c>
      <c r="J4050">
        <v>7165</v>
      </c>
      <c r="K4050">
        <v>0</v>
      </c>
      <c r="L4050" s="2">
        <v>0</v>
      </c>
      <c r="M4050" s="2">
        <v>0</v>
      </c>
      <c r="N4050" s="2">
        <v>0</v>
      </c>
      <c r="O4050" s="2">
        <v>100</v>
      </c>
      <c r="P4050" s="2">
        <v>0</v>
      </c>
      <c r="Q4050" s="2">
        <v>0</v>
      </c>
      <c r="R4050" s="2">
        <v>0</v>
      </c>
      <c r="S4050" s="2">
        <v>0</v>
      </c>
      <c r="T4050" s="2">
        <v>0</v>
      </c>
      <c r="U4050" s="2">
        <v>100</v>
      </c>
      <c r="V4050" t="s">
        <v>55</v>
      </c>
    </row>
    <row r="4051" spans="1:22" ht="15.75" hidden="1" thickBot="1" x14ac:dyDescent="0.3">
      <c r="A4051" t="s">
        <v>8265</v>
      </c>
      <c r="B4051" s="6" t="s">
        <v>10535</v>
      </c>
      <c r="C4051" t="s">
        <v>1</v>
      </c>
      <c r="D4051" t="s">
        <v>7706</v>
      </c>
      <c r="E4051" t="s">
        <v>10329</v>
      </c>
      <c r="F4051" t="s">
        <v>10330</v>
      </c>
      <c r="G4051">
        <v>7164</v>
      </c>
      <c r="H4051">
        <v>7164</v>
      </c>
      <c r="I4051">
        <v>7164</v>
      </c>
      <c r="J4051">
        <v>7164</v>
      </c>
      <c r="K4051">
        <v>0</v>
      </c>
      <c r="L4051" s="2">
        <v>0</v>
      </c>
      <c r="M4051" s="2">
        <v>0</v>
      </c>
      <c r="N4051" s="2">
        <v>0</v>
      </c>
      <c r="O4051" s="2">
        <v>162</v>
      </c>
      <c r="P4051" s="2">
        <v>0</v>
      </c>
      <c r="Q4051" s="2">
        <v>0</v>
      </c>
      <c r="R4051" s="2">
        <v>0</v>
      </c>
      <c r="S4051" s="2">
        <v>0</v>
      </c>
      <c r="T4051" s="2">
        <v>0</v>
      </c>
      <c r="U4051" s="2">
        <v>162</v>
      </c>
      <c r="V4051" t="s">
        <v>55</v>
      </c>
    </row>
    <row r="4052" spans="1:22" ht="15.75" hidden="1" thickBot="1" x14ac:dyDescent="0.3">
      <c r="A4052" t="s">
        <v>8265</v>
      </c>
      <c r="B4052" s="6" t="s">
        <v>10535</v>
      </c>
      <c r="C4052" t="s">
        <v>1</v>
      </c>
      <c r="D4052" t="s">
        <v>7706</v>
      </c>
      <c r="E4052" t="s">
        <v>10329</v>
      </c>
      <c r="F4052" t="s">
        <v>10330</v>
      </c>
      <c r="G4052">
        <v>7163</v>
      </c>
      <c r="H4052">
        <v>7163</v>
      </c>
      <c r="I4052">
        <v>7163</v>
      </c>
      <c r="J4052">
        <v>7163</v>
      </c>
      <c r="K4052">
        <v>0</v>
      </c>
      <c r="L4052" s="2">
        <v>0</v>
      </c>
      <c r="M4052" s="2">
        <v>0</v>
      </c>
      <c r="N4052" s="2">
        <v>0</v>
      </c>
      <c r="O4052" s="2">
        <v>567</v>
      </c>
      <c r="P4052" s="2">
        <v>0</v>
      </c>
      <c r="Q4052" s="2">
        <v>0</v>
      </c>
      <c r="R4052" s="2">
        <v>0</v>
      </c>
      <c r="S4052" s="2">
        <v>0</v>
      </c>
      <c r="T4052" s="2">
        <v>0</v>
      </c>
      <c r="U4052" s="2">
        <v>567</v>
      </c>
      <c r="V4052" t="s">
        <v>55</v>
      </c>
    </row>
    <row r="4053" spans="1:22" ht="15.75" hidden="1" thickBot="1" x14ac:dyDescent="0.3">
      <c r="A4053" t="s">
        <v>8265</v>
      </c>
      <c r="B4053" s="6" t="s">
        <v>10535</v>
      </c>
      <c r="C4053" t="s">
        <v>1</v>
      </c>
      <c r="D4053" t="s">
        <v>7706</v>
      </c>
      <c r="E4053" t="s">
        <v>10329</v>
      </c>
      <c r="F4053" t="s">
        <v>10330</v>
      </c>
      <c r="G4053">
        <v>7162</v>
      </c>
      <c r="H4053">
        <v>7162</v>
      </c>
      <c r="I4053">
        <v>7162</v>
      </c>
      <c r="J4053">
        <v>7162</v>
      </c>
      <c r="K4053">
        <v>0</v>
      </c>
      <c r="L4053" s="2">
        <v>0</v>
      </c>
      <c r="M4053" s="2">
        <v>0</v>
      </c>
      <c r="N4053" s="2">
        <v>0</v>
      </c>
      <c r="O4053" s="2">
        <v>180</v>
      </c>
      <c r="P4053" s="2">
        <v>0</v>
      </c>
      <c r="Q4053" s="2">
        <v>0</v>
      </c>
      <c r="R4053" s="2">
        <v>0</v>
      </c>
      <c r="S4053" s="2">
        <v>0</v>
      </c>
      <c r="T4053" s="2">
        <v>0</v>
      </c>
      <c r="U4053" s="2">
        <v>180</v>
      </c>
      <c r="V4053" t="s">
        <v>55</v>
      </c>
    </row>
    <row r="4054" spans="1:22" ht="15.75" hidden="1" thickBot="1" x14ac:dyDescent="0.3">
      <c r="A4054" t="s">
        <v>8265</v>
      </c>
      <c r="B4054" s="6" t="s">
        <v>10535</v>
      </c>
      <c r="C4054" t="s">
        <v>1</v>
      </c>
      <c r="D4054" t="s">
        <v>7706</v>
      </c>
      <c r="E4054" t="s">
        <v>10329</v>
      </c>
      <c r="F4054" t="s">
        <v>10330</v>
      </c>
      <c r="G4054">
        <v>7161</v>
      </c>
      <c r="H4054">
        <v>7161</v>
      </c>
      <c r="I4054">
        <v>7161</v>
      </c>
      <c r="J4054">
        <v>7161</v>
      </c>
      <c r="K4054">
        <v>0</v>
      </c>
      <c r="L4054" s="2">
        <v>0</v>
      </c>
      <c r="M4054" s="2">
        <v>0</v>
      </c>
      <c r="N4054" s="2">
        <v>0</v>
      </c>
      <c r="O4054" s="2">
        <v>45</v>
      </c>
      <c r="P4054" s="2">
        <v>0</v>
      </c>
      <c r="Q4054" s="2">
        <v>0</v>
      </c>
      <c r="R4054" s="2">
        <v>0</v>
      </c>
      <c r="S4054" s="2">
        <v>0</v>
      </c>
      <c r="T4054" s="2">
        <v>0</v>
      </c>
      <c r="U4054" s="2">
        <v>45</v>
      </c>
      <c r="V4054" t="s">
        <v>55</v>
      </c>
    </row>
    <row r="4055" spans="1:22" ht="15.75" hidden="1" thickBot="1" x14ac:dyDescent="0.3">
      <c r="A4055" t="s">
        <v>8265</v>
      </c>
      <c r="B4055" s="6" t="s">
        <v>10535</v>
      </c>
      <c r="C4055" t="s">
        <v>1</v>
      </c>
      <c r="D4055" t="s">
        <v>7706</v>
      </c>
      <c r="E4055" t="s">
        <v>10329</v>
      </c>
      <c r="F4055" t="s">
        <v>10330</v>
      </c>
      <c r="G4055">
        <v>7160</v>
      </c>
      <c r="H4055">
        <v>7160</v>
      </c>
      <c r="I4055">
        <v>7160</v>
      </c>
      <c r="J4055">
        <v>7160</v>
      </c>
      <c r="K4055">
        <v>0</v>
      </c>
      <c r="L4055" s="2">
        <v>0</v>
      </c>
      <c r="M4055" s="2">
        <v>0</v>
      </c>
      <c r="N4055" s="2">
        <v>0</v>
      </c>
      <c r="O4055" s="2">
        <v>113.58</v>
      </c>
      <c r="P4055" s="2">
        <v>0</v>
      </c>
      <c r="Q4055" s="2">
        <v>0</v>
      </c>
      <c r="R4055" s="2">
        <v>0</v>
      </c>
      <c r="S4055" s="2">
        <v>0</v>
      </c>
      <c r="T4055" s="2">
        <v>0</v>
      </c>
      <c r="U4055" s="2">
        <v>113.58</v>
      </c>
      <c r="V4055" t="s">
        <v>55</v>
      </c>
    </row>
    <row r="4056" spans="1:22" ht="15.75" hidden="1" thickBot="1" x14ac:dyDescent="0.3">
      <c r="A4056" t="s">
        <v>8265</v>
      </c>
      <c r="B4056" s="6" t="s">
        <v>10535</v>
      </c>
      <c r="C4056" t="s">
        <v>1</v>
      </c>
      <c r="D4056" t="s">
        <v>7706</v>
      </c>
      <c r="E4056" t="s">
        <v>10329</v>
      </c>
      <c r="F4056" t="s">
        <v>10330</v>
      </c>
      <c r="G4056">
        <v>7159</v>
      </c>
      <c r="H4056">
        <v>7159</v>
      </c>
      <c r="I4056">
        <v>7159</v>
      </c>
      <c r="J4056">
        <v>7159</v>
      </c>
      <c r="K4056">
        <v>0</v>
      </c>
      <c r="L4056" s="2">
        <v>0</v>
      </c>
      <c r="M4056" s="2">
        <v>0</v>
      </c>
      <c r="N4056" s="2">
        <v>0</v>
      </c>
      <c r="O4056" s="2">
        <v>115.5</v>
      </c>
      <c r="P4056" s="2">
        <v>0</v>
      </c>
      <c r="Q4056" s="2">
        <v>0</v>
      </c>
      <c r="R4056" s="2">
        <v>0</v>
      </c>
      <c r="S4056" s="2">
        <v>0</v>
      </c>
      <c r="T4056" s="2">
        <v>0</v>
      </c>
      <c r="U4056" s="2">
        <v>115.5</v>
      </c>
      <c r="V4056" t="s">
        <v>55</v>
      </c>
    </row>
    <row r="4057" spans="1:22" ht="15.75" hidden="1" thickBot="1" x14ac:dyDescent="0.3">
      <c r="A4057" t="s">
        <v>8265</v>
      </c>
      <c r="B4057" s="6" t="s">
        <v>10535</v>
      </c>
      <c r="C4057" t="s">
        <v>1</v>
      </c>
      <c r="D4057" t="s">
        <v>7706</v>
      </c>
      <c r="E4057" t="s">
        <v>10329</v>
      </c>
      <c r="F4057" t="s">
        <v>10330</v>
      </c>
      <c r="G4057">
        <v>7158</v>
      </c>
      <c r="H4057">
        <v>7158</v>
      </c>
      <c r="I4057">
        <v>7158</v>
      </c>
      <c r="J4057">
        <v>7158</v>
      </c>
      <c r="K4057">
        <v>0</v>
      </c>
      <c r="L4057" s="2">
        <v>0</v>
      </c>
      <c r="M4057" s="2">
        <v>0</v>
      </c>
      <c r="N4057" s="2">
        <v>0</v>
      </c>
      <c r="O4057" s="2">
        <v>3</v>
      </c>
      <c r="P4057" s="2">
        <v>0</v>
      </c>
      <c r="Q4057" s="2">
        <v>0</v>
      </c>
      <c r="R4057" s="2">
        <v>0</v>
      </c>
      <c r="S4057" s="2">
        <v>0</v>
      </c>
      <c r="T4057" s="2">
        <v>0</v>
      </c>
      <c r="U4057" s="2">
        <v>3</v>
      </c>
      <c r="V4057" t="s">
        <v>55</v>
      </c>
    </row>
    <row r="4058" spans="1:22" ht="15.75" hidden="1" thickBot="1" x14ac:dyDescent="0.3">
      <c r="A4058" t="s">
        <v>8265</v>
      </c>
      <c r="B4058" s="6" t="s">
        <v>10535</v>
      </c>
      <c r="C4058" t="s">
        <v>1</v>
      </c>
      <c r="D4058" t="s">
        <v>7706</v>
      </c>
      <c r="E4058" t="s">
        <v>10329</v>
      </c>
      <c r="F4058" t="s">
        <v>10330</v>
      </c>
      <c r="G4058">
        <v>7157</v>
      </c>
      <c r="H4058">
        <v>7157</v>
      </c>
      <c r="I4058">
        <v>7157</v>
      </c>
      <c r="J4058">
        <v>7157</v>
      </c>
      <c r="K4058">
        <v>0</v>
      </c>
      <c r="L4058" s="2">
        <v>0</v>
      </c>
      <c r="M4058" s="2">
        <v>0</v>
      </c>
      <c r="N4058" s="2">
        <v>0</v>
      </c>
      <c r="O4058" s="2">
        <v>742.6</v>
      </c>
      <c r="P4058" s="2">
        <v>0</v>
      </c>
      <c r="Q4058" s="2">
        <v>0</v>
      </c>
      <c r="R4058" s="2">
        <v>0</v>
      </c>
      <c r="S4058" s="2">
        <v>0</v>
      </c>
      <c r="T4058" s="2">
        <v>0</v>
      </c>
      <c r="U4058" s="2">
        <v>742.6</v>
      </c>
      <c r="V4058" t="s">
        <v>55</v>
      </c>
    </row>
    <row r="4059" spans="1:22" ht="15.75" hidden="1" thickBot="1" x14ac:dyDescent="0.3">
      <c r="A4059" t="s">
        <v>8265</v>
      </c>
      <c r="B4059" s="6" t="s">
        <v>10535</v>
      </c>
      <c r="C4059" t="s">
        <v>1</v>
      </c>
      <c r="D4059" t="s">
        <v>7706</v>
      </c>
      <c r="E4059" t="s">
        <v>10329</v>
      </c>
      <c r="F4059" t="s">
        <v>10330</v>
      </c>
      <c r="G4059">
        <v>7156</v>
      </c>
      <c r="H4059">
        <v>7156</v>
      </c>
      <c r="I4059">
        <v>7156</v>
      </c>
      <c r="J4059">
        <v>7156</v>
      </c>
      <c r="K4059">
        <v>0</v>
      </c>
      <c r="L4059" s="2">
        <v>0</v>
      </c>
      <c r="M4059" s="2">
        <v>0</v>
      </c>
      <c r="N4059" s="2">
        <v>0</v>
      </c>
      <c r="O4059" s="2">
        <v>38.1</v>
      </c>
      <c r="P4059" s="2">
        <v>0</v>
      </c>
      <c r="Q4059" s="2">
        <v>0</v>
      </c>
      <c r="R4059" s="2">
        <v>0</v>
      </c>
      <c r="S4059" s="2">
        <v>0</v>
      </c>
      <c r="T4059" s="2">
        <v>0</v>
      </c>
      <c r="U4059" s="2">
        <v>38.1</v>
      </c>
      <c r="V4059" t="s">
        <v>55</v>
      </c>
    </row>
    <row r="4060" spans="1:22" ht="15.75" hidden="1" thickBot="1" x14ac:dyDescent="0.3">
      <c r="A4060" t="s">
        <v>8265</v>
      </c>
      <c r="B4060" s="6" t="s">
        <v>10535</v>
      </c>
      <c r="C4060" t="s">
        <v>1</v>
      </c>
      <c r="D4060" t="s">
        <v>7706</v>
      </c>
      <c r="E4060" t="s">
        <v>10329</v>
      </c>
      <c r="F4060" t="s">
        <v>10330</v>
      </c>
      <c r="G4060">
        <v>7155</v>
      </c>
      <c r="H4060">
        <v>7155</v>
      </c>
      <c r="I4060">
        <v>7155</v>
      </c>
      <c r="J4060">
        <v>7155</v>
      </c>
      <c r="K4060">
        <v>0</v>
      </c>
      <c r="L4060" s="2">
        <v>0</v>
      </c>
      <c r="M4060" s="2">
        <v>0</v>
      </c>
      <c r="N4060" s="2">
        <v>0</v>
      </c>
      <c r="O4060" s="2">
        <v>71.25</v>
      </c>
      <c r="P4060" s="2">
        <v>0</v>
      </c>
      <c r="Q4060" s="2">
        <v>0</v>
      </c>
      <c r="R4060" s="2">
        <v>0</v>
      </c>
      <c r="S4060" s="2">
        <v>0</v>
      </c>
      <c r="T4060" s="2">
        <v>0</v>
      </c>
      <c r="U4060" s="2">
        <v>71.25</v>
      </c>
      <c r="V4060" t="s">
        <v>55</v>
      </c>
    </row>
    <row r="4061" spans="1:22" ht="15.75" hidden="1" thickBot="1" x14ac:dyDescent="0.3">
      <c r="A4061" t="s">
        <v>8265</v>
      </c>
      <c r="B4061" s="6" t="s">
        <v>10535</v>
      </c>
      <c r="C4061" t="s">
        <v>1</v>
      </c>
      <c r="D4061" t="s">
        <v>7706</v>
      </c>
      <c r="E4061" t="s">
        <v>10329</v>
      </c>
      <c r="F4061" t="s">
        <v>10330</v>
      </c>
      <c r="G4061">
        <v>7154</v>
      </c>
      <c r="H4061">
        <v>7154</v>
      </c>
      <c r="I4061">
        <v>7154</v>
      </c>
      <c r="J4061">
        <v>7154</v>
      </c>
      <c r="K4061">
        <v>0</v>
      </c>
      <c r="L4061" s="2">
        <v>0</v>
      </c>
      <c r="M4061" s="2">
        <v>0</v>
      </c>
      <c r="N4061" s="2">
        <v>0</v>
      </c>
      <c r="O4061" s="2">
        <v>85</v>
      </c>
      <c r="P4061" s="2">
        <v>0</v>
      </c>
      <c r="Q4061" s="2">
        <v>0</v>
      </c>
      <c r="R4061" s="2">
        <v>0</v>
      </c>
      <c r="S4061" s="2">
        <v>0</v>
      </c>
      <c r="T4061" s="2">
        <v>0</v>
      </c>
      <c r="U4061" s="2">
        <v>85</v>
      </c>
      <c r="V4061" t="s">
        <v>55</v>
      </c>
    </row>
    <row r="4062" spans="1:22" ht="15.75" hidden="1" thickBot="1" x14ac:dyDescent="0.3">
      <c r="A4062" t="s">
        <v>8265</v>
      </c>
      <c r="B4062" s="6" t="s">
        <v>10535</v>
      </c>
      <c r="C4062" t="s">
        <v>1</v>
      </c>
      <c r="D4062" t="s">
        <v>7706</v>
      </c>
      <c r="E4062" t="s">
        <v>10329</v>
      </c>
      <c r="F4062" t="s">
        <v>10330</v>
      </c>
      <c r="G4062">
        <v>7153</v>
      </c>
      <c r="H4062">
        <v>7153</v>
      </c>
      <c r="I4062">
        <v>7153</v>
      </c>
      <c r="J4062">
        <v>7153</v>
      </c>
      <c r="K4062">
        <v>0</v>
      </c>
      <c r="L4062" s="2">
        <v>0</v>
      </c>
      <c r="M4062" s="2">
        <v>0</v>
      </c>
      <c r="N4062" s="2">
        <v>0</v>
      </c>
      <c r="O4062" s="2">
        <v>9.75</v>
      </c>
      <c r="P4062" s="2">
        <v>0</v>
      </c>
      <c r="Q4062" s="2">
        <v>0</v>
      </c>
      <c r="R4062" s="2">
        <v>0</v>
      </c>
      <c r="S4062" s="2">
        <v>0</v>
      </c>
      <c r="T4062" s="2">
        <v>0</v>
      </c>
      <c r="U4062" s="2">
        <v>9.75</v>
      </c>
      <c r="V4062" t="s">
        <v>55</v>
      </c>
    </row>
    <row r="4063" spans="1:22" ht="15.75" hidden="1" thickBot="1" x14ac:dyDescent="0.3">
      <c r="A4063" t="s">
        <v>8265</v>
      </c>
      <c r="B4063" s="6" t="s">
        <v>10535</v>
      </c>
      <c r="C4063" t="s">
        <v>1</v>
      </c>
      <c r="D4063" t="s">
        <v>7706</v>
      </c>
      <c r="E4063" t="s">
        <v>10329</v>
      </c>
      <c r="F4063" t="s">
        <v>10330</v>
      </c>
      <c r="G4063">
        <v>7152</v>
      </c>
      <c r="H4063">
        <v>7152</v>
      </c>
      <c r="I4063">
        <v>7152</v>
      </c>
      <c r="J4063">
        <v>7152</v>
      </c>
      <c r="K4063">
        <v>0</v>
      </c>
      <c r="L4063" s="2">
        <v>0</v>
      </c>
      <c r="M4063" s="2">
        <v>0</v>
      </c>
      <c r="N4063" s="2">
        <v>0</v>
      </c>
      <c r="O4063" s="2">
        <v>565</v>
      </c>
      <c r="P4063" s="2">
        <v>0</v>
      </c>
      <c r="Q4063" s="2">
        <v>0</v>
      </c>
      <c r="R4063" s="2">
        <v>0</v>
      </c>
      <c r="S4063" s="2">
        <v>0</v>
      </c>
      <c r="T4063" s="2">
        <v>0</v>
      </c>
      <c r="U4063" s="2">
        <v>565</v>
      </c>
      <c r="V4063" t="s">
        <v>55</v>
      </c>
    </row>
    <row r="4064" spans="1:22" ht="15.75" hidden="1" thickBot="1" x14ac:dyDescent="0.3">
      <c r="A4064" t="s">
        <v>8265</v>
      </c>
      <c r="B4064" s="6" t="s">
        <v>10535</v>
      </c>
      <c r="C4064" t="s">
        <v>1</v>
      </c>
      <c r="D4064" t="s">
        <v>7706</v>
      </c>
      <c r="E4064" t="s">
        <v>10329</v>
      </c>
      <c r="F4064" t="s">
        <v>10330</v>
      </c>
      <c r="G4064">
        <v>7151</v>
      </c>
      <c r="H4064">
        <v>7151</v>
      </c>
      <c r="I4064">
        <v>7151</v>
      </c>
      <c r="J4064">
        <v>7151</v>
      </c>
      <c r="K4064">
        <v>0</v>
      </c>
      <c r="L4064" s="2">
        <v>0</v>
      </c>
      <c r="M4064" s="2">
        <v>0</v>
      </c>
      <c r="N4064" s="2">
        <v>0</v>
      </c>
      <c r="O4064" s="2">
        <v>0</v>
      </c>
      <c r="P4064" s="2">
        <v>0</v>
      </c>
      <c r="Q4064" s="2">
        <v>0</v>
      </c>
      <c r="R4064" s="2">
        <v>0</v>
      </c>
      <c r="S4064" s="2">
        <v>0</v>
      </c>
      <c r="T4064" s="2">
        <v>0</v>
      </c>
      <c r="U4064" s="2">
        <v>0</v>
      </c>
      <c r="V4064" t="s">
        <v>55</v>
      </c>
    </row>
    <row r="4065" spans="1:22" ht="15.75" hidden="1" thickBot="1" x14ac:dyDescent="0.3">
      <c r="A4065" t="s">
        <v>8265</v>
      </c>
      <c r="B4065" s="6" t="s">
        <v>10535</v>
      </c>
      <c r="C4065" t="s">
        <v>1</v>
      </c>
      <c r="D4065" t="s">
        <v>7706</v>
      </c>
      <c r="E4065" t="s">
        <v>10329</v>
      </c>
      <c r="F4065" t="s">
        <v>10330</v>
      </c>
      <c r="G4065">
        <v>7150</v>
      </c>
      <c r="H4065">
        <v>7150</v>
      </c>
      <c r="I4065">
        <v>7150</v>
      </c>
      <c r="J4065">
        <v>7150</v>
      </c>
      <c r="K4065">
        <v>0</v>
      </c>
      <c r="L4065" s="2">
        <v>0</v>
      </c>
      <c r="M4065" s="2">
        <v>0</v>
      </c>
      <c r="N4065" s="2">
        <v>0</v>
      </c>
      <c r="O4065" s="2">
        <v>361.3</v>
      </c>
      <c r="P4065" s="2">
        <v>0</v>
      </c>
      <c r="Q4065" s="2">
        <v>0</v>
      </c>
      <c r="R4065" s="2">
        <v>0</v>
      </c>
      <c r="S4065" s="2">
        <v>0</v>
      </c>
      <c r="T4065" s="2">
        <v>0</v>
      </c>
      <c r="U4065" s="2">
        <v>361.3</v>
      </c>
      <c r="V4065" t="s">
        <v>55</v>
      </c>
    </row>
    <row r="4066" spans="1:22" ht="15.75" hidden="1" thickBot="1" x14ac:dyDescent="0.3">
      <c r="A4066" t="s">
        <v>8265</v>
      </c>
      <c r="B4066" s="6" t="s">
        <v>10535</v>
      </c>
      <c r="C4066" t="s">
        <v>1</v>
      </c>
      <c r="D4066" t="s">
        <v>7706</v>
      </c>
      <c r="E4066" t="s">
        <v>10329</v>
      </c>
      <c r="F4066" t="s">
        <v>10330</v>
      </c>
      <c r="G4066">
        <v>7149</v>
      </c>
      <c r="H4066">
        <v>7149</v>
      </c>
      <c r="I4066">
        <v>7149</v>
      </c>
      <c r="J4066">
        <v>7149</v>
      </c>
      <c r="K4066">
        <v>0</v>
      </c>
      <c r="L4066" s="2">
        <v>0</v>
      </c>
      <c r="M4066" s="2">
        <v>0</v>
      </c>
      <c r="N4066" s="2">
        <v>0</v>
      </c>
      <c r="O4066" s="2">
        <v>150</v>
      </c>
      <c r="P4066" s="2">
        <v>0</v>
      </c>
      <c r="Q4066" s="2">
        <v>0</v>
      </c>
      <c r="R4066" s="2">
        <v>0</v>
      </c>
      <c r="S4066" s="2">
        <v>0</v>
      </c>
      <c r="T4066" s="2">
        <v>0</v>
      </c>
      <c r="U4066" s="2">
        <v>150</v>
      </c>
      <c r="V4066" t="s">
        <v>55</v>
      </c>
    </row>
    <row r="4067" spans="1:22" ht="15.75" hidden="1" thickBot="1" x14ac:dyDescent="0.3">
      <c r="A4067" t="s">
        <v>8265</v>
      </c>
      <c r="B4067" s="6" t="s">
        <v>10535</v>
      </c>
      <c r="C4067" t="s">
        <v>1</v>
      </c>
      <c r="D4067" t="s">
        <v>7706</v>
      </c>
      <c r="E4067" t="s">
        <v>10329</v>
      </c>
      <c r="F4067" t="s">
        <v>10330</v>
      </c>
      <c r="G4067">
        <v>7148</v>
      </c>
      <c r="H4067">
        <v>7148</v>
      </c>
      <c r="I4067">
        <v>7148</v>
      </c>
      <c r="J4067">
        <v>7148</v>
      </c>
      <c r="K4067">
        <v>0</v>
      </c>
      <c r="L4067" s="2">
        <v>0</v>
      </c>
      <c r="M4067" s="2">
        <v>0</v>
      </c>
      <c r="N4067" s="2">
        <v>0</v>
      </c>
      <c r="O4067" s="2">
        <v>592</v>
      </c>
      <c r="P4067" s="2">
        <v>0</v>
      </c>
      <c r="Q4067" s="2">
        <v>0</v>
      </c>
      <c r="R4067" s="2">
        <v>0</v>
      </c>
      <c r="S4067" s="2">
        <v>0</v>
      </c>
      <c r="T4067" s="2">
        <v>0</v>
      </c>
      <c r="U4067" s="2">
        <v>592</v>
      </c>
      <c r="V4067" t="s">
        <v>55</v>
      </c>
    </row>
    <row r="4068" spans="1:22" ht="15.75" hidden="1" thickBot="1" x14ac:dyDescent="0.3">
      <c r="A4068" t="s">
        <v>8265</v>
      </c>
      <c r="B4068" s="6" t="s">
        <v>10535</v>
      </c>
      <c r="C4068" t="s">
        <v>1</v>
      </c>
      <c r="D4068" t="s">
        <v>7706</v>
      </c>
      <c r="E4068" t="s">
        <v>10329</v>
      </c>
      <c r="F4068" t="s">
        <v>10330</v>
      </c>
      <c r="G4068">
        <v>7147</v>
      </c>
      <c r="H4068">
        <v>7147</v>
      </c>
      <c r="I4068">
        <v>7147</v>
      </c>
      <c r="J4068">
        <v>7147</v>
      </c>
      <c r="K4068">
        <v>0</v>
      </c>
      <c r="L4068" s="2">
        <v>0</v>
      </c>
      <c r="M4068" s="2">
        <v>0</v>
      </c>
      <c r="N4068" s="2">
        <v>0</v>
      </c>
      <c r="O4068" s="2">
        <v>50.3</v>
      </c>
      <c r="P4068" s="2">
        <v>0</v>
      </c>
      <c r="Q4068" s="2">
        <v>0</v>
      </c>
      <c r="R4068" s="2">
        <v>0</v>
      </c>
      <c r="S4068" s="2">
        <v>0</v>
      </c>
      <c r="T4068" s="2">
        <v>0</v>
      </c>
      <c r="U4068" s="2">
        <v>50.3</v>
      </c>
      <c r="V4068" t="s">
        <v>55</v>
      </c>
    </row>
    <row r="4069" spans="1:22" ht="15.75" hidden="1" thickBot="1" x14ac:dyDescent="0.3">
      <c r="A4069" t="s">
        <v>8265</v>
      </c>
      <c r="B4069" s="6" t="s">
        <v>10535</v>
      </c>
      <c r="C4069" t="s">
        <v>1</v>
      </c>
      <c r="D4069" t="s">
        <v>7706</v>
      </c>
      <c r="E4069" t="s">
        <v>10329</v>
      </c>
      <c r="F4069" t="s">
        <v>10330</v>
      </c>
      <c r="G4069">
        <v>7146</v>
      </c>
      <c r="H4069">
        <v>7146</v>
      </c>
      <c r="I4069">
        <v>7146</v>
      </c>
      <c r="J4069">
        <v>7146</v>
      </c>
      <c r="K4069">
        <v>0</v>
      </c>
      <c r="L4069" s="2">
        <v>0</v>
      </c>
      <c r="M4069" s="2">
        <v>0</v>
      </c>
      <c r="N4069" s="2">
        <v>0</v>
      </c>
      <c r="O4069" s="2">
        <v>132.93</v>
      </c>
      <c r="P4069" s="2">
        <v>0</v>
      </c>
      <c r="Q4069" s="2">
        <v>0</v>
      </c>
      <c r="R4069" s="2">
        <v>0</v>
      </c>
      <c r="S4069" s="2">
        <v>0</v>
      </c>
      <c r="T4069" s="2">
        <v>0</v>
      </c>
      <c r="U4069" s="2">
        <v>132.93</v>
      </c>
      <c r="V4069" t="s">
        <v>55</v>
      </c>
    </row>
    <row r="4070" spans="1:22" ht="15.75" hidden="1" thickBot="1" x14ac:dyDescent="0.3">
      <c r="A4070" t="s">
        <v>8265</v>
      </c>
      <c r="B4070" s="6" t="s">
        <v>10535</v>
      </c>
      <c r="C4070" t="s">
        <v>1</v>
      </c>
      <c r="D4070" t="s">
        <v>7706</v>
      </c>
      <c r="E4070" t="s">
        <v>10329</v>
      </c>
      <c r="F4070" t="s">
        <v>10330</v>
      </c>
      <c r="G4070">
        <v>7145</v>
      </c>
      <c r="H4070">
        <v>7145</v>
      </c>
      <c r="I4070">
        <v>7145</v>
      </c>
      <c r="J4070">
        <v>7145</v>
      </c>
      <c r="K4070">
        <v>0</v>
      </c>
      <c r="L4070" s="2">
        <v>0</v>
      </c>
      <c r="M4070" s="2">
        <v>0</v>
      </c>
      <c r="N4070" s="2">
        <v>0</v>
      </c>
      <c r="O4070" s="2">
        <v>8.17</v>
      </c>
      <c r="P4070" s="2">
        <v>0</v>
      </c>
      <c r="Q4070" s="2">
        <v>0</v>
      </c>
      <c r="R4070" s="2">
        <v>0</v>
      </c>
      <c r="S4070" s="2">
        <v>0</v>
      </c>
      <c r="T4070" s="2">
        <v>0</v>
      </c>
      <c r="U4070" s="2">
        <v>8.17</v>
      </c>
      <c r="V4070" t="s">
        <v>55</v>
      </c>
    </row>
    <row r="4071" spans="1:22" ht="15.75" hidden="1" thickBot="1" x14ac:dyDescent="0.3">
      <c r="A4071" t="s">
        <v>8265</v>
      </c>
      <c r="B4071" s="6" t="s">
        <v>10535</v>
      </c>
      <c r="C4071" t="s">
        <v>1</v>
      </c>
      <c r="D4071" t="s">
        <v>7706</v>
      </c>
      <c r="E4071" t="s">
        <v>10329</v>
      </c>
      <c r="F4071" t="s">
        <v>10330</v>
      </c>
      <c r="G4071">
        <v>7144</v>
      </c>
      <c r="H4071">
        <v>7144</v>
      </c>
      <c r="I4071">
        <v>7144</v>
      </c>
      <c r="J4071">
        <v>7144</v>
      </c>
      <c r="K4071">
        <v>0</v>
      </c>
      <c r="L4071" s="2">
        <v>0</v>
      </c>
      <c r="M4071" s="2">
        <v>0</v>
      </c>
      <c r="N4071" s="2">
        <v>0</v>
      </c>
      <c r="O4071" s="2">
        <v>119.9</v>
      </c>
      <c r="P4071" s="2">
        <v>0</v>
      </c>
      <c r="Q4071" s="2">
        <v>0</v>
      </c>
      <c r="R4071" s="2">
        <v>0</v>
      </c>
      <c r="S4071" s="2">
        <v>0</v>
      </c>
      <c r="T4071" s="2">
        <v>0</v>
      </c>
      <c r="U4071" s="2">
        <v>119.9</v>
      </c>
      <c r="V4071" t="s">
        <v>55</v>
      </c>
    </row>
    <row r="4072" spans="1:22" ht="15.75" hidden="1" thickBot="1" x14ac:dyDescent="0.3">
      <c r="A4072" t="s">
        <v>8265</v>
      </c>
      <c r="B4072" s="6" t="s">
        <v>10535</v>
      </c>
      <c r="C4072" t="s">
        <v>1</v>
      </c>
      <c r="D4072" t="s">
        <v>7706</v>
      </c>
      <c r="E4072" t="s">
        <v>10329</v>
      </c>
      <c r="F4072" t="s">
        <v>10330</v>
      </c>
      <c r="G4072">
        <v>7143</v>
      </c>
      <c r="H4072">
        <v>7143</v>
      </c>
      <c r="I4072">
        <v>7143</v>
      </c>
      <c r="J4072">
        <v>7143</v>
      </c>
      <c r="K4072">
        <v>0</v>
      </c>
      <c r="L4072" s="2">
        <v>0</v>
      </c>
      <c r="M4072" s="2">
        <v>0</v>
      </c>
      <c r="N4072" s="2">
        <v>0</v>
      </c>
      <c r="O4072" s="2">
        <v>60</v>
      </c>
      <c r="P4072" s="2">
        <v>0</v>
      </c>
      <c r="Q4072" s="2">
        <v>0</v>
      </c>
      <c r="R4072" s="2">
        <v>0</v>
      </c>
      <c r="S4072" s="2">
        <v>0</v>
      </c>
      <c r="T4072" s="2">
        <v>0</v>
      </c>
      <c r="U4072" s="2">
        <v>60</v>
      </c>
      <c r="V4072" t="s">
        <v>55</v>
      </c>
    </row>
    <row r="4073" spans="1:22" ht="15.75" hidden="1" thickBot="1" x14ac:dyDescent="0.3">
      <c r="A4073" t="s">
        <v>8265</v>
      </c>
      <c r="B4073" s="6" t="s">
        <v>10535</v>
      </c>
      <c r="C4073" t="s">
        <v>1</v>
      </c>
      <c r="D4073" t="s">
        <v>7706</v>
      </c>
      <c r="E4073" t="s">
        <v>10329</v>
      </c>
      <c r="F4073" t="s">
        <v>10330</v>
      </c>
      <c r="G4073">
        <v>7142</v>
      </c>
      <c r="H4073">
        <v>7142</v>
      </c>
      <c r="I4073">
        <v>7142</v>
      </c>
      <c r="J4073">
        <v>7142</v>
      </c>
      <c r="K4073">
        <v>0</v>
      </c>
      <c r="L4073" s="2">
        <v>0</v>
      </c>
      <c r="M4073" s="2">
        <v>0</v>
      </c>
      <c r="N4073" s="2">
        <v>0</v>
      </c>
      <c r="O4073" s="2">
        <v>44</v>
      </c>
      <c r="P4073" s="2">
        <v>0</v>
      </c>
      <c r="Q4073" s="2">
        <v>0</v>
      </c>
      <c r="R4073" s="2">
        <v>0</v>
      </c>
      <c r="S4073" s="2">
        <v>0</v>
      </c>
      <c r="T4073" s="2">
        <v>0</v>
      </c>
      <c r="U4073" s="2">
        <v>44</v>
      </c>
      <c r="V4073" t="s">
        <v>55</v>
      </c>
    </row>
    <row r="4074" spans="1:22" ht="15.75" hidden="1" thickBot="1" x14ac:dyDescent="0.3">
      <c r="A4074" t="s">
        <v>8265</v>
      </c>
      <c r="B4074" s="6" t="s">
        <v>10534</v>
      </c>
      <c r="C4074" t="s">
        <v>1</v>
      </c>
      <c r="D4074" t="s">
        <v>7706</v>
      </c>
      <c r="E4074" t="s">
        <v>10329</v>
      </c>
      <c r="F4074" t="s">
        <v>10330</v>
      </c>
      <c r="G4074">
        <v>7141</v>
      </c>
      <c r="H4074">
        <v>7141</v>
      </c>
      <c r="I4074">
        <v>7141</v>
      </c>
      <c r="J4074">
        <v>7141</v>
      </c>
      <c r="K4074">
        <v>0</v>
      </c>
      <c r="L4074" s="2">
        <v>0</v>
      </c>
      <c r="M4074" s="2">
        <v>0</v>
      </c>
      <c r="N4074" s="2">
        <v>0</v>
      </c>
      <c r="O4074" s="2">
        <v>39.380000000000003</v>
      </c>
      <c r="P4074" s="2">
        <v>0</v>
      </c>
      <c r="Q4074" s="2">
        <v>0</v>
      </c>
      <c r="R4074" s="2">
        <v>0</v>
      </c>
      <c r="S4074" s="2">
        <v>0</v>
      </c>
      <c r="T4074" s="2">
        <v>0</v>
      </c>
      <c r="U4074" s="2">
        <v>39.380000000000003</v>
      </c>
      <c r="V4074" t="s">
        <v>55</v>
      </c>
    </row>
    <row r="4075" spans="1:22" ht="15.75" hidden="1" thickBot="1" x14ac:dyDescent="0.3">
      <c r="A4075" t="s">
        <v>8265</v>
      </c>
      <c r="B4075" s="6" t="s">
        <v>10534</v>
      </c>
      <c r="C4075" t="s">
        <v>1</v>
      </c>
      <c r="D4075" t="s">
        <v>7706</v>
      </c>
      <c r="E4075" t="s">
        <v>10329</v>
      </c>
      <c r="F4075" t="s">
        <v>10330</v>
      </c>
      <c r="G4075">
        <v>7140</v>
      </c>
      <c r="H4075">
        <v>7140</v>
      </c>
      <c r="I4075">
        <v>7140</v>
      </c>
      <c r="J4075">
        <v>7140</v>
      </c>
      <c r="K4075">
        <v>0</v>
      </c>
      <c r="L4075" s="2">
        <v>0</v>
      </c>
      <c r="M4075" s="2">
        <v>0</v>
      </c>
      <c r="N4075" s="2">
        <v>0</v>
      </c>
      <c r="O4075" s="2">
        <v>37.799999999999997</v>
      </c>
      <c r="P4075" s="2">
        <v>0</v>
      </c>
      <c r="Q4075" s="2">
        <v>0</v>
      </c>
      <c r="R4075" s="2">
        <v>0</v>
      </c>
      <c r="S4075" s="2">
        <v>0</v>
      </c>
      <c r="T4075" s="2">
        <v>0</v>
      </c>
      <c r="U4075" s="2">
        <v>37.799999999999997</v>
      </c>
      <c r="V4075" t="s">
        <v>55</v>
      </c>
    </row>
    <row r="4076" spans="1:22" ht="15.75" hidden="1" thickBot="1" x14ac:dyDescent="0.3">
      <c r="A4076" t="s">
        <v>8265</v>
      </c>
      <c r="B4076" s="6" t="s">
        <v>10534</v>
      </c>
      <c r="C4076" t="s">
        <v>1</v>
      </c>
      <c r="D4076" t="s">
        <v>7706</v>
      </c>
      <c r="E4076" t="s">
        <v>10329</v>
      </c>
      <c r="F4076" t="s">
        <v>10330</v>
      </c>
      <c r="G4076">
        <v>7139</v>
      </c>
      <c r="H4076">
        <v>7139</v>
      </c>
      <c r="I4076">
        <v>7139</v>
      </c>
      <c r="J4076">
        <v>7139</v>
      </c>
      <c r="K4076">
        <v>0</v>
      </c>
      <c r="L4076" s="2">
        <v>0</v>
      </c>
      <c r="M4076" s="2">
        <v>0</v>
      </c>
      <c r="N4076" s="2">
        <v>0</v>
      </c>
      <c r="O4076" s="2">
        <v>322.06</v>
      </c>
      <c r="P4076" s="2">
        <v>0</v>
      </c>
      <c r="Q4076" s="2">
        <v>0</v>
      </c>
      <c r="R4076" s="2">
        <v>0</v>
      </c>
      <c r="S4076" s="2">
        <v>0</v>
      </c>
      <c r="T4076" s="2">
        <v>0</v>
      </c>
      <c r="U4076" s="2">
        <v>322.06</v>
      </c>
      <c r="V4076" t="s">
        <v>55</v>
      </c>
    </row>
    <row r="4077" spans="1:22" ht="15.75" hidden="1" thickBot="1" x14ac:dyDescent="0.3">
      <c r="A4077" t="s">
        <v>8265</v>
      </c>
      <c r="B4077" s="6" t="s">
        <v>10534</v>
      </c>
      <c r="C4077" t="s">
        <v>1</v>
      </c>
      <c r="D4077" t="s">
        <v>7706</v>
      </c>
      <c r="E4077" t="s">
        <v>10329</v>
      </c>
      <c r="F4077" t="s">
        <v>10330</v>
      </c>
      <c r="G4077">
        <v>7138</v>
      </c>
      <c r="H4077">
        <v>7138</v>
      </c>
      <c r="I4077">
        <v>7138</v>
      </c>
      <c r="J4077">
        <v>7138</v>
      </c>
      <c r="K4077">
        <v>0</v>
      </c>
      <c r="L4077" s="2">
        <v>0</v>
      </c>
      <c r="M4077" s="2">
        <v>0</v>
      </c>
      <c r="N4077" s="2">
        <v>0</v>
      </c>
      <c r="O4077" s="2">
        <v>39</v>
      </c>
      <c r="P4077" s="2">
        <v>0</v>
      </c>
      <c r="Q4077" s="2">
        <v>0</v>
      </c>
      <c r="R4077" s="2">
        <v>0</v>
      </c>
      <c r="S4077" s="2">
        <v>0</v>
      </c>
      <c r="T4077" s="2">
        <v>0</v>
      </c>
      <c r="U4077" s="2">
        <v>39</v>
      </c>
      <c r="V4077" t="s">
        <v>55</v>
      </c>
    </row>
    <row r="4078" spans="1:22" ht="15.75" hidden="1" thickBot="1" x14ac:dyDescent="0.3">
      <c r="A4078" t="s">
        <v>8265</v>
      </c>
      <c r="B4078" s="6" t="s">
        <v>10534</v>
      </c>
      <c r="C4078" t="s">
        <v>1</v>
      </c>
      <c r="D4078" t="s">
        <v>7706</v>
      </c>
      <c r="E4078" t="s">
        <v>10329</v>
      </c>
      <c r="F4078" t="s">
        <v>10330</v>
      </c>
      <c r="G4078">
        <v>7137</v>
      </c>
      <c r="H4078">
        <v>7137</v>
      </c>
      <c r="I4078">
        <v>7137</v>
      </c>
      <c r="J4078">
        <v>7137</v>
      </c>
      <c r="K4078">
        <v>0</v>
      </c>
      <c r="L4078" s="2">
        <v>0</v>
      </c>
      <c r="M4078" s="2">
        <v>0</v>
      </c>
      <c r="N4078" s="2">
        <v>0</v>
      </c>
      <c r="O4078" s="2">
        <v>140.88</v>
      </c>
      <c r="P4078" s="2">
        <v>0</v>
      </c>
      <c r="Q4078" s="2">
        <v>0</v>
      </c>
      <c r="R4078" s="2">
        <v>0</v>
      </c>
      <c r="S4078" s="2">
        <v>0</v>
      </c>
      <c r="T4078" s="2">
        <v>0</v>
      </c>
      <c r="U4078" s="2">
        <v>140.88</v>
      </c>
      <c r="V4078" t="s">
        <v>55</v>
      </c>
    </row>
    <row r="4079" spans="1:22" ht="15.75" hidden="1" thickBot="1" x14ac:dyDescent="0.3">
      <c r="A4079" t="s">
        <v>8265</v>
      </c>
      <c r="B4079" s="6" t="s">
        <v>10534</v>
      </c>
      <c r="C4079" t="s">
        <v>1</v>
      </c>
      <c r="D4079" t="s">
        <v>7706</v>
      </c>
      <c r="E4079" t="s">
        <v>10329</v>
      </c>
      <c r="F4079" t="s">
        <v>10330</v>
      </c>
      <c r="G4079">
        <v>7136</v>
      </c>
      <c r="H4079">
        <v>7136</v>
      </c>
      <c r="I4079">
        <v>7136</v>
      </c>
      <c r="J4079">
        <v>7136</v>
      </c>
      <c r="K4079">
        <v>0</v>
      </c>
      <c r="L4079" s="2">
        <v>0</v>
      </c>
      <c r="M4079" s="2">
        <v>0</v>
      </c>
      <c r="N4079" s="2">
        <v>0</v>
      </c>
      <c r="O4079" s="2">
        <v>229.4</v>
      </c>
      <c r="P4079" s="2">
        <v>0</v>
      </c>
      <c r="Q4079" s="2">
        <v>0</v>
      </c>
      <c r="R4079" s="2">
        <v>0</v>
      </c>
      <c r="S4079" s="2">
        <v>0</v>
      </c>
      <c r="T4079" s="2">
        <v>0</v>
      </c>
      <c r="U4079" s="2">
        <v>229.4</v>
      </c>
      <c r="V4079" t="s">
        <v>55</v>
      </c>
    </row>
    <row r="4080" spans="1:22" ht="15.75" hidden="1" thickBot="1" x14ac:dyDescent="0.3">
      <c r="A4080" t="s">
        <v>8265</v>
      </c>
      <c r="B4080" s="6" t="s">
        <v>10534</v>
      </c>
      <c r="C4080" t="s">
        <v>1</v>
      </c>
      <c r="D4080" t="s">
        <v>7706</v>
      </c>
      <c r="E4080" t="s">
        <v>10329</v>
      </c>
      <c r="F4080" t="s">
        <v>10330</v>
      </c>
      <c r="G4080">
        <v>7135</v>
      </c>
      <c r="H4080">
        <v>7135</v>
      </c>
      <c r="I4080">
        <v>7135</v>
      </c>
      <c r="J4080">
        <v>7135</v>
      </c>
      <c r="K4080">
        <v>0</v>
      </c>
      <c r="L4080" s="2">
        <v>0</v>
      </c>
      <c r="M4080" s="2">
        <v>0</v>
      </c>
      <c r="N4080" s="2">
        <v>0</v>
      </c>
      <c r="O4080" s="2">
        <v>299.75</v>
      </c>
      <c r="P4080" s="2">
        <v>0</v>
      </c>
      <c r="Q4080" s="2">
        <v>0</v>
      </c>
      <c r="R4080" s="2">
        <v>0</v>
      </c>
      <c r="S4080" s="2">
        <v>0</v>
      </c>
      <c r="T4080" s="2">
        <v>0</v>
      </c>
      <c r="U4080" s="2">
        <v>299.75</v>
      </c>
      <c r="V4080" t="s">
        <v>55</v>
      </c>
    </row>
    <row r="4081" spans="1:22" ht="15.75" hidden="1" thickBot="1" x14ac:dyDescent="0.3">
      <c r="A4081" t="s">
        <v>8265</v>
      </c>
      <c r="B4081" s="6" t="s">
        <v>10534</v>
      </c>
      <c r="C4081" t="s">
        <v>1</v>
      </c>
      <c r="D4081" t="s">
        <v>7706</v>
      </c>
      <c r="E4081" t="s">
        <v>10329</v>
      </c>
      <c r="F4081" t="s">
        <v>10330</v>
      </c>
      <c r="G4081">
        <v>7134</v>
      </c>
      <c r="H4081">
        <v>7134</v>
      </c>
      <c r="I4081">
        <v>7134</v>
      </c>
      <c r="J4081">
        <v>7134</v>
      </c>
      <c r="K4081">
        <v>0</v>
      </c>
      <c r="L4081" s="2">
        <v>0</v>
      </c>
      <c r="M4081" s="2">
        <v>0</v>
      </c>
      <c r="N4081" s="2">
        <v>0</v>
      </c>
      <c r="O4081" s="2">
        <v>233.27</v>
      </c>
      <c r="P4081" s="2">
        <v>0</v>
      </c>
      <c r="Q4081" s="2">
        <v>0</v>
      </c>
      <c r="R4081" s="2">
        <v>0</v>
      </c>
      <c r="S4081" s="2">
        <v>0</v>
      </c>
      <c r="T4081" s="2">
        <v>0</v>
      </c>
      <c r="U4081" s="2">
        <v>233.27</v>
      </c>
      <c r="V4081" t="s">
        <v>55</v>
      </c>
    </row>
    <row r="4082" spans="1:22" ht="15.75" hidden="1" thickBot="1" x14ac:dyDescent="0.3">
      <c r="A4082" t="s">
        <v>8265</v>
      </c>
      <c r="B4082" s="6" t="s">
        <v>10534</v>
      </c>
      <c r="C4082" t="s">
        <v>1</v>
      </c>
      <c r="D4082" t="s">
        <v>7706</v>
      </c>
      <c r="E4082" t="s">
        <v>10329</v>
      </c>
      <c r="F4082" t="s">
        <v>10330</v>
      </c>
      <c r="G4082">
        <v>7133</v>
      </c>
      <c r="H4082">
        <v>7133</v>
      </c>
      <c r="I4082">
        <v>7133</v>
      </c>
      <c r="J4082">
        <v>7133</v>
      </c>
      <c r="K4082">
        <v>0</v>
      </c>
      <c r="L4082" s="2">
        <v>0</v>
      </c>
      <c r="M4082" s="2">
        <v>0</v>
      </c>
      <c r="N4082" s="2">
        <v>0</v>
      </c>
      <c r="O4082" s="2">
        <v>585</v>
      </c>
      <c r="P4082" s="2">
        <v>0</v>
      </c>
      <c r="Q4082" s="2">
        <v>0</v>
      </c>
      <c r="R4082" s="2">
        <v>0</v>
      </c>
      <c r="S4082" s="2">
        <v>0</v>
      </c>
      <c r="T4082" s="2">
        <v>0</v>
      </c>
      <c r="U4082" s="2">
        <v>585</v>
      </c>
      <c r="V4082" t="s">
        <v>55</v>
      </c>
    </row>
    <row r="4083" spans="1:22" ht="15.75" hidden="1" thickBot="1" x14ac:dyDescent="0.3">
      <c r="A4083" t="s">
        <v>8265</v>
      </c>
      <c r="B4083" s="6" t="s">
        <v>10534</v>
      </c>
      <c r="C4083" t="s">
        <v>1</v>
      </c>
      <c r="D4083" t="s">
        <v>7706</v>
      </c>
      <c r="E4083" t="s">
        <v>10329</v>
      </c>
      <c r="F4083" t="s">
        <v>10330</v>
      </c>
      <c r="G4083">
        <v>7132</v>
      </c>
      <c r="H4083">
        <v>7132</v>
      </c>
      <c r="I4083">
        <v>7132</v>
      </c>
      <c r="J4083">
        <v>7132</v>
      </c>
      <c r="K4083">
        <v>0</v>
      </c>
      <c r="L4083" s="2">
        <v>0</v>
      </c>
      <c r="M4083" s="2">
        <v>0</v>
      </c>
      <c r="N4083" s="2">
        <v>0</v>
      </c>
      <c r="O4083" s="2">
        <v>695.32</v>
      </c>
      <c r="P4083" s="2">
        <v>0</v>
      </c>
      <c r="Q4083" s="2">
        <v>0</v>
      </c>
      <c r="R4083" s="2">
        <v>0</v>
      </c>
      <c r="S4083" s="2">
        <v>0</v>
      </c>
      <c r="T4083" s="2">
        <v>0</v>
      </c>
      <c r="U4083" s="2">
        <v>695.32</v>
      </c>
      <c r="V4083" t="s">
        <v>55</v>
      </c>
    </row>
    <row r="4084" spans="1:22" ht="15.75" hidden="1" thickBot="1" x14ac:dyDescent="0.3">
      <c r="A4084" t="s">
        <v>8265</v>
      </c>
      <c r="B4084" s="6" t="s">
        <v>10534</v>
      </c>
      <c r="C4084" t="s">
        <v>1</v>
      </c>
      <c r="D4084" t="s">
        <v>7706</v>
      </c>
      <c r="E4084" t="s">
        <v>10329</v>
      </c>
      <c r="F4084" t="s">
        <v>10330</v>
      </c>
      <c r="G4084">
        <v>7131</v>
      </c>
      <c r="H4084">
        <v>7131</v>
      </c>
      <c r="I4084">
        <v>7131</v>
      </c>
      <c r="J4084">
        <v>7131</v>
      </c>
      <c r="K4084">
        <v>0</v>
      </c>
      <c r="L4084" s="2">
        <v>0</v>
      </c>
      <c r="M4084" s="2">
        <v>0</v>
      </c>
      <c r="N4084" s="2">
        <v>0</v>
      </c>
      <c r="O4084" s="2">
        <v>450</v>
      </c>
      <c r="P4084" s="2">
        <v>0</v>
      </c>
      <c r="Q4084" s="2">
        <v>0</v>
      </c>
      <c r="R4084" s="2">
        <v>0</v>
      </c>
      <c r="S4084" s="2">
        <v>0</v>
      </c>
      <c r="T4084" s="2">
        <v>0</v>
      </c>
      <c r="U4084" s="2">
        <v>450</v>
      </c>
      <c r="V4084" t="s">
        <v>55</v>
      </c>
    </row>
    <row r="4085" spans="1:22" ht="15.75" hidden="1" thickBot="1" x14ac:dyDescent="0.3">
      <c r="A4085" t="s">
        <v>8265</v>
      </c>
      <c r="B4085" s="6" t="s">
        <v>10534</v>
      </c>
      <c r="C4085" t="s">
        <v>1</v>
      </c>
      <c r="D4085" t="s">
        <v>7706</v>
      </c>
      <c r="E4085" t="s">
        <v>10329</v>
      </c>
      <c r="F4085" t="s">
        <v>10330</v>
      </c>
      <c r="G4085">
        <v>7130</v>
      </c>
      <c r="H4085">
        <v>7130</v>
      </c>
      <c r="I4085">
        <v>7130</v>
      </c>
      <c r="J4085">
        <v>7130</v>
      </c>
      <c r="K4085">
        <v>0</v>
      </c>
      <c r="L4085" s="2">
        <v>0</v>
      </c>
      <c r="M4085" s="2">
        <v>0</v>
      </c>
      <c r="N4085" s="2">
        <v>0</v>
      </c>
      <c r="O4085" s="2">
        <v>181.7</v>
      </c>
      <c r="P4085" s="2">
        <v>0</v>
      </c>
      <c r="Q4085" s="2">
        <v>0</v>
      </c>
      <c r="R4085" s="2">
        <v>0</v>
      </c>
      <c r="S4085" s="2">
        <v>0</v>
      </c>
      <c r="T4085" s="2">
        <v>0</v>
      </c>
      <c r="U4085" s="2">
        <v>181.7</v>
      </c>
      <c r="V4085" t="s">
        <v>55</v>
      </c>
    </row>
    <row r="4086" spans="1:22" ht="15.75" hidden="1" thickBot="1" x14ac:dyDescent="0.3">
      <c r="A4086" t="s">
        <v>8265</v>
      </c>
      <c r="B4086" s="6" t="s">
        <v>10534</v>
      </c>
      <c r="C4086" t="s">
        <v>1</v>
      </c>
      <c r="D4086" t="s">
        <v>7706</v>
      </c>
      <c r="E4086" t="s">
        <v>10329</v>
      </c>
      <c r="F4086" t="s">
        <v>10330</v>
      </c>
      <c r="G4086">
        <v>7129</v>
      </c>
      <c r="H4086">
        <v>7129</v>
      </c>
      <c r="I4086">
        <v>7129</v>
      </c>
      <c r="J4086">
        <v>7129</v>
      </c>
      <c r="K4086">
        <v>0</v>
      </c>
      <c r="L4086" s="2">
        <v>0</v>
      </c>
      <c r="M4086" s="2">
        <v>0</v>
      </c>
      <c r="N4086" s="2">
        <v>0</v>
      </c>
      <c r="O4086" s="2">
        <v>21.6</v>
      </c>
      <c r="P4086" s="2">
        <v>0</v>
      </c>
      <c r="Q4086" s="2">
        <v>0</v>
      </c>
      <c r="R4086" s="2">
        <v>0</v>
      </c>
      <c r="S4086" s="2">
        <v>0</v>
      </c>
      <c r="T4086" s="2">
        <v>0</v>
      </c>
      <c r="U4086" s="2">
        <v>21.6</v>
      </c>
      <c r="V4086" t="s">
        <v>55</v>
      </c>
    </row>
    <row r="4087" spans="1:22" ht="15.75" hidden="1" thickBot="1" x14ac:dyDescent="0.3">
      <c r="A4087" t="s">
        <v>8265</v>
      </c>
      <c r="B4087" s="6" t="s">
        <v>10534</v>
      </c>
      <c r="C4087" t="s">
        <v>1</v>
      </c>
      <c r="D4087" t="s">
        <v>7706</v>
      </c>
      <c r="E4087" t="s">
        <v>10329</v>
      </c>
      <c r="F4087" t="s">
        <v>10330</v>
      </c>
      <c r="G4087">
        <v>7128</v>
      </c>
      <c r="H4087">
        <v>7128</v>
      </c>
      <c r="I4087">
        <v>7128</v>
      </c>
      <c r="J4087">
        <v>7128</v>
      </c>
      <c r="K4087">
        <v>0</v>
      </c>
      <c r="L4087" s="2">
        <v>0</v>
      </c>
      <c r="M4087" s="2">
        <v>0</v>
      </c>
      <c r="N4087" s="2">
        <v>0</v>
      </c>
      <c r="O4087" s="2">
        <v>24.75</v>
      </c>
      <c r="P4087" s="2">
        <v>0</v>
      </c>
      <c r="Q4087" s="2">
        <v>0</v>
      </c>
      <c r="R4087" s="2">
        <v>0</v>
      </c>
      <c r="S4087" s="2">
        <v>0</v>
      </c>
      <c r="T4087" s="2">
        <v>0</v>
      </c>
      <c r="U4087" s="2">
        <v>24.75</v>
      </c>
      <c r="V4087" t="s">
        <v>55</v>
      </c>
    </row>
    <row r="4088" spans="1:22" ht="15.75" hidden="1" thickBot="1" x14ac:dyDescent="0.3">
      <c r="A4088" t="s">
        <v>8265</v>
      </c>
      <c r="B4088" s="6" t="s">
        <v>10534</v>
      </c>
      <c r="C4088" t="s">
        <v>1</v>
      </c>
      <c r="D4088" t="s">
        <v>7706</v>
      </c>
      <c r="E4088" t="s">
        <v>10329</v>
      </c>
      <c r="F4088" t="s">
        <v>10330</v>
      </c>
      <c r="G4088">
        <v>7127</v>
      </c>
      <c r="H4088">
        <v>7127</v>
      </c>
      <c r="I4088">
        <v>7127</v>
      </c>
      <c r="J4088">
        <v>7127</v>
      </c>
      <c r="K4088">
        <v>0</v>
      </c>
      <c r="L4088" s="2">
        <v>0</v>
      </c>
      <c r="M4088" s="2">
        <v>0</v>
      </c>
      <c r="N4088" s="2">
        <v>0</v>
      </c>
      <c r="O4088" s="2">
        <v>112.15</v>
      </c>
      <c r="P4088" s="2">
        <v>0</v>
      </c>
      <c r="Q4088" s="2">
        <v>0</v>
      </c>
      <c r="R4088" s="2">
        <v>0</v>
      </c>
      <c r="S4088" s="2">
        <v>0</v>
      </c>
      <c r="T4088" s="2">
        <v>0</v>
      </c>
      <c r="U4088" s="2">
        <v>112.15</v>
      </c>
      <c r="V4088" t="s">
        <v>55</v>
      </c>
    </row>
    <row r="4089" spans="1:22" ht="15.75" hidden="1" thickBot="1" x14ac:dyDescent="0.3">
      <c r="A4089" t="s">
        <v>8265</v>
      </c>
      <c r="B4089" s="6" t="s">
        <v>10534</v>
      </c>
      <c r="C4089" t="s">
        <v>1</v>
      </c>
      <c r="D4089" t="s">
        <v>7706</v>
      </c>
      <c r="E4089" t="s">
        <v>10329</v>
      </c>
      <c r="F4089" t="s">
        <v>10330</v>
      </c>
      <c r="G4089">
        <v>7126</v>
      </c>
      <c r="H4089">
        <v>7126</v>
      </c>
      <c r="I4089">
        <v>7126</v>
      </c>
      <c r="J4089">
        <v>7126</v>
      </c>
      <c r="K4089">
        <v>0</v>
      </c>
      <c r="L4089" s="2">
        <v>0</v>
      </c>
      <c r="M4089" s="2">
        <v>0</v>
      </c>
      <c r="N4089" s="2">
        <v>0</v>
      </c>
      <c r="O4089" s="2">
        <v>143</v>
      </c>
      <c r="P4089" s="2">
        <v>0</v>
      </c>
      <c r="Q4089" s="2">
        <v>0</v>
      </c>
      <c r="R4089" s="2">
        <v>0</v>
      </c>
      <c r="S4089" s="2">
        <v>0</v>
      </c>
      <c r="T4089" s="2">
        <v>0</v>
      </c>
      <c r="U4089" s="2">
        <v>143</v>
      </c>
      <c r="V4089" t="s">
        <v>55</v>
      </c>
    </row>
    <row r="4090" spans="1:22" ht="15.75" hidden="1" thickBot="1" x14ac:dyDescent="0.3">
      <c r="A4090" t="s">
        <v>8265</v>
      </c>
      <c r="B4090" s="6" t="s">
        <v>10534</v>
      </c>
      <c r="C4090" t="s">
        <v>1</v>
      </c>
      <c r="D4090" t="s">
        <v>7706</v>
      </c>
      <c r="E4090" t="s">
        <v>10329</v>
      </c>
      <c r="F4090" t="s">
        <v>10330</v>
      </c>
      <c r="G4090">
        <v>7125</v>
      </c>
      <c r="H4090">
        <v>7125</v>
      </c>
      <c r="I4090">
        <v>7125</v>
      </c>
      <c r="J4090">
        <v>7125</v>
      </c>
      <c r="K4090">
        <v>0</v>
      </c>
      <c r="L4090" s="2">
        <v>0</v>
      </c>
      <c r="M4090" s="2">
        <v>0</v>
      </c>
      <c r="N4090" s="2">
        <v>0</v>
      </c>
      <c r="O4090" s="2">
        <v>53.4</v>
      </c>
      <c r="P4090" s="2">
        <v>0</v>
      </c>
      <c r="Q4090" s="2">
        <v>0</v>
      </c>
      <c r="R4090" s="2">
        <v>0</v>
      </c>
      <c r="S4090" s="2">
        <v>0</v>
      </c>
      <c r="T4090" s="2">
        <v>0</v>
      </c>
      <c r="U4090" s="2">
        <v>53.4</v>
      </c>
      <c r="V4090" t="s">
        <v>55</v>
      </c>
    </row>
    <row r="4091" spans="1:22" ht="15.75" hidden="1" thickBot="1" x14ac:dyDescent="0.3">
      <c r="A4091" t="s">
        <v>8265</v>
      </c>
      <c r="B4091" s="6" t="s">
        <v>10534</v>
      </c>
      <c r="C4091" t="s">
        <v>1</v>
      </c>
      <c r="D4091" t="s">
        <v>7706</v>
      </c>
      <c r="E4091" t="s">
        <v>10329</v>
      </c>
      <c r="F4091" t="s">
        <v>10330</v>
      </c>
      <c r="G4091">
        <v>7124</v>
      </c>
      <c r="H4091">
        <v>7124</v>
      </c>
      <c r="I4091">
        <v>7124</v>
      </c>
      <c r="J4091">
        <v>7124</v>
      </c>
      <c r="K4091">
        <v>0</v>
      </c>
      <c r="L4091" s="2">
        <v>0</v>
      </c>
      <c r="M4091" s="2">
        <v>0</v>
      </c>
      <c r="N4091" s="2">
        <v>0</v>
      </c>
      <c r="O4091" s="2">
        <v>8.4</v>
      </c>
      <c r="P4091" s="2">
        <v>0</v>
      </c>
      <c r="Q4091" s="2">
        <v>0</v>
      </c>
      <c r="R4091" s="2">
        <v>0</v>
      </c>
      <c r="S4091" s="2">
        <v>0</v>
      </c>
      <c r="T4091" s="2">
        <v>0</v>
      </c>
      <c r="U4091" s="2">
        <v>8.4</v>
      </c>
      <c r="V4091" t="s">
        <v>55</v>
      </c>
    </row>
    <row r="4092" spans="1:22" ht="15.75" hidden="1" thickBot="1" x14ac:dyDescent="0.3">
      <c r="A4092" t="s">
        <v>8265</v>
      </c>
      <c r="B4092" s="6" t="s">
        <v>10534</v>
      </c>
      <c r="C4092" t="s">
        <v>1</v>
      </c>
      <c r="D4092" t="s">
        <v>7706</v>
      </c>
      <c r="E4092" t="s">
        <v>10329</v>
      </c>
      <c r="F4092" t="s">
        <v>10330</v>
      </c>
      <c r="G4092">
        <v>7123</v>
      </c>
      <c r="H4092">
        <v>7123</v>
      </c>
      <c r="I4092">
        <v>7123</v>
      </c>
      <c r="J4092">
        <v>7123</v>
      </c>
      <c r="K4092">
        <v>0</v>
      </c>
      <c r="L4092" s="2">
        <v>0</v>
      </c>
      <c r="M4092" s="2">
        <v>0</v>
      </c>
      <c r="N4092" s="2">
        <v>0</v>
      </c>
      <c r="O4092" s="2">
        <v>156</v>
      </c>
      <c r="P4092" s="2">
        <v>0</v>
      </c>
      <c r="Q4092" s="2">
        <v>0</v>
      </c>
      <c r="R4092" s="2">
        <v>0</v>
      </c>
      <c r="S4092" s="2">
        <v>0</v>
      </c>
      <c r="T4092" s="2">
        <v>0</v>
      </c>
      <c r="U4092" s="2">
        <v>156</v>
      </c>
      <c r="V4092" t="s">
        <v>55</v>
      </c>
    </row>
    <row r="4093" spans="1:22" ht="15.75" hidden="1" thickBot="1" x14ac:dyDescent="0.3">
      <c r="A4093" t="s">
        <v>8265</v>
      </c>
      <c r="B4093" s="6" t="s">
        <v>10534</v>
      </c>
      <c r="C4093" t="s">
        <v>1</v>
      </c>
      <c r="D4093" t="s">
        <v>7706</v>
      </c>
      <c r="E4093" t="s">
        <v>10329</v>
      </c>
      <c r="F4093" t="s">
        <v>10330</v>
      </c>
      <c r="G4093">
        <v>7122</v>
      </c>
      <c r="H4093">
        <v>7122</v>
      </c>
      <c r="I4093">
        <v>7122</v>
      </c>
      <c r="J4093">
        <v>7122</v>
      </c>
      <c r="K4093">
        <v>0</v>
      </c>
      <c r="L4093" s="2">
        <v>0</v>
      </c>
      <c r="M4093" s="2">
        <v>0</v>
      </c>
      <c r="N4093" s="2">
        <v>0</v>
      </c>
      <c r="O4093" s="2">
        <v>326.14999999999998</v>
      </c>
      <c r="P4093" s="2">
        <v>0</v>
      </c>
      <c r="Q4093" s="2">
        <v>0</v>
      </c>
      <c r="R4093" s="2">
        <v>0</v>
      </c>
      <c r="S4093" s="2">
        <v>0</v>
      </c>
      <c r="T4093" s="2">
        <v>0</v>
      </c>
      <c r="U4093" s="2">
        <v>326.14999999999998</v>
      </c>
      <c r="V4093" t="s">
        <v>55</v>
      </c>
    </row>
    <row r="4094" spans="1:22" ht="15.75" hidden="1" thickBot="1" x14ac:dyDescent="0.3">
      <c r="A4094" t="s">
        <v>8265</v>
      </c>
      <c r="B4094" s="6" t="s">
        <v>10534</v>
      </c>
      <c r="C4094" t="s">
        <v>1</v>
      </c>
      <c r="D4094" t="s">
        <v>7706</v>
      </c>
      <c r="E4094" t="s">
        <v>10329</v>
      </c>
      <c r="F4094" t="s">
        <v>10330</v>
      </c>
      <c r="G4094">
        <v>7121</v>
      </c>
      <c r="H4094">
        <v>7121</v>
      </c>
      <c r="I4094">
        <v>7121</v>
      </c>
      <c r="J4094">
        <v>7121</v>
      </c>
      <c r="K4094">
        <v>0</v>
      </c>
      <c r="L4094" s="2">
        <v>0</v>
      </c>
      <c r="M4094" s="2">
        <v>0</v>
      </c>
      <c r="N4094" s="2">
        <v>0</v>
      </c>
      <c r="O4094" s="2">
        <v>19</v>
      </c>
      <c r="P4094" s="2">
        <v>0</v>
      </c>
      <c r="Q4094" s="2">
        <v>0</v>
      </c>
      <c r="R4094" s="2">
        <v>0</v>
      </c>
      <c r="S4094" s="2">
        <v>0</v>
      </c>
      <c r="T4094" s="2">
        <v>0</v>
      </c>
      <c r="U4094" s="2">
        <v>19</v>
      </c>
      <c r="V4094" t="s">
        <v>55</v>
      </c>
    </row>
    <row r="4095" spans="1:22" ht="15.75" hidden="1" thickBot="1" x14ac:dyDescent="0.3">
      <c r="A4095" t="s">
        <v>8265</v>
      </c>
      <c r="B4095" s="6" t="s">
        <v>10534</v>
      </c>
      <c r="C4095" t="s">
        <v>1</v>
      </c>
      <c r="D4095" t="s">
        <v>7706</v>
      </c>
      <c r="E4095" t="s">
        <v>10329</v>
      </c>
      <c r="F4095" t="s">
        <v>10330</v>
      </c>
      <c r="G4095">
        <v>7120</v>
      </c>
      <c r="H4095">
        <v>7120</v>
      </c>
      <c r="I4095">
        <v>7120</v>
      </c>
      <c r="J4095">
        <v>7120</v>
      </c>
      <c r="K4095">
        <v>0</v>
      </c>
      <c r="L4095" s="2">
        <v>0</v>
      </c>
      <c r="M4095" s="2">
        <v>0</v>
      </c>
      <c r="N4095" s="2">
        <v>0</v>
      </c>
      <c r="O4095" s="2">
        <v>236.5</v>
      </c>
      <c r="P4095" s="2">
        <v>0</v>
      </c>
      <c r="Q4095" s="2">
        <v>0</v>
      </c>
      <c r="R4095" s="2">
        <v>0</v>
      </c>
      <c r="S4095" s="2">
        <v>0</v>
      </c>
      <c r="T4095" s="2">
        <v>0</v>
      </c>
      <c r="U4095" s="2">
        <v>236.5</v>
      </c>
      <c r="V4095" t="s">
        <v>55</v>
      </c>
    </row>
    <row r="4096" spans="1:22" ht="15.75" hidden="1" thickBot="1" x14ac:dyDescent="0.3">
      <c r="A4096" t="s">
        <v>8265</v>
      </c>
      <c r="B4096" s="6" t="s">
        <v>10534</v>
      </c>
      <c r="C4096" t="s">
        <v>1</v>
      </c>
      <c r="D4096" t="s">
        <v>7706</v>
      </c>
      <c r="E4096" t="s">
        <v>10329</v>
      </c>
      <c r="F4096" t="s">
        <v>10330</v>
      </c>
      <c r="G4096">
        <v>7119</v>
      </c>
      <c r="H4096">
        <v>7119</v>
      </c>
      <c r="I4096">
        <v>7119</v>
      </c>
      <c r="J4096">
        <v>7119</v>
      </c>
      <c r="K4096">
        <v>0</v>
      </c>
      <c r="L4096" s="2">
        <v>0</v>
      </c>
      <c r="M4096" s="2">
        <v>0</v>
      </c>
      <c r="N4096" s="2">
        <v>0</v>
      </c>
      <c r="O4096" s="2">
        <v>271.10000000000002</v>
      </c>
      <c r="P4096" s="2">
        <v>0</v>
      </c>
      <c r="Q4096" s="2">
        <v>0</v>
      </c>
      <c r="R4096" s="2">
        <v>0</v>
      </c>
      <c r="S4096" s="2">
        <v>0</v>
      </c>
      <c r="T4096" s="2">
        <v>0</v>
      </c>
      <c r="U4096" s="2">
        <v>271.10000000000002</v>
      </c>
      <c r="V4096" t="s">
        <v>55</v>
      </c>
    </row>
    <row r="4097" spans="1:22" ht="15.75" hidden="1" thickBot="1" x14ac:dyDescent="0.3">
      <c r="A4097" t="s">
        <v>8265</v>
      </c>
      <c r="B4097" s="6" t="s">
        <v>10534</v>
      </c>
      <c r="C4097" t="s">
        <v>1</v>
      </c>
      <c r="D4097" t="s">
        <v>7706</v>
      </c>
      <c r="E4097" t="s">
        <v>10329</v>
      </c>
      <c r="F4097" t="s">
        <v>10330</v>
      </c>
      <c r="G4097">
        <v>7118</v>
      </c>
      <c r="H4097">
        <v>7118</v>
      </c>
      <c r="I4097">
        <v>7118</v>
      </c>
      <c r="J4097">
        <v>7118</v>
      </c>
      <c r="K4097">
        <v>0</v>
      </c>
      <c r="L4097" s="2">
        <v>0</v>
      </c>
      <c r="M4097" s="2">
        <v>0</v>
      </c>
      <c r="N4097" s="2">
        <v>0</v>
      </c>
      <c r="O4097" s="2">
        <v>62.43</v>
      </c>
      <c r="P4097" s="2">
        <v>0</v>
      </c>
      <c r="Q4097" s="2">
        <v>0</v>
      </c>
      <c r="R4097" s="2">
        <v>0</v>
      </c>
      <c r="S4097" s="2">
        <v>0</v>
      </c>
      <c r="T4097" s="2">
        <v>0</v>
      </c>
      <c r="U4097" s="2">
        <v>62.43</v>
      </c>
      <c r="V4097" t="s">
        <v>55</v>
      </c>
    </row>
    <row r="4098" spans="1:22" ht="15.75" hidden="1" thickBot="1" x14ac:dyDescent="0.3">
      <c r="A4098" t="s">
        <v>8265</v>
      </c>
      <c r="B4098" s="6" t="s">
        <v>10534</v>
      </c>
      <c r="C4098" t="s">
        <v>1</v>
      </c>
      <c r="D4098" t="s">
        <v>7706</v>
      </c>
      <c r="E4098" t="s">
        <v>10329</v>
      </c>
      <c r="F4098" t="s">
        <v>10330</v>
      </c>
      <c r="G4098">
        <v>7117</v>
      </c>
      <c r="H4098">
        <v>7117</v>
      </c>
      <c r="I4098">
        <v>7117</v>
      </c>
      <c r="J4098">
        <v>7117</v>
      </c>
      <c r="K4098">
        <v>0</v>
      </c>
      <c r="L4098" s="2">
        <v>0</v>
      </c>
      <c r="M4098" s="2">
        <v>0</v>
      </c>
      <c r="N4098" s="2">
        <v>0</v>
      </c>
      <c r="O4098" s="2">
        <v>165</v>
      </c>
      <c r="P4098" s="2">
        <v>0</v>
      </c>
      <c r="Q4098" s="2">
        <v>0</v>
      </c>
      <c r="R4098" s="2">
        <v>0</v>
      </c>
      <c r="S4098" s="2">
        <v>0</v>
      </c>
      <c r="T4098" s="2">
        <v>0</v>
      </c>
      <c r="U4098" s="2">
        <v>165</v>
      </c>
      <c r="V4098" t="s">
        <v>55</v>
      </c>
    </row>
    <row r="4099" spans="1:22" ht="15.75" hidden="1" thickBot="1" x14ac:dyDescent="0.3">
      <c r="A4099" t="s">
        <v>8265</v>
      </c>
      <c r="B4099" s="6" t="s">
        <v>10534</v>
      </c>
      <c r="C4099" t="s">
        <v>1</v>
      </c>
      <c r="D4099" t="s">
        <v>7706</v>
      </c>
      <c r="E4099" t="s">
        <v>10329</v>
      </c>
      <c r="F4099" t="s">
        <v>10330</v>
      </c>
      <c r="G4099">
        <v>7116</v>
      </c>
      <c r="H4099">
        <v>7116</v>
      </c>
      <c r="I4099">
        <v>7116</v>
      </c>
      <c r="J4099">
        <v>7116</v>
      </c>
      <c r="K4099">
        <v>0</v>
      </c>
      <c r="L4099" s="2">
        <v>0</v>
      </c>
      <c r="M4099" s="2">
        <v>0</v>
      </c>
      <c r="N4099" s="2">
        <v>0</v>
      </c>
      <c r="O4099" s="2">
        <v>424</v>
      </c>
      <c r="P4099" s="2">
        <v>0</v>
      </c>
      <c r="Q4099" s="2">
        <v>0</v>
      </c>
      <c r="R4099" s="2">
        <v>0</v>
      </c>
      <c r="S4099" s="2">
        <v>0</v>
      </c>
      <c r="T4099" s="2">
        <v>0</v>
      </c>
      <c r="U4099" s="2">
        <v>424</v>
      </c>
      <c r="V4099" t="s">
        <v>55</v>
      </c>
    </row>
    <row r="4100" spans="1:22" ht="15.75" hidden="1" thickBot="1" x14ac:dyDescent="0.3">
      <c r="A4100" t="s">
        <v>8265</v>
      </c>
      <c r="B4100" s="6" t="s">
        <v>10533</v>
      </c>
      <c r="C4100" t="s">
        <v>1</v>
      </c>
      <c r="D4100" t="s">
        <v>7706</v>
      </c>
      <c r="E4100" t="s">
        <v>10329</v>
      </c>
      <c r="F4100" t="s">
        <v>10330</v>
      </c>
      <c r="G4100">
        <v>7115</v>
      </c>
      <c r="H4100">
        <v>7115</v>
      </c>
      <c r="I4100">
        <v>7115</v>
      </c>
      <c r="J4100">
        <v>7115</v>
      </c>
      <c r="K4100">
        <v>0</v>
      </c>
      <c r="L4100" s="2">
        <v>0</v>
      </c>
      <c r="M4100" s="2">
        <v>0</v>
      </c>
      <c r="N4100" s="2">
        <v>0</v>
      </c>
      <c r="O4100" s="2">
        <v>28.8</v>
      </c>
      <c r="P4100" s="2">
        <v>0</v>
      </c>
      <c r="Q4100" s="2">
        <v>0</v>
      </c>
      <c r="R4100" s="2">
        <v>0</v>
      </c>
      <c r="S4100" s="2">
        <v>0</v>
      </c>
      <c r="T4100" s="2">
        <v>0</v>
      </c>
      <c r="U4100" s="2">
        <v>28.8</v>
      </c>
      <c r="V4100" t="s">
        <v>55</v>
      </c>
    </row>
    <row r="4101" spans="1:22" ht="15.75" hidden="1" thickBot="1" x14ac:dyDescent="0.3">
      <c r="A4101" t="s">
        <v>8265</v>
      </c>
      <c r="B4101" s="6" t="s">
        <v>10533</v>
      </c>
      <c r="C4101" t="s">
        <v>1</v>
      </c>
      <c r="D4101" t="s">
        <v>7706</v>
      </c>
      <c r="E4101" t="s">
        <v>10329</v>
      </c>
      <c r="F4101" t="s">
        <v>10330</v>
      </c>
      <c r="G4101">
        <v>7114</v>
      </c>
      <c r="H4101">
        <v>7114</v>
      </c>
      <c r="I4101">
        <v>7114</v>
      </c>
      <c r="J4101">
        <v>7114</v>
      </c>
      <c r="K4101">
        <v>0</v>
      </c>
      <c r="L4101" s="2">
        <v>0</v>
      </c>
      <c r="M4101" s="2">
        <v>0</v>
      </c>
      <c r="N4101" s="2">
        <v>0</v>
      </c>
      <c r="O4101" s="2">
        <v>892.5</v>
      </c>
      <c r="P4101" s="2">
        <v>0</v>
      </c>
      <c r="Q4101" s="2">
        <v>0</v>
      </c>
      <c r="R4101" s="2">
        <v>0</v>
      </c>
      <c r="S4101" s="2">
        <v>0</v>
      </c>
      <c r="T4101" s="2">
        <v>0</v>
      </c>
      <c r="U4101" s="2">
        <v>892.5</v>
      </c>
      <c r="V4101" t="s">
        <v>55</v>
      </c>
    </row>
    <row r="4102" spans="1:22" ht="15.75" hidden="1" thickBot="1" x14ac:dyDescent="0.3">
      <c r="A4102" t="s">
        <v>8265</v>
      </c>
      <c r="B4102" s="6" t="s">
        <v>10533</v>
      </c>
      <c r="C4102" t="s">
        <v>1</v>
      </c>
      <c r="D4102" t="s">
        <v>7706</v>
      </c>
      <c r="E4102" t="s">
        <v>10329</v>
      </c>
      <c r="F4102" t="s">
        <v>10330</v>
      </c>
      <c r="G4102">
        <v>7113</v>
      </c>
      <c r="H4102">
        <v>7113</v>
      </c>
      <c r="I4102">
        <v>7113</v>
      </c>
      <c r="J4102">
        <v>7113</v>
      </c>
      <c r="K4102">
        <v>0</v>
      </c>
      <c r="L4102" s="2">
        <v>0</v>
      </c>
      <c r="M4102" s="2">
        <v>0</v>
      </c>
      <c r="N4102" s="2">
        <v>0</v>
      </c>
      <c r="O4102" s="2">
        <v>92.25</v>
      </c>
      <c r="P4102" s="2">
        <v>0</v>
      </c>
      <c r="Q4102" s="2">
        <v>0</v>
      </c>
      <c r="R4102" s="2">
        <v>0</v>
      </c>
      <c r="S4102" s="2">
        <v>0</v>
      </c>
      <c r="T4102" s="2">
        <v>0</v>
      </c>
      <c r="U4102" s="2">
        <v>92.25</v>
      </c>
      <c r="V4102" t="s">
        <v>55</v>
      </c>
    </row>
    <row r="4103" spans="1:22" ht="15.75" hidden="1" thickBot="1" x14ac:dyDescent="0.3">
      <c r="A4103" t="s">
        <v>8265</v>
      </c>
      <c r="B4103" s="6" t="s">
        <v>10533</v>
      </c>
      <c r="C4103" t="s">
        <v>1</v>
      </c>
      <c r="D4103" t="s">
        <v>7706</v>
      </c>
      <c r="E4103" t="s">
        <v>10329</v>
      </c>
      <c r="F4103" t="s">
        <v>10330</v>
      </c>
      <c r="G4103">
        <v>7112</v>
      </c>
      <c r="H4103">
        <v>7112</v>
      </c>
      <c r="I4103">
        <v>7112</v>
      </c>
      <c r="J4103">
        <v>7112</v>
      </c>
      <c r="K4103">
        <v>0</v>
      </c>
      <c r="L4103" s="2">
        <v>0</v>
      </c>
      <c r="M4103" s="2">
        <v>0</v>
      </c>
      <c r="N4103" s="2">
        <v>0</v>
      </c>
      <c r="O4103" s="2">
        <v>34</v>
      </c>
      <c r="P4103" s="2">
        <v>0</v>
      </c>
      <c r="Q4103" s="2">
        <v>0</v>
      </c>
      <c r="R4103" s="2">
        <v>0</v>
      </c>
      <c r="S4103" s="2">
        <v>0</v>
      </c>
      <c r="T4103" s="2">
        <v>0</v>
      </c>
      <c r="U4103" s="2">
        <v>34</v>
      </c>
      <c r="V4103" t="s">
        <v>55</v>
      </c>
    </row>
    <row r="4104" spans="1:22" ht="15.75" hidden="1" thickBot="1" x14ac:dyDescent="0.3">
      <c r="A4104" t="s">
        <v>8265</v>
      </c>
      <c r="B4104" s="6" t="s">
        <v>10533</v>
      </c>
      <c r="C4104" t="s">
        <v>1</v>
      </c>
      <c r="D4104" t="s">
        <v>7706</v>
      </c>
      <c r="E4104" t="s">
        <v>10329</v>
      </c>
      <c r="F4104" t="s">
        <v>10330</v>
      </c>
      <c r="G4104">
        <v>7111</v>
      </c>
      <c r="H4104">
        <v>7111</v>
      </c>
      <c r="I4104">
        <v>7111</v>
      </c>
      <c r="J4104">
        <v>7111</v>
      </c>
      <c r="K4104">
        <v>0</v>
      </c>
      <c r="L4104" s="2">
        <v>0</v>
      </c>
      <c r="M4104" s="2">
        <v>0</v>
      </c>
      <c r="N4104" s="2">
        <v>0</v>
      </c>
      <c r="O4104" s="2">
        <v>31.2</v>
      </c>
      <c r="P4104" s="2">
        <v>0</v>
      </c>
      <c r="Q4104" s="2">
        <v>0</v>
      </c>
      <c r="R4104" s="2">
        <v>0</v>
      </c>
      <c r="S4104" s="2">
        <v>0</v>
      </c>
      <c r="T4104" s="2">
        <v>0</v>
      </c>
      <c r="U4104" s="2">
        <v>31.2</v>
      </c>
      <c r="V4104" t="s">
        <v>55</v>
      </c>
    </row>
    <row r="4105" spans="1:22" ht="15.75" hidden="1" thickBot="1" x14ac:dyDescent="0.3">
      <c r="A4105" t="s">
        <v>8265</v>
      </c>
      <c r="B4105" s="6" t="s">
        <v>10533</v>
      </c>
      <c r="C4105" t="s">
        <v>1</v>
      </c>
      <c r="D4105" t="s">
        <v>7706</v>
      </c>
      <c r="E4105" t="s">
        <v>10329</v>
      </c>
      <c r="F4105" t="s">
        <v>10330</v>
      </c>
      <c r="G4105">
        <v>7110</v>
      </c>
      <c r="H4105">
        <v>7110</v>
      </c>
      <c r="I4105">
        <v>7110</v>
      </c>
      <c r="J4105">
        <v>7110</v>
      </c>
      <c r="K4105">
        <v>0</v>
      </c>
      <c r="L4105" s="2">
        <v>0</v>
      </c>
      <c r="M4105" s="2">
        <v>0</v>
      </c>
      <c r="N4105" s="2">
        <v>0</v>
      </c>
      <c r="O4105" s="2">
        <v>50.4</v>
      </c>
      <c r="P4105" s="2">
        <v>0</v>
      </c>
      <c r="Q4105" s="2">
        <v>0</v>
      </c>
      <c r="R4105" s="2">
        <v>0</v>
      </c>
      <c r="S4105" s="2">
        <v>0</v>
      </c>
      <c r="T4105" s="2">
        <v>0</v>
      </c>
      <c r="U4105" s="2">
        <v>50.4</v>
      </c>
      <c r="V4105" t="s">
        <v>55</v>
      </c>
    </row>
    <row r="4106" spans="1:22" ht="15.75" hidden="1" thickBot="1" x14ac:dyDescent="0.3">
      <c r="A4106" t="s">
        <v>8265</v>
      </c>
      <c r="B4106" s="6" t="s">
        <v>10533</v>
      </c>
      <c r="C4106" t="s">
        <v>1</v>
      </c>
      <c r="D4106" t="s">
        <v>7706</v>
      </c>
      <c r="E4106" t="s">
        <v>10329</v>
      </c>
      <c r="F4106" t="s">
        <v>10330</v>
      </c>
      <c r="G4106">
        <v>7109</v>
      </c>
      <c r="H4106">
        <v>7109</v>
      </c>
      <c r="I4106">
        <v>7109</v>
      </c>
      <c r="J4106">
        <v>7109</v>
      </c>
      <c r="K4106">
        <v>0</v>
      </c>
      <c r="L4106" s="2">
        <v>0</v>
      </c>
      <c r="M4106" s="2">
        <v>0</v>
      </c>
      <c r="N4106" s="2">
        <v>0</v>
      </c>
      <c r="O4106" s="2">
        <v>20.9</v>
      </c>
      <c r="P4106" s="2">
        <v>0</v>
      </c>
      <c r="Q4106" s="2">
        <v>0</v>
      </c>
      <c r="R4106" s="2">
        <v>0</v>
      </c>
      <c r="S4106" s="2">
        <v>0</v>
      </c>
      <c r="T4106" s="2">
        <v>0</v>
      </c>
      <c r="U4106" s="2">
        <v>20.9</v>
      </c>
      <c r="V4106" t="s">
        <v>55</v>
      </c>
    </row>
    <row r="4107" spans="1:22" ht="15.75" hidden="1" thickBot="1" x14ac:dyDescent="0.3">
      <c r="A4107" t="s">
        <v>8265</v>
      </c>
      <c r="B4107" s="6" t="s">
        <v>10533</v>
      </c>
      <c r="C4107" t="s">
        <v>1</v>
      </c>
      <c r="D4107" t="s">
        <v>7706</v>
      </c>
      <c r="E4107" t="s">
        <v>10329</v>
      </c>
      <c r="F4107" t="s">
        <v>10330</v>
      </c>
      <c r="G4107">
        <v>7108</v>
      </c>
      <c r="H4107">
        <v>7108</v>
      </c>
      <c r="I4107">
        <v>7108</v>
      </c>
      <c r="J4107">
        <v>7108</v>
      </c>
      <c r="K4107">
        <v>0</v>
      </c>
      <c r="L4107" s="2">
        <v>0</v>
      </c>
      <c r="M4107" s="2">
        <v>0</v>
      </c>
      <c r="N4107" s="2">
        <v>0</v>
      </c>
      <c r="O4107" s="2">
        <v>220</v>
      </c>
      <c r="P4107" s="2">
        <v>0</v>
      </c>
      <c r="Q4107" s="2">
        <v>0</v>
      </c>
      <c r="R4107" s="2">
        <v>0</v>
      </c>
      <c r="S4107" s="2">
        <v>0</v>
      </c>
      <c r="T4107" s="2">
        <v>0</v>
      </c>
      <c r="U4107" s="2">
        <v>220</v>
      </c>
      <c r="V4107" t="s">
        <v>55</v>
      </c>
    </row>
    <row r="4108" spans="1:22" ht="15.75" hidden="1" thickBot="1" x14ac:dyDescent="0.3">
      <c r="A4108" t="s">
        <v>8265</v>
      </c>
      <c r="B4108" s="6" t="s">
        <v>10533</v>
      </c>
      <c r="C4108" t="s">
        <v>1</v>
      </c>
      <c r="D4108" t="s">
        <v>7706</v>
      </c>
      <c r="E4108" t="s">
        <v>10329</v>
      </c>
      <c r="F4108" t="s">
        <v>10330</v>
      </c>
      <c r="G4108">
        <v>7107</v>
      </c>
      <c r="H4108">
        <v>7107</v>
      </c>
      <c r="I4108">
        <v>7107</v>
      </c>
      <c r="J4108">
        <v>7107</v>
      </c>
      <c r="K4108">
        <v>0</v>
      </c>
      <c r="L4108" s="2">
        <v>0</v>
      </c>
      <c r="M4108" s="2">
        <v>0</v>
      </c>
      <c r="N4108" s="2">
        <v>0</v>
      </c>
      <c r="O4108" s="2">
        <v>262.5</v>
      </c>
      <c r="P4108" s="2">
        <v>0</v>
      </c>
      <c r="Q4108" s="2">
        <v>0</v>
      </c>
      <c r="R4108" s="2">
        <v>0</v>
      </c>
      <c r="S4108" s="2">
        <v>0</v>
      </c>
      <c r="T4108" s="2">
        <v>0</v>
      </c>
      <c r="U4108" s="2">
        <v>262.5</v>
      </c>
      <c r="V4108" t="s">
        <v>55</v>
      </c>
    </row>
    <row r="4109" spans="1:22" ht="15.75" hidden="1" thickBot="1" x14ac:dyDescent="0.3">
      <c r="A4109" t="s">
        <v>8265</v>
      </c>
      <c r="B4109" s="6" t="s">
        <v>10533</v>
      </c>
      <c r="C4109" t="s">
        <v>1</v>
      </c>
      <c r="D4109" t="s">
        <v>7706</v>
      </c>
      <c r="E4109" t="s">
        <v>10329</v>
      </c>
      <c r="F4109" t="s">
        <v>10330</v>
      </c>
      <c r="G4109">
        <v>7106</v>
      </c>
      <c r="H4109">
        <v>7106</v>
      </c>
      <c r="I4109">
        <v>7106</v>
      </c>
      <c r="J4109">
        <v>7106</v>
      </c>
      <c r="K4109">
        <v>0</v>
      </c>
      <c r="L4109" s="2">
        <v>0</v>
      </c>
      <c r="M4109" s="2">
        <v>0</v>
      </c>
      <c r="N4109" s="2">
        <v>0</v>
      </c>
      <c r="O4109" s="2">
        <v>342.42</v>
      </c>
      <c r="P4109" s="2">
        <v>0</v>
      </c>
      <c r="Q4109" s="2">
        <v>0</v>
      </c>
      <c r="R4109" s="2">
        <v>0</v>
      </c>
      <c r="S4109" s="2">
        <v>0</v>
      </c>
      <c r="T4109" s="2">
        <v>0</v>
      </c>
      <c r="U4109" s="2">
        <v>342.42</v>
      </c>
      <c r="V4109" t="s">
        <v>55</v>
      </c>
    </row>
    <row r="4110" spans="1:22" ht="15.75" hidden="1" thickBot="1" x14ac:dyDescent="0.3">
      <c r="A4110" t="s">
        <v>8265</v>
      </c>
      <c r="B4110" s="6" t="s">
        <v>10533</v>
      </c>
      <c r="C4110" t="s">
        <v>1</v>
      </c>
      <c r="D4110" t="s">
        <v>7706</v>
      </c>
      <c r="E4110" t="s">
        <v>10329</v>
      </c>
      <c r="F4110" t="s">
        <v>10330</v>
      </c>
      <c r="G4110">
        <v>7105</v>
      </c>
      <c r="H4110">
        <v>7105</v>
      </c>
      <c r="I4110">
        <v>7105</v>
      </c>
      <c r="J4110">
        <v>7105</v>
      </c>
      <c r="K4110">
        <v>0</v>
      </c>
      <c r="L4110" s="2">
        <v>0</v>
      </c>
      <c r="M4110" s="2">
        <v>0</v>
      </c>
      <c r="N4110" s="2">
        <v>0</v>
      </c>
      <c r="O4110" s="2">
        <v>60.75</v>
      </c>
      <c r="P4110" s="2">
        <v>0</v>
      </c>
      <c r="Q4110" s="2">
        <v>0</v>
      </c>
      <c r="R4110" s="2">
        <v>0</v>
      </c>
      <c r="S4110" s="2">
        <v>0</v>
      </c>
      <c r="T4110" s="2">
        <v>0</v>
      </c>
      <c r="U4110" s="2">
        <v>60.75</v>
      </c>
      <c r="V4110" t="s">
        <v>55</v>
      </c>
    </row>
    <row r="4111" spans="1:22" ht="15.75" hidden="1" thickBot="1" x14ac:dyDescent="0.3">
      <c r="A4111" t="s">
        <v>8265</v>
      </c>
      <c r="B4111" s="6" t="s">
        <v>10533</v>
      </c>
      <c r="C4111" t="s">
        <v>1</v>
      </c>
      <c r="D4111" t="s">
        <v>7706</v>
      </c>
      <c r="E4111" t="s">
        <v>10329</v>
      </c>
      <c r="F4111" t="s">
        <v>10330</v>
      </c>
      <c r="G4111">
        <v>7104</v>
      </c>
      <c r="H4111">
        <v>7104</v>
      </c>
      <c r="I4111">
        <v>7104</v>
      </c>
      <c r="J4111">
        <v>7104</v>
      </c>
      <c r="K4111">
        <v>0</v>
      </c>
      <c r="L4111" s="2">
        <v>0</v>
      </c>
      <c r="M4111" s="2">
        <v>0</v>
      </c>
      <c r="N4111" s="2">
        <v>0</v>
      </c>
      <c r="O4111" s="2">
        <v>542.6</v>
      </c>
      <c r="P4111" s="2">
        <v>0</v>
      </c>
      <c r="Q4111" s="2">
        <v>0</v>
      </c>
      <c r="R4111" s="2">
        <v>0</v>
      </c>
      <c r="S4111" s="2">
        <v>0</v>
      </c>
      <c r="T4111" s="2">
        <v>0</v>
      </c>
      <c r="U4111" s="2">
        <v>542.6</v>
      </c>
      <c r="V4111" t="s">
        <v>55</v>
      </c>
    </row>
    <row r="4112" spans="1:22" ht="15.75" hidden="1" thickBot="1" x14ac:dyDescent="0.3">
      <c r="A4112" t="s">
        <v>8265</v>
      </c>
      <c r="B4112" s="6" t="s">
        <v>10533</v>
      </c>
      <c r="C4112" t="s">
        <v>1</v>
      </c>
      <c r="D4112" t="s">
        <v>7706</v>
      </c>
      <c r="E4112" t="s">
        <v>10329</v>
      </c>
      <c r="F4112" t="s">
        <v>10330</v>
      </c>
      <c r="G4112">
        <v>7103</v>
      </c>
      <c r="H4112">
        <v>7103</v>
      </c>
      <c r="I4112">
        <v>7103</v>
      </c>
      <c r="J4112">
        <v>7103</v>
      </c>
      <c r="K4112">
        <v>0</v>
      </c>
      <c r="L4112" s="2">
        <v>0</v>
      </c>
      <c r="M4112" s="2">
        <v>0</v>
      </c>
      <c r="N4112" s="2">
        <v>0</v>
      </c>
      <c r="O4112" s="2">
        <v>0</v>
      </c>
      <c r="P4112" s="2">
        <v>0</v>
      </c>
      <c r="Q4112" s="2">
        <v>0</v>
      </c>
      <c r="R4112" s="2">
        <v>0</v>
      </c>
      <c r="S4112" s="2">
        <v>0</v>
      </c>
      <c r="T4112" s="2">
        <v>0</v>
      </c>
      <c r="U4112" s="2">
        <v>0</v>
      </c>
      <c r="V4112" t="s">
        <v>55</v>
      </c>
    </row>
    <row r="4113" spans="1:22" ht="15.75" hidden="1" thickBot="1" x14ac:dyDescent="0.3">
      <c r="A4113" t="s">
        <v>8265</v>
      </c>
      <c r="B4113" s="6" t="s">
        <v>10533</v>
      </c>
      <c r="C4113" t="s">
        <v>1</v>
      </c>
      <c r="D4113" t="s">
        <v>7706</v>
      </c>
      <c r="E4113" t="s">
        <v>10329</v>
      </c>
      <c r="F4113" t="s">
        <v>10330</v>
      </c>
      <c r="G4113">
        <v>7102</v>
      </c>
      <c r="H4113">
        <v>7102</v>
      </c>
      <c r="I4113">
        <v>7102</v>
      </c>
      <c r="J4113">
        <v>7102</v>
      </c>
      <c r="K4113">
        <v>0</v>
      </c>
      <c r="L4113" s="2">
        <v>0</v>
      </c>
      <c r="M4113" s="2">
        <v>0</v>
      </c>
      <c r="N4113" s="2">
        <v>0</v>
      </c>
      <c r="O4113" s="2">
        <v>48.4</v>
      </c>
      <c r="P4113" s="2">
        <v>0</v>
      </c>
      <c r="Q4113" s="2">
        <v>0</v>
      </c>
      <c r="R4113" s="2">
        <v>0</v>
      </c>
      <c r="S4113" s="2">
        <v>0</v>
      </c>
      <c r="T4113" s="2">
        <v>0</v>
      </c>
      <c r="U4113" s="2">
        <v>48.4</v>
      </c>
      <c r="V4113" t="s">
        <v>55</v>
      </c>
    </row>
    <row r="4114" spans="1:22" ht="15.75" hidden="1" thickBot="1" x14ac:dyDescent="0.3">
      <c r="A4114" t="s">
        <v>8265</v>
      </c>
      <c r="B4114" s="6" t="s">
        <v>10533</v>
      </c>
      <c r="C4114" t="s">
        <v>1</v>
      </c>
      <c r="D4114" t="s">
        <v>7706</v>
      </c>
      <c r="E4114" t="s">
        <v>10329</v>
      </c>
      <c r="F4114" t="s">
        <v>10330</v>
      </c>
      <c r="G4114">
        <v>7101</v>
      </c>
      <c r="H4114">
        <v>7101</v>
      </c>
      <c r="I4114">
        <v>7101</v>
      </c>
      <c r="J4114">
        <v>7101</v>
      </c>
      <c r="K4114">
        <v>0</v>
      </c>
      <c r="L4114" s="2">
        <v>0</v>
      </c>
      <c r="M4114" s="2">
        <v>0</v>
      </c>
      <c r="N4114" s="2">
        <v>0</v>
      </c>
      <c r="O4114" s="2">
        <v>23.4</v>
      </c>
      <c r="P4114" s="2">
        <v>0</v>
      </c>
      <c r="Q4114" s="2">
        <v>0</v>
      </c>
      <c r="R4114" s="2">
        <v>0</v>
      </c>
      <c r="S4114" s="2">
        <v>0</v>
      </c>
      <c r="T4114" s="2">
        <v>0</v>
      </c>
      <c r="U4114" s="2">
        <v>23.4</v>
      </c>
      <c r="V4114" t="s">
        <v>55</v>
      </c>
    </row>
    <row r="4115" spans="1:22" ht="15.75" hidden="1" thickBot="1" x14ac:dyDescent="0.3">
      <c r="A4115" t="s">
        <v>8265</v>
      </c>
      <c r="B4115" s="6" t="s">
        <v>10533</v>
      </c>
      <c r="C4115" t="s">
        <v>1</v>
      </c>
      <c r="D4115" t="s">
        <v>7706</v>
      </c>
      <c r="E4115" t="s">
        <v>10329</v>
      </c>
      <c r="F4115" t="s">
        <v>10330</v>
      </c>
      <c r="G4115">
        <v>7100</v>
      </c>
      <c r="H4115">
        <v>7100</v>
      </c>
      <c r="I4115">
        <v>7100</v>
      </c>
      <c r="J4115">
        <v>7100</v>
      </c>
      <c r="K4115">
        <v>0</v>
      </c>
      <c r="L4115" s="2">
        <v>0</v>
      </c>
      <c r="M4115" s="2">
        <v>0</v>
      </c>
      <c r="N4115" s="2">
        <v>0</v>
      </c>
      <c r="O4115" s="2">
        <v>512.26</v>
      </c>
      <c r="P4115" s="2">
        <v>0</v>
      </c>
      <c r="Q4115" s="2">
        <v>0</v>
      </c>
      <c r="R4115" s="2">
        <v>0</v>
      </c>
      <c r="S4115" s="2">
        <v>0</v>
      </c>
      <c r="T4115" s="2">
        <v>0</v>
      </c>
      <c r="U4115" s="2">
        <v>512.26</v>
      </c>
      <c r="V4115" t="s">
        <v>55</v>
      </c>
    </row>
    <row r="4116" spans="1:22" ht="15.75" hidden="1" thickBot="1" x14ac:dyDescent="0.3">
      <c r="A4116" t="s">
        <v>8265</v>
      </c>
      <c r="B4116" s="6" t="s">
        <v>10533</v>
      </c>
      <c r="C4116" t="s">
        <v>1</v>
      </c>
      <c r="D4116" t="s">
        <v>7706</v>
      </c>
      <c r="E4116" t="s">
        <v>10329</v>
      </c>
      <c r="F4116" t="s">
        <v>10330</v>
      </c>
      <c r="G4116">
        <v>7099</v>
      </c>
      <c r="H4116">
        <v>7099</v>
      </c>
      <c r="I4116">
        <v>7099</v>
      </c>
      <c r="J4116">
        <v>7099</v>
      </c>
      <c r="K4116">
        <v>0</v>
      </c>
      <c r="L4116" s="2">
        <v>0</v>
      </c>
      <c r="M4116" s="2">
        <v>0</v>
      </c>
      <c r="N4116" s="2">
        <v>0</v>
      </c>
      <c r="O4116" s="2">
        <v>32</v>
      </c>
      <c r="P4116" s="2">
        <v>0</v>
      </c>
      <c r="Q4116" s="2">
        <v>0</v>
      </c>
      <c r="R4116" s="2">
        <v>0</v>
      </c>
      <c r="S4116" s="2">
        <v>0</v>
      </c>
      <c r="T4116" s="2">
        <v>0</v>
      </c>
      <c r="U4116" s="2">
        <v>32</v>
      </c>
      <c r="V4116" t="s">
        <v>55</v>
      </c>
    </row>
    <row r="4117" spans="1:22" ht="15.75" hidden="1" thickBot="1" x14ac:dyDescent="0.3">
      <c r="A4117" t="s">
        <v>8265</v>
      </c>
      <c r="B4117" s="6" t="s">
        <v>10533</v>
      </c>
      <c r="C4117" t="s">
        <v>1</v>
      </c>
      <c r="D4117" t="s">
        <v>7706</v>
      </c>
      <c r="E4117" t="s">
        <v>10329</v>
      </c>
      <c r="F4117" t="s">
        <v>10330</v>
      </c>
      <c r="G4117">
        <v>7098</v>
      </c>
      <c r="H4117">
        <v>7098</v>
      </c>
      <c r="I4117">
        <v>7098</v>
      </c>
      <c r="J4117">
        <v>7098</v>
      </c>
      <c r="K4117">
        <v>0</v>
      </c>
      <c r="L4117" s="2">
        <v>0</v>
      </c>
      <c r="M4117" s="2">
        <v>0</v>
      </c>
      <c r="N4117" s="2">
        <v>0</v>
      </c>
      <c r="O4117" s="2">
        <v>22.5</v>
      </c>
      <c r="P4117" s="2">
        <v>0</v>
      </c>
      <c r="Q4117" s="2">
        <v>0</v>
      </c>
      <c r="R4117" s="2">
        <v>0</v>
      </c>
      <c r="S4117" s="2">
        <v>0</v>
      </c>
      <c r="T4117" s="2">
        <v>0</v>
      </c>
      <c r="U4117" s="2">
        <v>22.5</v>
      </c>
      <c r="V4117" t="s">
        <v>55</v>
      </c>
    </row>
    <row r="4118" spans="1:22" ht="15.75" hidden="1" thickBot="1" x14ac:dyDescent="0.3">
      <c r="A4118" t="s">
        <v>8265</v>
      </c>
      <c r="B4118" s="6" t="s">
        <v>10533</v>
      </c>
      <c r="C4118" t="s">
        <v>1</v>
      </c>
      <c r="D4118" t="s">
        <v>7706</v>
      </c>
      <c r="E4118" t="s">
        <v>10329</v>
      </c>
      <c r="F4118" t="s">
        <v>10330</v>
      </c>
      <c r="G4118">
        <v>7097</v>
      </c>
      <c r="H4118">
        <v>7097</v>
      </c>
      <c r="I4118">
        <v>7097</v>
      </c>
      <c r="J4118">
        <v>7097</v>
      </c>
      <c r="K4118">
        <v>0</v>
      </c>
      <c r="L4118" s="2">
        <v>0</v>
      </c>
      <c r="M4118" s="2">
        <v>0</v>
      </c>
      <c r="N4118" s="2">
        <v>0</v>
      </c>
      <c r="O4118" s="2">
        <v>138</v>
      </c>
      <c r="P4118" s="2">
        <v>0</v>
      </c>
      <c r="Q4118" s="2">
        <v>0</v>
      </c>
      <c r="R4118" s="2">
        <v>0</v>
      </c>
      <c r="S4118" s="2">
        <v>0</v>
      </c>
      <c r="T4118" s="2">
        <v>0</v>
      </c>
      <c r="U4118" s="2">
        <v>138</v>
      </c>
      <c r="V4118" t="s">
        <v>55</v>
      </c>
    </row>
    <row r="4119" spans="1:22" ht="15.75" hidden="1" thickBot="1" x14ac:dyDescent="0.3">
      <c r="A4119" t="s">
        <v>8265</v>
      </c>
      <c r="B4119" s="6" t="s">
        <v>10533</v>
      </c>
      <c r="C4119" t="s">
        <v>1</v>
      </c>
      <c r="D4119" t="s">
        <v>7706</v>
      </c>
      <c r="E4119" t="s">
        <v>10329</v>
      </c>
      <c r="F4119" t="s">
        <v>10330</v>
      </c>
      <c r="G4119">
        <v>7096</v>
      </c>
      <c r="H4119">
        <v>7096</v>
      </c>
      <c r="I4119">
        <v>7096</v>
      </c>
      <c r="J4119">
        <v>7096</v>
      </c>
      <c r="K4119">
        <v>0</v>
      </c>
      <c r="L4119" s="2">
        <v>0</v>
      </c>
      <c r="M4119" s="2">
        <v>0</v>
      </c>
      <c r="N4119" s="2">
        <v>0</v>
      </c>
      <c r="O4119" s="2">
        <v>146</v>
      </c>
      <c r="P4119" s="2">
        <v>0</v>
      </c>
      <c r="Q4119" s="2">
        <v>0</v>
      </c>
      <c r="R4119" s="2">
        <v>0</v>
      </c>
      <c r="S4119" s="2">
        <v>0</v>
      </c>
      <c r="T4119" s="2">
        <v>0</v>
      </c>
      <c r="U4119" s="2">
        <v>146</v>
      </c>
      <c r="V4119" t="s">
        <v>55</v>
      </c>
    </row>
    <row r="4120" spans="1:22" ht="15.75" hidden="1" thickBot="1" x14ac:dyDescent="0.3">
      <c r="A4120" t="s">
        <v>8265</v>
      </c>
      <c r="B4120" s="6" t="s">
        <v>10533</v>
      </c>
      <c r="C4120" t="s">
        <v>1</v>
      </c>
      <c r="D4120" t="s">
        <v>7706</v>
      </c>
      <c r="E4120" t="s">
        <v>10329</v>
      </c>
      <c r="F4120" t="s">
        <v>10330</v>
      </c>
      <c r="G4120">
        <v>7095</v>
      </c>
      <c r="H4120">
        <v>7095</v>
      </c>
      <c r="I4120">
        <v>7095</v>
      </c>
      <c r="J4120">
        <v>7095</v>
      </c>
      <c r="K4120">
        <v>0</v>
      </c>
      <c r="L4120" s="2">
        <v>0</v>
      </c>
      <c r="M4120" s="2">
        <v>0</v>
      </c>
      <c r="N4120" s="2">
        <v>0</v>
      </c>
      <c r="O4120" s="2">
        <v>34.1</v>
      </c>
      <c r="P4120" s="2">
        <v>0</v>
      </c>
      <c r="Q4120" s="2">
        <v>0</v>
      </c>
      <c r="R4120" s="2">
        <v>0</v>
      </c>
      <c r="S4120" s="2">
        <v>0</v>
      </c>
      <c r="T4120" s="2">
        <v>0</v>
      </c>
      <c r="U4120" s="2">
        <v>34.1</v>
      </c>
      <c r="V4120" t="s">
        <v>55</v>
      </c>
    </row>
    <row r="4121" spans="1:22" ht="15.75" hidden="1" thickBot="1" x14ac:dyDescent="0.3">
      <c r="A4121" t="s">
        <v>8265</v>
      </c>
      <c r="B4121" s="6" t="s">
        <v>10533</v>
      </c>
      <c r="C4121" t="s">
        <v>1</v>
      </c>
      <c r="D4121" t="s">
        <v>7706</v>
      </c>
      <c r="E4121" t="s">
        <v>10329</v>
      </c>
      <c r="F4121" t="s">
        <v>10330</v>
      </c>
      <c r="G4121">
        <v>7094</v>
      </c>
      <c r="H4121">
        <v>7094</v>
      </c>
      <c r="I4121">
        <v>7094</v>
      </c>
      <c r="J4121">
        <v>7094</v>
      </c>
      <c r="K4121">
        <v>0</v>
      </c>
      <c r="L4121" s="2">
        <v>0</v>
      </c>
      <c r="M4121" s="2">
        <v>0</v>
      </c>
      <c r="N4121" s="2">
        <v>0</v>
      </c>
      <c r="O4121" s="2">
        <v>44</v>
      </c>
      <c r="P4121" s="2">
        <v>0</v>
      </c>
      <c r="Q4121" s="2">
        <v>0</v>
      </c>
      <c r="R4121" s="2">
        <v>0</v>
      </c>
      <c r="S4121" s="2">
        <v>0</v>
      </c>
      <c r="T4121" s="2">
        <v>0</v>
      </c>
      <c r="U4121" s="2">
        <v>44</v>
      </c>
      <c r="V4121" t="s">
        <v>55</v>
      </c>
    </row>
    <row r="4122" spans="1:22" ht="15.75" hidden="1" thickBot="1" x14ac:dyDescent="0.3">
      <c r="A4122" t="s">
        <v>8265</v>
      </c>
      <c r="B4122" s="6" t="s">
        <v>10533</v>
      </c>
      <c r="C4122" t="s">
        <v>1</v>
      </c>
      <c r="D4122" t="s">
        <v>7706</v>
      </c>
      <c r="E4122" t="s">
        <v>10329</v>
      </c>
      <c r="F4122" t="s">
        <v>10330</v>
      </c>
      <c r="G4122">
        <v>7093</v>
      </c>
      <c r="H4122">
        <v>7093</v>
      </c>
      <c r="I4122">
        <v>7093</v>
      </c>
      <c r="J4122">
        <v>7093</v>
      </c>
      <c r="K4122">
        <v>0</v>
      </c>
      <c r="L4122" s="2">
        <v>0</v>
      </c>
      <c r="M4122" s="2">
        <v>0</v>
      </c>
      <c r="N4122" s="2">
        <v>0</v>
      </c>
      <c r="O4122" s="2">
        <v>385</v>
      </c>
      <c r="P4122" s="2">
        <v>0</v>
      </c>
      <c r="Q4122" s="2">
        <v>0</v>
      </c>
      <c r="R4122" s="2">
        <v>0</v>
      </c>
      <c r="S4122" s="2">
        <v>0</v>
      </c>
      <c r="T4122" s="2">
        <v>0</v>
      </c>
      <c r="U4122" s="2">
        <v>385</v>
      </c>
      <c r="V4122" t="s">
        <v>55</v>
      </c>
    </row>
    <row r="4123" spans="1:22" ht="15.75" hidden="1" thickBot="1" x14ac:dyDescent="0.3">
      <c r="A4123" t="s">
        <v>8265</v>
      </c>
      <c r="B4123" s="6" t="s">
        <v>10533</v>
      </c>
      <c r="C4123" t="s">
        <v>1</v>
      </c>
      <c r="D4123" t="s">
        <v>7706</v>
      </c>
      <c r="E4123" t="s">
        <v>10329</v>
      </c>
      <c r="F4123" t="s">
        <v>10330</v>
      </c>
      <c r="G4123">
        <v>7092</v>
      </c>
      <c r="H4123">
        <v>7092</v>
      </c>
      <c r="I4123">
        <v>7092</v>
      </c>
      <c r="J4123">
        <v>7092</v>
      </c>
      <c r="K4123">
        <v>0</v>
      </c>
      <c r="L4123" s="2">
        <v>0</v>
      </c>
      <c r="M4123" s="2">
        <v>0</v>
      </c>
      <c r="N4123" s="2">
        <v>0</v>
      </c>
      <c r="O4123" s="2">
        <v>40</v>
      </c>
      <c r="P4123" s="2">
        <v>0</v>
      </c>
      <c r="Q4123" s="2">
        <v>0</v>
      </c>
      <c r="R4123" s="2">
        <v>0</v>
      </c>
      <c r="S4123" s="2">
        <v>0</v>
      </c>
      <c r="T4123" s="2">
        <v>0</v>
      </c>
      <c r="U4123" s="2">
        <v>40</v>
      </c>
      <c r="V4123" t="s">
        <v>55</v>
      </c>
    </row>
    <row r="4124" spans="1:22" ht="15.75" hidden="1" thickBot="1" x14ac:dyDescent="0.3">
      <c r="A4124" t="s">
        <v>8265</v>
      </c>
      <c r="B4124" s="6" t="s">
        <v>10533</v>
      </c>
      <c r="C4124" t="s">
        <v>1</v>
      </c>
      <c r="D4124" t="s">
        <v>7706</v>
      </c>
      <c r="E4124" t="s">
        <v>10329</v>
      </c>
      <c r="F4124" t="s">
        <v>10330</v>
      </c>
      <c r="G4124">
        <v>7091</v>
      </c>
      <c r="H4124">
        <v>7091</v>
      </c>
      <c r="I4124">
        <v>7091</v>
      </c>
      <c r="J4124">
        <v>7091</v>
      </c>
      <c r="K4124">
        <v>0</v>
      </c>
      <c r="L4124" s="2">
        <v>0</v>
      </c>
      <c r="M4124" s="2">
        <v>0</v>
      </c>
      <c r="N4124" s="2">
        <v>0</v>
      </c>
      <c r="O4124" s="2">
        <v>549.6</v>
      </c>
      <c r="P4124" s="2">
        <v>0</v>
      </c>
      <c r="Q4124" s="2">
        <v>0</v>
      </c>
      <c r="R4124" s="2">
        <v>0</v>
      </c>
      <c r="S4124" s="2">
        <v>0</v>
      </c>
      <c r="T4124" s="2">
        <v>0</v>
      </c>
      <c r="U4124" s="2">
        <v>549.6</v>
      </c>
      <c r="V4124" t="s">
        <v>55</v>
      </c>
    </row>
    <row r="4125" spans="1:22" ht="15.75" hidden="1" thickBot="1" x14ac:dyDescent="0.3">
      <c r="A4125" t="s">
        <v>8265</v>
      </c>
      <c r="B4125" s="6" t="s">
        <v>10533</v>
      </c>
      <c r="C4125" t="s">
        <v>1</v>
      </c>
      <c r="D4125" t="s">
        <v>7706</v>
      </c>
      <c r="E4125" t="s">
        <v>10329</v>
      </c>
      <c r="F4125" t="s">
        <v>10330</v>
      </c>
      <c r="G4125">
        <v>7090</v>
      </c>
      <c r="H4125">
        <v>7090</v>
      </c>
      <c r="I4125">
        <v>7090</v>
      </c>
      <c r="J4125">
        <v>7090</v>
      </c>
      <c r="K4125">
        <v>0</v>
      </c>
      <c r="L4125" s="2">
        <v>0</v>
      </c>
      <c r="M4125" s="2">
        <v>0</v>
      </c>
      <c r="N4125" s="2">
        <v>0</v>
      </c>
      <c r="O4125" s="2">
        <v>47.6</v>
      </c>
      <c r="P4125" s="2">
        <v>0</v>
      </c>
      <c r="Q4125" s="2">
        <v>0</v>
      </c>
      <c r="R4125" s="2">
        <v>0</v>
      </c>
      <c r="S4125" s="2">
        <v>0</v>
      </c>
      <c r="T4125" s="2">
        <v>0</v>
      </c>
      <c r="U4125" s="2">
        <v>47.6</v>
      </c>
      <c r="V4125" t="s">
        <v>55</v>
      </c>
    </row>
    <row r="4126" spans="1:22" ht="15.75" hidden="1" thickBot="1" x14ac:dyDescent="0.3">
      <c r="A4126" t="s">
        <v>8265</v>
      </c>
      <c r="B4126" s="6" t="s">
        <v>10533</v>
      </c>
      <c r="C4126" t="s">
        <v>1</v>
      </c>
      <c r="D4126" t="s">
        <v>7706</v>
      </c>
      <c r="E4126" t="s">
        <v>10329</v>
      </c>
      <c r="F4126" t="s">
        <v>10330</v>
      </c>
      <c r="G4126">
        <v>7089</v>
      </c>
      <c r="H4126">
        <v>7089</v>
      </c>
      <c r="I4126">
        <v>7089</v>
      </c>
      <c r="J4126">
        <v>7089</v>
      </c>
      <c r="K4126">
        <v>0</v>
      </c>
      <c r="L4126" s="2">
        <v>0</v>
      </c>
      <c r="M4126" s="2">
        <v>0</v>
      </c>
      <c r="N4126" s="2">
        <v>0</v>
      </c>
      <c r="O4126" s="2">
        <v>42.4</v>
      </c>
      <c r="P4126" s="2">
        <v>0</v>
      </c>
      <c r="Q4126" s="2">
        <v>0</v>
      </c>
      <c r="R4126" s="2">
        <v>0</v>
      </c>
      <c r="S4126" s="2">
        <v>0</v>
      </c>
      <c r="T4126" s="2">
        <v>0</v>
      </c>
      <c r="U4126" s="2">
        <v>42.4</v>
      </c>
      <c r="V4126" t="s">
        <v>55</v>
      </c>
    </row>
    <row r="4127" spans="1:22" ht="15.75" hidden="1" thickBot="1" x14ac:dyDescent="0.3">
      <c r="A4127" t="s">
        <v>8265</v>
      </c>
      <c r="B4127" s="6" t="s">
        <v>10532</v>
      </c>
      <c r="C4127" t="s">
        <v>1</v>
      </c>
      <c r="D4127" t="s">
        <v>7706</v>
      </c>
      <c r="E4127" t="s">
        <v>10329</v>
      </c>
      <c r="F4127" t="s">
        <v>10330</v>
      </c>
      <c r="G4127">
        <v>7088</v>
      </c>
      <c r="H4127">
        <v>7088</v>
      </c>
      <c r="I4127">
        <v>7088</v>
      </c>
      <c r="J4127">
        <v>7088</v>
      </c>
      <c r="K4127">
        <v>0</v>
      </c>
      <c r="L4127" s="2">
        <v>0</v>
      </c>
      <c r="M4127" s="2">
        <v>0</v>
      </c>
      <c r="N4127" s="2">
        <v>0</v>
      </c>
      <c r="O4127" s="2">
        <v>433.9</v>
      </c>
      <c r="P4127" s="2">
        <v>0</v>
      </c>
      <c r="Q4127" s="2">
        <v>0</v>
      </c>
      <c r="R4127" s="2">
        <v>0</v>
      </c>
      <c r="S4127" s="2">
        <v>0</v>
      </c>
      <c r="T4127" s="2">
        <v>0</v>
      </c>
      <c r="U4127" s="2">
        <v>433.9</v>
      </c>
      <c r="V4127" t="s">
        <v>55</v>
      </c>
    </row>
    <row r="4128" spans="1:22" ht="15.75" hidden="1" thickBot="1" x14ac:dyDescent="0.3">
      <c r="A4128" t="s">
        <v>8265</v>
      </c>
      <c r="B4128" s="6" t="s">
        <v>10532</v>
      </c>
      <c r="C4128" t="s">
        <v>1</v>
      </c>
      <c r="D4128" t="s">
        <v>7706</v>
      </c>
      <c r="E4128" t="s">
        <v>10329</v>
      </c>
      <c r="F4128" t="s">
        <v>10330</v>
      </c>
      <c r="G4128">
        <v>7087</v>
      </c>
      <c r="H4128">
        <v>7087</v>
      </c>
      <c r="I4128">
        <v>7087</v>
      </c>
      <c r="J4128">
        <v>7087</v>
      </c>
      <c r="K4128">
        <v>0</v>
      </c>
      <c r="L4128" s="2">
        <v>0</v>
      </c>
      <c r="M4128" s="2">
        <v>0</v>
      </c>
      <c r="N4128" s="2">
        <v>0</v>
      </c>
      <c r="O4128" s="2">
        <v>88.78</v>
      </c>
      <c r="P4128" s="2">
        <v>0</v>
      </c>
      <c r="Q4128" s="2">
        <v>0</v>
      </c>
      <c r="R4128" s="2">
        <v>0</v>
      </c>
      <c r="S4128" s="2">
        <v>0</v>
      </c>
      <c r="T4128" s="2">
        <v>0</v>
      </c>
      <c r="U4128" s="2">
        <v>88.78</v>
      </c>
      <c r="V4128" t="s">
        <v>55</v>
      </c>
    </row>
    <row r="4129" spans="1:22" ht="15.75" hidden="1" thickBot="1" x14ac:dyDescent="0.3">
      <c r="A4129" t="s">
        <v>8265</v>
      </c>
      <c r="B4129" s="6" t="s">
        <v>10532</v>
      </c>
      <c r="C4129" t="s">
        <v>1</v>
      </c>
      <c r="D4129" t="s">
        <v>7706</v>
      </c>
      <c r="E4129" t="s">
        <v>10329</v>
      </c>
      <c r="F4129" t="s">
        <v>10330</v>
      </c>
      <c r="G4129">
        <v>7086</v>
      </c>
      <c r="H4129">
        <v>7086</v>
      </c>
      <c r="I4129">
        <v>7086</v>
      </c>
      <c r="J4129">
        <v>7086</v>
      </c>
      <c r="K4129">
        <v>0</v>
      </c>
      <c r="L4129" s="2">
        <v>0</v>
      </c>
      <c r="M4129" s="2">
        <v>0</v>
      </c>
      <c r="N4129" s="2">
        <v>0</v>
      </c>
      <c r="O4129" s="2">
        <v>447</v>
      </c>
      <c r="P4129" s="2">
        <v>0</v>
      </c>
      <c r="Q4129" s="2">
        <v>0</v>
      </c>
      <c r="R4129" s="2">
        <v>0</v>
      </c>
      <c r="S4129" s="2">
        <v>0</v>
      </c>
      <c r="T4129" s="2">
        <v>0</v>
      </c>
      <c r="U4129" s="2">
        <v>447</v>
      </c>
      <c r="V4129" t="s">
        <v>55</v>
      </c>
    </row>
    <row r="4130" spans="1:22" ht="15.75" hidden="1" thickBot="1" x14ac:dyDescent="0.3">
      <c r="A4130" t="s">
        <v>8265</v>
      </c>
      <c r="B4130" s="6" t="s">
        <v>10532</v>
      </c>
      <c r="C4130" t="s">
        <v>1</v>
      </c>
      <c r="D4130" t="s">
        <v>7706</v>
      </c>
      <c r="E4130" t="s">
        <v>10329</v>
      </c>
      <c r="F4130" t="s">
        <v>10330</v>
      </c>
      <c r="G4130">
        <v>7085</v>
      </c>
      <c r="H4130">
        <v>7085</v>
      </c>
      <c r="I4130">
        <v>7085</v>
      </c>
      <c r="J4130">
        <v>7085</v>
      </c>
      <c r="K4130">
        <v>0</v>
      </c>
      <c r="L4130" s="2">
        <v>0</v>
      </c>
      <c r="M4130" s="2">
        <v>0</v>
      </c>
      <c r="N4130" s="2">
        <v>0</v>
      </c>
      <c r="O4130" s="2">
        <v>63.8</v>
      </c>
      <c r="P4130" s="2">
        <v>0</v>
      </c>
      <c r="Q4130" s="2">
        <v>0</v>
      </c>
      <c r="R4130" s="2">
        <v>0</v>
      </c>
      <c r="S4130" s="2">
        <v>0</v>
      </c>
      <c r="T4130" s="2">
        <v>0</v>
      </c>
      <c r="U4130" s="2">
        <v>63.8</v>
      </c>
      <c r="V4130" t="s">
        <v>55</v>
      </c>
    </row>
    <row r="4131" spans="1:22" ht="15.75" hidden="1" thickBot="1" x14ac:dyDescent="0.3">
      <c r="A4131" t="s">
        <v>8265</v>
      </c>
      <c r="B4131" s="6" t="s">
        <v>10532</v>
      </c>
      <c r="C4131" t="s">
        <v>1</v>
      </c>
      <c r="D4131" t="s">
        <v>7706</v>
      </c>
      <c r="E4131" t="s">
        <v>10329</v>
      </c>
      <c r="F4131" t="s">
        <v>10330</v>
      </c>
      <c r="G4131">
        <v>7084</v>
      </c>
      <c r="H4131">
        <v>7084</v>
      </c>
      <c r="I4131">
        <v>7084</v>
      </c>
      <c r="J4131">
        <v>7084</v>
      </c>
      <c r="K4131">
        <v>0</v>
      </c>
      <c r="L4131" s="2">
        <v>0</v>
      </c>
      <c r="M4131" s="2">
        <v>0</v>
      </c>
      <c r="N4131" s="2">
        <v>0</v>
      </c>
      <c r="O4131" s="2">
        <v>110</v>
      </c>
      <c r="P4131" s="2">
        <v>0</v>
      </c>
      <c r="Q4131" s="2">
        <v>0</v>
      </c>
      <c r="R4131" s="2">
        <v>0</v>
      </c>
      <c r="S4131" s="2">
        <v>0</v>
      </c>
      <c r="T4131" s="2">
        <v>0</v>
      </c>
      <c r="U4131" s="2">
        <v>110</v>
      </c>
      <c r="V4131" t="s">
        <v>55</v>
      </c>
    </row>
    <row r="4132" spans="1:22" ht="15.75" hidden="1" thickBot="1" x14ac:dyDescent="0.3">
      <c r="A4132" t="s">
        <v>8265</v>
      </c>
      <c r="B4132" s="6" t="s">
        <v>10532</v>
      </c>
      <c r="C4132" t="s">
        <v>1</v>
      </c>
      <c r="D4132" t="s">
        <v>7706</v>
      </c>
      <c r="E4132" t="s">
        <v>10329</v>
      </c>
      <c r="F4132" t="s">
        <v>10330</v>
      </c>
      <c r="G4132">
        <v>7083</v>
      </c>
      <c r="H4132">
        <v>7083</v>
      </c>
      <c r="I4132">
        <v>7083</v>
      </c>
      <c r="J4132">
        <v>7083</v>
      </c>
      <c r="K4132">
        <v>0</v>
      </c>
      <c r="L4132" s="2">
        <v>0</v>
      </c>
      <c r="M4132" s="2">
        <v>0</v>
      </c>
      <c r="N4132" s="2">
        <v>0</v>
      </c>
      <c r="O4132" s="2">
        <v>76.8</v>
      </c>
      <c r="P4132" s="2">
        <v>0</v>
      </c>
      <c r="Q4132" s="2">
        <v>0</v>
      </c>
      <c r="R4132" s="2">
        <v>0</v>
      </c>
      <c r="S4132" s="2">
        <v>0</v>
      </c>
      <c r="T4132" s="2">
        <v>0</v>
      </c>
      <c r="U4132" s="2">
        <v>76.8</v>
      </c>
      <c r="V4132" t="s">
        <v>55</v>
      </c>
    </row>
    <row r="4133" spans="1:22" ht="15.75" hidden="1" thickBot="1" x14ac:dyDescent="0.3">
      <c r="A4133" t="s">
        <v>8265</v>
      </c>
      <c r="B4133" s="6" t="s">
        <v>10532</v>
      </c>
      <c r="C4133" t="s">
        <v>1</v>
      </c>
      <c r="D4133" t="s">
        <v>7706</v>
      </c>
      <c r="E4133" t="s">
        <v>10329</v>
      </c>
      <c r="F4133" t="s">
        <v>10330</v>
      </c>
      <c r="G4133">
        <v>7082</v>
      </c>
      <c r="H4133">
        <v>7082</v>
      </c>
      <c r="I4133">
        <v>7082</v>
      </c>
      <c r="J4133">
        <v>7082</v>
      </c>
      <c r="K4133">
        <v>0</v>
      </c>
      <c r="L4133" s="2">
        <v>0</v>
      </c>
      <c r="M4133" s="2">
        <v>0</v>
      </c>
      <c r="N4133" s="2">
        <v>0</v>
      </c>
      <c r="O4133" s="2">
        <v>63.8</v>
      </c>
      <c r="P4133" s="2">
        <v>0</v>
      </c>
      <c r="Q4133" s="2">
        <v>0</v>
      </c>
      <c r="R4133" s="2">
        <v>0</v>
      </c>
      <c r="S4133" s="2">
        <v>0</v>
      </c>
      <c r="T4133" s="2">
        <v>0</v>
      </c>
      <c r="U4133" s="2">
        <v>63.8</v>
      </c>
      <c r="V4133" t="s">
        <v>55</v>
      </c>
    </row>
    <row r="4134" spans="1:22" ht="15.75" hidden="1" thickBot="1" x14ac:dyDescent="0.3">
      <c r="A4134" t="s">
        <v>8265</v>
      </c>
      <c r="B4134" s="6" t="s">
        <v>10532</v>
      </c>
      <c r="C4134" t="s">
        <v>1</v>
      </c>
      <c r="D4134" t="s">
        <v>7706</v>
      </c>
      <c r="E4134" t="s">
        <v>10329</v>
      </c>
      <c r="F4134" t="s">
        <v>10330</v>
      </c>
      <c r="G4134">
        <v>7081</v>
      </c>
      <c r="H4134">
        <v>7081</v>
      </c>
      <c r="I4134">
        <v>7081</v>
      </c>
      <c r="J4134">
        <v>7081</v>
      </c>
      <c r="K4134">
        <v>0</v>
      </c>
      <c r="L4134" s="2">
        <v>0</v>
      </c>
      <c r="M4134" s="2">
        <v>0</v>
      </c>
      <c r="N4134" s="2">
        <v>0</v>
      </c>
      <c r="O4134" s="2">
        <v>234</v>
      </c>
      <c r="P4134" s="2">
        <v>0</v>
      </c>
      <c r="Q4134" s="2">
        <v>0</v>
      </c>
      <c r="R4134" s="2">
        <v>0</v>
      </c>
      <c r="S4134" s="2">
        <v>0</v>
      </c>
      <c r="T4134" s="2">
        <v>0</v>
      </c>
      <c r="U4134" s="2">
        <v>234</v>
      </c>
      <c r="V4134" t="s">
        <v>55</v>
      </c>
    </row>
    <row r="4135" spans="1:22" ht="15.75" hidden="1" thickBot="1" x14ac:dyDescent="0.3">
      <c r="A4135" t="s">
        <v>8265</v>
      </c>
      <c r="B4135" s="6" t="s">
        <v>10532</v>
      </c>
      <c r="C4135" t="s">
        <v>1</v>
      </c>
      <c r="D4135" t="s">
        <v>7706</v>
      </c>
      <c r="E4135" t="s">
        <v>10329</v>
      </c>
      <c r="F4135" t="s">
        <v>10330</v>
      </c>
      <c r="G4135">
        <v>7080</v>
      </c>
      <c r="H4135">
        <v>7080</v>
      </c>
      <c r="I4135">
        <v>7080</v>
      </c>
      <c r="J4135">
        <v>7080</v>
      </c>
      <c r="K4135">
        <v>0</v>
      </c>
      <c r="L4135" s="2">
        <v>0</v>
      </c>
      <c r="M4135" s="2">
        <v>0</v>
      </c>
      <c r="N4135" s="2">
        <v>0</v>
      </c>
      <c r="O4135" s="2">
        <v>60.75</v>
      </c>
      <c r="P4135" s="2">
        <v>0</v>
      </c>
      <c r="Q4135" s="2">
        <v>0</v>
      </c>
      <c r="R4135" s="2">
        <v>0</v>
      </c>
      <c r="S4135" s="2">
        <v>0</v>
      </c>
      <c r="T4135" s="2">
        <v>0</v>
      </c>
      <c r="U4135" s="2">
        <v>60.75</v>
      </c>
      <c r="V4135" t="s">
        <v>55</v>
      </c>
    </row>
    <row r="4136" spans="1:22" ht="15.75" hidden="1" thickBot="1" x14ac:dyDescent="0.3">
      <c r="A4136" t="s">
        <v>8265</v>
      </c>
      <c r="B4136" s="6" t="s">
        <v>10532</v>
      </c>
      <c r="C4136" t="s">
        <v>1</v>
      </c>
      <c r="D4136" t="s">
        <v>7706</v>
      </c>
      <c r="E4136" t="s">
        <v>10329</v>
      </c>
      <c r="F4136" t="s">
        <v>10330</v>
      </c>
      <c r="G4136">
        <v>7079</v>
      </c>
      <c r="H4136">
        <v>7079</v>
      </c>
      <c r="I4136">
        <v>7079</v>
      </c>
      <c r="J4136">
        <v>7079</v>
      </c>
      <c r="K4136">
        <v>0</v>
      </c>
      <c r="L4136" s="2">
        <v>0</v>
      </c>
      <c r="M4136" s="2">
        <v>0</v>
      </c>
      <c r="N4136" s="2">
        <v>0</v>
      </c>
      <c r="O4136" s="2">
        <v>54.5</v>
      </c>
      <c r="P4136" s="2">
        <v>0</v>
      </c>
      <c r="Q4136" s="2">
        <v>0</v>
      </c>
      <c r="R4136" s="2">
        <v>0</v>
      </c>
      <c r="S4136" s="2">
        <v>0</v>
      </c>
      <c r="T4136" s="2">
        <v>0</v>
      </c>
      <c r="U4136" s="2">
        <v>54.5</v>
      </c>
      <c r="V4136" t="s">
        <v>55</v>
      </c>
    </row>
    <row r="4137" spans="1:22" ht="15.75" hidden="1" thickBot="1" x14ac:dyDescent="0.3">
      <c r="A4137" t="s">
        <v>8265</v>
      </c>
      <c r="B4137" s="6" t="s">
        <v>10532</v>
      </c>
      <c r="C4137" t="s">
        <v>1</v>
      </c>
      <c r="D4137" t="s">
        <v>7706</v>
      </c>
      <c r="E4137" t="s">
        <v>10329</v>
      </c>
      <c r="F4137" t="s">
        <v>10330</v>
      </c>
      <c r="G4137">
        <v>7078</v>
      </c>
      <c r="H4137">
        <v>7078</v>
      </c>
      <c r="I4137">
        <v>7078</v>
      </c>
      <c r="J4137">
        <v>7078</v>
      </c>
      <c r="K4137">
        <v>0</v>
      </c>
      <c r="L4137" s="2">
        <v>0</v>
      </c>
      <c r="M4137" s="2">
        <v>0</v>
      </c>
      <c r="N4137" s="2">
        <v>0</v>
      </c>
      <c r="O4137" s="2">
        <v>54</v>
      </c>
      <c r="P4137" s="2">
        <v>0</v>
      </c>
      <c r="Q4137" s="2">
        <v>0</v>
      </c>
      <c r="R4137" s="2">
        <v>0</v>
      </c>
      <c r="S4137" s="2">
        <v>0</v>
      </c>
      <c r="T4137" s="2">
        <v>0</v>
      </c>
      <c r="U4137" s="2">
        <v>54</v>
      </c>
      <c r="V4137" t="s">
        <v>55</v>
      </c>
    </row>
    <row r="4138" spans="1:22" ht="15.75" hidden="1" thickBot="1" x14ac:dyDescent="0.3">
      <c r="A4138" t="s">
        <v>8265</v>
      </c>
      <c r="B4138" s="6" t="s">
        <v>10532</v>
      </c>
      <c r="C4138" t="s">
        <v>1</v>
      </c>
      <c r="D4138" t="s">
        <v>7706</v>
      </c>
      <c r="E4138" t="s">
        <v>10329</v>
      </c>
      <c r="F4138" t="s">
        <v>10330</v>
      </c>
      <c r="G4138">
        <v>7077</v>
      </c>
      <c r="H4138">
        <v>7077</v>
      </c>
      <c r="I4138">
        <v>7077</v>
      </c>
      <c r="J4138">
        <v>7077</v>
      </c>
      <c r="K4138">
        <v>0</v>
      </c>
      <c r="L4138" s="2">
        <v>0</v>
      </c>
      <c r="M4138" s="2">
        <v>0</v>
      </c>
      <c r="N4138" s="2">
        <v>0</v>
      </c>
      <c r="O4138" s="2">
        <v>173.5</v>
      </c>
      <c r="P4138" s="2">
        <v>0</v>
      </c>
      <c r="Q4138" s="2">
        <v>0</v>
      </c>
      <c r="R4138" s="2">
        <v>0</v>
      </c>
      <c r="S4138" s="2">
        <v>0</v>
      </c>
      <c r="T4138" s="2">
        <v>0</v>
      </c>
      <c r="U4138" s="2">
        <v>173.5</v>
      </c>
      <c r="V4138" t="s">
        <v>55</v>
      </c>
    </row>
    <row r="4139" spans="1:22" ht="15.75" hidden="1" thickBot="1" x14ac:dyDescent="0.3">
      <c r="A4139" t="s">
        <v>8265</v>
      </c>
      <c r="B4139" s="6" t="s">
        <v>10532</v>
      </c>
      <c r="C4139" t="s">
        <v>1</v>
      </c>
      <c r="D4139" t="s">
        <v>7706</v>
      </c>
      <c r="E4139" t="s">
        <v>10329</v>
      </c>
      <c r="F4139" t="s">
        <v>10330</v>
      </c>
      <c r="G4139">
        <v>7076</v>
      </c>
      <c r="H4139">
        <v>7076</v>
      </c>
      <c r="I4139">
        <v>7076</v>
      </c>
      <c r="J4139">
        <v>7076</v>
      </c>
      <c r="K4139">
        <v>0</v>
      </c>
      <c r="L4139" s="2">
        <v>0</v>
      </c>
      <c r="M4139" s="2">
        <v>0</v>
      </c>
      <c r="N4139" s="2">
        <v>0</v>
      </c>
      <c r="O4139" s="2">
        <v>31.35</v>
      </c>
      <c r="P4139" s="2">
        <v>0</v>
      </c>
      <c r="Q4139" s="2">
        <v>0</v>
      </c>
      <c r="R4139" s="2">
        <v>0</v>
      </c>
      <c r="S4139" s="2">
        <v>0</v>
      </c>
      <c r="T4139" s="2">
        <v>0</v>
      </c>
      <c r="U4139" s="2">
        <v>31.35</v>
      </c>
      <c r="V4139" t="s">
        <v>55</v>
      </c>
    </row>
    <row r="4140" spans="1:22" ht="15.75" hidden="1" thickBot="1" x14ac:dyDescent="0.3">
      <c r="A4140" t="s">
        <v>8265</v>
      </c>
      <c r="B4140" s="6" t="s">
        <v>10532</v>
      </c>
      <c r="C4140" t="s">
        <v>1</v>
      </c>
      <c r="D4140" t="s">
        <v>7706</v>
      </c>
      <c r="E4140" t="s">
        <v>10329</v>
      </c>
      <c r="F4140" t="s">
        <v>10330</v>
      </c>
      <c r="G4140">
        <v>7075</v>
      </c>
      <c r="H4140">
        <v>7075</v>
      </c>
      <c r="I4140">
        <v>7075</v>
      </c>
      <c r="J4140">
        <v>7075</v>
      </c>
      <c r="K4140">
        <v>0</v>
      </c>
      <c r="L4140" s="2">
        <v>0</v>
      </c>
      <c r="M4140" s="2">
        <v>0</v>
      </c>
      <c r="N4140" s="2">
        <v>0</v>
      </c>
      <c r="O4140" s="2">
        <v>110</v>
      </c>
      <c r="P4140" s="2">
        <v>0</v>
      </c>
      <c r="Q4140" s="2">
        <v>0</v>
      </c>
      <c r="R4140" s="2">
        <v>0</v>
      </c>
      <c r="S4140" s="2">
        <v>0</v>
      </c>
      <c r="T4140" s="2">
        <v>0</v>
      </c>
      <c r="U4140" s="2">
        <v>110</v>
      </c>
      <c r="V4140" t="s">
        <v>55</v>
      </c>
    </row>
    <row r="4141" spans="1:22" ht="15.75" hidden="1" thickBot="1" x14ac:dyDescent="0.3">
      <c r="A4141" t="s">
        <v>8265</v>
      </c>
      <c r="B4141" s="6" t="s">
        <v>10532</v>
      </c>
      <c r="C4141" t="s">
        <v>1</v>
      </c>
      <c r="D4141" t="s">
        <v>7706</v>
      </c>
      <c r="E4141" t="s">
        <v>10329</v>
      </c>
      <c r="F4141" t="s">
        <v>10330</v>
      </c>
      <c r="G4141">
        <v>7074</v>
      </c>
      <c r="H4141">
        <v>7074</v>
      </c>
      <c r="I4141">
        <v>7074</v>
      </c>
      <c r="J4141">
        <v>7074</v>
      </c>
      <c r="K4141">
        <v>0</v>
      </c>
      <c r="L4141" s="2">
        <v>0</v>
      </c>
      <c r="M4141" s="2">
        <v>0</v>
      </c>
      <c r="N4141" s="2">
        <v>0</v>
      </c>
      <c r="O4141" s="2">
        <v>442.75</v>
      </c>
      <c r="P4141" s="2">
        <v>0</v>
      </c>
      <c r="Q4141" s="2">
        <v>0</v>
      </c>
      <c r="R4141" s="2">
        <v>0</v>
      </c>
      <c r="S4141" s="2">
        <v>0</v>
      </c>
      <c r="T4141" s="2">
        <v>0</v>
      </c>
      <c r="U4141" s="2">
        <v>442.75</v>
      </c>
      <c r="V4141" t="s">
        <v>55</v>
      </c>
    </row>
    <row r="4142" spans="1:22" ht="15.75" hidden="1" thickBot="1" x14ac:dyDescent="0.3">
      <c r="A4142" t="s">
        <v>8265</v>
      </c>
      <c r="B4142" s="6" t="s">
        <v>10532</v>
      </c>
      <c r="C4142" t="s">
        <v>1</v>
      </c>
      <c r="D4142" t="s">
        <v>7706</v>
      </c>
      <c r="E4142" t="s">
        <v>10329</v>
      </c>
      <c r="F4142" t="s">
        <v>10330</v>
      </c>
      <c r="G4142">
        <v>7073</v>
      </c>
      <c r="H4142">
        <v>7073</v>
      </c>
      <c r="I4142">
        <v>7073</v>
      </c>
      <c r="J4142">
        <v>7073</v>
      </c>
      <c r="K4142">
        <v>0</v>
      </c>
      <c r="L4142" s="2">
        <v>0</v>
      </c>
      <c r="M4142" s="2">
        <v>0</v>
      </c>
      <c r="N4142" s="2">
        <v>0</v>
      </c>
      <c r="O4142" s="2">
        <v>12.6</v>
      </c>
      <c r="P4142" s="2">
        <v>0</v>
      </c>
      <c r="Q4142" s="2">
        <v>0</v>
      </c>
      <c r="R4142" s="2">
        <v>0</v>
      </c>
      <c r="S4142" s="2">
        <v>0</v>
      </c>
      <c r="T4142" s="2">
        <v>0</v>
      </c>
      <c r="U4142" s="2">
        <v>12.6</v>
      </c>
      <c r="V4142" t="s">
        <v>55</v>
      </c>
    </row>
    <row r="4143" spans="1:22" ht="15.75" hidden="1" thickBot="1" x14ac:dyDescent="0.3">
      <c r="A4143" t="s">
        <v>8265</v>
      </c>
      <c r="B4143" s="6" t="s">
        <v>10532</v>
      </c>
      <c r="C4143" t="s">
        <v>1</v>
      </c>
      <c r="D4143" t="s">
        <v>7706</v>
      </c>
      <c r="E4143" t="s">
        <v>10329</v>
      </c>
      <c r="F4143" t="s">
        <v>10330</v>
      </c>
      <c r="G4143">
        <v>7072</v>
      </c>
      <c r="H4143">
        <v>7072</v>
      </c>
      <c r="I4143">
        <v>7072</v>
      </c>
      <c r="J4143">
        <v>7072</v>
      </c>
      <c r="K4143">
        <v>0</v>
      </c>
      <c r="L4143" s="2">
        <v>0</v>
      </c>
      <c r="M4143" s="2">
        <v>0</v>
      </c>
      <c r="N4143" s="2">
        <v>0</v>
      </c>
      <c r="O4143" s="2">
        <v>807</v>
      </c>
      <c r="P4143" s="2">
        <v>0</v>
      </c>
      <c r="Q4143" s="2">
        <v>0</v>
      </c>
      <c r="R4143" s="2">
        <v>0</v>
      </c>
      <c r="S4143" s="2">
        <v>0</v>
      </c>
      <c r="T4143" s="2">
        <v>0</v>
      </c>
      <c r="U4143" s="2">
        <v>807</v>
      </c>
      <c r="V4143" t="s">
        <v>55</v>
      </c>
    </row>
    <row r="4144" spans="1:22" ht="15.75" hidden="1" thickBot="1" x14ac:dyDescent="0.3">
      <c r="A4144" t="s">
        <v>8265</v>
      </c>
      <c r="B4144" s="6" t="s">
        <v>10532</v>
      </c>
      <c r="C4144" t="s">
        <v>1</v>
      </c>
      <c r="D4144" t="s">
        <v>7706</v>
      </c>
      <c r="E4144" t="s">
        <v>10329</v>
      </c>
      <c r="F4144" t="s">
        <v>10330</v>
      </c>
      <c r="G4144">
        <v>7071</v>
      </c>
      <c r="H4144">
        <v>7071</v>
      </c>
      <c r="I4144">
        <v>7071</v>
      </c>
      <c r="J4144">
        <v>7071</v>
      </c>
      <c r="K4144">
        <v>0</v>
      </c>
      <c r="L4144" s="2">
        <v>0</v>
      </c>
      <c r="M4144" s="2">
        <v>0</v>
      </c>
      <c r="N4144" s="2">
        <v>0</v>
      </c>
      <c r="O4144" s="2">
        <v>115</v>
      </c>
      <c r="P4144" s="2">
        <v>0</v>
      </c>
      <c r="Q4144" s="2">
        <v>0</v>
      </c>
      <c r="R4144" s="2">
        <v>0</v>
      </c>
      <c r="S4144" s="2">
        <v>0</v>
      </c>
      <c r="T4144" s="2">
        <v>0</v>
      </c>
      <c r="U4144" s="2">
        <v>115</v>
      </c>
      <c r="V4144" t="s">
        <v>55</v>
      </c>
    </row>
    <row r="4145" spans="1:22" ht="15.75" hidden="1" thickBot="1" x14ac:dyDescent="0.3">
      <c r="A4145" t="s">
        <v>8265</v>
      </c>
      <c r="B4145" s="6" t="s">
        <v>10532</v>
      </c>
      <c r="C4145" t="s">
        <v>1</v>
      </c>
      <c r="D4145" t="s">
        <v>7706</v>
      </c>
      <c r="E4145" t="s">
        <v>10329</v>
      </c>
      <c r="F4145" t="s">
        <v>10330</v>
      </c>
      <c r="G4145">
        <v>7070</v>
      </c>
      <c r="H4145">
        <v>7070</v>
      </c>
      <c r="I4145">
        <v>7070</v>
      </c>
      <c r="J4145">
        <v>7070</v>
      </c>
      <c r="K4145">
        <v>0</v>
      </c>
      <c r="L4145" s="2">
        <v>0</v>
      </c>
      <c r="M4145" s="2">
        <v>0</v>
      </c>
      <c r="N4145" s="2">
        <v>0</v>
      </c>
      <c r="O4145" s="2">
        <v>192.5</v>
      </c>
      <c r="P4145" s="2">
        <v>0</v>
      </c>
      <c r="Q4145" s="2">
        <v>0</v>
      </c>
      <c r="R4145" s="2">
        <v>0</v>
      </c>
      <c r="S4145" s="2">
        <v>0</v>
      </c>
      <c r="T4145" s="2">
        <v>0</v>
      </c>
      <c r="U4145" s="2">
        <v>192.5</v>
      </c>
      <c r="V4145" t="s">
        <v>55</v>
      </c>
    </row>
    <row r="4146" spans="1:22" ht="15.75" hidden="1" thickBot="1" x14ac:dyDescent="0.3">
      <c r="A4146" t="s">
        <v>8265</v>
      </c>
      <c r="B4146" s="6" t="s">
        <v>10532</v>
      </c>
      <c r="C4146" t="s">
        <v>1</v>
      </c>
      <c r="D4146" t="s">
        <v>7706</v>
      </c>
      <c r="E4146" t="s">
        <v>10329</v>
      </c>
      <c r="F4146" t="s">
        <v>10330</v>
      </c>
      <c r="G4146">
        <v>7069</v>
      </c>
      <c r="H4146">
        <v>7069</v>
      </c>
      <c r="I4146">
        <v>7069</v>
      </c>
      <c r="J4146">
        <v>7069</v>
      </c>
      <c r="K4146">
        <v>0</v>
      </c>
      <c r="L4146" s="2">
        <v>0</v>
      </c>
      <c r="M4146" s="2">
        <v>0</v>
      </c>
      <c r="N4146" s="2">
        <v>0</v>
      </c>
      <c r="O4146" s="2">
        <v>33.299999999999997</v>
      </c>
      <c r="P4146" s="2">
        <v>0</v>
      </c>
      <c r="Q4146" s="2">
        <v>0</v>
      </c>
      <c r="R4146" s="2">
        <v>0</v>
      </c>
      <c r="S4146" s="2">
        <v>0</v>
      </c>
      <c r="T4146" s="2">
        <v>0</v>
      </c>
      <c r="U4146" s="2">
        <v>33.299999999999997</v>
      </c>
      <c r="V4146" t="s">
        <v>55</v>
      </c>
    </row>
    <row r="4147" spans="1:22" ht="15.75" hidden="1" thickBot="1" x14ac:dyDescent="0.3">
      <c r="A4147" t="s">
        <v>8265</v>
      </c>
      <c r="B4147" s="168" t="s">
        <v>10532</v>
      </c>
      <c r="C4147" t="s">
        <v>1</v>
      </c>
      <c r="D4147" t="s">
        <v>7706</v>
      </c>
      <c r="E4147" t="s">
        <v>10329</v>
      </c>
      <c r="F4147" t="s">
        <v>10330</v>
      </c>
      <c r="G4147">
        <v>7068</v>
      </c>
      <c r="H4147">
        <v>7068</v>
      </c>
      <c r="I4147">
        <v>7068</v>
      </c>
      <c r="J4147">
        <v>7068</v>
      </c>
      <c r="K4147">
        <v>0</v>
      </c>
      <c r="L4147" s="2">
        <v>0</v>
      </c>
      <c r="M4147" s="2">
        <v>0</v>
      </c>
      <c r="N4147" s="2">
        <v>0</v>
      </c>
      <c r="O4147" s="2">
        <v>12.48</v>
      </c>
      <c r="P4147" s="2">
        <v>0</v>
      </c>
      <c r="Q4147" s="2">
        <v>0</v>
      </c>
      <c r="R4147" s="2">
        <v>0</v>
      </c>
      <c r="S4147" s="2">
        <v>0</v>
      </c>
      <c r="T4147" s="2">
        <v>0</v>
      </c>
      <c r="U4147" s="2">
        <v>12.48</v>
      </c>
      <c r="V4147" t="s">
        <v>55</v>
      </c>
    </row>
    <row r="4148" spans="1:22" ht="15.75" hidden="1" thickBot="1" x14ac:dyDescent="0.3">
      <c r="A4148" t="s">
        <v>8265</v>
      </c>
      <c r="B4148" s="168" t="s">
        <v>10532</v>
      </c>
      <c r="C4148" t="s">
        <v>1</v>
      </c>
      <c r="D4148" t="s">
        <v>7706</v>
      </c>
      <c r="E4148" t="s">
        <v>10329</v>
      </c>
      <c r="F4148" t="s">
        <v>10330</v>
      </c>
      <c r="G4148">
        <v>7067</v>
      </c>
      <c r="H4148">
        <v>7067</v>
      </c>
      <c r="I4148">
        <v>7067</v>
      </c>
      <c r="J4148">
        <v>7067</v>
      </c>
      <c r="K4148">
        <v>0</v>
      </c>
      <c r="L4148" s="2">
        <v>0</v>
      </c>
      <c r="M4148" s="2">
        <v>0</v>
      </c>
      <c r="N4148" s="2">
        <v>0</v>
      </c>
      <c r="O4148" s="2">
        <v>1141.8599999999999</v>
      </c>
      <c r="P4148" s="2">
        <v>0</v>
      </c>
      <c r="Q4148" s="2">
        <v>0</v>
      </c>
      <c r="R4148" s="2">
        <v>0</v>
      </c>
      <c r="S4148" s="2">
        <v>0</v>
      </c>
      <c r="T4148" s="2">
        <v>0</v>
      </c>
      <c r="U4148" s="2">
        <v>1141.8599999999999</v>
      </c>
      <c r="V4148" t="s">
        <v>55</v>
      </c>
    </row>
    <row r="4149" spans="1:22" ht="15.75" hidden="1" thickBot="1" x14ac:dyDescent="0.3">
      <c r="A4149" t="s">
        <v>8265</v>
      </c>
      <c r="B4149" s="168" t="s">
        <v>10532</v>
      </c>
      <c r="C4149" t="s">
        <v>1</v>
      </c>
      <c r="D4149" t="s">
        <v>7706</v>
      </c>
      <c r="E4149" t="s">
        <v>10329</v>
      </c>
      <c r="F4149" t="s">
        <v>10330</v>
      </c>
      <c r="G4149">
        <v>7066</v>
      </c>
      <c r="H4149">
        <v>7066</v>
      </c>
      <c r="I4149">
        <v>7066</v>
      </c>
      <c r="J4149">
        <v>7066</v>
      </c>
      <c r="K4149">
        <v>0</v>
      </c>
      <c r="L4149" s="2">
        <v>0</v>
      </c>
      <c r="M4149" s="2">
        <v>0</v>
      </c>
      <c r="N4149" s="2">
        <v>0</v>
      </c>
      <c r="O4149" s="2">
        <v>61.32</v>
      </c>
      <c r="P4149" s="2">
        <v>0</v>
      </c>
      <c r="Q4149" s="2">
        <v>0</v>
      </c>
      <c r="R4149" s="2">
        <v>0</v>
      </c>
      <c r="S4149" s="2">
        <v>0</v>
      </c>
      <c r="T4149" s="2">
        <v>0</v>
      </c>
      <c r="U4149" s="2">
        <v>61.32</v>
      </c>
      <c r="V4149" t="s">
        <v>55</v>
      </c>
    </row>
    <row r="4150" spans="1:22" ht="15.75" hidden="1" thickBot="1" x14ac:dyDescent="0.3">
      <c r="A4150" t="s">
        <v>8265</v>
      </c>
      <c r="B4150" s="6" t="s">
        <v>10531</v>
      </c>
      <c r="C4150" t="s">
        <v>1</v>
      </c>
      <c r="D4150" t="s">
        <v>7706</v>
      </c>
      <c r="E4150" t="s">
        <v>10329</v>
      </c>
      <c r="F4150" t="s">
        <v>10330</v>
      </c>
      <c r="G4150">
        <v>7065</v>
      </c>
      <c r="H4150">
        <v>7065</v>
      </c>
      <c r="I4150">
        <v>7065</v>
      </c>
      <c r="J4150">
        <v>7065</v>
      </c>
      <c r="K4150">
        <v>0</v>
      </c>
      <c r="L4150" s="2">
        <v>0</v>
      </c>
      <c r="M4150" s="2">
        <v>0</v>
      </c>
      <c r="N4150" s="2">
        <v>0</v>
      </c>
      <c r="O4150" s="2">
        <v>39.76</v>
      </c>
      <c r="P4150" s="2">
        <v>0</v>
      </c>
      <c r="Q4150" s="2">
        <v>0</v>
      </c>
      <c r="R4150" s="2">
        <v>0</v>
      </c>
      <c r="S4150" s="2">
        <v>0</v>
      </c>
      <c r="T4150" s="2">
        <v>0</v>
      </c>
      <c r="U4150" s="2">
        <v>39.76</v>
      </c>
      <c r="V4150" t="s">
        <v>55</v>
      </c>
    </row>
    <row r="4151" spans="1:22" ht="15.75" hidden="1" thickBot="1" x14ac:dyDescent="0.3">
      <c r="A4151" t="s">
        <v>8265</v>
      </c>
      <c r="B4151" s="6" t="s">
        <v>10531</v>
      </c>
      <c r="C4151" t="s">
        <v>1</v>
      </c>
      <c r="D4151" t="s">
        <v>7706</v>
      </c>
      <c r="E4151" t="s">
        <v>10329</v>
      </c>
      <c r="F4151" t="s">
        <v>10330</v>
      </c>
      <c r="G4151">
        <v>7064</v>
      </c>
      <c r="H4151">
        <v>7064</v>
      </c>
      <c r="I4151">
        <v>7064</v>
      </c>
      <c r="J4151">
        <v>7064</v>
      </c>
      <c r="K4151">
        <v>0</v>
      </c>
      <c r="L4151" s="2">
        <v>0</v>
      </c>
      <c r="M4151" s="2">
        <v>0</v>
      </c>
      <c r="N4151" s="2">
        <v>0</v>
      </c>
      <c r="O4151" s="2">
        <v>25</v>
      </c>
      <c r="P4151" s="2">
        <v>0</v>
      </c>
      <c r="Q4151" s="2">
        <v>0</v>
      </c>
      <c r="R4151" s="2">
        <v>0</v>
      </c>
      <c r="S4151" s="2">
        <v>0</v>
      </c>
      <c r="T4151" s="2">
        <v>0</v>
      </c>
      <c r="U4151" s="2">
        <v>25</v>
      </c>
      <c r="V4151" t="s">
        <v>55</v>
      </c>
    </row>
    <row r="4152" spans="1:22" ht="15.75" hidden="1" thickBot="1" x14ac:dyDescent="0.3">
      <c r="A4152" t="s">
        <v>8265</v>
      </c>
      <c r="B4152" s="6" t="s">
        <v>10531</v>
      </c>
      <c r="C4152" t="s">
        <v>1</v>
      </c>
      <c r="D4152" t="s">
        <v>7706</v>
      </c>
      <c r="E4152" t="s">
        <v>10329</v>
      </c>
      <c r="F4152" t="s">
        <v>10330</v>
      </c>
      <c r="G4152">
        <v>7063</v>
      </c>
      <c r="H4152">
        <v>7063</v>
      </c>
      <c r="I4152">
        <v>7063</v>
      </c>
      <c r="J4152">
        <v>7063</v>
      </c>
      <c r="K4152">
        <v>0</v>
      </c>
      <c r="L4152" s="2">
        <v>0</v>
      </c>
      <c r="M4152" s="2">
        <v>0</v>
      </c>
      <c r="N4152" s="2">
        <v>0</v>
      </c>
      <c r="O4152" s="2">
        <v>120</v>
      </c>
      <c r="P4152" s="2">
        <v>0</v>
      </c>
      <c r="Q4152" s="2">
        <v>0</v>
      </c>
      <c r="R4152" s="2">
        <v>0</v>
      </c>
      <c r="S4152" s="2">
        <v>0</v>
      </c>
      <c r="T4152" s="2">
        <v>0</v>
      </c>
      <c r="U4152" s="2">
        <v>120</v>
      </c>
      <c r="V4152" t="s">
        <v>55</v>
      </c>
    </row>
    <row r="4153" spans="1:22" ht="15.75" hidden="1" thickBot="1" x14ac:dyDescent="0.3">
      <c r="A4153" t="s">
        <v>8265</v>
      </c>
      <c r="B4153" s="6" t="s">
        <v>10531</v>
      </c>
      <c r="C4153" t="s">
        <v>1</v>
      </c>
      <c r="D4153" t="s">
        <v>7706</v>
      </c>
      <c r="E4153" t="s">
        <v>10329</v>
      </c>
      <c r="F4153" t="s">
        <v>10330</v>
      </c>
      <c r="G4153">
        <v>7062</v>
      </c>
      <c r="H4153">
        <v>7062</v>
      </c>
      <c r="I4153">
        <v>7062</v>
      </c>
      <c r="J4153">
        <v>7062</v>
      </c>
      <c r="K4153">
        <v>0</v>
      </c>
      <c r="L4153" s="2">
        <v>0</v>
      </c>
      <c r="M4153" s="2">
        <v>0</v>
      </c>
      <c r="N4153" s="2">
        <v>0</v>
      </c>
      <c r="O4153" s="2">
        <v>473</v>
      </c>
      <c r="P4153" s="2">
        <v>0</v>
      </c>
      <c r="Q4153" s="2">
        <v>0</v>
      </c>
      <c r="R4153" s="2">
        <v>0</v>
      </c>
      <c r="S4153" s="2">
        <v>0</v>
      </c>
      <c r="T4153" s="2">
        <v>0</v>
      </c>
      <c r="U4153" s="2">
        <v>473</v>
      </c>
      <c r="V4153" t="s">
        <v>55</v>
      </c>
    </row>
    <row r="4154" spans="1:22" ht="15.75" hidden="1" thickBot="1" x14ac:dyDescent="0.3">
      <c r="A4154" t="s">
        <v>8265</v>
      </c>
      <c r="B4154" s="6" t="s">
        <v>10531</v>
      </c>
      <c r="C4154" t="s">
        <v>1</v>
      </c>
      <c r="D4154" t="s">
        <v>7706</v>
      </c>
      <c r="E4154" t="s">
        <v>10329</v>
      </c>
      <c r="F4154" t="s">
        <v>10330</v>
      </c>
      <c r="G4154">
        <v>7061</v>
      </c>
      <c r="H4154">
        <v>7061</v>
      </c>
      <c r="I4154">
        <v>7061</v>
      </c>
      <c r="J4154">
        <v>7061</v>
      </c>
      <c r="K4154">
        <v>0</v>
      </c>
      <c r="L4154" s="2">
        <v>0</v>
      </c>
      <c r="M4154" s="2">
        <v>0</v>
      </c>
      <c r="N4154" s="2">
        <v>0</v>
      </c>
      <c r="O4154" s="2">
        <v>0</v>
      </c>
      <c r="P4154" s="2">
        <v>0</v>
      </c>
      <c r="Q4154" s="2">
        <v>0</v>
      </c>
      <c r="R4154" s="2">
        <v>0</v>
      </c>
      <c r="S4154" s="2">
        <v>0</v>
      </c>
      <c r="T4154" s="2">
        <v>0</v>
      </c>
      <c r="U4154" s="2">
        <v>0</v>
      </c>
      <c r="V4154" t="s">
        <v>55</v>
      </c>
    </row>
    <row r="4155" spans="1:22" ht="15.75" hidden="1" thickBot="1" x14ac:dyDescent="0.3">
      <c r="A4155" t="s">
        <v>8265</v>
      </c>
      <c r="B4155" s="6" t="s">
        <v>10531</v>
      </c>
      <c r="C4155" t="s">
        <v>1</v>
      </c>
      <c r="D4155" t="s">
        <v>7706</v>
      </c>
      <c r="E4155" t="s">
        <v>10329</v>
      </c>
      <c r="F4155" t="s">
        <v>10330</v>
      </c>
      <c r="G4155">
        <v>7060</v>
      </c>
      <c r="H4155">
        <v>7060</v>
      </c>
      <c r="I4155">
        <v>7060</v>
      </c>
      <c r="J4155">
        <v>7060</v>
      </c>
      <c r="K4155">
        <v>0</v>
      </c>
      <c r="L4155" s="2">
        <v>0</v>
      </c>
      <c r="M4155" s="2">
        <v>0</v>
      </c>
      <c r="N4155" s="2">
        <v>0</v>
      </c>
      <c r="O4155" s="2">
        <v>5.5</v>
      </c>
      <c r="P4155" s="2">
        <v>0</v>
      </c>
      <c r="Q4155" s="2">
        <v>0</v>
      </c>
      <c r="R4155" s="2">
        <v>0</v>
      </c>
      <c r="S4155" s="2">
        <v>0</v>
      </c>
      <c r="T4155" s="2">
        <v>0</v>
      </c>
      <c r="U4155" s="2">
        <v>5.5</v>
      </c>
      <c r="V4155" t="s">
        <v>55</v>
      </c>
    </row>
    <row r="4156" spans="1:22" ht="15.75" hidden="1" thickBot="1" x14ac:dyDescent="0.3">
      <c r="A4156" t="s">
        <v>8265</v>
      </c>
      <c r="B4156" s="6" t="s">
        <v>10531</v>
      </c>
      <c r="C4156" t="s">
        <v>1</v>
      </c>
      <c r="D4156" t="s">
        <v>7706</v>
      </c>
      <c r="E4156" t="s">
        <v>10329</v>
      </c>
      <c r="F4156" t="s">
        <v>10330</v>
      </c>
      <c r="G4156">
        <v>7059</v>
      </c>
      <c r="H4156">
        <v>7059</v>
      </c>
      <c r="I4156">
        <v>7059</v>
      </c>
      <c r="J4156">
        <v>7059</v>
      </c>
      <c r="K4156">
        <v>0</v>
      </c>
      <c r="L4156" s="2">
        <v>0</v>
      </c>
      <c r="M4156" s="2">
        <v>0</v>
      </c>
      <c r="N4156" s="2">
        <v>0</v>
      </c>
      <c r="O4156" s="2">
        <v>22</v>
      </c>
      <c r="P4156" s="2">
        <v>0</v>
      </c>
      <c r="Q4156" s="2">
        <v>0</v>
      </c>
      <c r="R4156" s="2">
        <v>0</v>
      </c>
      <c r="S4156" s="2">
        <v>0</v>
      </c>
      <c r="T4156" s="2">
        <v>0</v>
      </c>
      <c r="U4156" s="2">
        <v>22</v>
      </c>
      <c r="V4156" t="s">
        <v>55</v>
      </c>
    </row>
    <row r="4157" spans="1:22" ht="15.75" hidden="1" thickBot="1" x14ac:dyDescent="0.3">
      <c r="A4157" t="s">
        <v>8265</v>
      </c>
      <c r="B4157" s="6" t="s">
        <v>10531</v>
      </c>
      <c r="C4157" t="s">
        <v>1</v>
      </c>
      <c r="D4157" t="s">
        <v>7706</v>
      </c>
      <c r="E4157" t="s">
        <v>10329</v>
      </c>
      <c r="F4157" t="s">
        <v>10330</v>
      </c>
      <c r="G4157">
        <v>7058</v>
      </c>
      <c r="H4157">
        <v>7058</v>
      </c>
      <c r="I4157">
        <v>7058</v>
      </c>
      <c r="J4157">
        <v>7058</v>
      </c>
      <c r="K4157">
        <v>0</v>
      </c>
      <c r="L4157" s="2">
        <v>0</v>
      </c>
      <c r="M4157" s="2">
        <v>0</v>
      </c>
      <c r="N4157" s="2">
        <v>0</v>
      </c>
      <c r="O4157" s="2">
        <v>4</v>
      </c>
      <c r="P4157" s="2">
        <v>0</v>
      </c>
      <c r="Q4157" s="2">
        <v>0</v>
      </c>
      <c r="R4157" s="2">
        <v>0</v>
      </c>
      <c r="S4157" s="2">
        <v>0</v>
      </c>
      <c r="T4157" s="2">
        <v>0</v>
      </c>
      <c r="U4157" s="2">
        <v>4</v>
      </c>
      <c r="V4157" t="s">
        <v>55</v>
      </c>
    </row>
    <row r="4158" spans="1:22" ht="15.75" hidden="1" thickBot="1" x14ac:dyDescent="0.3">
      <c r="A4158" t="s">
        <v>8265</v>
      </c>
      <c r="B4158" s="6" t="s">
        <v>10531</v>
      </c>
      <c r="C4158" t="s">
        <v>1</v>
      </c>
      <c r="D4158" t="s">
        <v>7706</v>
      </c>
      <c r="E4158" t="s">
        <v>10329</v>
      </c>
      <c r="F4158" t="s">
        <v>10330</v>
      </c>
      <c r="G4158">
        <v>7057</v>
      </c>
      <c r="H4158">
        <v>7057</v>
      </c>
      <c r="I4158">
        <v>7057</v>
      </c>
      <c r="J4158">
        <v>7057</v>
      </c>
      <c r="K4158">
        <v>0</v>
      </c>
      <c r="L4158" s="2">
        <v>0</v>
      </c>
      <c r="M4158" s="2">
        <v>0</v>
      </c>
      <c r="N4158" s="2">
        <v>0</v>
      </c>
      <c r="O4158" s="2">
        <v>90.42</v>
      </c>
      <c r="P4158" s="2">
        <v>0</v>
      </c>
      <c r="Q4158" s="2">
        <v>0</v>
      </c>
      <c r="R4158" s="2">
        <v>0</v>
      </c>
      <c r="S4158" s="2">
        <v>0</v>
      </c>
      <c r="T4158" s="2">
        <v>0</v>
      </c>
      <c r="U4158" s="2">
        <v>90.42</v>
      </c>
      <c r="V4158" t="s">
        <v>55</v>
      </c>
    </row>
    <row r="4159" spans="1:22" ht="15.75" hidden="1" thickBot="1" x14ac:dyDescent="0.3">
      <c r="A4159" t="s">
        <v>8265</v>
      </c>
      <c r="B4159" s="6" t="s">
        <v>10531</v>
      </c>
      <c r="C4159" t="s">
        <v>1</v>
      </c>
      <c r="D4159" t="s">
        <v>7706</v>
      </c>
      <c r="E4159" t="s">
        <v>10329</v>
      </c>
      <c r="F4159" t="s">
        <v>10330</v>
      </c>
      <c r="G4159">
        <v>7056</v>
      </c>
      <c r="H4159">
        <v>7056</v>
      </c>
      <c r="I4159">
        <v>7056</v>
      </c>
      <c r="J4159">
        <v>7056</v>
      </c>
      <c r="K4159">
        <v>0</v>
      </c>
      <c r="L4159" s="2">
        <v>0</v>
      </c>
      <c r="M4159" s="2">
        <v>0</v>
      </c>
      <c r="N4159" s="2">
        <v>0</v>
      </c>
      <c r="O4159" s="2">
        <v>19.75</v>
      </c>
      <c r="P4159" s="2">
        <v>0</v>
      </c>
      <c r="Q4159" s="2">
        <v>0</v>
      </c>
      <c r="R4159" s="2">
        <v>0</v>
      </c>
      <c r="S4159" s="2">
        <v>0</v>
      </c>
      <c r="T4159" s="2">
        <v>0</v>
      </c>
      <c r="U4159" s="2">
        <v>19.75</v>
      </c>
      <c r="V4159" t="s">
        <v>55</v>
      </c>
    </row>
    <row r="4160" spans="1:22" ht="15.75" hidden="1" thickBot="1" x14ac:dyDescent="0.3">
      <c r="A4160" t="s">
        <v>8265</v>
      </c>
      <c r="B4160" s="6" t="s">
        <v>10531</v>
      </c>
      <c r="C4160" t="s">
        <v>1</v>
      </c>
      <c r="D4160" t="s">
        <v>7706</v>
      </c>
      <c r="E4160" t="s">
        <v>10329</v>
      </c>
      <c r="F4160" t="s">
        <v>10330</v>
      </c>
      <c r="G4160">
        <v>7055</v>
      </c>
      <c r="H4160">
        <v>7055</v>
      </c>
      <c r="I4160">
        <v>7055</v>
      </c>
      <c r="J4160">
        <v>7055</v>
      </c>
      <c r="K4160">
        <v>0</v>
      </c>
      <c r="L4160" s="2">
        <v>0</v>
      </c>
      <c r="M4160" s="2">
        <v>0</v>
      </c>
      <c r="N4160" s="2">
        <v>0</v>
      </c>
      <c r="O4160" s="2">
        <v>94.5</v>
      </c>
      <c r="P4160" s="2">
        <v>0</v>
      </c>
      <c r="Q4160" s="2">
        <v>0</v>
      </c>
      <c r="R4160" s="2">
        <v>0</v>
      </c>
      <c r="S4160" s="2">
        <v>0</v>
      </c>
      <c r="T4160" s="2">
        <v>0</v>
      </c>
      <c r="U4160" s="2">
        <v>94.5</v>
      </c>
      <c r="V4160" t="s">
        <v>55</v>
      </c>
    </row>
    <row r="4161" spans="1:22" ht="15.75" hidden="1" thickBot="1" x14ac:dyDescent="0.3">
      <c r="A4161" t="s">
        <v>8265</v>
      </c>
      <c r="B4161" s="6" t="s">
        <v>10531</v>
      </c>
      <c r="C4161" t="s">
        <v>1</v>
      </c>
      <c r="D4161" t="s">
        <v>7706</v>
      </c>
      <c r="E4161" t="s">
        <v>10329</v>
      </c>
      <c r="F4161" t="s">
        <v>10330</v>
      </c>
      <c r="G4161">
        <v>7054</v>
      </c>
      <c r="H4161">
        <v>7054</v>
      </c>
      <c r="I4161">
        <v>7054</v>
      </c>
      <c r="J4161">
        <v>7054</v>
      </c>
      <c r="K4161">
        <v>0</v>
      </c>
      <c r="L4161" s="2">
        <v>0</v>
      </c>
      <c r="M4161" s="2">
        <v>0</v>
      </c>
      <c r="N4161" s="2">
        <v>0</v>
      </c>
      <c r="O4161" s="2">
        <v>42.5</v>
      </c>
      <c r="P4161" s="2">
        <v>0</v>
      </c>
      <c r="Q4161" s="2">
        <v>0</v>
      </c>
      <c r="R4161" s="2">
        <v>0</v>
      </c>
      <c r="S4161" s="2">
        <v>0</v>
      </c>
      <c r="T4161" s="2">
        <v>0</v>
      </c>
      <c r="U4161" s="2">
        <v>42.5</v>
      </c>
      <c r="V4161" t="s">
        <v>55</v>
      </c>
    </row>
    <row r="4162" spans="1:22" ht="15.75" hidden="1" thickBot="1" x14ac:dyDescent="0.3">
      <c r="A4162" t="s">
        <v>8265</v>
      </c>
      <c r="B4162" s="6" t="s">
        <v>10531</v>
      </c>
      <c r="C4162" t="s">
        <v>1</v>
      </c>
      <c r="D4162" t="s">
        <v>7706</v>
      </c>
      <c r="E4162" t="s">
        <v>10329</v>
      </c>
      <c r="F4162" t="s">
        <v>10330</v>
      </c>
      <c r="G4162">
        <v>7053</v>
      </c>
      <c r="H4162">
        <v>7053</v>
      </c>
      <c r="I4162">
        <v>7053</v>
      </c>
      <c r="J4162">
        <v>7053</v>
      </c>
      <c r="K4162">
        <v>0</v>
      </c>
      <c r="L4162" s="2">
        <v>0</v>
      </c>
      <c r="M4162" s="2">
        <v>0</v>
      </c>
      <c r="N4162" s="2">
        <v>0</v>
      </c>
      <c r="O4162" s="2">
        <v>192.25</v>
      </c>
      <c r="P4162" s="2">
        <v>0</v>
      </c>
      <c r="Q4162" s="2">
        <v>0</v>
      </c>
      <c r="R4162" s="2">
        <v>0</v>
      </c>
      <c r="S4162" s="2">
        <v>0</v>
      </c>
      <c r="T4162" s="2">
        <v>0</v>
      </c>
      <c r="U4162" s="2">
        <v>192.25</v>
      </c>
      <c r="V4162" t="s">
        <v>55</v>
      </c>
    </row>
    <row r="4163" spans="1:22" ht="15.75" hidden="1" thickBot="1" x14ac:dyDescent="0.3">
      <c r="A4163" t="s">
        <v>8265</v>
      </c>
      <c r="B4163" s="6" t="s">
        <v>10531</v>
      </c>
      <c r="C4163" t="s">
        <v>1</v>
      </c>
      <c r="D4163" t="s">
        <v>7706</v>
      </c>
      <c r="E4163" t="s">
        <v>10329</v>
      </c>
      <c r="F4163" t="s">
        <v>10330</v>
      </c>
      <c r="G4163">
        <v>7052</v>
      </c>
      <c r="H4163">
        <v>7052</v>
      </c>
      <c r="I4163">
        <v>7052</v>
      </c>
      <c r="J4163">
        <v>7052</v>
      </c>
      <c r="K4163">
        <v>0</v>
      </c>
      <c r="L4163" s="2">
        <v>0</v>
      </c>
      <c r="M4163" s="2">
        <v>0</v>
      </c>
      <c r="N4163" s="2">
        <v>0</v>
      </c>
      <c r="O4163" s="2">
        <v>57.45</v>
      </c>
      <c r="P4163" s="2">
        <v>0</v>
      </c>
      <c r="Q4163" s="2">
        <v>0</v>
      </c>
      <c r="R4163" s="2">
        <v>0</v>
      </c>
      <c r="S4163" s="2">
        <v>0</v>
      </c>
      <c r="T4163" s="2">
        <v>0</v>
      </c>
      <c r="U4163" s="2">
        <v>57.45</v>
      </c>
      <c r="V4163" t="s">
        <v>55</v>
      </c>
    </row>
    <row r="4164" spans="1:22" ht="15.75" hidden="1" thickBot="1" x14ac:dyDescent="0.3">
      <c r="A4164" t="s">
        <v>8265</v>
      </c>
      <c r="B4164" s="6" t="s">
        <v>10531</v>
      </c>
      <c r="C4164" t="s">
        <v>1</v>
      </c>
      <c r="D4164" t="s">
        <v>7706</v>
      </c>
      <c r="E4164" t="s">
        <v>10329</v>
      </c>
      <c r="F4164" t="s">
        <v>10330</v>
      </c>
      <c r="G4164">
        <v>7051</v>
      </c>
      <c r="H4164">
        <v>7051</v>
      </c>
      <c r="I4164">
        <v>7051</v>
      </c>
      <c r="J4164">
        <v>7051</v>
      </c>
      <c r="K4164">
        <v>0</v>
      </c>
      <c r="L4164" s="2">
        <v>0</v>
      </c>
      <c r="M4164" s="2">
        <v>0</v>
      </c>
      <c r="N4164" s="2">
        <v>0</v>
      </c>
      <c r="O4164" s="2">
        <v>28.8</v>
      </c>
      <c r="P4164" s="2">
        <v>0</v>
      </c>
      <c r="Q4164" s="2">
        <v>0</v>
      </c>
      <c r="R4164" s="2">
        <v>0</v>
      </c>
      <c r="S4164" s="2">
        <v>0</v>
      </c>
      <c r="T4164" s="2">
        <v>0</v>
      </c>
      <c r="U4164" s="2">
        <v>28.8</v>
      </c>
      <c r="V4164" t="s">
        <v>55</v>
      </c>
    </row>
    <row r="4165" spans="1:22" ht="15.75" hidden="1" thickBot="1" x14ac:dyDescent="0.3">
      <c r="A4165" t="s">
        <v>8265</v>
      </c>
      <c r="B4165" s="6" t="s">
        <v>10531</v>
      </c>
      <c r="C4165" t="s">
        <v>1</v>
      </c>
      <c r="D4165" t="s">
        <v>7706</v>
      </c>
      <c r="E4165" t="s">
        <v>10329</v>
      </c>
      <c r="F4165" t="s">
        <v>10330</v>
      </c>
      <c r="G4165">
        <v>7050</v>
      </c>
      <c r="H4165">
        <v>7050</v>
      </c>
      <c r="I4165">
        <v>7050</v>
      </c>
      <c r="J4165">
        <v>7050</v>
      </c>
      <c r="K4165">
        <v>0</v>
      </c>
      <c r="L4165" s="2">
        <v>0</v>
      </c>
      <c r="M4165" s="2">
        <v>0</v>
      </c>
      <c r="N4165" s="2">
        <v>0</v>
      </c>
      <c r="O4165" s="2">
        <v>62.18</v>
      </c>
      <c r="P4165" s="2">
        <v>0</v>
      </c>
      <c r="Q4165" s="2">
        <v>0</v>
      </c>
      <c r="R4165" s="2">
        <v>0</v>
      </c>
      <c r="S4165" s="2">
        <v>0</v>
      </c>
      <c r="T4165" s="2">
        <v>0</v>
      </c>
      <c r="U4165" s="2">
        <v>62.18</v>
      </c>
      <c r="V4165" t="s">
        <v>55</v>
      </c>
    </row>
    <row r="4166" spans="1:22" ht="15.75" hidden="1" thickBot="1" x14ac:dyDescent="0.3">
      <c r="A4166" t="s">
        <v>8265</v>
      </c>
      <c r="B4166" s="6" t="s">
        <v>10531</v>
      </c>
      <c r="C4166" t="s">
        <v>1</v>
      </c>
      <c r="D4166" t="s">
        <v>7706</v>
      </c>
      <c r="E4166" t="s">
        <v>10329</v>
      </c>
      <c r="F4166" t="s">
        <v>10330</v>
      </c>
      <c r="G4166">
        <v>7049</v>
      </c>
      <c r="H4166">
        <v>7049</v>
      </c>
      <c r="I4166">
        <v>7049</v>
      </c>
      <c r="J4166">
        <v>7049</v>
      </c>
      <c r="K4166">
        <v>0</v>
      </c>
      <c r="L4166" s="2">
        <v>0</v>
      </c>
      <c r="M4166" s="2">
        <v>0</v>
      </c>
      <c r="N4166" s="2">
        <v>0</v>
      </c>
      <c r="O4166" s="2">
        <v>13.2</v>
      </c>
      <c r="P4166" s="2">
        <v>0</v>
      </c>
      <c r="Q4166" s="2">
        <v>0</v>
      </c>
      <c r="R4166" s="2">
        <v>0</v>
      </c>
      <c r="S4166" s="2">
        <v>0</v>
      </c>
      <c r="T4166" s="2">
        <v>0</v>
      </c>
      <c r="U4166" s="2">
        <v>13.2</v>
      </c>
      <c r="V4166" t="s">
        <v>55</v>
      </c>
    </row>
    <row r="4167" spans="1:22" ht="15.75" hidden="1" thickBot="1" x14ac:dyDescent="0.3">
      <c r="A4167" t="s">
        <v>8265</v>
      </c>
      <c r="B4167" s="6" t="s">
        <v>10530</v>
      </c>
      <c r="C4167" t="s">
        <v>1</v>
      </c>
      <c r="D4167" t="s">
        <v>7706</v>
      </c>
      <c r="E4167" t="s">
        <v>10329</v>
      </c>
      <c r="F4167" t="s">
        <v>10330</v>
      </c>
      <c r="G4167">
        <v>7048</v>
      </c>
      <c r="H4167">
        <v>7048</v>
      </c>
      <c r="I4167">
        <v>7048</v>
      </c>
      <c r="J4167">
        <v>7048</v>
      </c>
      <c r="K4167">
        <v>0</v>
      </c>
      <c r="L4167" s="2">
        <v>0</v>
      </c>
      <c r="M4167" s="2">
        <v>0</v>
      </c>
      <c r="N4167" s="2">
        <v>0</v>
      </c>
      <c r="O4167" s="2">
        <v>13.2</v>
      </c>
      <c r="P4167" s="2">
        <v>0</v>
      </c>
      <c r="Q4167" s="2">
        <v>0</v>
      </c>
      <c r="R4167" s="2">
        <v>0</v>
      </c>
      <c r="S4167" s="2">
        <v>0</v>
      </c>
      <c r="T4167" s="2">
        <v>0</v>
      </c>
      <c r="U4167" s="2">
        <v>13.2</v>
      </c>
      <c r="V4167" t="s">
        <v>55</v>
      </c>
    </row>
    <row r="4168" spans="1:22" ht="15.75" hidden="1" thickBot="1" x14ac:dyDescent="0.3">
      <c r="A4168" t="s">
        <v>8265</v>
      </c>
      <c r="B4168" s="6" t="s">
        <v>10530</v>
      </c>
      <c r="C4168" t="s">
        <v>1</v>
      </c>
      <c r="D4168" t="s">
        <v>7706</v>
      </c>
      <c r="E4168" t="s">
        <v>10329</v>
      </c>
      <c r="F4168" t="s">
        <v>10330</v>
      </c>
      <c r="G4168">
        <v>7047</v>
      </c>
      <c r="H4168">
        <v>7047</v>
      </c>
      <c r="I4168">
        <v>7047</v>
      </c>
      <c r="J4168">
        <v>7047</v>
      </c>
      <c r="K4168">
        <v>0</v>
      </c>
      <c r="L4168" s="2">
        <v>0</v>
      </c>
      <c r="M4168" s="2">
        <v>0</v>
      </c>
      <c r="N4168" s="2">
        <v>0</v>
      </c>
      <c r="O4168" s="2">
        <v>32.58</v>
      </c>
      <c r="P4168" s="2">
        <v>0</v>
      </c>
      <c r="Q4168" s="2">
        <v>0</v>
      </c>
      <c r="R4168" s="2">
        <v>0</v>
      </c>
      <c r="S4168" s="2">
        <v>0</v>
      </c>
      <c r="T4168" s="2">
        <v>0</v>
      </c>
      <c r="U4168" s="2">
        <v>32.58</v>
      </c>
      <c r="V4168" t="s">
        <v>55</v>
      </c>
    </row>
    <row r="4169" spans="1:22" ht="15.75" hidden="1" thickBot="1" x14ac:dyDescent="0.3">
      <c r="A4169" t="s">
        <v>8265</v>
      </c>
      <c r="B4169" s="6" t="s">
        <v>10530</v>
      </c>
      <c r="C4169" t="s">
        <v>1</v>
      </c>
      <c r="D4169" t="s">
        <v>7706</v>
      </c>
      <c r="E4169" t="s">
        <v>10329</v>
      </c>
      <c r="F4169" t="s">
        <v>10330</v>
      </c>
      <c r="G4169">
        <v>7046</v>
      </c>
      <c r="H4169">
        <v>7046</v>
      </c>
      <c r="I4169">
        <v>7046</v>
      </c>
      <c r="J4169">
        <v>7046</v>
      </c>
      <c r="K4169">
        <v>0</v>
      </c>
      <c r="L4169" s="2">
        <v>0</v>
      </c>
      <c r="M4169" s="2">
        <v>0</v>
      </c>
      <c r="N4169" s="2">
        <v>0</v>
      </c>
      <c r="O4169" s="2">
        <v>81.5</v>
      </c>
      <c r="P4169" s="2">
        <v>0</v>
      </c>
      <c r="Q4169" s="2">
        <v>0</v>
      </c>
      <c r="R4169" s="2">
        <v>0</v>
      </c>
      <c r="S4169" s="2">
        <v>0</v>
      </c>
      <c r="T4169" s="2">
        <v>0</v>
      </c>
      <c r="U4169" s="2">
        <v>81.5</v>
      </c>
      <c r="V4169" t="s">
        <v>55</v>
      </c>
    </row>
    <row r="4170" spans="1:22" ht="15.75" hidden="1" thickBot="1" x14ac:dyDescent="0.3">
      <c r="A4170" t="s">
        <v>8265</v>
      </c>
      <c r="B4170" s="6" t="s">
        <v>10530</v>
      </c>
      <c r="C4170" t="s">
        <v>1</v>
      </c>
      <c r="D4170" t="s">
        <v>7706</v>
      </c>
      <c r="E4170" t="s">
        <v>10329</v>
      </c>
      <c r="F4170" t="s">
        <v>10330</v>
      </c>
      <c r="G4170">
        <v>7045</v>
      </c>
      <c r="H4170">
        <v>7045</v>
      </c>
      <c r="I4170">
        <v>7045</v>
      </c>
      <c r="J4170">
        <v>7045</v>
      </c>
      <c r="K4170">
        <v>0</v>
      </c>
      <c r="L4170" s="2">
        <v>0</v>
      </c>
      <c r="M4170" s="2">
        <v>0</v>
      </c>
      <c r="N4170" s="2">
        <v>0</v>
      </c>
      <c r="O4170" s="2">
        <v>45</v>
      </c>
      <c r="P4170" s="2">
        <v>0</v>
      </c>
      <c r="Q4170" s="2">
        <v>0</v>
      </c>
      <c r="R4170" s="2">
        <v>0</v>
      </c>
      <c r="S4170" s="2">
        <v>0</v>
      </c>
      <c r="T4170" s="2">
        <v>0</v>
      </c>
      <c r="U4170" s="2">
        <v>45</v>
      </c>
      <c r="V4170" t="s">
        <v>55</v>
      </c>
    </row>
    <row r="4171" spans="1:22" ht="15.75" hidden="1" thickBot="1" x14ac:dyDescent="0.3">
      <c r="A4171" t="s">
        <v>8265</v>
      </c>
      <c r="B4171" s="6" t="s">
        <v>10530</v>
      </c>
      <c r="C4171" t="s">
        <v>1</v>
      </c>
      <c r="D4171" t="s">
        <v>7706</v>
      </c>
      <c r="E4171" t="s">
        <v>10329</v>
      </c>
      <c r="F4171" t="s">
        <v>10330</v>
      </c>
      <c r="G4171">
        <v>7044</v>
      </c>
      <c r="H4171">
        <v>7044</v>
      </c>
      <c r="I4171">
        <v>7044</v>
      </c>
      <c r="J4171">
        <v>7044</v>
      </c>
      <c r="K4171">
        <v>0</v>
      </c>
      <c r="L4171" s="2">
        <v>0</v>
      </c>
      <c r="M4171" s="2">
        <v>0</v>
      </c>
      <c r="N4171" s="2">
        <v>0</v>
      </c>
      <c r="O4171" s="2">
        <v>91.85</v>
      </c>
      <c r="P4171" s="2">
        <v>0</v>
      </c>
      <c r="Q4171" s="2">
        <v>0</v>
      </c>
      <c r="R4171" s="2">
        <v>0</v>
      </c>
      <c r="S4171" s="2">
        <v>0</v>
      </c>
      <c r="T4171" s="2">
        <v>0</v>
      </c>
      <c r="U4171" s="2">
        <v>91.85</v>
      </c>
      <c r="V4171" t="s">
        <v>55</v>
      </c>
    </row>
    <row r="4172" spans="1:22" ht="15.75" hidden="1" thickBot="1" x14ac:dyDescent="0.3">
      <c r="A4172" t="s">
        <v>8265</v>
      </c>
      <c r="B4172" s="6" t="s">
        <v>10530</v>
      </c>
      <c r="C4172" t="s">
        <v>1</v>
      </c>
      <c r="D4172" t="s">
        <v>7706</v>
      </c>
      <c r="E4172" t="s">
        <v>10329</v>
      </c>
      <c r="F4172" t="s">
        <v>10330</v>
      </c>
      <c r="G4172">
        <v>7043</v>
      </c>
      <c r="H4172">
        <v>7043</v>
      </c>
      <c r="I4172">
        <v>7043</v>
      </c>
      <c r="J4172">
        <v>7043</v>
      </c>
      <c r="K4172">
        <v>0</v>
      </c>
      <c r="L4172" s="2">
        <v>0</v>
      </c>
      <c r="M4172" s="2">
        <v>0</v>
      </c>
      <c r="N4172" s="2">
        <v>0</v>
      </c>
      <c r="O4172" s="2">
        <v>105.9</v>
      </c>
      <c r="P4172" s="2">
        <v>0</v>
      </c>
      <c r="Q4172" s="2">
        <v>0</v>
      </c>
      <c r="R4172" s="2">
        <v>0</v>
      </c>
      <c r="S4172" s="2">
        <v>0</v>
      </c>
      <c r="T4172" s="2">
        <v>0</v>
      </c>
      <c r="U4172" s="2">
        <v>105.9</v>
      </c>
      <c r="V4172" t="s">
        <v>55</v>
      </c>
    </row>
    <row r="4173" spans="1:22" ht="15.75" hidden="1" thickBot="1" x14ac:dyDescent="0.3">
      <c r="A4173" t="s">
        <v>8265</v>
      </c>
      <c r="B4173" s="6" t="s">
        <v>10530</v>
      </c>
      <c r="C4173" t="s">
        <v>1</v>
      </c>
      <c r="D4173" t="s">
        <v>7706</v>
      </c>
      <c r="E4173" t="s">
        <v>10329</v>
      </c>
      <c r="F4173" t="s">
        <v>10330</v>
      </c>
      <c r="G4173">
        <v>7042</v>
      </c>
      <c r="H4173">
        <v>7042</v>
      </c>
      <c r="I4173">
        <v>7042</v>
      </c>
      <c r="J4173">
        <v>7042</v>
      </c>
      <c r="K4173">
        <v>0</v>
      </c>
      <c r="L4173" s="2">
        <v>0</v>
      </c>
      <c r="M4173" s="2">
        <v>0</v>
      </c>
      <c r="N4173" s="2">
        <v>0</v>
      </c>
      <c r="O4173" s="2">
        <v>250.8</v>
      </c>
      <c r="P4173" s="2">
        <v>0</v>
      </c>
      <c r="Q4173" s="2">
        <v>0</v>
      </c>
      <c r="R4173" s="2">
        <v>0</v>
      </c>
      <c r="S4173" s="2">
        <v>0</v>
      </c>
      <c r="T4173" s="2">
        <v>0</v>
      </c>
      <c r="U4173" s="2">
        <v>250.8</v>
      </c>
      <c r="V4173" t="s">
        <v>55</v>
      </c>
    </row>
    <row r="4174" spans="1:22" ht="15.75" hidden="1" thickBot="1" x14ac:dyDescent="0.3">
      <c r="A4174" t="s">
        <v>8265</v>
      </c>
      <c r="B4174" s="6" t="s">
        <v>10530</v>
      </c>
      <c r="C4174" t="s">
        <v>1</v>
      </c>
      <c r="D4174" t="s">
        <v>7706</v>
      </c>
      <c r="E4174" t="s">
        <v>10329</v>
      </c>
      <c r="F4174" t="s">
        <v>10330</v>
      </c>
      <c r="G4174">
        <v>7041</v>
      </c>
      <c r="H4174">
        <v>7041</v>
      </c>
      <c r="I4174">
        <v>7041</v>
      </c>
      <c r="J4174">
        <v>7041</v>
      </c>
      <c r="K4174">
        <v>0</v>
      </c>
      <c r="L4174" s="2">
        <v>0</v>
      </c>
      <c r="M4174" s="2">
        <v>0</v>
      </c>
      <c r="N4174" s="2">
        <v>0</v>
      </c>
      <c r="O4174" s="2">
        <v>67.5</v>
      </c>
      <c r="P4174" s="2">
        <v>0</v>
      </c>
      <c r="Q4174" s="2">
        <v>0</v>
      </c>
      <c r="R4174" s="2">
        <v>0</v>
      </c>
      <c r="S4174" s="2">
        <v>0</v>
      </c>
      <c r="T4174" s="2">
        <v>0</v>
      </c>
      <c r="U4174" s="2">
        <v>67.5</v>
      </c>
      <c r="V4174" t="s">
        <v>55</v>
      </c>
    </row>
    <row r="4175" spans="1:22" ht="15.75" hidden="1" thickBot="1" x14ac:dyDescent="0.3">
      <c r="A4175" t="s">
        <v>8265</v>
      </c>
      <c r="B4175" s="6" t="s">
        <v>10530</v>
      </c>
      <c r="C4175" t="s">
        <v>1</v>
      </c>
      <c r="D4175" t="s">
        <v>7706</v>
      </c>
      <c r="E4175" t="s">
        <v>10329</v>
      </c>
      <c r="F4175" t="s">
        <v>10330</v>
      </c>
      <c r="G4175">
        <v>7040</v>
      </c>
      <c r="H4175">
        <v>7040</v>
      </c>
      <c r="I4175">
        <v>7040</v>
      </c>
      <c r="J4175">
        <v>7040</v>
      </c>
      <c r="K4175">
        <v>0</v>
      </c>
      <c r="L4175" s="2">
        <v>0</v>
      </c>
      <c r="M4175" s="2">
        <v>0</v>
      </c>
      <c r="N4175" s="2">
        <v>0</v>
      </c>
      <c r="O4175" s="2">
        <v>14.55</v>
      </c>
      <c r="P4175" s="2">
        <v>0</v>
      </c>
      <c r="Q4175" s="2">
        <v>0</v>
      </c>
      <c r="R4175" s="2">
        <v>0</v>
      </c>
      <c r="S4175" s="2">
        <v>0</v>
      </c>
      <c r="T4175" s="2">
        <v>0</v>
      </c>
      <c r="U4175" s="2">
        <v>14.55</v>
      </c>
      <c r="V4175" t="s">
        <v>55</v>
      </c>
    </row>
    <row r="4176" spans="1:22" ht="15.75" hidden="1" thickBot="1" x14ac:dyDescent="0.3">
      <c r="A4176" t="s">
        <v>8265</v>
      </c>
      <c r="B4176" s="6" t="s">
        <v>10530</v>
      </c>
      <c r="C4176" t="s">
        <v>1</v>
      </c>
      <c r="D4176" t="s">
        <v>7706</v>
      </c>
      <c r="E4176" t="s">
        <v>10329</v>
      </c>
      <c r="F4176" t="s">
        <v>10330</v>
      </c>
      <c r="G4176">
        <v>7039</v>
      </c>
      <c r="H4176">
        <v>7039</v>
      </c>
      <c r="I4176">
        <v>7039</v>
      </c>
      <c r="J4176">
        <v>7039</v>
      </c>
      <c r="K4176">
        <v>0</v>
      </c>
      <c r="L4176" s="2">
        <v>0</v>
      </c>
      <c r="M4176" s="2">
        <v>0</v>
      </c>
      <c r="N4176" s="2">
        <v>0</v>
      </c>
      <c r="O4176" s="2">
        <v>2.2999999999999998</v>
      </c>
      <c r="P4176" s="2">
        <v>0</v>
      </c>
      <c r="Q4176" s="2">
        <v>0</v>
      </c>
      <c r="R4176" s="2">
        <v>0</v>
      </c>
      <c r="S4176" s="2">
        <v>0</v>
      </c>
      <c r="T4176" s="2">
        <v>0</v>
      </c>
      <c r="U4176" s="2">
        <v>2.2999999999999998</v>
      </c>
      <c r="V4176" t="s">
        <v>55</v>
      </c>
    </row>
    <row r="4177" spans="1:22" ht="15.75" hidden="1" thickBot="1" x14ac:dyDescent="0.3">
      <c r="A4177" t="s">
        <v>8265</v>
      </c>
      <c r="B4177" s="6" t="s">
        <v>10530</v>
      </c>
      <c r="C4177" t="s">
        <v>1</v>
      </c>
      <c r="D4177" t="s">
        <v>7706</v>
      </c>
      <c r="E4177" t="s">
        <v>10329</v>
      </c>
      <c r="F4177" t="s">
        <v>10330</v>
      </c>
      <c r="G4177">
        <v>7038</v>
      </c>
      <c r="H4177">
        <v>7038</v>
      </c>
      <c r="I4177">
        <v>7038</v>
      </c>
      <c r="J4177">
        <v>7038</v>
      </c>
      <c r="K4177">
        <v>0</v>
      </c>
      <c r="L4177" s="2">
        <v>0</v>
      </c>
      <c r="M4177" s="2">
        <v>0</v>
      </c>
      <c r="N4177" s="2">
        <v>0</v>
      </c>
      <c r="O4177" s="2">
        <v>312.5</v>
      </c>
      <c r="P4177" s="2">
        <v>0</v>
      </c>
      <c r="Q4177" s="2">
        <v>0</v>
      </c>
      <c r="R4177" s="2">
        <v>0</v>
      </c>
      <c r="S4177" s="2">
        <v>0</v>
      </c>
      <c r="T4177" s="2">
        <v>0</v>
      </c>
      <c r="U4177" s="2">
        <v>312.5</v>
      </c>
      <c r="V4177" t="s">
        <v>55</v>
      </c>
    </row>
    <row r="4178" spans="1:22" ht="15.75" hidden="1" thickBot="1" x14ac:dyDescent="0.3">
      <c r="A4178" t="s">
        <v>8265</v>
      </c>
      <c r="B4178" s="6" t="s">
        <v>10530</v>
      </c>
      <c r="C4178" t="s">
        <v>1</v>
      </c>
      <c r="D4178" t="s">
        <v>7706</v>
      </c>
      <c r="E4178" t="s">
        <v>10329</v>
      </c>
      <c r="F4178" t="s">
        <v>10330</v>
      </c>
      <c r="G4178">
        <v>7037</v>
      </c>
      <c r="H4178">
        <v>7037</v>
      </c>
      <c r="I4178">
        <v>7037</v>
      </c>
      <c r="J4178">
        <v>7037</v>
      </c>
      <c r="K4178">
        <v>0</v>
      </c>
      <c r="L4178" s="2">
        <v>0</v>
      </c>
      <c r="M4178" s="2">
        <v>0</v>
      </c>
      <c r="N4178" s="2">
        <v>0</v>
      </c>
      <c r="O4178" s="2">
        <v>50</v>
      </c>
      <c r="P4178" s="2">
        <v>0</v>
      </c>
      <c r="Q4178" s="2">
        <v>0</v>
      </c>
      <c r="R4178" s="2">
        <v>0</v>
      </c>
      <c r="S4178" s="2">
        <v>0</v>
      </c>
      <c r="T4178" s="2">
        <v>0</v>
      </c>
      <c r="U4178" s="2">
        <v>50</v>
      </c>
      <c r="V4178" t="s">
        <v>55</v>
      </c>
    </row>
    <row r="4179" spans="1:22" ht="15.75" hidden="1" thickBot="1" x14ac:dyDescent="0.3">
      <c r="A4179" t="s">
        <v>8265</v>
      </c>
      <c r="B4179" s="6" t="s">
        <v>10530</v>
      </c>
      <c r="C4179" t="s">
        <v>1</v>
      </c>
      <c r="D4179" t="s">
        <v>7706</v>
      </c>
      <c r="E4179" t="s">
        <v>10329</v>
      </c>
      <c r="F4179" t="s">
        <v>10330</v>
      </c>
      <c r="G4179">
        <v>7036</v>
      </c>
      <c r="H4179">
        <v>7036</v>
      </c>
      <c r="I4179">
        <v>7036</v>
      </c>
      <c r="J4179">
        <v>7036</v>
      </c>
      <c r="K4179">
        <v>0</v>
      </c>
      <c r="L4179" s="2">
        <v>0</v>
      </c>
      <c r="M4179" s="2">
        <v>0</v>
      </c>
      <c r="N4179" s="2">
        <v>0</v>
      </c>
      <c r="O4179" s="2">
        <v>9</v>
      </c>
      <c r="P4179" s="2">
        <v>0</v>
      </c>
      <c r="Q4179" s="2">
        <v>0</v>
      </c>
      <c r="R4179" s="2">
        <v>0</v>
      </c>
      <c r="S4179" s="2">
        <v>0</v>
      </c>
      <c r="T4179" s="2">
        <v>0</v>
      </c>
      <c r="U4179" s="2">
        <v>9</v>
      </c>
      <c r="V4179" t="s">
        <v>55</v>
      </c>
    </row>
    <row r="4180" spans="1:22" ht="15.75" hidden="1" thickBot="1" x14ac:dyDescent="0.3">
      <c r="A4180" t="s">
        <v>8265</v>
      </c>
      <c r="B4180" s="6" t="s">
        <v>10530</v>
      </c>
      <c r="C4180" t="s">
        <v>1</v>
      </c>
      <c r="D4180" t="s">
        <v>7706</v>
      </c>
      <c r="E4180" t="s">
        <v>10329</v>
      </c>
      <c r="F4180" t="s">
        <v>10330</v>
      </c>
      <c r="G4180">
        <v>7035</v>
      </c>
      <c r="H4180">
        <v>7035</v>
      </c>
      <c r="I4180">
        <v>7035</v>
      </c>
      <c r="J4180">
        <v>7035</v>
      </c>
      <c r="K4180">
        <v>0</v>
      </c>
      <c r="L4180" s="2">
        <v>0</v>
      </c>
      <c r="M4180" s="2">
        <v>0</v>
      </c>
      <c r="N4180" s="2">
        <v>0</v>
      </c>
      <c r="O4180" s="2">
        <v>5.3</v>
      </c>
      <c r="P4180" s="2">
        <v>0</v>
      </c>
      <c r="Q4180" s="2">
        <v>0</v>
      </c>
      <c r="R4180" s="2">
        <v>0</v>
      </c>
      <c r="S4180" s="2">
        <v>0</v>
      </c>
      <c r="T4180" s="2">
        <v>0</v>
      </c>
      <c r="U4180" s="2">
        <v>5.3</v>
      </c>
      <c r="V4180" t="s">
        <v>55</v>
      </c>
    </row>
    <row r="4181" spans="1:22" ht="15.75" hidden="1" thickBot="1" x14ac:dyDescent="0.3">
      <c r="A4181" t="s">
        <v>8265</v>
      </c>
      <c r="B4181" s="6" t="s">
        <v>10530</v>
      </c>
      <c r="C4181" t="s">
        <v>1</v>
      </c>
      <c r="D4181" t="s">
        <v>7706</v>
      </c>
      <c r="E4181" t="s">
        <v>10329</v>
      </c>
      <c r="F4181" t="s">
        <v>10330</v>
      </c>
      <c r="G4181">
        <v>7034</v>
      </c>
      <c r="H4181">
        <v>7034</v>
      </c>
      <c r="I4181">
        <v>7034</v>
      </c>
      <c r="J4181">
        <v>7034</v>
      </c>
      <c r="K4181">
        <v>0</v>
      </c>
      <c r="L4181" s="2">
        <v>0</v>
      </c>
      <c r="M4181" s="2">
        <v>0</v>
      </c>
      <c r="N4181" s="2">
        <v>0</v>
      </c>
      <c r="O4181" s="2">
        <v>144.9</v>
      </c>
      <c r="P4181" s="2">
        <v>0</v>
      </c>
      <c r="Q4181" s="2">
        <v>0</v>
      </c>
      <c r="R4181" s="2">
        <v>0</v>
      </c>
      <c r="S4181" s="2">
        <v>0</v>
      </c>
      <c r="T4181" s="2">
        <v>0</v>
      </c>
      <c r="U4181" s="2">
        <v>144.9</v>
      </c>
      <c r="V4181" t="s">
        <v>55</v>
      </c>
    </row>
    <row r="4182" spans="1:22" ht="15.75" hidden="1" thickBot="1" x14ac:dyDescent="0.3">
      <c r="A4182" t="s">
        <v>8265</v>
      </c>
      <c r="B4182" s="6" t="s">
        <v>10530</v>
      </c>
      <c r="C4182" t="s">
        <v>1</v>
      </c>
      <c r="D4182" t="s">
        <v>7706</v>
      </c>
      <c r="E4182" t="s">
        <v>10329</v>
      </c>
      <c r="F4182" t="s">
        <v>10330</v>
      </c>
      <c r="G4182">
        <v>7033</v>
      </c>
      <c r="H4182">
        <v>7033</v>
      </c>
      <c r="I4182">
        <v>7033</v>
      </c>
      <c r="J4182">
        <v>7033</v>
      </c>
      <c r="K4182">
        <v>0</v>
      </c>
      <c r="L4182" s="2">
        <v>0</v>
      </c>
      <c r="M4182" s="2">
        <v>0</v>
      </c>
      <c r="N4182" s="2">
        <v>0</v>
      </c>
      <c r="O4182" s="2">
        <v>237.25</v>
      </c>
      <c r="P4182" s="2">
        <v>0</v>
      </c>
      <c r="Q4182" s="2">
        <v>0</v>
      </c>
      <c r="R4182" s="2">
        <v>0</v>
      </c>
      <c r="S4182" s="2">
        <v>0</v>
      </c>
      <c r="T4182" s="2">
        <v>0</v>
      </c>
      <c r="U4182" s="2">
        <v>237.25</v>
      </c>
      <c r="V4182" t="s">
        <v>55</v>
      </c>
    </row>
    <row r="4183" spans="1:22" ht="15.75" hidden="1" thickBot="1" x14ac:dyDescent="0.3">
      <c r="A4183" t="s">
        <v>8265</v>
      </c>
      <c r="B4183" s="6" t="s">
        <v>10530</v>
      </c>
      <c r="C4183" t="s">
        <v>1</v>
      </c>
      <c r="D4183" t="s">
        <v>7706</v>
      </c>
      <c r="E4183" t="s">
        <v>10329</v>
      </c>
      <c r="F4183" t="s">
        <v>10330</v>
      </c>
      <c r="G4183">
        <v>7032</v>
      </c>
      <c r="H4183">
        <v>7032</v>
      </c>
      <c r="I4183">
        <v>7032</v>
      </c>
      <c r="J4183">
        <v>7032</v>
      </c>
      <c r="K4183">
        <v>0</v>
      </c>
      <c r="L4183" s="2">
        <v>0</v>
      </c>
      <c r="M4183" s="2">
        <v>0</v>
      </c>
      <c r="N4183" s="2">
        <v>0</v>
      </c>
      <c r="O4183" s="2">
        <v>33</v>
      </c>
      <c r="P4183" s="2">
        <v>0</v>
      </c>
      <c r="Q4183" s="2">
        <v>0</v>
      </c>
      <c r="R4183" s="2">
        <v>0</v>
      </c>
      <c r="S4183" s="2">
        <v>0</v>
      </c>
      <c r="T4183" s="2">
        <v>0</v>
      </c>
      <c r="U4183" s="2">
        <v>33</v>
      </c>
      <c r="V4183" t="s">
        <v>55</v>
      </c>
    </row>
    <row r="4184" spans="1:22" ht="15.75" hidden="1" thickBot="1" x14ac:dyDescent="0.3">
      <c r="A4184" t="s">
        <v>8265</v>
      </c>
      <c r="B4184" s="6" t="s">
        <v>10530</v>
      </c>
      <c r="C4184" t="s">
        <v>1</v>
      </c>
      <c r="D4184" t="s">
        <v>7706</v>
      </c>
      <c r="E4184" t="s">
        <v>10329</v>
      </c>
      <c r="F4184" t="s">
        <v>10330</v>
      </c>
      <c r="G4184">
        <v>7031</v>
      </c>
      <c r="H4184">
        <v>7031</v>
      </c>
      <c r="I4184">
        <v>7031</v>
      </c>
      <c r="J4184">
        <v>7031</v>
      </c>
      <c r="K4184">
        <v>0</v>
      </c>
      <c r="L4184" s="2">
        <v>0</v>
      </c>
      <c r="M4184" s="2">
        <v>0</v>
      </c>
      <c r="N4184" s="2">
        <v>0</v>
      </c>
      <c r="O4184" s="2">
        <v>329</v>
      </c>
      <c r="P4184" s="2">
        <v>0</v>
      </c>
      <c r="Q4184" s="2">
        <v>0</v>
      </c>
      <c r="R4184" s="2">
        <v>0</v>
      </c>
      <c r="S4184" s="2">
        <v>0</v>
      </c>
      <c r="T4184" s="2">
        <v>0</v>
      </c>
      <c r="U4184" s="2">
        <v>329</v>
      </c>
      <c r="V4184" t="s">
        <v>55</v>
      </c>
    </row>
    <row r="4185" spans="1:22" ht="15.75" hidden="1" thickBot="1" x14ac:dyDescent="0.3">
      <c r="A4185" t="s">
        <v>8265</v>
      </c>
      <c r="B4185" s="6" t="s">
        <v>10530</v>
      </c>
      <c r="C4185" t="s">
        <v>1</v>
      </c>
      <c r="D4185" t="s">
        <v>7706</v>
      </c>
      <c r="E4185" t="s">
        <v>10329</v>
      </c>
      <c r="F4185" t="s">
        <v>10330</v>
      </c>
      <c r="G4185">
        <v>7030</v>
      </c>
      <c r="H4185">
        <v>7030</v>
      </c>
      <c r="I4185">
        <v>7030</v>
      </c>
      <c r="J4185">
        <v>7030</v>
      </c>
      <c r="K4185">
        <v>0</v>
      </c>
      <c r="L4185" s="2">
        <v>0</v>
      </c>
      <c r="M4185" s="2">
        <v>0</v>
      </c>
      <c r="N4185" s="2">
        <v>0</v>
      </c>
      <c r="O4185" s="2">
        <v>11.1</v>
      </c>
      <c r="P4185" s="2">
        <v>0</v>
      </c>
      <c r="Q4185" s="2">
        <v>0</v>
      </c>
      <c r="R4185" s="2">
        <v>0</v>
      </c>
      <c r="S4185" s="2">
        <v>0</v>
      </c>
      <c r="T4185" s="2">
        <v>0</v>
      </c>
      <c r="U4185" s="2">
        <v>11.1</v>
      </c>
      <c r="V4185" t="s">
        <v>55</v>
      </c>
    </row>
    <row r="4186" spans="1:22" ht="15.75" hidden="1" thickBot="1" x14ac:dyDescent="0.3">
      <c r="A4186" t="s">
        <v>8265</v>
      </c>
      <c r="B4186" s="6" t="s">
        <v>10530</v>
      </c>
      <c r="C4186" t="s">
        <v>1</v>
      </c>
      <c r="D4186" t="s">
        <v>7706</v>
      </c>
      <c r="E4186" t="s">
        <v>10329</v>
      </c>
      <c r="F4186" t="s">
        <v>10330</v>
      </c>
      <c r="G4186">
        <v>7029</v>
      </c>
      <c r="H4186">
        <v>7029</v>
      </c>
      <c r="I4186">
        <v>7029</v>
      </c>
      <c r="J4186">
        <v>7029</v>
      </c>
      <c r="K4186">
        <v>0</v>
      </c>
      <c r="L4186" s="2">
        <v>0</v>
      </c>
      <c r="M4186" s="2">
        <v>0</v>
      </c>
      <c r="N4186" s="2">
        <v>0</v>
      </c>
      <c r="O4186" s="2">
        <v>445</v>
      </c>
      <c r="P4186" s="2">
        <v>0</v>
      </c>
      <c r="Q4186" s="2">
        <v>0</v>
      </c>
      <c r="R4186" s="2">
        <v>0</v>
      </c>
      <c r="S4186" s="2">
        <v>0</v>
      </c>
      <c r="T4186" s="2">
        <v>0</v>
      </c>
      <c r="U4186" s="2">
        <v>445</v>
      </c>
      <c r="V4186" t="s">
        <v>55</v>
      </c>
    </row>
    <row r="4187" spans="1:22" ht="15.75" hidden="1" thickBot="1" x14ac:dyDescent="0.3">
      <c r="A4187" t="s">
        <v>8265</v>
      </c>
      <c r="B4187" s="6" t="s">
        <v>10530</v>
      </c>
      <c r="C4187" t="s">
        <v>1</v>
      </c>
      <c r="D4187" t="s">
        <v>7706</v>
      </c>
      <c r="E4187" t="s">
        <v>10329</v>
      </c>
      <c r="F4187" t="s">
        <v>10330</v>
      </c>
      <c r="G4187">
        <v>7028</v>
      </c>
      <c r="H4187">
        <v>7028</v>
      </c>
      <c r="I4187">
        <v>7028</v>
      </c>
      <c r="J4187">
        <v>7028</v>
      </c>
      <c r="K4187">
        <v>0</v>
      </c>
      <c r="L4187" s="2">
        <v>0</v>
      </c>
      <c r="M4187" s="2">
        <v>0</v>
      </c>
      <c r="N4187" s="2">
        <v>0</v>
      </c>
      <c r="O4187" s="2">
        <v>595</v>
      </c>
      <c r="P4187" s="2">
        <v>0</v>
      </c>
      <c r="Q4187" s="2">
        <v>0</v>
      </c>
      <c r="R4187" s="2">
        <v>0</v>
      </c>
      <c r="S4187" s="2">
        <v>0</v>
      </c>
      <c r="T4187" s="2">
        <v>0</v>
      </c>
      <c r="U4187" s="2">
        <v>595</v>
      </c>
      <c r="V4187" t="s">
        <v>55</v>
      </c>
    </row>
    <row r="4188" spans="1:22" ht="15.75" hidden="1" thickBot="1" x14ac:dyDescent="0.3">
      <c r="A4188" t="s">
        <v>8265</v>
      </c>
      <c r="B4188" s="6" t="s">
        <v>10530</v>
      </c>
      <c r="C4188" t="s">
        <v>1</v>
      </c>
      <c r="D4188" t="s">
        <v>7706</v>
      </c>
      <c r="E4188" t="s">
        <v>10329</v>
      </c>
      <c r="F4188" t="s">
        <v>10330</v>
      </c>
      <c r="G4188">
        <v>7027</v>
      </c>
      <c r="H4188">
        <v>7027</v>
      </c>
      <c r="I4188">
        <v>7027</v>
      </c>
      <c r="J4188">
        <v>7027</v>
      </c>
      <c r="K4188">
        <v>0</v>
      </c>
      <c r="L4188" s="2">
        <v>0</v>
      </c>
      <c r="M4188" s="2">
        <v>0</v>
      </c>
      <c r="N4188" s="2">
        <v>0</v>
      </c>
      <c r="O4188" s="2">
        <v>36.6</v>
      </c>
      <c r="P4188" s="2">
        <v>0</v>
      </c>
      <c r="Q4188" s="2">
        <v>0</v>
      </c>
      <c r="R4188" s="2">
        <v>0</v>
      </c>
      <c r="S4188" s="2">
        <v>0</v>
      </c>
      <c r="T4188" s="2">
        <v>0</v>
      </c>
      <c r="U4188" s="2">
        <v>36.6</v>
      </c>
      <c r="V4188" t="s">
        <v>55</v>
      </c>
    </row>
    <row r="4189" spans="1:22" ht="15.75" hidden="1" thickBot="1" x14ac:dyDescent="0.3">
      <c r="A4189" t="s">
        <v>8265</v>
      </c>
      <c r="B4189" s="6" t="s">
        <v>10530</v>
      </c>
      <c r="C4189" t="s">
        <v>1</v>
      </c>
      <c r="D4189" t="s">
        <v>7706</v>
      </c>
      <c r="E4189" t="s">
        <v>10329</v>
      </c>
      <c r="F4189" t="s">
        <v>10330</v>
      </c>
      <c r="G4189">
        <v>7026</v>
      </c>
      <c r="H4189">
        <v>7026</v>
      </c>
      <c r="I4189">
        <v>7026</v>
      </c>
      <c r="J4189">
        <v>7026</v>
      </c>
      <c r="K4189">
        <v>0</v>
      </c>
      <c r="L4189" s="2">
        <v>0</v>
      </c>
      <c r="M4189" s="2">
        <v>0</v>
      </c>
      <c r="N4189" s="2">
        <v>0</v>
      </c>
      <c r="O4189" s="2">
        <v>166.2</v>
      </c>
      <c r="P4189" s="2">
        <v>0</v>
      </c>
      <c r="Q4189" s="2">
        <v>0</v>
      </c>
      <c r="R4189" s="2">
        <v>0</v>
      </c>
      <c r="S4189" s="2">
        <v>0</v>
      </c>
      <c r="T4189" s="2">
        <v>0</v>
      </c>
      <c r="U4189" s="2">
        <v>166.2</v>
      </c>
      <c r="V4189" t="s">
        <v>55</v>
      </c>
    </row>
    <row r="4190" spans="1:22" ht="15.75" hidden="1" thickBot="1" x14ac:dyDescent="0.3">
      <c r="A4190" t="s">
        <v>8265</v>
      </c>
      <c r="B4190" s="6" t="s">
        <v>10530</v>
      </c>
      <c r="C4190" t="s">
        <v>1</v>
      </c>
      <c r="D4190" t="s">
        <v>7706</v>
      </c>
      <c r="E4190" t="s">
        <v>10329</v>
      </c>
      <c r="F4190" t="s">
        <v>10330</v>
      </c>
      <c r="G4190">
        <v>7025</v>
      </c>
      <c r="H4190">
        <v>7025</v>
      </c>
      <c r="I4190">
        <v>7025</v>
      </c>
      <c r="J4190">
        <v>7025</v>
      </c>
      <c r="K4190">
        <v>0</v>
      </c>
      <c r="L4190" s="2">
        <v>0</v>
      </c>
      <c r="M4190" s="2">
        <v>0</v>
      </c>
      <c r="N4190" s="2">
        <v>0</v>
      </c>
      <c r="O4190" s="2">
        <v>44</v>
      </c>
      <c r="P4190" s="2">
        <v>0</v>
      </c>
      <c r="Q4190" s="2">
        <v>0</v>
      </c>
      <c r="R4190" s="2">
        <v>0</v>
      </c>
      <c r="S4190" s="2">
        <v>0</v>
      </c>
      <c r="T4190" s="2">
        <v>0</v>
      </c>
      <c r="U4190" s="2">
        <v>44</v>
      </c>
      <c r="V4190" t="s">
        <v>55</v>
      </c>
    </row>
    <row r="4191" spans="1:22" ht="15.75" hidden="1" thickBot="1" x14ac:dyDescent="0.3">
      <c r="A4191" t="s">
        <v>8265</v>
      </c>
      <c r="B4191" s="6" t="s">
        <v>10530</v>
      </c>
      <c r="C4191" t="s">
        <v>1</v>
      </c>
      <c r="D4191" t="s">
        <v>7706</v>
      </c>
      <c r="E4191" t="s">
        <v>10329</v>
      </c>
      <c r="F4191" t="s">
        <v>10330</v>
      </c>
      <c r="G4191">
        <v>7024</v>
      </c>
      <c r="H4191">
        <v>7024</v>
      </c>
      <c r="I4191">
        <v>7024</v>
      </c>
      <c r="J4191">
        <v>7024</v>
      </c>
      <c r="K4191">
        <v>0</v>
      </c>
      <c r="L4191" s="2">
        <v>0</v>
      </c>
      <c r="M4191" s="2">
        <v>0</v>
      </c>
      <c r="N4191" s="2">
        <v>0</v>
      </c>
      <c r="O4191" s="2">
        <v>336.34</v>
      </c>
      <c r="P4191" s="2">
        <v>0</v>
      </c>
      <c r="Q4191" s="2">
        <v>0</v>
      </c>
      <c r="R4191" s="2">
        <v>0</v>
      </c>
      <c r="S4191" s="2">
        <v>0</v>
      </c>
      <c r="T4191" s="2">
        <v>0</v>
      </c>
      <c r="U4191" s="2">
        <v>336.34</v>
      </c>
      <c r="V4191" t="s">
        <v>55</v>
      </c>
    </row>
    <row r="4192" spans="1:22" ht="15.75" hidden="1" thickBot="1" x14ac:dyDescent="0.3">
      <c r="A4192" t="s">
        <v>8265</v>
      </c>
      <c r="B4192" s="6" t="s">
        <v>10530</v>
      </c>
      <c r="C4192" t="s">
        <v>1</v>
      </c>
      <c r="D4192" t="s">
        <v>7706</v>
      </c>
      <c r="E4192" t="s">
        <v>10329</v>
      </c>
      <c r="F4192" t="s">
        <v>10330</v>
      </c>
      <c r="G4192">
        <v>7023</v>
      </c>
      <c r="H4192">
        <v>7023</v>
      </c>
      <c r="I4192">
        <v>7023</v>
      </c>
      <c r="J4192">
        <v>7023</v>
      </c>
      <c r="K4192">
        <v>0</v>
      </c>
      <c r="L4192" s="2">
        <v>0</v>
      </c>
      <c r="M4192" s="2">
        <v>0</v>
      </c>
      <c r="N4192" s="2">
        <v>0</v>
      </c>
      <c r="O4192" s="2">
        <v>453.6</v>
      </c>
      <c r="P4192" s="2">
        <v>0</v>
      </c>
      <c r="Q4192" s="2">
        <v>0</v>
      </c>
      <c r="R4192" s="2">
        <v>0</v>
      </c>
      <c r="S4192" s="2">
        <v>0</v>
      </c>
      <c r="T4192" s="2">
        <v>0</v>
      </c>
      <c r="U4192" s="2">
        <v>453.6</v>
      </c>
      <c r="V4192" t="s">
        <v>55</v>
      </c>
    </row>
    <row r="4193" spans="1:22" ht="15.75" hidden="1" thickBot="1" x14ac:dyDescent="0.3">
      <c r="A4193" t="s">
        <v>8265</v>
      </c>
      <c r="B4193" s="6" t="s">
        <v>10529</v>
      </c>
      <c r="C4193" t="s">
        <v>1</v>
      </c>
      <c r="D4193" t="s">
        <v>7706</v>
      </c>
      <c r="E4193" t="s">
        <v>10329</v>
      </c>
      <c r="F4193" t="s">
        <v>10330</v>
      </c>
      <c r="G4193">
        <v>7022</v>
      </c>
      <c r="H4193">
        <v>7022</v>
      </c>
      <c r="I4193">
        <v>7022</v>
      </c>
      <c r="J4193">
        <v>7022</v>
      </c>
      <c r="K4193">
        <v>0</v>
      </c>
      <c r="L4193" s="2">
        <v>0</v>
      </c>
      <c r="M4193" s="2">
        <v>0</v>
      </c>
      <c r="N4193" s="2">
        <v>0</v>
      </c>
      <c r="O4193" s="2">
        <v>452</v>
      </c>
      <c r="P4193" s="2">
        <v>0</v>
      </c>
      <c r="Q4193" s="2">
        <v>0</v>
      </c>
      <c r="R4193" s="2">
        <v>0</v>
      </c>
      <c r="S4193" s="2">
        <v>0</v>
      </c>
      <c r="T4193" s="2">
        <v>0</v>
      </c>
      <c r="U4193" s="2">
        <v>452</v>
      </c>
      <c r="V4193" t="s">
        <v>55</v>
      </c>
    </row>
    <row r="4194" spans="1:22" ht="15.75" hidden="1" thickBot="1" x14ac:dyDescent="0.3">
      <c r="A4194" t="s">
        <v>8265</v>
      </c>
      <c r="B4194" s="6" t="s">
        <v>10529</v>
      </c>
      <c r="C4194" t="s">
        <v>1</v>
      </c>
      <c r="D4194" t="s">
        <v>7706</v>
      </c>
      <c r="E4194" t="s">
        <v>10329</v>
      </c>
      <c r="F4194" t="s">
        <v>10330</v>
      </c>
      <c r="G4194">
        <v>7021</v>
      </c>
      <c r="H4194">
        <v>7021</v>
      </c>
      <c r="I4194">
        <v>7021</v>
      </c>
      <c r="J4194">
        <v>7021</v>
      </c>
      <c r="K4194">
        <v>0</v>
      </c>
      <c r="L4194" s="2">
        <v>0</v>
      </c>
      <c r="M4194" s="2">
        <v>0</v>
      </c>
      <c r="N4194" s="2">
        <v>0</v>
      </c>
      <c r="O4194" s="2">
        <v>82.5</v>
      </c>
      <c r="P4194" s="2">
        <v>0</v>
      </c>
      <c r="Q4194" s="2">
        <v>0</v>
      </c>
      <c r="R4194" s="2">
        <v>0</v>
      </c>
      <c r="S4194" s="2">
        <v>0</v>
      </c>
      <c r="T4194" s="2">
        <v>0</v>
      </c>
      <c r="U4194" s="2">
        <v>82.5</v>
      </c>
      <c r="V4194" t="s">
        <v>55</v>
      </c>
    </row>
    <row r="4195" spans="1:22" ht="15.75" hidden="1" thickBot="1" x14ac:dyDescent="0.3">
      <c r="A4195" t="s">
        <v>8265</v>
      </c>
      <c r="B4195" s="6" t="s">
        <v>10529</v>
      </c>
      <c r="C4195" t="s">
        <v>1</v>
      </c>
      <c r="D4195" t="s">
        <v>7706</v>
      </c>
      <c r="E4195" t="s">
        <v>10329</v>
      </c>
      <c r="F4195" t="s">
        <v>10330</v>
      </c>
      <c r="G4195">
        <v>7020</v>
      </c>
      <c r="H4195">
        <v>7020</v>
      </c>
      <c r="I4195">
        <v>7020</v>
      </c>
      <c r="J4195">
        <v>7020</v>
      </c>
      <c r="K4195">
        <v>0</v>
      </c>
      <c r="L4195" s="2">
        <v>0</v>
      </c>
      <c r="M4195" s="2">
        <v>0</v>
      </c>
      <c r="N4195" s="2">
        <v>0</v>
      </c>
      <c r="O4195" s="2">
        <v>48</v>
      </c>
      <c r="P4195" s="2">
        <v>0</v>
      </c>
      <c r="Q4195" s="2">
        <v>0</v>
      </c>
      <c r="R4195" s="2">
        <v>0</v>
      </c>
      <c r="S4195" s="2">
        <v>0</v>
      </c>
      <c r="T4195" s="2">
        <v>0</v>
      </c>
      <c r="U4195" s="2">
        <v>48</v>
      </c>
      <c r="V4195" t="s">
        <v>55</v>
      </c>
    </row>
    <row r="4196" spans="1:22" ht="15.75" hidden="1" thickBot="1" x14ac:dyDescent="0.3">
      <c r="A4196" t="s">
        <v>8265</v>
      </c>
      <c r="B4196" s="6" t="s">
        <v>10529</v>
      </c>
      <c r="C4196" t="s">
        <v>1</v>
      </c>
      <c r="D4196" t="s">
        <v>7706</v>
      </c>
      <c r="E4196" t="s">
        <v>10329</v>
      </c>
      <c r="F4196" t="s">
        <v>10330</v>
      </c>
      <c r="G4196">
        <v>7019</v>
      </c>
      <c r="H4196">
        <v>7019</v>
      </c>
      <c r="I4196">
        <v>7019</v>
      </c>
      <c r="J4196">
        <v>7019</v>
      </c>
      <c r="K4196">
        <v>0</v>
      </c>
      <c r="L4196" s="2">
        <v>0</v>
      </c>
      <c r="M4196" s="2">
        <v>0</v>
      </c>
      <c r="N4196" s="2">
        <v>0</v>
      </c>
      <c r="O4196" s="2">
        <v>28.8</v>
      </c>
      <c r="P4196" s="2">
        <v>0</v>
      </c>
      <c r="Q4196" s="2">
        <v>0</v>
      </c>
      <c r="R4196" s="2">
        <v>0</v>
      </c>
      <c r="S4196" s="2">
        <v>0</v>
      </c>
      <c r="T4196" s="2">
        <v>0</v>
      </c>
      <c r="U4196" s="2">
        <v>28.8</v>
      </c>
      <c r="V4196" t="s">
        <v>55</v>
      </c>
    </row>
    <row r="4197" spans="1:22" ht="15.75" hidden="1" thickBot="1" x14ac:dyDescent="0.3">
      <c r="A4197" t="s">
        <v>8265</v>
      </c>
      <c r="B4197" s="6" t="s">
        <v>10529</v>
      </c>
      <c r="C4197" t="s">
        <v>1</v>
      </c>
      <c r="D4197" t="s">
        <v>7706</v>
      </c>
      <c r="E4197" t="s">
        <v>10329</v>
      </c>
      <c r="F4197" t="s">
        <v>10330</v>
      </c>
      <c r="G4197">
        <v>7018</v>
      </c>
      <c r="H4197">
        <v>7018</v>
      </c>
      <c r="I4197">
        <v>7018</v>
      </c>
      <c r="J4197">
        <v>7018</v>
      </c>
      <c r="K4197">
        <v>0</v>
      </c>
      <c r="L4197" s="2">
        <v>0</v>
      </c>
      <c r="M4197" s="2">
        <v>0</v>
      </c>
      <c r="N4197" s="2">
        <v>0</v>
      </c>
      <c r="O4197" s="2">
        <v>315</v>
      </c>
      <c r="P4197" s="2">
        <v>0</v>
      </c>
      <c r="Q4197" s="2">
        <v>0</v>
      </c>
      <c r="R4197" s="2">
        <v>0</v>
      </c>
      <c r="S4197" s="2">
        <v>0</v>
      </c>
      <c r="T4197" s="2">
        <v>0</v>
      </c>
      <c r="U4197" s="2">
        <v>315</v>
      </c>
      <c r="V4197" t="s">
        <v>55</v>
      </c>
    </row>
    <row r="4198" spans="1:22" ht="15.75" hidden="1" thickBot="1" x14ac:dyDescent="0.3">
      <c r="A4198" t="s">
        <v>8265</v>
      </c>
      <c r="B4198" s="6" t="s">
        <v>10529</v>
      </c>
      <c r="C4198" t="s">
        <v>1</v>
      </c>
      <c r="D4198" t="s">
        <v>7706</v>
      </c>
      <c r="E4198" t="s">
        <v>10329</v>
      </c>
      <c r="F4198" t="s">
        <v>10330</v>
      </c>
      <c r="G4198">
        <v>7017</v>
      </c>
      <c r="H4198">
        <v>7017</v>
      </c>
      <c r="I4198">
        <v>7017</v>
      </c>
      <c r="J4198">
        <v>7017</v>
      </c>
      <c r="K4198">
        <v>0</v>
      </c>
      <c r="L4198" s="2">
        <v>0</v>
      </c>
      <c r="M4198" s="2">
        <v>0</v>
      </c>
      <c r="N4198" s="2">
        <v>0</v>
      </c>
      <c r="O4198" s="2">
        <v>41</v>
      </c>
      <c r="P4198" s="2">
        <v>0</v>
      </c>
      <c r="Q4198" s="2">
        <v>0</v>
      </c>
      <c r="R4198" s="2">
        <v>0</v>
      </c>
      <c r="S4198" s="2">
        <v>0</v>
      </c>
      <c r="T4198" s="2">
        <v>0</v>
      </c>
      <c r="U4198" s="2">
        <v>41</v>
      </c>
      <c r="V4198" t="s">
        <v>55</v>
      </c>
    </row>
    <row r="4199" spans="1:22" ht="15.75" hidden="1" thickBot="1" x14ac:dyDescent="0.3">
      <c r="A4199" t="s">
        <v>8265</v>
      </c>
      <c r="B4199" s="6" t="s">
        <v>10529</v>
      </c>
      <c r="C4199" t="s">
        <v>1</v>
      </c>
      <c r="D4199" t="s">
        <v>7706</v>
      </c>
      <c r="E4199" t="s">
        <v>10329</v>
      </c>
      <c r="F4199" t="s">
        <v>10330</v>
      </c>
      <c r="G4199">
        <v>7016</v>
      </c>
      <c r="H4199">
        <v>7016</v>
      </c>
      <c r="I4199">
        <v>7016</v>
      </c>
      <c r="J4199">
        <v>7016</v>
      </c>
      <c r="K4199">
        <v>0</v>
      </c>
      <c r="L4199" s="2">
        <v>0</v>
      </c>
      <c r="M4199" s="2">
        <v>0</v>
      </c>
      <c r="N4199" s="2">
        <v>0</v>
      </c>
      <c r="O4199" s="2">
        <v>117.25</v>
      </c>
      <c r="P4199" s="2">
        <v>0</v>
      </c>
      <c r="Q4199" s="2">
        <v>0</v>
      </c>
      <c r="R4199" s="2">
        <v>0</v>
      </c>
      <c r="S4199" s="2">
        <v>0</v>
      </c>
      <c r="T4199" s="2">
        <v>0</v>
      </c>
      <c r="U4199" s="2">
        <v>117.25</v>
      </c>
      <c r="V4199" t="s">
        <v>55</v>
      </c>
    </row>
    <row r="4200" spans="1:22" ht="15.75" hidden="1" thickBot="1" x14ac:dyDescent="0.3">
      <c r="A4200" t="s">
        <v>8265</v>
      </c>
      <c r="B4200" s="6" t="s">
        <v>10529</v>
      </c>
      <c r="C4200" t="s">
        <v>1</v>
      </c>
      <c r="D4200" t="s">
        <v>7706</v>
      </c>
      <c r="E4200" t="s">
        <v>10329</v>
      </c>
      <c r="F4200" t="s">
        <v>10330</v>
      </c>
      <c r="G4200">
        <v>7015</v>
      </c>
      <c r="H4200">
        <v>7015</v>
      </c>
      <c r="I4200">
        <v>7015</v>
      </c>
      <c r="J4200">
        <v>7015</v>
      </c>
      <c r="K4200">
        <v>0</v>
      </c>
      <c r="L4200" s="2">
        <v>0</v>
      </c>
      <c r="M4200" s="2">
        <v>0</v>
      </c>
      <c r="N4200" s="2">
        <v>0</v>
      </c>
      <c r="O4200" s="2">
        <v>1136.8499999999999</v>
      </c>
      <c r="P4200" s="2">
        <v>0</v>
      </c>
      <c r="Q4200" s="2">
        <v>0</v>
      </c>
      <c r="R4200" s="2">
        <v>0</v>
      </c>
      <c r="S4200" s="2">
        <v>0</v>
      </c>
      <c r="T4200" s="2">
        <v>0</v>
      </c>
      <c r="U4200" s="2">
        <v>1136.8499999999999</v>
      </c>
      <c r="V4200" t="s">
        <v>55</v>
      </c>
    </row>
    <row r="4201" spans="1:22" ht="15.75" hidden="1" thickBot="1" x14ac:dyDescent="0.3">
      <c r="A4201" t="s">
        <v>8265</v>
      </c>
      <c r="B4201" s="6" t="s">
        <v>10529</v>
      </c>
      <c r="C4201" t="s">
        <v>1</v>
      </c>
      <c r="D4201" t="s">
        <v>7706</v>
      </c>
      <c r="E4201" t="s">
        <v>10329</v>
      </c>
      <c r="F4201" t="s">
        <v>10330</v>
      </c>
      <c r="G4201">
        <v>7014</v>
      </c>
      <c r="H4201">
        <v>7014</v>
      </c>
      <c r="I4201">
        <v>7014</v>
      </c>
      <c r="J4201">
        <v>7014</v>
      </c>
      <c r="K4201">
        <v>0</v>
      </c>
      <c r="L4201" s="2">
        <v>0</v>
      </c>
      <c r="M4201" s="2">
        <v>0</v>
      </c>
      <c r="N4201" s="2">
        <v>0</v>
      </c>
      <c r="O4201" s="2">
        <v>67.36</v>
      </c>
      <c r="P4201" s="2">
        <v>0</v>
      </c>
      <c r="Q4201" s="2">
        <v>0</v>
      </c>
      <c r="R4201" s="2">
        <v>0</v>
      </c>
      <c r="S4201" s="2">
        <v>0</v>
      </c>
      <c r="T4201" s="2">
        <v>0</v>
      </c>
      <c r="U4201" s="2">
        <v>67.36</v>
      </c>
      <c r="V4201" t="s">
        <v>55</v>
      </c>
    </row>
    <row r="4202" spans="1:22" ht="15.75" hidden="1" thickBot="1" x14ac:dyDescent="0.3">
      <c r="A4202" t="s">
        <v>8265</v>
      </c>
      <c r="B4202" s="6" t="s">
        <v>10529</v>
      </c>
      <c r="C4202" t="s">
        <v>1</v>
      </c>
      <c r="D4202" t="s">
        <v>7706</v>
      </c>
      <c r="E4202" t="s">
        <v>10329</v>
      </c>
      <c r="F4202" t="s">
        <v>10330</v>
      </c>
      <c r="G4202">
        <v>7013</v>
      </c>
      <c r="H4202">
        <v>7013</v>
      </c>
      <c r="I4202">
        <v>7013</v>
      </c>
      <c r="J4202">
        <v>7013</v>
      </c>
      <c r="K4202">
        <v>0</v>
      </c>
      <c r="L4202" s="2">
        <v>0</v>
      </c>
      <c r="M4202" s="2">
        <v>0</v>
      </c>
      <c r="N4202" s="2">
        <v>0</v>
      </c>
      <c r="O4202" s="2">
        <v>174.5</v>
      </c>
      <c r="P4202" s="2">
        <v>0</v>
      </c>
      <c r="Q4202" s="2">
        <v>0</v>
      </c>
      <c r="R4202" s="2">
        <v>0</v>
      </c>
      <c r="S4202" s="2">
        <v>0</v>
      </c>
      <c r="T4202" s="2">
        <v>0</v>
      </c>
      <c r="U4202" s="2">
        <v>174.5</v>
      </c>
      <c r="V4202" t="s">
        <v>55</v>
      </c>
    </row>
    <row r="4203" spans="1:22" ht="15.75" hidden="1" thickBot="1" x14ac:dyDescent="0.3">
      <c r="A4203" t="s">
        <v>8265</v>
      </c>
      <c r="B4203" s="6" t="s">
        <v>10529</v>
      </c>
      <c r="C4203" t="s">
        <v>1</v>
      </c>
      <c r="D4203" t="s">
        <v>7706</v>
      </c>
      <c r="E4203" t="s">
        <v>10329</v>
      </c>
      <c r="F4203" t="s">
        <v>10330</v>
      </c>
      <c r="G4203">
        <v>7012</v>
      </c>
      <c r="H4203">
        <v>7012</v>
      </c>
      <c r="I4203">
        <v>7012</v>
      </c>
      <c r="J4203">
        <v>7012</v>
      </c>
      <c r="K4203">
        <v>0</v>
      </c>
      <c r="L4203" s="2">
        <v>0</v>
      </c>
      <c r="M4203" s="2">
        <v>0</v>
      </c>
      <c r="N4203" s="2">
        <v>0</v>
      </c>
      <c r="O4203" s="2">
        <v>195.5</v>
      </c>
      <c r="P4203" s="2">
        <v>0</v>
      </c>
      <c r="Q4203" s="2">
        <v>0</v>
      </c>
      <c r="R4203" s="2">
        <v>0</v>
      </c>
      <c r="S4203" s="2">
        <v>0</v>
      </c>
      <c r="T4203" s="2">
        <v>0</v>
      </c>
      <c r="U4203" s="2">
        <v>195.5</v>
      </c>
      <c r="V4203" t="s">
        <v>55</v>
      </c>
    </row>
    <row r="4204" spans="1:22" ht="15.75" hidden="1" thickBot="1" x14ac:dyDescent="0.3">
      <c r="A4204" t="s">
        <v>8265</v>
      </c>
      <c r="B4204" s="6" t="s">
        <v>10529</v>
      </c>
      <c r="C4204" t="s">
        <v>1</v>
      </c>
      <c r="D4204" t="s">
        <v>7706</v>
      </c>
      <c r="E4204" t="s">
        <v>10329</v>
      </c>
      <c r="F4204" t="s">
        <v>10330</v>
      </c>
      <c r="G4204">
        <v>7011</v>
      </c>
      <c r="H4204">
        <v>7011</v>
      </c>
      <c r="I4204">
        <v>7011</v>
      </c>
      <c r="J4204">
        <v>7011</v>
      </c>
      <c r="K4204">
        <v>0</v>
      </c>
      <c r="L4204" s="2">
        <v>0</v>
      </c>
      <c r="M4204" s="2">
        <v>0</v>
      </c>
      <c r="N4204" s="2">
        <v>0</v>
      </c>
      <c r="O4204" s="2">
        <v>47.85</v>
      </c>
      <c r="P4204" s="2">
        <v>0</v>
      </c>
      <c r="Q4204" s="2">
        <v>0</v>
      </c>
      <c r="R4204" s="2">
        <v>0</v>
      </c>
      <c r="S4204" s="2">
        <v>0</v>
      </c>
      <c r="T4204" s="2">
        <v>0</v>
      </c>
      <c r="U4204" s="2">
        <v>47.85</v>
      </c>
      <c r="V4204" t="s">
        <v>55</v>
      </c>
    </row>
    <row r="4205" spans="1:22" ht="15.75" hidden="1" thickBot="1" x14ac:dyDescent="0.3">
      <c r="A4205" t="s">
        <v>8265</v>
      </c>
      <c r="B4205" s="6" t="s">
        <v>10529</v>
      </c>
      <c r="C4205" t="s">
        <v>1</v>
      </c>
      <c r="D4205" t="s">
        <v>7706</v>
      </c>
      <c r="E4205" t="s">
        <v>10329</v>
      </c>
      <c r="F4205" t="s">
        <v>10330</v>
      </c>
      <c r="G4205">
        <v>7010</v>
      </c>
      <c r="H4205">
        <v>7010</v>
      </c>
      <c r="I4205">
        <v>7010</v>
      </c>
      <c r="J4205">
        <v>7010</v>
      </c>
      <c r="K4205">
        <v>0</v>
      </c>
      <c r="L4205" s="2">
        <v>0</v>
      </c>
      <c r="M4205" s="2">
        <v>0</v>
      </c>
      <c r="N4205" s="2">
        <v>0</v>
      </c>
      <c r="O4205" s="2">
        <v>350</v>
      </c>
      <c r="P4205" s="2">
        <v>0</v>
      </c>
      <c r="Q4205" s="2">
        <v>0</v>
      </c>
      <c r="R4205" s="2">
        <v>0</v>
      </c>
      <c r="S4205" s="2">
        <v>0</v>
      </c>
      <c r="T4205" s="2">
        <v>0</v>
      </c>
      <c r="U4205" s="2">
        <v>350</v>
      </c>
      <c r="V4205" t="s">
        <v>55</v>
      </c>
    </row>
    <row r="4206" spans="1:22" ht="15.75" hidden="1" thickBot="1" x14ac:dyDescent="0.3">
      <c r="A4206" t="s">
        <v>8265</v>
      </c>
      <c r="B4206" s="6" t="s">
        <v>10529</v>
      </c>
      <c r="C4206" t="s">
        <v>1</v>
      </c>
      <c r="D4206" t="s">
        <v>7706</v>
      </c>
      <c r="E4206" t="s">
        <v>10329</v>
      </c>
      <c r="F4206" t="s">
        <v>10330</v>
      </c>
      <c r="G4206">
        <v>7009</v>
      </c>
      <c r="H4206">
        <v>7009</v>
      </c>
      <c r="I4206">
        <v>7009</v>
      </c>
      <c r="J4206">
        <v>7009</v>
      </c>
      <c r="K4206">
        <v>0</v>
      </c>
      <c r="L4206" s="2">
        <v>0</v>
      </c>
      <c r="M4206" s="2">
        <v>0</v>
      </c>
      <c r="N4206" s="2">
        <v>0</v>
      </c>
      <c r="O4206" s="2">
        <v>582.5</v>
      </c>
      <c r="P4206" s="2">
        <v>0</v>
      </c>
      <c r="Q4206" s="2">
        <v>0</v>
      </c>
      <c r="R4206" s="2">
        <v>0</v>
      </c>
      <c r="S4206" s="2">
        <v>0</v>
      </c>
      <c r="T4206" s="2">
        <v>0</v>
      </c>
      <c r="U4206" s="2">
        <v>582.5</v>
      </c>
      <c r="V4206" t="s">
        <v>55</v>
      </c>
    </row>
    <row r="4207" spans="1:22" ht="15.75" hidden="1" thickBot="1" x14ac:dyDescent="0.3">
      <c r="A4207" t="s">
        <v>8265</v>
      </c>
      <c r="B4207" s="6" t="s">
        <v>10529</v>
      </c>
      <c r="C4207" t="s">
        <v>1</v>
      </c>
      <c r="D4207" t="s">
        <v>7706</v>
      </c>
      <c r="E4207" t="s">
        <v>10329</v>
      </c>
      <c r="F4207" t="s">
        <v>10330</v>
      </c>
      <c r="G4207">
        <v>7008</v>
      </c>
      <c r="H4207">
        <v>7008</v>
      </c>
      <c r="I4207">
        <v>7008</v>
      </c>
      <c r="J4207">
        <v>7008</v>
      </c>
      <c r="K4207">
        <v>0</v>
      </c>
      <c r="L4207" s="2">
        <v>0</v>
      </c>
      <c r="M4207" s="2">
        <v>0</v>
      </c>
      <c r="N4207" s="2">
        <v>0</v>
      </c>
      <c r="O4207" s="2">
        <v>176.25</v>
      </c>
      <c r="P4207" s="2">
        <v>0</v>
      </c>
      <c r="Q4207" s="2">
        <v>0</v>
      </c>
      <c r="R4207" s="2">
        <v>0</v>
      </c>
      <c r="S4207" s="2">
        <v>0</v>
      </c>
      <c r="T4207" s="2">
        <v>0</v>
      </c>
      <c r="U4207" s="2">
        <v>176.25</v>
      </c>
      <c r="V4207" t="s">
        <v>55</v>
      </c>
    </row>
    <row r="4208" spans="1:22" ht="15.75" hidden="1" thickBot="1" x14ac:dyDescent="0.3">
      <c r="A4208" t="s">
        <v>8265</v>
      </c>
      <c r="B4208" s="6" t="s">
        <v>10529</v>
      </c>
      <c r="C4208" t="s">
        <v>1</v>
      </c>
      <c r="D4208" t="s">
        <v>7706</v>
      </c>
      <c r="E4208" t="s">
        <v>10329</v>
      </c>
      <c r="F4208" t="s">
        <v>10330</v>
      </c>
      <c r="G4208">
        <v>7007</v>
      </c>
      <c r="H4208">
        <v>7007</v>
      </c>
      <c r="I4208">
        <v>7007</v>
      </c>
      <c r="J4208">
        <v>7007</v>
      </c>
      <c r="K4208">
        <v>0</v>
      </c>
      <c r="L4208" s="2">
        <v>0</v>
      </c>
      <c r="M4208" s="2">
        <v>0</v>
      </c>
      <c r="N4208" s="2">
        <v>0</v>
      </c>
      <c r="O4208" s="2">
        <v>44</v>
      </c>
      <c r="P4208" s="2">
        <v>0</v>
      </c>
      <c r="Q4208" s="2">
        <v>0</v>
      </c>
      <c r="R4208" s="2">
        <v>0</v>
      </c>
      <c r="S4208" s="2">
        <v>0</v>
      </c>
      <c r="T4208" s="2">
        <v>0</v>
      </c>
      <c r="U4208" s="2">
        <v>44</v>
      </c>
      <c r="V4208" t="s">
        <v>55</v>
      </c>
    </row>
    <row r="4209" spans="1:22" ht="15.75" hidden="1" thickBot="1" x14ac:dyDescent="0.3">
      <c r="A4209" t="s">
        <v>8265</v>
      </c>
      <c r="B4209" s="6" t="s">
        <v>10529</v>
      </c>
      <c r="C4209" t="s">
        <v>1</v>
      </c>
      <c r="D4209" t="s">
        <v>7706</v>
      </c>
      <c r="E4209" t="s">
        <v>10329</v>
      </c>
      <c r="F4209" t="s">
        <v>10330</v>
      </c>
      <c r="G4209">
        <v>7006</v>
      </c>
      <c r="H4209">
        <v>7006</v>
      </c>
      <c r="I4209">
        <v>7006</v>
      </c>
      <c r="J4209">
        <v>7006</v>
      </c>
      <c r="K4209">
        <v>0</v>
      </c>
      <c r="L4209" s="2">
        <v>0</v>
      </c>
      <c r="M4209" s="2">
        <v>0</v>
      </c>
      <c r="N4209" s="2">
        <v>0</v>
      </c>
      <c r="O4209" s="2">
        <v>162.4</v>
      </c>
      <c r="P4209" s="2">
        <v>0</v>
      </c>
      <c r="Q4209" s="2">
        <v>0</v>
      </c>
      <c r="R4209" s="2">
        <v>0</v>
      </c>
      <c r="S4209" s="2">
        <v>0</v>
      </c>
      <c r="T4209" s="2">
        <v>0</v>
      </c>
      <c r="U4209" s="2">
        <v>162.4</v>
      </c>
      <c r="V4209" t="s">
        <v>55</v>
      </c>
    </row>
    <row r="4210" spans="1:22" ht="15.75" hidden="1" thickBot="1" x14ac:dyDescent="0.3">
      <c r="A4210" t="s">
        <v>8265</v>
      </c>
      <c r="B4210" s="6" t="s">
        <v>10529</v>
      </c>
      <c r="C4210" t="s">
        <v>1</v>
      </c>
      <c r="D4210" t="s">
        <v>7706</v>
      </c>
      <c r="E4210" t="s">
        <v>10329</v>
      </c>
      <c r="F4210" t="s">
        <v>10330</v>
      </c>
      <c r="G4210">
        <v>7005</v>
      </c>
      <c r="H4210">
        <v>7005</v>
      </c>
      <c r="I4210">
        <v>7005</v>
      </c>
      <c r="J4210">
        <v>7005</v>
      </c>
      <c r="K4210">
        <v>0</v>
      </c>
      <c r="L4210" s="2">
        <v>0</v>
      </c>
      <c r="M4210" s="2">
        <v>0</v>
      </c>
      <c r="N4210" s="2">
        <v>0</v>
      </c>
      <c r="O4210" s="2">
        <v>465.8</v>
      </c>
      <c r="P4210" s="2">
        <v>0</v>
      </c>
      <c r="Q4210" s="2">
        <v>0</v>
      </c>
      <c r="R4210" s="2">
        <v>0</v>
      </c>
      <c r="S4210" s="2">
        <v>0</v>
      </c>
      <c r="T4210" s="2">
        <v>0</v>
      </c>
      <c r="U4210" s="2">
        <v>465.8</v>
      </c>
      <c r="V4210" t="s">
        <v>55</v>
      </c>
    </row>
    <row r="4211" spans="1:22" ht="15.75" hidden="1" thickBot="1" x14ac:dyDescent="0.3">
      <c r="A4211" t="s">
        <v>8265</v>
      </c>
      <c r="B4211" s="6" t="s">
        <v>10529</v>
      </c>
      <c r="C4211" t="s">
        <v>1</v>
      </c>
      <c r="D4211" t="s">
        <v>7706</v>
      </c>
      <c r="E4211" t="s">
        <v>10329</v>
      </c>
      <c r="F4211" t="s">
        <v>10330</v>
      </c>
      <c r="G4211">
        <v>7004</v>
      </c>
      <c r="H4211">
        <v>7004</v>
      </c>
      <c r="I4211">
        <v>7004</v>
      </c>
      <c r="J4211">
        <v>7004</v>
      </c>
      <c r="K4211">
        <v>0</v>
      </c>
      <c r="L4211" s="2">
        <v>0</v>
      </c>
      <c r="M4211" s="2">
        <v>0</v>
      </c>
      <c r="N4211" s="2">
        <v>0</v>
      </c>
      <c r="O4211" s="2">
        <v>275.75</v>
      </c>
      <c r="P4211" s="2">
        <v>0</v>
      </c>
      <c r="Q4211" s="2">
        <v>0</v>
      </c>
      <c r="R4211" s="2">
        <v>0</v>
      </c>
      <c r="S4211" s="2">
        <v>0</v>
      </c>
      <c r="T4211" s="2">
        <v>0</v>
      </c>
      <c r="U4211" s="2">
        <v>275.75</v>
      </c>
      <c r="V4211" t="s">
        <v>55</v>
      </c>
    </row>
    <row r="4212" spans="1:22" ht="15.75" hidden="1" thickBot="1" x14ac:dyDescent="0.3">
      <c r="A4212" t="s">
        <v>8265</v>
      </c>
      <c r="B4212" s="6" t="s">
        <v>10529</v>
      </c>
      <c r="C4212" t="s">
        <v>1</v>
      </c>
      <c r="D4212" t="s">
        <v>7706</v>
      </c>
      <c r="E4212" t="s">
        <v>10329</v>
      </c>
      <c r="F4212" t="s">
        <v>10330</v>
      </c>
      <c r="G4212">
        <v>7003</v>
      </c>
      <c r="H4212">
        <v>7003</v>
      </c>
      <c r="I4212">
        <v>7003</v>
      </c>
      <c r="J4212">
        <v>7003</v>
      </c>
      <c r="K4212">
        <v>0</v>
      </c>
      <c r="L4212" s="2">
        <v>0</v>
      </c>
      <c r="M4212" s="2">
        <v>0</v>
      </c>
      <c r="N4212" s="2">
        <v>0</v>
      </c>
      <c r="O4212" s="2">
        <v>44</v>
      </c>
      <c r="P4212" s="2">
        <v>0</v>
      </c>
      <c r="Q4212" s="2">
        <v>0</v>
      </c>
      <c r="R4212" s="2">
        <v>0</v>
      </c>
      <c r="S4212" s="2">
        <v>0</v>
      </c>
      <c r="T4212" s="2">
        <v>0</v>
      </c>
      <c r="U4212" s="2">
        <v>44</v>
      </c>
      <c r="V4212" t="s">
        <v>55</v>
      </c>
    </row>
    <row r="4213" spans="1:22" ht="15.75" hidden="1" thickBot="1" x14ac:dyDescent="0.3">
      <c r="A4213" t="s">
        <v>8265</v>
      </c>
      <c r="B4213" s="6" t="s">
        <v>10529</v>
      </c>
      <c r="C4213" t="s">
        <v>1</v>
      </c>
      <c r="D4213" t="s">
        <v>7706</v>
      </c>
      <c r="E4213" t="s">
        <v>10329</v>
      </c>
      <c r="F4213" t="s">
        <v>10330</v>
      </c>
      <c r="G4213">
        <v>7002</v>
      </c>
      <c r="H4213">
        <v>7002</v>
      </c>
      <c r="I4213">
        <v>7002</v>
      </c>
      <c r="J4213">
        <v>7002</v>
      </c>
      <c r="K4213">
        <v>0</v>
      </c>
      <c r="L4213" s="2">
        <v>0</v>
      </c>
      <c r="M4213" s="2">
        <v>0</v>
      </c>
      <c r="N4213" s="2">
        <v>0</v>
      </c>
      <c r="O4213" s="2">
        <v>450</v>
      </c>
      <c r="P4213" s="2">
        <v>0</v>
      </c>
      <c r="Q4213" s="2">
        <v>0</v>
      </c>
      <c r="R4213" s="2">
        <v>0</v>
      </c>
      <c r="S4213" s="2">
        <v>0</v>
      </c>
      <c r="T4213" s="2">
        <v>0</v>
      </c>
      <c r="U4213" s="2">
        <v>450</v>
      </c>
      <c r="V4213" t="s">
        <v>55</v>
      </c>
    </row>
    <row r="4214" spans="1:22" ht="15.75" hidden="1" thickBot="1" x14ac:dyDescent="0.3">
      <c r="A4214" t="s">
        <v>8265</v>
      </c>
      <c r="B4214" s="6" t="s">
        <v>10529</v>
      </c>
      <c r="C4214" t="s">
        <v>1</v>
      </c>
      <c r="D4214" t="s">
        <v>7706</v>
      </c>
      <c r="E4214" t="s">
        <v>10329</v>
      </c>
      <c r="F4214" t="s">
        <v>10330</v>
      </c>
      <c r="G4214">
        <v>7001</v>
      </c>
      <c r="H4214">
        <v>7001</v>
      </c>
      <c r="I4214">
        <v>7001</v>
      </c>
      <c r="J4214">
        <v>7001</v>
      </c>
      <c r="K4214">
        <v>0</v>
      </c>
      <c r="L4214" s="2">
        <v>0</v>
      </c>
      <c r="M4214" s="2">
        <v>0</v>
      </c>
      <c r="N4214" s="2">
        <v>0</v>
      </c>
      <c r="O4214" s="2">
        <v>79.8</v>
      </c>
      <c r="P4214" s="2">
        <v>0</v>
      </c>
      <c r="Q4214" s="2">
        <v>0</v>
      </c>
      <c r="R4214" s="2">
        <v>0</v>
      </c>
      <c r="S4214" s="2">
        <v>0</v>
      </c>
      <c r="T4214" s="2">
        <v>0</v>
      </c>
      <c r="U4214" s="2">
        <v>79.8</v>
      </c>
      <c r="V4214" t="s">
        <v>55</v>
      </c>
    </row>
    <row r="4215" spans="1:22" ht="15.75" hidden="1" thickBot="1" x14ac:dyDescent="0.3">
      <c r="A4215" t="s">
        <v>8265</v>
      </c>
      <c r="B4215" s="6" t="s">
        <v>10528</v>
      </c>
      <c r="C4215" t="s">
        <v>1</v>
      </c>
      <c r="D4215" t="s">
        <v>7706</v>
      </c>
      <c r="E4215" t="s">
        <v>10329</v>
      </c>
      <c r="F4215" t="s">
        <v>10330</v>
      </c>
      <c r="G4215">
        <v>7000</v>
      </c>
      <c r="H4215">
        <v>7000</v>
      </c>
      <c r="I4215">
        <v>7000</v>
      </c>
      <c r="J4215">
        <v>7000</v>
      </c>
      <c r="K4215">
        <v>0</v>
      </c>
      <c r="L4215" s="2">
        <v>0</v>
      </c>
      <c r="M4215" s="2">
        <v>0</v>
      </c>
      <c r="N4215" s="2">
        <v>0</v>
      </c>
      <c r="O4215" s="2">
        <v>467</v>
      </c>
      <c r="P4215" s="2">
        <v>0</v>
      </c>
      <c r="Q4215" s="2">
        <v>0</v>
      </c>
      <c r="R4215" s="2">
        <v>0</v>
      </c>
      <c r="S4215" s="2">
        <v>0</v>
      </c>
      <c r="T4215" s="2">
        <v>0</v>
      </c>
      <c r="U4215" s="2">
        <v>467</v>
      </c>
      <c r="V4215" t="s">
        <v>55</v>
      </c>
    </row>
    <row r="4216" spans="1:22" ht="15.75" hidden="1" thickBot="1" x14ac:dyDescent="0.3">
      <c r="A4216" t="s">
        <v>8265</v>
      </c>
      <c r="B4216" s="6" t="s">
        <v>10528</v>
      </c>
      <c r="C4216" t="s">
        <v>1</v>
      </c>
      <c r="D4216" t="s">
        <v>7706</v>
      </c>
      <c r="E4216" t="s">
        <v>10329</v>
      </c>
      <c r="F4216" t="s">
        <v>10330</v>
      </c>
      <c r="G4216">
        <v>6999</v>
      </c>
      <c r="H4216">
        <v>6999</v>
      </c>
      <c r="I4216">
        <v>6999</v>
      </c>
      <c r="J4216">
        <v>6999</v>
      </c>
      <c r="K4216">
        <v>0</v>
      </c>
      <c r="L4216" s="2">
        <v>0</v>
      </c>
      <c r="M4216" s="2">
        <v>0</v>
      </c>
      <c r="N4216" s="2">
        <v>0</v>
      </c>
      <c r="O4216" s="2">
        <v>467.25</v>
      </c>
      <c r="P4216" s="2">
        <v>0</v>
      </c>
      <c r="Q4216" s="2">
        <v>0</v>
      </c>
      <c r="R4216" s="2">
        <v>0</v>
      </c>
      <c r="S4216" s="2">
        <v>0</v>
      </c>
      <c r="T4216" s="2">
        <v>0</v>
      </c>
      <c r="U4216" s="2">
        <v>467.25</v>
      </c>
      <c r="V4216" t="s">
        <v>55</v>
      </c>
    </row>
    <row r="4217" spans="1:22" ht="15.75" hidden="1" thickBot="1" x14ac:dyDescent="0.3">
      <c r="A4217" t="s">
        <v>8265</v>
      </c>
      <c r="B4217" s="6" t="s">
        <v>10528</v>
      </c>
      <c r="C4217" t="s">
        <v>1</v>
      </c>
      <c r="D4217" t="s">
        <v>7706</v>
      </c>
      <c r="E4217" t="s">
        <v>10329</v>
      </c>
      <c r="F4217" t="s">
        <v>10330</v>
      </c>
      <c r="G4217">
        <v>6998</v>
      </c>
      <c r="H4217">
        <v>6998</v>
      </c>
      <c r="I4217">
        <v>6998</v>
      </c>
      <c r="J4217">
        <v>6998</v>
      </c>
      <c r="K4217">
        <v>0</v>
      </c>
      <c r="L4217" s="2">
        <v>0</v>
      </c>
      <c r="M4217" s="2">
        <v>0</v>
      </c>
      <c r="N4217" s="2">
        <v>0</v>
      </c>
      <c r="O4217" s="2">
        <v>175</v>
      </c>
      <c r="P4217" s="2">
        <v>0</v>
      </c>
      <c r="Q4217" s="2">
        <v>0</v>
      </c>
      <c r="R4217" s="2">
        <v>0</v>
      </c>
      <c r="S4217" s="2">
        <v>0</v>
      </c>
      <c r="T4217" s="2">
        <v>0</v>
      </c>
      <c r="U4217" s="2">
        <v>175</v>
      </c>
      <c r="V4217" t="s">
        <v>55</v>
      </c>
    </row>
    <row r="4218" spans="1:22" ht="15.75" hidden="1" thickBot="1" x14ac:dyDescent="0.3">
      <c r="A4218" t="s">
        <v>8265</v>
      </c>
      <c r="B4218" s="6" t="s">
        <v>10528</v>
      </c>
      <c r="C4218" t="s">
        <v>1</v>
      </c>
      <c r="D4218" t="s">
        <v>7706</v>
      </c>
      <c r="E4218" t="s">
        <v>10329</v>
      </c>
      <c r="F4218" t="s">
        <v>10330</v>
      </c>
      <c r="G4218">
        <v>6997</v>
      </c>
      <c r="H4218">
        <v>6997</v>
      </c>
      <c r="I4218">
        <v>6997</v>
      </c>
      <c r="J4218">
        <v>6997</v>
      </c>
      <c r="K4218">
        <v>0</v>
      </c>
      <c r="L4218" s="2">
        <v>0</v>
      </c>
      <c r="M4218" s="2">
        <v>0</v>
      </c>
      <c r="N4218" s="2">
        <v>0</v>
      </c>
      <c r="O4218" s="2">
        <v>182.41</v>
      </c>
      <c r="P4218" s="2">
        <v>0</v>
      </c>
      <c r="Q4218" s="2">
        <v>0</v>
      </c>
      <c r="R4218" s="2">
        <v>0</v>
      </c>
      <c r="S4218" s="2">
        <v>0</v>
      </c>
      <c r="T4218" s="2">
        <v>0</v>
      </c>
      <c r="U4218" s="2">
        <v>182.41</v>
      </c>
      <c r="V4218" t="s">
        <v>55</v>
      </c>
    </row>
    <row r="4219" spans="1:22" ht="15.75" hidden="1" thickBot="1" x14ac:dyDescent="0.3">
      <c r="A4219" t="s">
        <v>8265</v>
      </c>
      <c r="B4219" s="6" t="s">
        <v>10528</v>
      </c>
      <c r="C4219" t="s">
        <v>1</v>
      </c>
      <c r="D4219" t="s">
        <v>7706</v>
      </c>
      <c r="E4219" t="s">
        <v>10329</v>
      </c>
      <c r="F4219" t="s">
        <v>10330</v>
      </c>
      <c r="G4219">
        <v>6996</v>
      </c>
      <c r="H4219">
        <v>6996</v>
      </c>
      <c r="I4219">
        <v>6996</v>
      </c>
      <c r="J4219">
        <v>6996</v>
      </c>
      <c r="K4219">
        <v>0</v>
      </c>
      <c r="L4219" s="2">
        <v>0</v>
      </c>
      <c r="M4219" s="2">
        <v>0</v>
      </c>
      <c r="N4219" s="2">
        <v>0</v>
      </c>
      <c r="O4219" s="2">
        <v>1202.5</v>
      </c>
      <c r="P4219" s="2">
        <v>0</v>
      </c>
      <c r="Q4219" s="2">
        <v>0</v>
      </c>
      <c r="R4219" s="2">
        <v>0</v>
      </c>
      <c r="S4219" s="2">
        <v>0</v>
      </c>
      <c r="T4219" s="2">
        <v>0</v>
      </c>
      <c r="U4219" s="2">
        <v>1202.5</v>
      </c>
      <c r="V4219" t="s">
        <v>55</v>
      </c>
    </row>
    <row r="4220" spans="1:22" ht="15.75" hidden="1" thickBot="1" x14ac:dyDescent="0.3">
      <c r="A4220" t="s">
        <v>8265</v>
      </c>
      <c r="B4220" s="6" t="s">
        <v>10528</v>
      </c>
      <c r="C4220" t="s">
        <v>1</v>
      </c>
      <c r="D4220" t="s">
        <v>7706</v>
      </c>
      <c r="E4220" t="s">
        <v>10329</v>
      </c>
      <c r="F4220" t="s">
        <v>10330</v>
      </c>
      <c r="G4220">
        <v>6995</v>
      </c>
      <c r="H4220">
        <v>6995</v>
      </c>
      <c r="I4220">
        <v>6995</v>
      </c>
      <c r="J4220">
        <v>6995</v>
      </c>
      <c r="K4220">
        <v>0</v>
      </c>
      <c r="L4220" s="2">
        <v>0</v>
      </c>
      <c r="M4220" s="2">
        <v>0</v>
      </c>
      <c r="N4220" s="2">
        <v>0</v>
      </c>
      <c r="O4220" s="2">
        <v>11.55</v>
      </c>
      <c r="P4220" s="2">
        <v>0</v>
      </c>
      <c r="Q4220" s="2">
        <v>0</v>
      </c>
      <c r="R4220" s="2">
        <v>0</v>
      </c>
      <c r="S4220" s="2">
        <v>0</v>
      </c>
      <c r="T4220" s="2">
        <v>0</v>
      </c>
      <c r="U4220" s="2">
        <v>11.55</v>
      </c>
      <c r="V4220" t="s">
        <v>55</v>
      </c>
    </row>
    <row r="4221" spans="1:22" ht="15.75" hidden="1" thickBot="1" x14ac:dyDescent="0.3">
      <c r="A4221" t="s">
        <v>8265</v>
      </c>
      <c r="B4221" s="6" t="s">
        <v>10528</v>
      </c>
      <c r="C4221" t="s">
        <v>1</v>
      </c>
      <c r="D4221" t="s">
        <v>7706</v>
      </c>
      <c r="E4221" t="s">
        <v>10329</v>
      </c>
      <c r="F4221" t="s">
        <v>10330</v>
      </c>
      <c r="G4221">
        <v>6994</v>
      </c>
      <c r="H4221">
        <v>6994</v>
      </c>
      <c r="I4221">
        <v>6994</v>
      </c>
      <c r="J4221">
        <v>6994</v>
      </c>
      <c r="K4221">
        <v>0</v>
      </c>
      <c r="L4221" s="2">
        <v>0</v>
      </c>
      <c r="M4221" s="2">
        <v>0</v>
      </c>
      <c r="N4221" s="2">
        <v>0</v>
      </c>
      <c r="O4221" s="2">
        <v>55.4</v>
      </c>
      <c r="P4221" s="2">
        <v>0</v>
      </c>
      <c r="Q4221" s="2">
        <v>0</v>
      </c>
      <c r="R4221" s="2">
        <v>0</v>
      </c>
      <c r="S4221" s="2">
        <v>0</v>
      </c>
      <c r="T4221" s="2">
        <v>0</v>
      </c>
      <c r="U4221" s="2">
        <v>55.4</v>
      </c>
      <c r="V4221" t="s">
        <v>55</v>
      </c>
    </row>
    <row r="4222" spans="1:22" ht="15.75" hidden="1" thickBot="1" x14ac:dyDescent="0.3">
      <c r="A4222" t="s">
        <v>8265</v>
      </c>
      <c r="B4222" s="6" t="s">
        <v>10528</v>
      </c>
      <c r="C4222" t="s">
        <v>1</v>
      </c>
      <c r="D4222" t="s">
        <v>7706</v>
      </c>
      <c r="E4222" t="s">
        <v>10329</v>
      </c>
      <c r="F4222" t="s">
        <v>10330</v>
      </c>
      <c r="G4222">
        <v>6993</v>
      </c>
      <c r="H4222">
        <v>6993</v>
      </c>
      <c r="I4222">
        <v>6993</v>
      </c>
      <c r="J4222">
        <v>6993</v>
      </c>
      <c r="K4222">
        <v>0</v>
      </c>
      <c r="L4222" s="2">
        <v>0</v>
      </c>
      <c r="M4222" s="2">
        <v>0</v>
      </c>
      <c r="N4222" s="2">
        <v>0</v>
      </c>
      <c r="O4222" s="2">
        <v>275.60000000000002</v>
      </c>
      <c r="P4222" s="2">
        <v>0</v>
      </c>
      <c r="Q4222" s="2">
        <v>0</v>
      </c>
      <c r="R4222" s="2">
        <v>0</v>
      </c>
      <c r="S4222" s="2">
        <v>0</v>
      </c>
      <c r="T4222" s="2">
        <v>0</v>
      </c>
      <c r="U4222" s="2">
        <v>275.60000000000002</v>
      </c>
      <c r="V4222" t="s">
        <v>55</v>
      </c>
    </row>
    <row r="4223" spans="1:22" ht="15.75" hidden="1" thickBot="1" x14ac:dyDescent="0.3">
      <c r="A4223" t="s">
        <v>8265</v>
      </c>
      <c r="B4223" s="6" t="s">
        <v>10528</v>
      </c>
      <c r="C4223" t="s">
        <v>1</v>
      </c>
      <c r="D4223" t="s">
        <v>7706</v>
      </c>
      <c r="E4223" t="s">
        <v>10329</v>
      </c>
      <c r="F4223" t="s">
        <v>10330</v>
      </c>
      <c r="G4223">
        <v>6992</v>
      </c>
      <c r="H4223">
        <v>6992</v>
      </c>
      <c r="I4223">
        <v>6992</v>
      </c>
      <c r="J4223">
        <v>6992</v>
      </c>
      <c r="K4223">
        <v>0</v>
      </c>
      <c r="L4223" s="2">
        <v>0</v>
      </c>
      <c r="M4223" s="2">
        <v>0</v>
      </c>
      <c r="N4223" s="2">
        <v>0</v>
      </c>
      <c r="O4223" s="2">
        <v>418.55</v>
      </c>
      <c r="P4223" s="2">
        <v>0</v>
      </c>
      <c r="Q4223" s="2">
        <v>0</v>
      </c>
      <c r="R4223" s="2">
        <v>0</v>
      </c>
      <c r="S4223" s="2">
        <v>0</v>
      </c>
      <c r="T4223" s="2">
        <v>0</v>
      </c>
      <c r="U4223" s="2">
        <v>418.55</v>
      </c>
      <c r="V4223" t="s">
        <v>55</v>
      </c>
    </row>
    <row r="4224" spans="1:22" ht="15.75" hidden="1" thickBot="1" x14ac:dyDescent="0.3">
      <c r="A4224" t="s">
        <v>8265</v>
      </c>
      <c r="B4224" s="6" t="s">
        <v>10528</v>
      </c>
      <c r="C4224" t="s">
        <v>1</v>
      </c>
      <c r="D4224" t="s">
        <v>7706</v>
      </c>
      <c r="E4224" t="s">
        <v>10329</v>
      </c>
      <c r="F4224" t="s">
        <v>10330</v>
      </c>
      <c r="G4224">
        <v>6991</v>
      </c>
      <c r="H4224">
        <v>6991</v>
      </c>
      <c r="I4224">
        <v>6991</v>
      </c>
      <c r="J4224">
        <v>6991</v>
      </c>
      <c r="K4224">
        <v>0</v>
      </c>
      <c r="L4224" s="2">
        <v>0</v>
      </c>
      <c r="M4224" s="2">
        <v>0</v>
      </c>
      <c r="N4224" s="2">
        <v>0</v>
      </c>
      <c r="O4224" s="2">
        <v>92</v>
      </c>
      <c r="P4224" s="2">
        <v>0</v>
      </c>
      <c r="Q4224" s="2">
        <v>0</v>
      </c>
      <c r="R4224" s="2">
        <v>0</v>
      </c>
      <c r="S4224" s="2">
        <v>0</v>
      </c>
      <c r="T4224" s="2">
        <v>0</v>
      </c>
      <c r="U4224" s="2">
        <v>92</v>
      </c>
      <c r="V4224" t="s">
        <v>55</v>
      </c>
    </row>
    <row r="4225" spans="1:22" ht="15.75" hidden="1" thickBot="1" x14ac:dyDescent="0.3">
      <c r="A4225" t="s">
        <v>8265</v>
      </c>
      <c r="B4225" s="6" t="s">
        <v>10528</v>
      </c>
      <c r="C4225" t="s">
        <v>1</v>
      </c>
      <c r="D4225" t="s">
        <v>7706</v>
      </c>
      <c r="E4225" t="s">
        <v>10329</v>
      </c>
      <c r="F4225" t="s">
        <v>10330</v>
      </c>
      <c r="G4225">
        <v>6990</v>
      </c>
      <c r="H4225">
        <v>6990</v>
      </c>
      <c r="I4225">
        <v>6990</v>
      </c>
      <c r="J4225">
        <v>6990</v>
      </c>
      <c r="K4225">
        <v>0</v>
      </c>
      <c r="L4225" s="2">
        <v>0</v>
      </c>
      <c r="M4225" s="2">
        <v>0</v>
      </c>
      <c r="N4225" s="2">
        <v>0</v>
      </c>
      <c r="O4225" s="2">
        <v>42</v>
      </c>
      <c r="P4225" s="2">
        <v>0</v>
      </c>
      <c r="Q4225" s="2">
        <v>0</v>
      </c>
      <c r="R4225" s="2">
        <v>0</v>
      </c>
      <c r="S4225" s="2">
        <v>0</v>
      </c>
      <c r="T4225" s="2">
        <v>0</v>
      </c>
      <c r="U4225" s="2">
        <v>42</v>
      </c>
      <c r="V4225" t="s">
        <v>55</v>
      </c>
    </row>
    <row r="4226" spans="1:22" ht="15.75" hidden="1" thickBot="1" x14ac:dyDescent="0.3">
      <c r="A4226" t="s">
        <v>8265</v>
      </c>
      <c r="B4226" s="6" t="s">
        <v>10528</v>
      </c>
      <c r="C4226" t="s">
        <v>1</v>
      </c>
      <c r="D4226" t="s">
        <v>7706</v>
      </c>
      <c r="E4226" t="s">
        <v>10329</v>
      </c>
      <c r="F4226" t="s">
        <v>10330</v>
      </c>
      <c r="G4226">
        <v>6989</v>
      </c>
      <c r="H4226">
        <v>6989</v>
      </c>
      <c r="I4226">
        <v>6989</v>
      </c>
      <c r="J4226">
        <v>6989</v>
      </c>
      <c r="K4226">
        <v>0</v>
      </c>
      <c r="L4226" s="2">
        <v>0</v>
      </c>
      <c r="M4226" s="2">
        <v>0</v>
      </c>
      <c r="N4226" s="2">
        <v>0</v>
      </c>
      <c r="O4226" s="2">
        <v>43.1</v>
      </c>
      <c r="P4226" s="2">
        <v>0</v>
      </c>
      <c r="Q4226" s="2">
        <v>0</v>
      </c>
      <c r="R4226" s="2">
        <v>0</v>
      </c>
      <c r="S4226" s="2">
        <v>0</v>
      </c>
      <c r="T4226" s="2">
        <v>0</v>
      </c>
      <c r="U4226" s="2">
        <v>43.1</v>
      </c>
      <c r="V4226" t="s">
        <v>55</v>
      </c>
    </row>
    <row r="4227" spans="1:22" ht="15.75" hidden="1" thickBot="1" x14ac:dyDescent="0.3">
      <c r="A4227" t="s">
        <v>8265</v>
      </c>
      <c r="B4227" s="6" t="s">
        <v>10528</v>
      </c>
      <c r="C4227" t="s">
        <v>1</v>
      </c>
      <c r="D4227" t="s">
        <v>7706</v>
      </c>
      <c r="E4227" t="s">
        <v>10329</v>
      </c>
      <c r="F4227" t="s">
        <v>10330</v>
      </c>
      <c r="G4227">
        <v>6988</v>
      </c>
      <c r="H4227">
        <v>6988</v>
      </c>
      <c r="I4227">
        <v>6988</v>
      </c>
      <c r="J4227">
        <v>6988</v>
      </c>
      <c r="K4227">
        <v>0</v>
      </c>
      <c r="L4227" s="2">
        <v>0</v>
      </c>
      <c r="M4227" s="2">
        <v>0</v>
      </c>
      <c r="N4227" s="2">
        <v>0</v>
      </c>
      <c r="O4227" s="2">
        <v>50.05</v>
      </c>
      <c r="P4227" s="2">
        <v>0</v>
      </c>
      <c r="Q4227" s="2">
        <v>0</v>
      </c>
      <c r="R4227" s="2">
        <v>0</v>
      </c>
      <c r="S4227" s="2">
        <v>0</v>
      </c>
      <c r="T4227" s="2">
        <v>0</v>
      </c>
      <c r="U4227" s="2">
        <v>50.05</v>
      </c>
      <c r="V4227" t="s">
        <v>55</v>
      </c>
    </row>
    <row r="4228" spans="1:22" ht="15.75" hidden="1" thickBot="1" x14ac:dyDescent="0.3">
      <c r="A4228" t="s">
        <v>8265</v>
      </c>
      <c r="B4228" s="6" t="s">
        <v>10528</v>
      </c>
      <c r="C4228" t="s">
        <v>1</v>
      </c>
      <c r="D4228" t="s">
        <v>7706</v>
      </c>
      <c r="E4228" t="s">
        <v>10329</v>
      </c>
      <c r="F4228" t="s">
        <v>10330</v>
      </c>
      <c r="G4228">
        <v>6987</v>
      </c>
      <c r="H4228">
        <v>6987</v>
      </c>
      <c r="I4228">
        <v>6987</v>
      </c>
      <c r="J4228">
        <v>6987</v>
      </c>
      <c r="K4228">
        <v>0</v>
      </c>
      <c r="L4228" s="2">
        <v>0</v>
      </c>
      <c r="M4228" s="2">
        <v>0</v>
      </c>
      <c r="N4228" s="2">
        <v>0</v>
      </c>
      <c r="O4228" s="2">
        <v>63.3</v>
      </c>
      <c r="P4228" s="2">
        <v>0</v>
      </c>
      <c r="Q4228" s="2">
        <v>0</v>
      </c>
      <c r="R4228" s="2">
        <v>0</v>
      </c>
      <c r="S4228" s="2">
        <v>0</v>
      </c>
      <c r="T4228" s="2">
        <v>0</v>
      </c>
      <c r="U4228" s="2">
        <v>63.3</v>
      </c>
      <c r="V4228" t="s">
        <v>55</v>
      </c>
    </row>
    <row r="4229" spans="1:22" ht="15.75" hidden="1" thickBot="1" x14ac:dyDescent="0.3">
      <c r="A4229" t="s">
        <v>8265</v>
      </c>
      <c r="B4229" s="6" t="s">
        <v>10528</v>
      </c>
      <c r="C4229" t="s">
        <v>1</v>
      </c>
      <c r="D4229" t="s">
        <v>7706</v>
      </c>
      <c r="E4229" t="s">
        <v>10329</v>
      </c>
      <c r="F4229" t="s">
        <v>10330</v>
      </c>
      <c r="G4229">
        <v>6986</v>
      </c>
      <c r="H4229">
        <v>6986</v>
      </c>
      <c r="I4229">
        <v>6986</v>
      </c>
      <c r="J4229">
        <v>6986</v>
      </c>
      <c r="K4229">
        <v>0</v>
      </c>
      <c r="L4229" s="2">
        <v>0</v>
      </c>
      <c r="M4229" s="2">
        <v>0</v>
      </c>
      <c r="N4229" s="2">
        <v>0</v>
      </c>
      <c r="O4229" s="2">
        <v>5.84</v>
      </c>
      <c r="P4229" s="2">
        <v>0</v>
      </c>
      <c r="Q4229" s="2">
        <v>0</v>
      </c>
      <c r="R4229" s="2">
        <v>0</v>
      </c>
      <c r="S4229" s="2">
        <v>0</v>
      </c>
      <c r="T4229" s="2">
        <v>0</v>
      </c>
      <c r="U4229" s="2">
        <v>5.84</v>
      </c>
      <c r="V4229" t="s">
        <v>55</v>
      </c>
    </row>
    <row r="4230" spans="1:22" ht="15.75" hidden="1" thickBot="1" x14ac:dyDescent="0.3">
      <c r="A4230" t="s">
        <v>8265</v>
      </c>
      <c r="B4230" s="6" t="s">
        <v>10528</v>
      </c>
      <c r="C4230" t="s">
        <v>1</v>
      </c>
      <c r="D4230" t="s">
        <v>7706</v>
      </c>
      <c r="E4230" t="s">
        <v>10329</v>
      </c>
      <c r="F4230" t="s">
        <v>10330</v>
      </c>
      <c r="G4230">
        <v>6985</v>
      </c>
      <c r="H4230">
        <v>6985</v>
      </c>
      <c r="I4230">
        <v>6985</v>
      </c>
      <c r="J4230">
        <v>6985</v>
      </c>
      <c r="K4230">
        <v>0</v>
      </c>
      <c r="L4230" s="2">
        <v>0</v>
      </c>
      <c r="M4230" s="2">
        <v>0</v>
      </c>
      <c r="N4230" s="2">
        <v>0</v>
      </c>
      <c r="O4230" s="2">
        <v>511.4</v>
      </c>
      <c r="P4230" s="2">
        <v>0</v>
      </c>
      <c r="Q4230" s="2">
        <v>0</v>
      </c>
      <c r="R4230" s="2">
        <v>0</v>
      </c>
      <c r="S4230" s="2">
        <v>0</v>
      </c>
      <c r="T4230" s="2">
        <v>0</v>
      </c>
      <c r="U4230" s="2">
        <v>511.4</v>
      </c>
      <c r="V4230" t="s">
        <v>55</v>
      </c>
    </row>
    <row r="4231" spans="1:22" ht="15.75" hidden="1" thickBot="1" x14ac:dyDescent="0.3">
      <c r="A4231" t="s">
        <v>8265</v>
      </c>
      <c r="B4231" s="6" t="s">
        <v>10528</v>
      </c>
      <c r="C4231" t="s">
        <v>1</v>
      </c>
      <c r="D4231" t="s">
        <v>7706</v>
      </c>
      <c r="E4231" t="s">
        <v>10329</v>
      </c>
      <c r="F4231" t="s">
        <v>10330</v>
      </c>
      <c r="G4231">
        <v>6984</v>
      </c>
      <c r="H4231">
        <v>6984</v>
      </c>
      <c r="I4231">
        <v>6984</v>
      </c>
      <c r="J4231">
        <v>6984</v>
      </c>
      <c r="K4231">
        <v>0</v>
      </c>
      <c r="L4231" s="2">
        <v>0</v>
      </c>
      <c r="M4231" s="2">
        <v>0</v>
      </c>
      <c r="N4231" s="2">
        <v>0</v>
      </c>
      <c r="O4231" s="2">
        <v>11.55</v>
      </c>
      <c r="P4231" s="2">
        <v>0</v>
      </c>
      <c r="Q4231" s="2">
        <v>0</v>
      </c>
      <c r="R4231" s="2">
        <v>0</v>
      </c>
      <c r="S4231" s="2">
        <v>0</v>
      </c>
      <c r="T4231" s="2">
        <v>0</v>
      </c>
      <c r="U4231" s="2">
        <v>11.55</v>
      </c>
      <c r="V4231" t="s">
        <v>55</v>
      </c>
    </row>
    <row r="4232" spans="1:22" ht="15.75" hidden="1" thickBot="1" x14ac:dyDescent="0.3">
      <c r="A4232" t="s">
        <v>8265</v>
      </c>
      <c r="B4232" s="6" t="s">
        <v>10528</v>
      </c>
      <c r="C4232" t="s">
        <v>1</v>
      </c>
      <c r="D4232" t="s">
        <v>7706</v>
      </c>
      <c r="E4232" t="s">
        <v>10329</v>
      </c>
      <c r="F4232" t="s">
        <v>10330</v>
      </c>
      <c r="G4232">
        <v>6983</v>
      </c>
      <c r="H4232">
        <v>6983</v>
      </c>
      <c r="I4232">
        <v>6983</v>
      </c>
      <c r="J4232">
        <v>6983</v>
      </c>
      <c r="K4232">
        <v>0</v>
      </c>
      <c r="L4232" s="2">
        <v>0</v>
      </c>
      <c r="M4232" s="2">
        <v>0</v>
      </c>
      <c r="N4232" s="2">
        <v>0</v>
      </c>
      <c r="O4232" s="2">
        <v>44</v>
      </c>
      <c r="P4232" s="2">
        <v>0</v>
      </c>
      <c r="Q4232" s="2">
        <v>0</v>
      </c>
      <c r="R4232" s="2">
        <v>0</v>
      </c>
      <c r="S4232" s="2">
        <v>0</v>
      </c>
      <c r="T4232" s="2">
        <v>0</v>
      </c>
      <c r="U4232" s="2">
        <v>44</v>
      </c>
      <c r="V4232" t="s">
        <v>55</v>
      </c>
    </row>
    <row r="4233" spans="1:22" ht="15.75" hidden="1" thickBot="1" x14ac:dyDescent="0.3">
      <c r="A4233" t="s">
        <v>8265</v>
      </c>
      <c r="B4233" s="6" t="s">
        <v>10528</v>
      </c>
      <c r="C4233" t="s">
        <v>1</v>
      </c>
      <c r="D4233" t="s">
        <v>7706</v>
      </c>
      <c r="E4233" t="s">
        <v>10329</v>
      </c>
      <c r="F4233" t="s">
        <v>10330</v>
      </c>
      <c r="G4233">
        <v>6982</v>
      </c>
      <c r="H4233">
        <v>6982</v>
      </c>
      <c r="I4233">
        <v>6982</v>
      </c>
      <c r="J4233">
        <v>6982</v>
      </c>
      <c r="K4233">
        <v>0</v>
      </c>
      <c r="L4233" s="2">
        <v>0</v>
      </c>
      <c r="M4233" s="2">
        <v>0</v>
      </c>
      <c r="N4233" s="2">
        <v>0</v>
      </c>
      <c r="O4233" s="2">
        <v>99.8</v>
      </c>
      <c r="P4233" s="2">
        <v>0</v>
      </c>
      <c r="Q4233" s="2">
        <v>0</v>
      </c>
      <c r="R4233" s="2">
        <v>0</v>
      </c>
      <c r="S4233" s="2">
        <v>0</v>
      </c>
      <c r="T4233" s="2">
        <v>0</v>
      </c>
      <c r="U4233" s="2">
        <v>99.8</v>
      </c>
      <c r="V4233" t="s">
        <v>55</v>
      </c>
    </row>
    <row r="4234" spans="1:22" ht="15.75" hidden="1" thickBot="1" x14ac:dyDescent="0.3">
      <c r="A4234" t="s">
        <v>8265</v>
      </c>
      <c r="B4234" s="6" t="s">
        <v>10528</v>
      </c>
      <c r="C4234" t="s">
        <v>1</v>
      </c>
      <c r="D4234" t="s">
        <v>7706</v>
      </c>
      <c r="E4234" t="s">
        <v>10329</v>
      </c>
      <c r="F4234" t="s">
        <v>10330</v>
      </c>
      <c r="G4234">
        <v>6981</v>
      </c>
      <c r="H4234">
        <v>6981</v>
      </c>
      <c r="I4234">
        <v>6981</v>
      </c>
      <c r="J4234">
        <v>6981</v>
      </c>
      <c r="K4234">
        <v>0</v>
      </c>
      <c r="L4234" s="2">
        <v>0</v>
      </c>
      <c r="M4234" s="2">
        <v>0</v>
      </c>
      <c r="N4234" s="2">
        <v>0</v>
      </c>
      <c r="O4234" s="2">
        <v>444</v>
      </c>
      <c r="P4234" s="2">
        <v>0</v>
      </c>
      <c r="Q4234" s="2">
        <v>0</v>
      </c>
      <c r="R4234" s="2">
        <v>0</v>
      </c>
      <c r="S4234" s="2">
        <v>0</v>
      </c>
      <c r="T4234" s="2">
        <v>0</v>
      </c>
      <c r="U4234" s="2">
        <v>444</v>
      </c>
      <c r="V4234" t="s">
        <v>55</v>
      </c>
    </row>
    <row r="4235" spans="1:22" ht="15.75" hidden="1" thickBot="1" x14ac:dyDescent="0.3">
      <c r="A4235" t="s">
        <v>8265</v>
      </c>
      <c r="B4235" s="6" t="s">
        <v>10528</v>
      </c>
      <c r="C4235" t="s">
        <v>1</v>
      </c>
      <c r="D4235" t="s">
        <v>7706</v>
      </c>
      <c r="E4235" t="s">
        <v>10329</v>
      </c>
      <c r="F4235" t="s">
        <v>10330</v>
      </c>
      <c r="G4235">
        <v>6980</v>
      </c>
      <c r="H4235">
        <v>6980</v>
      </c>
      <c r="I4235">
        <v>6980</v>
      </c>
      <c r="J4235">
        <v>6980</v>
      </c>
      <c r="K4235">
        <v>0</v>
      </c>
      <c r="L4235" s="2">
        <v>0</v>
      </c>
      <c r="M4235" s="2">
        <v>0</v>
      </c>
      <c r="N4235" s="2">
        <v>0</v>
      </c>
      <c r="O4235" s="2">
        <v>137.5</v>
      </c>
      <c r="P4235" s="2">
        <v>0</v>
      </c>
      <c r="Q4235" s="2">
        <v>0</v>
      </c>
      <c r="R4235" s="2">
        <v>0</v>
      </c>
      <c r="S4235" s="2">
        <v>0</v>
      </c>
      <c r="T4235" s="2">
        <v>0</v>
      </c>
      <c r="U4235" s="2">
        <v>137.5</v>
      </c>
      <c r="V4235" t="s">
        <v>55</v>
      </c>
    </row>
    <row r="4236" spans="1:22" ht="15.75" hidden="1" thickBot="1" x14ac:dyDescent="0.3">
      <c r="A4236" t="s">
        <v>8265</v>
      </c>
      <c r="B4236" s="6" t="s">
        <v>10528</v>
      </c>
      <c r="C4236" t="s">
        <v>1</v>
      </c>
      <c r="D4236" t="s">
        <v>7706</v>
      </c>
      <c r="E4236" t="s">
        <v>10329</v>
      </c>
      <c r="F4236" t="s">
        <v>10330</v>
      </c>
      <c r="G4236">
        <v>6979</v>
      </c>
      <c r="H4236">
        <v>6979</v>
      </c>
      <c r="I4236">
        <v>6979</v>
      </c>
      <c r="J4236">
        <v>6979</v>
      </c>
      <c r="K4236">
        <v>0</v>
      </c>
      <c r="L4236" s="2">
        <v>0</v>
      </c>
      <c r="M4236" s="2">
        <v>0</v>
      </c>
      <c r="N4236" s="2">
        <v>0</v>
      </c>
      <c r="O4236" s="2">
        <v>44</v>
      </c>
      <c r="P4236" s="2">
        <v>0</v>
      </c>
      <c r="Q4236" s="2">
        <v>0</v>
      </c>
      <c r="R4236" s="2">
        <v>0</v>
      </c>
      <c r="S4236" s="2">
        <v>0</v>
      </c>
      <c r="T4236" s="2">
        <v>0</v>
      </c>
      <c r="U4236" s="2">
        <v>44</v>
      </c>
      <c r="V4236" t="s">
        <v>55</v>
      </c>
    </row>
    <row r="4237" spans="1:22" ht="15.75" hidden="1" thickBot="1" x14ac:dyDescent="0.3">
      <c r="A4237" t="s">
        <v>8265</v>
      </c>
      <c r="B4237" s="6" t="s">
        <v>10528</v>
      </c>
      <c r="C4237" t="s">
        <v>1</v>
      </c>
      <c r="D4237" t="s">
        <v>7706</v>
      </c>
      <c r="E4237" t="s">
        <v>10329</v>
      </c>
      <c r="F4237" t="s">
        <v>10330</v>
      </c>
      <c r="G4237">
        <v>6978</v>
      </c>
      <c r="H4237">
        <v>6978</v>
      </c>
      <c r="I4237">
        <v>6978</v>
      </c>
      <c r="J4237">
        <v>6978</v>
      </c>
      <c r="K4237">
        <v>0</v>
      </c>
      <c r="L4237" s="2">
        <v>0</v>
      </c>
      <c r="M4237" s="2">
        <v>0</v>
      </c>
      <c r="N4237" s="2">
        <v>0</v>
      </c>
      <c r="O4237" s="2">
        <v>44</v>
      </c>
      <c r="P4237" s="2">
        <v>0</v>
      </c>
      <c r="Q4237" s="2">
        <v>0</v>
      </c>
      <c r="R4237" s="2">
        <v>0</v>
      </c>
      <c r="S4237" s="2">
        <v>0</v>
      </c>
      <c r="T4237" s="2">
        <v>0</v>
      </c>
      <c r="U4237" s="2">
        <v>44</v>
      </c>
      <c r="V4237" t="s">
        <v>55</v>
      </c>
    </row>
    <row r="4238" spans="1:22" ht="15.75" hidden="1" thickBot="1" x14ac:dyDescent="0.3">
      <c r="A4238" t="s">
        <v>8265</v>
      </c>
      <c r="B4238" s="6" t="s">
        <v>10528</v>
      </c>
      <c r="C4238" t="s">
        <v>1</v>
      </c>
      <c r="D4238" t="s">
        <v>7706</v>
      </c>
      <c r="E4238" t="s">
        <v>10329</v>
      </c>
      <c r="F4238" t="s">
        <v>10330</v>
      </c>
      <c r="G4238">
        <v>6977</v>
      </c>
      <c r="H4238">
        <v>6977</v>
      </c>
      <c r="I4238">
        <v>6977</v>
      </c>
      <c r="J4238">
        <v>6977</v>
      </c>
      <c r="K4238">
        <v>0</v>
      </c>
      <c r="L4238" s="2">
        <v>0</v>
      </c>
      <c r="M4238" s="2">
        <v>0</v>
      </c>
      <c r="N4238" s="2">
        <v>0</v>
      </c>
      <c r="O4238" s="2">
        <v>8.1</v>
      </c>
      <c r="P4238" s="2">
        <v>0</v>
      </c>
      <c r="Q4238" s="2">
        <v>0</v>
      </c>
      <c r="R4238" s="2">
        <v>0</v>
      </c>
      <c r="S4238" s="2">
        <v>0</v>
      </c>
      <c r="T4238" s="2">
        <v>0</v>
      </c>
      <c r="U4238" s="2">
        <v>8.1</v>
      </c>
      <c r="V4238" t="s">
        <v>55</v>
      </c>
    </row>
    <row r="4239" spans="1:22" ht="15.75" hidden="1" thickBot="1" x14ac:dyDescent="0.3">
      <c r="A4239" t="s">
        <v>8265</v>
      </c>
      <c r="B4239" s="6" t="s">
        <v>10528</v>
      </c>
      <c r="C4239" t="s">
        <v>1</v>
      </c>
      <c r="D4239" t="s">
        <v>7706</v>
      </c>
      <c r="E4239" t="s">
        <v>10329</v>
      </c>
      <c r="F4239" t="s">
        <v>10330</v>
      </c>
      <c r="G4239">
        <v>6976</v>
      </c>
      <c r="H4239">
        <v>6976</v>
      </c>
      <c r="I4239">
        <v>6976</v>
      </c>
      <c r="J4239">
        <v>6976</v>
      </c>
      <c r="K4239">
        <v>0</v>
      </c>
      <c r="L4239" s="2">
        <v>0</v>
      </c>
      <c r="M4239" s="2">
        <v>0</v>
      </c>
      <c r="N4239" s="2">
        <v>0</v>
      </c>
      <c r="O4239" s="2">
        <v>7.2</v>
      </c>
      <c r="P4239" s="2">
        <v>0</v>
      </c>
      <c r="Q4239" s="2">
        <v>0</v>
      </c>
      <c r="R4239" s="2">
        <v>0</v>
      </c>
      <c r="S4239" s="2">
        <v>0</v>
      </c>
      <c r="T4239" s="2">
        <v>0</v>
      </c>
      <c r="U4239" s="2">
        <v>7.2</v>
      </c>
      <c r="V4239" t="s">
        <v>55</v>
      </c>
    </row>
    <row r="4240" spans="1:22" ht="15.75" hidden="1" thickBot="1" x14ac:dyDescent="0.3">
      <c r="A4240" t="s">
        <v>8265</v>
      </c>
      <c r="B4240" s="6" t="s">
        <v>10528</v>
      </c>
      <c r="C4240" t="s">
        <v>1</v>
      </c>
      <c r="D4240" t="s">
        <v>7706</v>
      </c>
      <c r="E4240" t="s">
        <v>10329</v>
      </c>
      <c r="F4240" t="s">
        <v>10330</v>
      </c>
      <c r="G4240">
        <v>6975</v>
      </c>
      <c r="H4240">
        <v>6975</v>
      </c>
      <c r="I4240">
        <v>6975</v>
      </c>
      <c r="J4240">
        <v>6975</v>
      </c>
      <c r="K4240">
        <v>0</v>
      </c>
      <c r="L4240" s="2">
        <v>0</v>
      </c>
      <c r="M4240" s="2">
        <v>0</v>
      </c>
      <c r="N4240" s="2">
        <v>0</v>
      </c>
      <c r="O4240" s="2">
        <v>454.35</v>
      </c>
      <c r="P4240" s="2">
        <v>0</v>
      </c>
      <c r="Q4240" s="2">
        <v>0</v>
      </c>
      <c r="R4240" s="2">
        <v>0</v>
      </c>
      <c r="S4240" s="2">
        <v>0</v>
      </c>
      <c r="T4240" s="2">
        <v>0</v>
      </c>
      <c r="U4240" s="2">
        <v>454.35</v>
      </c>
      <c r="V4240" t="s">
        <v>55</v>
      </c>
    </row>
    <row r="4241" spans="1:22" ht="15.75" hidden="1" thickBot="1" x14ac:dyDescent="0.3">
      <c r="A4241" t="s">
        <v>8265</v>
      </c>
      <c r="B4241" s="6" t="s">
        <v>10527</v>
      </c>
      <c r="C4241" t="s">
        <v>1</v>
      </c>
      <c r="D4241" t="s">
        <v>7706</v>
      </c>
      <c r="E4241" t="s">
        <v>10329</v>
      </c>
      <c r="F4241" t="s">
        <v>10330</v>
      </c>
      <c r="G4241">
        <v>6974</v>
      </c>
      <c r="H4241">
        <v>6974</v>
      </c>
      <c r="I4241">
        <v>6974</v>
      </c>
      <c r="J4241">
        <v>6974</v>
      </c>
      <c r="K4241">
        <v>0</v>
      </c>
      <c r="L4241" s="2">
        <v>0</v>
      </c>
      <c r="M4241" s="2">
        <v>0</v>
      </c>
      <c r="N4241" s="2">
        <v>0</v>
      </c>
      <c r="O4241" s="2">
        <v>47.5</v>
      </c>
      <c r="P4241" s="2">
        <v>0</v>
      </c>
      <c r="Q4241" s="2">
        <v>0</v>
      </c>
      <c r="R4241" s="2">
        <v>0</v>
      </c>
      <c r="S4241" s="2">
        <v>0</v>
      </c>
      <c r="T4241" s="2">
        <v>0</v>
      </c>
      <c r="U4241" s="2">
        <v>47.5</v>
      </c>
      <c r="V4241" t="s">
        <v>55</v>
      </c>
    </row>
    <row r="4242" spans="1:22" ht="15.75" hidden="1" thickBot="1" x14ac:dyDescent="0.3">
      <c r="A4242" t="s">
        <v>8265</v>
      </c>
      <c r="B4242" s="6" t="s">
        <v>10527</v>
      </c>
      <c r="C4242" t="s">
        <v>1</v>
      </c>
      <c r="D4242" t="s">
        <v>7706</v>
      </c>
      <c r="E4242" t="s">
        <v>10329</v>
      </c>
      <c r="F4242" t="s">
        <v>10330</v>
      </c>
      <c r="G4242">
        <v>6973</v>
      </c>
      <c r="H4242">
        <v>6973</v>
      </c>
      <c r="I4242">
        <v>6973</v>
      </c>
      <c r="J4242">
        <v>6973</v>
      </c>
      <c r="K4242">
        <v>0</v>
      </c>
      <c r="L4242" s="2">
        <v>0</v>
      </c>
      <c r="M4242" s="2">
        <v>0</v>
      </c>
      <c r="N4242" s="2">
        <v>0</v>
      </c>
      <c r="O4242" s="2">
        <v>40</v>
      </c>
      <c r="P4242" s="2">
        <v>0</v>
      </c>
      <c r="Q4242" s="2">
        <v>0</v>
      </c>
      <c r="R4242" s="2">
        <v>0</v>
      </c>
      <c r="S4242" s="2">
        <v>0</v>
      </c>
      <c r="T4242" s="2">
        <v>0</v>
      </c>
      <c r="U4242" s="2">
        <v>40</v>
      </c>
      <c r="V4242" t="s">
        <v>55</v>
      </c>
    </row>
    <row r="4243" spans="1:22" ht="15.75" hidden="1" thickBot="1" x14ac:dyDescent="0.3">
      <c r="A4243" t="s">
        <v>8265</v>
      </c>
      <c r="B4243" s="6" t="s">
        <v>10527</v>
      </c>
      <c r="C4243" t="s">
        <v>1</v>
      </c>
      <c r="D4243" t="s">
        <v>7706</v>
      </c>
      <c r="E4243" t="s">
        <v>10329</v>
      </c>
      <c r="F4243" t="s">
        <v>10330</v>
      </c>
      <c r="G4243">
        <v>6972</v>
      </c>
      <c r="H4243">
        <v>6972</v>
      </c>
      <c r="I4243">
        <v>6972</v>
      </c>
      <c r="J4243">
        <v>6972</v>
      </c>
      <c r="K4243">
        <v>0</v>
      </c>
      <c r="L4243" s="2">
        <v>0</v>
      </c>
      <c r="M4243" s="2">
        <v>0</v>
      </c>
      <c r="N4243" s="2">
        <v>0</v>
      </c>
      <c r="O4243" s="2">
        <v>55</v>
      </c>
      <c r="P4243" s="2">
        <v>0</v>
      </c>
      <c r="Q4243" s="2">
        <v>0</v>
      </c>
      <c r="R4243" s="2">
        <v>0</v>
      </c>
      <c r="S4243" s="2">
        <v>0</v>
      </c>
      <c r="T4243" s="2">
        <v>0</v>
      </c>
      <c r="U4243" s="2">
        <v>55</v>
      </c>
      <c r="V4243" t="s">
        <v>55</v>
      </c>
    </row>
    <row r="4244" spans="1:22" ht="15.75" hidden="1" thickBot="1" x14ac:dyDescent="0.3">
      <c r="A4244" t="s">
        <v>8265</v>
      </c>
      <c r="B4244" s="6" t="s">
        <v>10527</v>
      </c>
      <c r="C4244" t="s">
        <v>1</v>
      </c>
      <c r="D4244" t="s">
        <v>7706</v>
      </c>
      <c r="E4244" t="s">
        <v>10329</v>
      </c>
      <c r="F4244" t="s">
        <v>10330</v>
      </c>
      <c r="G4244">
        <v>6971</v>
      </c>
      <c r="H4244">
        <v>6971</v>
      </c>
      <c r="I4244">
        <v>6971</v>
      </c>
      <c r="J4244">
        <v>6971</v>
      </c>
      <c r="K4244">
        <v>0</v>
      </c>
      <c r="L4244" s="2">
        <v>0</v>
      </c>
      <c r="M4244" s="2">
        <v>0</v>
      </c>
      <c r="N4244" s="2">
        <v>0</v>
      </c>
      <c r="O4244" s="2">
        <v>19.05</v>
      </c>
      <c r="P4244" s="2">
        <v>0</v>
      </c>
      <c r="Q4244" s="2">
        <v>0</v>
      </c>
      <c r="R4244" s="2">
        <v>0</v>
      </c>
      <c r="S4244" s="2">
        <v>0</v>
      </c>
      <c r="T4244" s="2">
        <v>0</v>
      </c>
      <c r="U4244" s="2">
        <v>19.05</v>
      </c>
      <c r="V4244" t="s">
        <v>55</v>
      </c>
    </row>
    <row r="4245" spans="1:22" ht="15.75" hidden="1" thickBot="1" x14ac:dyDescent="0.3">
      <c r="A4245" t="s">
        <v>8265</v>
      </c>
      <c r="B4245" s="6" t="s">
        <v>10527</v>
      </c>
      <c r="C4245" t="s">
        <v>1</v>
      </c>
      <c r="D4245" t="s">
        <v>7706</v>
      </c>
      <c r="E4245" t="s">
        <v>10329</v>
      </c>
      <c r="F4245" t="s">
        <v>10330</v>
      </c>
      <c r="G4245">
        <v>6970</v>
      </c>
      <c r="H4245">
        <v>6970</v>
      </c>
      <c r="I4245">
        <v>6970</v>
      </c>
      <c r="J4245">
        <v>6970</v>
      </c>
      <c r="K4245">
        <v>0</v>
      </c>
      <c r="L4245" s="2">
        <v>0</v>
      </c>
      <c r="M4245" s="2">
        <v>0</v>
      </c>
      <c r="N4245" s="2">
        <v>0</v>
      </c>
      <c r="O4245" s="2">
        <v>73</v>
      </c>
      <c r="P4245" s="2">
        <v>0</v>
      </c>
      <c r="Q4245" s="2">
        <v>0</v>
      </c>
      <c r="R4245" s="2">
        <v>0</v>
      </c>
      <c r="S4245" s="2">
        <v>0</v>
      </c>
      <c r="T4245" s="2">
        <v>0</v>
      </c>
      <c r="U4245" s="2">
        <v>73</v>
      </c>
      <c r="V4245" t="s">
        <v>55</v>
      </c>
    </row>
    <row r="4246" spans="1:22" ht="15.75" hidden="1" thickBot="1" x14ac:dyDescent="0.3">
      <c r="A4246" t="s">
        <v>8265</v>
      </c>
      <c r="B4246" s="6" t="s">
        <v>10527</v>
      </c>
      <c r="C4246" t="s">
        <v>1</v>
      </c>
      <c r="D4246" t="s">
        <v>7706</v>
      </c>
      <c r="E4246" t="s">
        <v>10329</v>
      </c>
      <c r="F4246" t="s">
        <v>10330</v>
      </c>
      <c r="G4246">
        <v>6969</v>
      </c>
      <c r="H4246">
        <v>6969</v>
      </c>
      <c r="I4246">
        <v>6969</v>
      </c>
      <c r="J4246">
        <v>6969</v>
      </c>
      <c r="K4246">
        <v>0</v>
      </c>
      <c r="L4246" s="2">
        <v>0</v>
      </c>
      <c r="M4246" s="2">
        <v>0</v>
      </c>
      <c r="N4246" s="2">
        <v>0</v>
      </c>
      <c r="O4246" s="2">
        <v>132</v>
      </c>
      <c r="P4246" s="2">
        <v>0</v>
      </c>
      <c r="Q4246" s="2">
        <v>0</v>
      </c>
      <c r="R4246" s="2">
        <v>0</v>
      </c>
      <c r="S4246" s="2">
        <v>0</v>
      </c>
      <c r="T4246" s="2">
        <v>0</v>
      </c>
      <c r="U4246" s="2">
        <v>132</v>
      </c>
      <c r="V4246" t="s">
        <v>55</v>
      </c>
    </row>
    <row r="4247" spans="1:22" ht="15.75" hidden="1" thickBot="1" x14ac:dyDescent="0.3">
      <c r="A4247" t="s">
        <v>8265</v>
      </c>
      <c r="B4247" s="6" t="s">
        <v>10527</v>
      </c>
      <c r="C4247" t="s">
        <v>1</v>
      </c>
      <c r="D4247" t="s">
        <v>7706</v>
      </c>
      <c r="E4247" t="s">
        <v>10329</v>
      </c>
      <c r="F4247" t="s">
        <v>10330</v>
      </c>
      <c r="G4247">
        <v>6968</v>
      </c>
      <c r="H4247">
        <v>6968</v>
      </c>
      <c r="I4247">
        <v>6968</v>
      </c>
      <c r="J4247">
        <v>6968</v>
      </c>
      <c r="K4247">
        <v>0</v>
      </c>
      <c r="L4247" s="2">
        <v>0</v>
      </c>
      <c r="M4247" s="2">
        <v>0</v>
      </c>
      <c r="N4247" s="2">
        <v>0</v>
      </c>
      <c r="O4247" s="2">
        <v>150</v>
      </c>
      <c r="P4247" s="2">
        <v>0</v>
      </c>
      <c r="Q4247" s="2">
        <v>0</v>
      </c>
      <c r="R4247" s="2">
        <v>0</v>
      </c>
      <c r="S4247" s="2">
        <v>0</v>
      </c>
      <c r="T4247" s="2">
        <v>0</v>
      </c>
      <c r="U4247" s="2">
        <v>150</v>
      </c>
      <c r="V4247" t="s">
        <v>55</v>
      </c>
    </row>
    <row r="4248" spans="1:22" ht="15.75" hidden="1" thickBot="1" x14ac:dyDescent="0.3">
      <c r="A4248" t="s">
        <v>8265</v>
      </c>
      <c r="B4248" s="6" t="s">
        <v>10527</v>
      </c>
      <c r="C4248" t="s">
        <v>1</v>
      </c>
      <c r="D4248" t="s">
        <v>7706</v>
      </c>
      <c r="E4248" t="s">
        <v>10329</v>
      </c>
      <c r="F4248" t="s">
        <v>10330</v>
      </c>
      <c r="G4248">
        <v>6967</v>
      </c>
      <c r="H4248">
        <v>6967</v>
      </c>
      <c r="I4248">
        <v>6967</v>
      </c>
      <c r="J4248">
        <v>6967</v>
      </c>
      <c r="K4248">
        <v>0</v>
      </c>
      <c r="L4248" s="2">
        <v>0</v>
      </c>
      <c r="M4248" s="2">
        <v>0</v>
      </c>
      <c r="N4248" s="2">
        <v>0</v>
      </c>
      <c r="O4248" s="2">
        <v>147.4</v>
      </c>
      <c r="P4248" s="2">
        <v>0</v>
      </c>
      <c r="Q4248" s="2">
        <v>0</v>
      </c>
      <c r="R4248" s="2">
        <v>0</v>
      </c>
      <c r="S4248" s="2">
        <v>0</v>
      </c>
      <c r="T4248" s="2">
        <v>0</v>
      </c>
      <c r="U4248" s="2">
        <v>147.4</v>
      </c>
      <c r="V4248" t="s">
        <v>55</v>
      </c>
    </row>
    <row r="4249" spans="1:22" ht="15.75" hidden="1" thickBot="1" x14ac:dyDescent="0.3">
      <c r="A4249" t="s">
        <v>8265</v>
      </c>
      <c r="B4249" s="6" t="s">
        <v>10527</v>
      </c>
      <c r="C4249" t="s">
        <v>1</v>
      </c>
      <c r="D4249" t="s">
        <v>7706</v>
      </c>
      <c r="E4249" t="s">
        <v>10329</v>
      </c>
      <c r="F4249" t="s">
        <v>10330</v>
      </c>
      <c r="G4249">
        <v>6966</v>
      </c>
      <c r="H4249">
        <v>6966</v>
      </c>
      <c r="I4249">
        <v>6966</v>
      </c>
      <c r="J4249">
        <v>6966</v>
      </c>
      <c r="K4249">
        <v>0</v>
      </c>
      <c r="L4249" s="2">
        <v>0</v>
      </c>
      <c r="M4249" s="2">
        <v>0</v>
      </c>
      <c r="N4249" s="2">
        <v>0</v>
      </c>
      <c r="O4249" s="2">
        <v>90</v>
      </c>
      <c r="P4249" s="2">
        <v>0</v>
      </c>
      <c r="Q4249" s="2">
        <v>0</v>
      </c>
      <c r="R4249" s="2">
        <v>0</v>
      </c>
      <c r="S4249" s="2">
        <v>0</v>
      </c>
      <c r="T4249" s="2">
        <v>0</v>
      </c>
      <c r="U4249" s="2">
        <v>90</v>
      </c>
      <c r="V4249" t="s">
        <v>55</v>
      </c>
    </row>
    <row r="4250" spans="1:22" ht="15.75" hidden="1" thickBot="1" x14ac:dyDescent="0.3">
      <c r="A4250" t="s">
        <v>8265</v>
      </c>
      <c r="B4250" s="6" t="s">
        <v>10527</v>
      </c>
      <c r="C4250" t="s">
        <v>1</v>
      </c>
      <c r="D4250" t="s">
        <v>7706</v>
      </c>
      <c r="E4250" t="s">
        <v>10329</v>
      </c>
      <c r="F4250" t="s">
        <v>10330</v>
      </c>
      <c r="G4250">
        <v>6965</v>
      </c>
      <c r="H4250">
        <v>6965</v>
      </c>
      <c r="I4250">
        <v>6965</v>
      </c>
      <c r="J4250">
        <v>6965</v>
      </c>
      <c r="K4250">
        <v>0</v>
      </c>
      <c r="L4250" s="2">
        <v>0</v>
      </c>
      <c r="M4250" s="2">
        <v>0</v>
      </c>
      <c r="N4250" s="2">
        <v>0</v>
      </c>
      <c r="O4250" s="2">
        <v>50</v>
      </c>
      <c r="P4250" s="2">
        <v>0</v>
      </c>
      <c r="Q4250" s="2">
        <v>0</v>
      </c>
      <c r="R4250" s="2">
        <v>0</v>
      </c>
      <c r="S4250" s="2">
        <v>0</v>
      </c>
      <c r="T4250" s="2">
        <v>0</v>
      </c>
      <c r="U4250" s="2">
        <v>50</v>
      </c>
      <c r="V4250" t="s">
        <v>55</v>
      </c>
    </row>
    <row r="4251" spans="1:22" ht="15.75" hidden="1" thickBot="1" x14ac:dyDescent="0.3">
      <c r="A4251" t="s">
        <v>8265</v>
      </c>
      <c r="B4251" s="6" t="s">
        <v>10527</v>
      </c>
      <c r="C4251" t="s">
        <v>1</v>
      </c>
      <c r="D4251" t="s">
        <v>7706</v>
      </c>
      <c r="E4251" t="s">
        <v>10329</v>
      </c>
      <c r="F4251" t="s">
        <v>10330</v>
      </c>
      <c r="G4251">
        <v>6964</v>
      </c>
      <c r="H4251">
        <v>6964</v>
      </c>
      <c r="I4251">
        <v>6964</v>
      </c>
      <c r="J4251">
        <v>6964</v>
      </c>
      <c r="K4251">
        <v>0</v>
      </c>
      <c r="L4251" s="2">
        <v>0</v>
      </c>
      <c r="M4251" s="2">
        <v>0</v>
      </c>
      <c r="N4251" s="2">
        <v>0</v>
      </c>
      <c r="O4251" s="2">
        <v>7.8</v>
      </c>
      <c r="P4251" s="2">
        <v>0</v>
      </c>
      <c r="Q4251" s="2">
        <v>0</v>
      </c>
      <c r="R4251" s="2">
        <v>0</v>
      </c>
      <c r="S4251" s="2">
        <v>0</v>
      </c>
      <c r="T4251" s="2">
        <v>0</v>
      </c>
      <c r="U4251" s="2">
        <v>7.8</v>
      </c>
      <c r="V4251" t="s">
        <v>55</v>
      </c>
    </row>
    <row r="4252" spans="1:22" ht="15.75" hidden="1" thickBot="1" x14ac:dyDescent="0.3">
      <c r="A4252" t="s">
        <v>8265</v>
      </c>
      <c r="B4252" s="6" t="s">
        <v>10527</v>
      </c>
      <c r="C4252" t="s">
        <v>1</v>
      </c>
      <c r="D4252" t="s">
        <v>7706</v>
      </c>
      <c r="E4252" t="s">
        <v>10329</v>
      </c>
      <c r="F4252" t="s">
        <v>10330</v>
      </c>
      <c r="G4252">
        <v>6963</v>
      </c>
      <c r="H4252">
        <v>6963</v>
      </c>
      <c r="I4252">
        <v>6963</v>
      </c>
      <c r="J4252">
        <v>6963</v>
      </c>
      <c r="K4252">
        <v>0</v>
      </c>
      <c r="L4252" s="2">
        <v>0</v>
      </c>
      <c r="M4252" s="2">
        <v>0</v>
      </c>
      <c r="N4252" s="2">
        <v>0</v>
      </c>
      <c r="O4252" s="2">
        <v>466.5</v>
      </c>
      <c r="P4252" s="2">
        <v>0</v>
      </c>
      <c r="Q4252" s="2">
        <v>0</v>
      </c>
      <c r="R4252" s="2">
        <v>0</v>
      </c>
      <c r="S4252" s="2">
        <v>0</v>
      </c>
      <c r="T4252" s="2">
        <v>0</v>
      </c>
      <c r="U4252" s="2">
        <v>466.5</v>
      </c>
      <c r="V4252" t="s">
        <v>55</v>
      </c>
    </row>
    <row r="4253" spans="1:22" ht="15.75" hidden="1" thickBot="1" x14ac:dyDescent="0.3">
      <c r="A4253" t="s">
        <v>8265</v>
      </c>
      <c r="B4253" s="6" t="s">
        <v>10527</v>
      </c>
      <c r="C4253" t="s">
        <v>1</v>
      </c>
      <c r="D4253" t="s">
        <v>7706</v>
      </c>
      <c r="E4253" t="s">
        <v>10329</v>
      </c>
      <c r="F4253" t="s">
        <v>10330</v>
      </c>
      <c r="G4253">
        <v>6962</v>
      </c>
      <c r="H4253">
        <v>6962</v>
      </c>
      <c r="I4253">
        <v>6962</v>
      </c>
      <c r="J4253">
        <v>6962</v>
      </c>
      <c r="K4253">
        <v>0</v>
      </c>
      <c r="L4253" s="2">
        <v>0</v>
      </c>
      <c r="M4253" s="2">
        <v>0</v>
      </c>
      <c r="N4253" s="2">
        <v>0</v>
      </c>
      <c r="O4253" s="2">
        <v>457</v>
      </c>
      <c r="P4253" s="2">
        <v>0</v>
      </c>
      <c r="Q4253" s="2">
        <v>0</v>
      </c>
      <c r="R4253" s="2">
        <v>0</v>
      </c>
      <c r="S4253" s="2">
        <v>0</v>
      </c>
      <c r="T4253" s="2">
        <v>0</v>
      </c>
      <c r="U4253" s="2">
        <v>457</v>
      </c>
      <c r="V4253" t="s">
        <v>55</v>
      </c>
    </row>
    <row r="4254" spans="1:22" ht="15.75" hidden="1" thickBot="1" x14ac:dyDescent="0.3">
      <c r="A4254" t="s">
        <v>8265</v>
      </c>
      <c r="B4254" s="6" t="s">
        <v>10527</v>
      </c>
      <c r="C4254" t="s">
        <v>1</v>
      </c>
      <c r="D4254" t="s">
        <v>7706</v>
      </c>
      <c r="E4254" t="s">
        <v>10329</v>
      </c>
      <c r="F4254" t="s">
        <v>10330</v>
      </c>
      <c r="G4254">
        <v>6961</v>
      </c>
      <c r="H4254">
        <v>6961</v>
      </c>
      <c r="I4254">
        <v>6961</v>
      </c>
      <c r="J4254">
        <v>6961</v>
      </c>
      <c r="K4254">
        <v>0</v>
      </c>
      <c r="L4254" s="2">
        <v>0</v>
      </c>
      <c r="M4254" s="2">
        <v>0</v>
      </c>
      <c r="N4254" s="2">
        <v>0</v>
      </c>
      <c r="O4254" s="2">
        <v>155.6</v>
      </c>
      <c r="P4254" s="2">
        <v>0</v>
      </c>
      <c r="Q4254" s="2">
        <v>0</v>
      </c>
      <c r="R4254" s="2">
        <v>0</v>
      </c>
      <c r="S4254" s="2">
        <v>0</v>
      </c>
      <c r="T4254" s="2">
        <v>0</v>
      </c>
      <c r="U4254" s="2">
        <v>155.6</v>
      </c>
      <c r="V4254" t="s">
        <v>55</v>
      </c>
    </row>
    <row r="4255" spans="1:22" ht="15.75" hidden="1" thickBot="1" x14ac:dyDescent="0.3">
      <c r="A4255" t="s">
        <v>8265</v>
      </c>
      <c r="B4255" s="6" t="s">
        <v>10527</v>
      </c>
      <c r="C4255" t="s">
        <v>1</v>
      </c>
      <c r="D4255" t="s">
        <v>7706</v>
      </c>
      <c r="E4255" t="s">
        <v>10329</v>
      </c>
      <c r="F4255" t="s">
        <v>10330</v>
      </c>
      <c r="G4255">
        <v>6960</v>
      </c>
      <c r="H4255">
        <v>6960</v>
      </c>
      <c r="I4255">
        <v>6960</v>
      </c>
      <c r="J4255">
        <v>6960</v>
      </c>
      <c r="K4255">
        <v>0</v>
      </c>
      <c r="L4255" s="2">
        <v>0</v>
      </c>
      <c r="M4255" s="2">
        <v>0</v>
      </c>
      <c r="N4255" s="2">
        <v>0</v>
      </c>
      <c r="O4255" s="2">
        <v>157.75</v>
      </c>
      <c r="P4255" s="2">
        <v>0</v>
      </c>
      <c r="Q4255" s="2">
        <v>0</v>
      </c>
      <c r="R4255" s="2">
        <v>0</v>
      </c>
      <c r="S4255" s="2">
        <v>0</v>
      </c>
      <c r="T4255" s="2">
        <v>0</v>
      </c>
      <c r="U4255" s="2">
        <v>157.75</v>
      </c>
      <c r="V4255" t="s">
        <v>55</v>
      </c>
    </row>
    <row r="4256" spans="1:22" ht="15.75" hidden="1" thickBot="1" x14ac:dyDescent="0.3">
      <c r="A4256" t="s">
        <v>8265</v>
      </c>
      <c r="B4256" s="6" t="s">
        <v>10527</v>
      </c>
      <c r="C4256" t="s">
        <v>1</v>
      </c>
      <c r="D4256" t="s">
        <v>7706</v>
      </c>
      <c r="E4256" t="s">
        <v>10329</v>
      </c>
      <c r="F4256" t="s">
        <v>10330</v>
      </c>
      <c r="G4256">
        <v>6959</v>
      </c>
      <c r="H4256">
        <v>6959</v>
      </c>
      <c r="I4256">
        <v>6959</v>
      </c>
      <c r="J4256">
        <v>6959</v>
      </c>
      <c r="K4256">
        <v>0</v>
      </c>
      <c r="L4256" s="2">
        <v>0</v>
      </c>
      <c r="M4256" s="2">
        <v>0</v>
      </c>
      <c r="N4256" s="2">
        <v>0</v>
      </c>
      <c r="O4256" s="2">
        <v>109.5</v>
      </c>
      <c r="P4256" s="2">
        <v>0</v>
      </c>
      <c r="Q4256" s="2">
        <v>0</v>
      </c>
      <c r="R4256" s="2">
        <v>0</v>
      </c>
      <c r="S4256" s="2">
        <v>0</v>
      </c>
      <c r="T4256" s="2">
        <v>0</v>
      </c>
      <c r="U4256" s="2">
        <v>109.5</v>
      </c>
      <c r="V4256" t="s">
        <v>55</v>
      </c>
    </row>
    <row r="4257" spans="1:22" ht="15.75" hidden="1" thickBot="1" x14ac:dyDescent="0.3">
      <c r="A4257" t="s">
        <v>8265</v>
      </c>
      <c r="B4257" s="6" t="s">
        <v>10527</v>
      </c>
      <c r="C4257" t="s">
        <v>1</v>
      </c>
      <c r="D4257" t="s">
        <v>7706</v>
      </c>
      <c r="E4257" t="s">
        <v>10329</v>
      </c>
      <c r="F4257" t="s">
        <v>10330</v>
      </c>
      <c r="G4257">
        <v>6958</v>
      </c>
      <c r="H4257">
        <v>6958</v>
      </c>
      <c r="I4257">
        <v>6958</v>
      </c>
      <c r="J4257">
        <v>6958</v>
      </c>
      <c r="K4257">
        <v>0</v>
      </c>
      <c r="L4257" s="2">
        <v>0</v>
      </c>
      <c r="M4257" s="2">
        <v>0</v>
      </c>
      <c r="N4257" s="2">
        <v>0</v>
      </c>
      <c r="O4257" s="2">
        <v>1.95</v>
      </c>
      <c r="P4257" s="2">
        <v>0</v>
      </c>
      <c r="Q4257" s="2">
        <v>0</v>
      </c>
      <c r="R4257" s="2">
        <v>0</v>
      </c>
      <c r="S4257" s="2">
        <v>0</v>
      </c>
      <c r="T4257" s="2">
        <v>0</v>
      </c>
      <c r="U4257" s="2">
        <v>1.95</v>
      </c>
      <c r="V4257" t="s">
        <v>55</v>
      </c>
    </row>
    <row r="4258" spans="1:22" ht="15.75" hidden="1" thickBot="1" x14ac:dyDescent="0.3">
      <c r="A4258" t="s">
        <v>8265</v>
      </c>
      <c r="B4258" s="6" t="s">
        <v>10527</v>
      </c>
      <c r="C4258" t="s">
        <v>1</v>
      </c>
      <c r="D4258" t="s">
        <v>7706</v>
      </c>
      <c r="E4258" t="s">
        <v>10329</v>
      </c>
      <c r="F4258" t="s">
        <v>10330</v>
      </c>
      <c r="G4258">
        <v>6957</v>
      </c>
      <c r="H4258">
        <v>6957</v>
      </c>
      <c r="I4258">
        <v>6957</v>
      </c>
      <c r="J4258">
        <v>6957</v>
      </c>
      <c r="K4258">
        <v>0</v>
      </c>
      <c r="L4258" s="2">
        <v>0</v>
      </c>
      <c r="M4258" s="2">
        <v>0</v>
      </c>
      <c r="N4258" s="2">
        <v>0</v>
      </c>
      <c r="O4258" s="2">
        <v>435.5</v>
      </c>
      <c r="P4258" s="2">
        <v>0</v>
      </c>
      <c r="Q4258" s="2">
        <v>0</v>
      </c>
      <c r="R4258" s="2">
        <v>0</v>
      </c>
      <c r="S4258" s="2">
        <v>0</v>
      </c>
      <c r="T4258" s="2">
        <v>0</v>
      </c>
      <c r="U4258" s="2">
        <v>435.5</v>
      </c>
      <c r="V4258" t="s">
        <v>55</v>
      </c>
    </row>
    <row r="4259" spans="1:22" ht="15.75" hidden="1" thickBot="1" x14ac:dyDescent="0.3">
      <c r="A4259" t="s">
        <v>8265</v>
      </c>
      <c r="B4259" s="6" t="s">
        <v>10527</v>
      </c>
      <c r="C4259" t="s">
        <v>1</v>
      </c>
      <c r="D4259" t="s">
        <v>7706</v>
      </c>
      <c r="E4259" t="s">
        <v>10329</v>
      </c>
      <c r="F4259" t="s">
        <v>10330</v>
      </c>
      <c r="G4259">
        <v>6956</v>
      </c>
      <c r="H4259">
        <v>6956</v>
      </c>
      <c r="I4259">
        <v>6956</v>
      </c>
      <c r="J4259">
        <v>6956</v>
      </c>
      <c r="K4259">
        <v>0</v>
      </c>
      <c r="L4259" s="2">
        <v>0</v>
      </c>
      <c r="M4259" s="2">
        <v>0</v>
      </c>
      <c r="N4259" s="2">
        <v>0</v>
      </c>
      <c r="O4259" s="2">
        <v>137.5</v>
      </c>
      <c r="P4259" s="2">
        <v>0</v>
      </c>
      <c r="Q4259" s="2">
        <v>0</v>
      </c>
      <c r="R4259" s="2">
        <v>0</v>
      </c>
      <c r="S4259" s="2">
        <v>0</v>
      </c>
      <c r="T4259" s="2">
        <v>0</v>
      </c>
      <c r="U4259" s="2">
        <v>137.5</v>
      </c>
      <c r="V4259" t="s">
        <v>55</v>
      </c>
    </row>
    <row r="4260" spans="1:22" ht="15.75" hidden="1" thickBot="1" x14ac:dyDescent="0.3">
      <c r="A4260" t="s">
        <v>8265</v>
      </c>
      <c r="B4260" s="6" t="s">
        <v>10527</v>
      </c>
      <c r="C4260" t="s">
        <v>1</v>
      </c>
      <c r="D4260" t="s">
        <v>7706</v>
      </c>
      <c r="E4260" t="s">
        <v>10329</v>
      </c>
      <c r="F4260" t="s">
        <v>10330</v>
      </c>
      <c r="G4260">
        <v>6955</v>
      </c>
      <c r="H4260">
        <v>6955</v>
      </c>
      <c r="I4260">
        <v>6955</v>
      </c>
      <c r="J4260">
        <v>6955</v>
      </c>
      <c r="K4260">
        <v>0</v>
      </c>
      <c r="L4260" s="2">
        <v>0</v>
      </c>
      <c r="M4260" s="2">
        <v>0</v>
      </c>
      <c r="N4260" s="2">
        <v>0</v>
      </c>
      <c r="O4260" s="2">
        <v>498</v>
      </c>
      <c r="P4260" s="2">
        <v>0</v>
      </c>
      <c r="Q4260" s="2">
        <v>0</v>
      </c>
      <c r="R4260" s="2">
        <v>0</v>
      </c>
      <c r="S4260" s="2">
        <v>0</v>
      </c>
      <c r="T4260" s="2">
        <v>0</v>
      </c>
      <c r="U4260" s="2">
        <v>498</v>
      </c>
      <c r="V4260" t="s">
        <v>55</v>
      </c>
    </row>
    <row r="4261" spans="1:22" ht="15.75" hidden="1" thickBot="1" x14ac:dyDescent="0.3">
      <c r="A4261" t="s">
        <v>8265</v>
      </c>
      <c r="B4261" s="6" t="s">
        <v>10527</v>
      </c>
      <c r="C4261" t="s">
        <v>1</v>
      </c>
      <c r="D4261" t="s">
        <v>7706</v>
      </c>
      <c r="E4261" t="s">
        <v>10329</v>
      </c>
      <c r="F4261" t="s">
        <v>10330</v>
      </c>
      <c r="G4261">
        <v>6954</v>
      </c>
      <c r="H4261">
        <v>6954</v>
      </c>
      <c r="I4261">
        <v>6954</v>
      </c>
      <c r="J4261">
        <v>6954</v>
      </c>
      <c r="K4261">
        <v>0</v>
      </c>
      <c r="L4261" s="2">
        <v>0</v>
      </c>
      <c r="M4261" s="2">
        <v>0</v>
      </c>
      <c r="N4261" s="2">
        <v>0</v>
      </c>
      <c r="O4261" s="2">
        <v>168.15</v>
      </c>
      <c r="P4261" s="2">
        <v>0</v>
      </c>
      <c r="Q4261" s="2">
        <v>0</v>
      </c>
      <c r="R4261" s="2">
        <v>0</v>
      </c>
      <c r="S4261" s="2">
        <v>0</v>
      </c>
      <c r="T4261" s="2">
        <v>0</v>
      </c>
      <c r="U4261" s="2">
        <v>168.15</v>
      </c>
      <c r="V4261" t="s">
        <v>55</v>
      </c>
    </row>
    <row r="4262" spans="1:22" ht="15.75" hidden="1" thickBot="1" x14ac:dyDescent="0.3">
      <c r="A4262" t="s">
        <v>8265</v>
      </c>
      <c r="B4262" s="6" t="s">
        <v>10527</v>
      </c>
      <c r="C4262" t="s">
        <v>1</v>
      </c>
      <c r="D4262" t="s">
        <v>7706</v>
      </c>
      <c r="E4262" t="s">
        <v>10329</v>
      </c>
      <c r="F4262" t="s">
        <v>10330</v>
      </c>
      <c r="G4262">
        <v>6953</v>
      </c>
      <c r="H4262">
        <v>6953</v>
      </c>
      <c r="I4262">
        <v>6953</v>
      </c>
      <c r="J4262">
        <v>6953</v>
      </c>
      <c r="K4262">
        <v>0</v>
      </c>
      <c r="L4262" s="2">
        <v>0</v>
      </c>
      <c r="M4262" s="2">
        <v>0</v>
      </c>
      <c r="N4262" s="2">
        <v>0</v>
      </c>
      <c r="O4262" s="2">
        <v>66.66</v>
      </c>
      <c r="P4262" s="2">
        <v>0</v>
      </c>
      <c r="Q4262" s="2">
        <v>0</v>
      </c>
      <c r="R4262" s="2">
        <v>0</v>
      </c>
      <c r="S4262" s="2">
        <v>0</v>
      </c>
      <c r="T4262" s="2">
        <v>0</v>
      </c>
      <c r="U4262" s="2">
        <v>66.66</v>
      </c>
      <c r="V4262" t="s">
        <v>55</v>
      </c>
    </row>
    <row r="4263" spans="1:22" ht="15.75" hidden="1" thickBot="1" x14ac:dyDescent="0.3">
      <c r="A4263" t="s">
        <v>8265</v>
      </c>
      <c r="B4263" s="6" t="s">
        <v>10527</v>
      </c>
      <c r="C4263" t="s">
        <v>1</v>
      </c>
      <c r="D4263" t="s">
        <v>7706</v>
      </c>
      <c r="E4263" t="s">
        <v>10329</v>
      </c>
      <c r="F4263" t="s">
        <v>10330</v>
      </c>
      <c r="G4263">
        <v>6952</v>
      </c>
      <c r="H4263">
        <v>6952</v>
      </c>
      <c r="I4263">
        <v>6952</v>
      </c>
      <c r="J4263">
        <v>6952</v>
      </c>
      <c r="K4263">
        <v>0</v>
      </c>
      <c r="L4263" s="2">
        <v>0</v>
      </c>
      <c r="M4263" s="2">
        <v>0</v>
      </c>
      <c r="N4263" s="2">
        <v>0</v>
      </c>
      <c r="O4263" s="2">
        <v>92</v>
      </c>
      <c r="P4263" s="2">
        <v>0</v>
      </c>
      <c r="Q4263" s="2">
        <v>0</v>
      </c>
      <c r="R4263" s="2">
        <v>0</v>
      </c>
      <c r="S4263" s="2">
        <v>0</v>
      </c>
      <c r="T4263" s="2">
        <v>0</v>
      </c>
      <c r="U4263" s="2">
        <v>92</v>
      </c>
      <c r="V4263" t="s">
        <v>55</v>
      </c>
    </row>
    <row r="4264" spans="1:22" ht="15.75" hidden="1" thickBot="1" x14ac:dyDescent="0.3">
      <c r="A4264" t="s">
        <v>8265</v>
      </c>
      <c r="B4264" s="6" t="s">
        <v>10527</v>
      </c>
      <c r="C4264" t="s">
        <v>1</v>
      </c>
      <c r="D4264" t="s">
        <v>7706</v>
      </c>
      <c r="E4264" t="s">
        <v>10329</v>
      </c>
      <c r="F4264" t="s">
        <v>10330</v>
      </c>
      <c r="G4264">
        <v>6951</v>
      </c>
      <c r="H4264">
        <v>6951</v>
      </c>
      <c r="I4264">
        <v>6951</v>
      </c>
      <c r="J4264">
        <v>6951</v>
      </c>
      <c r="K4264">
        <v>0</v>
      </c>
      <c r="L4264" s="2">
        <v>0</v>
      </c>
      <c r="M4264" s="2">
        <v>0</v>
      </c>
      <c r="N4264" s="2">
        <v>0</v>
      </c>
      <c r="O4264" s="2">
        <v>519.5</v>
      </c>
      <c r="P4264" s="2">
        <v>0</v>
      </c>
      <c r="Q4264" s="2">
        <v>0</v>
      </c>
      <c r="R4264" s="2">
        <v>0</v>
      </c>
      <c r="S4264" s="2">
        <v>0</v>
      </c>
      <c r="T4264" s="2">
        <v>0</v>
      </c>
      <c r="U4264" s="2">
        <v>519.5</v>
      </c>
      <c r="V4264" t="s">
        <v>55</v>
      </c>
    </row>
    <row r="4265" spans="1:22" ht="15.75" hidden="1" thickBot="1" x14ac:dyDescent="0.3">
      <c r="A4265" t="s">
        <v>8265</v>
      </c>
      <c r="B4265" s="6" t="s">
        <v>10527</v>
      </c>
      <c r="C4265" t="s">
        <v>1</v>
      </c>
      <c r="D4265" t="s">
        <v>7706</v>
      </c>
      <c r="E4265" t="s">
        <v>10329</v>
      </c>
      <c r="F4265" t="s">
        <v>10330</v>
      </c>
      <c r="G4265">
        <v>6950</v>
      </c>
      <c r="H4265">
        <v>6950</v>
      </c>
      <c r="I4265">
        <v>6950</v>
      </c>
      <c r="J4265">
        <v>6950</v>
      </c>
      <c r="K4265">
        <v>0</v>
      </c>
      <c r="L4265" s="2">
        <v>0</v>
      </c>
      <c r="M4265" s="2">
        <v>0</v>
      </c>
      <c r="N4265" s="2">
        <v>0</v>
      </c>
      <c r="O4265" s="2">
        <v>55</v>
      </c>
      <c r="P4265" s="2">
        <v>0</v>
      </c>
      <c r="Q4265" s="2">
        <v>0</v>
      </c>
      <c r="R4265" s="2">
        <v>0</v>
      </c>
      <c r="S4265" s="2">
        <v>0</v>
      </c>
      <c r="T4265" s="2">
        <v>0</v>
      </c>
      <c r="U4265" s="2">
        <v>55</v>
      </c>
      <c r="V4265" t="s">
        <v>55</v>
      </c>
    </row>
    <row r="4266" spans="1:22" ht="15.75" hidden="1" thickBot="1" x14ac:dyDescent="0.3">
      <c r="A4266" t="s">
        <v>8265</v>
      </c>
      <c r="B4266" s="6" t="s">
        <v>10527</v>
      </c>
      <c r="C4266" t="s">
        <v>1</v>
      </c>
      <c r="D4266" t="s">
        <v>7706</v>
      </c>
      <c r="E4266" t="s">
        <v>10329</v>
      </c>
      <c r="F4266" t="s">
        <v>10330</v>
      </c>
      <c r="G4266">
        <v>6949</v>
      </c>
      <c r="H4266">
        <v>6949</v>
      </c>
      <c r="I4266">
        <v>6949</v>
      </c>
      <c r="J4266">
        <v>6949</v>
      </c>
      <c r="K4266">
        <v>0</v>
      </c>
      <c r="L4266" s="2">
        <v>0</v>
      </c>
      <c r="M4266" s="2">
        <v>0</v>
      </c>
      <c r="N4266" s="2">
        <v>0</v>
      </c>
      <c r="O4266" s="2">
        <v>30</v>
      </c>
      <c r="P4266" s="2">
        <v>0</v>
      </c>
      <c r="Q4266" s="2">
        <v>0</v>
      </c>
      <c r="R4266" s="2">
        <v>0</v>
      </c>
      <c r="S4266" s="2">
        <v>0</v>
      </c>
      <c r="T4266" s="2">
        <v>0</v>
      </c>
      <c r="U4266" s="2">
        <v>30</v>
      </c>
      <c r="V4266" t="s">
        <v>55</v>
      </c>
    </row>
    <row r="4267" spans="1:22" ht="15.75" hidden="1" thickBot="1" x14ac:dyDescent="0.3">
      <c r="A4267" t="s">
        <v>8265</v>
      </c>
      <c r="B4267" s="6" t="s">
        <v>10527</v>
      </c>
      <c r="C4267" t="s">
        <v>1</v>
      </c>
      <c r="D4267" t="s">
        <v>7706</v>
      </c>
      <c r="E4267" t="s">
        <v>10329</v>
      </c>
      <c r="F4267" t="s">
        <v>10330</v>
      </c>
      <c r="G4267">
        <v>6948</v>
      </c>
      <c r="H4267">
        <v>6948</v>
      </c>
      <c r="I4267">
        <v>6948</v>
      </c>
      <c r="J4267">
        <v>6948</v>
      </c>
      <c r="K4267">
        <v>0</v>
      </c>
      <c r="L4267" s="2">
        <v>0</v>
      </c>
      <c r="M4267" s="2">
        <v>0</v>
      </c>
      <c r="N4267" s="2">
        <v>0</v>
      </c>
      <c r="O4267" s="2">
        <v>120</v>
      </c>
      <c r="P4267" s="2">
        <v>0</v>
      </c>
      <c r="Q4267" s="2">
        <v>0</v>
      </c>
      <c r="R4267" s="2">
        <v>0</v>
      </c>
      <c r="S4267" s="2">
        <v>0</v>
      </c>
      <c r="T4267" s="2">
        <v>0</v>
      </c>
      <c r="U4267" s="2">
        <v>120</v>
      </c>
      <c r="V4267" t="s">
        <v>55</v>
      </c>
    </row>
    <row r="4268" spans="1:22" ht="15.75" hidden="1" thickBot="1" x14ac:dyDescent="0.3">
      <c r="A4268" t="s">
        <v>8265</v>
      </c>
      <c r="B4268" s="6" t="s">
        <v>10527</v>
      </c>
      <c r="C4268" t="s">
        <v>1</v>
      </c>
      <c r="D4268" t="s">
        <v>7706</v>
      </c>
      <c r="E4268" t="s">
        <v>10329</v>
      </c>
      <c r="F4268" t="s">
        <v>10330</v>
      </c>
      <c r="G4268">
        <v>6947</v>
      </c>
      <c r="H4268">
        <v>6947</v>
      </c>
      <c r="I4268">
        <v>6947</v>
      </c>
      <c r="J4268">
        <v>6947</v>
      </c>
      <c r="K4268">
        <v>0</v>
      </c>
      <c r="L4268" s="2">
        <v>0</v>
      </c>
      <c r="M4268" s="2">
        <v>0</v>
      </c>
      <c r="N4268" s="2">
        <v>0</v>
      </c>
      <c r="O4268" s="2">
        <v>4.2</v>
      </c>
      <c r="P4268" s="2">
        <v>0</v>
      </c>
      <c r="Q4268" s="2">
        <v>0</v>
      </c>
      <c r="R4268" s="2">
        <v>0</v>
      </c>
      <c r="S4268" s="2">
        <v>0</v>
      </c>
      <c r="T4268" s="2">
        <v>0</v>
      </c>
      <c r="U4268" s="2">
        <v>4.2</v>
      </c>
      <c r="V4268" t="s">
        <v>55</v>
      </c>
    </row>
    <row r="4269" spans="1:22" ht="15.75" hidden="1" thickBot="1" x14ac:dyDescent="0.3">
      <c r="A4269" t="s">
        <v>8265</v>
      </c>
      <c r="B4269" s="6" t="s">
        <v>10527</v>
      </c>
      <c r="C4269" t="s">
        <v>1</v>
      </c>
      <c r="D4269" t="s">
        <v>7706</v>
      </c>
      <c r="E4269" t="s">
        <v>10329</v>
      </c>
      <c r="F4269" t="s">
        <v>10330</v>
      </c>
      <c r="G4269">
        <v>6946</v>
      </c>
      <c r="H4269">
        <v>6946</v>
      </c>
      <c r="I4269">
        <v>6946</v>
      </c>
      <c r="J4269">
        <v>6946</v>
      </c>
      <c r="K4269">
        <v>0</v>
      </c>
      <c r="L4269" s="2">
        <v>0</v>
      </c>
      <c r="M4269" s="2">
        <v>0</v>
      </c>
      <c r="N4269" s="2">
        <v>0</v>
      </c>
      <c r="O4269" s="2">
        <v>719.5</v>
      </c>
      <c r="P4269" s="2">
        <v>0</v>
      </c>
      <c r="Q4269" s="2">
        <v>0</v>
      </c>
      <c r="R4269" s="2">
        <v>0</v>
      </c>
      <c r="S4269" s="2">
        <v>0</v>
      </c>
      <c r="T4269" s="2">
        <v>0</v>
      </c>
      <c r="U4269" s="2">
        <v>719.5</v>
      </c>
      <c r="V4269" t="s">
        <v>55</v>
      </c>
    </row>
    <row r="4270" spans="1:22" ht="15.75" hidden="1" thickBot="1" x14ac:dyDescent="0.3">
      <c r="A4270" t="s">
        <v>8265</v>
      </c>
      <c r="B4270" s="6" t="s">
        <v>10527</v>
      </c>
      <c r="C4270" t="s">
        <v>1</v>
      </c>
      <c r="D4270" t="s">
        <v>7706</v>
      </c>
      <c r="E4270" t="s">
        <v>10329</v>
      </c>
      <c r="F4270" t="s">
        <v>10330</v>
      </c>
      <c r="G4270">
        <v>6945</v>
      </c>
      <c r="H4270">
        <v>6945</v>
      </c>
      <c r="I4270">
        <v>6945</v>
      </c>
      <c r="J4270">
        <v>6945</v>
      </c>
      <c r="K4270">
        <v>0</v>
      </c>
      <c r="L4270" s="2">
        <v>0</v>
      </c>
      <c r="M4270" s="2">
        <v>0</v>
      </c>
      <c r="N4270" s="2">
        <v>0</v>
      </c>
      <c r="O4270" s="2">
        <v>525</v>
      </c>
      <c r="P4270" s="2">
        <v>0</v>
      </c>
      <c r="Q4270" s="2">
        <v>0</v>
      </c>
      <c r="R4270" s="2">
        <v>0</v>
      </c>
      <c r="S4270" s="2">
        <v>0</v>
      </c>
      <c r="T4270" s="2">
        <v>0</v>
      </c>
      <c r="U4270" s="2">
        <v>525</v>
      </c>
      <c r="V4270" t="s">
        <v>55</v>
      </c>
    </row>
    <row r="4271" spans="1:22" ht="15.75" hidden="1" thickBot="1" x14ac:dyDescent="0.3">
      <c r="A4271" t="s">
        <v>8265</v>
      </c>
      <c r="B4271" s="6" t="s">
        <v>10527</v>
      </c>
      <c r="C4271" t="s">
        <v>1</v>
      </c>
      <c r="D4271" t="s">
        <v>7706</v>
      </c>
      <c r="E4271" t="s">
        <v>10329</v>
      </c>
      <c r="F4271" t="s">
        <v>10330</v>
      </c>
      <c r="G4271">
        <v>6944</v>
      </c>
      <c r="H4271">
        <v>6944</v>
      </c>
      <c r="I4271">
        <v>6944</v>
      </c>
      <c r="J4271">
        <v>6944</v>
      </c>
      <c r="K4271">
        <v>0</v>
      </c>
      <c r="L4271" s="2">
        <v>0</v>
      </c>
      <c r="M4271" s="2">
        <v>0</v>
      </c>
      <c r="N4271" s="2">
        <v>0</v>
      </c>
      <c r="O4271" s="2">
        <v>100</v>
      </c>
      <c r="P4271" s="2">
        <v>0</v>
      </c>
      <c r="Q4271" s="2">
        <v>0</v>
      </c>
      <c r="R4271" s="2">
        <v>0</v>
      </c>
      <c r="S4271" s="2">
        <v>0</v>
      </c>
      <c r="T4271" s="2">
        <v>0</v>
      </c>
      <c r="U4271" s="2">
        <v>100</v>
      </c>
      <c r="V4271" t="s">
        <v>55</v>
      </c>
    </row>
    <row r="4272" spans="1:22" ht="15.75" hidden="1" thickBot="1" x14ac:dyDescent="0.3">
      <c r="A4272" t="s">
        <v>8265</v>
      </c>
      <c r="B4272" s="6" t="s">
        <v>10527</v>
      </c>
      <c r="C4272" t="s">
        <v>1</v>
      </c>
      <c r="D4272" t="s">
        <v>7706</v>
      </c>
      <c r="E4272" t="s">
        <v>10329</v>
      </c>
      <c r="F4272" t="s">
        <v>10330</v>
      </c>
      <c r="G4272">
        <v>6943</v>
      </c>
      <c r="H4272">
        <v>6943</v>
      </c>
      <c r="I4272">
        <v>6943</v>
      </c>
      <c r="J4272">
        <v>6943</v>
      </c>
      <c r="K4272">
        <v>0</v>
      </c>
      <c r="L4272" s="2">
        <v>0</v>
      </c>
      <c r="M4272" s="2">
        <v>0</v>
      </c>
      <c r="N4272" s="2">
        <v>0</v>
      </c>
      <c r="O4272" s="2">
        <v>109.95</v>
      </c>
      <c r="P4272" s="2">
        <v>0</v>
      </c>
      <c r="Q4272" s="2">
        <v>0</v>
      </c>
      <c r="R4272" s="2">
        <v>0</v>
      </c>
      <c r="S4272" s="2">
        <v>0</v>
      </c>
      <c r="T4272" s="2">
        <v>0</v>
      </c>
      <c r="U4272" s="2">
        <v>109.95</v>
      </c>
      <c r="V4272" t="s">
        <v>55</v>
      </c>
    </row>
    <row r="4273" spans="1:22" ht="15.75" hidden="1" thickBot="1" x14ac:dyDescent="0.3">
      <c r="A4273" t="s">
        <v>8265</v>
      </c>
      <c r="B4273" s="6" t="s">
        <v>10527</v>
      </c>
      <c r="C4273" t="s">
        <v>1</v>
      </c>
      <c r="D4273" t="s">
        <v>7706</v>
      </c>
      <c r="E4273" t="s">
        <v>10329</v>
      </c>
      <c r="F4273" t="s">
        <v>10330</v>
      </c>
      <c r="G4273">
        <v>6942</v>
      </c>
      <c r="H4273">
        <v>6942</v>
      </c>
      <c r="I4273">
        <v>6942</v>
      </c>
      <c r="J4273">
        <v>6942</v>
      </c>
      <c r="K4273">
        <v>0</v>
      </c>
      <c r="L4273" s="2">
        <v>0</v>
      </c>
      <c r="M4273" s="2">
        <v>0</v>
      </c>
      <c r="N4273" s="2">
        <v>0</v>
      </c>
      <c r="O4273" s="2">
        <v>27.5</v>
      </c>
      <c r="P4273" s="2">
        <v>0</v>
      </c>
      <c r="Q4273" s="2">
        <v>0</v>
      </c>
      <c r="R4273" s="2">
        <v>0</v>
      </c>
      <c r="S4273" s="2">
        <v>0</v>
      </c>
      <c r="T4273" s="2">
        <v>0</v>
      </c>
      <c r="U4273" s="2">
        <v>27.5</v>
      </c>
      <c r="V4273" t="s">
        <v>55</v>
      </c>
    </row>
    <row r="4274" spans="1:22" ht="15.75" hidden="1" thickBot="1" x14ac:dyDescent="0.3">
      <c r="A4274" t="s">
        <v>8265</v>
      </c>
      <c r="B4274" s="6" t="s">
        <v>10527</v>
      </c>
      <c r="C4274" t="s">
        <v>1</v>
      </c>
      <c r="D4274" t="s">
        <v>7706</v>
      </c>
      <c r="E4274" t="s">
        <v>10329</v>
      </c>
      <c r="F4274" t="s">
        <v>10330</v>
      </c>
      <c r="G4274">
        <v>6941</v>
      </c>
      <c r="H4274">
        <v>6941</v>
      </c>
      <c r="I4274">
        <v>6941</v>
      </c>
      <c r="J4274">
        <v>6941</v>
      </c>
      <c r="K4274">
        <v>0</v>
      </c>
      <c r="L4274" s="2">
        <v>0</v>
      </c>
      <c r="M4274" s="2">
        <v>0</v>
      </c>
      <c r="N4274" s="2">
        <v>0</v>
      </c>
      <c r="O4274" s="2">
        <v>16.5</v>
      </c>
      <c r="P4274" s="2">
        <v>0</v>
      </c>
      <c r="Q4274" s="2">
        <v>0</v>
      </c>
      <c r="R4274" s="2">
        <v>0</v>
      </c>
      <c r="S4274" s="2">
        <v>0</v>
      </c>
      <c r="T4274" s="2">
        <v>0</v>
      </c>
      <c r="U4274" s="2">
        <v>16.5</v>
      </c>
      <c r="V4274" t="s">
        <v>55</v>
      </c>
    </row>
    <row r="4275" spans="1:22" ht="15.75" hidden="1" thickBot="1" x14ac:dyDescent="0.3">
      <c r="A4275" t="s">
        <v>8265</v>
      </c>
      <c r="B4275" s="6" t="s">
        <v>10527</v>
      </c>
      <c r="C4275" t="s">
        <v>1</v>
      </c>
      <c r="D4275" t="s">
        <v>7706</v>
      </c>
      <c r="E4275" t="s">
        <v>10329</v>
      </c>
      <c r="F4275" t="s">
        <v>10330</v>
      </c>
      <c r="G4275">
        <v>6940</v>
      </c>
      <c r="H4275">
        <v>6940</v>
      </c>
      <c r="I4275">
        <v>6940</v>
      </c>
      <c r="J4275">
        <v>6940</v>
      </c>
      <c r="K4275">
        <v>0</v>
      </c>
      <c r="L4275" s="2">
        <v>0</v>
      </c>
      <c r="M4275" s="2">
        <v>0</v>
      </c>
      <c r="N4275" s="2">
        <v>0</v>
      </c>
      <c r="O4275" s="2">
        <v>16.5</v>
      </c>
      <c r="P4275" s="2">
        <v>0</v>
      </c>
      <c r="Q4275" s="2">
        <v>0</v>
      </c>
      <c r="R4275" s="2">
        <v>0</v>
      </c>
      <c r="S4275" s="2">
        <v>0</v>
      </c>
      <c r="T4275" s="2">
        <v>0</v>
      </c>
      <c r="U4275" s="2">
        <v>16.5</v>
      </c>
      <c r="V4275" t="s">
        <v>55</v>
      </c>
    </row>
    <row r="4276" spans="1:22" ht="15.75" hidden="1" thickBot="1" x14ac:dyDescent="0.3">
      <c r="A4276" t="s">
        <v>8265</v>
      </c>
      <c r="B4276" s="6" t="s">
        <v>10527</v>
      </c>
      <c r="C4276" t="s">
        <v>1</v>
      </c>
      <c r="D4276" t="s">
        <v>7706</v>
      </c>
      <c r="E4276" t="s">
        <v>10329</v>
      </c>
      <c r="F4276" t="s">
        <v>10330</v>
      </c>
      <c r="G4276">
        <v>6939</v>
      </c>
      <c r="H4276">
        <v>6939</v>
      </c>
      <c r="I4276">
        <v>6939</v>
      </c>
      <c r="J4276">
        <v>6939</v>
      </c>
      <c r="K4276">
        <v>0</v>
      </c>
      <c r="L4276" s="2">
        <v>0</v>
      </c>
      <c r="M4276" s="2">
        <v>0</v>
      </c>
      <c r="N4276" s="2">
        <v>0</v>
      </c>
      <c r="O4276" s="2">
        <v>272.3</v>
      </c>
      <c r="P4276" s="2">
        <v>0</v>
      </c>
      <c r="Q4276" s="2">
        <v>0</v>
      </c>
      <c r="R4276" s="2">
        <v>0</v>
      </c>
      <c r="S4276" s="2">
        <v>0</v>
      </c>
      <c r="T4276" s="2">
        <v>0</v>
      </c>
      <c r="U4276" s="2">
        <v>272.3</v>
      </c>
      <c r="V4276" t="s">
        <v>55</v>
      </c>
    </row>
    <row r="4277" spans="1:22" ht="15.75" hidden="1" thickBot="1" x14ac:dyDescent="0.3">
      <c r="A4277" t="s">
        <v>8265</v>
      </c>
      <c r="B4277" s="6" t="s">
        <v>10527</v>
      </c>
      <c r="C4277" t="s">
        <v>1</v>
      </c>
      <c r="D4277" t="s">
        <v>7706</v>
      </c>
      <c r="E4277" t="s">
        <v>10329</v>
      </c>
      <c r="F4277" t="s">
        <v>10330</v>
      </c>
      <c r="G4277">
        <v>6938</v>
      </c>
      <c r="H4277">
        <v>6938</v>
      </c>
      <c r="I4277">
        <v>6938</v>
      </c>
      <c r="J4277">
        <v>6938</v>
      </c>
      <c r="K4277">
        <v>0</v>
      </c>
      <c r="L4277" s="2">
        <v>0</v>
      </c>
      <c r="M4277" s="2">
        <v>0</v>
      </c>
      <c r="N4277" s="2">
        <v>0</v>
      </c>
      <c r="O4277" s="2">
        <v>280.5</v>
      </c>
      <c r="P4277" s="2">
        <v>0</v>
      </c>
      <c r="Q4277" s="2">
        <v>0</v>
      </c>
      <c r="R4277" s="2">
        <v>0</v>
      </c>
      <c r="S4277" s="2">
        <v>0</v>
      </c>
      <c r="T4277" s="2">
        <v>0</v>
      </c>
      <c r="U4277" s="2">
        <v>280.5</v>
      </c>
      <c r="V4277" t="s">
        <v>55</v>
      </c>
    </row>
    <row r="4278" spans="1:22" ht="15.75" hidden="1" thickBot="1" x14ac:dyDescent="0.3">
      <c r="A4278" t="s">
        <v>8265</v>
      </c>
      <c r="B4278" s="6" t="s">
        <v>10527</v>
      </c>
      <c r="C4278" t="s">
        <v>1</v>
      </c>
      <c r="D4278" t="s">
        <v>7706</v>
      </c>
      <c r="E4278" t="s">
        <v>10329</v>
      </c>
      <c r="F4278" t="s">
        <v>10330</v>
      </c>
      <c r="G4278">
        <v>6937</v>
      </c>
      <c r="H4278">
        <v>6937</v>
      </c>
      <c r="I4278">
        <v>6937</v>
      </c>
      <c r="J4278">
        <v>6937</v>
      </c>
      <c r="K4278">
        <v>0</v>
      </c>
      <c r="L4278" s="2">
        <v>0</v>
      </c>
      <c r="M4278" s="2">
        <v>0</v>
      </c>
      <c r="N4278" s="2">
        <v>0</v>
      </c>
      <c r="O4278" s="2">
        <v>169.5</v>
      </c>
      <c r="P4278" s="2">
        <v>0</v>
      </c>
      <c r="Q4278" s="2">
        <v>0</v>
      </c>
      <c r="R4278" s="2">
        <v>0</v>
      </c>
      <c r="S4278" s="2">
        <v>0</v>
      </c>
      <c r="T4278" s="2">
        <v>0</v>
      </c>
      <c r="U4278" s="2">
        <v>169.5</v>
      </c>
      <c r="V4278" t="s">
        <v>55</v>
      </c>
    </row>
    <row r="4279" spans="1:22" ht="15.75" hidden="1" thickBot="1" x14ac:dyDescent="0.3">
      <c r="A4279" t="s">
        <v>8265</v>
      </c>
      <c r="B4279" s="6" t="s">
        <v>10527</v>
      </c>
      <c r="C4279" t="s">
        <v>1</v>
      </c>
      <c r="D4279" t="s">
        <v>7706</v>
      </c>
      <c r="E4279" t="s">
        <v>10329</v>
      </c>
      <c r="F4279" t="s">
        <v>10330</v>
      </c>
      <c r="G4279">
        <v>6936</v>
      </c>
      <c r="H4279">
        <v>6936</v>
      </c>
      <c r="I4279">
        <v>6936</v>
      </c>
      <c r="J4279">
        <v>6936</v>
      </c>
      <c r="K4279">
        <v>0</v>
      </c>
      <c r="L4279" s="2">
        <v>0</v>
      </c>
      <c r="M4279" s="2">
        <v>0</v>
      </c>
      <c r="N4279" s="2">
        <v>0</v>
      </c>
      <c r="O4279" s="2">
        <v>13.3</v>
      </c>
      <c r="P4279" s="2">
        <v>0</v>
      </c>
      <c r="Q4279" s="2">
        <v>0</v>
      </c>
      <c r="R4279" s="2">
        <v>0</v>
      </c>
      <c r="S4279" s="2">
        <v>0</v>
      </c>
      <c r="T4279" s="2">
        <v>0</v>
      </c>
      <c r="U4279" s="2">
        <v>13.3</v>
      </c>
      <c r="V4279" t="s">
        <v>55</v>
      </c>
    </row>
    <row r="4280" spans="1:22" ht="15.75" hidden="1" thickBot="1" x14ac:dyDescent="0.3">
      <c r="A4280" t="s">
        <v>8265</v>
      </c>
      <c r="B4280" s="6" t="s">
        <v>10527</v>
      </c>
      <c r="C4280" t="s">
        <v>1</v>
      </c>
      <c r="D4280" t="s">
        <v>7706</v>
      </c>
      <c r="E4280" t="s">
        <v>10329</v>
      </c>
      <c r="F4280" t="s">
        <v>10330</v>
      </c>
      <c r="G4280">
        <v>6935</v>
      </c>
      <c r="H4280">
        <v>6935</v>
      </c>
      <c r="I4280">
        <v>6935</v>
      </c>
      <c r="J4280">
        <v>6935</v>
      </c>
      <c r="K4280">
        <v>0</v>
      </c>
      <c r="L4280" s="2">
        <v>0</v>
      </c>
      <c r="M4280" s="2">
        <v>0</v>
      </c>
      <c r="N4280" s="2">
        <v>0</v>
      </c>
      <c r="O4280" s="2">
        <v>408.5</v>
      </c>
      <c r="P4280" s="2">
        <v>0</v>
      </c>
      <c r="Q4280" s="2">
        <v>0</v>
      </c>
      <c r="R4280" s="2">
        <v>0</v>
      </c>
      <c r="S4280" s="2">
        <v>0</v>
      </c>
      <c r="T4280" s="2">
        <v>0</v>
      </c>
      <c r="U4280" s="2">
        <v>408.5</v>
      </c>
      <c r="V4280" t="s">
        <v>55</v>
      </c>
    </row>
    <row r="4281" spans="1:22" ht="15.75" hidden="1" thickBot="1" x14ac:dyDescent="0.3">
      <c r="A4281" t="s">
        <v>8265</v>
      </c>
      <c r="B4281" s="6" t="s">
        <v>10527</v>
      </c>
      <c r="C4281" t="s">
        <v>1</v>
      </c>
      <c r="D4281" t="s">
        <v>7706</v>
      </c>
      <c r="E4281" t="s">
        <v>10329</v>
      </c>
      <c r="F4281" t="s">
        <v>10330</v>
      </c>
      <c r="G4281">
        <v>6934</v>
      </c>
      <c r="H4281">
        <v>6934</v>
      </c>
      <c r="I4281">
        <v>6934</v>
      </c>
      <c r="J4281">
        <v>6934</v>
      </c>
      <c r="K4281">
        <v>0</v>
      </c>
      <c r="L4281" s="2">
        <v>0</v>
      </c>
      <c r="M4281" s="2">
        <v>0</v>
      </c>
      <c r="N4281" s="2">
        <v>0</v>
      </c>
      <c r="O4281" s="2">
        <v>70</v>
      </c>
      <c r="P4281" s="2">
        <v>0</v>
      </c>
      <c r="Q4281" s="2">
        <v>0</v>
      </c>
      <c r="R4281" s="2">
        <v>0</v>
      </c>
      <c r="S4281" s="2">
        <v>0</v>
      </c>
      <c r="T4281" s="2">
        <v>0</v>
      </c>
      <c r="U4281" s="2">
        <v>70</v>
      </c>
      <c r="V4281" t="s">
        <v>55</v>
      </c>
    </row>
    <row r="4282" spans="1:22" ht="15.75" hidden="1" thickBot="1" x14ac:dyDescent="0.3">
      <c r="A4282" t="s">
        <v>8265</v>
      </c>
      <c r="B4282" s="6" t="s">
        <v>10527</v>
      </c>
      <c r="C4282" t="s">
        <v>1</v>
      </c>
      <c r="D4282" t="s">
        <v>7706</v>
      </c>
      <c r="E4282" t="s">
        <v>10329</v>
      </c>
      <c r="F4282" t="s">
        <v>10330</v>
      </c>
      <c r="G4282">
        <v>6933</v>
      </c>
      <c r="H4282">
        <v>6933</v>
      </c>
      <c r="I4282">
        <v>6933</v>
      </c>
      <c r="J4282">
        <v>6933</v>
      </c>
      <c r="K4282">
        <v>0</v>
      </c>
      <c r="L4282" s="2">
        <v>0</v>
      </c>
      <c r="M4282" s="2">
        <v>0</v>
      </c>
      <c r="N4282" s="2">
        <v>0</v>
      </c>
      <c r="O4282" s="2">
        <v>702</v>
      </c>
      <c r="P4282" s="2">
        <v>0</v>
      </c>
      <c r="Q4282" s="2">
        <v>0</v>
      </c>
      <c r="R4282" s="2">
        <v>0</v>
      </c>
      <c r="S4282" s="2">
        <v>0</v>
      </c>
      <c r="T4282" s="2">
        <v>0</v>
      </c>
      <c r="U4282" s="2">
        <v>702</v>
      </c>
      <c r="V4282" t="s">
        <v>55</v>
      </c>
    </row>
    <row r="4283" spans="1:22" ht="15.75" hidden="1" thickBot="1" x14ac:dyDescent="0.3">
      <c r="A4283" t="s">
        <v>8265</v>
      </c>
      <c r="B4283" s="6" t="s">
        <v>10527</v>
      </c>
      <c r="C4283" t="s">
        <v>1</v>
      </c>
      <c r="D4283" t="s">
        <v>7706</v>
      </c>
      <c r="E4283" t="s">
        <v>10329</v>
      </c>
      <c r="F4283" t="s">
        <v>10330</v>
      </c>
      <c r="G4283">
        <v>6932</v>
      </c>
      <c r="H4283">
        <v>6932</v>
      </c>
      <c r="I4283">
        <v>6932</v>
      </c>
      <c r="J4283">
        <v>6932</v>
      </c>
      <c r="K4283">
        <v>0</v>
      </c>
      <c r="L4283" s="2">
        <v>0</v>
      </c>
      <c r="M4283" s="2">
        <v>0</v>
      </c>
      <c r="N4283" s="2">
        <v>0</v>
      </c>
      <c r="O4283" s="2">
        <v>15.75</v>
      </c>
      <c r="P4283" s="2">
        <v>0</v>
      </c>
      <c r="Q4283" s="2">
        <v>0</v>
      </c>
      <c r="R4283" s="2">
        <v>0</v>
      </c>
      <c r="S4283" s="2">
        <v>0</v>
      </c>
      <c r="T4283" s="2">
        <v>0</v>
      </c>
      <c r="U4283" s="2">
        <v>15.75</v>
      </c>
      <c r="V4283" t="s">
        <v>55</v>
      </c>
    </row>
    <row r="4284" spans="1:22" ht="15.75" hidden="1" thickBot="1" x14ac:dyDescent="0.3">
      <c r="A4284" t="s">
        <v>8265</v>
      </c>
      <c r="B4284" s="6" t="s">
        <v>10527</v>
      </c>
      <c r="C4284" t="s">
        <v>1</v>
      </c>
      <c r="D4284" t="s">
        <v>7706</v>
      </c>
      <c r="E4284" t="s">
        <v>10329</v>
      </c>
      <c r="F4284" t="s">
        <v>10330</v>
      </c>
      <c r="G4284">
        <v>6931</v>
      </c>
      <c r="H4284">
        <v>6931</v>
      </c>
      <c r="I4284">
        <v>6931</v>
      </c>
      <c r="J4284">
        <v>6931</v>
      </c>
      <c r="K4284">
        <v>0</v>
      </c>
      <c r="L4284" s="2">
        <v>0</v>
      </c>
      <c r="M4284" s="2">
        <v>0</v>
      </c>
      <c r="N4284" s="2">
        <v>0</v>
      </c>
      <c r="O4284" s="2">
        <v>348.5</v>
      </c>
      <c r="P4284" s="2">
        <v>0</v>
      </c>
      <c r="Q4284" s="2">
        <v>0</v>
      </c>
      <c r="R4284" s="2">
        <v>0</v>
      </c>
      <c r="S4284" s="2">
        <v>0</v>
      </c>
      <c r="T4284" s="2">
        <v>0</v>
      </c>
      <c r="U4284" s="2">
        <v>348.5</v>
      </c>
      <c r="V4284" t="s">
        <v>55</v>
      </c>
    </row>
    <row r="4285" spans="1:22" ht="15.75" hidden="1" thickBot="1" x14ac:dyDescent="0.3">
      <c r="A4285" t="s">
        <v>8265</v>
      </c>
      <c r="B4285" s="6" t="s">
        <v>10527</v>
      </c>
      <c r="C4285" t="s">
        <v>1</v>
      </c>
      <c r="D4285" t="s">
        <v>7706</v>
      </c>
      <c r="E4285" t="s">
        <v>10329</v>
      </c>
      <c r="F4285" t="s">
        <v>10330</v>
      </c>
      <c r="G4285">
        <v>6930</v>
      </c>
      <c r="H4285">
        <v>6930</v>
      </c>
      <c r="I4285">
        <v>6930</v>
      </c>
      <c r="J4285">
        <v>6930</v>
      </c>
      <c r="K4285">
        <v>0</v>
      </c>
      <c r="L4285" s="2">
        <v>0</v>
      </c>
      <c r="M4285" s="2">
        <v>0</v>
      </c>
      <c r="N4285" s="2">
        <v>0</v>
      </c>
      <c r="O4285" s="2">
        <v>281.3</v>
      </c>
      <c r="P4285" s="2">
        <v>0</v>
      </c>
      <c r="Q4285" s="2">
        <v>0</v>
      </c>
      <c r="R4285" s="2">
        <v>0</v>
      </c>
      <c r="S4285" s="2">
        <v>0</v>
      </c>
      <c r="T4285" s="2">
        <v>0</v>
      </c>
      <c r="U4285" s="2">
        <v>281.3</v>
      </c>
      <c r="V4285" t="s">
        <v>55</v>
      </c>
    </row>
    <row r="4286" spans="1:22" ht="15.75" hidden="1" thickBot="1" x14ac:dyDescent="0.3">
      <c r="A4286" t="s">
        <v>8265</v>
      </c>
      <c r="B4286" s="6" t="s">
        <v>10527</v>
      </c>
      <c r="C4286" t="s">
        <v>1</v>
      </c>
      <c r="D4286" t="s">
        <v>7706</v>
      </c>
      <c r="E4286" t="s">
        <v>10329</v>
      </c>
      <c r="F4286" t="s">
        <v>10330</v>
      </c>
      <c r="G4286">
        <v>6929</v>
      </c>
      <c r="H4286">
        <v>6929</v>
      </c>
      <c r="I4286">
        <v>6929</v>
      </c>
      <c r="J4286">
        <v>6929</v>
      </c>
      <c r="K4286">
        <v>0</v>
      </c>
      <c r="L4286" s="2">
        <v>0</v>
      </c>
      <c r="M4286" s="2">
        <v>0</v>
      </c>
      <c r="N4286" s="2">
        <v>0</v>
      </c>
      <c r="O4286" s="2">
        <v>498</v>
      </c>
      <c r="P4286" s="2">
        <v>0</v>
      </c>
      <c r="Q4286" s="2">
        <v>0</v>
      </c>
      <c r="R4286" s="2">
        <v>0</v>
      </c>
      <c r="S4286" s="2">
        <v>0</v>
      </c>
      <c r="T4286" s="2">
        <v>0</v>
      </c>
      <c r="U4286" s="2">
        <v>498</v>
      </c>
      <c r="V4286" t="s">
        <v>55</v>
      </c>
    </row>
    <row r="4287" spans="1:22" ht="15.75" hidden="1" thickBot="1" x14ac:dyDescent="0.3">
      <c r="A4287" t="s">
        <v>8265</v>
      </c>
      <c r="B4287" s="6" t="s">
        <v>10527</v>
      </c>
      <c r="C4287" t="s">
        <v>1</v>
      </c>
      <c r="D4287" t="s">
        <v>7706</v>
      </c>
      <c r="E4287" t="s">
        <v>10329</v>
      </c>
      <c r="F4287" t="s">
        <v>10330</v>
      </c>
      <c r="G4287">
        <v>6928</v>
      </c>
      <c r="H4287">
        <v>6928</v>
      </c>
      <c r="I4287">
        <v>6928</v>
      </c>
      <c r="J4287">
        <v>6928</v>
      </c>
      <c r="K4287">
        <v>0</v>
      </c>
      <c r="L4287" s="2">
        <v>0</v>
      </c>
      <c r="M4287" s="2">
        <v>0</v>
      </c>
      <c r="N4287" s="2">
        <v>0</v>
      </c>
      <c r="O4287" s="2">
        <v>44</v>
      </c>
      <c r="P4287" s="2">
        <v>0</v>
      </c>
      <c r="Q4287" s="2">
        <v>0</v>
      </c>
      <c r="R4287" s="2">
        <v>0</v>
      </c>
      <c r="S4287" s="2">
        <v>0</v>
      </c>
      <c r="T4287" s="2">
        <v>0</v>
      </c>
      <c r="U4287" s="2">
        <v>44</v>
      </c>
      <c r="V4287" t="s">
        <v>55</v>
      </c>
    </row>
    <row r="4288" spans="1:22" ht="15.75" hidden="1" thickBot="1" x14ac:dyDescent="0.3">
      <c r="A4288" t="s">
        <v>8265</v>
      </c>
      <c r="B4288" s="6" t="s">
        <v>10526</v>
      </c>
      <c r="C4288" t="s">
        <v>1</v>
      </c>
      <c r="D4288" t="s">
        <v>7706</v>
      </c>
      <c r="E4288" t="s">
        <v>10329</v>
      </c>
      <c r="F4288" t="s">
        <v>10330</v>
      </c>
      <c r="G4288">
        <v>6927</v>
      </c>
      <c r="H4288">
        <v>6927</v>
      </c>
      <c r="I4288">
        <v>6927</v>
      </c>
      <c r="J4288">
        <v>6927</v>
      </c>
      <c r="K4288">
        <v>0</v>
      </c>
      <c r="L4288" s="2">
        <v>0</v>
      </c>
      <c r="M4288" s="2">
        <v>0</v>
      </c>
      <c r="N4288" s="2">
        <v>0</v>
      </c>
      <c r="O4288" s="2">
        <v>90.75</v>
      </c>
      <c r="P4288" s="2">
        <v>0</v>
      </c>
      <c r="Q4288" s="2">
        <v>0</v>
      </c>
      <c r="R4288" s="2">
        <v>0</v>
      </c>
      <c r="S4288" s="2">
        <v>0</v>
      </c>
      <c r="T4288" s="2">
        <v>0</v>
      </c>
      <c r="U4288" s="2">
        <v>90.75</v>
      </c>
      <c r="V4288" t="s">
        <v>55</v>
      </c>
    </row>
    <row r="4289" spans="1:22" ht="15.75" hidden="1" thickBot="1" x14ac:dyDescent="0.3">
      <c r="A4289" t="s">
        <v>8265</v>
      </c>
      <c r="B4289" s="6" t="s">
        <v>10526</v>
      </c>
      <c r="C4289" t="s">
        <v>1</v>
      </c>
      <c r="D4289" t="s">
        <v>7706</v>
      </c>
      <c r="E4289" t="s">
        <v>10329</v>
      </c>
      <c r="F4289" t="s">
        <v>10330</v>
      </c>
      <c r="G4289">
        <v>6926</v>
      </c>
      <c r="H4289">
        <v>6926</v>
      </c>
      <c r="I4289">
        <v>6926</v>
      </c>
      <c r="J4289">
        <v>6926</v>
      </c>
      <c r="K4289">
        <v>0</v>
      </c>
      <c r="L4289" s="2">
        <v>0</v>
      </c>
      <c r="M4289" s="2">
        <v>0</v>
      </c>
      <c r="N4289" s="2">
        <v>0</v>
      </c>
      <c r="O4289" s="2">
        <v>50.4</v>
      </c>
      <c r="P4289" s="2">
        <v>0</v>
      </c>
      <c r="Q4289" s="2">
        <v>0</v>
      </c>
      <c r="R4289" s="2">
        <v>0</v>
      </c>
      <c r="S4289" s="2">
        <v>0</v>
      </c>
      <c r="T4289" s="2">
        <v>0</v>
      </c>
      <c r="U4289" s="2">
        <v>50.4</v>
      </c>
      <c r="V4289" t="s">
        <v>55</v>
      </c>
    </row>
    <row r="4290" spans="1:22" ht="15.75" hidden="1" thickBot="1" x14ac:dyDescent="0.3">
      <c r="A4290" t="s">
        <v>8265</v>
      </c>
      <c r="B4290" s="6" t="s">
        <v>10526</v>
      </c>
      <c r="C4290" t="s">
        <v>1</v>
      </c>
      <c r="D4290" t="s">
        <v>7706</v>
      </c>
      <c r="E4290" t="s">
        <v>10329</v>
      </c>
      <c r="F4290" t="s">
        <v>10330</v>
      </c>
      <c r="G4290">
        <v>6925</v>
      </c>
      <c r="H4290">
        <v>6925</v>
      </c>
      <c r="I4290">
        <v>6925</v>
      </c>
      <c r="J4290">
        <v>6925</v>
      </c>
      <c r="K4290">
        <v>0</v>
      </c>
      <c r="L4290" s="2">
        <v>0</v>
      </c>
      <c r="M4290" s="2">
        <v>0</v>
      </c>
      <c r="N4290" s="2">
        <v>0</v>
      </c>
      <c r="O4290" s="2">
        <v>378</v>
      </c>
      <c r="P4290" s="2">
        <v>0</v>
      </c>
      <c r="Q4290" s="2">
        <v>0</v>
      </c>
      <c r="R4290" s="2">
        <v>0</v>
      </c>
      <c r="S4290" s="2">
        <v>0</v>
      </c>
      <c r="T4290" s="2">
        <v>0</v>
      </c>
      <c r="U4290" s="2">
        <v>378</v>
      </c>
      <c r="V4290" t="s">
        <v>55</v>
      </c>
    </row>
    <row r="4291" spans="1:22" ht="15.75" hidden="1" thickBot="1" x14ac:dyDescent="0.3">
      <c r="A4291" t="s">
        <v>8265</v>
      </c>
      <c r="B4291" s="6" t="s">
        <v>10526</v>
      </c>
      <c r="C4291" t="s">
        <v>1</v>
      </c>
      <c r="D4291" t="s">
        <v>7706</v>
      </c>
      <c r="E4291" t="s">
        <v>10329</v>
      </c>
      <c r="F4291" t="s">
        <v>10330</v>
      </c>
      <c r="G4291">
        <v>6924</v>
      </c>
      <c r="H4291">
        <v>6924</v>
      </c>
      <c r="I4291">
        <v>6924</v>
      </c>
      <c r="J4291">
        <v>6924</v>
      </c>
      <c r="K4291">
        <v>0</v>
      </c>
      <c r="L4291" s="2">
        <v>0</v>
      </c>
      <c r="M4291" s="2">
        <v>0</v>
      </c>
      <c r="N4291" s="2">
        <v>0</v>
      </c>
      <c r="O4291" s="2">
        <v>948</v>
      </c>
      <c r="P4291" s="2">
        <v>0</v>
      </c>
      <c r="Q4291" s="2">
        <v>0</v>
      </c>
      <c r="R4291" s="2">
        <v>0</v>
      </c>
      <c r="S4291" s="2">
        <v>0</v>
      </c>
      <c r="T4291" s="2">
        <v>0</v>
      </c>
      <c r="U4291" s="2">
        <v>948</v>
      </c>
      <c r="V4291" t="s">
        <v>55</v>
      </c>
    </row>
    <row r="4292" spans="1:22" ht="15.75" hidden="1" thickBot="1" x14ac:dyDescent="0.3">
      <c r="A4292" t="s">
        <v>8265</v>
      </c>
      <c r="B4292" s="6" t="s">
        <v>10526</v>
      </c>
      <c r="C4292" t="s">
        <v>1</v>
      </c>
      <c r="D4292" t="s">
        <v>7706</v>
      </c>
      <c r="E4292" t="s">
        <v>10329</v>
      </c>
      <c r="F4292" t="s">
        <v>10330</v>
      </c>
      <c r="G4292">
        <v>6923</v>
      </c>
      <c r="H4292">
        <v>6923</v>
      </c>
      <c r="I4292">
        <v>6923</v>
      </c>
      <c r="J4292">
        <v>6923</v>
      </c>
      <c r="K4292">
        <v>0</v>
      </c>
      <c r="L4292" s="2">
        <v>0</v>
      </c>
      <c r="M4292" s="2">
        <v>0</v>
      </c>
      <c r="N4292" s="2">
        <v>0</v>
      </c>
      <c r="O4292" s="2">
        <v>523.29999999999995</v>
      </c>
      <c r="P4292" s="2">
        <v>0</v>
      </c>
      <c r="Q4292" s="2">
        <v>0</v>
      </c>
      <c r="R4292" s="2">
        <v>0</v>
      </c>
      <c r="S4292" s="2">
        <v>0</v>
      </c>
      <c r="T4292" s="2">
        <v>0</v>
      </c>
      <c r="U4292" s="2">
        <v>523.29999999999995</v>
      </c>
      <c r="V4292" t="s">
        <v>55</v>
      </c>
    </row>
    <row r="4293" spans="1:22" ht="15.75" hidden="1" thickBot="1" x14ac:dyDescent="0.3">
      <c r="A4293" t="s">
        <v>8265</v>
      </c>
      <c r="B4293" s="6" t="s">
        <v>10526</v>
      </c>
      <c r="C4293" t="s">
        <v>1</v>
      </c>
      <c r="D4293" t="s">
        <v>7706</v>
      </c>
      <c r="E4293" t="s">
        <v>10329</v>
      </c>
      <c r="F4293" t="s">
        <v>10330</v>
      </c>
      <c r="G4293">
        <v>6922</v>
      </c>
      <c r="H4293">
        <v>6922</v>
      </c>
      <c r="I4293">
        <v>6922</v>
      </c>
      <c r="J4293">
        <v>6922</v>
      </c>
      <c r="K4293">
        <v>0</v>
      </c>
      <c r="L4293" s="2">
        <v>0</v>
      </c>
      <c r="M4293" s="2">
        <v>0</v>
      </c>
      <c r="N4293" s="2">
        <v>0</v>
      </c>
      <c r="O4293" s="2">
        <v>35</v>
      </c>
      <c r="P4293" s="2">
        <v>0</v>
      </c>
      <c r="Q4293" s="2">
        <v>0</v>
      </c>
      <c r="R4293" s="2">
        <v>0</v>
      </c>
      <c r="S4293" s="2">
        <v>0</v>
      </c>
      <c r="T4293" s="2">
        <v>0</v>
      </c>
      <c r="U4293" s="2">
        <v>35</v>
      </c>
      <c r="V4293" t="s">
        <v>55</v>
      </c>
    </row>
    <row r="4294" spans="1:22" ht="15.75" hidden="1" thickBot="1" x14ac:dyDescent="0.3">
      <c r="A4294" t="s">
        <v>8265</v>
      </c>
      <c r="B4294" s="6" t="s">
        <v>10526</v>
      </c>
      <c r="C4294" t="s">
        <v>1</v>
      </c>
      <c r="D4294" t="s">
        <v>7706</v>
      </c>
      <c r="E4294" t="s">
        <v>10329</v>
      </c>
      <c r="F4294" t="s">
        <v>10330</v>
      </c>
      <c r="G4294">
        <v>6921</v>
      </c>
      <c r="H4294">
        <v>6921</v>
      </c>
      <c r="I4294">
        <v>6921</v>
      </c>
      <c r="J4294">
        <v>6921</v>
      </c>
      <c r="K4294">
        <v>0</v>
      </c>
      <c r="L4294" s="2">
        <v>0</v>
      </c>
      <c r="M4294" s="2">
        <v>0</v>
      </c>
      <c r="N4294" s="2">
        <v>0</v>
      </c>
      <c r="O4294" s="2">
        <v>110</v>
      </c>
      <c r="P4294" s="2">
        <v>0</v>
      </c>
      <c r="Q4294" s="2">
        <v>0</v>
      </c>
      <c r="R4294" s="2">
        <v>0</v>
      </c>
      <c r="S4294" s="2">
        <v>0</v>
      </c>
      <c r="T4294" s="2">
        <v>0</v>
      </c>
      <c r="U4294" s="2">
        <v>110</v>
      </c>
      <c r="V4294" t="s">
        <v>55</v>
      </c>
    </row>
    <row r="4295" spans="1:22" ht="15.75" hidden="1" thickBot="1" x14ac:dyDescent="0.3">
      <c r="A4295" t="s">
        <v>8265</v>
      </c>
      <c r="B4295" s="6" t="s">
        <v>10526</v>
      </c>
      <c r="C4295" t="s">
        <v>1</v>
      </c>
      <c r="D4295" t="s">
        <v>7706</v>
      </c>
      <c r="E4295" t="s">
        <v>10329</v>
      </c>
      <c r="F4295" t="s">
        <v>10330</v>
      </c>
      <c r="G4295">
        <v>6920</v>
      </c>
      <c r="H4295">
        <v>6920</v>
      </c>
      <c r="I4295">
        <v>6920</v>
      </c>
      <c r="J4295">
        <v>6920</v>
      </c>
      <c r="K4295">
        <v>0</v>
      </c>
      <c r="L4295" s="2">
        <v>0</v>
      </c>
      <c r="M4295" s="2">
        <v>0</v>
      </c>
      <c r="N4295" s="2">
        <v>0</v>
      </c>
      <c r="O4295" s="2">
        <v>55</v>
      </c>
      <c r="P4295" s="2">
        <v>0</v>
      </c>
      <c r="Q4295" s="2">
        <v>0</v>
      </c>
      <c r="R4295" s="2">
        <v>0</v>
      </c>
      <c r="S4295" s="2">
        <v>0</v>
      </c>
      <c r="T4295" s="2">
        <v>0</v>
      </c>
      <c r="U4295" s="2">
        <v>55</v>
      </c>
      <c r="V4295" t="s">
        <v>55</v>
      </c>
    </row>
    <row r="4296" spans="1:22" ht="15.75" hidden="1" thickBot="1" x14ac:dyDescent="0.3">
      <c r="A4296" t="s">
        <v>8265</v>
      </c>
      <c r="B4296" s="6" t="s">
        <v>10526</v>
      </c>
      <c r="C4296" t="s">
        <v>1</v>
      </c>
      <c r="D4296" t="s">
        <v>7706</v>
      </c>
      <c r="E4296" t="s">
        <v>10329</v>
      </c>
      <c r="F4296" t="s">
        <v>10330</v>
      </c>
      <c r="G4296">
        <v>6919</v>
      </c>
      <c r="H4296">
        <v>6919</v>
      </c>
      <c r="I4296">
        <v>6919</v>
      </c>
      <c r="J4296">
        <v>6919</v>
      </c>
      <c r="K4296">
        <v>0</v>
      </c>
      <c r="L4296" s="2">
        <v>0</v>
      </c>
      <c r="M4296" s="2">
        <v>0</v>
      </c>
      <c r="N4296" s="2">
        <v>0</v>
      </c>
      <c r="O4296" s="2">
        <v>103.2</v>
      </c>
      <c r="P4296" s="2">
        <v>0</v>
      </c>
      <c r="Q4296" s="2">
        <v>0</v>
      </c>
      <c r="R4296" s="2">
        <v>0</v>
      </c>
      <c r="S4296" s="2">
        <v>0</v>
      </c>
      <c r="T4296" s="2">
        <v>0</v>
      </c>
      <c r="U4296" s="2">
        <v>103.2</v>
      </c>
      <c r="V4296" t="s">
        <v>55</v>
      </c>
    </row>
    <row r="4297" spans="1:22" ht="15.75" hidden="1" thickBot="1" x14ac:dyDescent="0.3">
      <c r="A4297" t="s">
        <v>8265</v>
      </c>
      <c r="B4297" s="6" t="s">
        <v>10526</v>
      </c>
      <c r="C4297" t="s">
        <v>1</v>
      </c>
      <c r="D4297" t="s">
        <v>7706</v>
      </c>
      <c r="E4297" t="s">
        <v>10329</v>
      </c>
      <c r="F4297" t="s">
        <v>10330</v>
      </c>
      <c r="G4297">
        <v>6918</v>
      </c>
      <c r="H4297">
        <v>6918</v>
      </c>
      <c r="I4297">
        <v>6918</v>
      </c>
      <c r="J4297">
        <v>6918</v>
      </c>
      <c r="K4297">
        <v>0</v>
      </c>
      <c r="L4297" s="2">
        <v>0</v>
      </c>
      <c r="M4297" s="2">
        <v>0</v>
      </c>
      <c r="N4297" s="2">
        <v>0</v>
      </c>
      <c r="O4297" s="2">
        <v>209</v>
      </c>
      <c r="P4297" s="2">
        <v>0</v>
      </c>
      <c r="Q4297" s="2">
        <v>0</v>
      </c>
      <c r="R4297" s="2">
        <v>0</v>
      </c>
      <c r="S4297" s="2">
        <v>0</v>
      </c>
      <c r="T4297" s="2">
        <v>0</v>
      </c>
      <c r="U4297" s="2">
        <v>209</v>
      </c>
      <c r="V4297" t="s">
        <v>55</v>
      </c>
    </row>
    <row r="4298" spans="1:22" ht="15.75" hidden="1" thickBot="1" x14ac:dyDescent="0.3">
      <c r="A4298" t="s">
        <v>8265</v>
      </c>
      <c r="B4298" s="6" t="s">
        <v>10526</v>
      </c>
      <c r="C4298" t="s">
        <v>1</v>
      </c>
      <c r="D4298" t="s">
        <v>7706</v>
      </c>
      <c r="E4298" t="s">
        <v>10329</v>
      </c>
      <c r="F4298" t="s">
        <v>10330</v>
      </c>
      <c r="G4298">
        <v>6917</v>
      </c>
      <c r="H4298">
        <v>6917</v>
      </c>
      <c r="I4298">
        <v>6917</v>
      </c>
      <c r="J4298">
        <v>6917</v>
      </c>
      <c r="K4298">
        <v>0</v>
      </c>
      <c r="L4298" s="2">
        <v>0</v>
      </c>
      <c r="M4298" s="2">
        <v>0</v>
      </c>
      <c r="N4298" s="2">
        <v>0</v>
      </c>
      <c r="O4298" s="2">
        <v>27</v>
      </c>
      <c r="P4298" s="2">
        <v>0</v>
      </c>
      <c r="Q4298" s="2">
        <v>0</v>
      </c>
      <c r="R4298" s="2">
        <v>0</v>
      </c>
      <c r="S4298" s="2">
        <v>0</v>
      </c>
      <c r="T4298" s="2">
        <v>0</v>
      </c>
      <c r="U4298" s="2">
        <v>27</v>
      </c>
      <c r="V4298" t="s">
        <v>55</v>
      </c>
    </row>
    <row r="4299" spans="1:22" ht="15.75" hidden="1" thickBot="1" x14ac:dyDescent="0.3">
      <c r="A4299" t="s">
        <v>8265</v>
      </c>
      <c r="B4299" s="6" t="s">
        <v>10526</v>
      </c>
      <c r="C4299" t="s">
        <v>1</v>
      </c>
      <c r="D4299" t="s">
        <v>7706</v>
      </c>
      <c r="E4299" t="s">
        <v>10329</v>
      </c>
      <c r="F4299" t="s">
        <v>10330</v>
      </c>
      <c r="G4299">
        <v>6916</v>
      </c>
      <c r="H4299">
        <v>6916</v>
      </c>
      <c r="I4299">
        <v>6916</v>
      </c>
      <c r="J4299">
        <v>6916</v>
      </c>
      <c r="K4299">
        <v>0</v>
      </c>
      <c r="L4299" s="2">
        <v>0</v>
      </c>
      <c r="M4299" s="2">
        <v>0</v>
      </c>
      <c r="N4299" s="2">
        <v>0</v>
      </c>
      <c r="O4299" s="2">
        <v>223.75</v>
      </c>
      <c r="P4299" s="2">
        <v>0</v>
      </c>
      <c r="Q4299" s="2">
        <v>0</v>
      </c>
      <c r="R4299" s="2">
        <v>0</v>
      </c>
      <c r="S4299" s="2">
        <v>0</v>
      </c>
      <c r="T4299" s="2">
        <v>0</v>
      </c>
      <c r="U4299" s="2">
        <v>223.75</v>
      </c>
      <c r="V4299" t="s">
        <v>55</v>
      </c>
    </row>
    <row r="4300" spans="1:22" ht="15.75" hidden="1" thickBot="1" x14ac:dyDescent="0.3">
      <c r="A4300" t="s">
        <v>8265</v>
      </c>
      <c r="B4300" s="6" t="s">
        <v>10526</v>
      </c>
      <c r="C4300" t="s">
        <v>1</v>
      </c>
      <c r="D4300" t="s">
        <v>7706</v>
      </c>
      <c r="E4300" t="s">
        <v>10329</v>
      </c>
      <c r="F4300" t="s">
        <v>10330</v>
      </c>
      <c r="G4300">
        <v>6915</v>
      </c>
      <c r="H4300">
        <v>6915</v>
      </c>
      <c r="I4300">
        <v>6915</v>
      </c>
      <c r="J4300">
        <v>6915</v>
      </c>
      <c r="K4300">
        <v>0</v>
      </c>
      <c r="L4300" s="2">
        <v>0</v>
      </c>
      <c r="M4300" s="2">
        <v>0</v>
      </c>
      <c r="N4300" s="2">
        <v>0</v>
      </c>
      <c r="O4300" s="2">
        <v>227.25</v>
      </c>
      <c r="P4300" s="2">
        <v>0</v>
      </c>
      <c r="Q4300" s="2">
        <v>0</v>
      </c>
      <c r="R4300" s="2">
        <v>0</v>
      </c>
      <c r="S4300" s="2">
        <v>0</v>
      </c>
      <c r="T4300" s="2">
        <v>0</v>
      </c>
      <c r="U4300" s="2">
        <v>227.25</v>
      </c>
      <c r="V4300" t="s">
        <v>55</v>
      </c>
    </row>
    <row r="4301" spans="1:22" ht="15.75" hidden="1" thickBot="1" x14ac:dyDescent="0.3">
      <c r="A4301" t="s">
        <v>8265</v>
      </c>
      <c r="B4301" s="6" t="s">
        <v>10526</v>
      </c>
      <c r="C4301" t="s">
        <v>1</v>
      </c>
      <c r="D4301" t="s">
        <v>7706</v>
      </c>
      <c r="E4301" t="s">
        <v>10329</v>
      </c>
      <c r="F4301" t="s">
        <v>10330</v>
      </c>
      <c r="G4301">
        <v>6914</v>
      </c>
      <c r="H4301">
        <v>6914</v>
      </c>
      <c r="I4301">
        <v>6914</v>
      </c>
      <c r="J4301">
        <v>6914</v>
      </c>
      <c r="K4301">
        <v>0</v>
      </c>
      <c r="L4301" s="2">
        <v>0</v>
      </c>
      <c r="M4301" s="2">
        <v>0</v>
      </c>
      <c r="N4301" s="2">
        <v>0</v>
      </c>
      <c r="O4301" s="2">
        <v>0</v>
      </c>
      <c r="P4301" s="2">
        <v>0</v>
      </c>
      <c r="Q4301" s="2">
        <v>0</v>
      </c>
      <c r="R4301" s="2">
        <v>0</v>
      </c>
      <c r="S4301" s="2">
        <v>0</v>
      </c>
      <c r="T4301" s="2">
        <v>0</v>
      </c>
      <c r="U4301" s="2">
        <v>0</v>
      </c>
      <c r="V4301" t="s">
        <v>55</v>
      </c>
    </row>
    <row r="4302" spans="1:22" ht="15.75" hidden="1" thickBot="1" x14ac:dyDescent="0.3">
      <c r="A4302" t="s">
        <v>8265</v>
      </c>
      <c r="B4302" s="6" t="s">
        <v>10526</v>
      </c>
      <c r="C4302" t="s">
        <v>1</v>
      </c>
      <c r="D4302" t="s">
        <v>7706</v>
      </c>
      <c r="E4302" t="s">
        <v>10329</v>
      </c>
      <c r="F4302" t="s">
        <v>10330</v>
      </c>
      <c r="G4302">
        <v>6913</v>
      </c>
      <c r="H4302">
        <v>6913</v>
      </c>
      <c r="I4302">
        <v>6913</v>
      </c>
      <c r="J4302">
        <v>6913</v>
      </c>
      <c r="K4302">
        <v>0</v>
      </c>
      <c r="L4302" s="2">
        <v>0</v>
      </c>
      <c r="M4302" s="2">
        <v>0</v>
      </c>
      <c r="N4302" s="2">
        <v>0</v>
      </c>
      <c r="O4302" s="2">
        <v>37.5</v>
      </c>
      <c r="P4302" s="2">
        <v>0</v>
      </c>
      <c r="Q4302" s="2">
        <v>0</v>
      </c>
      <c r="R4302" s="2">
        <v>0</v>
      </c>
      <c r="S4302" s="2">
        <v>0</v>
      </c>
      <c r="T4302" s="2">
        <v>0</v>
      </c>
      <c r="U4302" s="2">
        <v>37.5</v>
      </c>
      <c r="V4302" t="s">
        <v>55</v>
      </c>
    </row>
    <row r="4303" spans="1:22" ht="15.75" hidden="1" thickBot="1" x14ac:dyDescent="0.3">
      <c r="A4303" t="s">
        <v>8265</v>
      </c>
      <c r="B4303" s="6" t="s">
        <v>10526</v>
      </c>
      <c r="C4303" t="s">
        <v>1</v>
      </c>
      <c r="D4303" t="s">
        <v>7706</v>
      </c>
      <c r="E4303" t="s">
        <v>10329</v>
      </c>
      <c r="F4303" t="s">
        <v>10330</v>
      </c>
      <c r="G4303">
        <v>6912</v>
      </c>
      <c r="H4303">
        <v>6912</v>
      </c>
      <c r="I4303">
        <v>6912</v>
      </c>
      <c r="J4303">
        <v>6912</v>
      </c>
      <c r="K4303">
        <v>0</v>
      </c>
      <c r="L4303" s="2">
        <v>0</v>
      </c>
      <c r="M4303" s="2">
        <v>0</v>
      </c>
      <c r="N4303" s="2">
        <v>0</v>
      </c>
      <c r="O4303" s="2">
        <v>346.8</v>
      </c>
      <c r="P4303" s="2">
        <v>0</v>
      </c>
      <c r="Q4303" s="2">
        <v>0</v>
      </c>
      <c r="R4303" s="2">
        <v>0</v>
      </c>
      <c r="S4303" s="2">
        <v>0</v>
      </c>
      <c r="T4303" s="2">
        <v>0</v>
      </c>
      <c r="U4303" s="2">
        <v>346.8</v>
      </c>
      <c r="V4303" t="s">
        <v>55</v>
      </c>
    </row>
    <row r="4304" spans="1:22" ht="15.75" hidden="1" thickBot="1" x14ac:dyDescent="0.3">
      <c r="A4304" t="s">
        <v>8265</v>
      </c>
      <c r="B4304" s="6" t="s">
        <v>10526</v>
      </c>
      <c r="C4304" t="s">
        <v>1</v>
      </c>
      <c r="D4304" t="s">
        <v>7706</v>
      </c>
      <c r="E4304" t="s">
        <v>10329</v>
      </c>
      <c r="F4304" t="s">
        <v>10330</v>
      </c>
      <c r="G4304">
        <v>6911</v>
      </c>
      <c r="H4304">
        <v>6911</v>
      </c>
      <c r="I4304">
        <v>6911</v>
      </c>
      <c r="J4304">
        <v>6911</v>
      </c>
      <c r="K4304">
        <v>0</v>
      </c>
      <c r="L4304" s="2">
        <v>0</v>
      </c>
      <c r="M4304" s="2">
        <v>0</v>
      </c>
      <c r="N4304" s="2">
        <v>0</v>
      </c>
      <c r="O4304" s="2">
        <v>20.5</v>
      </c>
      <c r="P4304" s="2">
        <v>0</v>
      </c>
      <c r="Q4304" s="2">
        <v>0</v>
      </c>
      <c r="R4304" s="2">
        <v>0</v>
      </c>
      <c r="S4304" s="2">
        <v>0</v>
      </c>
      <c r="T4304" s="2">
        <v>0</v>
      </c>
      <c r="U4304" s="2">
        <v>20.5</v>
      </c>
      <c r="V4304" t="s">
        <v>55</v>
      </c>
    </row>
    <row r="4305" spans="1:22" ht="15.75" hidden="1" thickBot="1" x14ac:dyDescent="0.3">
      <c r="A4305" t="s">
        <v>8265</v>
      </c>
      <c r="B4305" s="6" t="s">
        <v>10526</v>
      </c>
      <c r="C4305" t="s">
        <v>1</v>
      </c>
      <c r="D4305" t="s">
        <v>7706</v>
      </c>
      <c r="E4305" t="s">
        <v>10329</v>
      </c>
      <c r="F4305" t="s">
        <v>10330</v>
      </c>
      <c r="G4305">
        <v>6910</v>
      </c>
      <c r="H4305">
        <v>6910</v>
      </c>
      <c r="I4305">
        <v>6910</v>
      </c>
      <c r="J4305">
        <v>6910</v>
      </c>
      <c r="K4305">
        <v>0</v>
      </c>
      <c r="L4305" s="2">
        <v>0</v>
      </c>
      <c r="M4305" s="2">
        <v>0</v>
      </c>
      <c r="N4305" s="2">
        <v>0</v>
      </c>
      <c r="O4305" s="2">
        <v>19</v>
      </c>
      <c r="P4305" s="2">
        <v>0</v>
      </c>
      <c r="Q4305" s="2">
        <v>0</v>
      </c>
      <c r="R4305" s="2">
        <v>0</v>
      </c>
      <c r="S4305" s="2">
        <v>0</v>
      </c>
      <c r="T4305" s="2">
        <v>0</v>
      </c>
      <c r="U4305" s="2">
        <v>19</v>
      </c>
      <c r="V4305" t="s">
        <v>55</v>
      </c>
    </row>
    <row r="4306" spans="1:22" ht="15.75" hidden="1" thickBot="1" x14ac:dyDescent="0.3">
      <c r="A4306" t="s">
        <v>8265</v>
      </c>
      <c r="B4306" s="6" t="s">
        <v>10526</v>
      </c>
      <c r="C4306" t="s">
        <v>1</v>
      </c>
      <c r="D4306" t="s">
        <v>7706</v>
      </c>
      <c r="E4306" t="s">
        <v>10329</v>
      </c>
      <c r="F4306" t="s">
        <v>10330</v>
      </c>
      <c r="G4306">
        <v>6909</v>
      </c>
      <c r="H4306">
        <v>6909</v>
      </c>
      <c r="I4306">
        <v>6909</v>
      </c>
      <c r="J4306">
        <v>6909</v>
      </c>
      <c r="K4306">
        <v>0</v>
      </c>
      <c r="L4306" s="2">
        <v>0</v>
      </c>
      <c r="M4306" s="2">
        <v>0</v>
      </c>
      <c r="N4306" s="2">
        <v>0</v>
      </c>
      <c r="O4306" s="2">
        <v>270.49</v>
      </c>
      <c r="P4306" s="2">
        <v>0</v>
      </c>
      <c r="Q4306" s="2">
        <v>0</v>
      </c>
      <c r="R4306" s="2">
        <v>0</v>
      </c>
      <c r="S4306" s="2">
        <v>0</v>
      </c>
      <c r="T4306" s="2">
        <v>0</v>
      </c>
      <c r="U4306" s="2">
        <v>270.49</v>
      </c>
      <c r="V4306" t="s">
        <v>55</v>
      </c>
    </row>
    <row r="4307" spans="1:22" ht="15.75" hidden="1" thickBot="1" x14ac:dyDescent="0.3">
      <c r="A4307" t="s">
        <v>8265</v>
      </c>
      <c r="B4307" s="6" t="s">
        <v>10526</v>
      </c>
      <c r="C4307" t="s">
        <v>1</v>
      </c>
      <c r="D4307" t="s">
        <v>7706</v>
      </c>
      <c r="E4307" t="s">
        <v>10329</v>
      </c>
      <c r="F4307" t="s">
        <v>10330</v>
      </c>
      <c r="G4307">
        <v>6908</v>
      </c>
      <c r="H4307">
        <v>6908</v>
      </c>
      <c r="I4307">
        <v>6908</v>
      </c>
      <c r="J4307">
        <v>6908</v>
      </c>
      <c r="K4307">
        <v>0</v>
      </c>
      <c r="L4307" s="2">
        <v>0</v>
      </c>
      <c r="M4307" s="2">
        <v>0</v>
      </c>
      <c r="N4307" s="2">
        <v>0</v>
      </c>
      <c r="O4307" s="2">
        <v>698</v>
      </c>
      <c r="P4307" s="2">
        <v>0</v>
      </c>
      <c r="Q4307" s="2">
        <v>0</v>
      </c>
      <c r="R4307" s="2">
        <v>0</v>
      </c>
      <c r="S4307" s="2">
        <v>0</v>
      </c>
      <c r="T4307" s="2">
        <v>0</v>
      </c>
      <c r="U4307" s="2">
        <v>698</v>
      </c>
      <c r="V4307" t="s">
        <v>55</v>
      </c>
    </row>
    <row r="4308" spans="1:22" ht="15.75" hidden="1" thickBot="1" x14ac:dyDescent="0.3">
      <c r="A4308" t="s">
        <v>8265</v>
      </c>
      <c r="B4308" s="6" t="s">
        <v>10526</v>
      </c>
      <c r="C4308" t="s">
        <v>1</v>
      </c>
      <c r="D4308" t="s">
        <v>7706</v>
      </c>
      <c r="E4308" t="s">
        <v>10329</v>
      </c>
      <c r="F4308" t="s">
        <v>10330</v>
      </c>
      <c r="G4308">
        <v>6907</v>
      </c>
      <c r="H4308">
        <v>6907</v>
      </c>
      <c r="I4308">
        <v>6907</v>
      </c>
      <c r="J4308">
        <v>6907</v>
      </c>
      <c r="K4308">
        <v>0</v>
      </c>
      <c r="L4308" s="2">
        <v>0</v>
      </c>
      <c r="M4308" s="2">
        <v>0</v>
      </c>
      <c r="N4308" s="2">
        <v>0</v>
      </c>
      <c r="O4308" s="2">
        <v>49.65</v>
      </c>
      <c r="P4308" s="2">
        <v>0</v>
      </c>
      <c r="Q4308" s="2">
        <v>0</v>
      </c>
      <c r="R4308" s="2">
        <v>0</v>
      </c>
      <c r="S4308" s="2">
        <v>0</v>
      </c>
      <c r="T4308" s="2">
        <v>0</v>
      </c>
      <c r="U4308" s="2">
        <v>49.65</v>
      </c>
      <c r="V4308" t="s">
        <v>55</v>
      </c>
    </row>
    <row r="4309" spans="1:22" ht="15.75" hidden="1" thickBot="1" x14ac:dyDescent="0.3">
      <c r="A4309" t="s">
        <v>8265</v>
      </c>
      <c r="B4309" s="6" t="s">
        <v>10526</v>
      </c>
      <c r="C4309" t="s">
        <v>1</v>
      </c>
      <c r="D4309" t="s">
        <v>7706</v>
      </c>
      <c r="E4309" t="s">
        <v>10329</v>
      </c>
      <c r="F4309" t="s">
        <v>10330</v>
      </c>
      <c r="G4309">
        <v>6906</v>
      </c>
      <c r="H4309">
        <v>6906</v>
      </c>
      <c r="I4309">
        <v>6906</v>
      </c>
      <c r="J4309">
        <v>6906</v>
      </c>
      <c r="K4309">
        <v>0</v>
      </c>
      <c r="L4309" s="2">
        <v>0</v>
      </c>
      <c r="M4309" s="2">
        <v>0</v>
      </c>
      <c r="N4309" s="2">
        <v>0</v>
      </c>
      <c r="O4309" s="2">
        <v>18</v>
      </c>
      <c r="P4309" s="2">
        <v>0</v>
      </c>
      <c r="Q4309" s="2">
        <v>0</v>
      </c>
      <c r="R4309" s="2">
        <v>0</v>
      </c>
      <c r="S4309" s="2">
        <v>0</v>
      </c>
      <c r="T4309" s="2">
        <v>0</v>
      </c>
      <c r="U4309" s="2">
        <v>18</v>
      </c>
      <c r="V4309" t="s">
        <v>55</v>
      </c>
    </row>
    <row r="4310" spans="1:22" ht="15.75" hidden="1" thickBot="1" x14ac:dyDescent="0.3">
      <c r="A4310" t="s">
        <v>8265</v>
      </c>
      <c r="B4310" s="6" t="s">
        <v>10526</v>
      </c>
      <c r="C4310" t="s">
        <v>1</v>
      </c>
      <c r="D4310" t="s">
        <v>7706</v>
      </c>
      <c r="E4310" t="s">
        <v>10329</v>
      </c>
      <c r="F4310" t="s">
        <v>10330</v>
      </c>
      <c r="G4310">
        <v>6905</v>
      </c>
      <c r="H4310">
        <v>6905</v>
      </c>
      <c r="I4310">
        <v>6905</v>
      </c>
      <c r="J4310">
        <v>6905</v>
      </c>
      <c r="K4310">
        <v>0</v>
      </c>
      <c r="L4310" s="2">
        <v>0</v>
      </c>
      <c r="M4310" s="2">
        <v>0</v>
      </c>
      <c r="N4310" s="2">
        <v>0</v>
      </c>
      <c r="O4310" s="2">
        <v>33.6</v>
      </c>
      <c r="P4310" s="2">
        <v>0</v>
      </c>
      <c r="Q4310" s="2">
        <v>0</v>
      </c>
      <c r="R4310" s="2">
        <v>0</v>
      </c>
      <c r="S4310" s="2">
        <v>0</v>
      </c>
      <c r="T4310" s="2">
        <v>0</v>
      </c>
      <c r="U4310" s="2">
        <v>33.6</v>
      </c>
      <c r="V4310" t="s">
        <v>55</v>
      </c>
    </row>
    <row r="4311" spans="1:22" ht="15.75" hidden="1" thickBot="1" x14ac:dyDescent="0.3">
      <c r="A4311" t="s">
        <v>8265</v>
      </c>
      <c r="B4311" s="6" t="s">
        <v>10526</v>
      </c>
      <c r="C4311" t="s">
        <v>1</v>
      </c>
      <c r="D4311" t="s">
        <v>7706</v>
      </c>
      <c r="E4311" t="s">
        <v>10329</v>
      </c>
      <c r="F4311" t="s">
        <v>10330</v>
      </c>
      <c r="G4311">
        <v>6904</v>
      </c>
      <c r="H4311">
        <v>6904</v>
      </c>
      <c r="I4311">
        <v>6904</v>
      </c>
      <c r="J4311">
        <v>6904</v>
      </c>
      <c r="K4311">
        <v>0</v>
      </c>
      <c r="L4311" s="2">
        <v>0</v>
      </c>
      <c r="M4311" s="2">
        <v>0</v>
      </c>
      <c r="N4311" s="2">
        <v>0</v>
      </c>
      <c r="O4311" s="2">
        <v>65.900000000000006</v>
      </c>
      <c r="P4311" s="2">
        <v>0</v>
      </c>
      <c r="Q4311" s="2">
        <v>0</v>
      </c>
      <c r="R4311" s="2">
        <v>0</v>
      </c>
      <c r="S4311" s="2">
        <v>0</v>
      </c>
      <c r="T4311" s="2">
        <v>0</v>
      </c>
      <c r="U4311" s="2">
        <v>65.900000000000006</v>
      </c>
      <c r="V4311" t="s">
        <v>55</v>
      </c>
    </row>
    <row r="4312" spans="1:22" ht="15.75" hidden="1" thickBot="1" x14ac:dyDescent="0.3">
      <c r="A4312" t="s">
        <v>8265</v>
      </c>
      <c r="B4312" s="6" t="s">
        <v>10526</v>
      </c>
      <c r="C4312" t="s">
        <v>1</v>
      </c>
      <c r="D4312" t="s">
        <v>7706</v>
      </c>
      <c r="E4312" t="s">
        <v>10329</v>
      </c>
      <c r="F4312" t="s">
        <v>10330</v>
      </c>
      <c r="G4312">
        <v>6903</v>
      </c>
      <c r="H4312">
        <v>6903</v>
      </c>
      <c r="I4312">
        <v>6903</v>
      </c>
      <c r="J4312">
        <v>6903</v>
      </c>
      <c r="K4312">
        <v>0</v>
      </c>
      <c r="L4312" s="2">
        <v>0</v>
      </c>
      <c r="M4312" s="2">
        <v>0</v>
      </c>
      <c r="N4312" s="2">
        <v>0</v>
      </c>
      <c r="O4312" s="2">
        <v>60</v>
      </c>
      <c r="P4312" s="2">
        <v>0</v>
      </c>
      <c r="Q4312" s="2">
        <v>0</v>
      </c>
      <c r="R4312" s="2">
        <v>0</v>
      </c>
      <c r="S4312" s="2">
        <v>0</v>
      </c>
      <c r="T4312" s="2">
        <v>0</v>
      </c>
      <c r="U4312" s="2">
        <v>60</v>
      </c>
      <c r="V4312" t="s">
        <v>55</v>
      </c>
    </row>
    <row r="4313" spans="1:22" ht="15.75" hidden="1" thickBot="1" x14ac:dyDescent="0.3">
      <c r="A4313" t="s">
        <v>8265</v>
      </c>
      <c r="B4313" s="6" t="s">
        <v>10526</v>
      </c>
      <c r="C4313" t="s">
        <v>1</v>
      </c>
      <c r="D4313" t="s">
        <v>7706</v>
      </c>
      <c r="E4313" t="s">
        <v>10329</v>
      </c>
      <c r="F4313" t="s">
        <v>10330</v>
      </c>
      <c r="G4313">
        <v>6902</v>
      </c>
      <c r="H4313">
        <v>6902</v>
      </c>
      <c r="I4313">
        <v>6902</v>
      </c>
      <c r="J4313">
        <v>6902</v>
      </c>
      <c r="K4313">
        <v>0</v>
      </c>
      <c r="L4313" s="2">
        <v>0</v>
      </c>
      <c r="M4313" s="2">
        <v>0</v>
      </c>
      <c r="N4313" s="2">
        <v>0</v>
      </c>
      <c r="O4313" s="2">
        <v>21</v>
      </c>
      <c r="P4313" s="2">
        <v>0</v>
      </c>
      <c r="Q4313" s="2">
        <v>0</v>
      </c>
      <c r="R4313" s="2">
        <v>0</v>
      </c>
      <c r="S4313" s="2">
        <v>0</v>
      </c>
      <c r="T4313" s="2">
        <v>0</v>
      </c>
      <c r="U4313" s="2">
        <v>21</v>
      </c>
      <c r="V4313" t="s">
        <v>55</v>
      </c>
    </row>
    <row r="4314" spans="1:22" ht="15.75" hidden="1" thickBot="1" x14ac:dyDescent="0.3">
      <c r="A4314" t="s">
        <v>8265</v>
      </c>
      <c r="B4314" s="6" t="s">
        <v>10526</v>
      </c>
      <c r="C4314" t="s">
        <v>1</v>
      </c>
      <c r="D4314" t="s">
        <v>7706</v>
      </c>
      <c r="E4314" t="s">
        <v>10329</v>
      </c>
      <c r="F4314" t="s">
        <v>10330</v>
      </c>
      <c r="G4314">
        <v>6901</v>
      </c>
      <c r="H4314">
        <v>6901</v>
      </c>
      <c r="I4314">
        <v>6901</v>
      </c>
      <c r="J4314">
        <v>6901</v>
      </c>
      <c r="K4314">
        <v>0</v>
      </c>
      <c r="L4314" s="2">
        <v>0</v>
      </c>
      <c r="M4314" s="2">
        <v>0</v>
      </c>
      <c r="N4314" s="2">
        <v>0</v>
      </c>
      <c r="O4314" s="2">
        <v>422.05</v>
      </c>
      <c r="P4314" s="2">
        <v>0</v>
      </c>
      <c r="Q4314" s="2">
        <v>0</v>
      </c>
      <c r="R4314" s="2">
        <v>0</v>
      </c>
      <c r="S4314" s="2">
        <v>0</v>
      </c>
      <c r="T4314" s="2">
        <v>0</v>
      </c>
      <c r="U4314" s="2">
        <v>422.05</v>
      </c>
      <c r="V4314" t="s">
        <v>55</v>
      </c>
    </row>
    <row r="4315" spans="1:22" ht="15.75" hidden="1" thickBot="1" x14ac:dyDescent="0.3">
      <c r="A4315" t="s">
        <v>8265</v>
      </c>
      <c r="B4315" s="6" t="s">
        <v>10526</v>
      </c>
      <c r="C4315" t="s">
        <v>1</v>
      </c>
      <c r="D4315" t="s">
        <v>7706</v>
      </c>
      <c r="E4315" t="s">
        <v>10329</v>
      </c>
      <c r="F4315" t="s">
        <v>10330</v>
      </c>
      <c r="G4315">
        <v>6900</v>
      </c>
      <c r="H4315">
        <v>6900</v>
      </c>
      <c r="I4315">
        <v>6900</v>
      </c>
      <c r="J4315">
        <v>6900</v>
      </c>
      <c r="K4315">
        <v>0</v>
      </c>
      <c r="L4315" s="2">
        <v>0</v>
      </c>
      <c r="M4315" s="2">
        <v>0</v>
      </c>
      <c r="N4315" s="2">
        <v>0</v>
      </c>
      <c r="O4315" s="2">
        <v>180</v>
      </c>
      <c r="P4315" s="2">
        <v>0</v>
      </c>
      <c r="Q4315" s="2">
        <v>0</v>
      </c>
      <c r="R4315" s="2">
        <v>0</v>
      </c>
      <c r="S4315" s="2">
        <v>0</v>
      </c>
      <c r="T4315" s="2">
        <v>0</v>
      </c>
      <c r="U4315" s="2">
        <v>180</v>
      </c>
      <c r="V4315" t="s">
        <v>55</v>
      </c>
    </row>
    <row r="4316" spans="1:22" ht="15.75" hidden="1" thickBot="1" x14ac:dyDescent="0.3">
      <c r="A4316" t="s">
        <v>8265</v>
      </c>
      <c r="B4316" s="6" t="s">
        <v>10526</v>
      </c>
      <c r="C4316" t="s">
        <v>1</v>
      </c>
      <c r="D4316" t="s">
        <v>7706</v>
      </c>
      <c r="E4316" t="s">
        <v>10329</v>
      </c>
      <c r="F4316" t="s">
        <v>10330</v>
      </c>
      <c r="G4316">
        <v>6899</v>
      </c>
      <c r="H4316">
        <v>6899</v>
      </c>
      <c r="I4316">
        <v>6899</v>
      </c>
      <c r="J4316">
        <v>6899</v>
      </c>
      <c r="K4316">
        <v>0</v>
      </c>
      <c r="L4316" s="2">
        <v>0</v>
      </c>
      <c r="M4316" s="2">
        <v>0</v>
      </c>
      <c r="N4316" s="2">
        <v>0</v>
      </c>
      <c r="O4316" s="2">
        <v>181</v>
      </c>
      <c r="P4316" s="2">
        <v>0</v>
      </c>
      <c r="Q4316" s="2">
        <v>0</v>
      </c>
      <c r="R4316" s="2">
        <v>0</v>
      </c>
      <c r="S4316" s="2">
        <v>0</v>
      </c>
      <c r="T4316" s="2">
        <v>0</v>
      </c>
      <c r="U4316" s="2">
        <v>181</v>
      </c>
      <c r="V4316" t="s">
        <v>55</v>
      </c>
    </row>
    <row r="4317" spans="1:22" ht="15.75" hidden="1" thickBot="1" x14ac:dyDescent="0.3">
      <c r="A4317" t="s">
        <v>8265</v>
      </c>
      <c r="B4317" s="6" t="s">
        <v>10526</v>
      </c>
      <c r="C4317" t="s">
        <v>1</v>
      </c>
      <c r="D4317" t="s">
        <v>7706</v>
      </c>
      <c r="E4317" t="s">
        <v>10329</v>
      </c>
      <c r="F4317" t="s">
        <v>10330</v>
      </c>
      <c r="G4317">
        <v>6898</v>
      </c>
      <c r="H4317">
        <v>6898</v>
      </c>
      <c r="I4317">
        <v>6898</v>
      </c>
      <c r="J4317">
        <v>6898</v>
      </c>
      <c r="K4317">
        <v>0</v>
      </c>
      <c r="L4317" s="2">
        <v>0</v>
      </c>
      <c r="M4317" s="2">
        <v>0</v>
      </c>
      <c r="N4317" s="2">
        <v>0</v>
      </c>
      <c r="O4317" s="2">
        <v>204.5</v>
      </c>
      <c r="P4317" s="2">
        <v>0</v>
      </c>
      <c r="Q4317" s="2">
        <v>0</v>
      </c>
      <c r="R4317" s="2">
        <v>0</v>
      </c>
      <c r="S4317" s="2">
        <v>0</v>
      </c>
      <c r="T4317" s="2">
        <v>0</v>
      </c>
      <c r="U4317" s="2">
        <v>204.5</v>
      </c>
      <c r="V4317" t="s">
        <v>55</v>
      </c>
    </row>
    <row r="4318" spans="1:22" ht="15.75" hidden="1" thickBot="1" x14ac:dyDescent="0.3">
      <c r="A4318" t="s">
        <v>8265</v>
      </c>
      <c r="B4318" s="6" t="s">
        <v>10526</v>
      </c>
      <c r="C4318" t="s">
        <v>1</v>
      </c>
      <c r="D4318" t="s">
        <v>7706</v>
      </c>
      <c r="E4318" t="s">
        <v>10329</v>
      </c>
      <c r="F4318" t="s">
        <v>10330</v>
      </c>
      <c r="G4318">
        <v>6897</v>
      </c>
      <c r="H4318">
        <v>6897</v>
      </c>
      <c r="I4318">
        <v>6897</v>
      </c>
      <c r="J4318">
        <v>6897</v>
      </c>
      <c r="K4318">
        <v>0</v>
      </c>
      <c r="L4318" s="2">
        <v>0</v>
      </c>
      <c r="M4318" s="2">
        <v>0</v>
      </c>
      <c r="N4318" s="2">
        <v>0</v>
      </c>
      <c r="O4318" s="2">
        <v>409.8</v>
      </c>
      <c r="P4318" s="2">
        <v>0</v>
      </c>
      <c r="Q4318" s="2">
        <v>0</v>
      </c>
      <c r="R4318" s="2">
        <v>0</v>
      </c>
      <c r="S4318" s="2">
        <v>0</v>
      </c>
      <c r="T4318" s="2">
        <v>0</v>
      </c>
      <c r="U4318" s="2">
        <v>409.8</v>
      </c>
      <c r="V4318" t="s">
        <v>55</v>
      </c>
    </row>
    <row r="4319" spans="1:22" ht="15.75" hidden="1" thickBot="1" x14ac:dyDescent="0.3">
      <c r="A4319" t="s">
        <v>8265</v>
      </c>
      <c r="B4319" s="6" t="s">
        <v>10526</v>
      </c>
      <c r="C4319" t="s">
        <v>1</v>
      </c>
      <c r="D4319" t="s">
        <v>7706</v>
      </c>
      <c r="E4319" t="s">
        <v>10329</v>
      </c>
      <c r="F4319" t="s">
        <v>10330</v>
      </c>
      <c r="G4319">
        <v>6896</v>
      </c>
      <c r="H4319">
        <v>6896</v>
      </c>
      <c r="I4319">
        <v>6896</v>
      </c>
      <c r="J4319">
        <v>6896</v>
      </c>
      <c r="K4319">
        <v>0</v>
      </c>
      <c r="L4319" s="2">
        <v>0</v>
      </c>
      <c r="M4319" s="2">
        <v>0</v>
      </c>
      <c r="N4319" s="2">
        <v>0</v>
      </c>
      <c r="O4319" s="2">
        <v>16.5</v>
      </c>
      <c r="P4319" s="2">
        <v>0</v>
      </c>
      <c r="Q4319" s="2">
        <v>0</v>
      </c>
      <c r="R4319" s="2">
        <v>0</v>
      </c>
      <c r="S4319" s="2">
        <v>0</v>
      </c>
      <c r="T4319" s="2">
        <v>0</v>
      </c>
      <c r="U4319" s="2">
        <v>16.5</v>
      </c>
      <c r="V4319" t="s">
        <v>55</v>
      </c>
    </row>
    <row r="4320" spans="1:22" ht="15.75" hidden="1" thickBot="1" x14ac:dyDescent="0.3">
      <c r="A4320" t="s">
        <v>8265</v>
      </c>
      <c r="B4320" s="6" t="s">
        <v>10526</v>
      </c>
      <c r="C4320" t="s">
        <v>1</v>
      </c>
      <c r="D4320" t="s">
        <v>7706</v>
      </c>
      <c r="E4320" t="s">
        <v>10329</v>
      </c>
      <c r="F4320" t="s">
        <v>10330</v>
      </c>
      <c r="G4320">
        <v>6895</v>
      </c>
      <c r="H4320">
        <v>6895</v>
      </c>
      <c r="I4320">
        <v>6895</v>
      </c>
      <c r="J4320">
        <v>6895</v>
      </c>
      <c r="K4320">
        <v>0</v>
      </c>
      <c r="L4320" s="2">
        <v>0</v>
      </c>
      <c r="M4320" s="2">
        <v>0</v>
      </c>
      <c r="N4320" s="2">
        <v>0</v>
      </c>
      <c r="O4320" s="2">
        <v>220</v>
      </c>
      <c r="P4320" s="2">
        <v>0</v>
      </c>
      <c r="Q4320" s="2">
        <v>0</v>
      </c>
      <c r="R4320" s="2">
        <v>0</v>
      </c>
      <c r="S4320" s="2">
        <v>0</v>
      </c>
      <c r="T4320" s="2">
        <v>0</v>
      </c>
      <c r="U4320" s="2">
        <v>220</v>
      </c>
      <c r="V4320" t="s">
        <v>55</v>
      </c>
    </row>
    <row r="4321" spans="1:22" ht="15.75" hidden="1" thickBot="1" x14ac:dyDescent="0.3">
      <c r="A4321" t="s">
        <v>8265</v>
      </c>
      <c r="B4321" s="6" t="s">
        <v>10526</v>
      </c>
      <c r="C4321" t="s">
        <v>1</v>
      </c>
      <c r="D4321" t="s">
        <v>7706</v>
      </c>
      <c r="E4321" t="s">
        <v>10329</v>
      </c>
      <c r="F4321" t="s">
        <v>10330</v>
      </c>
      <c r="G4321">
        <v>6894</v>
      </c>
      <c r="H4321">
        <v>6894</v>
      </c>
      <c r="I4321">
        <v>6894</v>
      </c>
      <c r="J4321">
        <v>6894</v>
      </c>
      <c r="K4321">
        <v>0</v>
      </c>
      <c r="L4321" s="2">
        <v>0</v>
      </c>
      <c r="M4321" s="2">
        <v>0</v>
      </c>
      <c r="N4321" s="2">
        <v>0</v>
      </c>
      <c r="O4321" s="2">
        <v>60</v>
      </c>
      <c r="P4321" s="2">
        <v>0</v>
      </c>
      <c r="Q4321" s="2">
        <v>0</v>
      </c>
      <c r="R4321" s="2">
        <v>0</v>
      </c>
      <c r="S4321" s="2">
        <v>0</v>
      </c>
      <c r="T4321" s="2">
        <v>0</v>
      </c>
      <c r="U4321" s="2">
        <v>60</v>
      </c>
      <c r="V4321" t="s">
        <v>55</v>
      </c>
    </row>
    <row r="4322" spans="1:22" ht="15.75" hidden="1" thickBot="1" x14ac:dyDescent="0.3">
      <c r="A4322" t="s">
        <v>8265</v>
      </c>
      <c r="B4322" s="6" t="s">
        <v>10526</v>
      </c>
      <c r="C4322" t="s">
        <v>1</v>
      </c>
      <c r="D4322" t="s">
        <v>7706</v>
      </c>
      <c r="E4322" t="s">
        <v>10329</v>
      </c>
      <c r="F4322" t="s">
        <v>10330</v>
      </c>
      <c r="G4322">
        <v>6893</v>
      </c>
      <c r="H4322">
        <v>6893</v>
      </c>
      <c r="I4322">
        <v>6893</v>
      </c>
      <c r="J4322">
        <v>6893</v>
      </c>
      <c r="K4322">
        <v>0</v>
      </c>
      <c r="L4322" s="2">
        <v>0</v>
      </c>
      <c r="M4322" s="2">
        <v>0</v>
      </c>
      <c r="N4322" s="2">
        <v>0</v>
      </c>
      <c r="O4322" s="2">
        <v>46.1</v>
      </c>
      <c r="P4322" s="2">
        <v>0</v>
      </c>
      <c r="Q4322" s="2">
        <v>0</v>
      </c>
      <c r="R4322" s="2">
        <v>0</v>
      </c>
      <c r="S4322" s="2">
        <v>0</v>
      </c>
      <c r="T4322" s="2">
        <v>0</v>
      </c>
      <c r="U4322" s="2">
        <v>46.1</v>
      </c>
      <c r="V4322" t="s">
        <v>55</v>
      </c>
    </row>
    <row r="4323" spans="1:22" ht="15.75" hidden="1" thickBot="1" x14ac:dyDescent="0.3">
      <c r="A4323" t="s">
        <v>8265</v>
      </c>
      <c r="B4323" s="6" t="s">
        <v>10526</v>
      </c>
      <c r="C4323" t="s">
        <v>1</v>
      </c>
      <c r="D4323" t="s">
        <v>7706</v>
      </c>
      <c r="E4323" t="s">
        <v>10329</v>
      </c>
      <c r="F4323" t="s">
        <v>10330</v>
      </c>
      <c r="G4323">
        <v>6892</v>
      </c>
      <c r="H4323">
        <v>6892</v>
      </c>
      <c r="I4323">
        <v>6892</v>
      </c>
      <c r="J4323">
        <v>6892</v>
      </c>
      <c r="K4323">
        <v>0</v>
      </c>
      <c r="L4323" s="2">
        <v>0</v>
      </c>
      <c r="M4323" s="2">
        <v>0</v>
      </c>
      <c r="N4323" s="2">
        <v>0</v>
      </c>
      <c r="O4323" s="2">
        <v>494.4</v>
      </c>
      <c r="P4323" s="2">
        <v>0</v>
      </c>
      <c r="Q4323" s="2">
        <v>0</v>
      </c>
      <c r="R4323" s="2">
        <v>0</v>
      </c>
      <c r="S4323" s="2">
        <v>0</v>
      </c>
      <c r="T4323" s="2">
        <v>0</v>
      </c>
      <c r="U4323" s="2">
        <v>494.4</v>
      </c>
      <c r="V4323" t="s">
        <v>55</v>
      </c>
    </row>
    <row r="4324" spans="1:22" ht="15.75" hidden="1" thickBot="1" x14ac:dyDescent="0.3">
      <c r="A4324" t="s">
        <v>8265</v>
      </c>
      <c r="B4324" s="6" t="s">
        <v>10526</v>
      </c>
      <c r="C4324" t="s">
        <v>1</v>
      </c>
      <c r="D4324" t="s">
        <v>7706</v>
      </c>
      <c r="E4324" t="s">
        <v>10329</v>
      </c>
      <c r="F4324" t="s">
        <v>10330</v>
      </c>
      <c r="G4324">
        <v>6891</v>
      </c>
      <c r="H4324">
        <v>6891</v>
      </c>
      <c r="I4324">
        <v>6891</v>
      </c>
      <c r="J4324">
        <v>6891</v>
      </c>
      <c r="K4324">
        <v>0</v>
      </c>
      <c r="L4324" s="2">
        <v>0</v>
      </c>
      <c r="M4324" s="2">
        <v>0</v>
      </c>
      <c r="N4324" s="2">
        <v>0</v>
      </c>
      <c r="O4324" s="2">
        <v>113.71</v>
      </c>
      <c r="P4324" s="2">
        <v>0</v>
      </c>
      <c r="Q4324" s="2">
        <v>0</v>
      </c>
      <c r="R4324" s="2">
        <v>0</v>
      </c>
      <c r="S4324" s="2">
        <v>0</v>
      </c>
      <c r="T4324" s="2">
        <v>0</v>
      </c>
      <c r="U4324" s="2">
        <v>113.71</v>
      </c>
      <c r="V4324" t="s">
        <v>55</v>
      </c>
    </row>
    <row r="4325" spans="1:22" ht="15.75" hidden="1" thickBot="1" x14ac:dyDescent="0.3">
      <c r="A4325" t="s">
        <v>8265</v>
      </c>
      <c r="B4325" s="6" t="s">
        <v>10526</v>
      </c>
      <c r="C4325" t="s">
        <v>1</v>
      </c>
      <c r="D4325" t="s">
        <v>7706</v>
      </c>
      <c r="E4325" t="s">
        <v>10329</v>
      </c>
      <c r="F4325" t="s">
        <v>10330</v>
      </c>
      <c r="G4325">
        <v>6890</v>
      </c>
      <c r="H4325">
        <v>6890</v>
      </c>
      <c r="I4325">
        <v>6890</v>
      </c>
      <c r="J4325">
        <v>6890</v>
      </c>
      <c r="K4325">
        <v>0</v>
      </c>
      <c r="L4325" s="2">
        <v>0</v>
      </c>
      <c r="M4325" s="2">
        <v>0</v>
      </c>
      <c r="N4325" s="2">
        <v>0</v>
      </c>
      <c r="O4325" s="2">
        <v>422.6</v>
      </c>
      <c r="P4325" s="2">
        <v>0</v>
      </c>
      <c r="Q4325" s="2">
        <v>0</v>
      </c>
      <c r="R4325" s="2">
        <v>0</v>
      </c>
      <c r="S4325" s="2">
        <v>0</v>
      </c>
      <c r="T4325" s="2">
        <v>0</v>
      </c>
      <c r="U4325" s="2">
        <v>422.6</v>
      </c>
      <c r="V4325" t="s">
        <v>55</v>
      </c>
    </row>
    <row r="4326" spans="1:22" ht="15.75" hidden="1" thickBot="1" x14ac:dyDescent="0.3">
      <c r="A4326" t="s">
        <v>8265</v>
      </c>
      <c r="B4326" s="6" t="s">
        <v>10526</v>
      </c>
      <c r="C4326" t="s">
        <v>1</v>
      </c>
      <c r="D4326" t="s">
        <v>7706</v>
      </c>
      <c r="E4326" t="s">
        <v>10329</v>
      </c>
      <c r="F4326" t="s">
        <v>10330</v>
      </c>
      <c r="G4326">
        <v>6889</v>
      </c>
      <c r="H4326">
        <v>6889</v>
      </c>
      <c r="I4326">
        <v>6889</v>
      </c>
      <c r="J4326">
        <v>6889</v>
      </c>
      <c r="K4326">
        <v>0</v>
      </c>
      <c r="L4326" s="2">
        <v>0</v>
      </c>
      <c r="M4326" s="2">
        <v>0</v>
      </c>
      <c r="N4326" s="2">
        <v>0</v>
      </c>
      <c r="O4326" s="2">
        <v>13.2</v>
      </c>
      <c r="P4326" s="2">
        <v>0</v>
      </c>
      <c r="Q4326" s="2">
        <v>0</v>
      </c>
      <c r="R4326" s="2">
        <v>0</v>
      </c>
      <c r="S4326" s="2">
        <v>0</v>
      </c>
      <c r="T4326" s="2">
        <v>0</v>
      </c>
      <c r="U4326" s="2">
        <v>13.2</v>
      </c>
      <c r="V4326" t="s">
        <v>55</v>
      </c>
    </row>
    <row r="4327" spans="1:22" ht="15.75" hidden="1" thickBot="1" x14ac:dyDescent="0.3">
      <c r="A4327" t="s">
        <v>8265</v>
      </c>
      <c r="B4327" s="6" t="s">
        <v>10526</v>
      </c>
      <c r="C4327" t="s">
        <v>1</v>
      </c>
      <c r="D4327" t="s">
        <v>7706</v>
      </c>
      <c r="E4327" t="s">
        <v>10329</v>
      </c>
      <c r="F4327" t="s">
        <v>10330</v>
      </c>
      <c r="G4327">
        <v>6888</v>
      </c>
      <c r="H4327">
        <v>6888</v>
      </c>
      <c r="I4327">
        <v>6888</v>
      </c>
      <c r="J4327">
        <v>6888</v>
      </c>
      <c r="K4327">
        <v>0</v>
      </c>
      <c r="L4327" s="2">
        <v>0</v>
      </c>
      <c r="M4327" s="2">
        <v>0</v>
      </c>
      <c r="N4327" s="2">
        <v>0</v>
      </c>
      <c r="O4327" s="2">
        <v>175.24</v>
      </c>
      <c r="P4327" s="2">
        <v>0</v>
      </c>
      <c r="Q4327" s="2">
        <v>0</v>
      </c>
      <c r="R4327" s="2">
        <v>0</v>
      </c>
      <c r="S4327" s="2">
        <v>0</v>
      </c>
      <c r="T4327" s="2">
        <v>0</v>
      </c>
      <c r="U4327" s="2">
        <v>175.24</v>
      </c>
      <c r="V4327" t="s">
        <v>55</v>
      </c>
    </row>
    <row r="4328" spans="1:22" ht="15.75" hidden="1" thickBot="1" x14ac:dyDescent="0.3">
      <c r="A4328" t="s">
        <v>8153</v>
      </c>
      <c r="B4328" s="6" t="s">
        <v>10416</v>
      </c>
      <c r="C4328" t="s">
        <v>1</v>
      </c>
      <c r="D4328" t="s">
        <v>7706</v>
      </c>
      <c r="E4328" t="s">
        <v>10329</v>
      </c>
      <c r="F4328" t="s">
        <v>10330</v>
      </c>
      <c r="G4328">
        <v>6887</v>
      </c>
      <c r="H4328">
        <v>6887</v>
      </c>
      <c r="I4328">
        <v>6887</v>
      </c>
      <c r="J4328">
        <v>6887</v>
      </c>
      <c r="K4328">
        <v>0</v>
      </c>
      <c r="L4328" s="2">
        <v>0</v>
      </c>
      <c r="M4328" s="2">
        <v>0</v>
      </c>
      <c r="N4328" s="2">
        <v>0</v>
      </c>
      <c r="O4328" s="2">
        <v>30.8</v>
      </c>
      <c r="P4328" s="2">
        <v>0</v>
      </c>
      <c r="Q4328" s="2">
        <v>0</v>
      </c>
      <c r="R4328" s="2">
        <v>0</v>
      </c>
      <c r="S4328" s="2">
        <v>0</v>
      </c>
      <c r="T4328" s="2">
        <v>0</v>
      </c>
      <c r="U4328" s="2">
        <v>30.8</v>
      </c>
      <c r="V4328" t="s">
        <v>55</v>
      </c>
    </row>
    <row r="4329" spans="1:22" ht="15.75" hidden="1" thickBot="1" x14ac:dyDescent="0.3">
      <c r="A4329" t="s">
        <v>8153</v>
      </c>
      <c r="B4329" s="6" t="s">
        <v>10416</v>
      </c>
      <c r="C4329" t="s">
        <v>1</v>
      </c>
      <c r="D4329" t="s">
        <v>7706</v>
      </c>
      <c r="E4329" t="s">
        <v>10329</v>
      </c>
      <c r="F4329" t="s">
        <v>10330</v>
      </c>
      <c r="G4329">
        <v>6886</v>
      </c>
      <c r="H4329">
        <v>6886</v>
      </c>
      <c r="I4329">
        <v>6886</v>
      </c>
      <c r="J4329">
        <v>6886</v>
      </c>
      <c r="K4329">
        <v>0</v>
      </c>
      <c r="L4329" s="2">
        <v>0</v>
      </c>
      <c r="M4329" s="2">
        <v>0</v>
      </c>
      <c r="N4329" s="2">
        <v>0</v>
      </c>
      <c r="O4329" s="2">
        <v>465</v>
      </c>
      <c r="P4329" s="2">
        <v>0</v>
      </c>
      <c r="Q4329" s="2">
        <v>0</v>
      </c>
      <c r="R4329" s="2">
        <v>0</v>
      </c>
      <c r="S4329" s="2">
        <v>0</v>
      </c>
      <c r="T4329" s="2">
        <v>0</v>
      </c>
      <c r="U4329" s="2">
        <v>465</v>
      </c>
      <c r="V4329" t="s">
        <v>55</v>
      </c>
    </row>
    <row r="4330" spans="1:22" ht="15.75" hidden="1" thickBot="1" x14ac:dyDescent="0.3">
      <c r="A4330" t="s">
        <v>8153</v>
      </c>
      <c r="B4330" s="6" t="s">
        <v>10416</v>
      </c>
      <c r="C4330" t="s">
        <v>1</v>
      </c>
      <c r="D4330" t="s">
        <v>7706</v>
      </c>
      <c r="E4330" t="s">
        <v>10329</v>
      </c>
      <c r="F4330" t="s">
        <v>10330</v>
      </c>
      <c r="G4330">
        <v>6885</v>
      </c>
      <c r="H4330">
        <v>6885</v>
      </c>
      <c r="I4330">
        <v>6885</v>
      </c>
      <c r="J4330">
        <v>6885</v>
      </c>
      <c r="K4330">
        <v>0</v>
      </c>
      <c r="L4330" s="2">
        <v>0</v>
      </c>
      <c r="M4330" s="2">
        <v>0</v>
      </c>
      <c r="N4330" s="2">
        <v>0</v>
      </c>
      <c r="O4330" s="2">
        <v>24.75</v>
      </c>
      <c r="P4330" s="2">
        <v>0</v>
      </c>
      <c r="Q4330" s="2">
        <v>0</v>
      </c>
      <c r="R4330" s="2">
        <v>0</v>
      </c>
      <c r="S4330" s="2">
        <v>0</v>
      </c>
      <c r="T4330" s="2">
        <v>0</v>
      </c>
      <c r="U4330" s="2">
        <v>24.75</v>
      </c>
      <c r="V4330" t="s">
        <v>55</v>
      </c>
    </row>
    <row r="4331" spans="1:22" ht="15.75" hidden="1" thickBot="1" x14ac:dyDescent="0.3">
      <c r="A4331" t="s">
        <v>8153</v>
      </c>
      <c r="B4331" s="6" t="s">
        <v>10416</v>
      </c>
      <c r="C4331" t="s">
        <v>1</v>
      </c>
      <c r="D4331" t="s">
        <v>7706</v>
      </c>
      <c r="E4331" t="s">
        <v>10329</v>
      </c>
      <c r="F4331" t="s">
        <v>10330</v>
      </c>
      <c r="G4331">
        <v>6884</v>
      </c>
      <c r="H4331">
        <v>6884</v>
      </c>
      <c r="I4331">
        <v>6884</v>
      </c>
      <c r="J4331">
        <v>6884</v>
      </c>
      <c r="K4331">
        <v>0</v>
      </c>
      <c r="L4331" s="2">
        <v>0</v>
      </c>
      <c r="M4331" s="2">
        <v>0</v>
      </c>
      <c r="N4331" s="2">
        <v>0</v>
      </c>
      <c r="O4331" s="2">
        <v>192</v>
      </c>
      <c r="P4331" s="2">
        <v>0</v>
      </c>
      <c r="Q4331" s="2">
        <v>0</v>
      </c>
      <c r="R4331" s="2">
        <v>0</v>
      </c>
      <c r="S4331" s="2">
        <v>0</v>
      </c>
      <c r="T4331" s="2">
        <v>0</v>
      </c>
      <c r="U4331" s="2">
        <v>192</v>
      </c>
      <c r="V4331" t="s">
        <v>55</v>
      </c>
    </row>
    <row r="4332" spans="1:22" ht="15.75" hidden="1" thickBot="1" x14ac:dyDescent="0.3">
      <c r="A4332" t="s">
        <v>8153</v>
      </c>
      <c r="B4332" s="6" t="s">
        <v>10416</v>
      </c>
      <c r="C4332" t="s">
        <v>1</v>
      </c>
      <c r="D4332" t="s">
        <v>7706</v>
      </c>
      <c r="E4332" t="s">
        <v>10329</v>
      </c>
      <c r="F4332" t="s">
        <v>10330</v>
      </c>
      <c r="G4332">
        <v>6883</v>
      </c>
      <c r="H4332">
        <v>6883</v>
      </c>
      <c r="I4332">
        <v>6883</v>
      </c>
      <c r="J4332">
        <v>6883</v>
      </c>
      <c r="K4332">
        <v>0</v>
      </c>
      <c r="L4332" s="2">
        <v>0</v>
      </c>
      <c r="M4332" s="2">
        <v>0</v>
      </c>
      <c r="N4332" s="2">
        <v>0</v>
      </c>
      <c r="O4332" s="2">
        <v>4.8</v>
      </c>
      <c r="P4332" s="2">
        <v>0</v>
      </c>
      <c r="Q4332" s="2">
        <v>0</v>
      </c>
      <c r="R4332" s="2">
        <v>0</v>
      </c>
      <c r="S4332" s="2">
        <v>0</v>
      </c>
      <c r="T4332" s="2">
        <v>0</v>
      </c>
      <c r="U4332" s="2">
        <v>4.8</v>
      </c>
      <c r="V4332" t="s">
        <v>55</v>
      </c>
    </row>
    <row r="4333" spans="1:22" ht="15.75" hidden="1" thickBot="1" x14ac:dyDescent="0.3">
      <c r="A4333" t="s">
        <v>8153</v>
      </c>
      <c r="B4333" s="6" t="s">
        <v>10416</v>
      </c>
      <c r="C4333" t="s">
        <v>1</v>
      </c>
      <c r="D4333" t="s">
        <v>7706</v>
      </c>
      <c r="E4333" t="s">
        <v>10329</v>
      </c>
      <c r="F4333" t="s">
        <v>10330</v>
      </c>
      <c r="G4333">
        <v>6882</v>
      </c>
      <c r="H4333">
        <v>6882</v>
      </c>
      <c r="I4333">
        <v>6882</v>
      </c>
      <c r="J4333">
        <v>6882</v>
      </c>
      <c r="K4333">
        <v>0</v>
      </c>
      <c r="L4333" s="2">
        <v>0</v>
      </c>
      <c r="M4333" s="2">
        <v>0</v>
      </c>
      <c r="N4333" s="2">
        <v>0</v>
      </c>
      <c r="O4333" s="2">
        <v>4.8</v>
      </c>
      <c r="P4333" s="2">
        <v>0</v>
      </c>
      <c r="Q4333" s="2">
        <v>0</v>
      </c>
      <c r="R4333" s="2">
        <v>0</v>
      </c>
      <c r="S4333" s="2">
        <v>0</v>
      </c>
      <c r="T4333" s="2">
        <v>0</v>
      </c>
      <c r="U4333" s="2">
        <v>4.8</v>
      </c>
      <c r="V4333" t="s">
        <v>55</v>
      </c>
    </row>
    <row r="4334" spans="1:22" ht="15.75" hidden="1" thickBot="1" x14ac:dyDescent="0.3">
      <c r="A4334" t="s">
        <v>8153</v>
      </c>
      <c r="B4334" s="6" t="s">
        <v>10416</v>
      </c>
      <c r="C4334" t="s">
        <v>1</v>
      </c>
      <c r="D4334" t="s">
        <v>7706</v>
      </c>
      <c r="E4334" t="s">
        <v>10329</v>
      </c>
      <c r="F4334" t="s">
        <v>10330</v>
      </c>
      <c r="G4334">
        <v>6881</v>
      </c>
      <c r="H4334">
        <v>6881</v>
      </c>
      <c r="I4334">
        <v>6881</v>
      </c>
      <c r="J4334">
        <v>6881</v>
      </c>
      <c r="K4334">
        <v>0</v>
      </c>
      <c r="L4334" s="2">
        <v>0</v>
      </c>
      <c r="M4334" s="2">
        <v>0</v>
      </c>
      <c r="N4334" s="2">
        <v>0</v>
      </c>
      <c r="O4334" s="2">
        <v>4.9000000000000004</v>
      </c>
      <c r="P4334" s="2">
        <v>0</v>
      </c>
      <c r="Q4334" s="2">
        <v>0</v>
      </c>
      <c r="R4334" s="2">
        <v>0</v>
      </c>
      <c r="S4334" s="2">
        <v>0</v>
      </c>
      <c r="T4334" s="2">
        <v>0</v>
      </c>
      <c r="U4334" s="2">
        <v>4.9000000000000004</v>
      </c>
      <c r="V4334" t="s">
        <v>55</v>
      </c>
    </row>
    <row r="4335" spans="1:22" ht="15.75" hidden="1" thickBot="1" x14ac:dyDescent="0.3">
      <c r="A4335" t="s">
        <v>8153</v>
      </c>
      <c r="B4335" s="6" t="s">
        <v>10416</v>
      </c>
      <c r="C4335" t="s">
        <v>1</v>
      </c>
      <c r="D4335" t="s">
        <v>7706</v>
      </c>
      <c r="E4335" t="s">
        <v>10329</v>
      </c>
      <c r="F4335" t="s">
        <v>10330</v>
      </c>
      <c r="G4335">
        <v>6880</v>
      </c>
      <c r="H4335">
        <v>6880</v>
      </c>
      <c r="I4335">
        <v>6880</v>
      </c>
      <c r="J4335">
        <v>6880</v>
      </c>
      <c r="K4335">
        <v>0</v>
      </c>
      <c r="L4335" s="2">
        <v>0</v>
      </c>
      <c r="M4335" s="2">
        <v>0</v>
      </c>
      <c r="N4335" s="2">
        <v>0</v>
      </c>
      <c r="O4335" s="2">
        <v>138.5</v>
      </c>
      <c r="P4335" s="2">
        <v>0</v>
      </c>
      <c r="Q4335" s="2">
        <v>0</v>
      </c>
      <c r="R4335" s="2">
        <v>0</v>
      </c>
      <c r="S4335" s="2">
        <v>0</v>
      </c>
      <c r="T4335" s="2">
        <v>0</v>
      </c>
      <c r="U4335" s="2">
        <v>138.5</v>
      </c>
      <c r="V4335" t="s">
        <v>55</v>
      </c>
    </row>
    <row r="4336" spans="1:22" ht="15.75" hidden="1" thickBot="1" x14ac:dyDescent="0.3">
      <c r="A4336" t="s">
        <v>8153</v>
      </c>
      <c r="B4336" s="6" t="s">
        <v>10416</v>
      </c>
      <c r="C4336" t="s">
        <v>1</v>
      </c>
      <c r="D4336" t="s">
        <v>7706</v>
      </c>
      <c r="E4336" t="s">
        <v>10329</v>
      </c>
      <c r="F4336" t="s">
        <v>10330</v>
      </c>
      <c r="G4336">
        <v>6879</v>
      </c>
      <c r="H4336">
        <v>6879</v>
      </c>
      <c r="I4336">
        <v>6879</v>
      </c>
      <c r="J4336">
        <v>6879</v>
      </c>
      <c r="K4336">
        <v>0</v>
      </c>
      <c r="L4336" s="2">
        <v>0</v>
      </c>
      <c r="M4336" s="2">
        <v>0</v>
      </c>
      <c r="N4336" s="2">
        <v>0</v>
      </c>
      <c r="O4336" s="2">
        <v>134</v>
      </c>
      <c r="P4336" s="2">
        <v>0</v>
      </c>
      <c r="Q4336" s="2">
        <v>0</v>
      </c>
      <c r="R4336" s="2">
        <v>0</v>
      </c>
      <c r="S4336" s="2">
        <v>0</v>
      </c>
      <c r="T4336" s="2">
        <v>0</v>
      </c>
      <c r="U4336" s="2">
        <v>134</v>
      </c>
      <c r="V4336" t="s">
        <v>55</v>
      </c>
    </row>
    <row r="4337" spans="1:22" ht="15.75" hidden="1" thickBot="1" x14ac:dyDescent="0.3">
      <c r="A4337" t="s">
        <v>8153</v>
      </c>
      <c r="B4337" s="6" t="s">
        <v>10416</v>
      </c>
      <c r="C4337" t="s">
        <v>1</v>
      </c>
      <c r="D4337" t="s">
        <v>7706</v>
      </c>
      <c r="E4337" t="s">
        <v>10329</v>
      </c>
      <c r="F4337" t="s">
        <v>10330</v>
      </c>
      <c r="G4337">
        <v>6878</v>
      </c>
      <c r="H4337">
        <v>6878</v>
      </c>
      <c r="I4337">
        <v>6878</v>
      </c>
      <c r="J4337">
        <v>6878</v>
      </c>
      <c r="K4337">
        <v>0</v>
      </c>
      <c r="L4337" s="2">
        <v>0</v>
      </c>
      <c r="M4337" s="2">
        <v>0</v>
      </c>
      <c r="N4337" s="2">
        <v>0</v>
      </c>
      <c r="O4337" s="2">
        <v>220.55</v>
      </c>
      <c r="P4337" s="2">
        <v>0</v>
      </c>
      <c r="Q4337" s="2">
        <v>0</v>
      </c>
      <c r="R4337" s="2">
        <v>0</v>
      </c>
      <c r="S4337" s="2">
        <v>0</v>
      </c>
      <c r="T4337" s="2">
        <v>0</v>
      </c>
      <c r="U4337" s="2">
        <v>220.55</v>
      </c>
      <c r="V4337" t="s">
        <v>55</v>
      </c>
    </row>
    <row r="4338" spans="1:22" ht="15.75" hidden="1" thickBot="1" x14ac:dyDescent="0.3">
      <c r="A4338" t="s">
        <v>8153</v>
      </c>
      <c r="B4338" s="6" t="s">
        <v>10416</v>
      </c>
      <c r="C4338" t="s">
        <v>1</v>
      </c>
      <c r="D4338" t="s">
        <v>7706</v>
      </c>
      <c r="E4338" t="s">
        <v>10329</v>
      </c>
      <c r="F4338" t="s">
        <v>10330</v>
      </c>
      <c r="G4338">
        <v>6877</v>
      </c>
      <c r="H4338">
        <v>6877</v>
      </c>
      <c r="I4338">
        <v>6877</v>
      </c>
      <c r="J4338">
        <v>6877</v>
      </c>
      <c r="K4338">
        <v>0</v>
      </c>
      <c r="L4338" s="2">
        <v>0</v>
      </c>
      <c r="M4338" s="2">
        <v>0</v>
      </c>
      <c r="N4338" s="2">
        <v>0</v>
      </c>
      <c r="O4338" s="2">
        <v>78.5</v>
      </c>
      <c r="P4338" s="2">
        <v>0</v>
      </c>
      <c r="Q4338" s="2">
        <v>0</v>
      </c>
      <c r="R4338" s="2">
        <v>0</v>
      </c>
      <c r="S4338" s="2">
        <v>0</v>
      </c>
      <c r="T4338" s="2">
        <v>0</v>
      </c>
      <c r="U4338" s="2">
        <v>78.5</v>
      </c>
      <c r="V4338" t="s">
        <v>55</v>
      </c>
    </row>
    <row r="4339" spans="1:22" ht="15.75" hidden="1" thickBot="1" x14ac:dyDescent="0.3">
      <c r="A4339" t="s">
        <v>8153</v>
      </c>
      <c r="B4339" s="6" t="s">
        <v>10416</v>
      </c>
      <c r="C4339" t="s">
        <v>1</v>
      </c>
      <c r="D4339" t="s">
        <v>7706</v>
      </c>
      <c r="E4339" t="s">
        <v>10329</v>
      </c>
      <c r="F4339" t="s">
        <v>10330</v>
      </c>
      <c r="G4339">
        <v>6876</v>
      </c>
      <c r="H4339">
        <v>6876</v>
      </c>
      <c r="I4339">
        <v>6876</v>
      </c>
      <c r="J4339">
        <v>6876</v>
      </c>
      <c r="K4339">
        <v>0</v>
      </c>
      <c r="L4339" s="2">
        <v>0</v>
      </c>
      <c r="M4339" s="2">
        <v>0</v>
      </c>
      <c r="N4339" s="2">
        <v>0</v>
      </c>
      <c r="O4339" s="2">
        <v>43.88</v>
      </c>
      <c r="P4339" s="2">
        <v>0</v>
      </c>
      <c r="Q4339" s="2">
        <v>0</v>
      </c>
      <c r="R4339" s="2">
        <v>0</v>
      </c>
      <c r="S4339" s="2">
        <v>0</v>
      </c>
      <c r="T4339" s="2">
        <v>0</v>
      </c>
      <c r="U4339" s="2">
        <v>43.88</v>
      </c>
      <c r="V4339" t="s">
        <v>55</v>
      </c>
    </row>
    <row r="4340" spans="1:22" ht="15.75" hidden="1" thickBot="1" x14ac:dyDescent="0.3">
      <c r="A4340" t="s">
        <v>8153</v>
      </c>
      <c r="B4340" s="6" t="s">
        <v>10416</v>
      </c>
      <c r="C4340" t="s">
        <v>1</v>
      </c>
      <c r="D4340" t="s">
        <v>7706</v>
      </c>
      <c r="E4340" t="s">
        <v>10329</v>
      </c>
      <c r="F4340" t="s">
        <v>10330</v>
      </c>
      <c r="G4340">
        <v>6875</v>
      </c>
      <c r="H4340">
        <v>6875</v>
      </c>
      <c r="I4340">
        <v>6875</v>
      </c>
      <c r="J4340">
        <v>6875</v>
      </c>
      <c r="K4340">
        <v>0</v>
      </c>
      <c r="L4340" s="2">
        <v>0</v>
      </c>
      <c r="M4340" s="2">
        <v>0</v>
      </c>
      <c r="N4340" s="2">
        <v>0</v>
      </c>
      <c r="O4340" s="2">
        <v>96.25</v>
      </c>
      <c r="P4340" s="2">
        <v>0</v>
      </c>
      <c r="Q4340" s="2">
        <v>0</v>
      </c>
      <c r="R4340" s="2">
        <v>0</v>
      </c>
      <c r="S4340" s="2">
        <v>0</v>
      </c>
      <c r="T4340" s="2">
        <v>0</v>
      </c>
      <c r="U4340" s="2">
        <v>96.25</v>
      </c>
      <c r="V4340" t="s">
        <v>55</v>
      </c>
    </row>
    <row r="4341" spans="1:22" ht="15.75" hidden="1" thickBot="1" x14ac:dyDescent="0.3">
      <c r="A4341" t="s">
        <v>8153</v>
      </c>
      <c r="B4341" s="6" t="s">
        <v>10416</v>
      </c>
      <c r="C4341" t="s">
        <v>1</v>
      </c>
      <c r="D4341" t="s">
        <v>7706</v>
      </c>
      <c r="E4341" t="s">
        <v>10329</v>
      </c>
      <c r="F4341" t="s">
        <v>10330</v>
      </c>
      <c r="G4341">
        <v>6874</v>
      </c>
      <c r="H4341">
        <v>6874</v>
      </c>
      <c r="I4341">
        <v>6874</v>
      </c>
      <c r="J4341">
        <v>6874</v>
      </c>
      <c r="K4341">
        <v>0</v>
      </c>
      <c r="L4341" s="2">
        <v>0</v>
      </c>
      <c r="M4341" s="2">
        <v>0</v>
      </c>
      <c r="N4341" s="2">
        <v>0</v>
      </c>
      <c r="O4341" s="2">
        <v>537</v>
      </c>
      <c r="P4341" s="2">
        <v>0</v>
      </c>
      <c r="Q4341" s="2">
        <v>0</v>
      </c>
      <c r="R4341" s="2">
        <v>0</v>
      </c>
      <c r="S4341" s="2">
        <v>0</v>
      </c>
      <c r="T4341" s="2">
        <v>0</v>
      </c>
      <c r="U4341" s="2">
        <v>537</v>
      </c>
      <c r="V4341" t="s">
        <v>55</v>
      </c>
    </row>
    <row r="4342" spans="1:22" ht="15.75" hidden="1" thickBot="1" x14ac:dyDescent="0.3">
      <c r="A4342" t="s">
        <v>8153</v>
      </c>
      <c r="B4342" s="6" t="s">
        <v>10416</v>
      </c>
      <c r="C4342" t="s">
        <v>1</v>
      </c>
      <c r="D4342" t="s">
        <v>7706</v>
      </c>
      <c r="E4342" t="s">
        <v>10329</v>
      </c>
      <c r="F4342" t="s">
        <v>10330</v>
      </c>
      <c r="G4342">
        <v>6873</v>
      </c>
      <c r="H4342">
        <v>6873</v>
      </c>
      <c r="I4342">
        <v>6873</v>
      </c>
      <c r="J4342">
        <v>6873</v>
      </c>
      <c r="K4342">
        <v>0</v>
      </c>
      <c r="L4342" s="2">
        <v>0</v>
      </c>
      <c r="M4342" s="2">
        <v>0</v>
      </c>
      <c r="N4342" s="2">
        <v>0</v>
      </c>
      <c r="O4342" s="2">
        <v>33.75</v>
      </c>
      <c r="P4342" s="2">
        <v>0</v>
      </c>
      <c r="Q4342" s="2">
        <v>0</v>
      </c>
      <c r="R4342" s="2">
        <v>0</v>
      </c>
      <c r="S4342" s="2">
        <v>0</v>
      </c>
      <c r="T4342" s="2">
        <v>0</v>
      </c>
      <c r="U4342" s="2">
        <v>33.75</v>
      </c>
      <c r="V4342" t="s">
        <v>55</v>
      </c>
    </row>
    <row r="4343" spans="1:22" ht="15.75" hidden="1" thickBot="1" x14ac:dyDescent="0.3">
      <c r="A4343" t="s">
        <v>8153</v>
      </c>
      <c r="B4343" s="6" t="s">
        <v>10416</v>
      </c>
      <c r="C4343" t="s">
        <v>1</v>
      </c>
      <c r="D4343" t="s">
        <v>7706</v>
      </c>
      <c r="E4343" t="s">
        <v>10329</v>
      </c>
      <c r="F4343" t="s">
        <v>10330</v>
      </c>
      <c r="G4343">
        <v>6872</v>
      </c>
      <c r="H4343">
        <v>6872</v>
      </c>
      <c r="I4343">
        <v>6872</v>
      </c>
      <c r="J4343">
        <v>6872</v>
      </c>
      <c r="K4343">
        <v>0</v>
      </c>
      <c r="L4343" s="2">
        <v>0</v>
      </c>
      <c r="M4343" s="2">
        <v>0</v>
      </c>
      <c r="N4343" s="2">
        <v>0</v>
      </c>
      <c r="O4343" s="2">
        <v>459.3</v>
      </c>
      <c r="P4343" s="2">
        <v>0</v>
      </c>
      <c r="Q4343" s="2">
        <v>0</v>
      </c>
      <c r="R4343" s="2">
        <v>0</v>
      </c>
      <c r="S4343" s="2">
        <v>0</v>
      </c>
      <c r="T4343" s="2">
        <v>0</v>
      </c>
      <c r="U4343" s="2">
        <v>459.3</v>
      </c>
      <c r="V4343" t="s">
        <v>55</v>
      </c>
    </row>
    <row r="4344" spans="1:22" ht="15.75" hidden="1" thickBot="1" x14ac:dyDescent="0.3">
      <c r="A4344" t="s">
        <v>8153</v>
      </c>
      <c r="B4344" s="6" t="s">
        <v>10416</v>
      </c>
      <c r="C4344" t="s">
        <v>1</v>
      </c>
      <c r="D4344" t="s">
        <v>7706</v>
      </c>
      <c r="E4344" t="s">
        <v>10329</v>
      </c>
      <c r="F4344" t="s">
        <v>10330</v>
      </c>
      <c r="G4344">
        <v>6871</v>
      </c>
      <c r="H4344">
        <v>6871</v>
      </c>
      <c r="I4344">
        <v>6871</v>
      </c>
      <c r="J4344">
        <v>6871</v>
      </c>
      <c r="K4344">
        <v>0</v>
      </c>
      <c r="L4344" s="2">
        <v>0</v>
      </c>
      <c r="M4344" s="2">
        <v>0</v>
      </c>
      <c r="N4344" s="2">
        <v>0</v>
      </c>
      <c r="O4344" s="2">
        <v>45</v>
      </c>
      <c r="P4344" s="2">
        <v>0</v>
      </c>
      <c r="Q4344" s="2">
        <v>0</v>
      </c>
      <c r="R4344" s="2">
        <v>0</v>
      </c>
      <c r="S4344" s="2">
        <v>0</v>
      </c>
      <c r="T4344" s="2">
        <v>0</v>
      </c>
      <c r="U4344" s="2">
        <v>45</v>
      </c>
      <c r="V4344" t="s">
        <v>55</v>
      </c>
    </row>
    <row r="4345" spans="1:22" ht="15.75" hidden="1" thickBot="1" x14ac:dyDescent="0.3">
      <c r="A4345" t="s">
        <v>8153</v>
      </c>
      <c r="B4345" s="6" t="s">
        <v>10416</v>
      </c>
      <c r="C4345" t="s">
        <v>1</v>
      </c>
      <c r="D4345" t="s">
        <v>7706</v>
      </c>
      <c r="E4345" t="s">
        <v>10329</v>
      </c>
      <c r="F4345" t="s">
        <v>10330</v>
      </c>
      <c r="G4345">
        <v>6870</v>
      </c>
      <c r="H4345">
        <v>6870</v>
      </c>
      <c r="I4345">
        <v>6870</v>
      </c>
      <c r="J4345">
        <v>6870</v>
      </c>
      <c r="K4345">
        <v>0</v>
      </c>
      <c r="L4345" s="2">
        <v>0</v>
      </c>
      <c r="M4345" s="2">
        <v>0</v>
      </c>
      <c r="N4345" s="2">
        <v>0</v>
      </c>
      <c r="O4345" s="2">
        <v>92.85</v>
      </c>
      <c r="P4345" s="2">
        <v>0</v>
      </c>
      <c r="Q4345" s="2">
        <v>0</v>
      </c>
      <c r="R4345" s="2">
        <v>0</v>
      </c>
      <c r="S4345" s="2">
        <v>0</v>
      </c>
      <c r="T4345" s="2">
        <v>0</v>
      </c>
      <c r="U4345" s="2">
        <v>92.85</v>
      </c>
      <c r="V4345" t="s">
        <v>55</v>
      </c>
    </row>
    <row r="4346" spans="1:22" ht="15.75" hidden="1" thickBot="1" x14ac:dyDescent="0.3">
      <c r="A4346" t="s">
        <v>8153</v>
      </c>
      <c r="B4346" s="6" t="s">
        <v>10416</v>
      </c>
      <c r="C4346" t="s">
        <v>1</v>
      </c>
      <c r="D4346" t="s">
        <v>7706</v>
      </c>
      <c r="E4346" t="s">
        <v>10329</v>
      </c>
      <c r="F4346" t="s">
        <v>10330</v>
      </c>
      <c r="G4346">
        <v>6869</v>
      </c>
      <c r="H4346">
        <v>6869</v>
      </c>
      <c r="I4346">
        <v>6869</v>
      </c>
      <c r="J4346">
        <v>6869</v>
      </c>
      <c r="K4346">
        <v>0</v>
      </c>
      <c r="L4346" s="2">
        <v>0</v>
      </c>
      <c r="M4346" s="2">
        <v>0</v>
      </c>
      <c r="N4346" s="2">
        <v>0</v>
      </c>
      <c r="O4346" s="2">
        <v>58.8</v>
      </c>
      <c r="P4346" s="2">
        <v>0</v>
      </c>
      <c r="Q4346" s="2">
        <v>0</v>
      </c>
      <c r="R4346" s="2">
        <v>0</v>
      </c>
      <c r="S4346" s="2">
        <v>0</v>
      </c>
      <c r="T4346" s="2">
        <v>0</v>
      </c>
      <c r="U4346" s="2">
        <v>58.8</v>
      </c>
      <c r="V4346" t="s">
        <v>55</v>
      </c>
    </row>
    <row r="4347" spans="1:22" ht="15.75" hidden="1" thickBot="1" x14ac:dyDescent="0.3">
      <c r="A4347" t="s">
        <v>8153</v>
      </c>
      <c r="B4347" s="6" t="s">
        <v>10416</v>
      </c>
      <c r="C4347" t="s">
        <v>1</v>
      </c>
      <c r="D4347" t="s">
        <v>7706</v>
      </c>
      <c r="E4347" t="s">
        <v>10329</v>
      </c>
      <c r="F4347" t="s">
        <v>10330</v>
      </c>
      <c r="G4347">
        <v>6868</v>
      </c>
      <c r="H4347">
        <v>6868</v>
      </c>
      <c r="I4347">
        <v>6868</v>
      </c>
      <c r="J4347">
        <v>6868</v>
      </c>
      <c r="K4347">
        <v>0</v>
      </c>
      <c r="L4347" s="2">
        <v>0</v>
      </c>
      <c r="M4347" s="2">
        <v>0</v>
      </c>
      <c r="N4347" s="2">
        <v>0</v>
      </c>
      <c r="O4347" s="2">
        <v>183.97</v>
      </c>
      <c r="P4347" s="2">
        <v>0</v>
      </c>
      <c r="Q4347" s="2">
        <v>0</v>
      </c>
      <c r="R4347" s="2">
        <v>0</v>
      </c>
      <c r="S4347" s="2">
        <v>0</v>
      </c>
      <c r="T4347" s="2">
        <v>0</v>
      </c>
      <c r="U4347" s="2">
        <v>183.97</v>
      </c>
      <c r="V4347" t="s">
        <v>55</v>
      </c>
    </row>
    <row r="4348" spans="1:22" ht="15.75" hidden="1" thickBot="1" x14ac:dyDescent="0.3">
      <c r="A4348" t="s">
        <v>8153</v>
      </c>
      <c r="B4348" s="6" t="s">
        <v>10416</v>
      </c>
      <c r="C4348" t="s">
        <v>1</v>
      </c>
      <c r="D4348" t="s">
        <v>7706</v>
      </c>
      <c r="E4348" t="s">
        <v>10329</v>
      </c>
      <c r="F4348" t="s">
        <v>10330</v>
      </c>
      <c r="G4348">
        <v>6867</v>
      </c>
      <c r="H4348">
        <v>6867</v>
      </c>
      <c r="I4348">
        <v>6867</v>
      </c>
      <c r="J4348">
        <v>6867</v>
      </c>
      <c r="K4348">
        <v>0</v>
      </c>
      <c r="L4348" s="2">
        <v>0</v>
      </c>
      <c r="M4348" s="2">
        <v>0</v>
      </c>
      <c r="N4348" s="2">
        <v>0</v>
      </c>
      <c r="O4348" s="2">
        <v>115.68</v>
      </c>
      <c r="P4348" s="2">
        <v>0</v>
      </c>
      <c r="Q4348" s="2">
        <v>0</v>
      </c>
      <c r="R4348" s="2">
        <v>0</v>
      </c>
      <c r="S4348" s="2">
        <v>0</v>
      </c>
      <c r="T4348" s="2">
        <v>0</v>
      </c>
      <c r="U4348" s="2">
        <v>115.68</v>
      </c>
      <c r="V4348" t="s">
        <v>55</v>
      </c>
    </row>
    <row r="4349" spans="1:22" ht="15.75" hidden="1" thickBot="1" x14ac:dyDescent="0.3">
      <c r="A4349" t="s">
        <v>8153</v>
      </c>
      <c r="B4349" s="6" t="s">
        <v>10415</v>
      </c>
      <c r="C4349" t="s">
        <v>1</v>
      </c>
      <c r="D4349" t="s">
        <v>7706</v>
      </c>
      <c r="E4349" t="s">
        <v>10329</v>
      </c>
      <c r="F4349" t="s">
        <v>10330</v>
      </c>
      <c r="G4349">
        <v>6850</v>
      </c>
      <c r="H4349">
        <v>6850</v>
      </c>
      <c r="I4349">
        <v>6850</v>
      </c>
      <c r="J4349">
        <v>6850</v>
      </c>
      <c r="K4349">
        <v>0</v>
      </c>
      <c r="L4349" s="2">
        <v>0</v>
      </c>
      <c r="M4349" s="2">
        <v>0</v>
      </c>
      <c r="N4349" s="2">
        <v>0</v>
      </c>
      <c r="O4349" s="2">
        <v>203.28</v>
      </c>
      <c r="P4349" s="2">
        <v>0</v>
      </c>
      <c r="Q4349" s="2">
        <v>0</v>
      </c>
      <c r="R4349" s="2">
        <v>0</v>
      </c>
      <c r="S4349" s="2">
        <v>0</v>
      </c>
      <c r="T4349" s="2">
        <v>0</v>
      </c>
      <c r="U4349" s="2">
        <v>203.28</v>
      </c>
      <c r="V4349" t="s">
        <v>55</v>
      </c>
    </row>
    <row r="4350" spans="1:22" ht="15.75" hidden="1" thickBot="1" x14ac:dyDescent="0.3">
      <c r="A4350" t="s">
        <v>8153</v>
      </c>
      <c r="B4350" s="6" t="s">
        <v>10415</v>
      </c>
      <c r="C4350" t="s">
        <v>1</v>
      </c>
      <c r="D4350" t="s">
        <v>7706</v>
      </c>
      <c r="E4350" t="s">
        <v>10329</v>
      </c>
      <c r="F4350" t="s">
        <v>10330</v>
      </c>
      <c r="G4350">
        <v>6849</v>
      </c>
      <c r="H4350">
        <v>6849</v>
      </c>
      <c r="I4350">
        <v>6849</v>
      </c>
      <c r="J4350">
        <v>6849</v>
      </c>
      <c r="K4350">
        <v>0</v>
      </c>
      <c r="L4350" s="2">
        <v>0</v>
      </c>
      <c r="M4350" s="2">
        <v>0</v>
      </c>
      <c r="N4350" s="2">
        <v>0</v>
      </c>
      <c r="O4350" s="2">
        <v>82.5</v>
      </c>
      <c r="P4350" s="2">
        <v>0</v>
      </c>
      <c r="Q4350" s="2">
        <v>0</v>
      </c>
      <c r="R4350" s="2">
        <v>0</v>
      </c>
      <c r="S4350" s="2">
        <v>0</v>
      </c>
      <c r="T4350" s="2">
        <v>0</v>
      </c>
      <c r="U4350" s="2">
        <v>82.5</v>
      </c>
      <c r="V4350" t="s">
        <v>55</v>
      </c>
    </row>
    <row r="4351" spans="1:22" ht="15.75" hidden="1" thickBot="1" x14ac:dyDescent="0.3">
      <c r="A4351" t="s">
        <v>8153</v>
      </c>
      <c r="B4351" s="6" t="s">
        <v>10415</v>
      </c>
      <c r="C4351" t="s">
        <v>1</v>
      </c>
      <c r="D4351" t="s">
        <v>7706</v>
      </c>
      <c r="E4351" t="s">
        <v>10329</v>
      </c>
      <c r="F4351" t="s">
        <v>10330</v>
      </c>
      <c r="G4351">
        <v>6848</v>
      </c>
      <c r="H4351">
        <v>6848</v>
      </c>
      <c r="I4351">
        <v>6848</v>
      </c>
      <c r="J4351">
        <v>6848</v>
      </c>
      <c r="K4351">
        <v>0</v>
      </c>
      <c r="L4351" s="2">
        <v>0</v>
      </c>
      <c r="M4351" s="2">
        <v>0</v>
      </c>
      <c r="N4351" s="2">
        <v>0</v>
      </c>
      <c r="O4351" s="2">
        <v>198</v>
      </c>
      <c r="P4351" s="2">
        <v>0</v>
      </c>
      <c r="Q4351" s="2">
        <v>0</v>
      </c>
      <c r="R4351" s="2">
        <v>0</v>
      </c>
      <c r="S4351" s="2">
        <v>0</v>
      </c>
      <c r="T4351" s="2">
        <v>0</v>
      </c>
      <c r="U4351" s="2">
        <v>198</v>
      </c>
      <c r="V4351" t="s">
        <v>55</v>
      </c>
    </row>
    <row r="4352" spans="1:22" ht="15.75" hidden="1" thickBot="1" x14ac:dyDescent="0.3">
      <c r="A4352" t="s">
        <v>8153</v>
      </c>
      <c r="B4352" s="6" t="s">
        <v>10415</v>
      </c>
      <c r="C4352" t="s">
        <v>1</v>
      </c>
      <c r="D4352" t="s">
        <v>7706</v>
      </c>
      <c r="E4352" t="s">
        <v>10329</v>
      </c>
      <c r="F4352" t="s">
        <v>10330</v>
      </c>
      <c r="G4352">
        <v>6847</v>
      </c>
      <c r="H4352">
        <v>6847</v>
      </c>
      <c r="I4352">
        <v>6847</v>
      </c>
      <c r="J4352">
        <v>6847</v>
      </c>
      <c r="K4352">
        <v>0</v>
      </c>
      <c r="L4352" s="2">
        <v>0</v>
      </c>
      <c r="M4352" s="2">
        <v>0</v>
      </c>
      <c r="N4352" s="2">
        <v>0</v>
      </c>
      <c r="O4352" s="2">
        <v>214.75</v>
      </c>
      <c r="P4352" s="2">
        <v>0</v>
      </c>
      <c r="Q4352" s="2">
        <v>0</v>
      </c>
      <c r="R4352" s="2">
        <v>0</v>
      </c>
      <c r="S4352" s="2">
        <v>0</v>
      </c>
      <c r="T4352" s="2">
        <v>0</v>
      </c>
      <c r="U4352" s="2">
        <v>214.75</v>
      </c>
      <c r="V4352" t="s">
        <v>55</v>
      </c>
    </row>
    <row r="4353" spans="1:22" ht="15.75" hidden="1" thickBot="1" x14ac:dyDescent="0.3">
      <c r="A4353" t="s">
        <v>8153</v>
      </c>
      <c r="B4353" s="6" t="s">
        <v>10415</v>
      </c>
      <c r="C4353" t="s">
        <v>1</v>
      </c>
      <c r="D4353" t="s">
        <v>7706</v>
      </c>
      <c r="E4353" t="s">
        <v>10329</v>
      </c>
      <c r="F4353" t="s">
        <v>10330</v>
      </c>
      <c r="G4353">
        <v>6846</v>
      </c>
      <c r="H4353">
        <v>6846</v>
      </c>
      <c r="I4353">
        <v>6846</v>
      </c>
      <c r="J4353">
        <v>6846</v>
      </c>
      <c r="K4353">
        <v>0</v>
      </c>
      <c r="L4353" s="2">
        <v>0</v>
      </c>
      <c r="M4353" s="2">
        <v>0</v>
      </c>
      <c r="N4353" s="2">
        <v>0</v>
      </c>
      <c r="O4353" s="2">
        <v>27</v>
      </c>
      <c r="P4353" s="2">
        <v>0</v>
      </c>
      <c r="Q4353" s="2">
        <v>0</v>
      </c>
      <c r="R4353" s="2">
        <v>0</v>
      </c>
      <c r="S4353" s="2">
        <v>0</v>
      </c>
      <c r="T4353" s="2">
        <v>0</v>
      </c>
      <c r="U4353" s="2">
        <v>27</v>
      </c>
      <c r="V4353" t="s">
        <v>55</v>
      </c>
    </row>
    <row r="4354" spans="1:22" ht="15.75" hidden="1" thickBot="1" x14ac:dyDescent="0.3">
      <c r="A4354" t="s">
        <v>8153</v>
      </c>
      <c r="B4354" s="6" t="s">
        <v>10415</v>
      </c>
      <c r="C4354" t="s">
        <v>1</v>
      </c>
      <c r="D4354" t="s">
        <v>7706</v>
      </c>
      <c r="E4354" t="s">
        <v>10329</v>
      </c>
      <c r="F4354" t="s">
        <v>10330</v>
      </c>
      <c r="G4354">
        <v>6845</v>
      </c>
      <c r="H4354">
        <v>6845</v>
      </c>
      <c r="I4354">
        <v>6845</v>
      </c>
      <c r="J4354">
        <v>6845</v>
      </c>
      <c r="K4354">
        <v>0</v>
      </c>
      <c r="L4354" s="2">
        <v>0</v>
      </c>
      <c r="M4354" s="2">
        <v>0</v>
      </c>
      <c r="N4354" s="2">
        <v>0</v>
      </c>
      <c r="O4354" s="2">
        <v>4</v>
      </c>
      <c r="P4354" s="2">
        <v>0</v>
      </c>
      <c r="Q4354" s="2">
        <v>0</v>
      </c>
      <c r="R4354" s="2">
        <v>0</v>
      </c>
      <c r="S4354" s="2">
        <v>0</v>
      </c>
      <c r="T4354" s="2">
        <v>0</v>
      </c>
      <c r="U4354" s="2">
        <v>4</v>
      </c>
      <c r="V4354" t="s">
        <v>55</v>
      </c>
    </row>
    <row r="4355" spans="1:22" ht="15.75" hidden="1" thickBot="1" x14ac:dyDescent="0.3">
      <c r="A4355" t="s">
        <v>8153</v>
      </c>
      <c r="B4355" s="6" t="s">
        <v>10415</v>
      </c>
      <c r="C4355" t="s">
        <v>1</v>
      </c>
      <c r="D4355" t="s">
        <v>7706</v>
      </c>
      <c r="E4355" t="s">
        <v>10329</v>
      </c>
      <c r="F4355" t="s">
        <v>10330</v>
      </c>
      <c r="G4355">
        <v>6844</v>
      </c>
      <c r="H4355">
        <v>6844</v>
      </c>
      <c r="I4355">
        <v>6844</v>
      </c>
      <c r="J4355">
        <v>6844</v>
      </c>
      <c r="K4355">
        <v>0</v>
      </c>
      <c r="L4355" s="2">
        <v>0</v>
      </c>
      <c r="M4355" s="2">
        <v>0</v>
      </c>
      <c r="N4355" s="2">
        <v>0</v>
      </c>
      <c r="O4355" s="2">
        <v>61.5</v>
      </c>
      <c r="P4355" s="2">
        <v>0</v>
      </c>
      <c r="Q4355" s="2">
        <v>0</v>
      </c>
      <c r="R4355" s="2">
        <v>0</v>
      </c>
      <c r="S4355" s="2">
        <v>0</v>
      </c>
      <c r="T4355" s="2">
        <v>0</v>
      </c>
      <c r="U4355" s="2">
        <v>61.5</v>
      </c>
      <c r="V4355" t="s">
        <v>55</v>
      </c>
    </row>
    <row r="4356" spans="1:22" ht="15.75" hidden="1" thickBot="1" x14ac:dyDescent="0.3">
      <c r="A4356" t="s">
        <v>8153</v>
      </c>
      <c r="B4356" s="6" t="s">
        <v>10415</v>
      </c>
      <c r="C4356" t="s">
        <v>1</v>
      </c>
      <c r="D4356" t="s">
        <v>7706</v>
      </c>
      <c r="E4356" t="s">
        <v>10329</v>
      </c>
      <c r="F4356" t="s">
        <v>10330</v>
      </c>
      <c r="G4356">
        <v>6843</v>
      </c>
      <c r="H4356">
        <v>6843</v>
      </c>
      <c r="I4356">
        <v>6843</v>
      </c>
      <c r="J4356">
        <v>6843</v>
      </c>
      <c r="K4356">
        <v>0</v>
      </c>
      <c r="L4356" s="2">
        <v>0</v>
      </c>
      <c r="M4356" s="2">
        <v>0</v>
      </c>
      <c r="N4356" s="2">
        <v>0</v>
      </c>
      <c r="O4356" s="2">
        <v>55.55</v>
      </c>
      <c r="P4356" s="2">
        <v>0</v>
      </c>
      <c r="Q4356" s="2">
        <v>0</v>
      </c>
      <c r="R4356" s="2">
        <v>0</v>
      </c>
      <c r="S4356" s="2">
        <v>0</v>
      </c>
      <c r="T4356" s="2">
        <v>0</v>
      </c>
      <c r="U4356" s="2">
        <v>55.55</v>
      </c>
      <c r="V4356" t="s">
        <v>55</v>
      </c>
    </row>
    <row r="4357" spans="1:22" ht="15.75" hidden="1" thickBot="1" x14ac:dyDescent="0.3">
      <c r="A4357" t="s">
        <v>8153</v>
      </c>
      <c r="B4357" s="6" t="s">
        <v>10415</v>
      </c>
      <c r="C4357" t="s">
        <v>1</v>
      </c>
      <c r="D4357" t="s">
        <v>7706</v>
      </c>
      <c r="E4357" t="s">
        <v>10329</v>
      </c>
      <c r="F4357" t="s">
        <v>10330</v>
      </c>
      <c r="G4357">
        <v>6842</v>
      </c>
      <c r="H4357">
        <v>6842</v>
      </c>
      <c r="I4357">
        <v>6842</v>
      </c>
      <c r="J4357">
        <v>6842</v>
      </c>
      <c r="K4357">
        <v>0</v>
      </c>
      <c r="L4357" s="2">
        <v>0</v>
      </c>
      <c r="M4357" s="2">
        <v>0</v>
      </c>
      <c r="N4357" s="2">
        <v>0</v>
      </c>
      <c r="O4357" s="2">
        <v>132</v>
      </c>
      <c r="P4357" s="2">
        <v>0</v>
      </c>
      <c r="Q4357" s="2">
        <v>0</v>
      </c>
      <c r="R4357" s="2">
        <v>0</v>
      </c>
      <c r="S4357" s="2">
        <v>0</v>
      </c>
      <c r="T4357" s="2">
        <v>0</v>
      </c>
      <c r="U4357" s="2">
        <v>132</v>
      </c>
      <c r="V4357" t="s">
        <v>55</v>
      </c>
    </row>
    <row r="4358" spans="1:22" ht="15.75" hidden="1" thickBot="1" x14ac:dyDescent="0.3">
      <c r="A4358" t="s">
        <v>8153</v>
      </c>
      <c r="B4358" s="6" t="s">
        <v>10415</v>
      </c>
      <c r="C4358" t="s">
        <v>1</v>
      </c>
      <c r="D4358" t="s">
        <v>7706</v>
      </c>
      <c r="E4358" t="s">
        <v>10329</v>
      </c>
      <c r="F4358" t="s">
        <v>10330</v>
      </c>
      <c r="G4358">
        <v>6841</v>
      </c>
      <c r="H4358">
        <v>6841</v>
      </c>
      <c r="I4358">
        <v>6841</v>
      </c>
      <c r="J4358">
        <v>6841</v>
      </c>
      <c r="K4358">
        <v>0</v>
      </c>
      <c r="L4358" s="2">
        <v>0</v>
      </c>
      <c r="M4358" s="2">
        <v>0</v>
      </c>
      <c r="N4358" s="2">
        <v>0</v>
      </c>
      <c r="O4358" s="2">
        <v>61.05</v>
      </c>
      <c r="P4358" s="2">
        <v>0</v>
      </c>
      <c r="Q4358" s="2">
        <v>0</v>
      </c>
      <c r="R4358" s="2">
        <v>0</v>
      </c>
      <c r="S4358" s="2">
        <v>0</v>
      </c>
      <c r="T4358" s="2">
        <v>0</v>
      </c>
      <c r="U4358" s="2">
        <v>61.05</v>
      </c>
      <c r="V4358" t="s">
        <v>55</v>
      </c>
    </row>
    <row r="4359" spans="1:22" ht="15.75" hidden="1" thickBot="1" x14ac:dyDescent="0.3">
      <c r="A4359" t="s">
        <v>8153</v>
      </c>
      <c r="B4359" s="6" t="s">
        <v>10415</v>
      </c>
      <c r="C4359" t="s">
        <v>1</v>
      </c>
      <c r="D4359" t="s">
        <v>7706</v>
      </c>
      <c r="E4359" t="s">
        <v>10329</v>
      </c>
      <c r="F4359" t="s">
        <v>10330</v>
      </c>
      <c r="G4359">
        <v>6840</v>
      </c>
      <c r="H4359">
        <v>6840</v>
      </c>
      <c r="I4359">
        <v>6840</v>
      </c>
      <c r="J4359">
        <v>6840</v>
      </c>
      <c r="K4359">
        <v>0</v>
      </c>
      <c r="L4359" s="2">
        <v>0</v>
      </c>
      <c r="M4359" s="2">
        <v>0</v>
      </c>
      <c r="N4359" s="2">
        <v>0</v>
      </c>
      <c r="O4359" s="2">
        <v>541</v>
      </c>
      <c r="P4359" s="2">
        <v>0</v>
      </c>
      <c r="Q4359" s="2">
        <v>0</v>
      </c>
      <c r="R4359" s="2">
        <v>0</v>
      </c>
      <c r="S4359" s="2">
        <v>0</v>
      </c>
      <c r="T4359" s="2">
        <v>0</v>
      </c>
      <c r="U4359" s="2">
        <v>541</v>
      </c>
      <c r="V4359" t="s">
        <v>55</v>
      </c>
    </row>
    <row r="4360" spans="1:22" ht="15.75" hidden="1" thickBot="1" x14ac:dyDescent="0.3">
      <c r="A4360" t="s">
        <v>8153</v>
      </c>
      <c r="B4360" s="6" t="s">
        <v>10415</v>
      </c>
      <c r="C4360" t="s">
        <v>1</v>
      </c>
      <c r="D4360" t="s">
        <v>7706</v>
      </c>
      <c r="E4360" t="s">
        <v>10329</v>
      </c>
      <c r="F4360" t="s">
        <v>10330</v>
      </c>
      <c r="G4360">
        <v>6839</v>
      </c>
      <c r="H4360">
        <v>6839</v>
      </c>
      <c r="I4360">
        <v>6839</v>
      </c>
      <c r="J4360">
        <v>6839</v>
      </c>
      <c r="K4360">
        <v>0</v>
      </c>
      <c r="L4360" s="2">
        <v>0</v>
      </c>
      <c r="M4360" s="2">
        <v>0</v>
      </c>
      <c r="N4360" s="2">
        <v>0</v>
      </c>
      <c r="O4360" s="2">
        <v>135</v>
      </c>
      <c r="P4360" s="2">
        <v>0</v>
      </c>
      <c r="Q4360" s="2">
        <v>0</v>
      </c>
      <c r="R4360" s="2">
        <v>0</v>
      </c>
      <c r="S4360" s="2">
        <v>0</v>
      </c>
      <c r="T4360" s="2">
        <v>0</v>
      </c>
      <c r="U4360" s="2">
        <v>135</v>
      </c>
      <c r="V4360" t="s">
        <v>55</v>
      </c>
    </row>
    <row r="4361" spans="1:22" ht="15.75" hidden="1" thickBot="1" x14ac:dyDescent="0.3">
      <c r="A4361" t="s">
        <v>8153</v>
      </c>
      <c r="B4361" s="6" t="s">
        <v>10415</v>
      </c>
      <c r="C4361" t="s">
        <v>1</v>
      </c>
      <c r="D4361" t="s">
        <v>7706</v>
      </c>
      <c r="E4361" t="s">
        <v>10329</v>
      </c>
      <c r="F4361" t="s">
        <v>10330</v>
      </c>
      <c r="G4361">
        <v>6838</v>
      </c>
      <c r="H4361">
        <v>6838</v>
      </c>
      <c r="I4361">
        <v>6838</v>
      </c>
      <c r="J4361">
        <v>6838</v>
      </c>
      <c r="K4361">
        <v>0</v>
      </c>
      <c r="L4361" s="2">
        <v>0</v>
      </c>
      <c r="M4361" s="2">
        <v>0</v>
      </c>
      <c r="N4361" s="2">
        <v>0</v>
      </c>
      <c r="O4361" s="2">
        <v>150</v>
      </c>
      <c r="P4361" s="2">
        <v>0</v>
      </c>
      <c r="Q4361" s="2">
        <v>0</v>
      </c>
      <c r="R4361" s="2">
        <v>0</v>
      </c>
      <c r="S4361" s="2">
        <v>0</v>
      </c>
      <c r="T4361" s="2">
        <v>0</v>
      </c>
      <c r="U4361" s="2">
        <v>150</v>
      </c>
      <c r="V4361" t="s">
        <v>55</v>
      </c>
    </row>
    <row r="4362" spans="1:22" ht="15.75" hidden="1" thickBot="1" x14ac:dyDescent="0.3">
      <c r="A4362" t="s">
        <v>8153</v>
      </c>
      <c r="B4362" s="6" t="s">
        <v>10415</v>
      </c>
      <c r="C4362" t="s">
        <v>1</v>
      </c>
      <c r="D4362" t="s">
        <v>7706</v>
      </c>
      <c r="E4362" t="s">
        <v>10329</v>
      </c>
      <c r="F4362" t="s">
        <v>10330</v>
      </c>
      <c r="G4362">
        <v>6837</v>
      </c>
      <c r="H4362">
        <v>6837</v>
      </c>
      <c r="I4362">
        <v>6837</v>
      </c>
      <c r="J4362">
        <v>6837</v>
      </c>
      <c r="K4362">
        <v>0</v>
      </c>
      <c r="L4362" s="2">
        <v>0</v>
      </c>
      <c r="M4362" s="2">
        <v>0</v>
      </c>
      <c r="N4362" s="2">
        <v>0</v>
      </c>
      <c r="O4362" s="2">
        <v>9.9</v>
      </c>
      <c r="P4362" s="2">
        <v>0</v>
      </c>
      <c r="Q4362" s="2">
        <v>0</v>
      </c>
      <c r="R4362" s="2">
        <v>0</v>
      </c>
      <c r="S4362" s="2">
        <v>0</v>
      </c>
      <c r="T4362" s="2">
        <v>0</v>
      </c>
      <c r="U4362" s="2">
        <v>9.9</v>
      </c>
      <c r="V4362" t="s">
        <v>55</v>
      </c>
    </row>
    <row r="4363" spans="1:22" ht="15.75" hidden="1" thickBot="1" x14ac:dyDescent="0.3">
      <c r="A4363" t="s">
        <v>8153</v>
      </c>
      <c r="B4363" s="6" t="s">
        <v>10415</v>
      </c>
      <c r="C4363" t="s">
        <v>1</v>
      </c>
      <c r="D4363" t="s">
        <v>7706</v>
      </c>
      <c r="E4363" t="s">
        <v>10329</v>
      </c>
      <c r="F4363" t="s">
        <v>10330</v>
      </c>
      <c r="G4363">
        <v>6836</v>
      </c>
      <c r="H4363">
        <v>6836</v>
      </c>
      <c r="I4363">
        <v>6836</v>
      </c>
      <c r="J4363">
        <v>6836</v>
      </c>
      <c r="K4363">
        <v>0</v>
      </c>
      <c r="L4363" s="2">
        <v>0</v>
      </c>
      <c r="M4363" s="2">
        <v>0</v>
      </c>
      <c r="N4363" s="2">
        <v>0</v>
      </c>
      <c r="O4363" s="2">
        <v>81</v>
      </c>
      <c r="P4363" s="2">
        <v>0</v>
      </c>
      <c r="Q4363" s="2">
        <v>0</v>
      </c>
      <c r="R4363" s="2">
        <v>0</v>
      </c>
      <c r="S4363" s="2">
        <v>0</v>
      </c>
      <c r="T4363" s="2">
        <v>0</v>
      </c>
      <c r="U4363" s="2">
        <v>81</v>
      </c>
      <c r="V4363" t="s">
        <v>55</v>
      </c>
    </row>
    <row r="4364" spans="1:22" ht="15.75" hidden="1" thickBot="1" x14ac:dyDescent="0.3">
      <c r="A4364" t="s">
        <v>8153</v>
      </c>
      <c r="B4364" s="6" t="s">
        <v>10415</v>
      </c>
      <c r="C4364" t="s">
        <v>1</v>
      </c>
      <c r="D4364" t="s">
        <v>7706</v>
      </c>
      <c r="E4364" t="s">
        <v>10329</v>
      </c>
      <c r="F4364" t="s">
        <v>10330</v>
      </c>
      <c r="G4364">
        <v>6835</v>
      </c>
      <c r="H4364">
        <v>6835</v>
      </c>
      <c r="I4364">
        <v>6835</v>
      </c>
      <c r="J4364">
        <v>6835</v>
      </c>
      <c r="K4364">
        <v>0</v>
      </c>
      <c r="L4364" s="2">
        <v>0</v>
      </c>
      <c r="M4364" s="2">
        <v>0</v>
      </c>
      <c r="N4364" s="2">
        <v>0</v>
      </c>
      <c r="O4364" s="2">
        <v>195</v>
      </c>
      <c r="P4364" s="2">
        <v>0</v>
      </c>
      <c r="Q4364" s="2">
        <v>0</v>
      </c>
      <c r="R4364" s="2">
        <v>0</v>
      </c>
      <c r="S4364" s="2">
        <v>0</v>
      </c>
      <c r="T4364" s="2">
        <v>0</v>
      </c>
      <c r="U4364" s="2">
        <v>195</v>
      </c>
      <c r="V4364" t="s">
        <v>55</v>
      </c>
    </row>
    <row r="4365" spans="1:22" ht="15.75" hidden="1" thickBot="1" x14ac:dyDescent="0.3">
      <c r="A4365" t="s">
        <v>8153</v>
      </c>
      <c r="B4365" s="6" t="s">
        <v>10415</v>
      </c>
      <c r="C4365" t="s">
        <v>1</v>
      </c>
      <c r="D4365" t="s">
        <v>7706</v>
      </c>
      <c r="E4365" t="s">
        <v>10329</v>
      </c>
      <c r="F4365" t="s">
        <v>10330</v>
      </c>
      <c r="G4365">
        <v>6834</v>
      </c>
      <c r="H4365">
        <v>6834</v>
      </c>
      <c r="I4365">
        <v>6834</v>
      </c>
      <c r="J4365">
        <v>6834</v>
      </c>
      <c r="K4365">
        <v>0</v>
      </c>
      <c r="L4365" s="2">
        <v>0</v>
      </c>
      <c r="M4365" s="2">
        <v>0</v>
      </c>
      <c r="N4365" s="2">
        <v>0</v>
      </c>
      <c r="O4365" s="2">
        <v>78.5</v>
      </c>
      <c r="P4365" s="2">
        <v>0</v>
      </c>
      <c r="Q4365" s="2">
        <v>0</v>
      </c>
      <c r="R4365" s="2">
        <v>0</v>
      </c>
      <c r="S4365" s="2">
        <v>0</v>
      </c>
      <c r="T4365" s="2">
        <v>0</v>
      </c>
      <c r="U4365" s="2">
        <v>78.5</v>
      </c>
      <c r="V4365" t="s">
        <v>55</v>
      </c>
    </row>
    <row r="4366" spans="1:22" ht="15.75" hidden="1" thickBot="1" x14ac:dyDescent="0.3">
      <c r="A4366" t="s">
        <v>8153</v>
      </c>
      <c r="B4366" s="6" t="s">
        <v>10415</v>
      </c>
      <c r="C4366" t="s">
        <v>1</v>
      </c>
      <c r="D4366" t="s">
        <v>7706</v>
      </c>
      <c r="E4366" t="s">
        <v>10329</v>
      </c>
      <c r="F4366" t="s">
        <v>10330</v>
      </c>
      <c r="G4366">
        <v>6833</v>
      </c>
      <c r="H4366">
        <v>6833</v>
      </c>
      <c r="I4366">
        <v>6833</v>
      </c>
      <c r="J4366">
        <v>6833</v>
      </c>
      <c r="K4366">
        <v>0</v>
      </c>
      <c r="L4366" s="2">
        <v>0</v>
      </c>
      <c r="M4366" s="2">
        <v>0</v>
      </c>
      <c r="N4366" s="2">
        <v>0</v>
      </c>
      <c r="O4366" s="2">
        <v>135</v>
      </c>
      <c r="P4366" s="2">
        <v>0</v>
      </c>
      <c r="Q4366" s="2">
        <v>0</v>
      </c>
      <c r="R4366" s="2">
        <v>0</v>
      </c>
      <c r="S4366" s="2">
        <v>0</v>
      </c>
      <c r="T4366" s="2">
        <v>0</v>
      </c>
      <c r="U4366" s="2">
        <v>135</v>
      </c>
      <c r="V4366" t="s">
        <v>55</v>
      </c>
    </row>
    <row r="4367" spans="1:22" ht="15.75" hidden="1" thickBot="1" x14ac:dyDescent="0.3">
      <c r="A4367" t="s">
        <v>8153</v>
      </c>
      <c r="B4367" s="6" t="s">
        <v>10415</v>
      </c>
      <c r="C4367" t="s">
        <v>1</v>
      </c>
      <c r="D4367" t="s">
        <v>7706</v>
      </c>
      <c r="E4367" t="s">
        <v>10329</v>
      </c>
      <c r="F4367" t="s">
        <v>10330</v>
      </c>
      <c r="G4367">
        <v>6832</v>
      </c>
      <c r="H4367">
        <v>6832</v>
      </c>
      <c r="I4367">
        <v>6832</v>
      </c>
      <c r="J4367">
        <v>6832</v>
      </c>
      <c r="K4367">
        <v>0</v>
      </c>
      <c r="L4367" s="2">
        <v>0</v>
      </c>
      <c r="M4367" s="2">
        <v>0</v>
      </c>
      <c r="N4367" s="2">
        <v>0</v>
      </c>
      <c r="O4367" s="2">
        <v>55</v>
      </c>
      <c r="P4367" s="2">
        <v>0</v>
      </c>
      <c r="Q4367" s="2">
        <v>0</v>
      </c>
      <c r="R4367" s="2">
        <v>0</v>
      </c>
      <c r="S4367" s="2">
        <v>0</v>
      </c>
      <c r="T4367" s="2">
        <v>0</v>
      </c>
      <c r="U4367" s="2">
        <v>55</v>
      </c>
      <c r="V4367" t="s">
        <v>55</v>
      </c>
    </row>
    <row r="4368" spans="1:22" ht="15.75" hidden="1" thickBot="1" x14ac:dyDescent="0.3">
      <c r="A4368" t="s">
        <v>8153</v>
      </c>
      <c r="B4368" s="6" t="s">
        <v>10415</v>
      </c>
      <c r="C4368" t="s">
        <v>1</v>
      </c>
      <c r="D4368" t="s">
        <v>7706</v>
      </c>
      <c r="E4368" t="s">
        <v>10329</v>
      </c>
      <c r="F4368" t="s">
        <v>10330</v>
      </c>
      <c r="G4368">
        <v>6831</v>
      </c>
      <c r="H4368">
        <v>6831</v>
      </c>
      <c r="I4368">
        <v>6831</v>
      </c>
      <c r="J4368">
        <v>6831</v>
      </c>
      <c r="K4368">
        <v>0</v>
      </c>
      <c r="L4368" s="2">
        <v>0</v>
      </c>
      <c r="M4368" s="2">
        <v>0</v>
      </c>
      <c r="N4368" s="2">
        <v>0</v>
      </c>
      <c r="O4368" s="2">
        <v>67.5</v>
      </c>
      <c r="P4368" s="2">
        <v>0</v>
      </c>
      <c r="Q4368" s="2">
        <v>0</v>
      </c>
      <c r="R4368" s="2">
        <v>0</v>
      </c>
      <c r="S4368" s="2">
        <v>0</v>
      </c>
      <c r="T4368" s="2">
        <v>0</v>
      </c>
      <c r="U4368" s="2">
        <v>67.5</v>
      </c>
      <c r="V4368" t="s">
        <v>55</v>
      </c>
    </row>
    <row r="4369" spans="1:22" ht="15.75" hidden="1" thickBot="1" x14ac:dyDescent="0.3">
      <c r="A4369" t="s">
        <v>8153</v>
      </c>
      <c r="B4369" s="6" t="s">
        <v>10415</v>
      </c>
      <c r="C4369" t="s">
        <v>1</v>
      </c>
      <c r="D4369" t="s">
        <v>7706</v>
      </c>
      <c r="E4369" t="s">
        <v>10329</v>
      </c>
      <c r="F4369" t="s">
        <v>10330</v>
      </c>
      <c r="G4369">
        <v>6830</v>
      </c>
      <c r="H4369">
        <v>6830</v>
      </c>
      <c r="I4369">
        <v>6830</v>
      </c>
      <c r="J4369">
        <v>6830</v>
      </c>
      <c r="K4369">
        <v>0</v>
      </c>
      <c r="L4369" s="2">
        <v>0</v>
      </c>
      <c r="M4369" s="2">
        <v>0</v>
      </c>
      <c r="N4369" s="2">
        <v>0</v>
      </c>
      <c r="O4369" s="2">
        <v>19</v>
      </c>
      <c r="P4369" s="2">
        <v>0</v>
      </c>
      <c r="Q4369" s="2">
        <v>0</v>
      </c>
      <c r="R4369" s="2">
        <v>0</v>
      </c>
      <c r="S4369" s="2">
        <v>0</v>
      </c>
      <c r="T4369" s="2">
        <v>0</v>
      </c>
      <c r="U4369" s="2">
        <v>19</v>
      </c>
      <c r="V4369" t="s">
        <v>55</v>
      </c>
    </row>
    <row r="4370" spans="1:22" ht="15.75" hidden="1" thickBot="1" x14ac:dyDescent="0.3">
      <c r="A4370" t="s">
        <v>8153</v>
      </c>
      <c r="B4370" s="6" t="s">
        <v>10415</v>
      </c>
      <c r="C4370" t="s">
        <v>1</v>
      </c>
      <c r="D4370" t="s">
        <v>7706</v>
      </c>
      <c r="E4370" t="s">
        <v>10329</v>
      </c>
      <c r="F4370" t="s">
        <v>10330</v>
      </c>
      <c r="G4370">
        <v>6829</v>
      </c>
      <c r="H4370">
        <v>6829</v>
      </c>
      <c r="I4370">
        <v>6829</v>
      </c>
      <c r="J4370">
        <v>6829</v>
      </c>
      <c r="K4370">
        <v>0</v>
      </c>
      <c r="L4370" s="2">
        <v>0</v>
      </c>
      <c r="M4370" s="2">
        <v>0</v>
      </c>
      <c r="N4370" s="2">
        <v>0</v>
      </c>
      <c r="O4370" s="2">
        <v>98.1</v>
      </c>
      <c r="P4370" s="2">
        <v>0</v>
      </c>
      <c r="Q4370" s="2">
        <v>0</v>
      </c>
      <c r="R4370" s="2">
        <v>0</v>
      </c>
      <c r="S4370" s="2">
        <v>0</v>
      </c>
      <c r="T4370" s="2">
        <v>0</v>
      </c>
      <c r="U4370" s="2">
        <v>98.1</v>
      </c>
      <c r="V4370" t="s">
        <v>55</v>
      </c>
    </row>
    <row r="4371" spans="1:22" ht="15.75" hidden="1" thickBot="1" x14ac:dyDescent="0.3">
      <c r="A4371" t="s">
        <v>8153</v>
      </c>
      <c r="B4371" s="6" t="s">
        <v>10415</v>
      </c>
      <c r="C4371" t="s">
        <v>1</v>
      </c>
      <c r="D4371" t="s">
        <v>7706</v>
      </c>
      <c r="E4371" t="s">
        <v>10329</v>
      </c>
      <c r="F4371" t="s">
        <v>10330</v>
      </c>
      <c r="G4371">
        <v>6828</v>
      </c>
      <c r="H4371">
        <v>6828</v>
      </c>
      <c r="I4371">
        <v>6828</v>
      </c>
      <c r="J4371">
        <v>6828</v>
      </c>
      <c r="K4371">
        <v>0</v>
      </c>
      <c r="L4371" s="2">
        <v>0</v>
      </c>
      <c r="M4371" s="2">
        <v>0</v>
      </c>
      <c r="N4371" s="2">
        <v>0</v>
      </c>
      <c r="O4371" s="2">
        <v>414</v>
      </c>
      <c r="P4371" s="2">
        <v>0</v>
      </c>
      <c r="Q4371" s="2">
        <v>0</v>
      </c>
      <c r="R4371" s="2">
        <v>0</v>
      </c>
      <c r="S4371" s="2">
        <v>0</v>
      </c>
      <c r="T4371" s="2">
        <v>0</v>
      </c>
      <c r="U4371" s="2">
        <v>414</v>
      </c>
      <c r="V4371" t="s">
        <v>55</v>
      </c>
    </row>
    <row r="4372" spans="1:22" ht="15.75" hidden="1" thickBot="1" x14ac:dyDescent="0.3">
      <c r="A4372" t="s">
        <v>8153</v>
      </c>
      <c r="B4372" s="6" t="s">
        <v>10415</v>
      </c>
      <c r="C4372" t="s">
        <v>1</v>
      </c>
      <c r="D4372" t="s">
        <v>7706</v>
      </c>
      <c r="E4372" t="s">
        <v>10329</v>
      </c>
      <c r="F4372" t="s">
        <v>10330</v>
      </c>
      <c r="G4372">
        <v>6827</v>
      </c>
      <c r="H4372">
        <v>6827</v>
      </c>
      <c r="I4372">
        <v>6827</v>
      </c>
      <c r="J4372">
        <v>6827</v>
      </c>
      <c r="K4372">
        <v>0</v>
      </c>
      <c r="L4372" s="2">
        <v>0</v>
      </c>
      <c r="M4372" s="2">
        <v>0</v>
      </c>
      <c r="N4372" s="2">
        <v>0</v>
      </c>
      <c r="O4372" s="2">
        <v>161.16999999999999</v>
      </c>
      <c r="P4372" s="2">
        <v>0</v>
      </c>
      <c r="Q4372" s="2">
        <v>0</v>
      </c>
      <c r="R4372" s="2">
        <v>0</v>
      </c>
      <c r="S4372" s="2">
        <v>0</v>
      </c>
      <c r="T4372" s="2">
        <v>0</v>
      </c>
      <c r="U4372" s="2">
        <v>161.16999999999999</v>
      </c>
      <c r="V4372" t="s">
        <v>55</v>
      </c>
    </row>
    <row r="4373" spans="1:22" ht="15.75" hidden="1" thickBot="1" x14ac:dyDescent="0.3">
      <c r="A4373" t="s">
        <v>8153</v>
      </c>
      <c r="B4373" s="6" t="s">
        <v>10415</v>
      </c>
      <c r="C4373" t="s">
        <v>1</v>
      </c>
      <c r="D4373" t="s">
        <v>7706</v>
      </c>
      <c r="E4373" t="s">
        <v>10329</v>
      </c>
      <c r="F4373" t="s">
        <v>10330</v>
      </c>
      <c r="G4373">
        <v>6826</v>
      </c>
      <c r="H4373">
        <v>6826</v>
      </c>
      <c r="I4373">
        <v>6826</v>
      </c>
      <c r="J4373">
        <v>6826</v>
      </c>
      <c r="K4373">
        <v>0</v>
      </c>
      <c r="L4373" s="2">
        <v>0</v>
      </c>
      <c r="M4373" s="2">
        <v>0</v>
      </c>
      <c r="N4373" s="2">
        <v>0</v>
      </c>
      <c r="O4373" s="2">
        <v>405</v>
      </c>
      <c r="P4373" s="2">
        <v>0</v>
      </c>
      <c r="Q4373" s="2">
        <v>0</v>
      </c>
      <c r="R4373" s="2">
        <v>0</v>
      </c>
      <c r="S4373" s="2">
        <v>0</v>
      </c>
      <c r="T4373" s="2">
        <v>0</v>
      </c>
      <c r="U4373" s="2">
        <v>405</v>
      </c>
      <c r="V4373" t="s">
        <v>55</v>
      </c>
    </row>
    <row r="4374" spans="1:22" ht="15.75" hidden="1" thickBot="1" x14ac:dyDescent="0.3">
      <c r="A4374" t="s">
        <v>8153</v>
      </c>
      <c r="B4374" s="6" t="s">
        <v>10415</v>
      </c>
      <c r="C4374" t="s">
        <v>1</v>
      </c>
      <c r="D4374" t="s">
        <v>7706</v>
      </c>
      <c r="E4374" t="s">
        <v>10329</v>
      </c>
      <c r="F4374" t="s">
        <v>10330</v>
      </c>
      <c r="G4374">
        <v>6825</v>
      </c>
      <c r="H4374">
        <v>6825</v>
      </c>
      <c r="I4374">
        <v>6825</v>
      </c>
      <c r="J4374">
        <v>6825</v>
      </c>
      <c r="K4374">
        <v>0</v>
      </c>
      <c r="L4374" s="2">
        <v>0</v>
      </c>
      <c r="M4374" s="2">
        <v>0</v>
      </c>
      <c r="N4374" s="2">
        <v>0</v>
      </c>
      <c r="O4374" s="2">
        <v>676</v>
      </c>
      <c r="P4374" s="2">
        <v>0</v>
      </c>
      <c r="Q4374" s="2">
        <v>0</v>
      </c>
      <c r="R4374" s="2">
        <v>0</v>
      </c>
      <c r="S4374" s="2">
        <v>0</v>
      </c>
      <c r="T4374" s="2">
        <v>0</v>
      </c>
      <c r="U4374" s="2">
        <v>676</v>
      </c>
      <c r="V4374" t="s">
        <v>55</v>
      </c>
    </row>
    <row r="4375" spans="1:22" ht="15.75" hidden="1" thickBot="1" x14ac:dyDescent="0.3">
      <c r="A4375" t="s">
        <v>8153</v>
      </c>
      <c r="B4375" s="6" t="s">
        <v>10415</v>
      </c>
      <c r="C4375" t="s">
        <v>1</v>
      </c>
      <c r="D4375" t="s">
        <v>7706</v>
      </c>
      <c r="E4375" t="s">
        <v>10329</v>
      </c>
      <c r="F4375" t="s">
        <v>10330</v>
      </c>
      <c r="G4375">
        <v>6866</v>
      </c>
      <c r="H4375">
        <v>6866</v>
      </c>
      <c r="I4375">
        <v>6866</v>
      </c>
      <c r="J4375">
        <v>6866</v>
      </c>
      <c r="K4375">
        <v>0</v>
      </c>
      <c r="L4375" s="2">
        <v>0</v>
      </c>
      <c r="M4375" s="2">
        <v>0</v>
      </c>
      <c r="N4375" s="2">
        <v>0</v>
      </c>
      <c r="O4375" s="2">
        <v>29.4</v>
      </c>
      <c r="P4375" s="2">
        <v>0</v>
      </c>
      <c r="Q4375" s="2">
        <v>0</v>
      </c>
      <c r="R4375" s="2">
        <v>0</v>
      </c>
      <c r="S4375" s="2">
        <v>0</v>
      </c>
      <c r="T4375" s="2">
        <v>0</v>
      </c>
      <c r="U4375" s="2">
        <v>29.4</v>
      </c>
      <c r="V4375" t="s">
        <v>55</v>
      </c>
    </row>
    <row r="4376" spans="1:22" ht="15.75" hidden="1" thickBot="1" x14ac:dyDescent="0.3">
      <c r="A4376" t="s">
        <v>8153</v>
      </c>
      <c r="B4376" s="6" t="s">
        <v>10415</v>
      </c>
      <c r="C4376" t="s">
        <v>1</v>
      </c>
      <c r="D4376" t="s">
        <v>7706</v>
      </c>
      <c r="E4376" t="s">
        <v>10329</v>
      </c>
      <c r="F4376" t="s">
        <v>10330</v>
      </c>
      <c r="G4376">
        <v>6865</v>
      </c>
      <c r="H4376">
        <v>6865</v>
      </c>
      <c r="I4376">
        <v>6865</v>
      </c>
      <c r="J4376">
        <v>6865</v>
      </c>
      <c r="K4376">
        <v>0</v>
      </c>
      <c r="L4376" s="2">
        <v>0</v>
      </c>
      <c r="M4376" s="2">
        <v>0</v>
      </c>
      <c r="N4376" s="2">
        <v>0</v>
      </c>
      <c r="O4376" s="2">
        <v>59.5</v>
      </c>
      <c r="P4376" s="2">
        <v>0</v>
      </c>
      <c r="Q4376" s="2">
        <v>0</v>
      </c>
      <c r="R4376" s="2">
        <v>0</v>
      </c>
      <c r="S4376" s="2">
        <v>0</v>
      </c>
      <c r="T4376" s="2">
        <v>0</v>
      </c>
      <c r="U4376" s="2">
        <v>59.5</v>
      </c>
      <c r="V4376" t="s">
        <v>55</v>
      </c>
    </row>
    <row r="4377" spans="1:22" ht="15.75" hidden="1" thickBot="1" x14ac:dyDescent="0.3">
      <c r="A4377" t="s">
        <v>8153</v>
      </c>
      <c r="B4377" s="6" t="s">
        <v>10415</v>
      </c>
      <c r="C4377" t="s">
        <v>1</v>
      </c>
      <c r="D4377" t="s">
        <v>7706</v>
      </c>
      <c r="E4377" t="s">
        <v>10329</v>
      </c>
      <c r="F4377" t="s">
        <v>10330</v>
      </c>
      <c r="G4377">
        <v>6864</v>
      </c>
      <c r="H4377">
        <v>6864</v>
      </c>
      <c r="I4377">
        <v>6864</v>
      </c>
      <c r="J4377">
        <v>6864</v>
      </c>
      <c r="K4377">
        <v>0</v>
      </c>
      <c r="L4377" s="2">
        <v>0</v>
      </c>
      <c r="M4377" s="2">
        <v>0</v>
      </c>
      <c r="N4377" s="2">
        <v>0</v>
      </c>
      <c r="O4377" s="2">
        <v>45</v>
      </c>
      <c r="P4377" s="2">
        <v>0</v>
      </c>
      <c r="Q4377" s="2">
        <v>0</v>
      </c>
      <c r="R4377" s="2">
        <v>0</v>
      </c>
      <c r="S4377" s="2">
        <v>0</v>
      </c>
      <c r="T4377" s="2">
        <v>0</v>
      </c>
      <c r="U4377" s="2">
        <v>45</v>
      </c>
      <c r="V4377" t="s">
        <v>55</v>
      </c>
    </row>
    <row r="4378" spans="1:22" ht="15.75" hidden="1" thickBot="1" x14ac:dyDescent="0.3">
      <c r="A4378" t="s">
        <v>8153</v>
      </c>
      <c r="B4378" s="6" t="s">
        <v>10415</v>
      </c>
      <c r="C4378" t="s">
        <v>1</v>
      </c>
      <c r="D4378" t="s">
        <v>7706</v>
      </c>
      <c r="E4378" t="s">
        <v>10329</v>
      </c>
      <c r="F4378" t="s">
        <v>10330</v>
      </c>
      <c r="G4378">
        <v>6863</v>
      </c>
      <c r="H4378">
        <v>6863</v>
      </c>
      <c r="I4378">
        <v>6863</v>
      </c>
      <c r="J4378">
        <v>6863</v>
      </c>
      <c r="K4378">
        <v>0</v>
      </c>
      <c r="L4378" s="2">
        <v>0</v>
      </c>
      <c r="M4378" s="2">
        <v>0</v>
      </c>
      <c r="N4378" s="2">
        <v>0</v>
      </c>
      <c r="O4378" s="2">
        <v>96.25</v>
      </c>
      <c r="P4378" s="2">
        <v>0</v>
      </c>
      <c r="Q4378" s="2">
        <v>0</v>
      </c>
      <c r="R4378" s="2">
        <v>0</v>
      </c>
      <c r="S4378" s="2">
        <v>0</v>
      </c>
      <c r="T4378" s="2">
        <v>0</v>
      </c>
      <c r="U4378" s="2">
        <v>96.25</v>
      </c>
      <c r="V4378" t="s">
        <v>55</v>
      </c>
    </row>
    <row r="4379" spans="1:22" ht="15.75" hidden="1" thickBot="1" x14ac:dyDescent="0.3">
      <c r="A4379" t="s">
        <v>8153</v>
      </c>
      <c r="B4379" s="6" t="s">
        <v>10415</v>
      </c>
      <c r="C4379" t="s">
        <v>1</v>
      </c>
      <c r="D4379" t="s">
        <v>7706</v>
      </c>
      <c r="E4379" t="s">
        <v>10329</v>
      </c>
      <c r="F4379" t="s">
        <v>10330</v>
      </c>
      <c r="G4379">
        <v>6862</v>
      </c>
      <c r="H4379">
        <v>6862</v>
      </c>
      <c r="I4379">
        <v>6862</v>
      </c>
      <c r="J4379">
        <v>6862</v>
      </c>
      <c r="K4379">
        <v>0</v>
      </c>
      <c r="L4379" s="2">
        <v>0</v>
      </c>
      <c r="M4379" s="2">
        <v>0</v>
      </c>
      <c r="N4379" s="2">
        <v>0</v>
      </c>
      <c r="O4379" s="2">
        <v>240</v>
      </c>
      <c r="P4379" s="2">
        <v>0</v>
      </c>
      <c r="Q4379" s="2">
        <v>0</v>
      </c>
      <c r="R4379" s="2">
        <v>0</v>
      </c>
      <c r="S4379" s="2">
        <v>0</v>
      </c>
      <c r="T4379" s="2">
        <v>0</v>
      </c>
      <c r="U4379" s="2">
        <v>240</v>
      </c>
      <c r="V4379" t="s">
        <v>55</v>
      </c>
    </row>
    <row r="4380" spans="1:22" ht="15.75" hidden="1" thickBot="1" x14ac:dyDescent="0.3">
      <c r="A4380" t="s">
        <v>8153</v>
      </c>
      <c r="B4380" s="6" t="s">
        <v>10415</v>
      </c>
      <c r="C4380" t="s">
        <v>1</v>
      </c>
      <c r="D4380" t="s">
        <v>7706</v>
      </c>
      <c r="E4380" t="s">
        <v>10329</v>
      </c>
      <c r="F4380" t="s">
        <v>10330</v>
      </c>
      <c r="G4380">
        <v>6861</v>
      </c>
      <c r="H4380">
        <v>6861</v>
      </c>
      <c r="I4380">
        <v>6861</v>
      </c>
      <c r="J4380">
        <v>6861</v>
      </c>
      <c r="K4380">
        <v>0</v>
      </c>
      <c r="L4380" s="2">
        <v>0</v>
      </c>
      <c r="M4380" s="2">
        <v>0</v>
      </c>
      <c r="N4380" s="2">
        <v>0</v>
      </c>
      <c r="O4380" s="2">
        <v>511.05</v>
      </c>
      <c r="P4380" s="2">
        <v>0</v>
      </c>
      <c r="Q4380" s="2">
        <v>0</v>
      </c>
      <c r="R4380" s="2">
        <v>0</v>
      </c>
      <c r="S4380" s="2">
        <v>0</v>
      </c>
      <c r="T4380" s="2">
        <v>0</v>
      </c>
      <c r="U4380" s="2">
        <v>511.05</v>
      </c>
      <c r="V4380" t="s">
        <v>55</v>
      </c>
    </row>
    <row r="4381" spans="1:22" ht="15.75" hidden="1" thickBot="1" x14ac:dyDescent="0.3">
      <c r="A4381" t="s">
        <v>8153</v>
      </c>
      <c r="B4381" s="6" t="s">
        <v>10415</v>
      </c>
      <c r="C4381" t="s">
        <v>1</v>
      </c>
      <c r="D4381" t="s">
        <v>7706</v>
      </c>
      <c r="E4381" t="s">
        <v>10329</v>
      </c>
      <c r="F4381" t="s">
        <v>10330</v>
      </c>
      <c r="G4381">
        <v>6860</v>
      </c>
      <c r="H4381">
        <v>6860</v>
      </c>
      <c r="I4381">
        <v>6860</v>
      </c>
      <c r="J4381">
        <v>6860</v>
      </c>
      <c r="K4381">
        <v>0</v>
      </c>
      <c r="L4381" s="2">
        <v>0</v>
      </c>
      <c r="M4381" s="2">
        <v>0</v>
      </c>
      <c r="N4381" s="2">
        <v>0</v>
      </c>
      <c r="O4381" s="2">
        <v>135</v>
      </c>
      <c r="P4381" s="2">
        <v>0</v>
      </c>
      <c r="Q4381" s="2">
        <v>0</v>
      </c>
      <c r="R4381" s="2">
        <v>0</v>
      </c>
      <c r="S4381" s="2">
        <v>0</v>
      </c>
      <c r="T4381" s="2">
        <v>0</v>
      </c>
      <c r="U4381" s="2">
        <v>135</v>
      </c>
      <c r="V4381" t="s">
        <v>55</v>
      </c>
    </row>
    <row r="4382" spans="1:22" ht="15.75" hidden="1" thickBot="1" x14ac:dyDescent="0.3">
      <c r="A4382" t="s">
        <v>8153</v>
      </c>
      <c r="B4382" s="6" t="s">
        <v>10415</v>
      </c>
      <c r="C4382" t="s">
        <v>1</v>
      </c>
      <c r="D4382" t="s">
        <v>7706</v>
      </c>
      <c r="E4382" t="s">
        <v>10329</v>
      </c>
      <c r="F4382" t="s">
        <v>10330</v>
      </c>
      <c r="G4382">
        <v>6859</v>
      </c>
      <c r="H4382">
        <v>6859</v>
      </c>
      <c r="I4382">
        <v>6859</v>
      </c>
      <c r="J4382">
        <v>6859</v>
      </c>
      <c r="K4382">
        <v>0</v>
      </c>
      <c r="L4382" s="2">
        <v>0</v>
      </c>
      <c r="M4382" s="2">
        <v>0</v>
      </c>
      <c r="N4382" s="2">
        <v>0</v>
      </c>
      <c r="O4382" s="2">
        <v>180</v>
      </c>
      <c r="P4382" s="2">
        <v>0</v>
      </c>
      <c r="Q4382" s="2">
        <v>0</v>
      </c>
      <c r="R4382" s="2">
        <v>0</v>
      </c>
      <c r="S4382" s="2">
        <v>0</v>
      </c>
      <c r="T4382" s="2">
        <v>0</v>
      </c>
      <c r="U4382" s="2">
        <v>180</v>
      </c>
      <c r="V4382" t="s">
        <v>55</v>
      </c>
    </row>
    <row r="4383" spans="1:22" ht="15.75" hidden="1" thickBot="1" x14ac:dyDescent="0.3">
      <c r="A4383" t="s">
        <v>8153</v>
      </c>
      <c r="B4383" s="6" t="s">
        <v>10415</v>
      </c>
      <c r="C4383" t="s">
        <v>1</v>
      </c>
      <c r="D4383" t="s">
        <v>7706</v>
      </c>
      <c r="E4383" t="s">
        <v>10329</v>
      </c>
      <c r="F4383" t="s">
        <v>10330</v>
      </c>
      <c r="G4383">
        <v>6858</v>
      </c>
      <c r="H4383">
        <v>6858</v>
      </c>
      <c r="I4383">
        <v>6858</v>
      </c>
      <c r="J4383">
        <v>6858</v>
      </c>
      <c r="K4383">
        <v>0</v>
      </c>
      <c r="L4383" s="2">
        <v>0</v>
      </c>
      <c r="M4383" s="2">
        <v>0</v>
      </c>
      <c r="N4383" s="2">
        <v>0</v>
      </c>
      <c r="O4383" s="2">
        <v>98.25</v>
      </c>
      <c r="P4383" s="2">
        <v>0</v>
      </c>
      <c r="Q4383" s="2">
        <v>0</v>
      </c>
      <c r="R4383" s="2">
        <v>0</v>
      </c>
      <c r="S4383" s="2">
        <v>0</v>
      </c>
      <c r="T4383" s="2">
        <v>0</v>
      </c>
      <c r="U4383" s="2">
        <v>98.25</v>
      </c>
      <c r="V4383" t="s">
        <v>55</v>
      </c>
    </row>
    <row r="4384" spans="1:22" ht="15.75" hidden="1" thickBot="1" x14ac:dyDescent="0.3">
      <c r="A4384" t="s">
        <v>8153</v>
      </c>
      <c r="B4384" s="6" t="s">
        <v>10415</v>
      </c>
      <c r="C4384" t="s">
        <v>1</v>
      </c>
      <c r="D4384" t="s">
        <v>7706</v>
      </c>
      <c r="E4384" t="s">
        <v>10329</v>
      </c>
      <c r="F4384" t="s">
        <v>10330</v>
      </c>
      <c r="G4384">
        <v>6857</v>
      </c>
      <c r="H4384">
        <v>6857</v>
      </c>
      <c r="I4384">
        <v>6857</v>
      </c>
      <c r="J4384">
        <v>6857</v>
      </c>
      <c r="K4384">
        <v>0</v>
      </c>
      <c r="L4384" s="2">
        <v>0</v>
      </c>
      <c r="M4384" s="2">
        <v>0</v>
      </c>
      <c r="N4384" s="2">
        <v>0</v>
      </c>
      <c r="O4384" s="2">
        <v>227.7</v>
      </c>
      <c r="P4384" s="2">
        <v>0</v>
      </c>
      <c r="Q4384" s="2">
        <v>0</v>
      </c>
      <c r="R4384" s="2">
        <v>0</v>
      </c>
      <c r="S4384" s="2">
        <v>0</v>
      </c>
      <c r="T4384" s="2">
        <v>0</v>
      </c>
      <c r="U4384" s="2">
        <v>227.7</v>
      </c>
      <c r="V4384" t="s">
        <v>55</v>
      </c>
    </row>
    <row r="4385" spans="1:22" ht="15.75" hidden="1" thickBot="1" x14ac:dyDescent="0.3">
      <c r="A4385" t="s">
        <v>8153</v>
      </c>
      <c r="B4385" s="6" t="s">
        <v>10415</v>
      </c>
      <c r="C4385" t="s">
        <v>1</v>
      </c>
      <c r="D4385" t="s">
        <v>7706</v>
      </c>
      <c r="E4385" t="s">
        <v>10329</v>
      </c>
      <c r="F4385" t="s">
        <v>10330</v>
      </c>
      <c r="G4385">
        <v>6856</v>
      </c>
      <c r="H4385">
        <v>6856</v>
      </c>
      <c r="I4385">
        <v>6856</v>
      </c>
      <c r="J4385">
        <v>6856</v>
      </c>
      <c r="K4385">
        <v>0</v>
      </c>
      <c r="L4385" s="2">
        <v>0</v>
      </c>
      <c r="M4385" s="2">
        <v>0</v>
      </c>
      <c r="N4385" s="2">
        <v>0</v>
      </c>
      <c r="O4385" s="2">
        <v>58.75</v>
      </c>
      <c r="P4385" s="2">
        <v>0</v>
      </c>
      <c r="Q4385" s="2">
        <v>0</v>
      </c>
      <c r="R4385" s="2">
        <v>0</v>
      </c>
      <c r="S4385" s="2">
        <v>0</v>
      </c>
      <c r="T4385" s="2">
        <v>0</v>
      </c>
      <c r="U4385" s="2">
        <v>58.75</v>
      </c>
      <c r="V4385" t="s">
        <v>55</v>
      </c>
    </row>
    <row r="4386" spans="1:22" ht="15.75" hidden="1" thickBot="1" x14ac:dyDescent="0.3">
      <c r="A4386" t="s">
        <v>8153</v>
      </c>
      <c r="B4386" s="6" t="s">
        <v>10415</v>
      </c>
      <c r="C4386" t="s">
        <v>1</v>
      </c>
      <c r="D4386" t="s">
        <v>7706</v>
      </c>
      <c r="E4386" t="s">
        <v>10329</v>
      </c>
      <c r="F4386" t="s">
        <v>10330</v>
      </c>
      <c r="G4386">
        <v>6855</v>
      </c>
      <c r="H4386">
        <v>6855</v>
      </c>
      <c r="I4386">
        <v>6855</v>
      </c>
      <c r="J4386">
        <v>6855</v>
      </c>
      <c r="K4386">
        <v>0</v>
      </c>
      <c r="L4386" s="2">
        <v>0</v>
      </c>
      <c r="M4386" s="2">
        <v>0</v>
      </c>
      <c r="N4386" s="2">
        <v>0</v>
      </c>
      <c r="O4386" s="2">
        <v>56.2</v>
      </c>
      <c r="P4386" s="2">
        <v>0</v>
      </c>
      <c r="Q4386" s="2">
        <v>0</v>
      </c>
      <c r="R4386" s="2">
        <v>0</v>
      </c>
      <c r="S4386" s="2">
        <v>0</v>
      </c>
      <c r="T4386" s="2">
        <v>0</v>
      </c>
      <c r="U4386" s="2">
        <v>56.2</v>
      </c>
      <c r="V4386" t="s">
        <v>55</v>
      </c>
    </row>
    <row r="4387" spans="1:22" ht="15.75" hidden="1" thickBot="1" x14ac:dyDescent="0.3">
      <c r="A4387" t="s">
        <v>8153</v>
      </c>
      <c r="B4387" s="6" t="s">
        <v>10415</v>
      </c>
      <c r="C4387" t="s">
        <v>1</v>
      </c>
      <c r="D4387" t="s">
        <v>7706</v>
      </c>
      <c r="E4387" t="s">
        <v>10329</v>
      </c>
      <c r="F4387" t="s">
        <v>10330</v>
      </c>
      <c r="G4387">
        <v>6854</v>
      </c>
      <c r="H4387">
        <v>6854</v>
      </c>
      <c r="I4387">
        <v>6854</v>
      </c>
      <c r="J4387">
        <v>6854</v>
      </c>
      <c r="K4387">
        <v>0</v>
      </c>
      <c r="L4387" s="2">
        <v>0</v>
      </c>
      <c r="M4387" s="2">
        <v>0</v>
      </c>
      <c r="N4387" s="2">
        <v>0</v>
      </c>
      <c r="O4387" s="2">
        <v>200.48</v>
      </c>
      <c r="P4387" s="2">
        <v>0</v>
      </c>
      <c r="Q4387" s="2">
        <v>0</v>
      </c>
      <c r="R4387" s="2">
        <v>0</v>
      </c>
      <c r="S4387" s="2">
        <v>0</v>
      </c>
      <c r="T4387" s="2">
        <v>0</v>
      </c>
      <c r="U4387" s="2">
        <v>200.48</v>
      </c>
      <c r="V4387" t="s">
        <v>55</v>
      </c>
    </row>
    <row r="4388" spans="1:22" ht="15.75" hidden="1" thickBot="1" x14ac:dyDescent="0.3">
      <c r="A4388" t="s">
        <v>8153</v>
      </c>
      <c r="B4388" s="6" t="s">
        <v>10415</v>
      </c>
      <c r="C4388" t="s">
        <v>1</v>
      </c>
      <c r="D4388" t="s">
        <v>7706</v>
      </c>
      <c r="E4388" t="s">
        <v>10329</v>
      </c>
      <c r="F4388" t="s">
        <v>10330</v>
      </c>
      <c r="G4388">
        <v>6853</v>
      </c>
      <c r="H4388">
        <v>6853</v>
      </c>
      <c r="I4388">
        <v>6853</v>
      </c>
      <c r="J4388">
        <v>6853</v>
      </c>
      <c r="K4388">
        <v>0</v>
      </c>
      <c r="L4388" s="2">
        <v>0</v>
      </c>
      <c r="M4388" s="2">
        <v>0</v>
      </c>
      <c r="N4388" s="2">
        <v>0</v>
      </c>
      <c r="O4388" s="2">
        <v>546</v>
      </c>
      <c r="P4388" s="2">
        <v>0</v>
      </c>
      <c r="Q4388" s="2">
        <v>0</v>
      </c>
      <c r="R4388" s="2">
        <v>0</v>
      </c>
      <c r="S4388" s="2">
        <v>0</v>
      </c>
      <c r="T4388" s="2">
        <v>0</v>
      </c>
      <c r="U4388" s="2">
        <v>546</v>
      </c>
      <c r="V4388" t="s">
        <v>55</v>
      </c>
    </row>
    <row r="4389" spans="1:22" ht="15.75" hidden="1" thickBot="1" x14ac:dyDescent="0.3">
      <c r="A4389" t="s">
        <v>8153</v>
      </c>
      <c r="B4389" s="6" t="s">
        <v>10415</v>
      </c>
      <c r="C4389" t="s">
        <v>1</v>
      </c>
      <c r="D4389" t="s">
        <v>7706</v>
      </c>
      <c r="E4389" t="s">
        <v>10329</v>
      </c>
      <c r="F4389" t="s">
        <v>10330</v>
      </c>
      <c r="G4389">
        <v>6852</v>
      </c>
      <c r="H4389">
        <v>6852</v>
      </c>
      <c r="I4389">
        <v>6852</v>
      </c>
      <c r="J4389">
        <v>6852</v>
      </c>
      <c r="K4389">
        <v>0</v>
      </c>
      <c r="L4389" s="2">
        <v>0</v>
      </c>
      <c r="M4389" s="2">
        <v>0</v>
      </c>
      <c r="N4389" s="2">
        <v>0</v>
      </c>
      <c r="O4389" s="2">
        <v>135</v>
      </c>
      <c r="P4389" s="2">
        <v>0</v>
      </c>
      <c r="Q4389" s="2">
        <v>0</v>
      </c>
      <c r="R4389" s="2">
        <v>0</v>
      </c>
      <c r="S4389" s="2">
        <v>0</v>
      </c>
      <c r="T4389" s="2">
        <v>0</v>
      </c>
      <c r="U4389" s="2">
        <v>135</v>
      </c>
      <c r="V4389" t="s">
        <v>55</v>
      </c>
    </row>
    <row r="4390" spans="1:22" ht="15.75" hidden="1" thickBot="1" x14ac:dyDescent="0.3">
      <c r="A4390" t="s">
        <v>8153</v>
      </c>
      <c r="B4390" s="6" t="s">
        <v>10415</v>
      </c>
      <c r="C4390" t="s">
        <v>1</v>
      </c>
      <c r="D4390" t="s">
        <v>7706</v>
      </c>
      <c r="E4390" t="s">
        <v>10329</v>
      </c>
      <c r="F4390" t="s">
        <v>10330</v>
      </c>
      <c r="G4390">
        <v>6851</v>
      </c>
      <c r="H4390">
        <v>6851</v>
      </c>
      <c r="I4390">
        <v>6851</v>
      </c>
      <c r="J4390">
        <v>6851</v>
      </c>
      <c r="K4390">
        <v>0</v>
      </c>
      <c r="L4390" s="2">
        <v>0</v>
      </c>
      <c r="M4390" s="2">
        <v>0</v>
      </c>
      <c r="N4390" s="2">
        <v>0</v>
      </c>
      <c r="O4390" s="2">
        <v>14.35</v>
      </c>
      <c r="P4390" s="2">
        <v>0</v>
      </c>
      <c r="Q4390" s="2">
        <v>0</v>
      </c>
      <c r="R4390" s="2">
        <v>0</v>
      </c>
      <c r="S4390" s="2">
        <v>0</v>
      </c>
      <c r="T4390" s="2">
        <v>0</v>
      </c>
      <c r="U4390" s="2">
        <v>14.35</v>
      </c>
      <c r="V4390" t="s">
        <v>55</v>
      </c>
    </row>
    <row r="4391" spans="1:22" ht="15.75" hidden="1" thickBot="1" x14ac:dyDescent="0.3">
      <c r="A4391" t="s">
        <v>8153</v>
      </c>
      <c r="B4391" s="6" t="s">
        <v>10414</v>
      </c>
      <c r="C4391" t="s">
        <v>1</v>
      </c>
      <c r="D4391" t="s">
        <v>7706</v>
      </c>
      <c r="E4391" t="s">
        <v>10329</v>
      </c>
      <c r="F4391" t="s">
        <v>10330</v>
      </c>
      <c r="G4391">
        <v>6824</v>
      </c>
      <c r="H4391">
        <v>6824</v>
      </c>
      <c r="I4391">
        <v>6824</v>
      </c>
      <c r="J4391">
        <v>6824</v>
      </c>
      <c r="K4391">
        <v>0</v>
      </c>
      <c r="L4391" s="2">
        <v>0</v>
      </c>
      <c r="M4391" s="2">
        <v>0</v>
      </c>
      <c r="N4391" s="2">
        <v>0</v>
      </c>
      <c r="O4391" s="2">
        <v>43.44</v>
      </c>
      <c r="P4391" s="2">
        <v>0</v>
      </c>
      <c r="Q4391" s="2">
        <v>0</v>
      </c>
      <c r="R4391" s="2">
        <v>0</v>
      </c>
      <c r="S4391" s="2">
        <v>0</v>
      </c>
      <c r="T4391" s="2">
        <v>0</v>
      </c>
      <c r="U4391" s="2">
        <v>43.44</v>
      </c>
      <c r="V4391" t="s">
        <v>55</v>
      </c>
    </row>
    <row r="4392" spans="1:22" ht="15.75" hidden="1" thickBot="1" x14ac:dyDescent="0.3">
      <c r="A4392" t="s">
        <v>8153</v>
      </c>
      <c r="B4392" s="6" t="s">
        <v>10414</v>
      </c>
      <c r="C4392" t="s">
        <v>1</v>
      </c>
      <c r="D4392" t="s">
        <v>7706</v>
      </c>
      <c r="E4392" t="s">
        <v>10329</v>
      </c>
      <c r="F4392" t="s">
        <v>10330</v>
      </c>
      <c r="G4392">
        <v>6823</v>
      </c>
      <c r="H4392">
        <v>6823</v>
      </c>
      <c r="I4392">
        <v>6823</v>
      </c>
      <c r="J4392">
        <v>6823</v>
      </c>
      <c r="K4392">
        <v>0</v>
      </c>
      <c r="L4392" s="2">
        <v>0</v>
      </c>
      <c r="M4392" s="2">
        <v>0</v>
      </c>
      <c r="N4392" s="2">
        <v>0</v>
      </c>
      <c r="O4392" s="2">
        <v>78.599999999999994</v>
      </c>
      <c r="P4392" s="2">
        <v>0</v>
      </c>
      <c r="Q4392" s="2">
        <v>0</v>
      </c>
      <c r="R4392" s="2">
        <v>0</v>
      </c>
      <c r="S4392" s="2">
        <v>0</v>
      </c>
      <c r="T4392" s="2">
        <v>0</v>
      </c>
      <c r="U4392" s="2">
        <v>78.599999999999994</v>
      </c>
      <c r="V4392" t="s">
        <v>55</v>
      </c>
    </row>
    <row r="4393" spans="1:22" ht="15.75" hidden="1" thickBot="1" x14ac:dyDescent="0.3">
      <c r="A4393" t="s">
        <v>8153</v>
      </c>
      <c r="B4393" s="6" t="s">
        <v>10414</v>
      </c>
      <c r="C4393" t="s">
        <v>1</v>
      </c>
      <c r="D4393" t="s">
        <v>7706</v>
      </c>
      <c r="E4393" t="s">
        <v>10329</v>
      </c>
      <c r="F4393" t="s">
        <v>10330</v>
      </c>
      <c r="G4393">
        <v>6822</v>
      </c>
      <c r="H4393">
        <v>6822</v>
      </c>
      <c r="I4393">
        <v>6822</v>
      </c>
      <c r="J4393">
        <v>6822</v>
      </c>
      <c r="K4393">
        <v>0</v>
      </c>
      <c r="L4393" s="2">
        <v>0</v>
      </c>
      <c r="M4393" s="2">
        <v>0</v>
      </c>
      <c r="N4393" s="2">
        <v>0</v>
      </c>
      <c r="O4393" s="2">
        <v>264.45</v>
      </c>
      <c r="P4393" s="2">
        <v>0</v>
      </c>
      <c r="Q4393" s="2">
        <v>0</v>
      </c>
      <c r="R4393" s="2">
        <v>0</v>
      </c>
      <c r="S4393" s="2">
        <v>0</v>
      </c>
      <c r="T4393" s="2">
        <v>0</v>
      </c>
      <c r="U4393" s="2">
        <v>264.45</v>
      </c>
      <c r="V4393" t="s">
        <v>55</v>
      </c>
    </row>
    <row r="4394" spans="1:22" ht="15.75" hidden="1" thickBot="1" x14ac:dyDescent="0.3">
      <c r="A4394" t="s">
        <v>8153</v>
      </c>
      <c r="B4394" s="6" t="s">
        <v>10414</v>
      </c>
      <c r="C4394" t="s">
        <v>1</v>
      </c>
      <c r="D4394" t="s">
        <v>7706</v>
      </c>
      <c r="E4394" t="s">
        <v>10329</v>
      </c>
      <c r="F4394" t="s">
        <v>10330</v>
      </c>
      <c r="G4394">
        <v>6821</v>
      </c>
      <c r="H4394">
        <v>6821</v>
      </c>
      <c r="I4394">
        <v>6821</v>
      </c>
      <c r="J4394">
        <v>6821</v>
      </c>
      <c r="K4394">
        <v>0</v>
      </c>
      <c r="L4394" s="2">
        <v>0</v>
      </c>
      <c r="M4394" s="2">
        <v>0</v>
      </c>
      <c r="N4394" s="2">
        <v>0</v>
      </c>
      <c r="O4394" s="2">
        <v>35</v>
      </c>
      <c r="P4394" s="2">
        <v>0</v>
      </c>
      <c r="Q4394" s="2">
        <v>0</v>
      </c>
      <c r="R4394" s="2">
        <v>0</v>
      </c>
      <c r="S4394" s="2">
        <v>0</v>
      </c>
      <c r="T4394" s="2">
        <v>0</v>
      </c>
      <c r="U4394" s="2">
        <v>35</v>
      </c>
      <c r="V4394" t="s">
        <v>55</v>
      </c>
    </row>
    <row r="4395" spans="1:22" ht="15.75" hidden="1" thickBot="1" x14ac:dyDescent="0.3">
      <c r="A4395" t="s">
        <v>8153</v>
      </c>
      <c r="B4395" s="6" t="s">
        <v>10414</v>
      </c>
      <c r="C4395" t="s">
        <v>1</v>
      </c>
      <c r="D4395" t="s">
        <v>7706</v>
      </c>
      <c r="E4395" t="s">
        <v>10329</v>
      </c>
      <c r="F4395" t="s">
        <v>10330</v>
      </c>
      <c r="G4395">
        <v>6820</v>
      </c>
      <c r="H4395">
        <v>6820</v>
      </c>
      <c r="I4395">
        <v>6820</v>
      </c>
      <c r="J4395">
        <v>6820</v>
      </c>
      <c r="K4395">
        <v>0</v>
      </c>
      <c r="L4395" s="2">
        <v>0</v>
      </c>
      <c r="M4395" s="2">
        <v>0</v>
      </c>
      <c r="N4395" s="2">
        <v>0</v>
      </c>
      <c r="O4395" s="2">
        <v>564</v>
      </c>
      <c r="P4395" s="2">
        <v>0</v>
      </c>
      <c r="Q4395" s="2">
        <v>0</v>
      </c>
      <c r="R4395" s="2">
        <v>0</v>
      </c>
      <c r="S4395" s="2">
        <v>0</v>
      </c>
      <c r="T4395" s="2">
        <v>0</v>
      </c>
      <c r="U4395" s="2">
        <v>564</v>
      </c>
      <c r="V4395" t="s">
        <v>55</v>
      </c>
    </row>
    <row r="4396" spans="1:22" ht="15.75" hidden="1" thickBot="1" x14ac:dyDescent="0.3">
      <c r="A4396" t="s">
        <v>8153</v>
      </c>
      <c r="B4396" s="6" t="s">
        <v>10414</v>
      </c>
      <c r="C4396" t="s">
        <v>1</v>
      </c>
      <c r="D4396" t="s">
        <v>7706</v>
      </c>
      <c r="E4396" t="s">
        <v>10329</v>
      </c>
      <c r="F4396" t="s">
        <v>10330</v>
      </c>
      <c r="G4396">
        <v>6819</v>
      </c>
      <c r="H4396">
        <v>6819</v>
      </c>
      <c r="I4396">
        <v>6819</v>
      </c>
      <c r="J4396">
        <v>6819</v>
      </c>
      <c r="K4396">
        <v>0</v>
      </c>
      <c r="L4396" s="2">
        <v>0</v>
      </c>
      <c r="M4396" s="2">
        <v>0</v>
      </c>
      <c r="N4396" s="2">
        <v>0</v>
      </c>
      <c r="O4396" s="2">
        <v>482</v>
      </c>
      <c r="P4396" s="2">
        <v>0</v>
      </c>
      <c r="Q4396" s="2">
        <v>0</v>
      </c>
      <c r="R4396" s="2">
        <v>0</v>
      </c>
      <c r="S4396" s="2">
        <v>0</v>
      </c>
      <c r="T4396" s="2">
        <v>0</v>
      </c>
      <c r="U4396" s="2">
        <v>482</v>
      </c>
      <c r="V4396" t="s">
        <v>55</v>
      </c>
    </row>
    <row r="4397" spans="1:22" ht="15.75" hidden="1" thickBot="1" x14ac:dyDescent="0.3">
      <c r="A4397" t="s">
        <v>8153</v>
      </c>
      <c r="B4397" s="6" t="s">
        <v>10414</v>
      </c>
      <c r="C4397" t="s">
        <v>1</v>
      </c>
      <c r="D4397" t="s">
        <v>7706</v>
      </c>
      <c r="E4397" t="s">
        <v>10329</v>
      </c>
      <c r="F4397" t="s">
        <v>10330</v>
      </c>
      <c r="G4397">
        <v>6818</v>
      </c>
      <c r="H4397">
        <v>6818</v>
      </c>
      <c r="I4397">
        <v>6818</v>
      </c>
      <c r="J4397">
        <v>6818</v>
      </c>
      <c r="K4397">
        <v>0</v>
      </c>
      <c r="L4397" s="2">
        <v>0</v>
      </c>
      <c r="M4397" s="2">
        <v>0</v>
      </c>
      <c r="N4397" s="2">
        <v>0</v>
      </c>
      <c r="O4397" s="2">
        <v>17</v>
      </c>
      <c r="P4397" s="2">
        <v>0</v>
      </c>
      <c r="Q4397" s="2">
        <v>0</v>
      </c>
      <c r="R4397" s="2">
        <v>0</v>
      </c>
      <c r="S4397" s="2">
        <v>0</v>
      </c>
      <c r="T4397" s="2">
        <v>0</v>
      </c>
      <c r="U4397" s="2">
        <v>17</v>
      </c>
      <c r="V4397" t="s">
        <v>55</v>
      </c>
    </row>
    <row r="4398" spans="1:22" ht="15.75" hidden="1" thickBot="1" x14ac:dyDescent="0.3">
      <c r="A4398" t="s">
        <v>8153</v>
      </c>
      <c r="B4398" s="6" t="s">
        <v>10414</v>
      </c>
      <c r="C4398" t="s">
        <v>1</v>
      </c>
      <c r="D4398" t="s">
        <v>7706</v>
      </c>
      <c r="E4398" t="s">
        <v>10329</v>
      </c>
      <c r="F4398" t="s">
        <v>10330</v>
      </c>
      <c r="G4398">
        <v>6817</v>
      </c>
      <c r="H4398">
        <v>6817</v>
      </c>
      <c r="I4398">
        <v>6817</v>
      </c>
      <c r="J4398">
        <v>6817</v>
      </c>
      <c r="K4398">
        <v>0</v>
      </c>
      <c r="L4398" s="2">
        <v>0</v>
      </c>
      <c r="M4398" s="2">
        <v>0</v>
      </c>
      <c r="N4398" s="2">
        <v>0</v>
      </c>
      <c r="O4398" s="2">
        <v>537.98</v>
      </c>
      <c r="P4398" s="2">
        <v>0</v>
      </c>
      <c r="Q4398" s="2">
        <v>0</v>
      </c>
      <c r="R4398" s="2">
        <v>0</v>
      </c>
      <c r="S4398" s="2">
        <v>0</v>
      </c>
      <c r="T4398" s="2">
        <v>0</v>
      </c>
      <c r="U4398" s="2">
        <v>537.98</v>
      </c>
      <c r="V4398" t="s">
        <v>55</v>
      </c>
    </row>
    <row r="4399" spans="1:22" ht="15.75" hidden="1" thickBot="1" x14ac:dyDescent="0.3">
      <c r="A4399" t="s">
        <v>8153</v>
      </c>
      <c r="B4399" s="6" t="s">
        <v>10414</v>
      </c>
      <c r="C4399" t="s">
        <v>1</v>
      </c>
      <c r="D4399" t="s">
        <v>7706</v>
      </c>
      <c r="E4399" t="s">
        <v>10329</v>
      </c>
      <c r="F4399" t="s">
        <v>10330</v>
      </c>
      <c r="G4399">
        <v>6816</v>
      </c>
      <c r="H4399">
        <v>6816</v>
      </c>
      <c r="I4399">
        <v>6816</v>
      </c>
      <c r="J4399">
        <v>6816</v>
      </c>
      <c r="K4399">
        <v>0</v>
      </c>
      <c r="L4399" s="2">
        <v>0</v>
      </c>
      <c r="M4399" s="2">
        <v>0</v>
      </c>
      <c r="N4399" s="2">
        <v>0</v>
      </c>
      <c r="O4399" s="2">
        <v>49.5</v>
      </c>
      <c r="P4399" s="2">
        <v>0</v>
      </c>
      <c r="Q4399" s="2">
        <v>0</v>
      </c>
      <c r="R4399" s="2">
        <v>0</v>
      </c>
      <c r="S4399" s="2">
        <v>0</v>
      </c>
      <c r="T4399" s="2">
        <v>0</v>
      </c>
      <c r="U4399" s="2">
        <v>49.5</v>
      </c>
      <c r="V4399" t="s">
        <v>55</v>
      </c>
    </row>
    <row r="4400" spans="1:22" ht="15.75" hidden="1" thickBot="1" x14ac:dyDescent="0.3">
      <c r="A4400" t="s">
        <v>8153</v>
      </c>
      <c r="B4400" s="6" t="s">
        <v>10414</v>
      </c>
      <c r="C4400" t="s">
        <v>1</v>
      </c>
      <c r="D4400" t="s">
        <v>7706</v>
      </c>
      <c r="E4400" t="s">
        <v>10329</v>
      </c>
      <c r="F4400" t="s">
        <v>10330</v>
      </c>
      <c r="G4400">
        <v>6815</v>
      </c>
      <c r="H4400">
        <v>6815</v>
      </c>
      <c r="I4400">
        <v>6815</v>
      </c>
      <c r="J4400">
        <v>6815</v>
      </c>
      <c r="K4400">
        <v>0</v>
      </c>
      <c r="L4400" s="2">
        <v>0</v>
      </c>
      <c r="M4400" s="2">
        <v>0</v>
      </c>
      <c r="N4400" s="2">
        <v>0</v>
      </c>
      <c r="O4400" s="2">
        <v>37.5</v>
      </c>
      <c r="P4400" s="2">
        <v>0</v>
      </c>
      <c r="Q4400" s="2">
        <v>0</v>
      </c>
      <c r="R4400" s="2">
        <v>0</v>
      </c>
      <c r="S4400" s="2">
        <v>0</v>
      </c>
      <c r="T4400" s="2">
        <v>0</v>
      </c>
      <c r="U4400" s="2">
        <v>37.5</v>
      </c>
      <c r="V4400" t="s">
        <v>55</v>
      </c>
    </row>
    <row r="4401" spans="1:22" ht="15.75" hidden="1" thickBot="1" x14ac:dyDescent="0.3">
      <c r="A4401" t="s">
        <v>8153</v>
      </c>
      <c r="B4401" s="6" t="s">
        <v>10414</v>
      </c>
      <c r="C4401" t="s">
        <v>1</v>
      </c>
      <c r="D4401" t="s">
        <v>7706</v>
      </c>
      <c r="E4401" t="s">
        <v>10329</v>
      </c>
      <c r="F4401" t="s">
        <v>10330</v>
      </c>
      <c r="G4401">
        <v>6814</v>
      </c>
      <c r="H4401">
        <v>6814</v>
      </c>
      <c r="I4401">
        <v>6814</v>
      </c>
      <c r="J4401">
        <v>6814</v>
      </c>
      <c r="K4401">
        <v>0</v>
      </c>
      <c r="L4401" s="2">
        <v>0</v>
      </c>
      <c r="M4401" s="2">
        <v>0</v>
      </c>
      <c r="N4401" s="2">
        <v>0</v>
      </c>
      <c r="O4401" s="2">
        <v>122.5</v>
      </c>
      <c r="P4401" s="2">
        <v>0</v>
      </c>
      <c r="Q4401" s="2">
        <v>0</v>
      </c>
      <c r="R4401" s="2">
        <v>0</v>
      </c>
      <c r="S4401" s="2">
        <v>0</v>
      </c>
      <c r="T4401" s="2">
        <v>0</v>
      </c>
      <c r="U4401" s="2">
        <v>122.5</v>
      </c>
      <c r="V4401" t="s">
        <v>55</v>
      </c>
    </row>
    <row r="4402" spans="1:22" ht="15.75" hidden="1" thickBot="1" x14ac:dyDescent="0.3">
      <c r="A4402" t="s">
        <v>8153</v>
      </c>
      <c r="B4402" s="6" t="s">
        <v>10414</v>
      </c>
      <c r="C4402" t="s">
        <v>1</v>
      </c>
      <c r="D4402" t="s">
        <v>7706</v>
      </c>
      <c r="E4402" t="s">
        <v>10329</v>
      </c>
      <c r="F4402" t="s">
        <v>10330</v>
      </c>
      <c r="G4402">
        <v>6813</v>
      </c>
      <c r="H4402">
        <v>6813</v>
      </c>
      <c r="I4402">
        <v>6813</v>
      </c>
      <c r="J4402">
        <v>6813</v>
      </c>
      <c r="K4402">
        <v>0</v>
      </c>
      <c r="L4402" s="2">
        <v>0</v>
      </c>
      <c r="M4402" s="2">
        <v>0</v>
      </c>
      <c r="N4402" s="2">
        <v>0</v>
      </c>
      <c r="O4402" s="2">
        <v>5.4</v>
      </c>
      <c r="P4402" s="2">
        <v>0</v>
      </c>
      <c r="Q4402" s="2">
        <v>0</v>
      </c>
      <c r="R4402" s="2">
        <v>0</v>
      </c>
      <c r="S4402" s="2">
        <v>0</v>
      </c>
      <c r="T4402" s="2">
        <v>0</v>
      </c>
      <c r="U4402" s="2">
        <v>5.4</v>
      </c>
      <c r="V4402" t="s">
        <v>55</v>
      </c>
    </row>
    <row r="4403" spans="1:22" ht="15.75" hidden="1" thickBot="1" x14ac:dyDescent="0.3">
      <c r="A4403" t="s">
        <v>8153</v>
      </c>
      <c r="B4403" s="6" t="s">
        <v>10414</v>
      </c>
      <c r="C4403" t="s">
        <v>1</v>
      </c>
      <c r="D4403" t="s">
        <v>7706</v>
      </c>
      <c r="E4403" t="s">
        <v>10329</v>
      </c>
      <c r="F4403" t="s">
        <v>10330</v>
      </c>
      <c r="G4403">
        <v>6812</v>
      </c>
      <c r="H4403">
        <v>6812</v>
      </c>
      <c r="I4403">
        <v>6812</v>
      </c>
      <c r="J4403">
        <v>6812</v>
      </c>
      <c r="K4403">
        <v>0</v>
      </c>
      <c r="L4403" s="2">
        <v>0</v>
      </c>
      <c r="M4403" s="2">
        <v>0</v>
      </c>
      <c r="N4403" s="2">
        <v>0</v>
      </c>
      <c r="O4403" s="2">
        <v>168.44</v>
      </c>
      <c r="P4403" s="2">
        <v>0</v>
      </c>
      <c r="Q4403" s="2">
        <v>0</v>
      </c>
      <c r="R4403" s="2">
        <v>0</v>
      </c>
      <c r="S4403" s="2">
        <v>0</v>
      </c>
      <c r="T4403" s="2">
        <v>0</v>
      </c>
      <c r="U4403" s="2">
        <v>168.44</v>
      </c>
      <c r="V4403" t="s">
        <v>55</v>
      </c>
    </row>
    <row r="4404" spans="1:22" ht="15.75" hidden="1" thickBot="1" x14ac:dyDescent="0.3">
      <c r="A4404" t="s">
        <v>8153</v>
      </c>
      <c r="B4404" s="6" t="s">
        <v>10414</v>
      </c>
      <c r="C4404" t="s">
        <v>1</v>
      </c>
      <c r="D4404" t="s">
        <v>7706</v>
      </c>
      <c r="E4404" t="s">
        <v>10329</v>
      </c>
      <c r="F4404" t="s">
        <v>10330</v>
      </c>
      <c r="G4404">
        <v>6811</v>
      </c>
      <c r="H4404">
        <v>6811</v>
      </c>
      <c r="I4404">
        <v>6811</v>
      </c>
      <c r="J4404">
        <v>6811</v>
      </c>
      <c r="K4404">
        <v>0</v>
      </c>
      <c r="L4404" s="2">
        <v>0</v>
      </c>
      <c r="M4404" s="2">
        <v>0</v>
      </c>
      <c r="N4404" s="2">
        <v>0</v>
      </c>
      <c r="O4404" s="2">
        <v>43.75</v>
      </c>
      <c r="P4404" s="2">
        <v>0</v>
      </c>
      <c r="Q4404" s="2">
        <v>0</v>
      </c>
      <c r="R4404" s="2">
        <v>0</v>
      </c>
      <c r="S4404" s="2">
        <v>0</v>
      </c>
      <c r="T4404" s="2">
        <v>0</v>
      </c>
      <c r="U4404" s="2">
        <v>43.75</v>
      </c>
      <c r="V4404" t="s">
        <v>55</v>
      </c>
    </row>
    <row r="4405" spans="1:22" ht="15.75" hidden="1" thickBot="1" x14ac:dyDescent="0.3">
      <c r="A4405" t="s">
        <v>8153</v>
      </c>
      <c r="B4405" s="6" t="s">
        <v>10414</v>
      </c>
      <c r="C4405" t="s">
        <v>1</v>
      </c>
      <c r="D4405" t="s">
        <v>7706</v>
      </c>
      <c r="E4405" t="s">
        <v>10329</v>
      </c>
      <c r="F4405" t="s">
        <v>10330</v>
      </c>
      <c r="G4405">
        <v>6810</v>
      </c>
      <c r="H4405">
        <v>6810</v>
      </c>
      <c r="I4405">
        <v>6810</v>
      </c>
      <c r="J4405">
        <v>6810</v>
      </c>
      <c r="K4405">
        <v>0</v>
      </c>
      <c r="L4405" s="2">
        <v>0</v>
      </c>
      <c r="M4405" s="2">
        <v>0</v>
      </c>
      <c r="N4405" s="2">
        <v>0</v>
      </c>
      <c r="O4405" s="2">
        <v>424.3</v>
      </c>
      <c r="P4405" s="2">
        <v>0</v>
      </c>
      <c r="Q4405" s="2">
        <v>0</v>
      </c>
      <c r="R4405" s="2">
        <v>0</v>
      </c>
      <c r="S4405" s="2">
        <v>0</v>
      </c>
      <c r="T4405" s="2">
        <v>0</v>
      </c>
      <c r="U4405" s="2">
        <v>424.3</v>
      </c>
      <c r="V4405" t="s">
        <v>55</v>
      </c>
    </row>
    <row r="4406" spans="1:22" ht="15.75" hidden="1" thickBot="1" x14ac:dyDescent="0.3">
      <c r="A4406" t="s">
        <v>8153</v>
      </c>
      <c r="B4406" s="6" t="s">
        <v>10414</v>
      </c>
      <c r="C4406" t="s">
        <v>1</v>
      </c>
      <c r="D4406" t="s">
        <v>7706</v>
      </c>
      <c r="E4406" t="s">
        <v>10329</v>
      </c>
      <c r="F4406" t="s">
        <v>10330</v>
      </c>
      <c r="G4406">
        <v>6809</v>
      </c>
      <c r="H4406">
        <v>6809</v>
      </c>
      <c r="I4406">
        <v>6809</v>
      </c>
      <c r="J4406">
        <v>6809</v>
      </c>
      <c r="K4406">
        <v>0</v>
      </c>
      <c r="L4406" s="2">
        <v>0</v>
      </c>
      <c r="M4406" s="2">
        <v>0</v>
      </c>
      <c r="N4406" s="2">
        <v>0</v>
      </c>
      <c r="O4406" s="2">
        <v>271.60000000000002</v>
      </c>
      <c r="P4406" s="2">
        <v>0</v>
      </c>
      <c r="Q4406" s="2">
        <v>0</v>
      </c>
      <c r="R4406" s="2">
        <v>0</v>
      </c>
      <c r="S4406" s="2">
        <v>0</v>
      </c>
      <c r="T4406" s="2">
        <v>0</v>
      </c>
      <c r="U4406" s="2">
        <v>271.60000000000002</v>
      </c>
      <c r="V4406" t="s">
        <v>55</v>
      </c>
    </row>
    <row r="4407" spans="1:22" ht="15.75" hidden="1" thickBot="1" x14ac:dyDescent="0.3">
      <c r="A4407" t="s">
        <v>8153</v>
      </c>
      <c r="B4407" s="6" t="s">
        <v>10414</v>
      </c>
      <c r="C4407" t="s">
        <v>1</v>
      </c>
      <c r="D4407" t="s">
        <v>7706</v>
      </c>
      <c r="E4407" t="s">
        <v>10329</v>
      </c>
      <c r="F4407" t="s">
        <v>10330</v>
      </c>
      <c r="G4407">
        <v>6808</v>
      </c>
      <c r="H4407">
        <v>6808</v>
      </c>
      <c r="I4407">
        <v>6808</v>
      </c>
      <c r="J4407">
        <v>6808</v>
      </c>
      <c r="K4407">
        <v>0</v>
      </c>
      <c r="L4407" s="2">
        <v>0</v>
      </c>
      <c r="M4407" s="2">
        <v>0</v>
      </c>
      <c r="N4407" s="2">
        <v>0</v>
      </c>
      <c r="O4407" s="2">
        <v>11.5</v>
      </c>
      <c r="P4407" s="2">
        <v>0</v>
      </c>
      <c r="Q4407" s="2">
        <v>0</v>
      </c>
      <c r="R4407" s="2">
        <v>0</v>
      </c>
      <c r="S4407" s="2">
        <v>0</v>
      </c>
      <c r="T4407" s="2">
        <v>0</v>
      </c>
      <c r="U4407" s="2">
        <v>11.5</v>
      </c>
      <c r="V4407" t="s">
        <v>55</v>
      </c>
    </row>
    <row r="4408" spans="1:22" ht="15.75" hidden="1" thickBot="1" x14ac:dyDescent="0.3">
      <c r="A4408" t="s">
        <v>8153</v>
      </c>
      <c r="B4408" s="6" t="s">
        <v>10414</v>
      </c>
      <c r="C4408" t="s">
        <v>1</v>
      </c>
      <c r="D4408" t="s">
        <v>7706</v>
      </c>
      <c r="E4408" t="s">
        <v>10329</v>
      </c>
      <c r="F4408" t="s">
        <v>10330</v>
      </c>
      <c r="G4408">
        <v>6807</v>
      </c>
      <c r="H4408">
        <v>6807</v>
      </c>
      <c r="I4408">
        <v>6807</v>
      </c>
      <c r="J4408">
        <v>6807</v>
      </c>
      <c r="K4408">
        <v>0</v>
      </c>
      <c r="L4408" s="2">
        <v>0</v>
      </c>
      <c r="M4408" s="2">
        <v>0</v>
      </c>
      <c r="N4408" s="2">
        <v>0</v>
      </c>
      <c r="O4408" s="2">
        <v>167.05</v>
      </c>
      <c r="P4408" s="2">
        <v>0</v>
      </c>
      <c r="Q4408" s="2">
        <v>0</v>
      </c>
      <c r="R4408" s="2">
        <v>0</v>
      </c>
      <c r="S4408" s="2">
        <v>0</v>
      </c>
      <c r="T4408" s="2">
        <v>0</v>
      </c>
      <c r="U4408" s="2">
        <v>167.05</v>
      </c>
      <c r="V4408" t="s">
        <v>55</v>
      </c>
    </row>
    <row r="4409" spans="1:22" ht="15.75" hidden="1" thickBot="1" x14ac:dyDescent="0.3">
      <c r="A4409" t="s">
        <v>8153</v>
      </c>
      <c r="B4409" s="6" t="s">
        <v>10414</v>
      </c>
      <c r="C4409" t="s">
        <v>1</v>
      </c>
      <c r="D4409" t="s">
        <v>7706</v>
      </c>
      <c r="E4409" t="s">
        <v>10329</v>
      </c>
      <c r="F4409" t="s">
        <v>10330</v>
      </c>
      <c r="G4409">
        <v>6806</v>
      </c>
      <c r="H4409">
        <v>6806</v>
      </c>
      <c r="I4409">
        <v>6806</v>
      </c>
      <c r="J4409">
        <v>6806</v>
      </c>
      <c r="K4409">
        <v>0</v>
      </c>
      <c r="L4409" s="2">
        <v>0</v>
      </c>
      <c r="M4409" s="2">
        <v>0</v>
      </c>
      <c r="N4409" s="2">
        <v>0</v>
      </c>
      <c r="O4409" s="2">
        <v>61.6</v>
      </c>
      <c r="P4409" s="2">
        <v>0</v>
      </c>
      <c r="Q4409" s="2">
        <v>0</v>
      </c>
      <c r="R4409" s="2">
        <v>0</v>
      </c>
      <c r="S4409" s="2">
        <v>0</v>
      </c>
      <c r="T4409" s="2">
        <v>0</v>
      </c>
      <c r="U4409" s="2">
        <v>61.6</v>
      </c>
      <c r="V4409" t="s">
        <v>55</v>
      </c>
    </row>
    <row r="4410" spans="1:22" ht="15.75" hidden="1" thickBot="1" x14ac:dyDescent="0.3">
      <c r="A4410" t="s">
        <v>8153</v>
      </c>
      <c r="B4410" s="6" t="s">
        <v>10414</v>
      </c>
      <c r="C4410" t="s">
        <v>1</v>
      </c>
      <c r="D4410" t="s">
        <v>7706</v>
      </c>
      <c r="E4410" t="s">
        <v>10329</v>
      </c>
      <c r="F4410" t="s">
        <v>10330</v>
      </c>
      <c r="G4410">
        <v>6805</v>
      </c>
      <c r="H4410">
        <v>6805</v>
      </c>
      <c r="I4410">
        <v>6805</v>
      </c>
      <c r="J4410">
        <v>6805</v>
      </c>
      <c r="K4410">
        <v>0</v>
      </c>
      <c r="L4410" s="2">
        <v>0</v>
      </c>
      <c r="M4410" s="2">
        <v>0</v>
      </c>
      <c r="N4410" s="2">
        <v>0</v>
      </c>
      <c r="O4410" s="2">
        <v>153.9</v>
      </c>
      <c r="P4410" s="2">
        <v>0</v>
      </c>
      <c r="Q4410" s="2">
        <v>0</v>
      </c>
      <c r="R4410" s="2">
        <v>0</v>
      </c>
      <c r="S4410" s="2">
        <v>0</v>
      </c>
      <c r="T4410" s="2">
        <v>0</v>
      </c>
      <c r="U4410" s="2">
        <v>153.9</v>
      </c>
      <c r="V4410" t="s">
        <v>55</v>
      </c>
    </row>
    <row r="4411" spans="1:22" ht="15.75" hidden="1" thickBot="1" x14ac:dyDescent="0.3">
      <c r="A4411" t="s">
        <v>8153</v>
      </c>
      <c r="B4411" s="6" t="s">
        <v>10414</v>
      </c>
      <c r="C4411" t="s">
        <v>1</v>
      </c>
      <c r="D4411" t="s">
        <v>7706</v>
      </c>
      <c r="E4411" t="s">
        <v>10329</v>
      </c>
      <c r="F4411" t="s">
        <v>10330</v>
      </c>
      <c r="G4411">
        <v>6804</v>
      </c>
      <c r="H4411">
        <v>6804</v>
      </c>
      <c r="I4411">
        <v>6804</v>
      </c>
      <c r="J4411">
        <v>6804</v>
      </c>
      <c r="K4411">
        <v>0</v>
      </c>
      <c r="L4411" s="2">
        <v>0</v>
      </c>
      <c r="M4411" s="2">
        <v>0</v>
      </c>
      <c r="N4411" s="2">
        <v>0</v>
      </c>
      <c r="O4411" s="2">
        <v>115.5</v>
      </c>
      <c r="P4411" s="2">
        <v>0</v>
      </c>
      <c r="Q4411" s="2">
        <v>0</v>
      </c>
      <c r="R4411" s="2">
        <v>0</v>
      </c>
      <c r="S4411" s="2">
        <v>0</v>
      </c>
      <c r="T4411" s="2">
        <v>0</v>
      </c>
      <c r="U4411" s="2">
        <v>115.5</v>
      </c>
      <c r="V4411" t="s">
        <v>55</v>
      </c>
    </row>
    <row r="4412" spans="1:22" ht="15.75" hidden="1" thickBot="1" x14ac:dyDescent="0.3">
      <c r="A4412" t="s">
        <v>8153</v>
      </c>
      <c r="B4412" s="6" t="s">
        <v>10414</v>
      </c>
      <c r="C4412" t="s">
        <v>1</v>
      </c>
      <c r="D4412" t="s">
        <v>7706</v>
      </c>
      <c r="E4412" t="s">
        <v>10329</v>
      </c>
      <c r="F4412" t="s">
        <v>10330</v>
      </c>
      <c r="G4412">
        <v>6803</v>
      </c>
      <c r="H4412">
        <v>6803</v>
      </c>
      <c r="I4412">
        <v>6803</v>
      </c>
      <c r="J4412">
        <v>6803</v>
      </c>
      <c r="K4412">
        <v>0</v>
      </c>
      <c r="L4412" s="2">
        <v>0</v>
      </c>
      <c r="M4412" s="2">
        <v>0</v>
      </c>
      <c r="N4412" s="2">
        <v>0</v>
      </c>
      <c r="O4412" s="2">
        <v>335</v>
      </c>
      <c r="P4412" s="2">
        <v>0</v>
      </c>
      <c r="Q4412" s="2">
        <v>0</v>
      </c>
      <c r="R4412" s="2">
        <v>0</v>
      </c>
      <c r="S4412" s="2">
        <v>0</v>
      </c>
      <c r="T4412" s="2">
        <v>0</v>
      </c>
      <c r="U4412" s="2">
        <v>335</v>
      </c>
      <c r="V4412" t="s">
        <v>55</v>
      </c>
    </row>
    <row r="4413" spans="1:22" ht="15.75" hidden="1" thickBot="1" x14ac:dyDescent="0.3">
      <c r="A4413" t="s">
        <v>8153</v>
      </c>
      <c r="B4413" s="6" t="s">
        <v>10414</v>
      </c>
      <c r="C4413" t="s">
        <v>1</v>
      </c>
      <c r="D4413" t="s">
        <v>7706</v>
      </c>
      <c r="E4413" t="s">
        <v>10329</v>
      </c>
      <c r="F4413" t="s">
        <v>10330</v>
      </c>
      <c r="G4413">
        <v>6802</v>
      </c>
      <c r="H4413">
        <v>6802</v>
      </c>
      <c r="I4413">
        <v>6802</v>
      </c>
      <c r="J4413">
        <v>6802</v>
      </c>
      <c r="K4413">
        <v>0</v>
      </c>
      <c r="L4413" s="2">
        <v>0</v>
      </c>
      <c r="M4413" s="2">
        <v>0</v>
      </c>
      <c r="N4413" s="2">
        <v>0</v>
      </c>
      <c r="O4413" s="2">
        <v>55</v>
      </c>
      <c r="P4413" s="2">
        <v>0</v>
      </c>
      <c r="Q4413" s="2">
        <v>0</v>
      </c>
      <c r="R4413" s="2">
        <v>0</v>
      </c>
      <c r="S4413" s="2">
        <v>0</v>
      </c>
      <c r="T4413" s="2">
        <v>0</v>
      </c>
      <c r="U4413" s="2">
        <v>55</v>
      </c>
      <c r="V4413" t="s">
        <v>55</v>
      </c>
    </row>
    <row r="4414" spans="1:22" ht="15.75" hidden="1" thickBot="1" x14ac:dyDescent="0.3">
      <c r="A4414" t="s">
        <v>8153</v>
      </c>
      <c r="B4414" s="6" t="s">
        <v>10414</v>
      </c>
      <c r="C4414" t="s">
        <v>1</v>
      </c>
      <c r="D4414" t="s">
        <v>7706</v>
      </c>
      <c r="E4414" t="s">
        <v>10329</v>
      </c>
      <c r="F4414" t="s">
        <v>10330</v>
      </c>
      <c r="G4414">
        <v>6801</v>
      </c>
      <c r="H4414">
        <v>6801</v>
      </c>
      <c r="I4414">
        <v>6801</v>
      </c>
      <c r="J4414">
        <v>6801</v>
      </c>
      <c r="K4414">
        <v>0</v>
      </c>
      <c r="L4414" s="2">
        <v>0</v>
      </c>
      <c r="M4414" s="2">
        <v>0</v>
      </c>
      <c r="N4414" s="2">
        <v>0</v>
      </c>
      <c r="O4414" s="2">
        <v>18</v>
      </c>
      <c r="P4414" s="2">
        <v>0</v>
      </c>
      <c r="Q4414" s="2">
        <v>0</v>
      </c>
      <c r="R4414" s="2">
        <v>0</v>
      </c>
      <c r="S4414" s="2">
        <v>0</v>
      </c>
      <c r="T4414" s="2">
        <v>0</v>
      </c>
      <c r="U4414" s="2">
        <v>18</v>
      </c>
      <c r="V4414" t="s">
        <v>55</v>
      </c>
    </row>
    <row r="4415" spans="1:22" ht="15.75" hidden="1" thickBot="1" x14ac:dyDescent="0.3">
      <c r="A4415" t="s">
        <v>8153</v>
      </c>
      <c r="B4415" s="6" t="s">
        <v>10414</v>
      </c>
      <c r="C4415" t="s">
        <v>1</v>
      </c>
      <c r="D4415" t="s">
        <v>7706</v>
      </c>
      <c r="E4415" t="s">
        <v>10329</v>
      </c>
      <c r="F4415" t="s">
        <v>10330</v>
      </c>
      <c r="G4415">
        <v>6800</v>
      </c>
      <c r="H4415">
        <v>6800</v>
      </c>
      <c r="I4415">
        <v>6800</v>
      </c>
      <c r="J4415">
        <v>6800</v>
      </c>
      <c r="K4415">
        <v>0</v>
      </c>
      <c r="L4415" s="2">
        <v>0</v>
      </c>
      <c r="M4415" s="2">
        <v>0</v>
      </c>
      <c r="N4415" s="2">
        <v>0</v>
      </c>
      <c r="O4415" s="2">
        <v>104.04</v>
      </c>
      <c r="P4415" s="2">
        <v>0</v>
      </c>
      <c r="Q4415" s="2">
        <v>0</v>
      </c>
      <c r="R4415" s="2">
        <v>0</v>
      </c>
      <c r="S4415" s="2">
        <v>0</v>
      </c>
      <c r="T4415" s="2">
        <v>0</v>
      </c>
      <c r="U4415" s="2">
        <v>104.04</v>
      </c>
      <c r="V4415" t="s">
        <v>55</v>
      </c>
    </row>
    <row r="4416" spans="1:22" ht="15.75" hidden="1" thickBot="1" x14ac:dyDescent="0.3">
      <c r="A4416" t="s">
        <v>8153</v>
      </c>
      <c r="B4416" s="6" t="s">
        <v>10414</v>
      </c>
      <c r="C4416" t="s">
        <v>1</v>
      </c>
      <c r="D4416" t="s">
        <v>7706</v>
      </c>
      <c r="E4416" t="s">
        <v>10329</v>
      </c>
      <c r="F4416" t="s">
        <v>10330</v>
      </c>
      <c r="G4416">
        <v>6799</v>
      </c>
      <c r="H4416">
        <v>6799</v>
      </c>
      <c r="I4416">
        <v>6799</v>
      </c>
      <c r="J4416">
        <v>6799</v>
      </c>
      <c r="K4416">
        <v>0</v>
      </c>
      <c r="L4416" s="2">
        <v>0</v>
      </c>
      <c r="M4416" s="2">
        <v>0</v>
      </c>
      <c r="N4416" s="2">
        <v>0</v>
      </c>
      <c r="O4416" s="2">
        <v>74.52</v>
      </c>
      <c r="P4416" s="2">
        <v>0</v>
      </c>
      <c r="Q4416" s="2">
        <v>0</v>
      </c>
      <c r="R4416" s="2">
        <v>0</v>
      </c>
      <c r="S4416" s="2">
        <v>0</v>
      </c>
      <c r="T4416" s="2">
        <v>0</v>
      </c>
      <c r="U4416" s="2">
        <v>74.52</v>
      </c>
      <c r="V4416" t="s">
        <v>55</v>
      </c>
    </row>
    <row r="4417" spans="1:22" ht="15.75" hidden="1" thickBot="1" x14ac:dyDescent="0.3">
      <c r="A4417" t="s">
        <v>8153</v>
      </c>
      <c r="B4417" s="6" t="s">
        <v>10414</v>
      </c>
      <c r="C4417" t="s">
        <v>1</v>
      </c>
      <c r="D4417" t="s">
        <v>7706</v>
      </c>
      <c r="E4417" t="s">
        <v>10329</v>
      </c>
      <c r="F4417" t="s">
        <v>10330</v>
      </c>
      <c r="G4417">
        <v>6798</v>
      </c>
      <c r="H4417">
        <v>6798</v>
      </c>
      <c r="I4417">
        <v>6798</v>
      </c>
      <c r="J4417">
        <v>6798</v>
      </c>
      <c r="K4417">
        <v>0</v>
      </c>
      <c r="L4417" s="2">
        <v>0</v>
      </c>
      <c r="M4417" s="2">
        <v>0</v>
      </c>
      <c r="N4417" s="2">
        <v>0</v>
      </c>
      <c r="O4417" s="2">
        <v>60</v>
      </c>
      <c r="P4417" s="2">
        <v>0</v>
      </c>
      <c r="Q4417" s="2">
        <v>0</v>
      </c>
      <c r="R4417" s="2">
        <v>0</v>
      </c>
      <c r="S4417" s="2">
        <v>0</v>
      </c>
      <c r="T4417" s="2">
        <v>0</v>
      </c>
      <c r="U4417" s="2">
        <v>60</v>
      </c>
      <c r="V4417" t="s">
        <v>55</v>
      </c>
    </row>
    <row r="4418" spans="1:22" ht="15.75" hidden="1" thickBot="1" x14ac:dyDescent="0.3">
      <c r="A4418" t="s">
        <v>8153</v>
      </c>
      <c r="B4418" s="6" t="s">
        <v>10414</v>
      </c>
      <c r="C4418" t="s">
        <v>1</v>
      </c>
      <c r="D4418" t="s">
        <v>7706</v>
      </c>
      <c r="E4418" t="s">
        <v>10329</v>
      </c>
      <c r="F4418" t="s">
        <v>10330</v>
      </c>
      <c r="G4418">
        <v>6797</v>
      </c>
      <c r="H4418">
        <v>6797</v>
      </c>
      <c r="I4418">
        <v>6797</v>
      </c>
      <c r="J4418">
        <v>6797</v>
      </c>
      <c r="K4418">
        <v>0</v>
      </c>
      <c r="L4418" s="2">
        <v>0</v>
      </c>
      <c r="M4418" s="2">
        <v>0</v>
      </c>
      <c r="N4418" s="2">
        <v>0</v>
      </c>
      <c r="O4418" s="2">
        <v>50</v>
      </c>
      <c r="P4418" s="2">
        <v>0</v>
      </c>
      <c r="Q4418" s="2">
        <v>0</v>
      </c>
      <c r="R4418" s="2">
        <v>0</v>
      </c>
      <c r="S4418" s="2">
        <v>0</v>
      </c>
      <c r="T4418" s="2">
        <v>0</v>
      </c>
      <c r="U4418" s="2">
        <v>50</v>
      </c>
      <c r="V4418" t="s">
        <v>55</v>
      </c>
    </row>
    <row r="4419" spans="1:22" ht="15.75" hidden="1" thickBot="1" x14ac:dyDescent="0.3">
      <c r="A4419" t="s">
        <v>8153</v>
      </c>
      <c r="B4419" s="6" t="s">
        <v>10414</v>
      </c>
      <c r="C4419" t="s">
        <v>1</v>
      </c>
      <c r="D4419" t="s">
        <v>7706</v>
      </c>
      <c r="E4419" t="s">
        <v>10329</v>
      </c>
      <c r="F4419" t="s">
        <v>10330</v>
      </c>
      <c r="G4419">
        <v>6796</v>
      </c>
      <c r="H4419">
        <v>6796</v>
      </c>
      <c r="I4419">
        <v>6796</v>
      </c>
      <c r="J4419">
        <v>6796</v>
      </c>
      <c r="K4419">
        <v>0</v>
      </c>
      <c r="L4419" s="2">
        <v>0</v>
      </c>
      <c r="M4419" s="2">
        <v>0</v>
      </c>
      <c r="N4419" s="2">
        <v>0</v>
      </c>
      <c r="O4419" s="2">
        <v>169.96</v>
      </c>
      <c r="P4419" s="2">
        <v>0</v>
      </c>
      <c r="Q4419" s="2">
        <v>0</v>
      </c>
      <c r="R4419" s="2">
        <v>0</v>
      </c>
      <c r="S4419" s="2">
        <v>0</v>
      </c>
      <c r="T4419" s="2">
        <v>0</v>
      </c>
      <c r="U4419" s="2">
        <v>169.96</v>
      </c>
      <c r="V4419" t="s">
        <v>55</v>
      </c>
    </row>
    <row r="4420" spans="1:22" ht="15.75" hidden="1" thickBot="1" x14ac:dyDescent="0.3">
      <c r="A4420" t="s">
        <v>8153</v>
      </c>
      <c r="B4420" s="6" t="s">
        <v>10414</v>
      </c>
      <c r="C4420" t="s">
        <v>1</v>
      </c>
      <c r="D4420" t="s">
        <v>7706</v>
      </c>
      <c r="E4420" t="s">
        <v>10329</v>
      </c>
      <c r="F4420" t="s">
        <v>10330</v>
      </c>
      <c r="G4420">
        <v>6795</v>
      </c>
      <c r="H4420">
        <v>6795</v>
      </c>
      <c r="I4420">
        <v>6795</v>
      </c>
      <c r="J4420">
        <v>6795</v>
      </c>
      <c r="K4420">
        <v>0</v>
      </c>
      <c r="L4420" s="2">
        <v>0</v>
      </c>
      <c r="M4420" s="2">
        <v>0</v>
      </c>
      <c r="N4420" s="2">
        <v>0</v>
      </c>
      <c r="O4420" s="2">
        <v>309.8</v>
      </c>
      <c r="P4420" s="2">
        <v>0</v>
      </c>
      <c r="Q4420" s="2">
        <v>0</v>
      </c>
      <c r="R4420" s="2">
        <v>0</v>
      </c>
      <c r="S4420" s="2">
        <v>0</v>
      </c>
      <c r="T4420" s="2">
        <v>0</v>
      </c>
      <c r="U4420" s="2">
        <v>309.8</v>
      </c>
      <c r="V4420" t="s">
        <v>55</v>
      </c>
    </row>
    <row r="4421" spans="1:22" ht="15.75" hidden="1" thickBot="1" x14ac:dyDescent="0.3">
      <c r="A4421" t="s">
        <v>8153</v>
      </c>
      <c r="B4421" s="6" t="s">
        <v>10414</v>
      </c>
      <c r="C4421" t="s">
        <v>1</v>
      </c>
      <c r="D4421" t="s">
        <v>7706</v>
      </c>
      <c r="E4421" t="s">
        <v>10329</v>
      </c>
      <c r="F4421" t="s">
        <v>10330</v>
      </c>
      <c r="G4421">
        <v>6794</v>
      </c>
      <c r="H4421">
        <v>6794</v>
      </c>
      <c r="I4421">
        <v>6794</v>
      </c>
      <c r="J4421">
        <v>6794</v>
      </c>
      <c r="K4421">
        <v>0</v>
      </c>
      <c r="L4421" s="2">
        <v>0</v>
      </c>
      <c r="M4421" s="2">
        <v>0</v>
      </c>
      <c r="N4421" s="2">
        <v>0</v>
      </c>
      <c r="O4421" s="2">
        <v>43.79</v>
      </c>
      <c r="P4421" s="2">
        <v>0</v>
      </c>
      <c r="Q4421" s="2">
        <v>0</v>
      </c>
      <c r="R4421" s="2">
        <v>0</v>
      </c>
      <c r="S4421" s="2">
        <v>0</v>
      </c>
      <c r="T4421" s="2">
        <v>0</v>
      </c>
      <c r="U4421" s="2">
        <v>43.79</v>
      </c>
      <c r="V4421" t="s">
        <v>55</v>
      </c>
    </row>
    <row r="4422" spans="1:22" ht="15.75" hidden="1" thickBot="1" x14ac:dyDescent="0.3">
      <c r="A4422" t="s">
        <v>8153</v>
      </c>
      <c r="B4422" s="6" t="s">
        <v>10413</v>
      </c>
      <c r="C4422" t="s">
        <v>1</v>
      </c>
      <c r="D4422" t="s">
        <v>7706</v>
      </c>
      <c r="E4422" t="s">
        <v>10329</v>
      </c>
      <c r="F4422" t="s">
        <v>10330</v>
      </c>
      <c r="G4422">
        <v>6793</v>
      </c>
      <c r="H4422">
        <v>6793</v>
      </c>
      <c r="I4422">
        <v>6793</v>
      </c>
      <c r="J4422">
        <v>6793</v>
      </c>
      <c r="K4422">
        <v>0</v>
      </c>
      <c r="L4422" s="2">
        <v>0</v>
      </c>
      <c r="M4422" s="2">
        <v>0</v>
      </c>
      <c r="N4422" s="2">
        <v>0</v>
      </c>
      <c r="O4422" s="2">
        <v>27</v>
      </c>
      <c r="P4422" s="2">
        <v>0</v>
      </c>
      <c r="Q4422" s="2">
        <v>0</v>
      </c>
      <c r="R4422" s="2">
        <v>0</v>
      </c>
      <c r="S4422" s="2">
        <v>0</v>
      </c>
      <c r="T4422" s="2">
        <v>0</v>
      </c>
      <c r="U4422" s="2">
        <v>27</v>
      </c>
      <c r="V4422" t="s">
        <v>55</v>
      </c>
    </row>
    <row r="4423" spans="1:22" ht="15.75" hidden="1" thickBot="1" x14ac:dyDescent="0.3">
      <c r="A4423" t="s">
        <v>8153</v>
      </c>
      <c r="B4423" s="6" t="s">
        <v>10413</v>
      </c>
      <c r="C4423" t="s">
        <v>1</v>
      </c>
      <c r="D4423" t="s">
        <v>7706</v>
      </c>
      <c r="E4423" t="s">
        <v>10329</v>
      </c>
      <c r="F4423" t="s">
        <v>10330</v>
      </c>
      <c r="G4423">
        <v>6792</v>
      </c>
      <c r="H4423">
        <v>6792</v>
      </c>
      <c r="I4423">
        <v>6792</v>
      </c>
      <c r="J4423">
        <v>6792</v>
      </c>
      <c r="K4423">
        <v>0</v>
      </c>
      <c r="L4423" s="2">
        <v>0</v>
      </c>
      <c r="M4423" s="2">
        <v>0</v>
      </c>
      <c r="N4423" s="2">
        <v>0</v>
      </c>
      <c r="O4423" s="2">
        <v>37.799999999999997</v>
      </c>
      <c r="P4423" s="2">
        <v>0</v>
      </c>
      <c r="Q4423" s="2">
        <v>0</v>
      </c>
      <c r="R4423" s="2">
        <v>0</v>
      </c>
      <c r="S4423" s="2">
        <v>0</v>
      </c>
      <c r="T4423" s="2">
        <v>0</v>
      </c>
      <c r="U4423" s="2">
        <v>37.799999999999997</v>
      </c>
      <c r="V4423" t="s">
        <v>55</v>
      </c>
    </row>
    <row r="4424" spans="1:22" ht="15.75" hidden="1" thickBot="1" x14ac:dyDescent="0.3">
      <c r="A4424" t="s">
        <v>8153</v>
      </c>
      <c r="B4424" s="6" t="s">
        <v>10413</v>
      </c>
      <c r="C4424" t="s">
        <v>1</v>
      </c>
      <c r="D4424" t="s">
        <v>7706</v>
      </c>
      <c r="E4424" t="s">
        <v>10329</v>
      </c>
      <c r="F4424" t="s">
        <v>10330</v>
      </c>
      <c r="G4424">
        <v>6791</v>
      </c>
      <c r="H4424">
        <v>6791</v>
      </c>
      <c r="I4424">
        <v>6791</v>
      </c>
      <c r="J4424">
        <v>6791</v>
      </c>
      <c r="K4424">
        <v>0</v>
      </c>
      <c r="L4424" s="2">
        <v>0</v>
      </c>
      <c r="M4424" s="2">
        <v>0</v>
      </c>
      <c r="N4424" s="2">
        <v>0</v>
      </c>
      <c r="O4424" s="2">
        <v>45</v>
      </c>
      <c r="P4424" s="2">
        <v>0</v>
      </c>
      <c r="Q4424" s="2">
        <v>0</v>
      </c>
      <c r="R4424" s="2">
        <v>0</v>
      </c>
      <c r="S4424" s="2">
        <v>0</v>
      </c>
      <c r="T4424" s="2">
        <v>0</v>
      </c>
      <c r="U4424" s="2">
        <v>45</v>
      </c>
      <c r="V4424" t="s">
        <v>55</v>
      </c>
    </row>
    <row r="4425" spans="1:22" ht="15.75" hidden="1" thickBot="1" x14ac:dyDescent="0.3">
      <c r="A4425" t="s">
        <v>8153</v>
      </c>
      <c r="B4425" s="6" t="s">
        <v>10413</v>
      </c>
      <c r="C4425" t="s">
        <v>1</v>
      </c>
      <c r="D4425" t="s">
        <v>7706</v>
      </c>
      <c r="E4425" t="s">
        <v>10329</v>
      </c>
      <c r="F4425" t="s">
        <v>10330</v>
      </c>
      <c r="G4425">
        <v>6790</v>
      </c>
      <c r="H4425">
        <v>6790</v>
      </c>
      <c r="I4425">
        <v>6790</v>
      </c>
      <c r="J4425">
        <v>6790</v>
      </c>
      <c r="K4425">
        <v>0</v>
      </c>
      <c r="L4425" s="2">
        <v>0</v>
      </c>
      <c r="M4425" s="2">
        <v>0</v>
      </c>
      <c r="N4425" s="2">
        <v>0</v>
      </c>
      <c r="O4425" s="2">
        <v>469</v>
      </c>
      <c r="P4425" s="2">
        <v>0</v>
      </c>
      <c r="Q4425" s="2">
        <v>0</v>
      </c>
      <c r="R4425" s="2">
        <v>0</v>
      </c>
      <c r="S4425" s="2">
        <v>0</v>
      </c>
      <c r="T4425" s="2">
        <v>0</v>
      </c>
      <c r="U4425" s="2">
        <v>469</v>
      </c>
      <c r="V4425" t="s">
        <v>55</v>
      </c>
    </row>
    <row r="4426" spans="1:22" ht="15.75" hidden="1" thickBot="1" x14ac:dyDescent="0.3">
      <c r="A4426" t="s">
        <v>8153</v>
      </c>
      <c r="B4426" s="6" t="s">
        <v>10413</v>
      </c>
      <c r="C4426" t="s">
        <v>1</v>
      </c>
      <c r="D4426" t="s">
        <v>7706</v>
      </c>
      <c r="E4426" t="s">
        <v>10329</v>
      </c>
      <c r="F4426" t="s">
        <v>10330</v>
      </c>
      <c r="G4426">
        <v>6789</v>
      </c>
      <c r="H4426">
        <v>6789</v>
      </c>
      <c r="I4426">
        <v>6789</v>
      </c>
      <c r="J4426">
        <v>6789</v>
      </c>
      <c r="K4426">
        <v>0</v>
      </c>
      <c r="L4426" s="2">
        <v>0</v>
      </c>
      <c r="M4426" s="2">
        <v>0</v>
      </c>
      <c r="N4426" s="2">
        <v>0</v>
      </c>
      <c r="O4426" s="2">
        <v>90</v>
      </c>
      <c r="P4426" s="2">
        <v>0</v>
      </c>
      <c r="Q4426" s="2">
        <v>0</v>
      </c>
      <c r="R4426" s="2">
        <v>0</v>
      </c>
      <c r="S4426" s="2">
        <v>0</v>
      </c>
      <c r="T4426" s="2">
        <v>0</v>
      </c>
      <c r="U4426" s="2">
        <v>90</v>
      </c>
      <c r="V4426" t="s">
        <v>55</v>
      </c>
    </row>
    <row r="4427" spans="1:22" ht="15.75" hidden="1" thickBot="1" x14ac:dyDescent="0.3">
      <c r="A4427" t="s">
        <v>8153</v>
      </c>
      <c r="B4427" s="6" t="s">
        <v>10413</v>
      </c>
      <c r="C4427" t="s">
        <v>1</v>
      </c>
      <c r="D4427" t="s">
        <v>7706</v>
      </c>
      <c r="E4427" t="s">
        <v>10329</v>
      </c>
      <c r="F4427" t="s">
        <v>10330</v>
      </c>
      <c r="G4427">
        <v>6788</v>
      </c>
      <c r="H4427">
        <v>6788</v>
      </c>
      <c r="I4427">
        <v>6788</v>
      </c>
      <c r="J4427">
        <v>6788</v>
      </c>
      <c r="K4427">
        <v>0</v>
      </c>
      <c r="L4427" s="2">
        <v>0</v>
      </c>
      <c r="M4427" s="2">
        <v>0</v>
      </c>
      <c r="N4427" s="2">
        <v>0</v>
      </c>
      <c r="O4427" s="2">
        <v>130.5</v>
      </c>
      <c r="P4427" s="2">
        <v>0</v>
      </c>
      <c r="Q4427" s="2">
        <v>0</v>
      </c>
      <c r="R4427" s="2">
        <v>0</v>
      </c>
      <c r="S4427" s="2">
        <v>0</v>
      </c>
      <c r="T4427" s="2">
        <v>0</v>
      </c>
      <c r="U4427" s="2">
        <v>130.5</v>
      </c>
      <c r="V4427" t="s">
        <v>55</v>
      </c>
    </row>
    <row r="4428" spans="1:22" ht="15.75" hidden="1" thickBot="1" x14ac:dyDescent="0.3">
      <c r="A4428" t="s">
        <v>8153</v>
      </c>
      <c r="B4428" s="6" t="s">
        <v>10413</v>
      </c>
      <c r="C4428" t="s">
        <v>1</v>
      </c>
      <c r="D4428" t="s">
        <v>7706</v>
      </c>
      <c r="E4428" t="s">
        <v>10329</v>
      </c>
      <c r="F4428" t="s">
        <v>10330</v>
      </c>
      <c r="G4428">
        <v>6787</v>
      </c>
      <c r="H4428">
        <v>6787</v>
      </c>
      <c r="I4428">
        <v>6787</v>
      </c>
      <c r="J4428">
        <v>6787</v>
      </c>
      <c r="K4428">
        <v>0</v>
      </c>
      <c r="L4428" s="2">
        <v>0</v>
      </c>
      <c r="M4428" s="2">
        <v>0</v>
      </c>
      <c r="N4428" s="2">
        <v>0</v>
      </c>
      <c r="O4428" s="2">
        <v>82.59</v>
      </c>
      <c r="P4428" s="2">
        <v>0</v>
      </c>
      <c r="Q4428" s="2">
        <v>0</v>
      </c>
      <c r="R4428" s="2">
        <v>0</v>
      </c>
      <c r="S4428" s="2">
        <v>0</v>
      </c>
      <c r="T4428" s="2">
        <v>0</v>
      </c>
      <c r="U4428" s="2">
        <v>82.59</v>
      </c>
      <c r="V4428" t="s">
        <v>55</v>
      </c>
    </row>
    <row r="4429" spans="1:22" ht="15.75" hidden="1" thickBot="1" x14ac:dyDescent="0.3">
      <c r="A4429" t="s">
        <v>8153</v>
      </c>
      <c r="B4429" s="6" t="s">
        <v>10413</v>
      </c>
      <c r="C4429" t="s">
        <v>1</v>
      </c>
      <c r="D4429" t="s">
        <v>7706</v>
      </c>
      <c r="E4429" t="s">
        <v>10329</v>
      </c>
      <c r="F4429" t="s">
        <v>10330</v>
      </c>
      <c r="G4429">
        <v>6786</v>
      </c>
      <c r="H4429">
        <v>6786</v>
      </c>
      <c r="I4429">
        <v>6786</v>
      </c>
      <c r="J4429">
        <v>6786</v>
      </c>
      <c r="K4429">
        <v>0</v>
      </c>
      <c r="L4429" s="2">
        <v>0</v>
      </c>
      <c r="M4429" s="2">
        <v>0</v>
      </c>
      <c r="N4429" s="2">
        <v>0</v>
      </c>
      <c r="O4429" s="2">
        <v>255.5</v>
      </c>
      <c r="P4429" s="2">
        <v>0</v>
      </c>
      <c r="Q4429" s="2">
        <v>0</v>
      </c>
      <c r="R4429" s="2">
        <v>0</v>
      </c>
      <c r="S4429" s="2">
        <v>0</v>
      </c>
      <c r="T4429" s="2">
        <v>0</v>
      </c>
      <c r="U4429" s="2">
        <v>255.5</v>
      </c>
      <c r="V4429" t="s">
        <v>55</v>
      </c>
    </row>
    <row r="4430" spans="1:22" ht="15.75" hidden="1" thickBot="1" x14ac:dyDescent="0.3">
      <c r="A4430" t="s">
        <v>8153</v>
      </c>
      <c r="B4430" s="6" t="s">
        <v>10413</v>
      </c>
      <c r="C4430" t="s">
        <v>1</v>
      </c>
      <c r="D4430" t="s">
        <v>7706</v>
      </c>
      <c r="E4430" t="s">
        <v>10329</v>
      </c>
      <c r="F4430" t="s">
        <v>10330</v>
      </c>
      <c r="G4430">
        <v>6785</v>
      </c>
      <c r="H4430">
        <v>6785</v>
      </c>
      <c r="I4430">
        <v>6785</v>
      </c>
      <c r="J4430">
        <v>6785</v>
      </c>
      <c r="K4430">
        <v>0</v>
      </c>
      <c r="L4430" s="2">
        <v>0</v>
      </c>
      <c r="M4430" s="2">
        <v>0</v>
      </c>
      <c r="N4430" s="2">
        <v>0</v>
      </c>
      <c r="O4430" s="2">
        <v>288</v>
      </c>
      <c r="P4430" s="2">
        <v>0</v>
      </c>
      <c r="Q4430" s="2">
        <v>0</v>
      </c>
      <c r="R4430" s="2">
        <v>0</v>
      </c>
      <c r="S4430" s="2">
        <v>0</v>
      </c>
      <c r="T4430" s="2">
        <v>0</v>
      </c>
      <c r="U4430" s="2">
        <v>288</v>
      </c>
      <c r="V4430" t="s">
        <v>55</v>
      </c>
    </row>
    <row r="4431" spans="1:22" ht="15.75" hidden="1" thickBot="1" x14ac:dyDescent="0.3">
      <c r="A4431" t="s">
        <v>8153</v>
      </c>
      <c r="B4431" s="6" t="s">
        <v>10413</v>
      </c>
      <c r="C4431" t="s">
        <v>1</v>
      </c>
      <c r="D4431" t="s">
        <v>7706</v>
      </c>
      <c r="E4431" t="s">
        <v>10329</v>
      </c>
      <c r="F4431" t="s">
        <v>10330</v>
      </c>
      <c r="G4431">
        <v>6784</v>
      </c>
      <c r="H4431">
        <v>6784</v>
      </c>
      <c r="I4431">
        <v>6784</v>
      </c>
      <c r="J4431">
        <v>6784</v>
      </c>
      <c r="K4431">
        <v>0</v>
      </c>
      <c r="L4431" s="2">
        <v>0</v>
      </c>
      <c r="M4431" s="2">
        <v>0</v>
      </c>
      <c r="N4431" s="2">
        <v>0</v>
      </c>
      <c r="O4431" s="2">
        <v>66</v>
      </c>
      <c r="P4431" s="2">
        <v>0</v>
      </c>
      <c r="Q4431" s="2">
        <v>0</v>
      </c>
      <c r="R4431" s="2">
        <v>0</v>
      </c>
      <c r="S4431" s="2">
        <v>0</v>
      </c>
      <c r="T4431" s="2">
        <v>0</v>
      </c>
      <c r="U4431" s="2">
        <v>66</v>
      </c>
      <c r="V4431" t="s">
        <v>55</v>
      </c>
    </row>
    <row r="4432" spans="1:22" ht="15.75" hidden="1" thickBot="1" x14ac:dyDescent="0.3">
      <c r="A4432" t="s">
        <v>8153</v>
      </c>
      <c r="B4432" s="6" t="s">
        <v>10413</v>
      </c>
      <c r="C4432" t="s">
        <v>1</v>
      </c>
      <c r="D4432" t="s">
        <v>7706</v>
      </c>
      <c r="E4432" t="s">
        <v>10329</v>
      </c>
      <c r="F4432" t="s">
        <v>10330</v>
      </c>
      <c r="G4432">
        <v>6783</v>
      </c>
      <c r="H4432">
        <v>6783</v>
      </c>
      <c r="I4432">
        <v>6783</v>
      </c>
      <c r="J4432">
        <v>6783</v>
      </c>
      <c r="K4432">
        <v>0</v>
      </c>
      <c r="L4432" s="2">
        <v>0</v>
      </c>
      <c r="M4432" s="2">
        <v>0</v>
      </c>
      <c r="N4432" s="2">
        <v>0</v>
      </c>
      <c r="O4432" s="2">
        <v>90</v>
      </c>
      <c r="P4432" s="2">
        <v>0</v>
      </c>
      <c r="Q4432" s="2">
        <v>0</v>
      </c>
      <c r="R4432" s="2">
        <v>0</v>
      </c>
      <c r="S4432" s="2">
        <v>0</v>
      </c>
      <c r="T4432" s="2">
        <v>0</v>
      </c>
      <c r="U4432" s="2">
        <v>90</v>
      </c>
      <c r="V4432" t="s">
        <v>55</v>
      </c>
    </row>
    <row r="4433" spans="1:22" ht="15.75" hidden="1" thickBot="1" x14ac:dyDescent="0.3">
      <c r="A4433" t="s">
        <v>8153</v>
      </c>
      <c r="B4433" s="6" t="s">
        <v>10413</v>
      </c>
      <c r="C4433" t="s">
        <v>1</v>
      </c>
      <c r="D4433" t="s">
        <v>7706</v>
      </c>
      <c r="E4433" t="s">
        <v>10329</v>
      </c>
      <c r="F4433" t="s">
        <v>10330</v>
      </c>
      <c r="G4433">
        <v>6782</v>
      </c>
      <c r="H4433">
        <v>6782</v>
      </c>
      <c r="I4433">
        <v>6782</v>
      </c>
      <c r="J4433">
        <v>6782</v>
      </c>
      <c r="K4433">
        <v>0</v>
      </c>
      <c r="L4433" s="2">
        <v>0</v>
      </c>
      <c r="M4433" s="2">
        <v>0</v>
      </c>
      <c r="N4433" s="2">
        <v>0</v>
      </c>
      <c r="O4433" s="2">
        <v>58.6</v>
      </c>
      <c r="P4433" s="2">
        <v>0</v>
      </c>
      <c r="Q4433" s="2">
        <v>0</v>
      </c>
      <c r="R4433" s="2">
        <v>0</v>
      </c>
      <c r="S4433" s="2">
        <v>0</v>
      </c>
      <c r="T4433" s="2">
        <v>0</v>
      </c>
      <c r="U4433" s="2">
        <v>58.6</v>
      </c>
      <c r="V4433" t="s">
        <v>55</v>
      </c>
    </row>
    <row r="4434" spans="1:22" ht="15.75" hidden="1" thickBot="1" x14ac:dyDescent="0.3">
      <c r="A4434" t="s">
        <v>8153</v>
      </c>
      <c r="B4434" s="6" t="s">
        <v>10413</v>
      </c>
      <c r="C4434" t="s">
        <v>1</v>
      </c>
      <c r="D4434" t="s">
        <v>7706</v>
      </c>
      <c r="E4434" t="s">
        <v>10329</v>
      </c>
      <c r="F4434" t="s">
        <v>10330</v>
      </c>
      <c r="G4434">
        <v>6781</v>
      </c>
      <c r="H4434">
        <v>6781</v>
      </c>
      <c r="I4434">
        <v>6781</v>
      </c>
      <c r="J4434">
        <v>6781</v>
      </c>
      <c r="K4434">
        <v>0</v>
      </c>
      <c r="L4434" s="2">
        <v>0</v>
      </c>
      <c r="M4434" s="2">
        <v>0</v>
      </c>
      <c r="N4434" s="2">
        <v>0</v>
      </c>
      <c r="O4434" s="2">
        <v>100.9</v>
      </c>
      <c r="P4434" s="2">
        <v>0</v>
      </c>
      <c r="Q4434" s="2">
        <v>0</v>
      </c>
      <c r="R4434" s="2">
        <v>0</v>
      </c>
      <c r="S4434" s="2">
        <v>0</v>
      </c>
      <c r="T4434" s="2">
        <v>0</v>
      </c>
      <c r="U4434" s="2">
        <v>100.9</v>
      </c>
      <c r="V4434" t="s">
        <v>55</v>
      </c>
    </row>
    <row r="4435" spans="1:22" ht="15.75" hidden="1" thickBot="1" x14ac:dyDescent="0.3">
      <c r="A4435" t="s">
        <v>8153</v>
      </c>
      <c r="B4435" s="6" t="s">
        <v>10413</v>
      </c>
      <c r="C4435" t="s">
        <v>1</v>
      </c>
      <c r="D4435" t="s">
        <v>7706</v>
      </c>
      <c r="E4435" t="s">
        <v>10329</v>
      </c>
      <c r="F4435" t="s">
        <v>10330</v>
      </c>
      <c r="G4435">
        <v>6780</v>
      </c>
      <c r="H4435">
        <v>6780</v>
      </c>
      <c r="I4435">
        <v>6780</v>
      </c>
      <c r="J4435">
        <v>6780</v>
      </c>
      <c r="K4435">
        <v>0</v>
      </c>
      <c r="L4435" s="2">
        <v>0</v>
      </c>
      <c r="M4435" s="2">
        <v>0</v>
      </c>
      <c r="N4435" s="2">
        <v>0</v>
      </c>
      <c r="O4435" s="2">
        <v>45</v>
      </c>
      <c r="P4435" s="2">
        <v>0</v>
      </c>
      <c r="Q4435" s="2">
        <v>0</v>
      </c>
      <c r="R4435" s="2">
        <v>0</v>
      </c>
      <c r="S4435" s="2">
        <v>0</v>
      </c>
      <c r="T4435" s="2">
        <v>0</v>
      </c>
      <c r="U4435" s="2">
        <v>45</v>
      </c>
      <c r="V4435" t="s">
        <v>55</v>
      </c>
    </row>
    <row r="4436" spans="1:22" ht="15.75" hidden="1" thickBot="1" x14ac:dyDescent="0.3">
      <c r="A4436" t="s">
        <v>8153</v>
      </c>
      <c r="B4436" s="6" t="s">
        <v>10413</v>
      </c>
      <c r="C4436" t="s">
        <v>1</v>
      </c>
      <c r="D4436" t="s">
        <v>7706</v>
      </c>
      <c r="E4436" t="s">
        <v>10329</v>
      </c>
      <c r="F4436" t="s">
        <v>10330</v>
      </c>
      <c r="G4436">
        <v>6779</v>
      </c>
      <c r="H4436">
        <v>6779</v>
      </c>
      <c r="I4436">
        <v>6779</v>
      </c>
      <c r="J4436">
        <v>6779</v>
      </c>
      <c r="K4436">
        <v>0</v>
      </c>
      <c r="L4436" s="2">
        <v>0</v>
      </c>
      <c r="M4436" s="2">
        <v>0</v>
      </c>
      <c r="N4436" s="2">
        <v>0</v>
      </c>
      <c r="O4436" s="2">
        <v>87.5</v>
      </c>
      <c r="P4436" s="2">
        <v>0</v>
      </c>
      <c r="Q4436" s="2">
        <v>0</v>
      </c>
      <c r="R4436" s="2">
        <v>0</v>
      </c>
      <c r="S4436" s="2">
        <v>0</v>
      </c>
      <c r="T4436" s="2">
        <v>0</v>
      </c>
      <c r="U4436" s="2">
        <v>87.5</v>
      </c>
      <c r="V4436" t="s">
        <v>55</v>
      </c>
    </row>
    <row r="4437" spans="1:22" ht="15.75" hidden="1" thickBot="1" x14ac:dyDescent="0.3">
      <c r="A4437" t="s">
        <v>8153</v>
      </c>
      <c r="B4437" s="6" t="s">
        <v>10413</v>
      </c>
      <c r="C4437" t="s">
        <v>1</v>
      </c>
      <c r="D4437" t="s">
        <v>7706</v>
      </c>
      <c r="E4437" t="s">
        <v>10329</v>
      </c>
      <c r="F4437" t="s">
        <v>10330</v>
      </c>
      <c r="G4437">
        <v>6778</v>
      </c>
      <c r="H4437">
        <v>6778</v>
      </c>
      <c r="I4437">
        <v>6778</v>
      </c>
      <c r="J4437">
        <v>6778</v>
      </c>
      <c r="K4437">
        <v>0</v>
      </c>
      <c r="L4437" s="2">
        <v>0</v>
      </c>
      <c r="M4437" s="2">
        <v>0</v>
      </c>
      <c r="N4437" s="2">
        <v>0</v>
      </c>
      <c r="O4437" s="2">
        <v>780</v>
      </c>
      <c r="P4437" s="2">
        <v>0</v>
      </c>
      <c r="Q4437" s="2">
        <v>0</v>
      </c>
      <c r="R4437" s="2">
        <v>0</v>
      </c>
      <c r="S4437" s="2">
        <v>0</v>
      </c>
      <c r="T4437" s="2">
        <v>0</v>
      </c>
      <c r="U4437" s="2">
        <v>780</v>
      </c>
      <c r="V4437" t="s">
        <v>55</v>
      </c>
    </row>
    <row r="4438" spans="1:22" ht="15.75" hidden="1" thickBot="1" x14ac:dyDescent="0.3">
      <c r="A4438" t="s">
        <v>8153</v>
      </c>
      <c r="B4438" s="6" t="s">
        <v>10413</v>
      </c>
      <c r="C4438" t="s">
        <v>1</v>
      </c>
      <c r="D4438" t="s">
        <v>7706</v>
      </c>
      <c r="E4438" t="s">
        <v>10329</v>
      </c>
      <c r="F4438" t="s">
        <v>10330</v>
      </c>
      <c r="G4438">
        <v>6777</v>
      </c>
      <c r="H4438">
        <v>6777</v>
      </c>
      <c r="I4438">
        <v>6777</v>
      </c>
      <c r="J4438">
        <v>6777</v>
      </c>
      <c r="K4438">
        <v>0</v>
      </c>
      <c r="L4438" s="2">
        <v>0</v>
      </c>
      <c r="M4438" s="2">
        <v>0</v>
      </c>
      <c r="N4438" s="2">
        <v>0</v>
      </c>
      <c r="O4438" s="2">
        <v>95</v>
      </c>
      <c r="P4438" s="2">
        <v>0</v>
      </c>
      <c r="Q4438" s="2">
        <v>0</v>
      </c>
      <c r="R4438" s="2">
        <v>0</v>
      </c>
      <c r="S4438" s="2">
        <v>0</v>
      </c>
      <c r="T4438" s="2">
        <v>0</v>
      </c>
      <c r="U4438" s="2">
        <v>95</v>
      </c>
      <c r="V4438" t="s">
        <v>55</v>
      </c>
    </row>
    <row r="4439" spans="1:22" ht="15.75" hidden="1" thickBot="1" x14ac:dyDescent="0.3">
      <c r="A4439" t="s">
        <v>8153</v>
      </c>
      <c r="B4439" s="6" t="s">
        <v>10413</v>
      </c>
      <c r="C4439" t="s">
        <v>1</v>
      </c>
      <c r="D4439" t="s">
        <v>7706</v>
      </c>
      <c r="E4439" t="s">
        <v>10329</v>
      </c>
      <c r="F4439" t="s">
        <v>10330</v>
      </c>
      <c r="G4439">
        <v>6776</v>
      </c>
      <c r="H4439">
        <v>6776</v>
      </c>
      <c r="I4439">
        <v>6776</v>
      </c>
      <c r="J4439">
        <v>6776</v>
      </c>
      <c r="K4439">
        <v>0</v>
      </c>
      <c r="L4439" s="2">
        <v>0</v>
      </c>
      <c r="M4439" s="2">
        <v>0</v>
      </c>
      <c r="N4439" s="2">
        <v>0</v>
      </c>
      <c r="O4439" s="2">
        <v>21</v>
      </c>
      <c r="P4439" s="2">
        <v>0</v>
      </c>
      <c r="Q4439" s="2">
        <v>0</v>
      </c>
      <c r="R4439" s="2">
        <v>0</v>
      </c>
      <c r="S4439" s="2">
        <v>0</v>
      </c>
      <c r="T4439" s="2">
        <v>0</v>
      </c>
      <c r="U4439" s="2">
        <v>21</v>
      </c>
      <c r="V4439" t="s">
        <v>55</v>
      </c>
    </row>
    <row r="4440" spans="1:22" ht="15.75" hidden="1" thickBot="1" x14ac:dyDescent="0.3">
      <c r="A4440" t="s">
        <v>8153</v>
      </c>
      <c r="B4440" s="6" t="s">
        <v>10413</v>
      </c>
      <c r="C4440" t="s">
        <v>1</v>
      </c>
      <c r="D4440" t="s">
        <v>7706</v>
      </c>
      <c r="E4440" t="s">
        <v>10329</v>
      </c>
      <c r="F4440" t="s">
        <v>10330</v>
      </c>
      <c r="G4440">
        <v>6775</v>
      </c>
      <c r="H4440">
        <v>6775</v>
      </c>
      <c r="I4440">
        <v>6775</v>
      </c>
      <c r="J4440">
        <v>6775</v>
      </c>
      <c r="K4440">
        <v>0</v>
      </c>
      <c r="L4440" s="2">
        <v>0</v>
      </c>
      <c r="M4440" s="2">
        <v>0</v>
      </c>
      <c r="N4440" s="2">
        <v>0</v>
      </c>
      <c r="O4440" s="2">
        <v>45</v>
      </c>
      <c r="P4440" s="2">
        <v>0</v>
      </c>
      <c r="Q4440" s="2">
        <v>0</v>
      </c>
      <c r="R4440" s="2">
        <v>0</v>
      </c>
      <c r="S4440" s="2">
        <v>0</v>
      </c>
      <c r="T4440" s="2">
        <v>0</v>
      </c>
      <c r="U4440" s="2">
        <v>45</v>
      </c>
      <c r="V4440" t="s">
        <v>55</v>
      </c>
    </row>
    <row r="4441" spans="1:22" ht="15.75" hidden="1" thickBot="1" x14ac:dyDescent="0.3">
      <c r="A4441" t="s">
        <v>8153</v>
      </c>
      <c r="B4441" s="6" t="s">
        <v>10413</v>
      </c>
      <c r="C4441" t="s">
        <v>1</v>
      </c>
      <c r="D4441" t="s">
        <v>7706</v>
      </c>
      <c r="E4441" t="s">
        <v>10329</v>
      </c>
      <c r="F4441" t="s">
        <v>10330</v>
      </c>
      <c r="G4441">
        <v>6774</v>
      </c>
      <c r="H4441">
        <v>6774</v>
      </c>
      <c r="I4441">
        <v>6774</v>
      </c>
      <c r="J4441">
        <v>6774</v>
      </c>
      <c r="K4441">
        <v>0</v>
      </c>
      <c r="L4441" s="2">
        <v>0</v>
      </c>
      <c r="M4441" s="2">
        <v>0</v>
      </c>
      <c r="N4441" s="2">
        <v>0</v>
      </c>
      <c r="O4441" s="2">
        <v>9</v>
      </c>
      <c r="P4441" s="2">
        <v>0</v>
      </c>
      <c r="Q4441" s="2">
        <v>0</v>
      </c>
      <c r="R4441" s="2">
        <v>0</v>
      </c>
      <c r="S4441" s="2">
        <v>0</v>
      </c>
      <c r="T4441" s="2">
        <v>0</v>
      </c>
      <c r="U4441" s="2">
        <v>9</v>
      </c>
      <c r="V4441" t="s">
        <v>55</v>
      </c>
    </row>
    <row r="4442" spans="1:22" ht="15.75" hidden="1" thickBot="1" x14ac:dyDescent="0.3">
      <c r="A4442" t="s">
        <v>8153</v>
      </c>
      <c r="B4442" s="6" t="s">
        <v>10413</v>
      </c>
      <c r="C4442" t="s">
        <v>1</v>
      </c>
      <c r="D4442" t="s">
        <v>7706</v>
      </c>
      <c r="E4442" t="s">
        <v>10329</v>
      </c>
      <c r="F4442" t="s">
        <v>10330</v>
      </c>
      <c r="G4442">
        <v>6773</v>
      </c>
      <c r="H4442">
        <v>6773</v>
      </c>
      <c r="I4442">
        <v>6773</v>
      </c>
      <c r="J4442">
        <v>6773</v>
      </c>
      <c r="K4442">
        <v>0</v>
      </c>
      <c r="L4442" s="2">
        <v>0</v>
      </c>
      <c r="M4442" s="2">
        <v>0</v>
      </c>
      <c r="N4442" s="2">
        <v>0</v>
      </c>
      <c r="O4442" s="2">
        <v>36.450000000000003</v>
      </c>
      <c r="P4442" s="2">
        <v>0</v>
      </c>
      <c r="Q4442" s="2">
        <v>0</v>
      </c>
      <c r="R4442" s="2">
        <v>0</v>
      </c>
      <c r="S4442" s="2">
        <v>0</v>
      </c>
      <c r="T4442" s="2">
        <v>0</v>
      </c>
      <c r="U4442" s="2">
        <v>36.450000000000003</v>
      </c>
      <c r="V4442" t="s">
        <v>55</v>
      </c>
    </row>
    <row r="4443" spans="1:22" ht="15.75" hidden="1" thickBot="1" x14ac:dyDescent="0.3">
      <c r="A4443" t="s">
        <v>8153</v>
      </c>
      <c r="B4443" s="6" t="s">
        <v>10413</v>
      </c>
      <c r="C4443" t="s">
        <v>1</v>
      </c>
      <c r="D4443" t="s">
        <v>7706</v>
      </c>
      <c r="E4443" t="s">
        <v>10329</v>
      </c>
      <c r="F4443" t="s">
        <v>10330</v>
      </c>
      <c r="G4443">
        <v>6772</v>
      </c>
      <c r="H4443">
        <v>6772</v>
      </c>
      <c r="I4443">
        <v>6772</v>
      </c>
      <c r="J4443">
        <v>6772</v>
      </c>
      <c r="K4443">
        <v>0</v>
      </c>
      <c r="L4443" s="2">
        <v>0</v>
      </c>
      <c r="M4443" s="2">
        <v>0</v>
      </c>
      <c r="N4443" s="2">
        <v>0</v>
      </c>
      <c r="O4443" s="2">
        <v>40.6</v>
      </c>
      <c r="P4443" s="2">
        <v>0</v>
      </c>
      <c r="Q4443" s="2">
        <v>0</v>
      </c>
      <c r="R4443" s="2">
        <v>0</v>
      </c>
      <c r="S4443" s="2">
        <v>0</v>
      </c>
      <c r="T4443" s="2">
        <v>0</v>
      </c>
      <c r="U4443" s="2">
        <v>40.6</v>
      </c>
      <c r="V4443" t="s">
        <v>55</v>
      </c>
    </row>
    <row r="4444" spans="1:22" ht="15.75" hidden="1" thickBot="1" x14ac:dyDescent="0.3">
      <c r="A4444" t="s">
        <v>8153</v>
      </c>
      <c r="B4444" s="6" t="s">
        <v>10413</v>
      </c>
      <c r="C4444" t="s">
        <v>1</v>
      </c>
      <c r="D4444" t="s">
        <v>7706</v>
      </c>
      <c r="E4444" t="s">
        <v>10329</v>
      </c>
      <c r="F4444" t="s">
        <v>10330</v>
      </c>
      <c r="G4444">
        <v>6771</v>
      </c>
      <c r="H4444">
        <v>6771</v>
      </c>
      <c r="I4444">
        <v>6771</v>
      </c>
      <c r="J4444">
        <v>6771</v>
      </c>
      <c r="K4444">
        <v>0</v>
      </c>
      <c r="L4444" s="2">
        <v>0</v>
      </c>
      <c r="M4444" s="2">
        <v>0</v>
      </c>
      <c r="N4444" s="2">
        <v>0</v>
      </c>
      <c r="O4444" s="2">
        <v>157.88</v>
      </c>
      <c r="P4444" s="2">
        <v>0</v>
      </c>
      <c r="Q4444" s="2">
        <v>0</v>
      </c>
      <c r="R4444" s="2">
        <v>0</v>
      </c>
      <c r="S4444" s="2">
        <v>0</v>
      </c>
      <c r="T4444" s="2">
        <v>0</v>
      </c>
      <c r="U4444" s="2">
        <v>157.88</v>
      </c>
      <c r="V4444" t="s">
        <v>55</v>
      </c>
    </row>
    <row r="4445" spans="1:22" ht="15.75" hidden="1" thickBot="1" x14ac:dyDescent="0.3">
      <c r="A4445" t="s">
        <v>8153</v>
      </c>
      <c r="B4445" s="6" t="s">
        <v>10413</v>
      </c>
      <c r="C4445" t="s">
        <v>1</v>
      </c>
      <c r="D4445" t="s">
        <v>7706</v>
      </c>
      <c r="E4445" t="s">
        <v>10329</v>
      </c>
      <c r="F4445" t="s">
        <v>10330</v>
      </c>
      <c r="G4445">
        <v>6770</v>
      </c>
      <c r="H4445">
        <v>6770</v>
      </c>
      <c r="I4445">
        <v>6770</v>
      </c>
      <c r="J4445">
        <v>6770</v>
      </c>
      <c r="K4445">
        <v>0</v>
      </c>
      <c r="L4445" s="2">
        <v>0</v>
      </c>
      <c r="M4445" s="2">
        <v>0</v>
      </c>
      <c r="N4445" s="2">
        <v>0</v>
      </c>
      <c r="O4445" s="2">
        <v>144</v>
      </c>
      <c r="P4445" s="2">
        <v>0</v>
      </c>
      <c r="Q4445" s="2">
        <v>0</v>
      </c>
      <c r="R4445" s="2">
        <v>0</v>
      </c>
      <c r="S4445" s="2">
        <v>0</v>
      </c>
      <c r="T4445" s="2">
        <v>0</v>
      </c>
      <c r="U4445" s="2">
        <v>144</v>
      </c>
      <c r="V4445" t="s">
        <v>55</v>
      </c>
    </row>
    <row r="4446" spans="1:22" ht="15.75" hidden="1" thickBot="1" x14ac:dyDescent="0.3">
      <c r="A4446" t="s">
        <v>8153</v>
      </c>
      <c r="B4446" s="6" t="s">
        <v>10413</v>
      </c>
      <c r="C4446" t="s">
        <v>1</v>
      </c>
      <c r="D4446" t="s">
        <v>7706</v>
      </c>
      <c r="E4446" t="s">
        <v>10329</v>
      </c>
      <c r="F4446" t="s">
        <v>10330</v>
      </c>
      <c r="G4446">
        <v>6769</v>
      </c>
      <c r="H4446">
        <v>6769</v>
      </c>
      <c r="I4446">
        <v>6769</v>
      </c>
      <c r="J4446">
        <v>6769</v>
      </c>
      <c r="K4446">
        <v>0</v>
      </c>
      <c r="L4446" s="2">
        <v>0</v>
      </c>
      <c r="M4446" s="2">
        <v>0</v>
      </c>
      <c r="N4446" s="2">
        <v>0</v>
      </c>
      <c r="O4446" s="2">
        <v>97.4</v>
      </c>
      <c r="P4446" s="2">
        <v>0</v>
      </c>
      <c r="Q4446" s="2">
        <v>0</v>
      </c>
      <c r="R4446" s="2">
        <v>0</v>
      </c>
      <c r="S4446" s="2">
        <v>0</v>
      </c>
      <c r="T4446" s="2">
        <v>0</v>
      </c>
      <c r="U4446" s="2">
        <v>97.4</v>
      </c>
      <c r="V4446" t="s">
        <v>55</v>
      </c>
    </row>
    <row r="4447" spans="1:22" ht="15.75" hidden="1" thickBot="1" x14ac:dyDescent="0.3">
      <c r="A4447" t="s">
        <v>8153</v>
      </c>
      <c r="B4447" s="6" t="s">
        <v>10413</v>
      </c>
      <c r="C4447" t="s">
        <v>1</v>
      </c>
      <c r="D4447" t="s">
        <v>7706</v>
      </c>
      <c r="E4447" t="s">
        <v>10329</v>
      </c>
      <c r="F4447" t="s">
        <v>10330</v>
      </c>
      <c r="G4447">
        <v>6768</v>
      </c>
      <c r="H4447">
        <v>6768</v>
      </c>
      <c r="I4447">
        <v>6768</v>
      </c>
      <c r="J4447">
        <v>6768</v>
      </c>
      <c r="K4447">
        <v>0</v>
      </c>
      <c r="L4447" s="2">
        <v>0</v>
      </c>
      <c r="M4447" s="2">
        <v>0</v>
      </c>
      <c r="N4447" s="2">
        <v>0</v>
      </c>
      <c r="O4447" s="2">
        <v>447</v>
      </c>
      <c r="P4447" s="2">
        <v>0</v>
      </c>
      <c r="Q4447" s="2">
        <v>0</v>
      </c>
      <c r="R4447" s="2">
        <v>0</v>
      </c>
      <c r="S4447" s="2">
        <v>0</v>
      </c>
      <c r="T4447" s="2">
        <v>0</v>
      </c>
      <c r="U4447" s="2">
        <v>447</v>
      </c>
      <c r="V4447" t="s">
        <v>55</v>
      </c>
    </row>
    <row r="4448" spans="1:22" ht="15.75" hidden="1" thickBot="1" x14ac:dyDescent="0.3">
      <c r="A4448" t="s">
        <v>8153</v>
      </c>
      <c r="B4448" s="6" t="s">
        <v>10413</v>
      </c>
      <c r="C4448" t="s">
        <v>1</v>
      </c>
      <c r="D4448" t="s">
        <v>7706</v>
      </c>
      <c r="E4448" t="s">
        <v>10329</v>
      </c>
      <c r="F4448" t="s">
        <v>10330</v>
      </c>
      <c r="G4448">
        <v>6767</v>
      </c>
      <c r="H4448">
        <v>6767</v>
      </c>
      <c r="I4448">
        <v>6767</v>
      </c>
      <c r="J4448">
        <v>6767</v>
      </c>
      <c r="K4448">
        <v>0</v>
      </c>
      <c r="L4448" s="2">
        <v>0</v>
      </c>
      <c r="M4448" s="2">
        <v>0</v>
      </c>
      <c r="N4448" s="2">
        <v>0</v>
      </c>
      <c r="O4448" s="2">
        <v>31.5</v>
      </c>
      <c r="P4448" s="2">
        <v>0</v>
      </c>
      <c r="Q4448" s="2">
        <v>0</v>
      </c>
      <c r="R4448" s="2">
        <v>0</v>
      </c>
      <c r="S4448" s="2">
        <v>0</v>
      </c>
      <c r="T4448" s="2">
        <v>0</v>
      </c>
      <c r="U4448" s="2">
        <v>31.5</v>
      </c>
      <c r="V4448" t="s">
        <v>55</v>
      </c>
    </row>
    <row r="4449" spans="1:22" ht="15.75" hidden="1" thickBot="1" x14ac:dyDescent="0.3">
      <c r="A4449" t="s">
        <v>8153</v>
      </c>
      <c r="B4449" s="6" t="s">
        <v>10413</v>
      </c>
      <c r="C4449" t="s">
        <v>1</v>
      </c>
      <c r="D4449" t="s">
        <v>7706</v>
      </c>
      <c r="E4449" t="s">
        <v>10329</v>
      </c>
      <c r="F4449" t="s">
        <v>10330</v>
      </c>
      <c r="G4449">
        <v>6766</v>
      </c>
      <c r="H4449">
        <v>6766</v>
      </c>
      <c r="I4449">
        <v>6766</v>
      </c>
      <c r="J4449">
        <v>6766</v>
      </c>
      <c r="K4449">
        <v>0</v>
      </c>
      <c r="L4449" s="2">
        <v>0</v>
      </c>
      <c r="M4449" s="2">
        <v>0</v>
      </c>
      <c r="N4449" s="2">
        <v>0</v>
      </c>
      <c r="O4449" s="2">
        <v>9.8000000000000007</v>
      </c>
      <c r="P4449" s="2">
        <v>0</v>
      </c>
      <c r="Q4449" s="2">
        <v>0</v>
      </c>
      <c r="R4449" s="2">
        <v>0</v>
      </c>
      <c r="S4449" s="2">
        <v>0</v>
      </c>
      <c r="T4449" s="2">
        <v>0</v>
      </c>
      <c r="U4449" s="2">
        <v>9.8000000000000007</v>
      </c>
      <c r="V4449" t="s">
        <v>55</v>
      </c>
    </row>
    <row r="4450" spans="1:22" ht="15.75" hidden="1" thickBot="1" x14ac:dyDescent="0.3">
      <c r="A4450" t="s">
        <v>8153</v>
      </c>
      <c r="B4450" s="6" t="s">
        <v>10413</v>
      </c>
      <c r="C4450" t="s">
        <v>1</v>
      </c>
      <c r="D4450" t="s">
        <v>7706</v>
      </c>
      <c r="E4450" t="s">
        <v>10329</v>
      </c>
      <c r="F4450" t="s">
        <v>10330</v>
      </c>
      <c r="G4450">
        <v>6765</v>
      </c>
      <c r="H4450">
        <v>6765</v>
      </c>
      <c r="I4450">
        <v>6765</v>
      </c>
      <c r="J4450">
        <v>6765</v>
      </c>
      <c r="K4450">
        <v>0</v>
      </c>
      <c r="L4450" s="2">
        <v>0</v>
      </c>
      <c r="M4450" s="2">
        <v>0</v>
      </c>
      <c r="N4450" s="2">
        <v>0</v>
      </c>
      <c r="O4450" s="2">
        <v>422</v>
      </c>
      <c r="P4450" s="2">
        <v>0</v>
      </c>
      <c r="Q4450" s="2">
        <v>0</v>
      </c>
      <c r="R4450" s="2">
        <v>0</v>
      </c>
      <c r="S4450" s="2">
        <v>0</v>
      </c>
      <c r="T4450" s="2">
        <v>0</v>
      </c>
      <c r="U4450" s="2">
        <v>422</v>
      </c>
      <c r="V4450" t="s">
        <v>55</v>
      </c>
    </row>
    <row r="4451" spans="1:22" ht="15.75" hidden="1" thickBot="1" x14ac:dyDescent="0.3">
      <c r="A4451" t="s">
        <v>8153</v>
      </c>
      <c r="B4451" s="6" t="s">
        <v>10413</v>
      </c>
      <c r="C4451" t="s">
        <v>1</v>
      </c>
      <c r="D4451" t="s">
        <v>7706</v>
      </c>
      <c r="E4451" t="s">
        <v>10329</v>
      </c>
      <c r="F4451" t="s">
        <v>10330</v>
      </c>
      <c r="G4451">
        <v>6764</v>
      </c>
      <c r="H4451">
        <v>6764</v>
      </c>
      <c r="I4451">
        <v>6764</v>
      </c>
      <c r="J4451">
        <v>6764</v>
      </c>
      <c r="K4451">
        <v>0</v>
      </c>
      <c r="L4451" s="2">
        <v>0</v>
      </c>
      <c r="M4451" s="2">
        <v>0</v>
      </c>
      <c r="N4451" s="2">
        <v>0</v>
      </c>
      <c r="O4451" s="2">
        <v>99</v>
      </c>
      <c r="P4451" s="2">
        <v>0</v>
      </c>
      <c r="Q4451" s="2">
        <v>0</v>
      </c>
      <c r="R4451" s="2">
        <v>0</v>
      </c>
      <c r="S4451" s="2">
        <v>0</v>
      </c>
      <c r="T4451" s="2">
        <v>0</v>
      </c>
      <c r="U4451" s="2">
        <v>99</v>
      </c>
      <c r="V4451" t="s">
        <v>55</v>
      </c>
    </row>
    <row r="4452" spans="1:22" ht="15.75" hidden="1" thickBot="1" x14ac:dyDescent="0.3">
      <c r="A4452" t="s">
        <v>8153</v>
      </c>
      <c r="B4452" s="6" t="s">
        <v>10412</v>
      </c>
      <c r="C4452" t="s">
        <v>1</v>
      </c>
      <c r="D4452" t="s">
        <v>7706</v>
      </c>
      <c r="E4452" t="s">
        <v>10329</v>
      </c>
      <c r="F4452" t="s">
        <v>10330</v>
      </c>
      <c r="G4452">
        <v>6763</v>
      </c>
      <c r="H4452">
        <v>6763</v>
      </c>
      <c r="I4452">
        <v>6763</v>
      </c>
      <c r="J4452">
        <v>6763</v>
      </c>
      <c r="K4452">
        <v>0</v>
      </c>
      <c r="L4452" s="2">
        <v>0</v>
      </c>
      <c r="M4452" s="2">
        <v>0</v>
      </c>
      <c r="N4452" s="2">
        <v>0</v>
      </c>
      <c r="O4452" s="2">
        <v>1</v>
      </c>
      <c r="P4452" s="2">
        <v>0</v>
      </c>
      <c r="Q4452" s="2">
        <v>0</v>
      </c>
      <c r="R4452" s="2">
        <v>0</v>
      </c>
      <c r="S4452" s="2">
        <v>0</v>
      </c>
      <c r="T4452" s="2">
        <v>0</v>
      </c>
      <c r="U4452" s="2">
        <v>1</v>
      </c>
      <c r="V4452" t="s">
        <v>55</v>
      </c>
    </row>
    <row r="4453" spans="1:22" ht="15.75" hidden="1" thickBot="1" x14ac:dyDescent="0.3">
      <c r="A4453" t="s">
        <v>8153</v>
      </c>
      <c r="B4453" s="6" t="s">
        <v>10412</v>
      </c>
      <c r="C4453" t="s">
        <v>1</v>
      </c>
      <c r="D4453" t="s">
        <v>7706</v>
      </c>
      <c r="E4453" t="s">
        <v>10329</v>
      </c>
      <c r="F4453" t="s">
        <v>10330</v>
      </c>
      <c r="G4453">
        <v>6762</v>
      </c>
      <c r="H4453">
        <v>6762</v>
      </c>
      <c r="I4453">
        <v>6762</v>
      </c>
      <c r="J4453">
        <v>6762</v>
      </c>
      <c r="K4453">
        <v>0</v>
      </c>
      <c r="L4453" s="2">
        <v>0</v>
      </c>
      <c r="M4453" s="2">
        <v>0</v>
      </c>
      <c r="N4453" s="2">
        <v>0</v>
      </c>
      <c r="O4453" s="2">
        <v>191.15</v>
      </c>
      <c r="P4453" s="2">
        <v>0</v>
      </c>
      <c r="Q4453" s="2">
        <v>0</v>
      </c>
      <c r="R4453" s="2">
        <v>0</v>
      </c>
      <c r="S4453" s="2">
        <v>0</v>
      </c>
      <c r="T4453" s="2">
        <v>0</v>
      </c>
      <c r="U4453" s="2">
        <v>191.15</v>
      </c>
      <c r="V4453" t="s">
        <v>55</v>
      </c>
    </row>
    <row r="4454" spans="1:22" ht="15.75" hidden="1" thickBot="1" x14ac:dyDescent="0.3">
      <c r="A4454" t="s">
        <v>8153</v>
      </c>
      <c r="B4454" s="6" t="s">
        <v>10412</v>
      </c>
      <c r="C4454" t="s">
        <v>1</v>
      </c>
      <c r="D4454" t="s">
        <v>7706</v>
      </c>
      <c r="E4454" t="s">
        <v>10329</v>
      </c>
      <c r="F4454" t="s">
        <v>10330</v>
      </c>
      <c r="G4454">
        <v>6761</v>
      </c>
      <c r="H4454">
        <v>6761</v>
      </c>
      <c r="I4454">
        <v>6761</v>
      </c>
      <c r="J4454">
        <v>6761</v>
      </c>
      <c r="K4454">
        <v>0</v>
      </c>
      <c r="L4454" s="2">
        <v>0</v>
      </c>
      <c r="M4454" s="2">
        <v>0</v>
      </c>
      <c r="N4454" s="2">
        <v>0</v>
      </c>
      <c r="O4454" s="2">
        <v>440</v>
      </c>
      <c r="P4454" s="2">
        <v>0</v>
      </c>
      <c r="Q4454" s="2">
        <v>0</v>
      </c>
      <c r="R4454" s="2">
        <v>0</v>
      </c>
      <c r="S4454" s="2">
        <v>0</v>
      </c>
      <c r="T4454" s="2">
        <v>0</v>
      </c>
      <c r="U4454" s="2">
        <v>440</v>
      </c>
      <c r="V4454" t="s">
        <v>55</v>
      </c>
    </row>
    <row r="4455" spans="1:22" ht="15.75" hidden="1" thickBot="1" x14ac:dyDescent="0.3">
      <c r="A4455" t="s">
        <v>8153</v>
      </c>
      <c r="B4455" s="6" t="s">
        <v>10412</v>
      </c>
      <c r="C4455" t="s">
        <v>1</v>
      </c>
      <c r="D4455" t="s">
        <v>7706</v>
      </c>
      <c r="E4455" t="s">
        <v>10329</v>
      </c>
      <c r="F4455" t="s">
        <v>10330</v>
      </c>
      <c r="G4455">
        <v>6760</v>
      </c>
      <c r="H4455">
        <v>6760</v>
      </c>
      <c r="I4455">
        <v>6760</v>
      </c>
      <c r="J4455">
        <v>6760</v>
      </c>
      <c r="K4455">
        <v>0</v>
      </c>
      <c r="L4455" s="2">
        <v>0</v>
      </c>
      <c r="M4455" s="2">
        <v>0</v>
      </c>
      <c r="N4455" s="2">
        <v>0</v>
      </c>
      <c r="O4455" s="2">
        <v>2.64</v>
      </c>
      <c r="P4455" s="2">
        <v>0</v>
      </c>
      <c r="Q4455" s="2">
        <v>0</v>
      </c>
      <c r="R4455" s="2">
        <v>0</v>
      </c>
      <c r="S4455" s="2">
        <v>0</v>
      </c>
      <c r="T4455" s="2">
        <v>0</v>
      </c>
      <c r="U4455" s="2">
        <v>2.64</v>
      </c>
      <c r="V4455" t="s">
        <v>55</v>
      </c>
    </row>
    <row r="4456" spans="1:22" ht="15.75" hidden="1" thickBot="1" x14ac:dyDescent="0.3">
      <c r="A4456" t="s">
        <v>8153</v>
      </c>
      <c r="B4456" s="6" t="s">
        <v>10412</v>
      </c>
      <c r="C4456" t="s">
        <v>1</v>
      </c>
      <c r="D4456" t="s">
        <v>7706</v>
      </c>
      <c r="E4456" t="s">
        <v>10329</v>
      </c>
      <c r="F4456" t="s">
        <v>10330</v>
      </c>
      <c r="G4456">
        <v>6759</v>
      </c>
      <c r="H4456">
        <v>6759</v>
      </c>
      <c r="I4456">
        <v>6759</v>
      </c>
      <c r="J4456">
        <v>6759</v>
      </c>
      <c r="K4456">
        <v>0</v>
      </c>
      <c r="L4456" s="2">
        <v>0</v>
      </c>
      <c r="M4456" s="2">
        <v>0</v>
      </c>
      <c r="N4456" s="2">
        <v>0</v>
      </c>
      <c r="O4456" s="2">
        <v>216</v>
      </c>
      <c r="P4456" s="2">
        <v>0</v>
      </c>
      <c r="Q4456" s="2">
        <v>0</v>
      </c>
      <c r="R4456" s="2">
        <v>0</v>
      </c>
      <c r="S4456" s="2">
        <v>0</v>
      </c>
      <c r="T4456" s="2">
        <v>0</v>
      </c>
      <c r="U4456" s="2">
        <v>216</v>
      </c>
      <c r="V4456" t="s">
        <v>55</v>
      </c>
    </row>
    <row r="4457" spans="1:22" ht="15.75" hidden="1" thickBot="1" x14ac:dyDescent="0.3">
      <c r="A4457" t="s">
        <v>8153</v>
      </c>
      <c r="B4457" s="6" t="s">
        <v>10412</v>
      </c>
      <c r="C4457" t="s">
        <v>1</v>
      </c>
      <c r="D4457" t="s">
        <v>7706</v>
      </c>
      <c r="E4457" t="s">
        <v>10329</v>
      </c>
      <c r="F4457" t="s">
        <v>10330</v>
      </c>
      <c r="G4457">
        <v>6758</v>
      </c>
      <c r="H4457">
        <v>6758</v>
      </c>
      <c r="I4457">
        <v>6758</v>
      </c>
      <c r="J4457">
        <v>6758</v>
      </c>
      <c r="K4457">
        <v>0</v>
      </c>
      <c r="L4457" s="2">
        <v>0</v>
      </c>
      <c r="M4457" s="2">
        <v>0</v>
      </c>
      <c r="N4457" s="2">
        <v>0</v>
      </c>
      <c r="O4457" s="2">
        <v>11.29</v>
      </c>
      <c r="P4457" s="2">
        <v>0</v>
      </c>
      <c r="Q4457" s="2">
        <v>0</v>
      </c>
      <c r="R4457" s="2">
        <v>0</v>
      </c>
      <c r="S4457" s="2">
        <v>0</v>
      </c>
      <c r="T4457" s="2">
        <v>0</v>
      </c>
      <c r="U4457" s="2">
        <v>11.29</v>
      </c>
      <c r="V4457" t="s">
        <v>55</v>
      </c>
    </row>
    <row r="4458" spans="1:22" ht="15.75" hidden="1" thickBot="1" x14ac:dyDescent="0.3">
      <c r="A4458" t="s">
        <v>8153</v>
      </c>
      <c r="B4458" s="6" t="s">
        <v>10412</v>
      </c>
      <c r="C4458" t="s">
        <v>1</v>
      </c>
      <c r="D4458" t="s">
        <v>7706</v>
      </c>
      <c r="E4458" t="s">
        <v>10329</v>
      </c>
      <c r="F4458" t="s">
        <v>10330</v>
      </c>
      <c r="G4458">
        <v>6757</v>
      </c>
      <c r="H4458">
        <v>6757</v>
      </c>
      <c r="I4458">
        <v>6757</v>
      </c>
      <c r="J4458">
        <v>6757</v>
      </c>
      <c r="K4458">
        <v>0</v>
      </c>
      <c r="L4458" s="2">
        <v>0</v>
      </c>
      <c r="M4458" s="2">
        <v>0</v>
      </c>
      <c r="N4458" s="2">
        <v>0</v>
      </c>
      <c r="O4458" s="2">
        <v>202.5</v>
      </c>
      <c r="P4458" s="2">
        <v>0</v>
      </c>
      <c r="Q4458" s="2">
        <v>0</v>
      </c>
      <c r="R4458" s="2">
        <v>0</v>
      </c>
      <c r="S4458" s="2">
        <v>0</v>
      </c>
      <c r="T4458" s="2">
        <v>0</v>
      </c>
      <c r="U4458" s="2">
        <v>202.5</v>
      </c>
      <c r="V4458" t="s">
        <v>55</v>
      </c>
    </row>
    <row r="4459" spans="1:22" ht="15.75" hidden="1" thickBot="1" x14ac:dyDescent="0.3">
      <c r="A4459" t="s">
        <v>8153</v>
      </c>
      <c r="B4459" s="6" t="s">
        <v>10412</v>
      </c>
      <c r="C4459" t="s">
        <v>1</v>
      </c>
      <c r="D4459" t="s">
        <v>7706</v>
      </c>
      <c r="E4459" t="s">
        <v>10329</v>
      </c>
      <c r="F4459" t="s">
        <v>10330</v>
      </c>
      <c r="G4459">
        <v>6756</v>
      </c>
      <c r="H4459">
        <v>6756</v>
      </c>
      <c r="I4459">
        <v>6756</v>
      </c>
      <c r="J4459">
        <v>6756</v>
      </c>
      <c r="K4459">
        <v>0</v>
      </c>
      <c r="L4459" s="2">
        <v>0</v>
      </c>
      <c r="M4459" s="2">
        <v>0</v>
      </c>
      <c r="N4459" s="2">
        <v>0</v>
      </c>
      <c r="O4459" s="2">
        <v>950.75</v>
      </c>
      <c r="P4459" s="2">
        <v>0</v>
      </c>
      <c r="Q4459" s="2">
        <v>0</v>
      </c>
      <c r="R4459" s="2">
        <v>0</v>
      </c>
      <c r="S4459" s="2">
        <v>0</v>
      </c>
      <c r="T4459" s="2">
        <v>0</v>
      </c>
      <c r="U4459" s="2">
        <v>950.75</v>
      </c>
      <c r="V4459" t="s">
        <v>55</v>
      </c>
    </row>
    <row r="4460" spans="1:22" ht="15.75" hidden="1" thickBot="1" x14ac:dyDescent="0.3">
      <c r="A4460" t="s">
        <v>8153</v>
      </c>
      <c r="B4460" s="6" t="s">
        <v>10412</v>
      </c>
      <c r="C4460" t="s">
        <v>1</v>
      </c>
      <c r="D4460" t="s">
        <v>7706</v>
      </c>
      <c r="E4460" t="s">
        <v>10329</v>
      </c>
      <c r="F4460" t="s">
        <v>10330</v>
      </c>
      <c r="G4460">
        <v>6755</v>
      </c>
      <c r="H4460">
        <v>6755</v>
      </c>
      <c r="I4460">
        <v>6755</v>
      </c>
      <c r="J4460">
        <v>6755</v>
      </c>
      <c r="K4460">
        <v>0</v>
      </c>
      <c r="L4460" s="2">
        <v>0</v>
      </c>
      <c r="M4460" s="2">
        <v>0</v>
      </c>
      <c r="N4460" s="2">
        <v>0</v>
      </c>
      <c r="O4460" s="2">
        <v>80.5</v>
      </c>
      <c r="P4460" s="2">
        <v>0</v>
      </c>
      <c r="Q4460" s="2">
        <v>0</v>
      </c>
      <c r="R4460" s="2">
        <v>0</v>
      </c>
      <c r="S4460" s="2">
        <v>0</v>
      </c>
      <c r="T4460" s="2">
        <v>0</v>
      </c>
      <c r="U4460" s="2">
        <v>80.5</v>
      </c>
      <c r="V4460" t="s">
        <v>55</v>
      </c>
    </row>
    <row r="4461" spans="1:22" ht="15.75" hidden="1" thickBot="1" x14ac:dyDescent="0.3">
      <c r="A4461" t="s">
        <v>8153</v>
      </c>
      <c r="B4461" s="6" t="s">
        <v>10412</v>
      </c>
      <c r="C4461" t="s">
        <v>1</v>
      </c>
      <c r="D4461" t="s">
        <v>7706</v>
      </c>
      <c r="E4461" t="s">
        <v>10329</v>
      </c>
      <c r="F4461" t="s">
        <v>10330</v>
      </c>
      <c r="G4461">
        <v>6754</v>
      </c>
      <c r="H4461">
        <v>6754</v>
      </c>
      <c r="I4461">
        <v>6754</v>
      </c>
      <c r="J4461">
        <v>6754</v>
      </c>
      <c r="K4461">
        <v>0</v>
      </c>
      <c r="L4461" s="2">
        <v>0</v>
      </c>
      <c r="M4461" s="2">
        <v>0</v>
      </c>
      <c r="N4461" s="2">
        <v>0</v>
      </c>
      <c r="O4461" s="2">
        <v>92</v>
      </c>
      <c r="P4461" s="2">
        <v>0</v>
      </c>
      <c r="Q4461" s="2">
        <v>0</v>
      </c>
      <c r="R4461" s="2">
        <v>0</v>
      </c>
      <c r="S4461" s="2">
        <v>0</v>
      </c>
      <c r="T4461" s="2">
        <v>0</v>
      </c>
      <c r="U4461" s="2">
        <v>92</v>
      </c>
      <c r="V4461" t="s">
        <v>55</v>
      </c>
    </row>
    <row r="4462" spans="1:22" ht="15.75" hidden="1" thickBot="1" x14ac:dyDescent="0.3">
      <c r="A4462" t="s">
        <v>8153</v>
      </c>
      <c r="B4462" s="6" t="s">
        <v>10412</v>
      </c>
      <c r="C4462" t="s">
        <v>1</v>
      </c>
      <c r="D4462" t="s">
        <v>7706</v>
      </c>
      <c r="E4462" t="s">
        <v>10329</v>
      </c>
      <c r="F4462" t="s">
        <v>10330</v>
      </c>
      <c r="G4462">
        <v>6753</v>
      </c>
      <c r="H4462">
        <v>6753</v>
      </c>
      <c r="I4462">
        <v>6753</v>
      </c>
      <c r="J4462">
        <v>6753</v>
      </c>
      <c r="K4462">
        <v>0</v>
      </c>
      <c r="L4462" s="2">
        <v>0</v>
      </c>
      <c r="M4462" s="2">
        <v>0</v>
      </c>
      <c r="N4462" s="2">
        <v>0</v>
      </c>
      <c r="O4462" s="2">
        <v>290.8</v>
      </c>
      <c r="P4462" s="2">
        <v>0</v>
      </c>
      <c r="Q4462" s="2">
        <v>0</v>
      </c>
      <c r="R4462" s="2">
        <v>0</v>
      </c>
      <c r="S4462" s="2">
        <v>0</v>
      </c>
      <c r="T4462" s="2">
        <v>0</v>
      </c>
      <c r="U4462" s="2">
        <v>290.8</v>
      </c>
      <c r="V4462" t="s">
        <v>55</v>
      </c>
    </row>
    <row r="4463" spans="1:22" ht="15.75" hidden="1" thickBot="1" x14ac:dyDescent="0.3">
      <c r="A4463" t="s">
        <v>8153</v>
      </c>
      <c r="B4463" s="6" t="s">
        <v>10412</v>
      </c>
      <c r="C4463" t="s">
        <v>1</v>
      </c>
      <c r="D4463" t="s">
        <v>7706</v>
      </c>
      <c r="E4463" t="s">
        <v>10329</v>
      </c>
      <c r="F4463" t="s">
        <v>10330</v>
      </c>
      <c r="G4463">
        <v>6752</v>
      </c>
      <c r="H4463">
        <v>6752</v>
      </c>
      <c r="I4463">
        <v>6752</v>
      </c>
      <c r="J4463">
        <v>6752</v>
      </c>
      <c r="K4463">
        <v>0</v>
      </c>
      <c r="L4463" s="2">
        <v>0</v>
      </c>
      <c r="M4463" s="2">
        <v>0</v>
      </c>
      <c r="N4463" s="2">
        <v>0</v>
      </c>
      <c r="O4463" s="2">
        <v>162</v>
      </c>
      <c r="P4463" s="2">
        <v>0</v>
      </c>
      <c r="Q4463" s="2">
        <v>0</v>
      </c>
      <c r="R4463" s="2">
        <v>0</v>
      </c>
      <c r="S4463" s="2">
        <v>0</v>
      </c>
      <c r="T4463" s="2">
        <v>0</v>
      </c>
      <c r="U4463" s="2">
        <v>162</v>
      </c>
      <c r="V4463" t="s">
        <v>55</v>
      </c>
    </row>
    <row r="4464" spans="1:22" ht="15.75" hidden="1" thickBot="1" x14ac:dyDescent="0.3">
      <c r="A4464" t="s">
        <v>8153</v>
      </c>
      <c r="B4464" s="6" t="s">
        <v>10412</v>
      </c>
      <c r="C4464" t="s">
        <v>1</v>
      </c>
      <c r="D4464" t="s">
        <v>7706</v>
      </c>
      <c r="E4464" t="s">
        <v>10329</v>
      </c>
      <c r="F4464" t="s">
        <v>10330</v>
      </c>
      <c r="G4464">
        <v>6751</v>
      </c>
      <c r="H4464">
        <v>6751</v>
      </c>
      <c r="I4464">
        <v>6751</v>
      </c>
      <c r="J4464">
        <v>6751</v>
      </c>
      <c r="K4464">
        <v>0</v>
      </c>
      <c r="L4464" s="2">
        <v>0</v>
      </c>
      <c r="M4464" s="2">
        <v>0</v>
      </c>
      <c r="N4464" s="2">
        <v>0</v>
      </c>
      <c r="O4464" s="2">
        <v>111.65</v>
      </c>
      <c r="P4464" s="2">
        <v>0</v>
      </c>
      <c r="Q4464" s="2">
        <v>0</v>
      </c>
      <c r="R4464" s="2">
        <v>0</v>
      </c>
      <c r="S4464" s="2">
        <v>0</v>
      </c>
      <c r="T4464" s="2">
        <v>0</v>
      </c>
      <c r="U4464" s="2">
        <v>111.65</v>
      </c>
      <c r="V4464" t="s">
        <v>55</v>
      </c>
    </row>
    <row r="4465" spans="1:22" ht="15.75" hidden="1" thickBot="1" x14ac:dyDescent="0.3">
      <c r="A4465" t="s">
        <v>8153</v>
      </c>
      <c r="B4465" s="6" t="s">
        <v>10412</v>
      </c>
      <c r="C4465" t="s">
        <v>1</v>
      </c>
      <c r="D4465" t="s">
        <v>7706</v>
      </c>
      <c r="E4465" t="s">
        <v>10329</v>
      </c>
      <c r="F4465" t="s">
        <v>10330</v>
      </c>
      <c r="G4465">
        <v>6750</v>
      </c>
      <c r="H4465">
        <v>6750</v>
      </c>
      <c r="I4465">
        <v>6750</v>
      </c>
      <c r="J4465">
        <v>6750</v>
      </c>
      <c r="K4465">
        <v>0</v>
      </c>
      <c r="L4465" s="2">
        <v>0</v>
      </c>
      <c r="M4465" s="2">
        <v>0</v>
      </c>
      <c r="N4465" s="2">
        <v>0</v>
      </c>
      <c r="O4465" s="2">
        <v>275</v>
      </c>
      <c r="P4465" s="2">
        <v>0</v>
      </c>
      <c r="Q4465" s="2">
        <v>0</v>
      </c>
      <c r="R4465" s="2">
        <v>0</v>
      </c>
      <c r="S4465" s="2">
        <v>0</v>
      </c>
      <c r="T4465" s="2">
        <v>0</v>
      </c>
      <c r="U4465" s="2">
        <v>275</v>
      </c>
      <c r="V4465" t="s">
        <v>55</v>
      </c>
    </row>
    <row r="4466" spans="1:22" ht="15.75" hidden="1" thickBot="1" x14ac:dyDescent="0.3">
      <c r="A4466" t="s">
        <v>8153</v>
      </c>
      <c r="B4466" s="6" t="s">
        <v>10412</v>
      </c>
      <c r="C4466" t="s">
        <v>1</v>
      </c>
      <c r="D4466" t="s">
        <v>7706</v>
      </c>
      <c r="E4466" t="s">
        <v>10329</v>
      </c>
      <c r="F4466" t="s">
        <v>10330</v>
      </c>
      <c r="G4466">
        <v>6749</v>
      </c>
      <c r="H4466">
        <v>6749</v>
      </c>
      <c r="I4466">
        <v>6749</v>
      </c>
      <c r="J4466">
        <v>6749</v>
      </c>
      <c r="K4466">
        <v>0</v>
      </c>
      <c r="L4466" s="2">
        <v>0</v>
      </c>
      <c r="M4466" s="2">
        <v>0</v>
      </c>
      <c r="N4466" s="2">
        <v>0</v>
      </c>
      <c r="O4466" s="2">
        <v>49.2</v>
      </c>
      <c r="P4466" s="2">
        <v>0</v>
      </c>
      <c r="Q4466" s="2">
        <v>0</v>
      </c>
      <c r="R4466" s="2">
        <v>0</v>
      </c>
      <c r="S4466" s="2">
        <v>0</v>
      </c>
      <c r="T4466" s="2">
        <v>0</v>
      </c>
      <c r="U4466" s="2">
        <v>49.2</v>
      </c>
      <c r="V4466" t="s">
        <v>55</v>
      </c>
    </row>
    <row r="4467" spans="1:22" ht="15.75" hidden="1" thickBot="1" x14ac:dyDescent="0.3">
      <c r="A4467" t="s">
        <v>8153</v>
      </c>
      <c r="B4467" s="6" t="s">
        <v>10412</v>
      </c>
      <c r="C4467" t="s">
        <v>1</v>
      </c>
      <c r="D4467" t="s">
        <v>7706</v>
      </c>
      <c r="E4467" t="s">
        <v>10329</v>
      </c>
      <c r="F4467" t="s">
        <v>10330</v>
      </c>
      <c r="G4467">
        <v>6748</v>
      </c>
      <c r="H4467">
        <v>6748</v>
      </c>
      <c r="I4467">
        <v>6748</v>
      </c>
      <c r="J4467">
        <v>6748</v>
      </c>
      <c r="K4467">
        <v>0</v>
      </c>
      <c r="L4467" s="2">
        <v>0</v>
      </c>
      <c r="M4467" s="2">
        <v>0</v>
      </c>
      <c r="N4467" s="2">
        <v>0</v>
      </c>
      <c r="O4467" s="2">
        <v>32.380000000000003</v>
      </c>
      <c r="P4467" s="2">
        <v>0</v>
      </c>
      <c r="Q4467" s="2">
        <v>0</v>
      </c>
      <c r="R4467" s="2">
        <v>0</v>
      </c>
      <c r="S4467" s="2">
        <v>0</v>
      </c>
      <c r="T4467" s="2">
        <v>0</v>
      </c>
      <c r="U4467" s="2">
        <v>32.380000000000003</v>
      </c>
      <c r="V4467" t="s">
        <v>55</v>
      </c>
    </row>
    <row r="4468" spans="1:22" ht="15.75" hidden="1" thickBot="1" x14ac:dyDescent="0.3">
      <c r="A4468" t="s">
        <v>8153</v>
      </c>
      <c r="B4468" s="6" t="s">
        <v>10412</v>
      </c>
      <c r="C4468" t="s">
        <v>1</v>
      </c>
      <c r="D4468" t="s">
        <v>7706</v>
      </c>
      <c r="E4468" t="s">
        <v>10329</v>
      </c>
      <c r="F4468" t="s">
        <v>10330</v>
      </c>
      <c r="G4468">
        <v>6747</v>
      </c>
      <c r="H4468">
        <v>6747</v>
      </c>
      <c r="I4468">
        <v>6747</v>
      </c>
      <c r="J4468">
        <v>6747</v>
      </c>
      <c r="K4468">
        <v>0</v>
      </c>
      <c r="L4468" s="2">
        <v>0</v>
      </c>
      <c r="M4468" s="2">
        <v>0</v>
      </c>
      <c r="N4468" s="2">
        <v>0</v>
      </c>
      <c r="O4468" s="2">
        <v>38.96</v>
      </c>
      <c r="P4468" s="2">
        <v>0</v>
      </c>
      <c r="Q4468" s="2">
        <v>0</v>
      </c>
      <c r="R4468" s="2">
        <v>0</v>
      </c>
      <c r="S4468" s="2">
        <v>0</v>
      </c>
      <c r="T4468" s="2">
        <v>0</v>
      </c>
      <c r="U4468" s="2">
        <v>38.96</v>
      </c>
      <c r="V4468" t="s">
        <v>55</v>
      </c>
    </row>
    <row r="4469" spans="1:22" ht="15.75" hidden="1" thickBot="1" x14ac:dyDescent="0.3">
      <c r="A4469" t="s">
        <v>8153</v>
      </c>
      <c r="B4469" s="6" t="s">
        <v>10412</v>
      </c>
      <c r="C4469" t="s">
        <v>1</v>
      </c>
      <c r="D4469" t="s">
        <v>7706</v>
      </c>
      <c r="E4469" t="s">
        <v>10329</v>
      </c>
      <c r="F4469" t="s">
        <v>10330</v>
      </c>
      <c r="G4469">
        <v>6746</v>
      </c>
      <c r="H4469">
        <v>6746</v>
      </c>
      <c r="I4469">
        <v>6746</v>
      </c>
      <c r="J4469">
        <v>6746</v>
      </c>
      <c r="K4469">
        <v>0</v>
      </c>
      <c r="L4469" s="2">
        <v>0</v>
      </c>
      <c r="M4469" s="2">
        <v>0</v>
      </c>
      <c r="N4469" s="2">
        <v>0</v>
      </c>
      <c r="O4469" s="2">
        <v>260.39999999999998</v>
      </c>
      <c r="P4469" s="2">
        <v>0</v>
      </c>
      <c r="Q4469" s="2">
        <v>0</v>
      </c>
      <c r="R4469" s="2">
        <v>0</v>
      </c>
      <c r="S4469" s="2">
        <v>0</v>
      </c>
      <c r="T4469" s="2">
        <v>0</v>
      </c>
      <c r="U4469" s="2">
        <v>260.39999999999998</v>
      </c>
      <c r="V4469" t="s">
        <v>55</v>
      </c>
    </row>
    <row r="4470" spans="1:22" ht="15.75" hidden="1" thickBot="1" x14ac:dyDescent="0.3">
      <c r="A4470" t="s">
        <v>8153</v>
      </c>
      <c r="B4470" s="6" t="s">
        <v>10412</v>
      </c>
      <c r="C4470" t="s">
        <v>1</v>
      </c>
      <c r="D4470" t="s">
        <v>7706</v>
      </c>
      <c r="E4470" t="s">
        <v>10329</v>
      </c>
      <c r="F4470" t="s">
        <v>10330</v>
      </c>
      <c r="G4470">
        <v>6745</v>
      </c>
      <c r="H4470">
        <v>6745</v>
      </c>
      <c r="I4470">
        <v>6745</v>
      </c>
      <c r="J4470">
        <v>6745</v>
      </c>
      <c r="K4470">
        <v>0</v>
      </c>
      <c r="L4470" s="2">
        <v>0</v>
      </c>
      <c r="M4470" s="2">
        <v>0</v>
      </c>
      <c r="N4470" s="2">
        <v>0</v>
      </c>
      <c r="O4470" s="2">
        <v>82.65</v>
      </c>
      <c r="P4470" s="2">
        <v>0</v>
      </c>
      <c r="Q4470" s="2">
        <v>0</v>
      </c>
      <c r="R4470" s="2">
        <v>0</v>
      </c>
      <c r="S4470" s="2">
        <v>0</v>
      </c>
      <c r="T4470" s="2">
        <v>0</v>
      </c>
      <c r="U4470" s="2">
        <v>82.65</v>
      </c>
      <c r="V4470" t="s">
        <v>55</v>
      </c>
    </row>
    <row r="4471" spans="1:22" ht="15.75" hidden="1" thickBot="1" x14ac:dyDescent="0.3">
      <c r="A4471" t="s">
        <v>8153</v>
      </c>
      <c r="B4471" s="6" t="s">
        <v>10412</v>
      </c>
      <c r="C4471" t="s">
        <v>1</v>
      </c>
      <c r="D4471" t="s">
        <v>7706</v>
      </c>
      <c r="E4471" t="s">
        <v>10329</v>
      </c>
      <c r="F4471" t="s">
        <v>10330</v>
      </c>
      <c r="G4471">
        <v>6744</v>
      </c>
      <c r="H4471">
        <v>6744</v>
      </c>
      <c r="I4471">
        <v>6744</v>
      </c>
      <c r="J4471">
        <v>6744</v>
      </c>
      <c r="K4471">
        <v>0</v>
      </c>
      <c r="L4471" s="2">
        <v>0</v>
      </c>
      <c r="M4471" s="2">
        <v>0</v>
      </c>
      <c r="N4471" s="2">
        <v>0</v>
      </c>
      <c r="O4471" s="2">
        <v>412.2</v>
      </c>
      <c r="P4471" s="2">
        <v>0</v>
      </c>
      <c r="Q4471" s="2">
        <v>0</v>
      </c>
      <c r="R4471" s="2">
        <v>0</v>
      </c>
      <c r="S4471" s="2">
        <v>0</v>
      </c>
      <c r="T4471" s="2">
        <v>0</v>
      </c>
      <c r="U4471" s="2">
        <v>412.2</v>
      </c>
      <c r="V4471" t="s">
        <v>55</v>
      </c>
    </row>
    <row r="4472" spans="1:22" ht="15.75" hidden="1" thickBot="1" x14ac:dyDescent="0.3">
      <c r="A4472" t="s">
        <v>8153</v>
      </c>
      <c r="B4472" s="6" t="s">
        <v>10412</v>
      </c>
      <c r="C4472" t="s">
        <v>1</v>
      </c>
      <c r="D4472" t="s">
        <v>7706</v>
      </c>
      <c r="E4472" t="s">
        <v>10329</v>
      </c>
      <c r="F4472" t="s">
        <v>10330</v>
      </c>
      <c r="G4472">
        <v>6743</v>
      </c>
      <c r="H4472">
        <v>6743</v>
      </c>
      <c r="I4472">
        <v>6743</v>
      </c>
      <c r="J4472">
        <v>6743</v>
      </c>
      <c r="K4472">
        <v>0</v>
      </c>
      <c r="L4472" s="2">
        <v>0</v>
      </c>
      <c r="M4472" s="2">
        <v>0</v>
      </c>
      <c r="N4472" s="2">
        <v>0</v>
      </c>
      <c r="O4472" s="2">
        <v>554</v>
      </c>
      <c r="P4472" s="2">
        <v>0</v>
      </c>
      <c r="Q4472" s="2">
        <v>0</v>
      </c>
      <c r="R4472" s="2">
        <v>0</v>
      </c>
      <c r="S4472" s="2">
        <v>0</v>
      </c>
      <c r="T4472" s="2">
        <v>0</v>
      </c>
      <c r="U4472" s="2">
        <v>554</v>
      </c>
      <c r="V4472" t="s">
        <v>55</v>
      </c>
    </row>
    <row r="4473" spans="1:22" ht="15.75" hidden="1" thickBot="1" x14ac:dyDescent="0.3">
      <c r="A4473" t="s">
        <v>8153</v>
      </c>
      <c r="B4473" s="6" t="s">
        <v>10412</v>
      </c>
      <c r="C4473" t="s">
        <v>1</v>
      </c>
      <c r="D4473" t="s">
        <v>7706</v>
      </c>
      <c r="E4473" t="s">
        <v>10329</v>
      </c>
      <c r="F4473" t="s">
        <v>10330</v>
      </c>
      <c r="G4473">
        <v>6742</v>
      </c>
      <c r="H4473">
        <v>6742</v>
      </c>
      <c r="I4473">
        <v>6742</v>
      </c>
      <c r="J4473">
        <v>6742</v>
      </c>
      <c r="K4473">
        <v>0</v>
      </c>
      <c r="L4473" s="2">
        <v>0</v>
      </c>
      <c r="M4473" s="2">
        <v>0</v>
      </c>
      <c r="N4473" s="2">
        <v>0</v>
      </c>
      <c r="O4473" s="2">
        <v>110</v>
      </c>
      <c r="P4473" s="2">
        <v>0</v>
      </c>
      <c r="Q4473" s="2">
        <v>0</v>
      </c>
      <c r="R4473" s="2">
        <v>0</v>
      </c>
      <c r="S4473" s="2">
        <v>0</v>
      </c>
      <c r="T4473" s="2">
        <v>0</v>
      </c>
      <c r="U4473" s="2">
        <v>110</v>
      </c>
      <c r="V4473" t="s">
        <v>55</v>
      </c>
    </row>
    <row r="4474" spans="1:22" ht="15.75" hidden="1" thickBot="1" x14ac:dyDescent="0.3">
      <c r="A4474" t="s">
        <v>8153</v>
      </c>
      <c r="B4474" s="6" t="s">
        <v>10412</v>
      </c>
      <c r="C4474" t="s">
        <v>1</v>
      </c>
      <c r="D4474" t="s">
        <v>7706</v>
      </c>
      <c r="E4474" t="s">
        <v>10329</v>
      </c>
      <c r="F4474" t="s">
        <v>10330</v>
      </c>
      <c r="G4474">
        <v>6741</v>
      </c>
      <c r="H4474">
        <v>6741</v>
      </c>
      <c r="I4474">
        <v>6741</v>
      </c>
      <c r="J4474">
        <v>6741</v>
      </c>
      <c r="K4474">
        <v>0</v>
      </c>
      <c r="L4474" s="2">
        <v>0</v>
      </c>
      <c r="M4474" s="2">
        <v>0</v>
      </c>
      <c r="N4474" s="2">
        <v>0</v>
      </c>
      <c r="O4474" s="2">
        <v>495</v>
      </c>
      <c r="P4474" s="2">
        <v>0</v>
      </c>
      <c r="Q4474" s="2">
        <v>0</v>
      </c>
      <c r="R4474" s="2">
        <v>0</v>
      </c>
      <c r="S4474" s="2">
        <v>0</v>
      </c>
      <c r="T4474" s="2">
        <v>0</v>
      </c>
      <c r="U4474" s="2">
        <v>495</v>
      </c>
      <c r="V4474" t="s">
        <v>55</v>
      </c>
    </row>
    <row r="4475" spans="1:22" ht="15.75" hidden="1" thickBot="1" x14ac:dyDescent="0.3">
      <c r="A4475" t="s">
        <v>8153</v>
      </c>
      <c r="B4475" s="6" t="s">
        <v>10412</v>
      </c>
      <c r="C4475" t="s">
        <v>1</v>
      </c>
      <c r="D4475" t="s">
        <v>7706</v>
      </c>
      <c r="E4475" t="s">
        <v>10329</v>
      </c>
      <c r="F4475" t="s">
        <v>10330</v>
      </c>
      <c r="G4475">
        <v>6740</v>
      </c>
      <c r="H4475">
        <v>6740</v>
      </c>
      <c r="I4475">
        <v>6740</v>
      </c>
      <c r="J4475">
        <v>6740</v>
      </c>
      <c r="K4475">
        <v>0</v>
      </c>
      <c r="L4475" s="2">
        <v>0</v>
      </c>
      <c r="M4475" s="2">
        <v>0</v>
      </c>
      <c r="N4475" s="2">
        <v>0</v>
      </c>
      <c r="O4475" s="2">
        <v>29.75</v>
      </c>
      <c r="P4475" s="2">
        <v>0</v>
      </c>
      <c r="Q4475" s="2">
        <v>0</v>
      </c>
      <c r="R4475" s="2">
        <v>0</v>
      </c>
      <c r="S4475" s="2">
        <v>0</v>
      </c>
      <c r="T4475" s="2">
        <v>0</v>
      </c>
      <c r="U4475" s="2">
        <v>29.75</v>
      </c>
      <c r="V4475" t="s">
        <v>55</v>
      </c>
    </row>
    <row r="4476" spans="1:22" ht="15.75" hidden="1" thickBot="1" x14ac:dyDescent="0.3">
      <c r="A4476" t="s">
        <v>8153</v>
      </c>
      <c r="B4476" s="6" t="s">
        <v>10412</v>
      </c>
      <c r="C4476" t="s">
        <v>1</v>
      </c>
      <c r="D4476" t="s">
        <v>7706</v>
      </c>
      <c r="E4476" t="s">
        <v>10329</v>
      </c>
      <c r="F4476" t="s">
        <v>10330</v>
      </c>
      <c r="G4476">
        <v>6739</v>
      </c>
      <c r="H4476">
        <v>6739</v>
      </c>
      <c r="I4476">
        <v>6739</v>
      </c>
      <c r="J4476">
        <v>6739</v>
      </c>
      <c r="K4476">
        <v>0</v>
      </c>
      <c r="L4476" s="2">
        <v>0</v>
      </c>
      <c r="M4476" s="2">
        <v>0</v>
      </c>
      <c r="N4476" s="2">
        <v>0</v>
      </c>
      <c r="O4476" s="2">
        <v>617.59</v>
      </c>
      <c r="P4476" s="2">
        <v>0</v>
      </c>
      <c r="Q4476" s="2">
        <v>0</v>
      </c>
      <c r="R4476" s="2">
        <v>0</v>
      </c>
      <c r="S4476" s="2">
        <v>0</v>
      </c>
      <c r="T4476" s="2">
        <v>0</v>
      </c>
      <c r="U4476" s="2">
        <v>617.59</v>
      </c>
      <c r="V4476" t="s">
        <v>55</v>
      </c>
    </row>
    <row r="4477" spans="1:22" ht="15.75" hidden="1" thickBot="1" x14ac:dyDescent="0.3">
      <c r="A4477" t="s">
        <v>8153</v>
      </c>
      <c r="B4477" s="6" t="s">
        <v>10412</v>
      </c>
      <c r="C4477" t="s">
        <v>1</v>
      </c>
      <c r="D4477" t="s">
        <v>7706</v>
      </c>
      <c r="E4477" t="s">
        <v>10329</v>
      </c>
      <c r="F4477" t="s">
        <v>10330</v>
      </c>
      <c r="G4477">
        <v>6738</v>
      </c>
      <c r="H4477">
        <v>6738</v>
      </c>
      <c r="I4477">
        <v>6738</v>
      </c>
      <c r="J4477">
        <v>6738</v>
      </c>
      <c r="K4477">
        <v>0</v>
      </c>
      <c r="L4477" s="2">
        <v>0</v>
      </c>
      <c r="M4477" s="2">
        <v>0</v>
      </c>
      <c r="N4477" s="2">
        <v>0</v>
      </c>
      <c r="O4477" s="2">
        <v>1405.02</v>
      </c>
      <c r="P4477" s="2">
        <v>0</v>
      </c>
      <c r="Q4477" s="2">
        <v>0</v>
      </c>
      <c r="R4477" s="2">
        <v>0</v>
      </c>
      <c r="S4477" s="2">
        <v>0</v>
      </c>
      <c r="T4477" s="2">
        <v>0</v>
      </c>
      <c r="U4477" s="2">
        <v>1405.02</v>
      </c>
      <c r="V4477" t="s">
        <v>55</v>
      </c>
    </row>
    <row r="4478" spans="1:22" ht="15.75" hidden="1" thickBot="1" x14ac:dyDescent="0.3">
      <c r="A4478" t="s">
        <v>8153</v>
      </c>
      <c r="B4478" s="6" t="s">
        <v>10412</v>
      </c>
      <c r="C4478" t="s">
        <v>1</v>
      </c>
      <c r="D4478" t="s">
        <v>7706</v>
      </c>
      <c r="E4478" t="s">
        <v>10329</v>
      </c>
      <c r="F4478" t="s">
        <v>10330</v>
      </c>
      <c r="G4478">
        <v>6737</v>
      </c>
      <c r="H4478">
        <v>6737</v>
      </c>
      <c r="I4478">
        <v>6737</v>
      </c>
      <c r="J4478">
        <v>6737</v>
      </c>
      <c r="K4478">
        <v>0</v>
      </c>
      <c r="L4478" s="2">
        <v>0</v>
      </c>
      <c r="M4478" s="2">
        <v>0</v>
      </c>
      <c r="N4478" s="2">
        <v>0</v>
      </c>
      <c r="O4478" s="2">
        <v>482.5</v>
      </c>
      <c r="P4478" s="2">
        <v>0</v>
      </c>
      <c r="Q4478" s="2">
        <v>0</v>
      </c>
      <c r="R4478" s="2">
        <v>0</v>
      </c>
      <c r="S4478" s="2">
        <v>0</v>
      </c>
      <c r="T4478" s="2">
        <v>0</v>
      </c>
      <c r="U4478" s="2">
        <v>482.5</v>
      </c>
      <c r="V4478" t="s">
        <v>55</v>
      </c>
    </row>
    <row r="4479" spans="1:22" ht="15.75" hidden="1" thickBot="1" x14ac:dyDescent="0.3">
      <c r="A4479" t="s">
        <v>8153</v>
      </c>
      <c r="B4479" s="6" t="s">
        <v>10411</v>
      </c>
      <c r="C4479" t="s">
        <v>1</v>
      </c>
      <c r="D4479" t="s">
        <v>7706</v>
      </c>
      <c r="E4479" t="s">
        <v>10329</v>
      </c>
      <c r="F4479" t="s">
        <v>10330</v>
      </c>
      <c r="G4479">
        <v>6736</v>
      </c>
      <c r="H4479">
        <v>6736</v>
      </c>
      <c r="I4479">
        <v>6736</v>
      </c>
      <c r="J4479">
        <v>6736</v>
      </c>
      <c r="K4479">
        <v>0</v>
      </c>
      <c r="L4479" s="2">
        <v>0</v>
      </c>
      <c r="M4479" s="2">
        <v>0</v>
      </c>
      <c r="N4479" s="2">
        <v>0</v>
      </c>
      <c r="O4479" s="2">
        <v>22</v>
      </c>
      <c r="P4479" s="2">
        <v>0</v>
      </c>
      <c r="Q4479" s="2">
        <v>0</v>
      </c>
      <c r="R4479" s="2">
        <v>0</v>
      </c>
      <c r="S4479" s="2">
        <v>0</v>
      </c>
      <c r="T4479" s="2">
        <v>0</v>
      </c>
      <c r="U4479" s="2">
        <v>22</v>
      </c>
      <c r="V4479" t="s">
        <v>55</v>
      </c>
    </row>
    <row r="4480" spans="1:22" ht="15.75" hidden="1" thickBot="1" x14ac:dyDescent="0.3">
      <c r="A4480" t="s">
        <v>8153</v>
      </c>
      <c r="B4480" s="6" t="s">
        <v>10411</v>
      </c>
      <c r="C4480" t="s">
        <v>1</v>
      </c>
      <c r="D4480" t="s">
        <v>7706</v>
      </c>
      <c r="E4480" t="s">
        <v>10329</v>
      </c>
      <c r="F4480" t="s">
        <v>10330</v>
      </c>
      <c r="G4480">
        <v>6735</v>
      </c>
      <c r="H4480">
        <v>6735</v>
      </c>
      <c r="I4480">
        <v>6735</v>
      </c>
      <c r="J4480">
        <v>6735</v>
      </c>
      <c r="K4480">
        <v>0</v>
      </c>
      <c r="L4480" s="2">
        <v>0</v>
      </c>
      <c r="M4480" s="2">
        <v>0</v>
      </c>
      <c r="N4480" s="2">
        <v>0</v>
      </c>
      <c r="O4480" s="2">
        <v>75</v>
      </c>
      <c r="P4480" s="2">
        <v>0</v>
      </c>
      <c r="Q4480" s="2">
        <v>0</v>
      </c>
      <c r="R4480" s="2">
        <v>0</v>
      </c>
      <c r="S4480" s="2">
        <v>0</v>
      </c>
      <c r="T4480" s="2">
        <v>0</v>
      </c>
      <c r="U4480" s="2">
        <v>75</v>
      </c>
      <c r="V4480" t="s">
        <v>55</v>
      </c>
    </row>
    <row r="4481" spans="1:22" ht="15.75" hidden="1" thickBot="1" x14ac:dyDescent="0.3">
      <c r="A4481" t="s">
        <v>8153</v>
      </c>
      <c r="B4481" s="6" t="s">
        <v>10411</v>
      </c>
      <c r="C4481" t="s">
        <v>1</v>
      </c>
      <c r="D4481" t="s">
        <v>7706</v>
      </c>
      <c r="E4481" t="s">
        <v>10329</v>
      </c>
      <c r="F4481" t="s">
        <v>10330</v>
      </c>
      <c r="G4481">
        <v>6734</v>
      </c>
      <c r="H4481">
        <v>6734</v>
      </c>
      <c r="I4481">
        <v>6734</v>
      </c>
      <c r="J4481">
        <v>6734</v>
      </c>
      <c r="K4481">
        <v>0</v>
      </c>
      <c r="L4481" s="2">
        <v>0</v>
      </c>
      <c r="M4481" s="2">
        <v>0</v>
      </c>
      <c r="N4481" s="2">
        <v>0</v>
      </c>
      <c r="O4481" s="2">
        <v>51.86</v>
      </c>
      <c r="P4481" s="2">
        <v>0</v>
      </c>
      <c r="Q4481" s="2">
        <v>0</v>
      </c>
      <c r="R4481" s="2">
        <v>0</v>
      </c>
      <c r="S4481" s="2">
        <v>0</v>
      </c>
      <c r="T4481" s="2">
        <v>0</v>
      </c>
      <c r="U4481" s="2">
        <v>51.86</v>
      </c>
      <c r="V4481" t="s">
        <v>55</v>
      </c>
    </row>
    <row r="4482" spans="1:22" ht="15.75" hidden="1" thickBot="1" x14ac:dyDescent="0.3">
      <c r="A4482" t="s">
        <v>8153</v>
      </c>
      <c r="B4482" s="6" t="s">
        <v>10411</v>
      </c>
      <c r="C4482" t="s">
        <v>1</v>
      </c>
      <c r="D4482" t="s">
        <v>7706</v>
      </c>
      <c r="E4482" t="s">
        <v>10329</v>
      </c>
      <c r="F4482" t="s">
        <v>10330</v>
      </c>
      <c r="G4482">
        <v>6733</v>
      </c>
      <c r="H4482">
        <v>6733</v>
      </c>
      <c r="I4482">
        <v>6733</v>
      </c>
      <c r="J4482">
        <v>6733</v>
      </c>
      <c r="K4482">
        <v>0</v>
      </c>
      <c r="L4482" s="2">
        <v>0</v>
      </c>
      <c r="M4482" s="2">
        <v>0</v>
      </c>
      <c r="N4482" s="2">
        <v>0</v>
      </c>
      <c r="O4482" s="2">
        <v>27.5</v>
      </c>
      <c r="P4482" s="2">
        <v>0</v>
      </c>
      <c r="Q4482" s="2">
        <v>0</v>
      </c>
      <c r="R4482" s="2">
        <v>0</v>
      </c>
      <c r="S4482" s="2">
        <v>0</v>
      </c>
      <c r="T4482" s="2">
        <v>0</v>
      </c>
      <c r="U4482" s="2">
        <v>27.5</v>
      </c>
      <c r="V4482" t="s">
        <v>55</v>
      </c>
    </row>
    <row r="4483" spans="1:22" ht="15.75" hidden="1" thickBot="1" x14ac:dyDescent="0.3">
      <c r="A4483" t="s">
        <v>8153</v>
      </c>
      <c r="B4483" s="6" t="s">
        <v>10411</v>
      </c>
      <c r="C4483" t="s">
        <v>1</v>
      </c>
      <c r="D4483" t="s">
        <v>7706</v>
      </c>
      <c r="E4483" t="s">
        <v>10329</v>
      </c>
      <c r="F4483" t="s">
        <v>10330</v>
      </c>
      <c r="G4483">
        <v>6732</v>
      </c>
      <c r="H4483">
        <v>6732</v>
      </c>
      <c r="I4483">
        <v>6732</v>
      </c>
      <c r="J4483">
        <v>6732</v>
      </c>
      <c r="K4483">
        <v>0</v>
      </c>
      <c r="L4483" s="2">
        <v>0</v>
      </c>
      <c r="M4483" s="2">
        <v>0</v>
      </c>
      <c r="N4483" s="2">
        <v>0</v>
      </c>
      <c r="O4483" s="2">
        <v>8.4</v>
      </c>
      <c r="P4483" s="2">
        <v>0</v>
      </c>
      <c r="Q4483" s="2">
        <v>0</v>
      </c>
      <c r="R4483" s="2">
        <v>0</v>
      </c>
      <c r="S4483" s="2">
        <v>0</v>
      </c>
      <c r="T4483" s="2">
        <v>0</v>
      </c>
      <c r="U4483" s="2">
        <v>8.4</v>
      </c>
      <c r="V4483" t="s">
        <v>55</v>
      </c>
    </row>
    <row r="4484" spans="1:22" ht="15.75" hidden="1" thickBot="1" x14ac:dyDescent="0.3">
      <c r="A4484" t="s">
        <v>8153</v>
      </c>
      <c r="B4484" s="6" t="s">
        <v>10411</v>
      </c>
      <c r="C4484" t="s">
        <v>1</v>
      </c>
      <c r="D4484" t="s">
        <v>7706</v>
      </c>
      <c r="E4484" t="s">
        <v>10329</v>
      </c>
      <c r="F4484" t="s">
        <v>10330</v>
      </c>
      <c r="G4484">
        <v>6731</v>
      </c>
      <c r="H4484">
        <v>6731</v>
      </c>
      <c r="I4484">
        <v>6731</v>
      </c>
      <c r="J4484">
        <v>6731</v>
      </c>
      <c r="K4484">
        <v>0</v>
      </c>
      <c r="L4484" s="2">
        <v>0</v>
      </c>
      <c r="M4484" s="2">
        <v>0</v>
      </c>
      <c r="N4484" s="2">
        <v>0</v>
      </c>
      <c r="O4484" s="2">
        <v>50</v>
      </c>
      <c r="P4484" s="2">
        <v>0</v>
      </c>
      <c r="Q4484" s="2">
        <v>0</v>
      </c>
      <c r="R4484" s="2">
        <v>0</v>
      </c>
      <c r="S4484" s="2">
        <v>0</v>
      </c>
      <c r="T4484" s="2">
        <v>0</v>
      </c>
      <c r="U4484" s="2">
        <v>50</v>
      </c>
      <c r="V4484" t="s">
        <v>55</v>
      </c>
    </row>
    <row r="4485" spans="1:22" ht="15.75" hidden="1" thickBot="1" x14ac:dyDescent="0.3">
      <c r="A4485" t="s">
        <v>8153</v>
      </c>
      <c r="B4485" s="6" t="s">
        <v>10411</v>
      </c>
      <c r="C4485" t="s">
        <v>1</v>
      </c>
      <c r="D4485" t="s">
        <v>7706</v>
      </c>
      <c r="E4485" t="s">
        <v>10329</v>
      </c>
      <c r="F4485" t="s">
        <v>10330</v>
      </c>
      <c r="G4485">
        <v>6730</v>
      </c>
      <c r="H4485">
        <v>6730</v>
      </c>
      <c r="I4485">
        <v>6730</v>
      </c>
      <c r="J4485">
        <v>6730</v>
      </c>
      <c r="K4485">
        <v>0</v>
      </c>
      <c r="L4485" s="2">
        <v>0</v>
      </c>
      <c r="M4485" s="2">
        <v>0</v>
      </c>
      <c r="N4485" s="2">
        <v>0</v>
      </c>
      <c r="O4485" s="2">
        <v>42.56</v>
      </c>
      <c r="P4485" s="2">
        <v>0</v>
      </c>
      <c r="Q4485" s="2">
        <v>0</v>
      </c>
      <c r="R4485" s="2">
        <v>0</v>
      </c>
      <c r="S4485" s="2">
        <v>0</v>
      </c>
      <c r="T4485" s="2">
        <v>0</v>
      </c>
      <c r="U4485" s="2">
        <v>42.56</v>
      </c>
      <c r="V4485" t="s">
        <v>55</v>
      </c>
    </row>
    <row r="4486" spans="1:22" ht="15.75" hidden="1" thickBot="1" x14ac:dyDescent="0.3">
      <c r="A4486" t="s">
        <v>8153</v>
      </c>
      <c r="B4486" s="6" t="s">
        <v>10411</v>
      </c>
      <c r="C4486" t="s">
        <v>1</v>
      </c>
      <c r="D4486" t="s">
        <v>7706</v>
      </c>
      <c r="E4486" t="s">
        <v>10329</v>
      </c>
      <c r="F4486" t="s">
        <v>10330</v>
      </c>
      <c r="G4486">
        <v>6729</v>
      </c>
      <c r="H4486">
        <v>6729</v>
      </c>
      <c r="I4486">
        <v>6729</v>
      </c>
      <c r="J4486">
        <v>6729</v>
      </c>
      <c r="K4486">
        <v>0</v>
      </c>
      <c r="L4486" s="2">
        <v>0</v>
      </c>
      <c r="M4486" s="2">
        <v>0</v>
      </c>
      <c r="N4486" s="2">
        <v>0</v>
      </c>
      <c r="O4486" s="2">
        <v>566</v>
      </c>
      <c r="P4486" s="2">
        <v>0</v>
      </c>
      <c r="Q4486" s="2">
        <v>0</v>
      </c>
      <c r="R4486" s="2">
        <v>0</v>
      </c>
      <c r="S4486" s="2">
        <v>0</v>
      </c>
      <c r="T4486" s="2">
        <v>0</v>
      </c>
      <c r="U4486" s="2">
        <v>566</v>
      </c>
      <c r="V4486" t="s">
        <v>55</v>
      </c>
    </row>
    <row r="4487" spans="1:22" ht="15.75" hidden="1" thickBot="1" x14ac:dyDescent="0.3">
      <c r="A4487" t="s">
        <v>8153</v>
      </c>
      <c r="B4487" s="6" t="s">
        <v>10411</v>
      </c>
      <c r="C4487" t="s">
        <v>1</v>
      </c>
      <c r="D4487" t="s">
        <v>7706</v>
      </c>
      <c r="E4487" t="s">
        <v>10329</v>
      </c>
      <c r="F4487" t="s">
        <v>10330</v>
      </c>
      <c r="G4487">
        <v>6728</v>
      </c>
      <c r="H4487">
        <v>6728</v>
      </c>
      <c r="I4487">
        <v>6728</v>
      </c>
      <c r="J4487">
        <v>6728</v>
      </c>
      <c r="K4487">
        <v>0</v>
      </c>
      <c r="L4487" s="2">
        <v>0</v>
      </c>
      <c r="M4487" s="2">
        <v>0</v>
      </c>
      <c r="N4487" s="2">
        <v>0</v>
      </c>
      <c r="O4487" s="2">
        <v>40.880000000000003</v>
      </c>
      <c r="P4487" s="2">
        <v>0</v>
      </c>
      <c r="Q4487" s="2">
        <v>0</v>
      </c>
      <c r="R4487" s="2">
        <v>0</v>
      </c>
      <c r="S4487" s="2">
        <v>0</v>
      </c>
      <c r="T4487" s="2">
        <v>0</v>
      </c>
      <c r="U4487" s="2">
        <v>40.880000000000003</v>
      </c>
      <c r="V4487" t="s">
        <v>55</v>
      </c>
    </row>
    <row r="4488" spans="1:22" ht="15.75" hidden="1" thickBot="1" x14ac:dyDescent="0.3">
      <c r="A4488" t="s">
        <v>8153</v>
      </c>
      <c r="B4488" s="6" t="s">
        <v>10411</v>
      </c>
      <c r="C4488" t="s">
        <v>1</v>
      </c>
      <c r="D4488" t="s">
        <v>7706</v>
      </c>
      <c r="E4488" t="s">
        <v>10329</v>
      </c>
      <c r="F4488" t="s">
        <v>10330</v>
      </c>
      <c r="G4488">
        <v>6727</v>
      </c>
      <c r="H4488">
        <v>6727</v>
      </c>
      <c r="I4488">
        <v>6727</v>
      </c>
      <c r="J4488">
        <v>6727</v>
      </c>
      <c r="K4488">
        <v>0</v>
      </c>
      <c r="L4488" s="2">
        <v>0</v>
      </c>
      <c r="M4488" s="2">
        <v>0</v>
      </c>
      <c r="N4488" s="2">
        <v>0</v>
      </c>
      <c r="O4488" s="2">
        <v>675.4</v>
      </c>
      <c r="P4488" s="2">
        <v>0</v>
      </c>
      <c r="Q4488" s="2">
        <v>0</v>
      </c>
      <c r="R4488" s="2">
        <v>0</v>
      </c>
      <c r="S4488" s="2">
        <v>0</v>
      </c>
      <c r="T4488" s="2">
        <v>0</v>
      </c>
      <c r="U4488" s="2">
        <v>675.4</v>
      </c>
      <c r="V4488" t="s">
        <v>55</v>
      </c>
    </row>
    <row r="4489" spans="1:22" ht="15.75" hidden="1" thickBot="1" x14ac:dyDescent="0.3">
      <c r="A4489" t="s">
        <v>8153</v>
      </c>
      <c r="B4489" s="6" t="s">
        <v>10411</v>
      </c>
      <c r="C4489" t="s">
        <v>1</v>
      </c>
      <c r="D4489" t="s">
        <v>7706</v>
      </c>
      <c r="E4489" t="s">
        <v>10329</v>
      </c>
      <c r="F4489" t="s">
        <v>10330</v>
      </c>
      <c r="G4489">
        <v>6726</v>
      </c>
      <c r="H4489">
        <v>6726</v>
      </c>
      <c r="I4489">
        <v>6726</v>
      </c>
      <c r="J4489">
        <v>6726</v>
      </c>
      <c r="K4489">
        <v>0</v>
      </c>
      <c r="L4489" s="2">
        <v>0</v>
      </c>
      <c r="M4489" s="2">
        <v>0</v>
      </c>
      <c r="N4489" s="2">
        <v>0</v>
      </c>
      <c r="O4489" s="2">
        <v>2</v>
      </c>
      <c r="P4489" s="2">
        <v>0</v>
      </c>
      <c r="Q4489" s="2">
        <v>0</v>
      </c>
      <c r="R4489" s="2">
        <v>0</v>
      </c>
      <c r="S4489" s="2">
        <v>0</v>
      </c>
      <c r="T4489" s="2">
        <v>0</v>
      </c>
      <c r="U4489" s="2">
        <v>2</v>
      </c>
      <c r="V4489" t="s">
        <v>55</v>
      </c>
    </row>
    <row r="4490" spans="1:22" ht="15.75" hidden="1" thickBot="1" x14ac:dyDescent="0.3">
      <c r="A4490" t="s">
        <v>8153</v>
      </c>
      <c r="B4490" s="6" t="s">
        <v>10411</v>
      </c>
      <c r="C4490" t="s">
        <v>1</v>
      </c>
      <c r="D4490" t="s">
        <v>7706</v>
      </c>
      <c r="E4490" t="s">
        <v>10329</v>
      </c>
      <c r="F4490" t="s">
        <v>10330</v>
      </c>
      <c r="G4490">
        <v>6725</v>
      </c>
      <c r="H4490">
        <v>6725</v>
      </c>
      <c r="I4490">
        <v>6725</v>
      </c>
      <c r="J4490">
        <v>6725</v>
      </c>
      <c r="K4490">
        <v>0</v>
      </c>
      <c r="L4490" s="2">
        <v>0</v>
      </c>
      <c r="M4490" s="2">
        <v>0</v>
      </c>
      <c r="N4490" s="2">
        <v>0</v>
      </c>
      <c r="O4490" s="2">
        <v>117</v>
      </c>
      <c r="P4490" s="2">
        <v>0</v>
      </c>
      <c r="Q4490" s="2">
        <v>0</v>
      </c>
      <c r="R4490" s="2">
        <v>0</v>
      </c>
      <c r="S4490" s="2">
        <v>0</v>
      </c>
      <c r="T4490" s="2">
        <v>0</v>
      </c>
      <c r="U4490" s="2">
        <v>117</v>
      </c>
      <c r="V4490" t="s">
        <v>55</v>
      </c>
    </row>
    <row r="4491" spans="1:22" ht="15.75" hidden="1" thickBot="1" x14ac:dyDescent="0.3">
      <c r="A4491" t="s">
        <v>8153</v>
      </c>
      <c r="B4491" s="6" t="s">
        <v>10411</v>
      </c>
      <c r="C4491" t="s">
        <v>1</v>
      </c>
      <c r="D4491" t="s">
        <v>7706</v>
      </c>
      <c r="E4491" t="s">
        <v>10329</v>
      </c>
      <c r="F4491" t="s">
        <v>10330</v>
      </c>
      <c r="G4491">
        <v>6724</v>
      </c>
      <c r="H4491">
        <v>6724</v>
      </c>
      <c r="I4491">
        <v>6724</v>
      </c>
      <c r="J4491">
        <v>6724</v>
      </c>
      <c r="K4491">
        <v>0</v>
      </c>
      <c r="L4491" s="2">
        <v>0</v>
      </c>
      <c r="M4491" s="2">
        <v>0</v>
      </c>
      <c r="N4491" s="2">
        <v>0</v>
      </c>
      <c r="O4491" s="2">
        <v>82.5</v>
      </c>
      <c r="P4491" s="2">
        <v>0</v>
      </c>
      <c r="Q4491" s="2">
        <v>0</v>
      </c>
      <c r="R4491" s="2">
        <v>0</v>
      </c>
      <c r="S4491" s="2">
        <v>0</v>
      </c>
      <c r="T4491" s="2">
        <v>0</v>
      </c>
      <c r="U4491" s="2">
        <v>82.5</v>
      </c>
      <c r="V4491" t="s">
        <v>55</v>
      </c>
    </row>
    <row r="4492" spans="1:22" ht="15.75" hidden="1" thickBot="1" x14ac:dyDescent="0.3">
      <c r="A4492" t="s">
        <v>8153</v>
      </c>
      <c r="B4492" s="6" t="s">
        <v>10411</v>
      </c>
      <c r="C4492" t="s">
        <v>1</v>
      </c>
      <c r="D4492" t="s">
        <v>7706</v>
      </c>
      <c r="E4492" t="s">
        <v>10329</v>
      </c>
      <c r="F4492" t="s">
        <v>10330</v>
      </c>
      <c r="G4492">
        <v>6723</v>
      </c>
      <c r="H4492">
        <v>6723</v>
      </c>
      <c r="I4492">
        <v>6723</v>
      </c>
      <c r="J4492">
        <v>6723</v>
      </c>
      <c r="K4492">
        <v>0</v>
      </c>
      <c r="L4492" s="2">
        <v>0</v>
      </c>
      <c r="M4492" s="2">
        <v>0</v>
      </c>
      <c r="N4492" s="2">
        <v>0</v>
      </c>
      <c r="O4492" s="2">
        <v>380.55</v>
      </c>
      <c r="P4492" s="2">
        <v>0</v>
      </c>
      <c r="Q4492" s="2">
        <v>0</v>
      </c>
      <c r="R4492" s="2">
        <v>0</v>
      </c>
      <c r="S4492" s="2">
        <v>0</v>
      </c>
      <c r="T4492" s="2">
        <v>0</v>
      </c>
      <c r="U4492" s="2">
        <v>380.55</v>
      </c>
      <c r="V4492" t="s">
        <v>55</v>
      </c>
    </row>
    <row r="4493" spans="1:22" ht="15.75" hidden="1" thickBot="1" x14ac:dyDescent="0.3">
      <c r="A4493" t="s">
        <v>8153</v>
      </c>
      <c r="B4493" s="6" t="s">
        <v>10411</v>
      </c>
      <c r="C4493" t="s">
        <v>1</v>
      </c>
      <c r="D4493" t="s">
        <v>7706</v>
      </c>
      <c r="E4493" t="s">
        <v>10329</v>
      </c>
      <c r="F4493" t="s">
        <v>10330</v>
      </c>
      <c r="G4493">
        <v>6722</v>
      </c>
      <c r="H4493">
        <v>6722</v>
      </c>
      <c r="I4493">
        <v>6722</v>
      </c>
      <c r="J4493">
        <v>6722</v>
      </c>
      <c r="K4493">
        <v>0</v>
      </c>
      <c r="L4493" s="2">
        <v>0</v>
      </c>
      <c r="M4493" s="2">
        <v>0</v>
      </c>
      <c r="N4493" s="2">
        <v>0</v>
      </c>
      <c r="O4493" s="2">
        <v>21.5</v>
      </c>
      <c r="P4493" s="2">
        <v>0</v>
      </c>
      <c r="Q4493" s="2">
        <v>0</v>
      </c>
      <c r="R4493" s="2">
        <v>0</v>
      </c>
      <c r="S4493" s="2">
        <v>0</v>
      </c>
      <c r="T4493" s="2">
        <v>0</v>
      </c>
      <c r="U4493" s="2">
        <v>21.5</v>
      </c>
      <c r="V4493" t="s">
        <v>55</v>
      </c>
    </row>
    <row r="4494" spans="1:22" ht="15.75" hidden="1" thickBot="1" x14ac:dyDescent="0.3">
      <c r="A4494" t="s">
        <v>8153</v>
      </c>
      <c r="B4494" s="6" t="s">
        <v>10411</v>
      </c>
      <c r="C4494" t="s">
        <v>1</v>
      </c>
      <c r="D4494" t="s">
        <v>7706</v>
      </c>
      <c r="E4494" t="s">
        <v>10329</v>
      </c>
      <c r="F4494" t="s">
        <v>10330</v>
      </c>
      <c r="G4494">
        <v>6721</v>
      </c>
      <c r="H4494">
        <v>6721</v>
      </c>
      <c r="I4494">
        <v>6721</v>
      </c>
      <c r="J4494">
        <v>6721</v>
      </c>
      <c r="K4494">
        <v>0</v>
      </c>
      <c r="L4494" s="2">
        <v>0</v>
      </c>
      <c r="M4494" s="2">
        <v>0</v>
      </c>
      <c r="N4494" s="2">
        <v>0</v>
      </c>
      <c r="O4494" s="2">
        <v>147.19999999999999</v>
      </c>
      <c r="P4494" s="2">
        <v>0</v>
      </c>
      <c r="Q4494" s="2">
        <v>0</v>
      </c>
      <c r="R4494" s="2">
        <v>0</v>
      </c>
      <c r="S4494" s="2">
        <v>0</v>
      </c>
      <c r="T4494" s="2">
        <v>0</v>
      </c>
      <c r="U4494" s="2">
        <v>147.19999999999999</v>
      </c>
      <c r="V4494" t="s">
        <v>55</v>
      </c>
    </row>
    <row r="4495" spans="1:22" ht="15.75" hidden="1" thickBot="1" x14ac:dyDescent="0.3">
      <c r="A4495" t="s">
        <v>8153</v>
      </c>
      <c r="B4495" s="6" t="s">
        <v>10411</v>
      </c>
      <c r="C4495" t="s">
        <v>1</v>
      </c>
      <c r="D4495" t="s">
        <v>7706</v>
      </c>
      <c r="E4495" t="s">
        <v>10329</v>
      </c>
      <c r="F4495" t="s">
        <v>10330</v>
      </c>
      <c r="G4495">
        <v>6720</v>
      </c>
      <c r="H4495">
        <v>6720</v>
      </c>
      <c r="I4495">
        <v>6720</v>
      </c>
      <c r="J4495">
        <v>6720</v>
      </c>
      <c r="K4495">
        <v>0</v>
      </c>
      <c r="L4495" s="2">
        <v>0</v>
      </c>
      <c r="M4495" s="2">
        <v>0</v>
      </c>
      <c r="N4495" s="2">
        <v>0</v>
      </c>
      <c r="O4495" s="2">
        <v>48</v>
      </c>
      <c r="P4495" s="2">
        <v>0</v>
      </c>
      <c r="Q4495" s="2">
        <v>0</v>
      </c>
      <c r="R4495" s="2">
        <v>0</v>
      </c>
      <c r="S4495" s="2">
        <v>0</v>
      </c>
      <c r="T4495" s="2">
        <v>0</v>
      </c>
      <c r="U4495" s="2">
        <v>48</v>
      </c>
      <c r="V4495" t="s">
        <v>55</v>
      </c>
    </row>
    <row r="4496" spans="1:22" ht="15.75" hidden="1" thickBot="1" x14ac:dyDescent="0.3">
      <c r="A4496" t="s">
        <v>8153</v>
      </c>
      <c r="B4496" s="6" t="s">
        <v>10411</v>
      </c>
      <c r="C4496" t="s">
        <v>1</v>
      </c>
      <c r="D4496" t="s">
        <v>7706</v>
      </c>
      <c r="E4496" t="s">
        <v>10329</v>
      </c>
      <c r="F4496" t="s">
        <v>10330</v>
      </c>
      <c r="G4496">
        <v>6719</v>
      </c>
      <c r="H4496">
        <v>6719</v>
      </c>
      <c r="I4496">
        <v>6719</v>
      </c>
      <c r="J4496">
        <v>6719</v>
      </c>
      <c r="K4496">
        <v>0</v>
      </c>
      <c r="L4496" s="2">
        <v>0</v>
      </c>
      <c r="M4496" s="2">
        <v>0</v>
      </c>
      <c r="N4496" s="2">
        <v>0</v>
      </c>
      <c r="O4496" s="2">
        <v>6.44</v>
      </c>
      <c r="P4496" s="2">
        <v>0</v>
      </c>
      <c r="Q4496" s="2">
        <v>0</v>
      </c>
      <c r="R4496" s="2">
        <v>0</v>
      </c>
      <c r="S4496" s="2">
        <v>0</v>
      </c>
      <c r="T4496" s="2">
        <v>0</v>
      </c>
      <c r="U4496" s="2">
        <v>6.44</v>
      </c>
      <c r="V4496" t="s">
        <v>55</v>
      </c>
    </row>
    <row r="4497" spans="1:22" ht="15.75" hidden="1" thickBot="1" x14ac:dyDescent="0.3">
      <c r="A4497" t="s">
        <v>8153</v>
      </c>
      <c r="B4497" s="6" t="s">
        <v>10411</v>
      </c>
      <c r="C4497" t="s">
        <v>1</v>
      </c>
      <c r="D4497" t="s">
        <v>7706</v>
      </c>
      <c r="E4497" t="s">
        <v>10329</v>
      </c>
      <c r="F4497" t="s">
        <v>10330</v>
      </c>
      <c r="G4497">
        <v>6718</v>
      </c>
      <c r="H4497">
        <v>6718</v>
      </c>
      <c r="I4497">
        <v>6718</v>
      </c>
      <c r="J4497">
        <v>6718</v>
      </c>
      <c r="K4497">
        <v>0</v>
      </c>
      <c r="L4497" s="2">
        <v>0</v>
      </c>
      <c r="M4497" s="2">
        <v>0</v>
      </c>
      <c r="N4497" s="2">
        <v>0</v>
      </c>
      <c r="O4497" s="2">
        <v>62.5</v>
      </c>
      <c r="P4497" s="2">
        <v>0</v>
      </c>
      <c r="Q4497" s="2">
        <v>0</v>
      </c>
      <c r="R4497" s="2">
        <v>0</v>
      </c>
      <c r="S4497" s="2">
        <v>0</v>
      </c>
      <c r="T4497" s="2">
        <v>0</v>
      </c>
      <c r="U4497" s="2">
        <v>62.5</v>
      </c>
      <c r="V4497" t="s">
        <v>55</v>
      </c>
    </row>
    <row r="4498" spans="1:22" ht="15.75" hidden="1" thickBot="1" x14ac:dyDescent="0.3">
      <c r="A4498" t="s">
        <v>8153</v>
      </c>
      <c r="B4498" s="6" t="s">
        <v>10411</v>
      </c>
      <c r="C4498" t="s">
        <v>1</v>
      </c>
      <c r="D4498" t="s">
        <v>7706</v>
      </c>
      <c r="E4498" t="s">
        <v>10329</v>
      </c>
      <c r="F4498" t="s">
        <v>10330</v>
      </c>
      <c r="G4498">
        <v>6717</v>
      </c>
      <c r="H4498">
        <v>6717</v>
      </c>
      <c r="I4498">
        <v>6717</v>
      </c>
      <c r="J4498">
        <v>6717</v>
      </c>
      <c r="K4498">
        <v>0</v>
      </c>
      <c r="L4498" s="2">
        <v>0</v>
      </c>
      <c r="M4498" s="2">
        <v>0</v>
      </c>
      <c r="N4498" s="2">
        <v>0</v>
      </c>
      <c r="O4498" s="2">
        <v>184</v>
      </c>
      <c r="P4498" s="2">
        <v>0</v>
      </c>
      <c r="Q4498" s="2">
        <v>0</v>
      </c>
      <c r="R4498" s="2">
        <v>0</v>
      </c>
      <c r="S4498" s="2">
        <v>0</v>
      </c>
      <c r="T4498" s="2">
        <v>0</v>
      </c>
      <c r="U4498" s="2">
        <v>184</v>
      </c>
      <c r="V4498" t="s">
        <v>55</v>
      </c>
    </row>
    <row r="4499" spans="1:22" ht="15.75" hidden="1" thickBot="1" x14ac:dyDescent="0.3">
      <c r="A4499" t="s">
        <v>8153</v>
      </c>
      <c r="B4499" s="6" t="s">
        <v>10411</v>
      </c>
      <c r="C4499" t="s">
        <v>1</v>
      </c>
      <c r="D4499" t="s">
        <v>7706</v>
      </c>
      <c r="E4499" t="s">
        <v>10329</v>
      </c>
      <c r="F4499" t="s">
        <v>10330</v>
      </c>
      <c r="G4499">
        <v>6716</v>
      </c>
      <c r="H4499">
        <v>6716</v>
      </c>
      <c r="I4499">
        <v>6716</v>
      </c>
      <c r="J4499">
        <v>6716</v>
      </c>
      <c r="K4499">
        <v>0</v>
      </c>
      <c r="L4499" s="2">
        <v>0</v>
      </c>
      <c r="M4499" s="2">
        <v>0</v>
      </c>
      <c r="N4499" s="2">
        <v>0</v>
      </c>
      <c r="O4499" s="2">
        <v>200</v>
      </c>
      <c r="P4499" s="2">
        <v>0</v>
      </c>
      <c r="Q4499" s="2">
        <v>0</v>
      </c>
      <c r="R4499" s="2">
        <v>0</v>
      </c>
      <c r="S4499" s="2">
        <v>0</v>
      </c>
      <c r="T4499" s="2">
        <v>0</v>
      </c>
      <c r="U4499" s="2">
        <v>200</v>
      </c>
      <c r="V4499" t="s">
        <v>55</v>
      </c>
    </row>
    <row r="4500" spans="1:22" ht="15.75" hidden="1" thickBot="1" x14ac:dyDescent="0.3">
      <c r="A4500" t="s">
        <v>8153</v>
      </c>
      <c r="B4500" s="6" t="s">
        <v>10411</v>
      </c>
      <c r="C4500" t="s">
        <v>1</v>
      </c>
      <c r="D4500" t="s">
        <v>7706</v>
      </c>
      <c r="E4500" t="s">
        <v>10329</v>
      </c>
      <c r="F4500" t="s">
        <v>10330</v>
      </c>
      <c r="G4500">
        <v>6715</v>
      </c>
      <c r="H4500">
        <v>6715</v>
      </c>
      <c r="I4500">
        <v>6715</v>
      </c>
      <c r="J4500">
        <v>6715</v>
      </c>
      <c r="K4500">
        <v>0</v>
      </c>
      <c r="L4500" s="2">
        <v>0</v>
      </c>
      <c r="M4500" s="2">
        <v>0</v>
      </c>
      <c r="N4500" s="2">
        <v>0</v>
      </c>
      <c r="O4500" s="2">
        <v>82.5</v>
      </c>
      <c r="P4500" s="2">
        <v>0</v>
      </c>
      <c r="Q4500" s="2">
        <v>0</v>
      </c>
      <c r="R4500" s="2">
        <v>0</v>
      </c>
      <c r="S4500" s="2">
        <v>0</v>
      </c>
      <c r="T4500" s="2">
        <v>0</v>
      </c>
      <c r="U4500" s="2">
        <v>82.5</v>
      </c>
      <c r="V4500" t="s">
        <v>55</v>
      </c>
    </row>
    <row r="4501" spans="1:22" ht="15.75" hidden="1" thickBot="1" x14ac:dyDescent="0.3">
      <c r="A4501" t="s">
        <v>8153</v>
      </c>
      <c r="B4501" s="6" t="s">
        <v>10411</v>
      </c>
      <c r="C4501" t="s">
        <v>1</v>
      </c>
      <c r="D4501" t="s">
        <v>7706</v>
      </c>
      <c r="E4501" t="s">
        <v>10329</v>
      </c>
      <c r="F4501" t="s">
        <v>10330</v>
      </c>
      <c r="G4501">
        <v>6714</v>
      </c>
      <c r="H4501">
        <v>6714</v>
      </c>
      <c r="I4501">
        <v>6714</v>
      </c>
      <c r="J4501">
        <v>6714</v>
      </c>
      <c r="K4501">
        <v>0</v>
      </c>
      <c r="L4501" s="2">
        <v>0</v>
      </c>
      <c r="M4501" s="2">
        <v>0</v>
      </c>
      <c r="N4501" s="2">
        <v>0</v>
      </c>
      <c r="O4501" s="2">
        <v>45</v>
      </c>
      <c r="P4501" s="2">
        <v>0</v>
      </c>
      <c r="Q4501" s="2">
        <v>0</v>
      </c>
      <c r="R4501" s="2">
        <v>0</v>
      </c>
      <c r="S4501" s="2">
        <v>0</v>
      </c>
      <c r="T4501" s="2">
        <v>0</v>
      </c>
      <c r="U4501" s="2">
        <v>45</v>
      </c>
      <c r="V4501" t="s">
        <v>55</v>
      </c>
    </row>
    <row r="4502" spans="1:22" ht="15.75" hidden="1" thickBot="1" x14ac:dyDescent="0.3">
      <c r="A4502" t="s">
        <v>8153</v>
      </c>
      <c r="B4502" s="6" t="s">
        <v>10411</v>
      </c>
      <c r="C4502" t="s">
        <v>1</v>
      </c>
      <c r="D4502" t="s">
        <v>7706</v>
      </c>
      <c r="E4502" t="s">
        <v>10329</v>
      </c>
      <c r="F4502" t="s">
        <v>10330</v>
      </c>
      <c r="G4502">
        <v>6713</v>
      </c>
      <c r="H4502">
        <v>6713</v>
      </c>
      <c r="I4502">
        <v>6713</v>
      </c>
      <c r="J4502">
        <v>6713</v>
      </c>
      <c r="K4502">
        <v>0</v>
      </c>
      <c r="L4502" s="2">
        <v>0</v>
      </c>
      <c r="M4502" s="2">
        <v>0</v>
      </c>
      <c r="N4502" s="2">
        <v>0</v>
      </c>
      <c r="O4502" s="2">
        <v>72</v>
      </c>
      <c r="P4502" s="2">
        <v>0</v>
      </c>
      <c r="Q4502" s="2">
        <v>0</v>
      </c>
      <c r="R4502" s="2">
        <v>0</v>
      </c>
      <c r="S4502" s="2">
        <v>0</v>
      </c>
      <c r="T4502" s="2">
        <v>0</v>
      </c>
      <c r="U4502" s="2">
        <v>72</v>
      </c>
      <c r="V4502" t="s">
        <v>55</v>
      </c>
    </row>
    <row r="4503" spans="1:22" ht="15.75" hidden="1" thickBot="1" x14ac:dyDescent="0.3">
      <c r="A4503" t="s">
        <v>8153</v>
      </c>
      <c r="B4503" s="6" t="s">
        <v>10411</v>
      </c>
      <c r="C4503" t="s">
        <v>1</v>
      </c>
      <c r="D4503" t="s">
        <v>7706</v>
      </c>
      <c r="E4503" t="s">
        <v>10329</v>
      </c>
      <c r="F4503" t="s">
        <v>10330</v>
      </c>
      <c r="G4503">
        <v>6712</v>
      </c>
      <c r="H4503">
        <v>6712</v>
      </c>
      <c r="I4503">
        <v>6712</v>
      </c>
      <c r="J4503">
        <v>6712</v>
      </c>
      <c r="K4503">
        <v>0</v>
      </c>
      <c r="L4503" s="2">
        <v>0</v>
      </c>
      <c r="M4503" s="2">
        <v>0</v>
      </c>
      <c r="N4503" s="2">
        <v>0</v>
      </c>
      <c r="O4503" s="2">
        <v>309.2</v>
      </c>
      <c r="P4503" s="2">
        <v>0</v>
      </c>
      <c r="Q4503" s="2">
        <v>0</v>
      </c>
      <c r="R4503" s="2">
        <v>0</v>
      </c>
      <c r="S4503" s="2">
        <v>0</v>
      </c>
      <c r="T4503" s="2">
        <v>0</v>
      </c>
      <c r="U4503" s="2">
        <v>309.2</v>
      </c>
      <c r="V4503" t="s">
        <v>55</v>
      </c>
    </row>
    <row r="4504" spans="1:22" ht="15.75" hidden="1" thickBot="1" x14ac:dyDescent="0.3">
      <c r="A4504" t="s">
        <v>8153</v>
      </c>
      <c r="B4504" s="6" t="s">
        <v>10411</v>
      </c>
      <c r="C4504" t="s">
        <v>1</v>
      </c>
      <c r="D4504" t="s">
        <v>7706</v>
      </c>
      <c r="E4504" t="s">
        <v>10329</v>
      </c>
      <c r="F4504" t="s">
        <v>10330</v>
      </c>
      <c r="G4504">
        <v>6711</v>
      </c>
      <c r="H4504">
        <v>6711</v>
      </c>
      <c r="I4504">
        <v>6711</v>
      </c>
      <c r="J4504">
        <v>6711</v>
      </c>
      <c r="K4504">
        <v>0</v>
      </c>
      <c r="L4504" s="2">
        <v>0</v>
      </c>
      <c r="M4504" s="2">
        <v>0</v>
      </c>
      <c r="N4504" s="2">
        <v>0</v>
      </c>
      <c r="O4504" s="2">
        <v>45</v>
      </c>
      <c r="P4504" s="2">
        <v>0</v>
      </c>
      <c r="Q4504" s="2">
        <v>0</v>
      </c>
      <c r="R4504" s="2">
        <v>0</v>
      </c>
      <c r="S4504" s="2">
        <v>0</v>
      </c>
      <c r="T4504" s="2">
        <v>0</v>
      </c>
      <c r="U4504" s="2">
        <v>45</v>
      </c>
      <c r="V4504" t="s">
        <v>55</v>
      </c>
    </row>
    <row r="4505" spans="1:22" ht="15.75" hidden="1" thickBot="1" x14ac:dyDescent="0.3">
      <c r="A4505" t="s">
        <v>8153</v>
      </c>
      <c r="B4505" s="6" t="s">
        <v>10411</v>
      </c>
      <c r="C4505" t="s">
        <v>1</v>
      </c>
      <c r="D4505" t="s">
        <v>7706</v>
      </c>
      <c r="E4505" t="s">
        <v>10329</v>
      </c>
      <c r="F4505" t="s">
        <v>10330</v>
      </c>
      <c r="G4505">
        <v>6710</v>
      </c>
      <c r="H4505">
        <v>6710</v>
      </c>
      <c r="I4505">
        <v>6710</v>
      </c>
      <c r="J4505">
        <v>6710</v>
      </c>
      <c r="K4505">
        <v>0</v>
      </c>
      <c r="L4505" s="2">
        <v>0</v>
      </c>
      <c r="M4505" s="2">
        <v>0</v>
      </c>
      <c r="N4505" s="2">
        <v>0</v>
      </c>
      <c r="O4505" s="2">
        <v>1121</v>
      </c>
      <c r="P4505" s="2">
        <v>0</v>
      </c>
      <c r="Q4505" s="2">
        <v>0</v>
      </c>
      <c r="R4505" s="2">
        <v>0</v>
      </c>
      <c r="S4505" s="2">
        <v>0</v>
      </c>
      <c r="T4505" s="2">
        <v>0</v>
      </c>
      <c r="U4505" s="2">
        <v>1121</v>
      </c>
      <c r="V4505" t="s">
        <v>55</v>
      </c>
    </row>
    <row r="4506" spans="1:22" ht="15.75" hidden="1" thickBot="1" x14ac:dyDescent="0.3">
      <c r="A4506" t="s">
        <v>8153</v>
      </c>
      <c r="B4506" s="6" t="s">
        <v>10411</v>
      </c>
      <c r="C4506" t="s">
        <v>1</v>
      </c>
      <c r="D4506" t="s">
        <v>7706</v>
      </c>
      <c r="E4506" t="s">
        <v>10329</v>
      </c>
      <c r="F4506" t="s">
        <v>10330</v>
      </c>
      <c r="G4506">
        <v>6709</v>
      </c>
      <c r="H4506">
        <v>6709</v>
      </c>
      <c r="I4506">
        <v>6709</v>
      </c>
      <c r="J4506">
        <v>6709</v>
      </c>
      <c r="K4506">
        <v>0</v>
      </c>
      <c r="L4506" s="2">
        <v>0</v>
      </c>
      <c r="M4506" s="2">
        <v>0</v>
      </c>
      <c r="N4506" s="2">
        <v>0</v>
      </c>
      <c r="O4506" s="2">
        <v>375.9</v>
      </c>
      <c r="P4506" s="2">
        <v>0</v>
      </c>
      <c r="Q4506" s="2">
        <v>0</v>
      </c>
      <c r="R4506" s="2">
        <v>0</v>
      </c>
      <c r="S4506" s="2">
        <v>0</v>
      </c>
      <c r="T4506" s="2">
        <v>0</v>
      </c>
      <c r="U4506" s="2">
        <v>375.9</v>
      </c>
      <c r="V4506" t="s">
        <v>55</v>
      </c>
    </row>
    <row r="4507" spans="1:22" ht="15.75" hidden="1" thickBot="1" x14ac:dyDescent="0.3">
      <c r="A4507" t="s">
        <v>8153</v>
      </c>
      <c r="B4507" s="6" t="s">
        <v>10411</v>
      </c>
      <c r="C4507" t="s">
        <v>1</v>
      </c>
      <c r="D4507" t="s">
        <v>7706</v>
      </c>
      <c r="E4507" t="s">
        <v>10329</v>
      </c>
      <c r="F4507" t="s">
        <v>10330</v>
      </c>
      <c r="G4507">
        <v>6708</v>
      </c>
      <c r="H4507">
        <v>6708</v>
      </c>
      <c r="I4507">
        <v>6708</v>
      </c>
      <c r="J4507">
        <v>6708</v>
      </c>
      <c r="K4507">
        <v>0</v>
      </c>
      <c r="L4507" s="2">
        <v>0</v>
      </c>
      <c r="M4507" s="2">
        <v>0</v>
      </c>
      <c r="N4507" s="2">
        <v>0</v>
      </c>
      <c r="O4507" s="2">
        <v>457</v>
      </c>
      <c r="P4507" s="2">
        <v>0</v>
      </c>
      <c r="Q4507" s="2">
        <v>0</v>
      </c>
      <c r="R4507" s="2">
        <v>0</v>
      </c>
      <c r="S4507" s="2">
        <v>0</v>
      </c>
      <c r="T4507" s="2">
        <v>0</v>
      </c>
      <c r="U4507" s="2">
        <v>457</v>
      </c>
      <c r="V4507" t="s">
        <v>55</v>
      </c>
    </row>
    <row r="4508" spans="1:22" ht="15.75" hidden="1" thickBot="1" x14ac:dyDescent="0.3">
      <c r="A4508" t="s">
        <v>8153</v>
      </c>
      <c r="B4508" s="6" t="s">
        <v>10411</v>
      </c>
      <c r="C4508" t="s">
        <v>1</v>
      </c>
      <c r="D4508" t="s">
        <v>7706</v>
      </c>
      <c r="E4508" t="s">
        <v>10329</v>
      </c>
      <c r="F4508" t="s">
        <v>10330</v>
      </c>
      <c r="G4508">
        <v>6707</v>
      </c>
      <c r="H4508">
        <v>6707</v>
      </c>
      <c r="I4508">
        <v>6707</v>
      </c>
      <c r="J4508">
        <v>6707</v>
      </c>
      <c r="K4508">
        <v>0</v>
      </c>
      <c r="L4508" s="2">
        <v>0</v>
      </c>
      <c r="M4508" s="2">
        <v>0</v>
      </c>
      <c r="N4508" s="2">
        <v>0</v>
      </c>
      <c r="O4508" s="2">
        <v>266.2</v>
      </c>
      <c r="P4508" s="2">
        <v>0</v>
      </c>
      <c r="Q4508" s="2">
        <v>0</v>
      </c>
      <c r="R4508" s="2">
        <v>0</v>
      </c>
      <c r="S4508" s="2">
        <v>0</v>
      </c>
      <c r="T4508" s="2">
        <v>0</v>
      </c>
      <c r="U4508" s="2">
        <v>266.2</v>
      </c>
      <c r="V4508" t="s">
        <v>55</v>
      </c>
    </row>
    <row r="4509" spans="1:22" ht="15.75" hidden="1" thickBot="1" x14ac:dyDescent="0.3">
      <c r="A4509" t="s">
        <v>8153</v>
      </c>
      <c r="B4509" s="6" t="s">
        <v>10411</v>
      </c>
      <c r="C4509" t="s">
        <v>1</v>
      </c>
      <c r="D4509" t="s">
        <v>7706</v>
      </c>
      <c r="E4509" t="s">
        <v>10329</v>
      </c>
      <c r="F4509" t="s">
        <v>10330</v>
      </c>
      <c r="G4509">
        <v>6706</v>
      </c>
      <c r="H4509">
        <v>6706</v>
      </c>
      <c r="I4509">
        <v>6706</v>
      </c>
      <c r="J4509">
        <v>6706</v>
      </c>
      <c r="K4509">
        <v>0</v>
      </c>
      <c r="L4509" s="2">
        <v>0</v>
      </c>
      <c r="M4509" s="2">
        <v>0</v>
      </c>
      <c r="N4509" s="2">
        <v>0</v>
      </c>
      <c r="O4509" s="2">
        <v>72</v>
      </c>
      <c r="P4509" s="2">
        <v>0</v>
      </c>
      <c r="Q4509" s="2">
        <v>0</v>
      </c>
      <c r="R4509" s="2">
        <v>0</v>
      </c>
      <c r="S4509" s="2">
        <v>0</v>
      </c>
      <c r="T4509" s="2">
        <v>0</v>
      </c>
      <c r="U4509" s="2">
        <v>72</v>
      </c>
      <c r="V4509" t="s">
        <v>55</v>
      </c>
    </row>
    <row r="4510" spans="1:22" ht="15.75" hidden="1" thickBot="1" x14ac:dyDescent="0.3">
      <c r="A4510" t="s">
        <v>8153</v>
      </c>
      <c r="B4510" s="6" t="s">
        <v>10411</v>
      </c>
      <c r="C4510" t="s">
        <v>1</v>
      </c>
      <c r="D4510" t="s">
        <v>7706</v>
      </c>
      <c r="E4510" t="s">
        <v>10329</v>
      </c>
      <c r="F4510" t="s">
        <v>10330</v>
      </c>
      <c r="G4510">
        <v>6705</v>
      </c>
      <c r="H4510">
        <v>6705</v>
      </c>
      <c r="I4510">
        <v>6705</v>
      </c>
      <c r="J4510">
        <v>6705</v>
      </c>
      <c r="K4510">
        <v>0</v>
      </c>
      <c r="L4510" s="2">
        <v>0</v>
      </c>
      <c r="M4510" s="2">
        <v>0</v>
      </c>
      <c r="N4510" s="2">
        <v>0</v>
      </c>
      <c r="O4510" s="2">
        <v>500</v>
      </c>
      <c r="P4510" s="2">
        <v>0</v>
      </c>
      <c r="Q4510" s="2">
        <v>0</v>
      </c>
      <c r="R4510" s="2">
        <v>0</v>
      </c>
      <c r="S4510" s="2">
        <v>0</v>
      </c>
      <c r="T4510" s="2">
        <v>0</v>
      </c>
      <c r="U4510" s="2">
        <v>500</v>
      </c>
      <c r="V4510" t="s">
        <v>55</v>
      </c>
    </row>
    <row r="4511" spans="1:22" ht="15.75" hidden="1" thickBot="1" x14ac:dyDescent="0.3">
      <c r="A4511" t="s">
        <v>8153</v>
      </c>
      <c r="B4511" s="6" t="s">
        <v>10411</v>
      </c>
      <c r="C4511" t="s">
        <v>1</v>
      </c>
      <c r="D4511" t="s">
        <v>7706</v>
      </c>
      <c r="E4511" t="s">
        <v>10329</v>
      </c>
      <c r="F4511" t="s">
        <v>10330</v>
      </c>
      <c r="G4511">
        <v>6704</v>
      </c>
      <c r="H4511">
        <v>6704</v>
      </c>
      <c r="I4511">
        <v>6704</v>
      </c>
      <c r="J4511">
        <v>6704</v>
      </c>
      <c r="K4511">
        <v>0</v>
      </c>
      <c r="L4511" s="2">
        <v>0</v>
      </c>
      <c r="M4511" s="2">
        <v>0</v>
      </c>
      <c r="N4511" s="2">
        <v>0</v>
      </c>
      <c r="O4511" s="2">
        <v>552</v>
      </c>
      <c r="P4511" s="2">
        <v>0</v>
      </c>
      <c r="Q4511" s="2">
        <v>0</v>
      </c>
      <c r="R4511" s="2">
        <v>0</v>
      </c>
      <c r="S4511" s="2">
        <v>0</v>
      </c>
      <c r="T4511" s="2">
        <v>0</v>
      </c>
      <c r="U4511" s="2">
        <v>552</v>
      </c>
      <c r="V4511" t="s">
        <v>55</v>
      </c>
    </row>
    <row r="4512" spans="1:22" ht="15.75" hidden="1" thickBot="1" x14ac:dyDescent="0.3">
      <c r="A4512" t="s">
        <v>8153</v>
      </c>
      <c r="B4512" s="6" t="s">
        <v>10410</v>
      </c>
      <c r="C4512" t="s">
        <v>1</v>
      </c>
      <c r="D4512" t="s">
        <v>7706</v>
      </c>
      <c r="E4512" t="s">
        <v>10329</v>
      </c>
      <c r="F4512" t="s">
        <v>10330</v>
      </c>
      <c r="G4512">
        <v>6703</v>
      </c>
      <c r="H4512">
        <v>6703</v>
      </c>
      <c r="I4512">
        <v>6703</v>
      </c>
      <c r="J4512">
        <v>6703</v>
      </c>
      <c r="K4512">
        <v>0</v>
      </c>
      <c r="L4512" s="2">
        <v>0</v>
      </c>
      <c r="M4512" s="2">
        <v>0</v>
      </c>
      <c r="N4512" s="2">
        <v>0</v>
      </c>
      <c r="O4512" s="2">
        <v>145.35</v>
      </c>
      <c r="P4512" s="2">
        <v>0</v>
      </c>
      <c r="Q4512" s="2">
        <v>0</v>
      </c>
      <c r="R4512" s="2">
        <v>0</v>
      </c>
      <c r="S4512" s="2">
        <v>0</v>
      </c>
      <c r="T4512" s="2">
        <v>0</v>
      </c>
      <c r="U4512" s="2">
        <v>145.35</v>
      </c>
      <c r="V4512" t="s">
        <v>55</v>
      </c>
    </row>
    <row r="4513" spans="1:22" ht="15.75" hidden="1" thickBot="1" x14ac:dyDescent="0.3">
      <c r="A4513" t="s">
        <v>8153</v>
      </c>
      <c r="B4513" s="6" t="s">
        <v>10410</v>
      </c>
      <c r="C4513" t="s">
        <v>1</v>
      </c>
      <c r="D4513" t="s">
        <v>7706</v>
      </c>
      <c r="E4513" t="s">
        <v>10329</v>
      </c>
      <c r="F4513" t="s">
        <v>10330</v>
      </c>
      <c r="G4513">
        <v>6702</v>
      </c>
      <c r="H4513">
        <v>6702</v>
      </c>
      <c r="I4513">
        <v>6702</v>
      </c>
      <c r="J4513">
        <v>6702</v>
      </c>
      <c r="K4513">
        <v>0</v>
      </c>
      <c r="L4513" s="2">
        <v>0</v>
      </c>
      <c r="M4513" s="2">
        <v>0</v>
      </c>
      <c r="N4513" s="2">
        <v>0</v>
      </c>
      <c r="O4513" s="2">
        <v>67.5</v>
      </c>
      <c r="P4513" s="2">
        <v>0</v>
      </c>
      <c r="Q4513" s="2">
        <v>0</v>
      </c>
      <c r="R4513" s="2">
        <v>0</v>
      </c>
      <c r="S4513" s="2">
        <v>0</v>
      </c>
      <c r="T4513" s="2">
        <v>0</v>
      </c>
      <c r="U4513" s="2">
        <v>67.5</v>
      </c>
      <c r="V4513" t="s">
        <v>55</v>
      </c>
    </row>
    <row r="4514" spans="1:22" ht="15.75" hidden="1" thickBot="1" x14ac:dyDescent="0.3">
      <c r="A4514" t="s">
        <v>8153</v>
      </c>
      <c r="B4514" s="6" t="s">
        <v>10410</v>
      </c>
      <c r="C4514" t="s">
        <v>1</v>
      </c>
      <c r="D4514" t="s">
        <v>7706</v>
      </c>
      <c r="E4514" t="s">
        <v>10329</v>
      </c>
      <c r="F4514" t="s">
        <v>10330</v>
      </c>
      <c r="G4514">
        <v>6701</v>
      </c>
      <c r="H4514">
        <v>6701</v>
      </c>
      <c r="I4514">
        <v>6701</v>
      </c>
      <c r="J4514">
        <v>6701</v>
      </c>
      <c r="K4514">
        <v>0</v>
      </c>
      <c r="L4514" s="2">
        <v>0</v>
      </c>
      <c r="M4514" s="2">
        <v>0</v>
      </c>
      <c r="N4514" s="2">
        <v>0</v>
      </c>
      <c r="O4514" s="2">
        <v>92.4</v>
      </c>
      <c r="P4514" s="2">
        <v>0</v>
      </c>
      <c r="Q4514" s="2">
        <v>0</v>
      </c>
      <c r="R4514" s="2">
        <v>0</v>
      </c>
      <c r="S4514" s="2">
        <v>0</v>
      </c>
      <c r="T4514" s="2">
        <v>0</v>
      </c>
      <c r="U4514" s="2">
        <v>92.4</v>
      </c>
      <c r="V4514" t="s">
        <v>55</v>
      </c>
    </row>
    <row r="4515" spans="1:22" ht="15.75" hidden="1" thickBot="1" x14ac:dyDescent="0.3">
      <c r="A4515" t="s">
        <v>8153</v>
      </c>
      <c r="B4515" s="6" t="s">
        <v>10410</v>
      </c>
      <c r="C4515" t="s">
        <v>1</v>
      </c>
      <c r="D4515" t="s">
        <v>7706</v>
      </c>
      <c r="E4515" t="s">
        <v>10329</v>
      </c>
      <c r="F4515" t="s">
        <v>10330</v>
      </c>
      <c r="G4515">
        <v>6700</v>
      </c>
      <c r="H4515">
        <v>6700</v>
      </c>
      <c r="I4515">
        <v>6700</v>
      </c>
      <c r="J4515">
        <v>6700</v>
      </c>
      <c r="K4515">
        <v>0</v>
      </c>
      <c r="L4515" s="2">
        <v>0</v>
      </c>
      <c r="M4515" s="2">
        <v>0</v>
      </c>
      <c r="N4515" s="2">
        <v>0</v>
      </c>
      <c r="O4515" s="2">
        <v>63.75</v>
      </c>
      <c r="P4515" s="2">
        <v>0</v>
      </c>
      <c r="Q4515" s="2">
        <v>0</v>
      </c>
      <c r="R4515" s="2">
        <v>0</v>
      </c>
      <c r="S4515" s="2">
        <v>0</v>
      </c>
      <c r="T4515" s="2">
        <v>0</v>
      </c>
      <c r="U4515" s="2">
        <v>63.75</v>
      </c>
      <c r="V4515" t="s">
        <v>55</v>
      </c>
    </row>
    <row r="4516" spans="1:22" ht="15.75" hidden="1" thickBot="1" x14ac:dyDescent="0.3">
      <c r="A4516" t="s">
        <v>8153</v>
      </c>
      <c r="B4516" s="6" t="s">
        <v>10410</v>
      </c>
      <c r="C4516" t="s">
        <v>1</v>
      </c>
      <c r="D4516" t="s">
        <v>7706</v>
      </c>
      <c r="E4516" t="s">
        <v>10329</v>
      </c>
      <c r="F4516" t="s">
        <v>10330</v>
      </c>
      <c r="G4516">
        <v>6699</v>
      </c>
      <c r="H4516">
        <v>6699</v>
      </c>
      <c r="I4516">
        <v>6699</v>
      </c>
      <c r="J4516">
        <v>6699</v>
      </c>
      <c r="K4516">
        <v>0</v>
      </c>
      <c r="L4516" s="2">
        <v>0</v>
      </c>
      <c r="M4516" s="2">
        <v>0</v>
      </c>
      <c r="N4516" s="2">
        <v>0</v>
      </c>
      <c r="O4516" s="2">
        <v>2.2999999999999998</v>
      </c>
      <c r="P4516" s="2">
        <v>0</v>
      </c>
      <c r="Q4516" s="2">
        <v>0</v>
      </c>
      <c r="R4516" s="2">
        <v>0</v>
      </c>
      <c r="S4516" s="2">
        <v>0</v>
      </c>
      <c r="T4516" s="2">
        <v>0</v>
      </c>
      <c r="U4516" s="2">
        <v>2.2999999999999998</v>
      </c>
      <c r="V4516" t="s">
        <v>55</v>
      </c>
    </row>
    <row r="4517" spans="1:22" ht="15.75" hidden="1" thickBot="1" x14ac:dyDescent="0.3">
      <c r="A4517" t="s">
        <v>8153</v>
      </c>
      <c r="B4517" s="6" t="s">
        <v>10410</v>
      </c>
      <c r="C4517" t="s">
        <v>1</v>
      </c>
      <c r="D4517" t="s">
        <v>7706</v>
      </c>
      <c r="E4517" t="s">
        <v>10329</v>
      </c>
      <c r="F4517" t="s">
        <v>10330</v>
      </c>
      <c r="G4517">
        <v>6698</v>
      </c>
      <c r="H4517">
        <v>6698</v>
      </c>
      <c r="I4517">
        <v>6698</v>
      </c>
      <c r="J4517">
        <v>6698</v>
      </c>
      <c r="K4517">
        <v>0</v>
      </c>
      <c r="L4517" s="2">
        <v>0</v>
      </c>
      <c r="M4517" s="2">
        <v>0</v>
      </c>
      <c r="N4517" s="2">
        <v>0</v>
      </c>
      <c r="O4517" s="2">
        <v>271.2</v>
      </c>
      <c r="P4517" s="2">
        <v>0</v>
      </c>
      <c r="Q4517" s="2">
        <v>0</v>
      </c>
      <c r="R4517" s="2">
        <v>0</v>
      </c>
      <c r="S4517" s="2">
        <v>0</v>
      </c>
      <c r="T4517" s="2">
        <v>0</v>
      </c>
      <c r="U4517" s="2">
        <v>271.2</v>
      </c>
      <c r="V4517" t="s">
        <v>55</v>
      </c>
    </row>
    <row r="4518" spans="1:22" ht="15.75" hidden="1" thickBot="1" x14ac:dyDescent="0.3">
      <c r="A4518" t="s">
        <v>8153</v>
      </c>
      <c r="B4518" s="6" t="s">
        <v>10410</v>
      </c>
      <c r="C4518" t="s">
        <v>1</v>
      </c>
      <c r="D4518" t="s">
        <v>7706</v>
      </c>
      <c r="E4518" t="s">
        <v>10329</v>
      </c>
      <c r="F4518" t="s">
        <v>10330</v>
      </c>
      <c r="G4518">
        <v>6697</v>
      </c>
      <c r="H4518">
        <v>6697</v>
      </c>
      <c r="I4518">
        <v>6697</v>
      </c>
      <c r="J4518">
        <v>6697</v>
      </c>
      <c r="K4518">
        <v>0</v>
      </c>
      <c r="L4518" s="2">
        <v>0</v>
      </c>
      <c r="M4518" s="2">
        <v>0</v>
      </c>
      <c r="N4518" s="2">
        <v>0</v>
      </c>
      <c r="O4518" s="2">
        <v>52.8</v>
      </c>
      <c r="P4518" s="2">
        <v>0</v>
      </c>
      <c r="Q4518" s="2">
        <v>0</v>
      </c>
      <c r="R4518" s="2">
        <v>0</v>
      </c>
      <c r="S4518" s="2">
        <v>0</v>
      </c>
      <c r="T4518" s="2">
        <v>0</v>
      </c>
      <c r="U4518" s="2">
        <v>52.8</v>
      </c>
      <c r="V4518" t="s">
        <v>55</v>
      </c>
    </row>
    <row r="4519" spans="1:22" ht="15.75" hidden="1" thickBot="1" x14ac:dyDescent="0.3">
      <c r="A4519" t="s">
        <v>8153</v>
      </c>
      <c r="B4519" s="6" t="s">
        <v>10410</v>
      </c>
      <c r="C4519" t="s">
        <v>1</v>
      </c>
      <c r="D4519" t="s">
        <v>7706</v>
      </c>
      <c r="E4519" t="s">
        <v>10329</v>
      </c>
      <c r="F4519" t="s">
        <v>10330</v>
      </c>
      <c r="G4519">
        <v>6696</v>
      </c>
      <c r="H4519">
        <v>6696</v>
      </c>
      <c r="I4519">
        <v>6696</v>
      </c>
      <c r="J4519">
        <v>6696</v>
      </c>
      <c r="K4519">
        <v>0</v>
      </c>
      <c r="L4519" s="2">
        <v>0</v>
      </c>
      <c r="M4519" s="2">
        <v>0</v>
      </c>
      <c r="N4519" s="2">
        <v>0</v>
      </c>
      <c r="O4519" s="2">
        <v>87</v>
      </c>
      <c r="P4519" s="2">
        <v>0</v>
      </c>
      <c r="Q4519" s="2">
        <v>0</v>
      </c>
      <c r="R4519" s="2">
        <v>0</v>
      </c>
      <c r="S4519" s="2">
        <v>0</v>
      </c>
      <c r="T4519" s="2">
        <v>0</v>
      </c>
      <c r="U4519" s="2">
        <v>87</v>
      </c>
      <c r="V4519" t="s">
        <v>55</v>
      </c>
    </row>
    <row r="4520" spans="1:22" ht="15.75" hidden="1" thickBot="1" x14ac:dyDescent="0.3">
      <c r="A4520" t="s">
        <v>8153</v>
      </c>
      <c r="B4520" s="6" t="s">
        <v>10410</v>
      </c>
      <c r="C4520" t="s">
        <v>1</v>
      </c>
      <c r="D4520" t="s">
        <v>7706</v>
      </c>
      <c r="E4520" t="s">
        <v>10329</v>
      </c>
      <c r="F4520" t="s">
        <v>10330</v>
      </c>
      <c r="G4520">
        <v>6695</v>
      </c>
      <c r="H4520">
        <v>6695</v>
      </c>
      <c r="I4520">
        <v>6695</v>
      </c>
      <c r="J4520">
        <v>6695</v>
      </c>
      <c r="K4520">
        <v>0</v>
      </c>
      <c r="L4520" s="2">
        <v>0</v>
      </c>
      <c r="M4520" s="2">
        <v>0</v>
      </c>
      <c r="N4520" s="2">
        <v>0</v>
      </c>
      <c r="O4520" s="2">
        <v>3.45</v>
      </c>
      <c r="P4520" s="2">
        <v>0</v>
      </c>
      <c r="Q4520" s="2">
        <v>0</v>
      </c>
      <c r="R4520" s="2">
        <v>0</v>
      </c>
      <c r="S4520" s="2">
        <v>0</v>
      </c>
      <c r="T4520" s="2">
        <v>0</v>
      </c>
      <c r="U4520" s="2">
        <v>3.45</v>
      </c>
      <c r="V4520" t="s">
        <v>55</v>
      </c>
    </row>
    <row r="4521" spans="1:22" ht="15.75" hidden="1" thickBot="1" x14ac:dyDescent="0.3">
      <c r="A4521" t="s">
        <v>8153</v>
      </c>
      <c r="B4521" s="6" t="s">
        <v>10410</v>
      </c>
      <c r="C4521" t="s">
        <v>1</v>
      </c>
      <c r="D4521" t="s">
        <v>7706</v>
      </c>
      <c r="E4521" t="s">
        <v>10329</v>
      </c>
      <c r="F4521" t="s">
        <v>10330</v>
      </c>
      <c r="G4521">
        <v>6694</v>
      </c>
      <c r="H4521">
        <v>6694</v>
      </c>
      <c r="I4521">
        <v>6694</v>
      </c>
      <c r="J4521">
        <v>6694</v>
      </c>
      <c r="K4521">
        <v>0</v>
      </c>
      <c r="L4521" s="2">
        <v>0</v>
      </c>
      <c r="M4521" s="2">
        <v>0</v>
      </c>
      <c r="N4521" s="2">
        <v>0</v>
      </c>
      <c r="O4521" s="2">
        <v>276</v>
      </c>
      <c r="P4521" s="2">
        <v>0</v>
      </c>
      <c r="Q4521" s="2">
        <v>0</v>
      </c>
      <c r="R4521" s="2">
        <v>0</v>
      </c>
      <c r="S4521" s="2">
        <v>0</v>
      </c>
      <c r="T4521" s="2">
        <v>0</v>
      </c>
      <c r="U4521" s="2">
        <v>276</v>
      </c>
      <c r="V4521" t="s">
        <v>55</v>
      </c>
    </row>
    <row r="4522" spans="1:22" ht="15.75" hidden="1" thickBot="1" x14ac:dyDescent="0.3">
      <c r="A4522" t="s">
        <v>8153</v>
      </c>
      <c r="B4522" s="6" t="s">
        <v>10410</v>
      </c>
      <c r="C4522" t="s">
        <v>1</v>
      </c>
      <c r="D4522" t="s">
        <v>7706</v>
      </c>
      <c r="E4522" t="s">
        <v>10329</v>
      </c>
      <c r="F4522" t="s">
        <v>10330</v>
      </c>
      <c r="G4522">
        <v>6693</v>
      </c>
      <c r="H4522">
        <v>6693</v>
      </c>
      <c r="I4522">
        <v>6693</v>
      </c>
      <c r="J4522">
        <v>6693</v>
      </c>
      <c r="K4522">
        <v>0</v>
      </c>
      <c r="L4522" s="2">
        <v>0</v>
      </c>
      <c r="M4522" s="2">
        <v>0</v>
      </c>
      <c r="N4522" s="2">
        <v>0</v>
      </c>
      <c r="O4522" s="2">
        <v>9</v>
      </c>
      <c r="P4522" s="2">
        <v>0</v>
      </c>
      <c r="Q4522" s="2">
        <v>0</v>
      </c>
      <c r="R4522" s="2">
        <v>0</v>
      </c>
      <c r="S4522" s="2">
        <v>0</v>
      </c>
      <c r="T4522" s="2">
        <v>0</v>
      </c>
      <c r="U4522" s="2">
        <v>9</v>
      </c>
      <c r="V4522" t="s">
        <v>55</v>
      </c>
    </row>
    <row r="4523" spans="1:22" ht="15.75" hidden="1" thickBot="1" x14ac:dyDescent="0.3">
      <c r="A4523" t="s">
        <v>8153</v>
      </c>
      <c r="B4523" s="6" t="s">
        <v>10410</v>
      </c>
      <c r="C4523" t="s">
        <v>1</v>
      </c>
      <c r="D4523" t="s">
        <v>7706</v>
      </c>
      <c r="E4523" t="s">
        <v>10329</v>
      </c>
      <c r="F4523" t="s">
        <v>10330</v>
      </c>
      <c r="G4523">
        <v>6692</v>
      </c>
      <c r="H4523">
        <v>6692</v>
      </c>
      <c r="I4523">
        <v>6692</v>
      </c>
      <c r="J4523">
        <v>6692</v>
      </c>
      <c r="K4523">
        <v>0</v>
      </c>
      <c r="L4523" s="2">
        <v>0</v>
      </c>
      <c r="M4523" s="2">
        <v>0</v>
      </c>
      <c r="N4523" s="2">
        <v>0</v>
      </c>
      <c r="O4523" s="2">
        <v>20</v>
      </c>
      <c r="P4523" s="2">
        <v>0</v>
      </c>
      <c r="Q4523" s="2">
        <v>0</v>
      </c>
      <c r="R4523" s="2">
        <v>0</v>
      </c>
      <c r="S4523" s="2">
        <v>0</v>
      </c>
      <c r="T4523" s="2">
        <v>0</v>
      </c>
      <c r="U4523" s="2">
        <v>20</v>
      </c>
      <c r="V4523" t="s">
        <v>55</v>
      </c>
    </row>
    <row r="4524" spans="1:22" ht="15.75" hidden="1" thickBot="1" x14ac:dyDescent="0.3">
      <c r="A4524" t="s">
        <v>8153</v>
      </c>
      <c r="B4524" s="6" t="s">
        <v>10410</v>
      </c>
      <c r="C4524" t="s">
        <v>1</v>
      </c>
      <c r="D4524" t="s">
        <v>7706</v>
      </c>
      <c r="E4524" t="s">
        <v>10329</v>
      </c>
      <c r="F4524" t="s">
        <v>10330</v>
      </c>
      <c r="G4524">
        <v>6691</v>
      </c>
      <c r="H4524">
        <v>6691</v>
      </c>
      <c r="I4524">
        <v>6691</v>
      </c>
      <c r="J4524">
        <v>6691</v>
      </c>
      <c r="K4524">
        <v>0</v>
      </c>
      <c r="L4524" s="2">
        <v>0</v>
      </c>
      <c r="M4524" s="2">
        <v>0</v>
      </c>
      <c r="N4524" s="2">
        <v>0</v>
      </c>
      <c r="O4524" s="2">
        <v>0</v>
      </c>
      <c r="P4524" s="2">
        <v>0</v>
      </c>
      <c r="Q4524" s="2">
        <v>0</v>
      </c>
      <c r="R4524" s="2">
        <v>0</v>
      </c>
      <c r="S4524" s="2">
        <v>0</v>
      </c>
      <c r="T4524" s="2">
        <v>0</v>
      </c>
      <c r="U4524" s="2">
        <v>0</v>
      </c>
      <c r="V4524" t="s">
        <v>55</v>
      </c>
    </row>
    <row r="4525" spans="1:22" ht="15.75" hidden="1" thickBot="1" x14ac:dyDescent="0.3">
      <c r="A4525" t="s">
        <v>8153</v>
      </c>
      <c r="B4525" s="6" t="s">
        <v>10410</v>
      </c>
      <c r="C4525" t="s">
        <v>1</v>
      </c>
      <c r="D4525" t="s">
        <v>7706</v>
      </c>
      <c r="E4525" t="s">
        <v>10329</v>
      </c>
      <c r="F4525" t="s">
        <v>10330</v>
      </c>
      <c r="G4525">
        <v>6690</v>
      </c>
      <c r="H4525">
        <v>6690</v>
      </c>
      <c r="I4525">
        <v>6690</v>
      </c>
      <c r="J4525">
        <v>6690</v>
      </c>
      <c r="K4525">
        <v>0</v>
      </c>
      <c r="L4525" s="2">
        <v>0</v>
      </c>
      <c r="M4525" s="2">
        <v>0</v>
      </c>
      <c r="N4525" s="2">
        <v>0</v>
      </c>
      <c r="O4525" s="2">
        <v>99</v>
      </c>
      <c r="P4525" s="2">
        <v>0</v>
      </c>
      <c r="Q4525" s="2">
        <v>0</v>
      </c>
      <c r="R4525" s="2">
        <v>0</v>
      </c>
      <c r="S4525" s="2">
        <v>0</v>
      </c>
      <c r="T4525" s="2">
        <v>0</v>
      </c>
      <c r="U4525" s="2">
        <v>99</v>
      </c>
      <c r="V4525" t="s">
        <v>55</v>
      </c>
    </row>
    <row r="4526" spans="1:22" ht="15.75" hidden="1" thickBot="1" x14ac:dyDescent="0.3">
      <c r="A4526" t="s">
        <v>8153</v>
      </c>
      <c r="B4526" s="6" t="s">
        <v>10410</v>
      </c>
      <c r="C4526" t="s">
        <v>1</v>
      </c>
      <c r="D4526" t="s">
        <v>7706</v>
      </c>
      <c r="E4526" t="s">
        <v>10329</v>
      </c>
      <c r="F4526" t="s">
        <v>10330</v>
      </c>
      <c r="G4526">
        <v>6689</v>
      </c>
      <c r="H4526">
        <v>6689</v>
      </c>
      <c r="I4526">
        <v>6689</v>
      </c>
      <c r="J4526">
        <v>6689</v>
      </c>
      <c r="K4526">
        <v>0</v>
      </c>
      <c r="L4526" s="2">
        <v>0</v>
      </c>
      <c r="M4526" s="2">
        <v>0</v>
      </c>
      <c r="N4526" s="2">
        <v>0</v>
      </c>
      <c r="O4526" s="2">
        <v>56</v>
      </c>
      <c r="P4526" s="2">
        <v>0</v>
      </c>
      <c r="Q4526" s="2">
        <v>0</v>
      </c>
      <c r="R4526" s="2">
        <v>0</v>
      </c>
      <c r="S4526" s="2">
        <v>0</v>
      </c>
      <c r="T4526" s="2">
        <v>0</v>
      </c>
      <c r="U4526" s="2">
        <v>56</v>
      </c>
      <c r="V4526" t="s">
        <v>55</v>
      </c>
    </row>
    <row r="4527" spans="1:22" ht="15.75" hidden="1" thickBot="1" x14ac:dyDescent="0.3">
      <c r="A4527" t="s">
        <v>8153</v>
      </c>
      <c r="B4527" s="6" t="s">
        <v>10410</v>
      </c>
      <c r="C4527" t="s">
        <v>1</v>
      </c>
      <c r="D4527" t="s">
        <v>7706</v>
      </c>
      <c r="E4527" t="s">
        <v>10329</v>
      </c>
      <c r="F4527" t="s">
        <v>10330</v>
      </c>
      <c r="G4527">
        <v>6688</v>
      </c>
      <c r="H4527">
        <v>6688</v>
      </c>
      <c r="I4527">
        <v>6688</v>
      </c>
      <c r="J4527">
        <v>6688</v>
      </c>
      <c r="K4527">
        <v>0</v>
      </c>
      <c r="L4527" s="2">
        <v>0</v>
      </c>
      <c r="M4527" s="2">
        <v>0</v>
      </c>
      <c r="N4527" s="2">
        <v>0</v>
      </c>
      <c r="O4527" s="2">
        <v>504</v>
      </c>
      <c r="P4527" s="2">
        <v>0</v>
      </c>
      <c r="Q4527" s="2">
        <v>0</v>
      </c>
      <c r="R4527" s="2">
        <v>0</v>
      </c>
      <c r="S4527" s="2">
        <v>0</v>
      </c>
      <c r="T4527" s="2">
        <v>0</v>
      </c>
      <c r="U4527" s="2">
        <v>504</v>
      </c>
      <c r="V4527" t="s">
        <v>55</v>
      </c>
    </row>
    <row r="4528" spans="1:22" ht="15.75" hidden="1" thickBot="1" x14ac:dyDescent="0.3">
      <c r="A4528" t="s">
        <v>8153</v>
      </c>
      <c r="B4528" s="6" t="s">
        <v>10410</v>
      </c>
      <c r="C4528" t="s">
        <v>1</v>
      </c>
      <c r="D4528" t="s">
        <v>7706</v>
      </c>
      <c r="E4528" t="s">
        <v>10329</v>
      </c>
      <c r="F4528" t="s">
        <v>10330</v>
      </c>
      <c r="G4528">
        <v>6687</v>
      </c>
      <c r="H4528">
        <v>6687</v>
      </c>
      <c r="I4528">
        <v>6687</v>
      </c>
      <c r="J4528">
        <v>6687</v>
      </c>
      <c r="K4528">
        <v>0</v>
      </c>
      <c r="L4528" s="2">
        <v>0</v>
      </c>
      <c r="M4528" s="2">
        <v>0</v>
      </c>
      <c r="N4528" s="2">
        <v>0</v>
      </c>
      <c r="O4528" s="2">
        <v>175</v>
      </c>
      <c r="P4528" s="2">
        <v>0</v>
      </c>
      <c r="Q4528" s="2">
        <v>0</v>
      </c>
      <c r="R4528" s="2">
        <v>0</v>
      </c>
      <c r="S4528" s="2">
        <v>0</v>
      </c>
      <c r="T4528" s="2">
        <v>0</v>
      </c>
      <c r="U4528" s="2">
        <v>175</v>
      </c>
      <c r="V4528" t="s">
        <v>55</v>
      </c>
    </row>
    <row r="4529" spans="1:22" ht="15.75" hidden="1" thickBot="1" x14ac:dyDescent="0.3">
      <c r="A4529" t="s">
        <v>8153</v>
      </c>
      <c r="B4529" s="6" t="s">
        <v>10409</v>
      </c>
      <c r="C4529" t="s">
        <v>1</v>
      </c>
      <c r="D4529" t="s">
        <v>7706</v>
      </c>
      <c r="E4529" t="s">
        <v>10329</v>
      </c>
      <c r="F4529" t="s">
        <v>10330</v>
      </c>
      <c r="G4529">
        <v>6686</v>
      </c>
      <c r="H4529">
        <v>6686</v>
      </c>
      <c r="I4529">
        <v>6686</v>
      </c>
      <c r="J4529">
        <v>6686</v>
      </c>
      <c r="K4529">
        <v>0</v>
      </c>
      <c r="L4529" s="2">
        <v>0</v>
      </c>
      <c r="M4529" s="2">
        <v>0</v>
      </c>
      <c r="N4529" s="2">
        <v>0</v>
      </c>
      <c r="O4529" s="2">
        <v>90</v>
      </c>
      <c r="P4529" s="2">
        <v>0</v>
      </c>
      <c r="Q4529" s="2">
        <v>0</v>
      </c>
      <c r="R4529" s="2">
        <v>0</v>
      </c>
      <c r="S4529" s="2">
        <v>0</v>
      </c>
      <c r="T4529" s="2">
        <v>0</v>
      </c>
      <c r="U4529" s="2">
        <v>90</v>
      </c>
      <c r="V4529" t="s">
        <v>55</v>
      </c>
    </row>
    <row r="4530" spans="1:22" ht="15.75" hidden="1" thickBot="1" x14ac:dyDescent="0.3">
      <c r="A4530" t="s">
        <v>8153</v>
      </c>
      <c r="B4530" s="6" t="s">
        <v>10409</v>
      </c>
      <c r="C4530" t="s">
        <v>1</v>
      </c>
      <c r="D4530" t="s">
        <v>7706</v>
      </c>
      <c r="E4530" t="s">
        <v>10329</v>
      </c>
      <c r="F4530" t="s">
        <v>10330</v>
      </c>
      <c r="G4530">
        <v>6685</v>
      </c>
      <c r="H4530">
        <v>6685</v>
      </c>
      <c r="I4530">
        <v>6685</v>
      </c>
      <c r="J4530">
        <v>6685</v>
      </c>
      <c r="K4530">
        <v>0</v>
      </c>
      <c r="L4530" s="2">
        <v>0</v>
      </c>
      <c r="M4530" s="2">
        <v>0</v>
      </c>
      <c r="N4530" s="2">
        <v>0</v>
      </c>
      <c r="O4530" s="2">
        <v>39.159999999999997</v>
      </c>
      <c r="P4530" s="2">
        <v>0</v>
      </c>
      <c r="Q4530" s="2">
        <v>0</v>
      </c>
      <c r="R4530" s="2">
        <v>0</v>
      </c>
      <c r="S4530" s="2">
        <v>0</v>
      </c>
      <c r="T4530" s="2">
        <v>0</v>
      </c>
      <c r="U4530" s="2">
        <v>39.159999999999997</v>
      </c>
      <c r="V4530" t="s">
        <v>55</v>
      </c>
    </row>
    <row r="4531" spans="1:22" ht="15.75" hidden="1" thickBot="1" x14ac:dyDescent="0.3">
      <c r="A4531" t="s">
        <v>8153</v>
      </c>
      <c r="B4531" s="6" t="s">
        <v>10409</v>
      </c>
      <c r="C4531" t="s">
        <v>1</v>
      </c>
      <c r="D4531" t="s">
        <v>7706</v>
      </c>
      <c r="E4531" t="s">
        <v>10329</v>
      </c>
      <c r="F4531" t="s">
        <v>10330</v>
      </c>
      <c r="G4531">
        <v>6684</v>
      </c>
      <c r="H4531">
        <v>6684</v>
      </c>
      <c r="I4531">
        <v>6684</v>
      </c>
      <c r="J4531">
        <v>6684</v>
      </c>
      <c r="K4531">
        <v>0</v>
      </c>
      <c r="L4531" s="2">
        <v>0</v>
      </c>
      <c r="M4531" s="2">
        <v>0</v>
      </c>
      <c r="N4531" s="2">
        <v>0</v>
      </c>
      <c r="O4531" s="2">
        <v>35.6</v>
      </c>
      <c r="P4531" s="2">
        <v>0</v>
      </c>
      <c r="Q4531" s="2">
        <v>0</v>
      </c>
      <c r="R4531" s="2">
        <v>0</v>
      </c>
      <c r="S4531" s="2">
        <v>0</v>
      </c>
      <c r="T4531" s="2">
        <v>0</v>
      </c>
      <c r="U4531" s="2">
        <v>35.6</v>
      </c>
      <c r="V4531" t="s">
        <v>55</v>
      </c>
    </row>
    <row r="4532" spans="1:22" ht="15.75" hidden="1" thickBot="1" x14ac:dyDescent="0.3">
      <c r="A4532" t="s">
        <v>8153</v>
      </c>
      <c r="B4532" s="6" t="s">
        <v>10409</v>
      </c>
      <c r="C4532" t="s">
        <v>1</v>
      </c>
      <c r="D4532" t="s">
        <v>7706</v>
      </c>
      <c r="E4532" t="s">
        <v>10329</v>
      </c>
      <c r="F4532" t="s">
        <v>10330</v>
      </c>
      <c r="G4532">
        <v>6683</v>
      </c>
      <c r="H4532">
        <v>6683</v>
      </c>
      <c r="I4532">
        <v>6683</v>
      </c>
      <c r="J4532">
        <v>6683</v>
      </c>
      <c r="K4532">
        <v>0</v>
      </c>
      <c r="L4532" s="2">
        <v>0</v>
      </c>
      <c r="M4532" s="2">
        <v>0</v>
      </c>
      <c r="N4532" s="2">
        <v>0</v>
      </c>
      <c r="O4532" s="2">
        <v>68.2</v>
      </c>
      <c r="P4532" s="2">
        <v>0</v>
      </c>
      <c r="Q4532" s="2">
        <v>0</v>
      </c>
      <c r="R4532" s="2">
        <v>0</v>
      </c>
      <c r="S4532" s="2">
        <v>0</v>
      </c>
      <c r="T4532" s="2">
        <v>0</v>
      </c>
      <c r="U4532" s="2">
        <v>68.2</v>
      </c>
      <c r="V4532" t="s">
        <v>55</v>
      </c>
    </row>
    <row r="4533" spans="1:22" ht="15.75" hidden="1" thickBot="1" x14ac:dyDescent="0.3">
      <c r="A4533" t="s">
        <v>8153</v>
      </c>
      <c r="B4533" s="6" t="s">
        <v>10409</v>
      </c>
      <c r="C4533" t="s">
        <v>1</v>
      </c>
      <c r="D4533" t="s">
        <v>7706</v>
      </c>
      <c r="E4533" t="s">
        <v>10329</v>
      </c>
      <c r="F4533" t="s">
        <v>10330</v>
      </c>
      <c r="G4533">
        <v>6682</v>
      </c>
      <c r="H4533">
        <v>6682</v>
      </c>
      <c r="I4533">
        <v>6682</v>
      </c>
      <c r="J4533">
        <v>6682</v>
      </c>
      <c r="K4533">
        <v>0</v>
      </c>
      <c r="L4533" s="2">
        <v>0</v>
      </c>
      <c r="M4533" s="2">
        <v>0</v>
      </c>
      <c r="N4533" s="2">
        <v>0</v>
      </c>
      <c r="O4533" s="2">
        <v>225</v>
      </c>
      <c r="P4533" s="2">
        <v>0</v>
      </c>
      <c r="Q4533" s="2">
        <v>0</v>
      </c>
      <c r="R4533" s="2">
        <v>0</v>
      </c>
      <c r="S4533" s="2">
        <v>0</v>
      </c>
      <c r="T4533" s="2">
        <v>0</v>
      </c>
      <c r="U4533" s="2">
        <v>225</v>
      </c>
      <c r="V4533" t="s">
        <v>55</v>
      </c>
    </row>
    <row r="4534" spans="1:22" ht="15.75" hidden="1" thickBot="1" x14ac:dyDescent="0.3">
      <c r="A4534" t="s">
        <v>8153</v>
      </c>
      <c r="B4534" s="6" t="s">
        <v>10409</v>
      </c>
      <c r="C4534" t="s">
        <v>1</v>
      </c>
      <c r="D4534" t="s">
        <v>7706</v>
      </c>
      <c r="E4534" t="s">
        <v>10329</v>
      </c>
      <c r="F4534" t="s">
        <v>10330</v>
      </c>
      <c r="G4534">
        <v>6681</v>
      </c>
      <c r="H4534">
        <v>6681</v>
      </c>
      <c r="I4534">
        <v>6681</v>
      </c>
      <c r="J4534">
        <v>6681</v>
      </c>
      <c r="K4534">
        <v>0</v>
      </c>
      <c r="L4534" s="2">
        <v>0</v>
      </c>
      <c r="M4534" s="2">
        <v>0</v>
      </c>
      <c r="N4534" s="2">
        <v>0</v>
      </c>
      <c r="O4534" s="2">
        <v>60</v>
      </c>
      <c r="P4534" s="2">
        <v>0</v>
      </c>
      <c r="Q4534" s="2">
        <v>0</v>
      </c>
      <c r="R4534" s="2">
        <v>0</v>
      </c>
      <c r="S4534" s="2">
        <v>0</v>
      </c>
      <c r="T4534" s="2">
        <v>0</v>
      </c>
      <c r="U4534" s="2">
        <v>60</v>
      </c>
      <c r="V4534" t="s">
        <v>55</v>
      </c>
    </row>
    <row r="4535" spans="1:22" ht="15.75" hidden="1" thickBot="1" x14ac:dyDescent="0.3">
      <c r="A4535" t="s">
        <v>8153</v>
      </c>
      <c r="B4535" s="6" t="s">
        <v>10409</v>
      </c>
      <c r="C4535" t="s">
        <v>1</v>
      </c>
      <c r="D4535" t="s">
        <v>7706</v>
      </c>
      <c r="E4535" t="s">
        <v>10329</v>
      </c>
      <c r="F4535" t="s">
        <v>10330</v>
      </c>
      <c r="G4535">
        <v>6680</v>
      </c>
      <c r="H4535">
        <v>6680</v>
      </c>
      <c r="I4535">
        <v>6680</v>
      </c>
      <c r="J4535">
        <v>6680</v>
      </c>
      <c r="K4535">
        <v>0</v>
      </c>
      <c r="L4535" s="2">
        <v>0</v>
      </c>
      <c r="M4535" s="2">
        <v>0</v>
      </c>
      <c r="N4535" s="2">
        <v>0</v>
      </c>
      <c r="O4535" s="2">
        <v>17.22</v>
      </c>
      <c r="P4535" s="2">
        <v>0</v>
      </c>
      <c r="Q4535" s="2">
        <v>0</v>
      </c>
      <c r="R4535" s="2">
        <v>0</v>
      </c>
      <c r="S4535" s="2">
        <v>0</v>
      </c>
      <c r="T4535" s="2">
        <v>0</v>
      </c>
      <c r="U4535" s="2">
        <v>17.22</v>
      </c>
      <c r="V4535" t="s">
        <v>55</v>
      </c>
    </row>
    <row r="4536" spans="1:22" ht="15.75" hidden="1" thickBot="1" x14ac:dyDescent="0.3">
      <c r="A4536" t="s">
        <v>8153</v>
      </c>
      <c r="B4536" s="6" t="s">
        <v>10409</v>
      </c>
      <c r="C4536" t="s">
        <v>1</v>
      </c>
      <c r="D4536" t="s">
        <v>7706</v>
      </c>
      <c r="E4536" t="s">
        <v>10329</v>
      </c>
      <c r="F4536" t="s">
        <v>10330</v>
      </c>
      <c r="G4536">
        <v>6679</v>
      </c>
      <c r="H4536">
        <v>6679</v>
      </c>
      <c r="I4536">
        <v>6679</v>
      </c>
      <c r="J4536">
        <v>6679</v>
      </c>
      <c r="K4536">
        <v>0</v>
      </c>
      <c r="L4536" s="2">
        <v>0</v>
      </c>
      <c r="M4536" s="2">
        <v>0</v>
      </c>
      <c r="N4536" s="2">
        <v>0</v>
      </c>
      <c r="O4536" s="2">
        <v>27.5</v>
      </c>
      <c r="P4536" s="2">
        <v>0</v>
      </c>
      <c r="Q4536" s="2">
        <v>0</v>
      </c>
      <c r="R4536" s="2">
        <v>0</v>
      </c>
      <c r="S4536" s="2">
        <v>0</v>
      </c>
      <c r="T4536" s="2">
        <v>0</v>
      </c>
      <c r="U4536" s="2">
        <v>27.5</v>
      </c>
      <c r="V4536" t="s">
        <v>55</v>
      </c>
    </row>
    <row r="4537" spans="1:22" ht="15.75" hidden="1" thickBot="1" x14ac:dyDescent="0.3">
      <c r="A4537" t="s">
        <v>8153</v>
      </c>
      <c r="B4537" s="6" t="s">
        <v>10409</v>
      </c>
      <c r="C4537" t="s">
        <v>1</v>
      </c>
      <c r="D4537" t="s">
        <v>7706</v>
      </c>
      <c r="E4537" t="s">
        <v>10329</v>
      </c>
      <c r="F4537" t="s">
        <v>10330</v>
      </c>
      <c r="G4537">
        <v>6678</v>
      </c>
      <c r="H4537">
        <v>6678</v>
      </c>
      <c r="I4537">
        <v>6678</v>
      </c>
      <c r="J4537">
        <v>6678</v>
      </c>
      <c r="K4537">
        <v>0</v>
      </c>
      <c r="L4537" s="2">
        <v>0</v>
      </c>
      <c r="M4537" s="2">
        <v>0</v>
      </c>
      <c r="N4537" s="2">
        <v>0</v>
      </c>
      <c r="O4537" s="2">
        <v>73.75</v>
      </c>
      <c r="P4537" s="2">
        <v>0</v>
      </c>
      <c r="Q4537" s="2">
        <v>0</v>
      </c>
      <c r="R4537" s="2">
        <v>0</v>
      </c>
      <c r="S4537" s="2">
        <v>0</v>
      </c>
      <c r="T4537" s="2">
        <v>0</v>
      </c>
      <c r="U4537" s="2">
        <v>73.75</v>
      </c>
      <c r="V4537" t="s">
        <v>55</v>
      </c>
    </row>
    <row r="4538" spans="1:22" ht="15.75" hidden="1" thickBot="1" x14ac:dyDescent="0.3">
      <c r="A4538" t="s">
        <v>8153</v>
      </c>
      <c r="B4538" s="6" t="s">
        <v>10409</v>
      </c>
      <c r="C4538" t="s">
        <v>1</v>
      </c>
      <c r="D4538" t="s">
        <v>7706</v>
      </c>
      <c r="E4538" t="s">
        <v>10329</v>
      </c>
      <c r="F4538" t="s">
        <v>10330</v>
      </c>
      <c r="G4538">
        <v>6677</v>
      </c>
      <c r="H4538">
        <v>6677</v>
      </c>
      <c r="I4538">
        <v>6677</v>
      </c>
      <c r="J4538">
        <v>6677</v>
      </c>
      <c r="K4538">
        <v>0</v>
      </c>
      <c r="L4538" s="2">
        <v>0</v>
      </c>
      <c r="M4538" s="2">
        <v>0</v>
      </c>
      <c r="N4538" s="2">
        <v>0</v>
      </c>
      <c r="O4538" s="2">
        <v>88.36</v>
      </c>
      <c r="P4538" s="2">
        <v>0</v>
      </c>
      <c r="Q4538" s="2">
        <v>0</v>
      </c>
      <c r="R4538" s="2">
        <v>0</v>
      </c>
      <c r="S4538" s="2">
        <v>0</v>
      </c>
      <c r="T4538" s="2">
        <v>0</v>
      </c>
      <c r="U4538" s="2">
        <v>88.36</v>
      </c>
      <c r="V4538" t="s">
        <v>55</v>
      </c>
    </row>
    <row r="4539" spans="1:22" ht="15.75" hidden="1" thickBot="1" x14ac:dyDescent="0.3">
      <c r="A4539" t="s">
        <v>8153</v>
      </c>
      <c r="B4539" s="6" t="s">
        <v>10409</v>
      </c>
      <c r="C4539" t="s">
        <v>1</v>
      </c>
      <c r="D4539" t="s">
        <v>7706</v>
      </c>
      <c r="E4539" t="s">
        <v>10329</v>
      </c>
      <c r="F4539" t="s">
        <v>10330</v>
      </c>
      <c r="G4539">
        <v>6676</v>
      </c>
      <c r="H4539">
        <v>6676</v>
      </c>
      <c r="I4539">
        <v>6676</v>
      </c>
      <c r="J4539">
        <v>6676</v>
      </c>
      <c r="K4539">
        <v>0</v>
      </c>
      <c r="L4539" s="2">
        <v>0</v>
      </c>
      <c r="M4539" s="2">
        <v>0</v>
      </c>
      <c r="N4539" s="2">
        <v>0</v>
      </c>
      <c r="O4539" s="2">
        <v>104.5</v>
      </c>
      <c r="P4539" s="2">
        <v>0</v>
      </c>
      <c r="Q4539" s="2">
        <v>0</v>
      </c>
      <c r="R4539" s="2">
        <v>0</v>
      </c>
      <c r="S4539" s="2">
        <v>0</v>
      </c>
      <c r="T4539" s="2">
        <v>0</v>
      </c>
      <c r="U4539" s="2">
        <v>104.5</v>
      </c>
      <c r="V4539" t="s">
        <v>55</v>
      </c>
    </row>
    <row r="4540" spans="1:22" ht="15.75" hidden="1" thickBot="1" x14ac:dyDescent="0.3">
      <c r="A4540" t="s">
        <v>8153</v>
      </c>
      <c r="B4540" s="6" t="s">
        <v>10409</v>
      </c>
      <c r="C4540" t="s">
        <v>1</v>
      </c>
      <c r="D4540" t="s">
        <v>7706</v>
      </c>
      <c r="E4540" t="s">
        <v>10329</v>
      </c>
      <c r="F4540" t="s">
        <v>10330</v>
      </c>
      <c r="G4540">
        <v>6675</v>
      </c>
      <c r="H4540">
        <v>6675</v>
      </c>
      <c r="I4540">
        <v>6675</v>
      </c>
      <c r="J4540">
        <v>6675</v>
      </c>
      <c r="K4540">
        <v>0</v>
      </c>
      <c r="L4540" s="2">
        <v>0</v>
      </c>
      <c r="M4540" s="2">
        <v>0</v>
      </c>
      <c r="N4540" s="2">
        <v>0</v>
      </c>
      <c r="O4540" s="2">
        <v>126</v>
      </c>
      <c r="P4540" s="2">
        <v>0</v>
      </c>
      <c r="Q4540" s="2">
        <v>0</v>
      </c>
      <c r="R4540" s="2">
        <v>0</v>
      </c>
      <c r="S4540" s="2">
        <v>0</v>
      </c>
      <c r="T4540" s="2">
        <v>0</v>
      </c>
      <c r="U4540" s="2">
        <v>126</v>
      </c>
      <c r="V4540" t="s">
        <v>55</v>
      </c>
    </row>
    <row r="4541" spans="1:22" ht="15.75" hidden="1" thickBot="1" x14ac:dyDescent="0.3">
      <c r="A4541" t="s">
        <v>8153</v>
      </c>
      <c r="B4541" s="6" t="s">
        <v>10409</v>
      </c>
      <c r="C4541" t="s">
        <v>1</v>
      </c>
      <c r="D4541" t="s">
        <v>7706</v>
      </c>
      <c r="E4541" t="s">
        <v>10329</v>
      </c>
      <c r="F4541" t="s">
        <v>10330</v>
      </c>
      <c r="G4541">
        <v>6674</v>
      </c>
      <c r="H4541">
        <v>6674</v>
      </c>
      <c r="I4541">
        <v>6674</v>
      </c>
      <c r="J4541">
        <v>6674</v>
      </c>
      <c r="K4541">
        <v>0</v>
      </c>
      <c r="L4541" s="2">
        <v>0</v>
      </c>
      <c r="M4541" s="2">
        <v>0</v>
      </c>
      <c r="N4541" s="2">
        <v>0</v>
      </c>
      <c r="O4541" s="2">
        <v>454.25</v>
      </c>
      <c r="P4541" s="2">
        <v>0</v>
      </c>
      <c r="Q4541" s="2">
        <v>0</v>
      </c>
      <c r="R4541" s="2">
        <v>0</v>
      </c>
      <c r="S4541" s="2">
        <v>0</v>
      </c>
      <c r="T4541" s="2">
        <v>0</v>
      </c>
      <c r="U4541" s="2">
        <v>454.25</v>
      </c>
      <c r="V4541" t="s">
        <v>55</v>
      </c>
    </row>
    <row r="4542" spans="1:22" ht="15.75" hidden="1" thickBot="1" x14ac:dyDescent="0.3">
      <c r="A4542" t="s">
        <v>8153</v>
      </c>
      <c r="B4542" s="6" t="s">
        <v>10409</v>
      </c>
      <c r="C4542" t="s">
        <v>1</v>
      </c>
      <c r="D4542" t="s">
        <v>7706</v>
      </c>
      <c r="E4542" t="s">
        <v>10329</v>
      </c>
      <c r="F4542" t="s">
        <v>10330</v>
      </c>
      <c r="G4542">
        <v>6673</v>
      </c>
      <c r="H4542">
        <v>6673</v>
      </c>
      <c r="I4542">
        <v>6673</v>
      </c>
      <c r="J4542">
        <v>6673</v>
      </c>
      <c r="K4542">
        <v>0</v>
      </c>
      <c r="L4542" s="2">
        <v>0</v>
      </c>
      <c r="M4542" s="2">
        <v>0</v>
      </c>
      <c r="N4542" s="2">
        <v>0</v>
      </c>
      <c r="O4542" s="2">
        <v>100</v>
      </c>
      <c r="P4542" s="2">
        <v>0</v>
      </c>
      <c r="Q4542" s="2">
        <v>0</v>
      </c>
      <c r="R4542" s="2">
        <v>0</v>
      </c>
      <c r="S4542" s="2">
        <v>0</v>
      </c>
      <c r="T4542" s="2">
        <v>0</v>
      </c>
      <c r="U4542" s="2">
        <v>100</v>
      </c>
      <c r="V4542" t="s">
        <v>55</v>
      </c>
    </row>
    <row r="4543" spans="1:22" ht="15.75" hidden="1" thickBot="1" x14ac:dyDescent="0.3">
      <c r="A4543" t="s">
        <v>8153</v>
      </c>
      <c r="B4543" s="6" t="s">
        <v>10409</v>
      </c>
      <c r="C4543" t="s">
        <v>1</v>
      </c>
      <c r="D4543" t="s">
        <v>7706</v>
      </c>
      <c r="E4543" t="s">
        <v>10329</v>
      </c>
      <c r="F4543" t="s">
        <v>10330</v>
      </c>
      <c r="G4543">
        <v>6672</v>
      </c>
      <c r="H4543">
        <v>6672</v>
      </c>
      <c r="I4543">
        <v>6672</v>
      </c>
      <c r="J4543">
        <v>6672</v>
      </c>
      <c r="K4543">
        <v>0</v>
      </c>
      <c r="L4543" s="2">
        <v>0</v>
      </c>
      <c r="M4543" s="2">
        <v>0</v>
      </c>
      <c r="N4543" s="2">
        <v>0</v>
      </c>
      <c r="O4543" s="2">
        <v>418</v>
      </c>
      <c r="P4543" s="2">
        <v>0</v>
      </c>
      <c r="Q4543" s="2">
        <v>0</v>
      </c>
      <c r="R4543" s="2">
        <v>0</v>
      </c>
      <c r="S4543" s="2">
        <v>0</v>
      </c>
      <c r="T4543" s="2">
        <v>0</v>
      </c>
      <c r="U4543" s="2">
        <v>418</v>
      </c>
      <c r="V4543" t="s">
        <v>55</v>
      </c>
    </row>
    <row r="4544" spans="1:22" ht="15.75" hidden="1" thickBot="1" x14ac:dyDescent="0.3">
      <c r="A4544" t="s">
        <v>8153</v>
      </c>
      <c r="B4544" s="6" t="s">
        <v>10409</v>
      </c>
      <c r="C4544" t="s">
        <v>1</v>
      </c>
      <c r="D4544" t="s">
        <v>7706</v>
      </c>
      <c r="E4544" t="s">
        <v>10329</v>
      </c>
      <c r="F4544" t="s">
        <v>10330</v>
      </c>
      <c r="G4544">
        <v>6671</v>
      </c>
      <c r="H4544">
        <v>6671</v>
      </c>
      <c r="I4544">
        <v>6671</v>
      </c>
      <c r="J4544">
        <v>6671</v>
      </c>
      <c r="K4544">
        <v>0</v>
      </c>
      <c r="L4544" s="2">
        <v>0</v>
      </c>
      <c r="M4544" s="2">
        <v>0</v>
      </c>
      <c r="N4544" s="2">
        <v>0</v>
      </c>
      <c r="O4544" s="2">
        <v>6.3</v>
      </c>
      <c r="P4544" s="2">
        <v>0</v>
      </c>
      <c r="Q4544" s="2">
        <v>0</v>
      </c>
      <c r="R4544" s="2">
        <v>0</v>
      </c>
      <c r="S4544" s="2">
        <v>0</v>
      </c>
      <c r="T4544" s="2">
        <v>0</v>
      </c>
      <c r="U4544" s="2">
        <v>6.3</v>
      </c>
      <c r="V4544" t="s">
        <v>55</v>
      </c>
    </row>
    <row r="4545" spans="1:22" ht="15.75" hidden="1" thickBot="1" x14ac:dyDescent="0.3">
      <c r="A4545" t="s">
        <v>8153</v>
      </c>
      <c r="B4545" s="6" t="s">
        <v>10409</v>
      </c>
      <c r="C4545" t="s">
        <v>1</v>
      </c>
      <c r="D4545" t="s">
        <v>7706</v>
      </c>
      <c r="E4545" t="s">
        <v>10329</v>
      </c>
      <c r="F4545" t="s">
        <v>10330</v>
      </c>
      <c r="G4545">
        <v>6670</v>
      </c>
      <c r="H4545">
        <v>6670</v>
      </c>
      <c r="I4545">
        <v>6670</v>
      </c>
      <c r="J4545">
        <v>6670</v>
      </c>
      <c r="K4545">
        <v>0</v>
      </c>
      <c r="L4545" s="2">
        <v>0</v>
      </c>
      <c r="M4545" s="2">
        <v>0</v>
      </c>
      <c r="N4545" s="2">
        <v>0</v>
      </c>
      <c r="O4545" s="2">
        <v>40</v>
      </c>
      <c r="P4545" s="2">
        <v>0</v>
      </c>
      <c r="Q4545" s="2">
        <v>0</v>
      </c>
      <c r="R4545" s="2">
        <v>0</v>
      </c>
      <c r="S4545" s="2">
        <v>0</v>
      </c>
      <c r="T4545" s="2">
        <v>0</v>
      </c>
      <c r="U4545" s="2">
        <v>40</v>
      </c>
      <c r="V4545" t="s">
        <v>55</v>
      </c>
    </row>
    <row r="4546" spans="1:22" ht="15.75" hidden="1" thickBot="1" x14ac:dyDescent="0.3">
      <c r="A4546" t="s">
        <v>8153</v>
      </c>
      <c r="B4546" s="6" t="s">
        <v>10409</v>
      </c>
      <c r="C4546" t="s">
        <v>1</v>
      </c>
      <c r="D4546" t="s">
        <v>7706</v>
      </c>
      <c r="E4546" t="s">
        <v>10329</v>
      </c>
      <c r="F4546" t="s">
        <v>10330</v>
      </c>
      <c r="G4546">
        <v>6669</v>
      </c>
      <c r="H4546">
        <v>6669</v>
      </c>
      <c r="I4546">
        <v>6669</v>
      </c>
      <c r="J4546">
        <v>6669</v>
      </c>
      <c r="K4546">
        <v>0</v>
      </c>
      <c r="L4546" s="2">
        <v>0</v>
      </c>
      <c r="M4546" s="2">
        <v>0</v>
      </c>
      <c r="N4546" s="2">
        <v>0</v>
      </c>
      <c r="O4546" s="2">
        <v>67.98</v>
      </c>
      <c r="P4546" s="2">
        <v>0</v>
      </c>
      <c r="Q4546" s="2">
        <v>0</v>
      </c>
      <c r="R4546" s="2">
        <v>0</v>
      </c>
      <c r="S4546" s="2">
        <v>0</v>
      </c>
      <c r="T4546" s="2">
        <v>0</v>
      </c>
      <c r="U4546" s="2">
        <v>67.98</v>
      </c>
      <c r="V4546" t="s">
        <v>55</v>
      </c>
    </row>
    <row r="4547" spans="1:22" ht="15.75" hidden="1" thickBot="1" x14ac:dyDescent="0.3">
      <c r="A4547" t="s">
        <v>8153</v>
      </c>
      <c r="B4547" s="6" t="s">
        <v>10409</v>
      </c>
      <c r="C4547" t="s">
        <v>1</v>
      </c>
      <c r="D4547" t="s">
        <v>7706</v>
      </c>
      <c r="E4547" t="s">
        <v>10329</v>
      </c>
      <c r="F4547" t="s">
        <v>10330</v>
      </c>
      <c r="G4547">
        <v>6668</v>
      </c>
      <c r="H4547">
        <v>6668</v>
      </c>
      <c r="I4547">
        <v>6668</v>
      </c>
      <c r="J4547">
        <v>6668</v>
      </c>
      <c r="K4547">
        <v>0</v>
      </c>
      <c r="L4547" s="2">
        <v>0</v>
      </c>
      <c r="M4547" s="2">
        <v>0</v>
      </c>
      <c r="N4547" s="2">
        <v>0</v>
      </c>
      <c r="O4547" s="2">
        <v>450.56</v>
      </c>
      <c r="P4547" s="2">
        <v>0</v>
      </c>
      <c r="Q4547" s="2">
        <v>0</v>
      </c>
      <c r="R4547" s="2">
        <v>0</v>
      </c>
      <c r="S4547" s="2">
        <v>0</v>
      </c>
      <c r="T4547" s="2">
        <v>0</v>
      </c>
      <c r="U4547" s="2">
        <v>450.56</v>
      </c>
      <c r="V4547" t="s">
        <v>55</v>
      </c>
    </row>
    <row r="4548" spans="1:22" ht="15.75" hidden="1" thickBot="1" x14ac:dyDescent="0.3">
      <c r="A4548" t="s">
        <v>8153</v>
      </c>
      <c r="B4548" s="6" t="s">
        <v>10409</v>
      </c>
      <c r="C4548" t="s">
        <v>1</v>
      </c>
      <c r="D4548" t="s">
        <v>7706</v>
      </c>
      <c r="E4548" t="s">
        <v>10329</v>
      </c>
      <c r="F4548" t="s">
        <v>10330</v>
      </c>
      <c r="G4548">
        <v>6667</v>
      </c>
      <c r="H4548">
        <v>6667</v>
      </c>
      <c r="I4548">
        <v>6667</v>
      </c>
      <c r="J4548">
        <v>6667</v>
      </c>
      <c r="K4548">
        <v>0</v>
      </c>
      <c r="L4548" s="2">
        <v>0</v>
      </c>
      <c r="M4548" s="2">
        <v>0</v>
      </c>
      <c r="N4548" s="2">
        <v>0</v>
      </c>
      <c r="O4548" s="2">
        <v>256.5</v>
      </c>
      <c r="P4548" s="2">
        <v>0</v>
      </c>
      <c r="Q4548" s="2">
        <v>0</v>
      </c>
      <c r="R4548" s="2">
        <v>0</v>
      </c>
      <c r="S4548" s="2">
        <v>0</v>
      </c>
      <c r="T4548" s="2">
        <v>0</v>
      </c>
      <c r="U4548" s="2">
        <v>256.5</v>
      </c>
      <c r="V4548" t="s">
        <v>55</v>
      </c>
    </row>
    <row r="4549" spans="1:22" ht="15.75" hidden="1" thickBot="1" x14ac:dyDescent="0.3">
      <c r="A4549" t="s">
        <v>8153</v>
      </c>
      <c r="B4549" s="6" t="s">
        <v>10409</v>
      </c>
      <c r="C4549" t="s">
        <v>1</v>
      </c>
      <c r="D4549" t="s">
        <v>7706</v>
      </c>
      <c r="E4549" t="s">
        <v>10329</v>
      </c>
      <c r="F4549" t="s">
        <v>10330</v>
      </c>
      <c r="G4549">
        <v>6666</v>
      </c>
      <c r="H4549">
        <v>6666</v>
      </c>
      <c r="I4549">
        <v>6666</v>
      </c>
      <c r="J4549">
        <v>6666</v>
      </c>
      <c r="K4549">
        <v>0</v>
      </c>
      <c r="L4549" s="2">
        <v>0</v>
      </c>
      <c r="M4549" s="2">
        <v>0</v>
      </c>
      <c r="N4549" s="2">
        <v>0</v>
      </c>
      <c r="O4549" s="2">
        <v>9.0500000000000007</v>
      </c>
      <c r="P4549" s="2">
        <v>0</v>
      </c>
      <c r="Q4549" s="2">
        <v>0</v>
      </c>
      <c r="R4549" s="2">
        <v>0</v>
      </c>
      <c r="S4549" s="2">
        <v>0</v>
      </c>
      <c r="T4549" s="2">
        <v>0</v>
      </c>
      <c r="U4549" s="2">
        <v>9.0500000000000007</v>
      </c>
      <c r="V4549" t="s">
        <v>55</v>
      </c>
    </row>
    <row r="4550" spans="1:22" ht="15.75" hidden="1" thickBot="1" x14ac:dyDescent="0.3">
      <c r="A4550" t="s">
        <v>8153</v>
      </c>
      <c r="B4550" s="6" t="s">
        <v>10409</v>
      </c>
      <c r="C4550" t="s">
        <v>1</v>
      </c>
      <c r="D4550" t="s">
        <v>7706</v>
      </c>
      <c r="E4550" t="s">
        <v>10329</v>
      </c>
      <c r="F4550" t="s">
        <v>10330</v>
      </c>
      <c r="G4550">
        <v>6665</v>
      </c>
      <c r="H4550">
        <v>6665</v>
      </c>
      <c r="I4550">
        <v>6665</v>
      </c>
      <c r="J4550">
        <v>6665</v>
      </c>
      <c r="K4550">
        <v>0</v>
      </c>
      <c r="L4550" s="2">
        <v>0</v>
      </c>
      <c r="M4550" s="2">
        <v>0</v>
      </c>
      <c r="N4550" s="2">
        <v>0</v>
      </c>
      <c r="O4550" s="2">
        <v>45</v>
      </c>
      <c r="P4550" s="2">
        <v>0</v>
      </c>
      <c r="Q4550" s="2">
        <v>0</v>
      </c>
      <c r="R4550" s="2">
        <v>0</v>
      </c>
      <c r="S4550" s="2">
        <v>0</v>
      </c>
      <c r="T4550" s="2">
        <v>0</v>
      </c>
      <c r="U4550" s="2">
        <v>45</v>
      </c>
      <c r="V4550" t="s">
        <v>55</v>
      </c>
    </row>
    <row r="4551" spans="1:22" ht="15.75" hidden="1" thickBot="1" x14ac:dyDescent="0.3">
      <c r="A4551" t="s">
        <v>8153</v>
      </c>
      <c r="B4551" s="6" t="s">
        <v>10409</v>
      </c>
      <c r="C4551" t="s">
        <v>1</v>
      </c>
      <c r="D4551" t="s">
        <v>7706</v>
      </c>
      <c r="E4551" t="s">
        <v>10329</v>
      </c>
      <c r="F4551" t="s">
        <v>10330</v>
      </c>
      <c r="G4551">
        <v>6664</v>
      </c>
      <c r="H4551">
        <v>6664</v>
      </c>
      <c r="I4551">
        <v>6664</v>
      </c>
      <c r="J4551">
        <v>6664</v>
      </c>
      <c r="K4551">
        <v>0</v>
      </c>
      <c r="L4551" s="2">
        <v>0</v>
      </c>
      <c r="M4551" s="2">
        <v>0</v>
      </c>
      <c r="N4551" s="2">
        <v>0</v>
      </c>
      <c r="O4551" s="2">
        <v>152</v>
      </c>
      <c r="P4551" s="2">
        <v>0</v>
      </c>
      <c r="Q4551" s="2">
        <v>0</v>
      </c>
      <c r="R4551" s="2">
        <v>0</v>
      </c>
      <c r="S4551" s="2">
        <v>0</v>
      </c>
      <c r="T4551" s="2">
        <v>0</v>
      </c>
      <c r="U4551" s="2">
        <v>152</v>
      </c>
      <c r="V4551" t="s">
        <v>55</v>
      </c>
    </row>
    <row r="4552" spans="1:22" ht="15.75" hidden="1" thickBot="1" x14ac:dyDescent="0.3">
      <c r="A4552" t="s">
        <v>8153</v>
      </c>
      <c r="B4552" s="6" t="s">
        <v>10409</v>
      </c>
      <c r="C4552" t="s">
        <v>1</v>
      </c>
      <c r="D4552" t="s">
        <v>7706</v>
      </c>
      <c r="E4552" t="s">
        <v>10329</v>
      </c>
      <c r="F4552" t="s">
        <v>10330</v>
      </c>
      <c r="G4552">
        <v>6663</v>
      </c>
      <c r="H4552">
        <v>6663</v>
      </c>
      <c r="I4552">
        <v>6663</v>
      </c>
      <c r="J4552">
        <v>6663</v>
      </c>
      <c r="K4552">
        <v>0</v>
      </c>
      <c r="L4552" s="2">
        <v>0</v>
      </c>
      <c r="M4552" s="2">
        <v>0</v>
      </c>
      <c r="N4552" s="2">
        <v>0</v>
      </c>
      <c r="O4552" s="2">
        <v>76</v>
      </c>
      <c r="P4552" s="2">
        <v>0</v>
      </c>
      <c r="Q4552" s="2">
        <v>0</v>
      </c>
      <c r="R4552" s="2">
        <v>0</v>
      </c>
      <c r="S4552" s="2">
        <v>0</v>
      </c>
      <c r="T4552" s="2">
        <v>0</v>
      </c>
      <c r="U4552" s="2">
        <v>76</v>
      </c>
      <c r="V4552" t="s">
        <v>55</v>
      </c>
    </row>
    <row r="4553" spans="1:22" ht="15.75" hidden="1" thickBot="1" x14ac:dyDescent="0.3">
      <c r="A4553" t="s">
        <v>8153</v>
      </c>
      <c r="B4553" s="6" t="s">
        <v>10409</v>
      </c>
      <c r="C4553" t="s">
        <v>1</v>
      </c>
      <c r="D4553" t="s">
        <v>7706</v>
      </c>
      <c r="E4553" t="s">
        <v>10329</v>
      </c>
      <c r="F4553" t="s">
        <v>10330</v>
      </c>
      <c r="G4553">
        <v>6662</v>
      </c>
      <c r="H4553">
        <v>6662</v>
      </c>
      <c r="I4553">
        <v>6662</v>
      </c>
      <c r="J4553">
        <v>6662</v>
      </c>
      <c r="K4553">
        <v>0</v>
      </c>
      <c r="L4553" s="2">
        <v>0</v>
      </c>
      <c r="M4553" s="2">
        <v>0</v>
      </c>
      <c r="N4553" s="2">
        <v>0</v>
      </c>
      <c r="O4553" s="2">
        <v>136.19999999999999</v>
      </c>
      <c r="P4553" s="2">
        <v>0</v>
      </c>
      <c r="Q4553" s="2">
        <v>0</v>
      </c>
      <c r="R4553" s="2">
        <v>0</v>
      </c>
      <c r="S4553" s="2">
        <v>0</v>
      </c>
      <c r="T4553" s="2">
        <v>0</v>
      </c>
      <c r="U4553" s="2">
        <v>136.19999999999999</v>
      </c>
      <c r="V4553" t="s">
        <v>55</v>
      </c>
    </row>
    <row r="4554" spans="1:22" ht="15.75" hidden="1" thickBot="1" x14ac:dyDescent="0.3">
      <c r="A4554" t="s">
        <v>8153</v>
      </c>
      <c r="B4554" s="6" t="s">
        <v>10409</v>
      </c>
      <c r="C4554" t="s">
        <v>1</v>
      </c>
      <c r="D4554" t="s">
        <v>7706</v>
      </c>
      <c r="E4554" t="s">
        <v>10329</v>
      </c>
      <c r="F4554" t="s">
        <v>10330</v>
      </c>
      <c r="G4554">
        <v>6661</v>
      </c>
      <c r="H4554">
        <v>6661</v>
      </c>
      <c r="I4554">
        <v>6661</v>
      </c>
      <c r="J4554">
        <v>6661</v>
      </c>
      <c r="K4554">
        <v>0</v>
      </c>
      <c r="L4554" s="2">
        <v>0</v>
      </c>
      <c r="M4554" s="2">
        <v>0</v>
      </c>
      <c r="N4554" s="2">
        <v>0</v>
      </c>
      <c r="O4554" s="2">
        <v>57.5</v>
      </c>
      <c r="P4554" s="2">
        <v>0</v>
      </c>
      <c r="Q4554" s="2">
        <v>0</v>
      </c>
      <c r="R4554" s="2">
        <v>0</v>
      </c>
      <c r="S4554" s="2">
        <v>0</v>
      </c>
      <c r="T4554" s="2">
        <v>0</v>
      </c>
      <c r="U4554" s="2">
        <v>57.5</v>
      </c>
      <c r="V4554" t="s">
        <v>55</v>
      </c>
    </row>
    <row r="4555" spans="1:22" ht="15.75" hidden="1" thickBot="1" x14ac:dyDescent="0.3">
      <c r="A4555" t="s">
        <v>8153</v>
      </c>
      <c r="B4555" s="6" t="s">
        <v>10409</v>
      </c>
      <c r="C4555" t="s">
        <v>1</v>
      </c>
      <c r="D4555" t="s">
        <v>7706</v>
      </c>
      <c r="E4555" t="s">
        <v>10329</v>
      </c>
      <c r="F4555" t="s">
        <v>10330</v>
      </c>
      <c r="G4555">
        <v>6660</v>
      </c>
      <c r="H4555">
        <v>6660</v>
      </c>
      <c r="I4555">
        <v>6660</v>
      </c>
      <c r="J4555">
        <v>6660</v>
      </c>
      <c r="K4555">
        <v>0</v>
      </c>
      <c r="L4555" s="2">
        <v>0</v>
      </c>
      <c r="M4555" s="2">
        <v>0</v>
      </c>
      <c r="N4555" s="2">
        <v>0</v>
      </c>
      <c r="O4555" s="2">
        <v>249</v>
      </c>
      <c r="P4555" s="2">
        <v>0</v>
      </c>
      <c r="Q4555" s="2">
        <v>0</v>
      </c>
      <c r="R4555" s="2">
        <v>0</v>
      </c>
      <c r="S4555" s="2">
        <v>0</v>
      </c>
      <c r="T4555" s="2">
        <v>0</v>
      </c>
      <c r="U4555" s="2">
        <v>249</v>
      </c>
      <c r="V4555" t="s">
        <v>55</v>
      </c>
    </row>
    <row r="4556" spans="1:22" ht="15.75" hidden="1" thickBot="1" x14ac:dyDescent="0.3">
      <c r="A4556" t="s">
        <v>8153</v>
      </c>
      <c r="B4556" s="6" t="s">
        <v>10409</v>
      </c>
      <c r="C4556" t="s">
        <v>1</v>
      </c>
      <c r="D4556" t="s">
        <v>7706</v>
      </c>
      <c r="E4556" t="s">
        <v>10329</v>
      </c>
      <c r="F4556" t="s">
        <v>10330</v>
      </c>
      <c r="G4556">
        <v>6659</v>
      </c>
      <c r="H4556">
        <v>6659</v>
      </c>
      <c r="I4556">
        <v>6659</v>
      </c>
      <c r="J4556">
        <v>6659</v>
      </c>
      <c r="K4556">
        <v>0</v>
      </c>
      <c r="L4556" s="2">
        <v>0</v>
      </c>
      <c r="M4556" s="2">
        <v>0</v>
      </c>
      <c r="N4556" s="2">
        <v>0</v>
      </c>
      <c r="O4556" s="2">
        <v>54.4</v>
      </c>
      <c r="P4556" s="2">
        <v>0</v>
      </c>
      <c r="Q4556" s="2">
        <v>0</v>
      </c>
      <c r="R4556" s="2">
        <v>0</v>
      </c>
      <c r="S4556" s="2">
        <v>0</v>
      </c>
      <c r="T4556" s="2">
        <v>0</v>
      </c>
      <c r="U4556" s="2">
        <v>54.4</v>
      </c>
      <c r="V4556" t="s">
        <v>55</v>
      </c>
    </row>
    <row r="4557" spans="1:22" ht="15.75" hidden="1" thickBot="1" x14ac:dyDescent="0.3">
      <c r="A4557" t="s">
        <v>8153</v>
      </c>
      <c r="B4557" s="6" t="s">
        <v>10409</v>
      </c>
      <c r="C4557" t="s">
        <v>1</v>
      </c>
      <c r="D4557" t="s">
        <v>7706</v>
      </c>
      <c r="E4557" t="s">
        <v>10329</v>
      </c>
      <c r="F4557" t="s">
        <v>10330</v>
      </c>
      <c r="G4557">
        <v>6658</v>
      </c>
      <c r="H4557">
        <v>6658</v>
      </c>
      <c r="I4557">
        <v>6658</v>
      </c>
      <c r="J4557">
        <v>6658</v>
      </c>
      <c r="K4557">
        <v>0</v>
      </c>
      <c r="L4557" s="2">
        <v>0</v>
      </c>
      <c r="M4557" s="2">
        <v>0</v>
      </c>
      <c r="N4557" s="2">
        <v>0</v>
      </c>
      <c r="O4557" s="2">
        <v>217.4</v>
      </c>
      <c r="P4557" s="2">
        <v>0</v>
      </c>
      <c r="Q4557" s="2">
        <v>0</v>
      </c>
      <c r="R4557" s="2">
        <v>0</v>
      </c>
      <c r="S4557" s="2">
        <v>0</v>
      </c>
      <c r="T4557" s="2">
        <v>0</v>
      </c>
      <c r="U4557" s="2">
        <v>217.4</v>
      </c>
      <c r="V4557" t="s">
        <v>55</v>
      </c>
    </row>
    <row r="4558" spans="1:22" ht="15.75" hidden="1" thickBot="1" x14ac:dyDescent="0.3">
      <c r="A4558" t="s">
        <v>8153</v>
      </c>
      <c r="B4558" s="6" t="s">
        <v>10409</v>
      </c>
      <c r="C4558" t="s">
        <v>1</v>
      </c>
      <c r="D4558" t="s">
        <v>7706</v>
      </c>
      <c r="E4558" t="s">
        <v>10329</v>
      </c>
      <c r="F4558" t="s">
        <v>10330</v>
      </c>
      <c r="G4558">
        <v>6657</v>
      </c>
      <c r="H4558">
        <v>6657</v>
      </c>
      <c r="I4558">
        <v>6657</v>
      </c>
      <c r="J4558">
        <v>6657</v>
      </c>
      <c r="K4558">
        <v>0</v>
      </c>
      <c r="L4558" s="2">
        <v>0</v>
      </c>
      <c r="M4558" s="2">
        <v>0</v>
      </c>
      <c r="N4558" s="2">
        <v>0</v>
      </c>
      <c r="O4558" s="2">
        <v>188.2</v>
      </c>
      <c r="P4558" s="2">
        <v>0</v>
      </c>
      <c r="Q4558" s="2">
        <v>0</v>
      </c>
      <c r="R4558" s="2">
        <v>0</v>
      </c>
      <c r="S4558" s="2">
        <v>0</v>
      </c>
      <c r="T4558" s="2">
        <v>0</v>
      </c>
      <c r="U4558" s="2">
        <v>188.2</v>
      </c>
      <c r="V4558" t="s">
        <v>55</v>
      </c>
    </row>
    <row r="4559" spans="1:22" ht="15.75" hidden="1" thickBot="1" x14ac:dyDescent="0.3">
      <c r="A4559" t="s">
        <v>8153</v>
      </c>
      <c r="B4559" s="6" t="s">
        <v>10408</v>
      </c>
      <c r="C4559" t="s">
        <v>1</v>
      </c>
      <c r="D4559" t="s">
        <v>7706</v>
      </c>
      <c r="E4559" t="s">
        <v>10329</v>
      </c>
      <c r="F4559" t="s">
        <v>10330</v>
      </c>
      <c r="G4559">
        <v>6656</v>
      </c>
      <c r="H4559">
        <v>6656</v>
      </c>
      <c r="I4559">
        <v>6656</v>
      </c>
      <c r="J4559">
        <v>6656</v>
      </c>
      <c r="K4559">
        <v>0</v>
      </c>
      <c r="L4559" s="2">
        <v>0</v>
      </c>
      <c r="M4559" s="2">
        <v>0</v>
      </c>
      <c r="N4559" s="2">
        <v>0</v>
      </c>
      <c r="O4559" s="2">
        <v>45</v>
      </c>
      <c r="P4559" s="2">
        <v>0</v>
      </c>
      <c r="Q4559" s="2">
        <v>0</v>
      </c>
      <c r="R4559" s="2">
        <v>0</v>
      </c>
      <c r="S4559" s="2">
        <v>0</v>
      </c>
      <c r="T4559" s="2">
        <v>0</v>
      </c>
      <c r="U4559" s="2">
        <v>45</v>
      </c>
      <c r="V4559" t="s">
        <v>55</v>
      </c>
    </row>
    <row r="4560" spans="1:22" ht="15.75" hidden="1" thickBot="1" x14ac:dyDescent="0.3">
      <c r="A4560" t="s">
        <v>8153</v>
      </c>
      <c r="B4560" s="6" t="s">
        <v>10408</v>
      </c>
      <c r="C4560" t="s">
        <v>1</v>
      </c>
      <c r="D4560" t="s">
        <v>7706</v>
      </c>
      <c r="E4560" t="s">
        <v>10329</v>
      </c>
      <c r="F4560" t="s">
        <v>10330</v>
      </c>
      <c r="G4560">
        <v>6655</v>
      </c>
      <c r="H4560">
        <v>6655</v>
      </c>
      <c r="I4560">
        <v>6655</v>
      </c>
      <c r="J4560">
        <v>6655</v>
      </c>
      <c r="K4560">
        <v>0</v>
      </c>
      <c r="L4560" s="2">
        <v>0</v>
      </c>
      <c r="M4560" s="2">
        <v>0</v>
      </c>
      <c r="N4560" s="2">
        <v>0</v>
      </c>
      <c r="O4560" s="2">
        <v>128.80000000000001</v>
      </c>
      <c r="P4560" s="2">
        <v>0</v>
      </c>
      <c r="Q4560" s="2">
        <v>0</v>
      </c>
      <c r="R4560" s="2">
        <v>0</v>
      </c>
      <c r="S4560" s="2">
        <v>0</v>
      </c>
      <c r="T4560" s="2">
        <v>0</v>
      </c>
      <c r="U4560" s="2">
        <v>128.80000000000001</v>
      </c>
      <c r="V4560" t="s">
        <v>55</v>
      </c>
    </row>
    <row r="4561" spans="1:22" ht="15.75" hidden="1" thickBot="1" x14ac:dyDescent="0.3">
      <c r="A4561" t="s">
        <v>8153</v>
      </c>
      <c r="B4561" s="6" t="s">
        <v>10408</v>
      </c>
      <c r="C4561" t="s">
        <v>1</v>
      </c>
      <c r="D4561" t="s">
        <v>7706</v>
      </c>
      <c r="E4561" t="s">
        <v>10329</v>
      </c>
      <c r="F4561" t="s">
        <v>10330</v>
      </c>
      <c r="G4561">
        <v>6654</v>
      </c>
      <c r="H4561">
        <v>6654</v>
      </c>
      <c r="I4561">
        <v>6654</v>
      </c>
      <c r="J4561">
        <v>6654</v>
      </c>
      <c r="K4561">
        <v>0</v>
      </c>
      <c r="L4561" s="2">
        <v>0</v>
      </c>
      <c r="M4561" s="2">
        <v>0</v>
      </c>
      <c r="N4561" s="2">
        <v>0</v>
      </c>
      <c r="O4561" s="2">
        <v>6.75</v>
      </c>
      <c r="P4561" s="2">
        <v>0</v>
      </c>
      <c r="Q4561" s="2">
        <v>0</v>
      </c>
      <c r="R4561" s="2">
        <v>0</v>
      </c>
      <c r="S4561" s="2">
        <v>0</v>
      </c>
      <c r="T4561" s="2">
        <v>0</v>
      </c>
      <c r="U4561" s="2">
        <v>6.75</v>
      </c>
      <c r="V4561" t="s">
        <v>55</v>
      </c>
    </row>
    <row r="4562" spans="1:22" ht="15.75" hidden="1" thickBot="1" x14ac:dyDescent="0.3">
      <c r="A4562" t="s">
        <v>8153</v>
      </c>
      <c r="B4562" s="6" t="s">
        <v>10408</v>
      </c>
      <c r="C4562" t="s">
        <v>1</v>
      </c>
      <c r="D4562" t="s">
        <v>7706</v>
      </c>
      <c r="E4562" t="s">
        <v>10329</v>
      </c>
      <c r="F4562" t="s">
        <v>10330</v>
      </c>
      <c r="G4562">
        <v>6653</v>
      </c>
      <c r="H4562">
        <v>6653</v>
      </c>
      <c r="I4562">
        <v>6653</v>
      </c>
      <c r="J4562">
        <v>6653</v>
      </c>
      <c r="K4562">
        <v>0</v>
      </c>
      <c r="L4562" s="2">
        <v>0</v>
      </c>
      <c r="M4562" s="2">
        <v>0</v>
      </c>
      <c r="N4562" s="2">
        <v>0</v>
      </c>
      <c r="O4562" s="2">
        <v>105</v>
      </c>
      <c r="P4562" s="2">
        <v>0</v>
      </c>
      <c r="Q4562" s="2">
        <v>0</v>
      </c>
      <c r="R4562" s="2">
        <v>0</v>
      </c>
      <c r="S4562" s="2">
        <v>0</v>
      </c>
      <c r="T4562" s="2">
        <v>0</v>
      </c>
      <c r="U4562" s="2">
        <v>105</v>
      </c>
      <c r="V4562" t="s">
        <v>55</v>
      </c>
    </row>
    <row r="4563" spans="1:22" ht="15.75" hidden="1" thickBot="1" x14ac:dyDescent="0.3">
      <c r="A4563" t="s">
        <v>8153</v>
      </c>
      <c r="B4563" s="6" t="s">
        <v>10408</v>
      </c>
      <c r="C4563" t="s">
        <v>1</v>
      </c>
      <c r="D4563" t="s">
        <v>7706</v>
      </c>
      <c r="E4563" t="s">
        <v>10329</v>
      </c>
      <c r="F4563" t="s">
        <v>10330</v>
      </c>
      <c r="G4563">
        <v>6652</v>
      </c>
      <c r="H4563">
        <v>6652</v>
      </c>
      <c r="I4563">
        <v>6652</v>
      </c>
      <c r="J4563">
        <v>6652</v>
      </c>
      <c r="K4563">
        <v>0</v>
      </c>
      <c r="L4563" s="2">
        <v>0</v>
      </c>
      <c r="M4563" s="2">
        <v>0</v>
      </c>
      <c r="N4563" s="2">
        <v>0</v>
      </c>
      <c r="O4563" s="2">
        <v>9</v>
      </c>
      <c r="P4563" s="2">
        <v>0</v>
      </c>
      <c r="Q4563" s="2">
        <v>0</v>
      </c>
      <c r="R4563" s="2">
        <v>0</v>
      </c>
      <c r="S4563" s="2">
        <v>0</v>
      </c>
      <c r="T4563" s="2">
        <v>0</v>
      </c>
      <c r="U4563" s="2">
        <v>9</v>
      </c>
      <c r="V4563" t="s">
        <v>55</v>
      </c>
    </row>
    <row r="4564" spans="1:22" ht="15.75" hidden="1" thickBot="1" x14ac:dyDescent="0.3">
      <c r="A4564" t="s">
        <v>8153</v>
      </c>
      <c r="B4564" s="6" t="s">
        <v>10408</v>
      </c>
      <c r="C4564" t="s">
        <v>1</v>
      </c>
      <c r="D4564" t="s">
        <v>7706</v>
      </c>
      <c r="E4564" t="s">
        <v>10329</v>
      </c>
      <c r="F4564" t="s">
        <v>10330</v>
      </c>
      <c r="G4564">
        <v>6651</v>
      </c>
      <c r="H4564">
        <v>6651</v>
      </c>
      <c r="I4564">
        <v>6651</v>
      </c>
      <c r="J4564">
        <v>6651</v>
      </c>
      <c r="K4564">
        <v>0</v>
      </c>
      <c r="L4564" s="2">
        <v>0</v>
      </c>
      <c r="M4564" s="2">
        <v>0</v>
      </c>
      <c r="N4564" s="2">
        <v>0</v>
      </c>
      <c r="O4564" s="2">
        <v>116</v>
      </c>
      <c r="P4564" s="2">
        <v>0</v>
      </c>
      <c r="Q4564" s="2">
        <v>0</v>
      </c>
      <c r="R4564" s="2">
        <v>0</v>
      </c>
      <c r="S4564" s="2">
        <v>0</v>
      </c>
      <c r="T4564" s="2">
        <v>0</v>
      </c>
      <c r="U4564" s="2">
        <v>116</v>
      </c>
      <c r="V4564" t="s">
        <v>55</v>
      </c>
    </row>
    <row r="4565" spans="1:22" ht="15.75" hidden="1" thickBot="1" x14ac:dyDescent="0.3">
      <c r="A4565" t="s">
        <v>8153</v>
      </c>
      <c r="B4565" s="6" t="s">
        <v>10408</v>
      </c>
      <c r="C4565" t="s">
        <v>1</v>
      </c>
      <c r="D4565" t="s">
        <v>7706</v>
      </c>
      <c r="E4565" t="s">
        <v>10329</v>
      </c>
      <c r="F4565" t="s">
        <v>10330</v>
      </c>
      <c r="G4565">
        <v>6650</v>
      </c>
      <c r="H4565">
        <v>6650</v>
      </c>
      <c r="I4565">
        <v>6650</v>
      </c>
      <c r="J4565">
        <v>6650</v>
      </c>
      <c r="K4565">
        <v>0</v>
      </c>
      <c r="L4565" s="2">
        <v>0</v>
      </c>
      <c r="M4565" s="2">
        <v>0</v>
      </c>
      <c r="N4565" s="2">
        <v>0</v>
      </c>
      <c r="O4565" s="2">
        <v>67.5</v>
      </c>
      <c r="P4565" s="2">
        <v>0</v>
      </c>
      <c r="Q4565" s="2">
        <v>0</v>
      </c>
      <c r="R4565" s="2">
        <v>0</v>
      </c>
      <c r="S4565" s="2">
        <v>0</v>
      </c>
      <c r="T4565" s="2">
        <v>0</v>
      </c>
      <c r="U4565" s="2">
        <v>67.5</v>
      </c>
      <c r="V4565" t="s">
        <v>55</v>
      </c>
    </row>
    <row r="4566" spans="1:22" ht="15.75" hidden="1" thickBot="1" x14ac:dyDescent="0.3">
      <c r="A4566" t="s">
        <v>8153</v>
      </c>
      <c r="B4566" s="6" t="s">
        <v>10408</v>
      </c>
      <c r="C4566" t="s">
        <v>1</v>
      </c>
      <c r="D4566" t="s">
        <v>7706</v>
      </c>
      <c r="E4566" t="s">
        <v>10329</v>
      </c>
      <c r="F4566" t="s">
        <v>10330</v>
      </c>
      <c r="G4566">
        <v>6649</v>
      </c>
      <c r="H4566">
        <v>6649</v>
      </c>
      <c r="I4566">
        <v>6649</v>
      </c>
      <c r="J4566">
        <v>6649</v>
      </c>
      <c r="K4566">
        <v>0</v>
      </c>
      <c r="L4566" s="2">
        <v>0</v>
      </c>
      <c r="M4566" s="2">
        <v>0</v>
      </c>
      <c r="N4566" s="2">
        <v>0</v>
      </c>
      <c r="O4566" s="2">
        <v>219.7</v>
      </c>
      <c r="P4566" s="2">
        <v>0</v>
      </c>
      <c r="Q4566" s="2">
        <v>0</v>
      </c>
      <c r="R4566" s="2">
        <v>0</v>
      </c>
      <c r="S4566" s="2">
        <v>0</v>
      </c>
      <c r="T4566" s="2">
        <v>0</v>
      </c>
      <c r="U4566" s="2">
        <v>219.7</v>
      </c>
      <c r="V4566" t="s">
        <v>55</v>
      </c>
    </row>
    <row r="4567" spans="1:22" ht="15.75" hidden="1" thickBot="1" x14ac:dyDescent="0.3">
      <c r="A4567" t="s">
        <v>8153</v>
      </c>
      <c r="B4567" s="6" t="s">
        <v>10408</v>
      </c>
      <c r="C4567" t="s">
        <v>1</v>
      </c>
      <c r="D4567" t="s">
        <v>7706</v>
      </c>
      <c r="E4567" t="s">
        <v>10329</v>
      </c>
      <c r="F4567" t="s">
        <v>10330</v>
      </c>
      <c r="G4567">
        <v>6648</v>
      </c>
      <c r="H4567">
        <v>6648</v>
      </c>
      <c r="I4567">
        <v>6648</v>
      </c>
      <c r="J4567">
        <v>6648</v>
      </c>
      <c r="K4567">
        <v>0</v>
      </c>
      <c r="L4567" s="2">
        <v>0</v>
      </c>
      <c r="M4567" s="2">
        <v>0</v>
      </c>
      <c r="N4567" s="2">
        <v>0</v>
      </c>
      <c r="O4567" s="2">
        <v>36.5</v>
      </c>
      <c r="P4567" s="2">
        <v>0</v>
      </c>
      <c r="Q4567" s="2">
        <v>0</v>
      </c>
      <c r="R4567" s="2">
        <v>0</v>
      </c>
      <c r="S4567" s="2">
        <v>0</v>
      </c>
      <c r="T4567" s="2">
        <v>0</v>
      </c>
      <c r="U4567" s="2">
        <v>36.5</v>
      </c>
      <c r="V4567" t="s">
        <v>55</v>
      </c>
    </row>
    <row r="4568" spans="1:22" ht="15.75" hidden="1" thickBot="1" x14ac:dyDescent="0.3">
      <c r="A4568" t="s">
        <v>8153</v>
      </c>
      <c r="B4568" s="6" t="s">
        <v>10408</v>
      </c>
      <c r="C4568" t="s">
        <v>1</v>
      </c>
      <c r="D4568" t="s">
        <v>7706</v>
      </c>
      <c r="E4568" t="s">
        <v>10329</v>
      </c>
      <c r="F4568" t="s">
        <v>10330</v>
      </c>
      <c r="G4568">
        <v>6647</v>
      </c>
      <c r="H4568">
        <v>6647</v>
      </c>
      <c r="I4568">
        <v>6647</v>
      </c>
      <c r="J4568">
        <v>6647</v>
      </c>
      <c r="K4568">
        <v>0</v>
      </c>
      <c r="L4568" s="2">
        <v>0</v>
      </c>
      <c r="M4568" s="2">
        <v>0</v>
      </c>
      <c r="N4568" s="2">
        <v>0</v>
      </c>
      <c r="O4568" s="2">
        <v>475.5</v>
      </c>
      <c r="P4568" s="2">
        <v>0</v>
      </c>
      <c r="Q4568" s="2">
        <v>0</v>
      </c>
      <c r="R4568" s="2">
        <v>0</v>
      </c>
      <c r="S4568" s="2">
        <v>0</v>
      </c>
      <c r="T4568" s="2">
        <v>0</v>
      </c>
      <c r="U4568" s="2">
        <v>475.5</v>
      </c>
      <c r="V4568" t="s">
        <v>55</v>
      </c>
    </row>
    <row r="4569" spans="1:22" ht="15.75" hidden="1" thickBot="1" x14ac:dyDescent="0.3">
      <c r="A4569" t="s">
        <v>8153</v>
      </c>
      <c r="B4569" s="6" t="s">
        <v>10408</v>
      </c>
      <c r="C4569" t="s">
        <v>1</v>
      </c>
      <c r="D4569" t="s">
        <v>7706</v>
      </c>
      <c r="E4569" t="s">
        <v>10329</v>
      </c>
      <c r="F4569" t="s">
        <v>10330</v>
      </c>
      <c r="G4569">
        <v>6646</v>
      </c>
      <c r="H4569">
        <v>6646</v>
      </c>
      <c r="I4569">
        <v>6646</v>
      </c>
      <c r="J4569">
        <v>6646</v>
      </c>
      <c r="K4569">
        <v>0</v>
      </c>
      <c r="L4569" s="2">
        <v>0</v>
      </c>
      <c r="M4569" s="2">
        <v>0</v>
      </c>
      <c r="N4569" s="2">
        <v>0</v>
      </c>
      <c r="O4569" s="2">
        <v>57.7</v>
      </c>
      <c r="P4569" s="2">
        <v>0</v>
      </c>
      <c r="Q4569" s="2">
        <v>0</v>
      </c>
      <c r="R4569" s="2">
        <v>0</v>
      </c>
      <c r="S4569" s="2">
        <v>0</v>
      </c>
      <c r="T4569" s="2">
        <v>0</v>
      </c>
      <c r="U4569" s="2">
        <v>57.7</v>
      </c>
      <c r="V4569" t="s">
        <v>55</v>
      </c>
    </row>
    <row r="4570" spans="1:22" ht="15.75" hidden="1" thickBot="1" x14ac:dyDescent="0.3">
      <c r="A4570" t="s">
        <v>8153</v>
      </c>
      <c r="B4570" s="6" t="s">
        <v>10408</v>
      </c>
      <c r="C4570" t="s">
        <v>1</v>
      </c>
      <c r="D4570" t="s">
        <v>7706</v>
      </c>
      <c r="E4570" t="s">
        <v>10329</v>
      </c>
      <c r="F4570" t="s">
        <v>10330</v>
      </c>
      <c r="G4570">
        <v>6645</v>
      </c>
      <c r="H4570">
        <v>6645</v>
      </c>
      <c r="I4570">
        <v>6645</v>
      </c>
      <c r="J4570">
        <v>6645</v>
      </c>
      <c r="K4570">
        <v>0</v>
      </c>
      <c r="L4570" s="2">
        <v>0</v>
      </c>
      <c r="M4570" s="2">
        <v>0</v>
      </c>
      <c r="N4570" s="2">
        <v>0</v>
      </c>
      <c r="O4570" s="2">
        <v>25.85</v>
      </c>
      <c r="P4570" s="2">
        <v>0</v>
      </c>
      <c r="Q4570" s="2">
        <v>0</v>
      </c>
      <c r="R4570" s="2">
        <v>0</v>
      </c>
      <c r="S4570" s="2">
        <v>0</v>
      </c>
      <c r="T4570" s="2">
        <v>0</v>
      </c>
      <c r="U4570" s="2">
        <v>25.85</v>
      </c>
      <c r="V4570" t="s">
        <v>55</v>
      </c>
    </row>
    <row r="4571" spans="1:22" ht="15.75" hidden="1" thickBot="1" x14ac:dyDescent="0.3">
      <c r="A4571" t="s">
        <v>8153</v>
      </c>
      <c r="B4571" s="6" t="s">
        <v>10408</v>
      </c>
      <c r="C4571" t="s">
        <v>1</v>
      </c>
      <c r="D4571" t="s">
        <v>7706</v>
      </c>
      <c r="E4571" t="s">
        <v>10329</v>
      </c>
      <c r="F4571" t="s">
        <v>10330</v>
      </c>
      <c r="G4571">
        <v>6644</v>
      </c>
      <c r="H4571">
        <v>6644</v>
      </c>
      <c r="I4571">
        <v>6644</v>
      </c>
      <c r="J4571">
        <v>6644</v>
      </c>
      <c r="K4571">
        <v>0</v>
      </c>
      <c r="L4571" s="2">
        <v>0</v>
      </c>
      <c r="M4571" s="2">
        <v>0</v>
      </c>
      <c r="N4571" s="2">
        <v>0</v>
      </c>
      <c r="O4571" s="2">
        <v>17.5</v>
      </c>
      <c r="P4571" s="2">
        <v>0</v>
      </c>
      <c r="Q4571" s="2">
        <v>0</v>
      </c>
      <c r="R4571" s="2">
        <v>0</v>
      </c>
      <c r="S4571" s="2">
        <v>0</v>
      </c>
      <c r="T4571" s="2">
        <v>0</v>
      </c>
      <c r="U4571" s="2">
        <v>17.5</v>
      </c>
      <c r="V4571" t="s">
        <v>55</v>
      </c>
    </row>
    <row r="4572" spans="1:22" ht="15.75" hidden="1" thickBot="1" x14ac:dyDescent="0.3">
      <c r="A4572" t="s">
        <v>8153</v>
      </c>
      <c r="B4572" s="6" t="s">
        <v>10408</v>
      </c>
      <c r="C4572" t="s">
        <v>1</v>
      </c>
      <c r="D4572" t="s">
        <v>7706</v>
      </c>
      <c r="E4572" t="s">
        <v>10329</v>
      </c>
      <c r="F4572" t="s">
        <v>10330</v>
      </c>
      <c r="G4572">
        <v>6643</v>
      </c>
      <c r="H4572">
        <v>6643</v>
      </c>
      <c r="I4572">
        <v>6643</v>
      </c>
      <c r="J4572">
        <v>6643</v>
      </c>
      <c r="K4572">
        <v>0</v>
      </c>
      <c r="L4572" s="2">
        <v>0</v>
      </c>
      <c r="M4572" s="2">
        <v>0</v>
      </c>
      <c r="N4572" s="2">
        <v>0</v>
      </c>
      <c r="O4572" s="2">
        <v>447</v>
      </c>
      <c r="P4572" s="2">
        <v>0</v>
      </c>
      <c r="Q4572" s="2">
        <v>0</v>
      </c>
      <c r="R4572" s="2">
        <v>0</v>
      </c>
      <c r="S4572" s="2">
        <v>0</v>
      </c>
      <c r="T4572" s="2">
        <v>0</v>
      </c>
      <c r="U4572" s="2">
        <v>447</v>
      </c>
      <c r="V4572" t="s">
        <v>55</v>
      </c>
    </row>
    <row r="4573" spans="1:22" ht="15.75" hidden="1" thickBot="1" x14ac:dyDescent="0.3">
      <c r="A4573" t="s">
        <v>8153</v>
      </c>
      <c r="B4573" s="6" t="s">
        <v>10408</v>
      </c>
      <c r="C4573" t="s">
        <v>1</v>
      </c>
      <c r="D4573" t="s">
        <v>7706</v>
      </c>
      <c r="E4573" t="s">
        <v>10329</v>
      </c>
      <c r="F4573" t="s">
        <v>10330</v>
      </c>
      <c r="G4573">
        <v>6642</v>
      </c>
      <c r="H4573">
        <v>6642</v>
      </c>
      <c r="I4573">
        <v>6642</v>
      </c>
      <c r="J4573">
        <v>6642</v>
      </c>
      <c r="K4573">
        <v>0</v>
      </c>
      <c r="L4573" s="2">
        <v>0</v>
      </c>
      <c r="M4573" s="2">
        <v>0</v>
      </c>
      <c r="N4573" s="2">
        <v>0</v>
      </c>
      <c r="O4573" s="2">
        <v>47.91</v>
      </c>
      <c r="P4573" s="2">
        <v>0</v>
      </c>
      <c r="Q4573" s="2">
        <v>0</v>
      </c>
      <c r="R4573" s="2">
        <v>0</v>
      </c>
      <c r="S4573" s="2">
        <v>0</v>
      </c>
      <c r="T4573" s="2">
        <v>0</v>
      </c>
      <c r="U4573" s="2">
        <v>47.91</v>
      </c>
      <c r="V4573" t="s">
        <v>55</v>
      </c>
    </row>
    <row r="4574" spans="1:22" ht="15.75" hidden="1" thickBot="1" x14ac:dyDescent="0.3">
      <c r="A4574" t="s">
        <v>8153</v>
      </c>
      <c r="B4574" s="6" t="s">
        <v>10408</v>
      </c>
      <c r="C4574" t="s">
        <v>1</v>
      </c>
      <c r="D4574" t="s">
        <v>7706</v>
      </c>
      <c r="E4574" t="s">
        <v>10329</v>
      </c>
      <c r="F4574" t="s">
        <v>10330</v>
      </c>
      <c r="G4574">
        <v>6641</v>
      </c>
      <c r="H4574">
        <v>6641</v>
      </c>
      <c r="I4574">
        <v>6641</v>
      </c>
      <c r="J4574">
        <v>6641</v>
      </c>
      <c r="K4574">
        <v>0</v>
      </c>
      <c r="L4574" s="2">
        <v>0</v>
      </c>
      <c r="M4574" s="2">
        <v>0</v>
      </c>
      <c r="N4574" s="2">
        <v>0</v>
      </c>
      <c r="O4574" s="2">
        <v>72</v>
      </c>
      <c r="P4574" s="2">
        <v>0</v>
      </c>
      <c r="Q4574" s="2">
        <v>0</v>
      </c>
      <c r="R4574" s="2">
        <v>0</v>
      </c>
      <c r="S4574" s="2">
        <v>0</v>
      </c>
      <c r="T4574" s="2">
        <v>0</v>
      </c>
      <c r="U4574" s="2">
        <v>72</v>
      </c>
      <c r="V4574" t="s">
        <v>55</v>
      </c>
    </row>
    <row r="4575" spans="1:22" ht="15.75" hidden="1" thickBot="1" x14ac:dyDescent="0.3">
      <c r="A4575" t="s">
        <v>8153</v>
      </c>
      <c r="B4575" s="6" t="s">
        <v>10408</v>
      </c>
      <c r="C4575" t="s">
        <v>1</v>
      </c>
      <c r="D4575" t="s">
        <v>7706</v>
      </c>
      <c r="E4575" t="s">
        <v>10329</v>
      </c>
      <c r="F4575" t="s">
        <v>10330</v>
      </c>
      <c r="G4575">
        <v>6640</v>
      </c>
      <c r="H4575">
        <v>6640</v>
      </c>
      <c r="I4575">
        <v>6640</v>
      </c>
      <c r="J4575">
        <v>6640</v>
      </c>
      <c r="K4575">
        <v>0</v>
      </c>
      <c r="L4575" s="2">
        <v>0</v>
      </c>
      <c r="M4575" s="2">
        <v>0</v>
      </c>
      <c r="N4575" s="2">
        <v>0</v>
      </c>
      <c r="O4575" s="2">
        <v>90.5</v>
      </c>
      <c r="P4575" s="2">
        <v>0</v>
      </c>
      <c r="Q4575" s="2">
        <v>0</v>
      </c>
      <c r="R4575" s="2">
        <v>0</v>
      </c>
      <c r="S4575" s="2">
        <v>0</v>
      </c>
      <c r="T4575" s="2">
        <v>0</v>
      </c>
      <c r="U4575" s="2">
        <v>90.5</v>
      </c>
      <c r="V4575" t="s">
        <v>55</v>
      </c>
    </row>
    <row r="4576" spans="1:22" ht="15.75" hidden="1" thickBot="1" x14ac:dyDescent="0.3">
      <c r="A4576" t="s">
        <v>8153</v>
      </c>
      <c r="B4576" s="6" t="s">
        <v>10408</v>
      </c>
      <c r="C4576" t="s">
        <v>1</v>
      </c>
      <c r="D4576" t="s">
        <v>7706</v>
      </c>
      <c r="E4576" t="s">
        <v>10329</v>
      </c>
      <c r="F4576" t="s">
        <v>10330</v>
      </c>
      <c r="G4576">
        <v>6639</v>
      </c>
      <c r="H4576">
        <v>6639</v>
      </c>
      <c r="I4576">
        <v>6639</v>
      </c>
      <c r="J4576">
        <v>6639</v>
      </c>
      <c r="K4576">
        <v>0</v>
      </c>
      <c r="L4576" s="2">
        <v>0</v>
      </c>
      <c r="M4576" s="2">
        <v>0</v>
      </c>
      <c r="N4576" s="2">
        <v>0</v>
      </c>
      <c r="O4576" s="2">
        <v>58</v>
      </c>
      <c r="P4576" s="2">
        <v>0</v>
      </c>
      <c r="Q4576" s="2">
        <v>0</v>
      </c>
      <c r="R4576" s="2">
        <v>0</v>
      </c>
      <c r="S4576" s="2">
        <v>0</v>
      </c>
      <c r="T4576" s="2">
        <v>0</v>
      </c>
      <c r="U4576" s="2">
        <v>58</v>
      </c>
      <c r="V4576" t="s">
        <v>55</v>
      </c>
    </row>
    <row r="4577" spans="1:22" ht="15.75" hidden="1" thickBot="1" x14ac:dyDescent="0.3">
      <c r="A4577" t="s">
        <v>8153</v>
      </c>
      <c r="B4577" s="6" t="s">
        <v>10408</v>
      </c>
      <c r="C4577" t="s">
        <v>1</v>
      </c>
      <c r="D4577" t="s">
        <v>7706</v>
      </c>
      <c r="E4577" t="s">
        <v>10329</v>
      </c>
      <c r="F4577" t="s">
        <v>10330</v>
      </c>
      <c r="G4577">
        <v>6638</v>
      </c>
      <c r="H4577">
        <v>6638</v>
      </c>
      <c r="I4577">
        <v>6638</v>
      </c>
      <c r="J4577">
        <v>6638</v>
      </c>
      <c r="K4577">
        <v>0</v>
      </c>
      <c r="L4577" s="2">
        <v>0</v>
      </c>
      <c r="M4577" s="2">
        <v>0</v>
      </c>
      <c r="N4577" s="2">
        <v>0</v>
      </c>
      <c r="O4577" s="2">
        <v>25.3</v>
      </c>
      <c r="P4577" s="2">
        <v>0</v>
      </c>
      <c r="Q4577" s="2">
        <v>0</v>
      </c>
      <c r="R4577" s="2">
        <v>0</v>
      </c>
      <c r="S4577" s="2">
        <v>0</v>
      </c>
      <c r="T4577" s="2">
        <v>0</v>
      </c>
      <c r="U4577" s="2">
        <v>25.3</v>
      </c>
      <c r="V4577" t="s">
        <v>55</v>
      </c>
    </row>
    <row r="4578" spans="1:22" ht="15.75" hidden="1" thickBot="1" x14ac:dyDescent="0.3">
      <c r="A4578" t="s">
        <v>8153</v>
      </c>
      <c r="B4578" s="6" t="s">
        <v>10408</v>
      </c>
      <c r="C4578" t="s">
        <v>1</v>
      </c>
      <c r="D4578" t="s">
        <v>7706</v>
      </c>
      <c r="E4578" t="s">
        <v>10329</v>
      </c>
      <c r="F4578" t="s">
        <v>10330</v>
      </c>
      <c r="G4578">
        <v>6637</v>
      </c>
      <c r="H4578">
        <v>6637</v>
      </c>
      <c r="I4578">
        <v>6637</v>
      </c>
      <c r="J4578">
        <v>6637</v>
      </c>
      <c r="K4578">
        <v>0</v>
      </c>
      <c r="L4578" s="2">
        <v>0</v>
      </c>
      <c r="M4578" s="2">
        <v>0</v>
      </c>
      <c r="N4578" s="2">
        <v>0</v>
      </c>
      <c r="O4578" s="2">
        <v>57</v>
      </c>
      <c r="P4578" s="2">
        <v>0</v>
      </c>
      <c r="Q4578" s="2">
        <v>0</v>
      </c>
      <c r="R4578" s="2">
        <v>0</v>
      </c>
      <c r="S4578" s="2">
        <v>0</v>
      </c>
      <c r="T4578" s="2">
        <v>0</v>
      </c>
      <c r="U4578" s="2">
        <v>57</v>
      </c>
      <c r="V4578" t="s">
        <v>55</v>
      </c>
    </row>
    <row r="4579" spans="1:22" ht="15.75" hidden="1" thickBot="1" x14ac:dyDescent="0.3">
      <c r="A4579" t="s">
        <v>8153</v>
      </c>
      <c r="B4579" s="6" t="s">
        <v>10408</v>
      </c>
      <c r="C4579" t="s">
        <v>1</v>
      </c>
      <c r="D4579" t="s">
        <v>7706</v>
      </c>
      <c r="E4579" t="s">
        <v>10329</v>
      </c>
      <c r="F4579" t="s">
        <v>10330</v>
      </c>
      <c r="G4579">
        <v>6636</v>
      </c>
      <c r="H4579">
        <v>6636</v>
      </c>
      <c r="I4579">
        <v>6636</v>
      </c>
      <c r="J4579">
        <v>6636</v>
      </c>
      <c r="K4579">
        <v>0</v>
      </c>
      <c r="L4579" s="2">
        <v>0</v>
      </c>
      <c r="M4579" s="2">
        <v>0</v>
      </c>
      <c r="N4579" s="2">
        <v>0</v>
      </c>
      <c r="O4579" s="2">
        <v>36</v>
      </c>
      <c r="P4579" s="2">
        <v>0</v>
      </c>
      <c r="Q4579" s="2">
        <v>0</v>
      </c>
      <c r="R4579" s="2">
        <v>0</v>
      </c>
      <c r="S4579" s="2">
        <v>0</v>
      </c>
      <c r="T4579" s="2">
        <v>0</v>
      </c>
      <c r="U4579" s="2">
        <v>36</v>
      </c>
      <c r="V4579" t="s">
        <v>55</v>
      </c>
    </row>
    <row r="4580" spans="1:22" ht="15.75" hidden="1" thickBot="1" x14ac:dyDescent="0.3">
      <c r="A4580" t="s">
        <v>8153</v>
      </c>
      <c r="B4580" s="6" t="s">
        <v>10408</v>
      </c>
      <c r="C4580" t="s">
        <v>1</v>
      </c>
      <c r="D4580" t="s">
        <v>7706</v>
      </c>
      <c r="E4580" t="s">
        <v>10329</v>
      </c>
      <c r="F4580" t="s">
        <v>10330</v>
      </c>
      <c r="G4580">
        <v>6635</v>
      </c>
      <c r="H4580">
        <v>6635</v>
      </c>
      <c r="I4580">
        <v>6635</v>
      </c>
      <c r="J4580">
        <v>6635</v>
      </c>
      <c r="K4580">
        <v>0</v>
      </c>
      <c r="L4580" s="2">
        <v>0</v>
      </c>
      <c r="M4580" s="2">
        <v>0</v>
      </c>
      <c r="N4580" s="2">
        <v>0</v>
      </c>
      <c r="O4580" s="2">
        <v>100.4</v>
      </c>
      <c r="P4580" s="2">
        <v>0</v>
      </c>
      <c r="Q4580" s="2">
        <v>0</v>
      </c>
      <c r="R4580" s="2">
        <v>0</v>
      </c>
      <c r="S4580" s="2">
        <v>0</v>
      </c>
      <c r="T4580" s="2">
        <v>0</v>
      </c>
      <c r="U4580" s="2">
        <v>100.4</v>
      </c>
      <c r="V4580" t="s">
        <v>55</v>
      </c>
    </row>
    <row r="4581" spans="1:22" ht="15.75" hidden="1" thickBot="1" x14ac:dyDescent="0.3">
      <c r="A4581" t="s">
        <v>8153</v>
      </c>
      <c r="B4581" s="6" t="s">
        <v>10408</v>
      </c>
      <c r="C4581" t="s">
        <v>1</v>
      </c>
      <c r="D4581" t="s">
        <v>7706</v>
      </c>
      <c r="E4581" t="s">
        <v>10329</v>
      </c>
      <c r="F4581" t="s">
        <v>10330</v>
      </c>
      <c r="G4581">
        <v>6634</v>
      </c>
      <c r="H4581">
        <v>6634</v>
      </c>
      <c r="I4581">
        <v>6634</v>
      </c>
      <c r="J4581">
        <v>6634</v>
      </c>
      <c r="K4581">
        <v>0</v>
      </c>
      <c r="L4581" s="2">
        <v>0</v>
      </c>
      <c r="M4581" s="2">
        <v>0</v>
      </c>
      <c r="N4581" s="2">
        <v>0</v>
      </c>
      <c r="O4581" s="2">
        <v>272</v>
      </c>
      <c r="P4581" s="2">
        <v>0</v>
      </c>
      <c r="Q4581" s="2">
        <v>0</v>
      </c>
      <c r="R4581" s="2">
        <v>0</v>
      </c>
      <c r="S4581" s="2">
        <v>0</v>
      </c>
      <c r="T4581" s="2">
        <v>0</v>
      </c>
      <c r="U4581" s="2">
        <v>272</v>
      </c>
      <c r="V4581" t="s">
        <v>55</v>
      </c>
    </row>
    <row r="4582" spans="1:22" ht="15.75" hidden="1" thickBot="1" x14ac:dyDescent="0.3">
      <c r="A4582" t="s">
        <v>8153</v>
      </c>
      <c r="B4582" s="6" t="s">
        <v>10408</v>
      </c>
      <c r="C4582" t="s">
        <v>1</v>
      </c>
      <c r="D4582" t="s">
        <v>7706</v>
      </c>
      <c r="E4582" t="s">
        <v>10329</v>
      </c>
      <c r="F4582" t="s">
        <v>10330</v>
      </c>
      <c r="G4582">
        <v>6633</v>
      </c>
      <c r="H4582">
        <v>6633</v>
      </c>
      <c r="I4582">
        <v>6633</v>
      </c>
      <c r="J4582">
        <v>6633</v>
      </c>
      <c r="K4582">
        <v>0</v>
      </c>
      <c r="L4582" s="2">
        <v>0</v>
      </c>
      <c r="M4582" s="2">
        <v>0</v>
      </c>
      <c r="N4582" s="2">
        <v>0</v>
      </c>
      <c r="O4582" s="2">
        <v>694</v>
      </c>
      <c r="P4582" s="2">
        <v>0</v>
      </c>
      <c r="Q4582" s="2">
        <v>0</v>
      </c>
      <c r="R4582" s="2">
        <v>0</v>
      </c>
      <c r="S4582" s="2">
        <v>0</v>
      </c>
      <c r="T4582" s="2">
        <v>0</v>
      </c>
      <c r="U4582" s="2">
        <v>694</v>
      </c>
      <c r="V4582" t="s">
        <v>55</v>
      </c>
    </row>
    <row r="4583" spans="1:22" ht="15.75" hidden="1" thickBot="1" x14ac:dyDescent="0.3">
      <c r="A4583" t="s">
        <v>8153</v>
      </c>
      <c r="B4583" s="6" t="s">
        <v>10408</v>
      </c>
      <c r="C4583" t="s">
        <v>1</v>
      </c>
      <c r="D4583" t="s">
        <v>7706</v>
      </c>
      <c r="E4583" t="s">
        <v>10329</v>
      </c>
      <c r="F4583" t="s">
        <v>10330</v>
      </c>
      <c r="G4583">
        <v>6632</v>
      </c>
      <c r="H4583">
        <v>6632</v>
      </c>
      <c r="I4583">
        <v>6632</v>
      </c>
      <c r="J4583">
        <v>6632</v>
      </c>
      <c r="K4583">
        <v>0</v>
      </c>
      <c r="L4583" s="2">
        <v>0</v>
      </c>
      <c r="M4583" s="2">
        <v>0</v>
      </c>
      <c r="N4583" s="2">
        <v>0</v>
      </c>
      <c r="O4583" s="2">
        <v>29.9</v>
      </c>
      <c r="P4583" s="2">
        <v>0</v>
      </c>
      <c r="Q4583" s="2">
        <v>0</v>
      </c>
      <c r="R4583" s="2">
        <v>0</v>
      </c>
      <c r="S4583" s="2">
        <v>0</v>
      </c>
      <c r="T4583" s="2">
        <v>0</v>
      </c>
      <c r="U4583" s="2">
        <v>29.9</v>
      </c>
      <c r="V4583" t="s">
        <v>55</v>
      </c>
    </row>
    <row r="4584" spans="1:22" ht="15.75" hidden="1" thickBot="1" x14ac:dyDescent="0.3">
      <c r="A4584" t="s">
        <v>8153</v>
      </c>
      <c r="B4584" s="6" t="s">
        <v>10408</v>
      </c>
      <c r="C4584" t="s">
        <v>1</v>
      </c>
      <c r="D4584" t="s">
        <v>7706</v>
      </c>
      <c r="E4584" t="s">
        <v>10329</v>
      </c>
      <c r="F4584" t="s">
        <v>10330</v>
      </c>
      <c r="G4584">
        <v>6631</v>
      </c>
      <c r="H4584">
        <v>6631</v>
      </c>
      <c r="I4584">
        <v>6631</v>
      </c>
      <c r="J4584">
        <v>6631</v>
      </c>
      <c r="K4584">
        <v>0</v>
      </c>
      <c r="L4584" s="2">
        <v>0</v>
      </c>
      <c r="M4584" s="2">
        <v>0</v>
      </c>
      <c r="N4584" s="2">
        <v>0</v>
      </c>
      <c r="O4584" s="2">
        <v>60</v>
      </c>
      <c r="P4584" s="2">
        <v>0</v>
      </c>
      <c r="Q4584" s="2">
        <v>0</v>
      </c>
      <c r="R4584" s="2">
        <v>0</v>
      </c>
      <c r="S4584" s="2">
        <v>0</v>
      </c>
      <c r="T4584" s="2">
        <v>0</v>
      </c>
      <c r="U4584" s="2">
        <v>60</v>
      </c>
      <c r="V4584" t="s">
        <v>55</v>
      </c>
    </row>
    <row r="4585" spans="1:22" ht="15.75" hidden="1" thickBot="1" x14ac:dyDescent="0.3">
      <c r="A4585" t="s">
        <v>8153</v>
      </c>
      <c r="B4585" s="6" t="s">
        <v>10408</v>
      </c>
      <c r="C4585" t="s">
        <v>1</v>
      </c>
      <c r="D4585" t="s">
        <v>7706</v>
      </c>
      <c r="E4585" t="s">
        <v>10329</v>
      </c>
      <c r="F4585" t="s">
        <v>10330</v>
      </c>
      <c r="G4585">
        <v>6630</v>
      </c>
      <c r="H4585">
        <v>6630</v>
      </c>
      <c r="I4585">
        <v>6630</v>
      </c>
      <c r="J4585">
        <v>6630</v>
      </c>
      <c r="K4585">
        <v>0</v>
      </c>
      <c r="L4585" s="2">
        <v>0</v>
      </c>
      <c r="M4585" s="2">
        <v>0</v>
      </c>
      <c r="N4585" s="2">
        <v>0</v>
      </c>
      <c r="O4585" s="2">
        <v>1066.3</v>
      </c>
      <c r="P4585" s="2">
        <v>0</v>
      </c>
      <c r="Q4585" s="2">
        <v>0</v>
      </c>
      <c r="R4585" s="2">
        <v>0</v>
      </c>
      <c r="S4585" s="2">
        <v>0</v>
      </c>
      <c r="T4585" s="2">
        <v>0</v>
      </c>
      <c r="U4585" s="2">
        <v>1066.3</v>
      </c>
      <c r="V4585" t="s">
        <v>55</v>
      </c>
    </row>
    <row r="4586" spans="1:22" ht="15.75" hidden="1" thickBot="1" x14ac:dyDescent="0.3">
      <c r="A4586" t="s">
        <v>8153</v>
      </c>
      <c r="B4586" s="6" t="s">
        <v>10408</v>
      </c>
      <c r="C4586" t="s">
        <v>1</v>
      </c>
      <c r="D4586" t="s">
        <v>7706</v>
      </c>
      <c r="E4586" t="s">
        <v>10329</v>
      </c>
      <c r="F4586" t="s">
        <v>10330</v>
      </c>
      <c r="G4586">
        <v>6629</v>
      </c>
      <c r="H4586">
        <v>6629</v>
      </c>
      <c r="I4586">
        <v>6629</v>
      </c>
      <c r="J4586">
        <v>6629</v>
      </c>
      <c r="K4586">
        <v>0</v>
      </c>
      <c r="L4586" s="2">
        <v>0</v>
      </c>
      <c r="M4586" s="2">
        <v>0</v>
      </c>
      <c r="N4586" s="2">
        <v>0</v>
      </c>
      <c r="O4586" s="2">
        <v>450</v>
      </c>
      <c r="P4586" s="2">
        <v>0</v>
      </c>
      <c r="Q4586" s="2">
        <v>0</v>
      </c>
      <c r="R4586" s="2">
        <v>0</v>
      </c>
      <c r="S4586" s="2">
        <v>0</v>
      </c>
      <c r="T4586" s="2">
        <v>0</v>
      </c>
      <c r="U4586" s="2">
        <v>450</v>
      </c>
      <c r="V4586" t="s">
        <v>55</v>
      </c>
    </row>
    <row r="4587" spans="1:22" ht="15.75" hidden="1" thickBot="1" x14ac:dyDescent="0.3">
      <c r="A4587" t="s">
        <v>8153</v>
      </c>
      <c r="B4587" s="6" t="s">
        <v>10408</v>
      </c>
      <c r="C4587" t="s">
        <v>1</v>
      </c>
      <c r="D4587" t="s">
        <v>7706</v>
      </c>
      <c r="E4587" t="s">
        <v>10329</v>
      </c>
      <c r="F4587" t="s">
        <v>10330</v>
      </c>
      <c r="G4587">
        <v>6628</v>
      </c>
      <c r="H4587">
        <v>6628</v>
      </c>
      <c r="I4587">
        <v>6628</v>
      </c>
      <c r="J4587">
        <v>6628</v>
      </c>
      <c r="K4587">
        <v>0</v>
      </c>
      <c r="L4587" s="2">
        <v>0</v>
      </c>
      <c r="M4587" s="2">
        <v>0</v>
      </c>
      <c r="N4587" s="2">
        <v>0</v>
      </c>
      <c r="O4587" s="2">
        <v>104.5</v>
      </c>
      <c r="P4587" s="2">
        <v>0</v>
      </c>
      <c r="Q4587" s="2">
        <v>0</v>
      </c>
      <c r="R4587" s="2">
        <v>0</v>
      </c>
      <c r="S4587" s="2">
        <v>0</v>
      </c>
      <c r="T4587" s="2">
        <v>0</v>
      </c>
      <c r="U4587" s="2">
        <v>104.5</v>
      </c>
      <c r="V4587" t="s">
        <v>55</v>
      </c>
    </row>
    <row r="4588" spans="1:22" ht="15.75" hidden="1" thickBot="1" x14ac:dyDescent="0.3">
      <c r="A4588" t="s">
        <v>8153</v>
      </c>
      <c r="B4588" s="6" t="s">
        <v>10408</v>
      </c>
      <c r="C4588" t="s">
        <v>1</v>
      </c>
      <c r="D4588" t="s">
        <v>7706</v>
      </c>
      <c r="E4588" t="s">
        <v>10329</v>
      </c>
      <c r="F4588" t="s">
        <v>10330</v>
      </c>
      <c r="G4588">
        <v>6627</v>
      </c>
      <c r="H4588">
        <v>6627</v>
      </c>
      <c r="I4588">
        <v>6627</v>
      </c>
      <c r="J4588">
        <v>6627</v>
      </c>
      <c r="K4588">
        <v>0</v>
      </c>
      <c r="L4588" s="2">
        <v>0</v>
      </c>
      <c r="M4588" s="2">
        <v>0</v>
      </c>
      <c r="N4588" s="2">
        <v>0</v>
      </c>
      <c r="O4588" s="2">
        <v>70</v>
      </c>
      <c r="P4588" s="2">
        <v>0</v>
      </c>
      <c r="Q4588" s="2">
        <v>0</v>
      </c>
      <c r="R4588" s="2">
        <v>0</v>
      </c>
      <c r="S4588" s="2">
        <v>0</v>
      </c>
      <c r="T4588" s="2">
        <v>0</v>
      </c>
      <c r="U4588" s="2">
        <v>70</v>
      </c>
      <c r="V4588" t="s">
        <v>55</v>
      </c>
    </row>
    <row r="4589" spans="1:22" ht="15.75" hidden="1" thickBot="1" x14ac:dyDescent="0.3">
      <c r="A4589" t="s">
        <v>8153</v>
      </c>
      <c r="B4589" s="6" t="s">
        <v>10408</v>
      </c>
      <c r="C4589" t="s">
        <v>1</v>
      </c>
      <c r="D4589" t="s">
        <v>7706</v>
      </c>
      <c r="E4589" t="s">
        <v>10329</v>
      </c>
      <c r="F4589" t="s">
        <v>10330</v>
      </c>
      <c r="G4589">
        <v>6626</v>
      </c>
      <c r="H4589">
        <v>6626</v>
      </c>
      <c r="I4589">
        <v>6626</v>
      </c>
      <c r="J4589">
        <v>6626</v>
      </c>
      <c r="K4589">
        <v>0</v>
      </c>
      <c r="L4589" s="2">
        <v>0</v>
      </c>
      <c r="M4589" s="2">
        <v>0</v>
      </c>
      <c r="N4589" s="2">
        <v>0</v>
      </c>
      <c r="O4589" s="2">
        <v>16.5</v>
      </c>
      <c r="P4589" s="2">
        <v>0</v>
      </c>
      <c r="Q4589" s="2">
        <v>0</v>
      </c>
      <c r="R4589" s="2">
        <v>0</v>
      </c>
      <c r="S4589" s="2">
        <v>0</v>
      </c>
      <c r="T4589" s="2">
        <v>0</v>
      </c>
      <c r="U4589" s="2">
        <v>16.5</v>
      </c>
      <c r="V4589" t="s">
        <v>55</v>
      </c>
    </row>
    <row r="4590" spans="1:22" ht="15.75" hidden="1" thickBot="1" x14ac:dyDescent="0.3">
      <c r="A4590" t="s">
        <v>8153</v>
      </c>
      <c r="B4590" s="6" t="s">
        <v>10408</v>
      </c>
      <c r="C4590" t="s">
        <v>1</v>
      </c>
      <c r="D4590" t="s">
        <v>7706</v>
      </c>
      <c r="E4590" t="s">
        <v>10329</v>
      </c>
      <c r="F4590" t="s">
        <v>10330</v>
      </c>
      <c r="G4590">
        <v>6625</v>
      </c>
      <c r="H4590">
        <v>6625</v>
      </c>
      <c r="I4590">
        <v>6625</v>
      </c>
      <c r="J4590">
        <v>6625</v>
      </c>
      <c r="K4590">
        <v>0</v>
      </c>
      <c r="L4590" s="2">
        <v>0</v>
      </c>
      <c r="M4590" s="2">
        <v>0</v>
      </c>
      <c r="N4590" s="2">
        <v>0</v>
      </c>
      <c r="O4590" s="2">
        <v>68.8</v>
      </c>
      <c r="P4590" s="2">
        <v>0</v>
      </c>
      <c r="Q4590" s="2">
        <v>0</v>
      </c>
      <c r="R4590" s="2">
        <v>0</v>
      </c>
      <c r="S4590" s="2">
        <v>0</v>
      </c>
      <c r="T4590" s="2">
        <v>0</v>
      </c>
      <c r="U4590" s="2">
        <v>68.8</v>
      </c>
      <c r="V4590" t="s">
        <v>55</v>
      </c>
    </row>
    <row r="4591" spans="1:22" ht="15.75" hidden="1" thickBot="1" x14ac:dyDescent="0.3">
      <c r="A4591" t="s">
        <v>8153</v>
      </c>
      <c r="B4591" s="6" t="s">
        <v>10408</v>
      </c>
      <c r="C4591" t="s">
        <v>1</v>
      </c>
      <c r="D4591" t="s">
        <v>7706</v>
      </c>
      <c r="E4591" t="s">
        <v>10329</v>
      </c>
      <c r="F4591" t="s">
        <v>10330</v>
      </c>
      <c r="G4591">
        <v>6624</v>
      </c>
      <c r="H4591">
        <v>6624</v>
      </c>
      <c r="I4591">
        <v>6624</v>
      </c>
      <c r="J4591">
        <v>6624</v>
      </c>
      <c r="K4591">
        <v>0</v>
      </c>
      <c r="L4591" s="2">
        <v>0</v>
      </c>
      <c r="M4591" s="2">
        <v>0</v>
      </c>
      <c r="N4591" s="2">
        <v>0</v>
      </c>
      <c r="O4591" s="2">
        <v>55</v>
      </c>
      <c r="P4591" s="2">
        <v>0</v>
      </c>
      <c r="Q4591" s="2">
        <v>0</v>
      </c>
      <c r="R4591" s="2">
        <v>0</v>
      </c>
      <c r="S4591" s="2">
        <v>0</v>
      </c>
      <c r="T4591" s="2">
        <v>0</v>
      </c>
      <c r="U4591" s="2">
        <v>55</v>
      </c>
      <c r="V4591" t="s">
        <v>55</v>
      </c>
    </row>
    <row r="4592" spans="1:22" ht="15.75" hidden="1" thickBot="1" x14ac:dyDescent="0.3">
      <c r="A4592" t="s">
        <v>8153</v>
      </c>
      <c r="B4592" s="6" t="s">
        <v>10408</v>
      </c>
      <c r="C4592" t="s">
        <v>1</v>
      </c>
      <c r="D4592" t="s">
        <v>7706</v>
      </c>
      <c r="E4592" t="s">
        <v>10329</v>
      </c>
      <c r="F4592" t="s">
        <v>10330</v>
      </c>
      <c r="G4592">
        <v>6623</v>
      </c>
      <c r="H4592">
        <v>6623</v>
      </c>
      <c r="I4592">
        <v>6623</v>
      </c>
      <c r="J4592">
        <v>6623</v>
      </c>
      <c r="K4592">
        <v>0</v>
      </c>
      <c r="L4592" s="2">
        <v>0</v>
      </c>
      <c r="M4592" s="2">
        <v>0</v>
      </c>
      <c r="N4592" s="2">
        <v>0</v>
      </c>
      <c r="O4592" s="2">
        <v>180</v>
      </c>
      <c r="P4592" s="2">
        <v>0</v>
      </c>
      <c r="Q4592" s="2">
        <v>0</v>
      </c>
      <c r="R4592" s="2">
        <v>0</v>
      </c>
      <c r="S4592" s="2">
        <v>0</v>
      </c>
      <c r="T4592" s="2">
        <v>0</v>
      </c>
      <c r="U4592" s="2">
        <v>180</v>
      </c>
      <c r="V4592" t="s">
        <v>55</v>
      </c>
    </row>
    <row r="4593" spans="1:22" ht="15.75" hidden="1" thickBot="1" x14ac:dyDescent="0.3">
      <c r="A4593" t="s">
        <v>8153</v>
      </c>
      <c r="B4593" s="6" t="s">
        <v>10408</v>
      </c>
      <c r="C4593" t="s">
        <v>1</v>
      </c>
      <c r="D4593" t="s">
        <v>7706</v>
      </c>
      <c r="E4593" t="s">
        <v>10329</v>
      </c>
      <c r="F4593" t="s">
        <v>10330</v>
      </c>
      <c r="G4593">
        <v>6622</v>
      </c>
      <c r="H4593">
        <v>6622</v>
      </c>
      <c r="I4593">
        <v>6622</v>
      </c>
      <c r="J4593">
        <v>6622</v>
      </c>
      <c r="K4593">
        <v>0</v>
      </c>
      <c r="L4593" s="2">
        <v>0</v>
      </c>
      <c r="M4593" s="2">
        <v>0</v>
      </c>
      <c r="N4593" s="2">
        <v>0</v>
      </c>
      <c r="O4593" s="2">
        <v>244</v>
      </c>
      <c r="P4593" s="2">
        <v>0</v>
      </c>
      <c r="Q4593" s="2">
        <v>0</v>
      </c>
      <c r="R4593" s="2">
        <v>0</v>
      </c>
      <c r="S4593" s="2">
        <v>0</v>
      </c>
      <c r="T4593" s="2">
        <v>0</v>
      </c>
      <c r="U4593" s="2">
        <v>244</v>
      </c>
      <c r="V4593" t="s">
        <v>55</v>
      </c>
    </row>
    <row r="4594" spans="1:22" ht="15.75" hidden="1" thickBot="1" x14ac:dyDescent="0.3">
      <c r="A4594" t="s">
        <v>8153</v>
      </c>
      <c r="B4594" s="6" t="s">
        <v>10408</v>
      </c>
      <c r="C4594" t="s">
        <v>1</v>
      </c>
      <c r="D4594" t="s">
        <v>7706</v>
      </c>
      <c r="E4594" t="s">
        <v>10329</v>
      </c>
      <c r="F4594" t="s">
        <v>10330</v>
      </c>
      <c r="G4594">
        <v>6621</v>
      </c>
      <c r="H4594">
        <v>6621</v>
      </c>
      <c r="I4594">
        <v>6621</v>
      </c>
      <c r="J4594">
        <v>6621</v>
      </c>
      <c r="K4594">
        <v>0</v>
      </c>
      <c r="L4594" s="2">
        <v>0</v>
      </c>
      <c r="M4594" s="2">
        <v>0</v>
      </c>
      <c r="N4594" s="2">
        <v>0</v>
      </c>
      <c r="O4594" s="2">
        <v>7</v>
      </c>
      <c r="P4594" s="2">
        <v>0</v>
      </c>
      <c r="Q4594" s="2">
        <v>0</v>
      </c>
      <c r="R4594" s="2">
        <v>0</v>
      </c>
      <c r="S4594" s="2">
        <v>0</v>
      </c>
      <c r="T4594" s="2">
        <v>0</v>
      </c>
      <c r="U4594" s="2">
        <v>7</v>
      </c>
      <c r="V4594" t="s">
        <v>55</v>
      </c>
    </row>
    <row r="4595" spans="1:22" ht="15.75" hidden="1" thickBot="1" x14ac:dyDescent="0.3">
      <c r="A4595" t="s">
        <v>8153</v>
      </c>
      <c r="B4595" s="6" t="s">
        <v>10408</v>
      </c>
      <c r="C4595" t="s">
        <v>1</v>
      </c>
      <c r="D4595" t="s">
        <v>7706</v>
      </c>
      <c r="E4595" t="s">
        <v>10329</v>
      </c>
      <c r="F4595" t="s">
        <v>10330</v>
      </c>
      <c r="G4595">
        <v>6620</v>
      </c>
      <c r="H4595">
        <v>6620</v>
      </c>
      <c r="I4595">
        <v>6620</v>
      </c>
      <c r="J4595">
        <v>6620</v>
      </c>
      <c r="K4595">
        <v>0</v>
      </c>
      <c r="L4595" s="2">
        <v>0</v>
      </c>
      <c r="M4595" s="2">
        <v>0</v>
      </c>
      <c r="N4595" s="2">
        <v>0</v>
      </c>
      <c r="O4595" s="2">
        <v>154.32</v>
      </c>
      <c r="P4595" s="2">
        <v>0</v>
      </c>
      <c r="Q4595" s="2">
        <v>0</v>
      </c>
      <c r="R4595" s="2">
        <v>0</v>
      </c>
      <c r="S4595" s="2">
        <v>0</v>
      </c>
      <c r="T4595" s="2">
        <v>0</v>
      </c>
      <c r="U4595" s="2">
        <v>154.32</v>
      </c>
      <c r="V4595" t="s">
        <v>55</v>
      </c>
    </row>
    <row r="4596" spans="1:22" ht="15.75" hidden="1" thickBot="1" x14ac:dyDescent="0.3">
      <c r="A4596" t="s">
        <v>8153</v>
      </c>
      <c r="B4596" s="6" t="s">
        <v>10408</v>
      </c>
      <c r="C4596" t="s">
        <v>1</v>
      </c>
      <c r="D4596" t="s">
        <v>7706</v>
      </c>
      <c r="E4596" t="s">
        <v>10329</v>
      </c>
      <c r="F4596" t="s">
        <v>10330</v>
      </c>
      <c r="G4596">
        <v>6619</v>
      </c>
      <c r="H4596">
        <v>6619</v>
      </c>
      <c r="I4596">
        <v>6619</v>
      </c>
      <c r="J4596">
        <v>6619</v>
      </c>
      <c r="K4596">
        <v>0</v>
      </c>
      <c r="L4596" s="2">
        <v>0</v>
      </c>
      <c r="M4596" s="2">
        <v>0</v>
      </c>
      <c r="N4596" s="2">
        <v>0</v>
      </c>
      <c r="O4596" s="2">
        <v>371</v>
      </c>
      <c r="P4596" s="2">
        <v>0</v>
      </c>
      <c r="Q4596" s="2">
        <v>0</v>
      </c>
      <c r="R4596" s="2">
        <v>0</v>
      </c>
      <c r="S4596" s="2">
        <v>0</v>
      </c>
      <c r="T4596" s="2">
        <v>0</v>
      </c>
      <c r="U4596" s="2">
        <v>371</v>
      </c>
      <c r="V4596" t="s">
        <v>55</v>
      </c>
    </row>
    <row r="4597" spans="1:22" ht="15.75" hidden="1" thickBot="1" x14ac:dyDescent="0.3">
      <c r="A4597" t="s">
        <v>8153</v>
      </c>
      <c r="B4597" s="6" t="s">
        <v>10407</v>
      </c>
      <c r="C4597" t="s">
        <v>1</v>
      </c>
      <c r="D4597" t="s">
        <v>7706</v>
      </c>
      <c r="E4597" t="s">
        <v>10329</v>
      </c>
      <c r="F4597" t="s">
        <v>10330</v>
      </c>
      <c r="G4597">
        <v>6618</v>
      </c>
      <c r="H4597">
        <v>6618</v>
      </c>
      <c r="I4597">
        <v>6618</v>
      </c>
      <c r="J4597">
        <v>6618</v>
      </c>
      <c r="K4597">
        <v>0</v>
      </c>
      <c r="L4597" s="2">
        <v>0</v>
      </c>
      <c r="M4597" s="2">
        <v>0</v>
      </c>
      <c r="N4597" s="2">
        <v>0</v>
      </c>
      <c r="O4597" s="2">
        <v>272.05</v>
      </c>
      <c r="P4597" s="2">
        <v>0</v>
      </c>
      <c r="Q4597" s="2">
        <v>0</v>
      </c>
      <c r="R4597" s="2">
        <v>0</v>
      </c>
      <c r="S4597" s="2">
        <v>0</v>
      </c>
      <c r="T4597" s="2">
        <v>0</v>
      </c>
      <c r="U4597" s="2">
        <v>272.05</v>
      </c>
      <c r="V4597" t="s">
        <v>55</v>
      </c>
    </row>
    <row r="4598" spans="1:22" ht="15.75" hidden="1" thickBot="1" x14ac:dyDescent="0.3">
      <c r="A4598" t="s">
        <v>8153</v>
      </c>
      <c r="B4598" s="6" t="s">
        <v>10407</v>
      </c>
      <c r="C4598" t="s">
        <v>1</v>
      </c>
      <c r="D4598" t="s">
        <v>7706</v>
      </c>
      <c r="E4598" t="s">
        <v>10329</v>
      </c>
      <c r="F4598" t="s">
        <v>10330</v>
      </c>
      <c r="G4598">
        <v>6617</v>
      </c>
      <c r="H4598">
        <v>6617</v>
      </c>
      <c r="I4598">
        <v>6617</v>
      </c>
      <c r="J4598">
        <v>6617</v>
      </c>
      <c r="K4598">
        <v>0</v>
      </c>
      <c r="L4598" s="2">
        <v>0</v>
      </c>
      <c r="M4598" s="2">
        <v>0</v>
      </c>
      <c r="N4598" s="2">
        <v>0</v>
      </c>
      <c r="O4598" s="2">
        <v>29.6</v>
      </c>
      <c r="P4598" s="2">
        <v>0</v>
      </c>
      <c r="Q4598" s="2">
        <v>0</v>
      </c>
      <c r="R4598" s="2">
        <v>0</v>
      </c>
      <c r="S4598" s="2">
        <v>0</v>
      </c>
      <c r="T4598" s="2">
        <v>0</v>
      </c>
      <c r="U4598" s="2">
        <v>29.6</v>
      </c>
      <c r="V4598" t="s">
        <v>55</v>
      </c>
    </row>
    <row r="4599" spans="1:22" ht="15.75" hidden="1" thickBot="1" x14ac:dyDescent="0.3">
      <c r="A4599" t="s">
        <v>8153</v>
      </c>
      <c r="B4599" s="6" t="s">
        <v>10407</v>
      </c>
      <c r="C4599" t="s">
        <v>1</v>
      </c>
      <c r="D4599" t="s">
        <v>7706</v>
      </c>
      <c r="E4599" t="s">
        <v>10329</v>
      </c>
      <c r="F4599" t="s">
        <v>10330</v>
      </c>
      <c r="G4599">
        <v>6616</v>
      </c>
      <c r="H4599">
        <v>6616</v>
      </c>
      <c r="I4599">
        <v>6616</v>
      </c>
      <c r="J4599">
        <v>6616</v>
      </c>
      <c r="K4599">
        <v>0</v>
      </c>
      <c r="L4599" s="2">
        <v>0</v>
      </c>
      <c r="M4599" s="2">
        <v>0</v>
      </c>
      <c r="N4599" s="2">
        <v>0</v>
      </c>
      <c r="O4599" s="2">
        <v>60</v>
      </c>
      <c r="P4599" s="2">
        <v>0</v>
      </c>
      <c r="Q4599" s="2">
        <v>0</v>
      </c>
      <c r="R4599" s="2">
        <v>0</v>
      </c>
      <c r="S4599" s="2">
        <v>0</v>
      </c>
      <c r="T4599" s="2">
        <v>0</v>
      </c>
      <c r="U4599" s="2">
        <v>60</v>
      </c>
      <c r="V4599" t="s">
        <v>55</v>
      </c>
    </row>
    <row r="4600" spans="1:22" ht="15.75" hidden="1" thickBot="1" x14ac:dyDescent="0.3">
      <c r="A4600" t="s">
        <v>8153</v>
      </c>
      <c r="B4600" s="6" t="s">
        <v>10407</v>
      </c>
      <c r="C4600" t="s">
        <v>1</v>
      </c>
      <c r="D4600" t="s">
        <v>7706</v>
      </c>
      <c r="E4600" t="s">
        <v>10329</v>
      </c>
      <c r="F4600" t="s">
        <v>10330</v>
      </c>
      <c r="G4600">
        <v>6615</v>
      </c>
      <c r="H4600">
        <v>6615</v>
      </c>
      <c r="I4600">
        <v>6615</v>
      </c>
      <c r="J4600">
        <v>6615</v>
      </c>
      <c r="K4600">
        <v>0</v>
      </c>
      <c r="L4600" s="2">
        <v>0</v>
      </c>
      <c r="M4600" s="2">
        <v>0</v>
      </c>
      <c r="N4600" s="2">
        <v>0</v>
      </c>
      <c r="O4600" s="2">
        <v>315</v>
      </c>
      <c r="P4600" s="2">
        <v>0</v>
      </c>
      <c r="Q4600" s="2">
        <v>0</v>
      </c>
      <c r="R4600" s="2">
        <v>0</v>
      </c>
      <c r="S4600" s="2">
        <v>0</v>
      </c>
      <c r="T4600" s="2">
        <v>0</v>
      </c>
      <c r="U4600" s="2">
        <v>315</v>
      </c>
      <c r="V4600" t="s">
        <v>55</v>
      </c>
    </row>
    <row r="4601" spans="1:22" ht="15.75" hidden="1" thickBot="1" x14ac:dyDescent="0.3">
      <c r="A4601" t="s">
        <v>8153</v>
      </c>
      <c r="B4601" s="6" t="s">
        <v>10407</v>
      </c>
      <c r="C4601" t="s">
        <v>1</v>
      </c>
      <c r="D4601" t="s">
        <v>7706</v>
      </c>
      <c r="E4601" t="s">
        <v>10329</v>
      </c>
      <c r="F4601" t="s">
        <v>10330</v>
      </c>
      <c r="G4601">
        <v>6614</v>
      </c>
      <c r="H4601">
        <v>6614</v>
      </c>
      <c r="I4601">
        <v>6614</v>
      </c>
      <c r="J4601">
        <v>6614</v>
      </c>
      <c r="K4601">
        <v>0</v>
      </c>
      <c r="L4601" s="2">
        <v>0</v>
      </c>
      <c r="M4601" s="2">
        <v>0</v>
      </c>
      <c r="N4601" s="2">
        <v>0</v>
      </c>
      <c r="O4601" s="2">
        <v>17.82</v>
      </c>
      <c r="P4601" s="2">
        <v>0</v>
      </c>
      <c r="Q4601" s="2">
        <v>0</v>
      </c>
      <c r="R4601" s="2">
        <v>0</v>
      </c>
      <c r="S4601" s="2">
        <v>0</v>
      </c>
      <c r="T4601" s="2">
        <v>0</v>
      </c>
      <c r="U4601" s="2">
        <v>17.82</v>
      </c>
      <c r="V4601" t="s">
        <v>55</v>
      </c>
    </row>
    <row r="4602" spans="1:22" ht="15.75" hidden="1" thickBot="1" x14ac:dyDescent="0.3">
      <c r="A4602" t="s">
        <v>8153</v>
      </c>
      <c r="B4602" s="6" t="s">
        <v>10407</v>
      </c>
      <c r="C4602" t="s">
        <v>1</v>
      </c>
      <c r="D4602" t="s">
        <v>7706</v>
      </c>
      <c r="E4602" t="s">
        <v>10329</v>
      </c>
      <c r="F4602" t="s">
        <v>10330</v>
      </c>
      <c r="G4602">
        <v>6613</v>
      </c>
      <c r="H4602">
        <v>6613</v>
      </c>
      <c r="I4602">
        <v>6613</v>
      </c>
      <c r="J4602">
        <v>6613</v>
      </c>
      <c r="K4602">
        <v>0</v>
      </c>
      <c r="L4602" s="2">
        <v>0</v>
      </c>
      <c r="M4602" s="2">
        <v>0</v>
      </c>
      <c r="N4602" s="2">
        <v>0</v>
      </c>
      <c r="O4602" s="2">
        <v>217.5</v>
      </c>
      <c r="P4602" s="2">
        <v>0</v>
      </c>
      <c r="Q4602" s="2">
        <v>0</v>
      </c>
      <c r="R4602" s="2">
        <v>0</v>
      </c>
      <c r="S4602" s="2">
        <v>0</v>
      </c>
      <c r="T4602" s="2">
        <v>0</v>
      </c>
      <c r="U4602" s="2">
        <v>217.5</v>
      </c>
      <c r="V4602" t="s">
        <v>55</v>
      </c>
    </row>
    <row r="4603" spans="1:22" ht="15.75" hidden="1" thickBot="1" x14ac:dyDescent="0.3">
      <c r="A4603" t="s">
        <v>8153</v>
      </c>
      <c r="B4603" s="6" t="s">
        <v>10407</v>
      </c>
      <c r="C4603" t="s">
        <v>1</v>
      </c>
      <c r="D4603" t="s">
        <v>7706</v>
      </c>
      <c r="E4603" t="s">
        <v>10329</v>
      </c>
      <c r="F4603" t="s">
        <v>10330</v>
      </c>
      <c r="G4603">
        <v>6612</v>
      </c>
      <c r="H4603">
        <v>6612</v>
      </c>
      <c r="I4603">
        <v>6612</v>
      </c>
      <c r="J4603">
        <v>6612</v>
      </c>
      <c r="K4603">
        <v>0</v>
      </c>
      <c r="L4603" s="2">
        <v>0</v>
      </c>
      <c r="M4603" s="2">
        <v>0</v>
      </c>
      <c r="N4603" s="2">
        <v>0</v>
      </c>
      <c r="O4603" s="2">
        <v>36</v>
      </c>
      <c r="P4603" s="2">
        <v>0</v>
      </c>
      <c r="Q4603" s="2">
        <v>0</v>
      </c>
      <c r="R4603" s="2">
        <v>0</v>
      </c>
      <c r="S4603" s="2">
        <v>0</v>
      </c>
      <c r="T4603" s="2">
        <v>0</v>
      </c>
      <c r="U4603" s="2">
        <v>36</v>
      </c>
      <c r="V4603" t="s">
        <v>55</v>
      </c>
    </row>
    <row r="4604" spans="1:22" ht="15.75" hidden="1" thickBot="1" x14ac:dyDescent="0.3">
      <c r="A4604" t="s">
        <v>8153</v>
      </c>
      <c r="B4604" s="6" t="s">
        <v>10407</v>
      </c>
      <c r="C4604" t="s">
        <v>1</v>
      </c>
      <c r="D4604" t="s">
        <v>7706</v>
      </c>
      <c r="E4604" t="s">
        <v>10329</v>
      </c>
      <c r="F4604" t="s">
        <v>10330</v>
      </c>
      <c r="G4604">
        <v>6611</v>
      </c>
      <c r="H4604">
        <v>6611</v>
      </c>
      <c r="I4604">
        <v>6611</v>
      </c>
      <c r="J4604">
        <v>6611</v>
      </c>
      <c r="K4604">
        <v>0</v>
      </c>
      <c r="L4604" s="2">
        <v>0</v>
      </c>
      <c r="M4604" s="2">
        <v>0</v>
      </c>
      <c r="N4604" s="2">
        <v>0</v>
      </c>
      <c r="O4604" s="2">
        <v>58.5</v>
      </c>
      <c r="P4604" s="2">
        <v>0</v>
      </c>
      <c r="Q4604" s="2">
        <v>0</v>
      </c>
      <c r="R4604" s="2">
        <v>0</v>
      </c>
      <c r="S4604" s="2">
        <v>0</v>
      </c>
      <c r="T4604" s="2">
        <v>0</v>
      </c>
      <c r="U4604" s="2">
        <v>58.5</v>
      </c>
      <c r="V4604" t="s">
        <v>55</v>
      </c>
    </row>
    <row r="4605" spans="1:22" ht="15.75" hidden="1" thickBot="1" x14ac:dyDescent="0.3">
      <c r="A4605" t="s">
        <v>8153</v>
      </c>
      <c r="B4605" s="6" t="s">
        <v>10407</v>
      </c>
      <c r="C4605" t="s">
        <v>1</v>
      </c>
      <c r="D4605" t="s">
        <v>7706</v>
      </c>
      <c r="E4605" t="s">
        <v>10329</v>
      </c>
      <c r="F4605" t="s">
        <v>10330</v>
      </c>
      <c r="G4605">
        <v>6610</v>
      </c>
      <c r="H4605">
        <v>6610</v>
      </c>
      <c r="I4605">
        <v>6610</v>
      </c>
      <c r="J4605">
        <v>6610</v>
      </c>
      <c r="K4605">
        <v>0</v>
      </c>
      <c r="L4605" s="2">
        <v>0</v>
      </c>
      <c r="M4605" s="2">
        <v>0</v>
      </c>
      <c r="N4605" s="2">
        <v>0</v>
      </c>
      <c r="O4605" s="2">
        <v>15.36</v>
      </c>
      <c r="P4605" s="2">
        <v>0</v>
      </c>
      <c r="Q4605" s="2">
        <v>0</v>
      </c>
      <c r="R4605" s="2">
        <v>0</v>
      </c>
      <c r="S4605" s="2">
        <v>0</v>
      </c>
      <c r="T4605" s="2">
        <v>0</v>
      </c>
      <c r="U4605" s="2">
        <v>15.36</v>
      </c>
      <c r="V4605" t="s">
        <v>55</v>
      </c>
    </row>
    <row r="4606" spans="1:22" ht="15.75" hidden="1" thickBot="1" x14ac:dyDescent="0.3">
      <c r="A4606" t="s">
        <v>8153</v>
      </c>
      <c r="B4606" s="6" t="s">
        <v>10407</v>
      </c>
      <c r="C4606" t="s">
        <v>1</v>
      </c>
      <c r="D4606" t="s">
        <v>7706</v>
      </c>
      <c r="E4606" t="s">
        <v>10329</v>
      </c>
      <c r="F4606" t="s">
        <v>10330</v>
      </c>
      <c r="G4606">
        <v>6609</v>
      </c>
      <c r="H4606">
        <v>6609</v>
      </c>
      <c r="I4606">
        <v>6609</v>
      </c>
      <c r="J4606">
        <v>6609</v>
      </c>
      <c r="K4606">
        <v>0</v>
      </c>
      <c r="L4606" s="2">
        <v>0</v>
      </c>
      <c r="M4606" s="2">
        <v>0</v>
      </c>
      <c r="N4606" s="2">
        <v>0</v>
      </c>
      <c r="O4606" s="2">
        <v>110</v>
      </c>
      <c r="P4606" s="2">
        <v>0</v>
      </c>
      <c r="Q4606" s="2">
        <v>0</v>
      </c>
      <c r="R4606" s="2">
        <v>0</v>
      </c>
      <c r="S4606" s="2">
        <v>0</v>
      </c>
      <c r="T4606" s="2">
        <v>0</v>
      </c>
      <c r="U4606" s="2">
        <v>110</v>
      </c>
      <c r="V4606" t="s">
        <v>55</v>
      </c>
    </row>
    <row r="4607" spans="1:22" ht="15.75" hidden="1" thickBot="1" x14ac:dyDescent="0.3">
      <c r="A4607" t="s">
        <v>8153</v>
      </c>
      <c r="B4607" s="6" t="s">
        <v>10407</v>
      </c>
      <c r="C4607" t="s">
        <v>1</v>
      </c>
      <c r="D4607" t="s">
        <v>7706</v>
      </c>
      <c r="E4607" t="s">
        <v>10329</v>
      </c>
      <c r="F4607" t="s">
        <v>10330</v>
      </c>
      <c r="G4607">
        <v>6608</v>
      </c>
      <c r="H4607">
        <v>6608</v>
      </c>
      <c r="I4607">
        <v>6608</v>
      </c>
      <c r="J4607">
        <v>6608</v>
      </c>
      <c r="K4607">
        <v>0</v>
      </c>
      <c r="L4607" s="2">
        <v>0</v>
      </c>
      <c r="M4607" s="2">
        <v>0</v>
      </c>
      <c r="N4607" s="2">
        <v>0</v>
      </c>
      <c r="O4607" s="2">
        <v>333.35</v>
      </c>
      <c r="P4607" s="2">
        <v>0</v>
      </c>
      <c r="Q4607" s="2">
        <v>0</v>
      </c>
      <c r="R4607" s="2">
        <v>0</v>
      </c>
      <c r="S4607" s="2">
        <v>0</v>
      </c>
      <c r="T4607" s="2">
        <v>0</v>
      </c>
      <c r="U4607" s="2">
        <v>333.35</v>
      </c>
      <c r="V4607" t="s">
        <v>55</v>
      </c>
    </row>
    <row r="4608" spans="1:22" ht="15.75" hidden="1" thickBot="1" x14ac:dyDescent="0.3">
      <c r="A4608" t="s">
        <v>8153</v>
      </c>
      <c r="B4608" s="6" t="s">
        <v>10407</v>
      </c>
      <c r="C4608" t="s">
        <v>1</v>
      </c>
      <c r="D4608" t="s">
        <v>7706</v>
      </c>
      <c r="E4608" t="s">
        <v>10329</v>
      </c>
      <c r="F4608" t="s">
        <v>10330</v>
      </c>
      <c r="G4608">
        <v>6607</v>
      </c>
      <c r="H4608">
        <v>6607</v>
      </c>
      <c r="I4608">
        <v>6607</v>
      </c>
      <c r="J4608">
        <v>6607</v>
      </c>
      <c r="K4608">
        <v>0</v>
      </c>
      <c r="L4608" s="2">
        <v>0</v>
      </c>
      <c r="M4608" s="2">
        <v>0</v>
      </c>
      <c r="N4608" s="2">
        <v>0</v>
      </c>
      <c r="O4608" s="2">
        <v>1000</v>
      </c>
      <c r="P4608" s="2">
        <v>0</v>
      </c>
      <c r="Q4608" s="2">
        <v>0</v>
      </c>
      <c r="R4608" s="2">
        <v>0</v>
      </c>
      <c r="S4608" s="2">
        <v>0</v>
      </c>
      <c r="T4608" s="2">
        <v>0</v>
      </c>
      <c r="U4608" s="2">
        <v>1000</v>
      </c>
      <c r="V4608" t="s">
        <v>55</v>
      </c>
    </row>
    <row r="4609" spans="1:22" ht="15.75" hidden="1" thickBot="1" x14ac:dyDescent="0.3">
      <c r="A4609" t="s">
        <v>8153</v>
      </c>
      <c r="B4609" s="6" t="s">
        <v>10407</v>
      </c>
      <c r="C4609" t="s">
        <v>1</v>
      </c>
      <c r="D4609" t="s">
        <v>7706</v>
      </c>
      <c r="E4609" t="s">
        <v>10329</v>
      </c>
      <c r="F4609" t="s">
        <v>10330</v>
      </c>
      <c r="G4609">
        <v>6606</v>
      </c>
      <c r="H4609">
        <v>6606</v>
      </c>
      <c r="I4609">
        <v>6606</v>
      </c>
      <c r="J4609">
        <v>6606</v>
      </c>
      <c r="K4609">
        <v>0</v>
      </c>
      <c r="L4609" s="2">
        <v>0</v>
      </c>
      <c r="M4609" s="2">
        <v>0</v>
      </c>
      <c r="N4609" s="2">
        <v>0</v>
      </c>
      <c r="O4609" s="2">
        <v>45</v>
      </c>
      <c r="P4609" s="2">
        <v>0</v>
      </c>
      <c r="Q4609" s="2">
        <v>0</v>
      </c>
      <c r="R4609" s="2">
        <v>0</v>
      </c>
      <c r="S4609" s="2">
        <v>0</v>
      </c>
      <c r="T4609" s="2">
        <v>0</v>
      </c>
      <c r="U4609" s="2">
        <v>45</v>
      </c>
      <c r="V4609" t="s">
        <v>55</v>
      </c>
    </row>
    <row r="4610" spans="1:22" ht="15.75" hidden="1" thickBot="1" x14ac:dyDescent="0.3">
      <c r="A4610" t="s">
        <v>8153</v>
      </c>
      <c r="B4610" s="6" t="s">
        <v>10407</v>
      </c>
      <c r="C4610" t="s">
        <v>1</v>
      </c>
      <c r="D4610" t="s">
        <v>7706</v>
      </c>
      <c r="E4610" t="s">
        <v>10329</v>
      </c>
      <c r="F4610" t="s">
        <v>10330</v>
      </c>
      <c r="G4610">
        <v>6605</v>
      </c>
      <c r="H4610">
        <v>6605</v>
      </c>
      <c r="I4610">
        <v>6605</v>
      </c>
      <c r="J4610">
        <v>6605</v>
      </c>
      <c r="K4610">
        <v>0</v>
      </c>
      <c r="L4610" s="2">
        <v>0</v>
      </c>
      <c r="M4610" s="2">
        <v>0</v>
      </c>
      <c r="N4610" s="2">
        <v>0</v>
      </c>
      <c r="O4610" s="2">
        <v>162.4</v>
      </c>
      <c r="P4610" s="2">
        <v>0</v>
      </c>
      <c r="Q4610" s="2">
        <v>0</v>
      </c>
      <c r="R4610" s="2">
        <v>0</v>
      </c>
      <c r="S4610" s="2">
        <v>0</v>
      </c>
      <c r="T4610" s="2">
        <v>0</v>
      </c>
      <c r="U4610" s="2">
        <v>162.4</v>
      </c>
      <c r="V4610" t="s">
        <v>55</v>
      </c>
    </row>
    <row r="4611" spans="1:22" ht="15.75" hidden="1" thickBot="1" x14ac:dyDescent="0.3">
      <c r="A4611" t="s">
        <v>8153</v>
      </c>
      <c r="B4611" s="6" t="s">
        <v>10407</v>
      </c>
      <c r="C4611" t="s">
        <v>1</v>
      </c>
      <c r="D4611" t="s">
        <v>7706</v>
      </c>
      <c r="E4611" t="s">
        <v>10329</v>
      </c>
      <c r="F4611" t="s">
        <v>10330</v>
      </c>
      <c r="G4611">
        <v>6604</v>
      </c>
      <c r="H4611">
        <v>6604</v>
      </c>
      <c r="I4611">
        <v>6604</v>
      </c>
      <c r="J4611">
        <v>6604</v>
      </c>
      <c r="K4611">
        <v>0</v>
      </c>
      <c r="L4611" s="2">
        <v>0</v>
      </c>
      <c r="M4611" s="2">
        <v>0</v>
      </c>
      <c r="N4611" s="2">
        <v>0</v>
      </c>
      <c r="O4611" s="2">
        <v>100</v>
      </c>
      <c r="P4611" s="2">
        <v>0</v>
      </c>
      <c r="Q4611" s="2">
        <v>0</v>
      </c>
      <c r="R4611" s="2">
        <v>0</v>
      </c>
      <c r="S4611" s="2">
        <v>0</v>
      </c>
      <c r="T4611" s="2">
        <v>0</v>
      </c>
      <c r="U4611" s="2">
        <v>100</v>
      </c>
      <c r="V4611" t="s">
        <v>55</v>
      </c>
    </row>
    <row r="4612" spans="1:22" ht="15.75" hidden="1" thickBot="1" x14ac:dyDescent="0.3">
      <c r="A4612" t="s">
        <v>8153</v>
      </c>
      <c r="B4612" s="6" t="s">
        <v>10407</v>
      </c>
      <c r="C4612" t="s">
        <v>1</v>
      </c>
      <c r="D4612" t="s">
        <v>7706</v>
      </c>
      <c r="E4612" t="s">
        <v>10329</v>
      </c>
      <c r="F4612" t="s">
        <v>10330</v>
      </c>
      <c r="G4612">
        <v>6603</v>
      </c>
      <c r="H4612">
        <v>6603</v>
      </c>
      <c r="I4612">
        <v>6603</v>
      </c>
      <c r="J4612">
        <v>6603</v>
      </c>
      <c r="K4612">
        <v>0</v>
      </c>
      <c r="L4612" s="2">
        <v>0</v>
      </c>
      <c r="M4612" s="2">
        <v>0</v>
      </c>
      <c r="N4612" s="2">
        <v>0</v>
      </c>
      <c r="O4612" s="2">
        <v>110</v>
      </c>
      <c r="P4612" s="2">
        <v>0</v>
      </c>
      <c r="Q4612" s="2">
        <v>0</v>
      </c>
      <c r="R4612" s="2">
        <v>0</v>
      </c>
      <c r="S4612" s="2">
        <v>0</v>
      </c>
      <c r="T4612" s="2">
        <v>0</v>
      </c>
      <c r="U4612" s="2">
        <v>110</v>
      </c>
      <c r="V4612" t="s">
        <v>55</v>
      </c>
    </row>
    <row r="4613" spans="1:22" ht="15.75" hidden="1" thickBot="1" x14ac:dyDescent="0.3">
      <c r="A4613" t="s">
        <v>8153</v>
      </c>
      <c r="B4613" s="6" t="s">
        <v>10407</v>
      </c>
      <c r="C4613" t="s">
        <v>1</v>
      </c>
      <c r="D4613" t="s">
        <v>7706</v>
      </c>
      <c r="E4613" t="s">
        <v>10329</v>
      </c>
      <c r="F4613" t="s">
        <v>10330</v>
      </c>
      <c r="G4613">
        <v>6602</v>
      </c>
      <c r="H4613">
        <v>6602</v>
      </c>
      <c r="I4613">
        <v>6602</v>
      </c>
      <c r="J4613">
        <v>6602</v>
      </c>
      <c r="K4613">
        <v>0</v>
      </c>
      <c r="L4613" s="2">
        <v>0</v>
      </c>
      <c r="M4613" s="2">
        <v>0</v>
      </c>
      <c r="N4613" s="2">
        <v>0</v>
      </c>
      <c r="O4613" s="2">
        <v>361.46</v>
      </c>
      <c r="P4613" s="2">
        <v>0</v>
      </c>
      <c r="Q4613" s="2">
        <v>0</v>
      </c>
      <c r="R4613" s="2">
        <v>0</v>
      </c>
      <c r="S4613" s="2">
        <v>0</v>
      </c>
      <c r="T4613" s="2">
        <v>0</v>
      </c>
      <c r="U4613" s="2">
        <v>361.46</v>
      </c>
      <c r="V4613" t="s">
        <v>55</v>
      </c>
    </row>
    <row r="4614" spans="1:22" ht="15.75" hidden="1" thickBot="1" x14ac:dyDescent="0.3">
      <c r="A4614" t="s">
        <v>8153</v>
      </c>
      <c r="B4614" s="6" t="s">
        <v>10407</v>
      </c>
      <c r="C4614" t="s">
        <v>1</v>
      </c>
      <c r="D4614" t="s">
        <v>7706</v>
      </c>
      <c r="E4614" t="s">
        <v>10329</v>
      </c>
      <c r="F4614" t="s">
        <v>10330</v>
      </c>
      <c r="G4614">
        <v>6601</v>
      </c>
      <c r="H4614">
        <v>6601</v>
      </c>
      <c r="I4614">
        <v>6601</v>
      </c>
      <c r="J4614">
        <v>6601</v>
      </c>
      <c r="K4614">
        <v>0</v>
      </c>
      <c r="L4614" s="2">
        <v>0</v>
      </c>
      <c r="M4614" s="2">
        <v>0</v>
      </c>
      <c r="N4614" s="2">
        <v>0</v>
      </c>
      <c r="O4614" s="2">
        <v>147.4</v>
      </c>
      <c r="P4614" s="2">
        <v>0</v>
      </c>
      <c r="Q4614" s="2">
        <v>0</v>
      </c>
      <c r="R4614" s="2">
        <v>0</v>
      </c>
      <c r="S4614" s="2">
        <v>0</v>
      </c>
      <c r="T4614" s="2">
        <v>0</v>
      </c>
      <c r="U4614" s="2">
        <v>147.4</v>
      </c>
      <c r="V4614" t="s">
        <v>55</v>
      </c>
    </row>
    <row r="4615" spans="1:22" ht="15.75" hidden="1" thickBot="1" x14ac:dyDescent="0.3">
      <c r="A4615" t="s">
        <v>8153</v>
      </c>
      <c r="B4615" s="6" t="s">
        <v>10406</v>
      </c>
      <c r="C4615" t="s">
        <v>1</v>
      </c>
      <c r="D4615" t="s">
        <v>7706</v>
      </c>
      <c r="E4615" t="s">
        <v>10329</v>
      </c>
      <c r="F4615" t="s">
        <v>10330</v>
      </c>
      <c r="G4615">
        <v>6600</v>
      </c>
      <c r="H4615">
        <v>6600</v>
      </c>
      <c r="I4615">
        <v>6600</v>
      </c>
      <c r="J4615">
        <v>6600</v>
      </c>
      <c r="K4615">
        <v>0</v>
      </c>
      <c r="L4615" s="2">
        <v>0</v>
      </c>
      <c r="M4615" s="2">
        <v>0</v>
      </c>
      <c r="N4615" s="2">
        <v>0</v>
      </c>
      <c r="O4615" s="2">
        <v>7</v>
      </c>
      <c r="P4615" s="2">
        <v>0</v>
      </c>
      <c r="Q4615" s="2">
        <v>0</v>
      </c>
      <c r="R4615" s="2">
        <v>0</v>
      </c>
      <c r="S4615" s="2">
        <v>0</v>
      </c>
      <c r="T4615" s="2">
        <v>0</v>
      </c>
      <c r="U4615" s="2">
        <v>7</v>
      </c>
      <c r="V4615" t="s">
        <v>55</v>
      </c>
    </row>
    <row r="4616" spans="1:22" ht="15.75" hidden="1" thickBot="1" x14ac:dyDescent="0.3">
      <c r="A4616" t="s">
        <v>8153</v>
      </c>
      <c r="B4616" s="6" t="s">
        <v>10406</v>
      </c>
      <c r="C4616" t="s">
        <v>1</v>
      </c>
      <c r="D4616" t="s">
        <v>7706</v>
      </c>
      <c r="E4616" t="s">
        <v>10329</v>
      </c>
      <c r="F4616" t="s">
        <v>10330</v>
      </c>
      <c r="G4616">
        <v>6599</v>
      </c>
      <c r="H4616">
        <v>6599</v>
      </c>
      <c r="I4616">
        <v>6599</v>
      </c>
      <c r="J4616">
        <v>6599</v>
      </c>
      <c r="K4616">
        <v>0</v>
      </c>
      <c r="L4616" s="2">
        <v>0</v>
      </c>
      <c r="M4616" s="2">
        <v>0</v>
      </c>
      <c r="N4616" s="2">
        <v>0</v>
      </c>
      <c r="O4616" s="2">
        <v>434.6</v>
      </c>
      <c r="P4616" s="2">
        <v>0</v>
      </c>
      <c r="Q4616" s="2">
        <v>0</v>
      </c>
      <c r="R4616" s="2">
        <v>0</v>
      </c>
      <c r="S4616" s="2">
        <v>0</v>
      </c>
      <c r="T4616" s="2">
        <v>0</v>
      </c>
      <c r="U4616" s="2">
        <v>434.6</v>
      </c>
      <c r="V4616" t="s">
        <v>55</v>
      </c>
    </row>
    <row r="4617" spans="1:22" ht="15.75" hidden="1" thickBot="1" x14ac:dyDescent="0.3">
      <c r="A4617" t="s">
        <v>8153</v>
      </c>
      <c r="B4617" s="6" t="s">
        <v>10406</v>
      </c>
      <c r="C4617" t="s">
        <v>1</v>
      </c>
      <c r="D4617" t="s">
        <v>7706</v>
      </c>
      <c r="E4617" t="s">
        <v>10329</v>
      </c>
      <c r="F4617" t="s">
        <v>10330</v>
      </c>
      <c r="G4617">
        <v>6598</v>
      </c>
      <c r="H4617">
        <v>6598</v>
      </c>
      <c r="I4617">
        <v>6598</v>
      </c>
      <c r="J4617">
        <v>6598</v>
      </c>
      <c r="K4617">
        <v>0</v>
      </c>
      <c r="L4617" s="2">
        <v>0</v>
      </c>
      <c r="M4617" s="2">
        <v>0</v>
      </c>
      <c r="N4617" s="2">
        <v>0</v>
      </c>
      <c r="O4617" s="2">
        <v>68.2</v>
      </c>
      <c r="P4617" s="2">
        <v>0</v>
      </c>
      <c r="Q4617" s="2">
        <v>0</v>
      </c>
      <c r="R4617" s="2">
        <v>0</v>
      </c>
      <c r="S4617" s="2">
        <v>0</v>
      </c>
      <c r="T4617" s="2">
        <v>0</v>
      </c>
      <c r="U4617" s="2">
        <v>68.2</v>
      </c>
      <c r="V4617" t="s">
        <v>55</v>
      </c>
    </row>
    <row r="4618" spans="1:22" ht="15.75" hidden="1" thickBot="1" x14ac:dyDescent="0.3">
      <c r="A4618" t="s">
        <v>8153</v>
      </c>
      <c r="B4618" s="6" t="s">
        <v>10406</v>
      </c>
      <c r="C4618" t="s">
        <v>1</v>
      </c>
      <c r="D4618" t="s">
        <v>7706</v>
      </c>
      <c r="E4618" t="s">
        <v>10329</v>
      </c>
      <c r="F4618" t="s">
        <v>10330</v>
      </c>
      <c r="G4618">
        <v>6597</v>
      </c>
      <c r="H4618">
        <v>6597</v>
      </c>
      <c r="I4618">
        <v>6597</v>
      </c>
      <c r="J4618">
        <v>6597</v>
      </c>
      <c r="K4618">
        <v>0</v>
      </c>
      <c r="L4618" s="2">
        <v>0</v>
      </c>
      <c r="M4618" s="2">
        <v>0</v>
      </c>
      <c r="N4618" s="2">
        <v>0</v>
      </c>
      <c r="O4618" s="2">
        <v>1283</v>
      </c>
      <c r="P4618" s="2">
        <v>0</v>
      </c>
      <c r="Q4618" s="2">
        <v>0</v>
      </c>
      <c r="R4618" s="2">
        <v>0</v>
      </c>
      <c r="S4618" s="2">
        <v>0</v>
      </c>
      <c r="T4618" s="2">
        <v>0</v>
      </c>
      <c r="U4618" s="2">
        <v>1283</v>
      </c>
      <c r="V4618" t="s">
        <v>55</v>
      </c>
    </row>
    <row r="4619" spans="1:22" ht="15.75" hidden="1" thickBot="1" x14ac:dyDescent="0.3">
      <c r="A4619" t="s">
        <v>8153</v>
      </c>
      <c r="B4619" s="6" t="s">
        <v>10406</v>
      </c>
      <c r="C4619" t="s">
        <v>1</v>
      </c>
      <c r="D4619" t="s">
        <v>7706</v>
      </c>
      <c r="E4619" t="s">
        <v>10329</v>
      </c>
      <c r="F4619" t="s">
        <v>10330</v>
      </c>
      <c r="G4619">
        <v>6596</v>
      </c>
      <c r="H4619">
        <v>6596</v>
      </c>
      <c r="I4619">
        <v>6596</v>
      </c>
      <c r="J4619">
        <v>6596</v>
      </c>
      <c r="K4619">
        <v>0</v>
      </c>
      <c r="L4619" s="2">
        <v>0</v>
      </c>
      <c r="M4619" s="2">
        <v>0</v>
      </c>
      <c r="N4619" s="2">
        <v>0</v>
      </c>
      <c r="O4619" s="2">
        <v>50</v>
      </c>
      <c r="P4619" s="2">
        <v>0</v>
      </c>
      <c r="Q4619" s="2">
        <v>0</v>
      </c>
      <c r="R4619" s="2">
        <v>0</v>
      </c>
      <c r="S4619" s="2">
        <v>0</v>
      </c>
      <c r="T4619" s="2">
        <v>0</v>
      </c>
      <c r="U4619" s="2">
        <v>50</v>
      </c>
      <c r="V4619" t="s">
        <v>55</v>
      </c>
    </row>
    <row r="4620" spans="1:22" ht="15.75" hidden="1" thickBot="1" x14ac:dyDescent="0.3">
      <c r="A4620" t="s">
        <v>8153</v>
      </c>
      <c r="B4620" s="6" t="s">
        <v>10406</v>
      </c>
      <c r="C4620" t="s">
        <v>1</v>
      </c>
      <c r="D4620" t="s">
        <v>7706</v>
      </c>
      <c r="E4620" t="s">
        <v>10329</v>
      </c>
      <c r="F4620" t="s">
        <v>10330</v>
      </c>
      <c r="G4620">
        <v>6595</v>
      </c>
      <c r="H4620">
        <v>6595</v>
      </c>
      <c r="I4620">
        <v>6595</v>
      </c>
      <c r="J4620">
        <v>6595</v>
      </c>
      <c r="K4620">
        <v>0</v>
      </c>
      <c r="L4620" s="2">
        <v>0</v>
      </c>
      <c r="M4620" s="2">
        <v>0</v>
      </c>
      <c r="N4620" s="2">
        <v>0</v>
      </c>
      <c r="O4620" s="2">
        <v>12.1</v>
      </c>
      <c r="P4620" s="2">
        <v>0</v>
      </c>
      <c r="Q4620" s="2">
        <v>0</v>
      </c>
      <c r="R4620" s="2">
        <v>0</v>
      </c>
      <c r="S4620" s="2">
        <v>0</v>
      </c>
      <c r="T4620" s="2">
        <v>0</v>
      </c>
      <c r="U4620" s="2">
        <v>12.1</v>
      </c>
      <c r="V4620" t="s">
        <v>55</v>
      </c>
    </row>
    <row r="4621" spans="1:22" ht="15.75" hidden="1" thickBot="1" x14ac:dyDescent="0.3">
      <c r="A4621" t="s">
        <v>8153</v>
      </c>
      <c r="B4621" s="6" t="s">
        <v>10406</v>
      </c>
      <c r="C4621" t="s">
        <v>1</v>
      </c>
      <c r="D4621" t="s">
        <v>7706</v>
      </c>
      <c r="E4621" t="s">
        <v>10329</v>
      </c>
      <c r="F4621" t="s">
        <v>10330</v>
      </c>
      <c r="G4621">
        <v>6594</v>
      </c>
      <c r="H4621">
        <v>6594</v>
      </c>
      <c r="I4621">
        <v>6594</v>
      </c>
      <c r="J4621">
        <v>6594</v>
      </c>
      <c r="K4621">
        <v>0</v>
      </c>
      <c r="L4621" s="2">
        <v>0</v>
      </c>
      <c r="M4621" s="2">
        <v>0</v>
      </c>
      <c r="N4621" s="2">
        <v>0</v>
      </c>
      <c r="O4621" s="2">
        <v>45</v>
      </c>
      <c r="P4621" s="2">
        <v>0</v>
      </c>
      <c r="Q4621" s="2">
        <v>0</v>
      </c>
      <c r="R4621" s="2">
        <v>0</v>
      </c>
      <c r="S4621" s="2">
        <v>0</v>
      </c>
      <c r="T4621" s="2">
        <v>0</v>
      </c>
      <c r="U4621" s="2">
        <v>45</v>
      </c>
      <c r="V4621" t="s">
        <v>55</v>
      </c>
    </row>
    <row r="4622" spans="1:22" ht="15.75" hidden="1" thickBot="1" x14ac:dyDescent="0.3">
      <c r="A4622" t="s">
        <v>8153</v>
      </c>
      <c r="B4622" s="6" t="s">
        <v>10406</v>
      </c>
      <c r="C4622" t="s">
        <v>1</v>
      </c>
      <c r="D4622" t="s">
        <v>7706</v>
      </c>
      <c r="E4622" t="s">
        <v>10329</v>
      </c>
      <c r="F4622" t="s">
        <v>10330</v>
      </c>
      <c r="G4622">
        <v>6593</v>
      </c>
      <c r="H4622">
        <v>6593</v>
      </c>
      <c r="I4622">
        <v>6593</v>
      </c>
      <c r="J4622">
        <v>6593</v>
      </c>
      <c r="K4622">
        <v>0</v>
      </c>
      <c r="L4622" s="2">
        <v>0</v>
      </c>
      <c r="M4622" s="2">
        <v>0</v>
      </c>
      <c r="N4622" s="2">
        <v>0</v>
      </c>
      <c r="O4622" s="2">
        <v>301.95</v>
      </c>
      <c r="P4622" s="2">
        <v>0</v>
      </c>
      <c r="Q4622" s="2">
        <v>0</v>
      </c>
      <c r="R4622" s="2">
        <v>0</v>
      </c>
      <c r="S4622" s="2">
        <v>0</v>
      </c>
      <c r="T4622" s="2">
        <v>0</v>
      </c>
      <c r="U4622" s="2">
        <v>301.95</v>
      </c>
      <c r="V4622" t="s">
        <v>55</v>
      </c>
    </row>
    <row r="4623" spans="1:22" ht="15.75" hidden="1" thickBot="1" x14ac:dyDescent="0.3">
      <c r="A4623" t="s">
        <v>8153</v>
      </c>
      <c r="B4623" s="6" t="s">
        <v>10406</v>
      </c>
      <c r="C4623" t="s">
        <v>1</v>
      </c>
      <c r="D4623" t="s">
        <v>7706</v>
      </c>
      <c r="E4623" t="s">
        <v>10329</v>
      </c>
      <c r="F4623" t="s">
        <v>10330</v>
      </c>
      <c r="G4623">
        <v>6592</v>
      </c>
      <c r="H4623">
        <v>6592</v>
      </c>
      <c r="I4623">
        <v>6592</v>
      </c>
      <c r="J4623">
        <v>6592</v>
      </c>
      <c r="K4623">
        <v>0</v>
      </c>
      <c r="L4623" s="2">
        <v>0</v>
      </c>
      <c r="M4623" s="2">
        <v>0</v>
      </c>
      <c r="N4623" s="2">
        <v>0</v>
      </c>
      <c r="O4623" s="2">
        <v>36</v>
      </c>
      <c r="P4623" s="2">
        <v>0</v>
      </c>
      <c r="Q4623" s="2">
        <v>0</v>
      </c>
      <c r="R4623" s="2">
        <v>0</v>
      </c>
      <c r="S4623" s="2">
        <v>0</v>
      </c>
      <c r="T4623" s="2">
        <v>0</v>
      </c>
      <c r="U4623" s="2">
        <v>36</v>
      </c>
      <c r="V4623" t="s">
        <v>55</v>
      </c>
    </row>
    <row r="4624" spans="1:22" ht="15.75" hidden="1" thickBot="1" x14ac:dyDescent="0.3">
      <c r="A4624" t="s">
        <v>8153</v>
      </c>
      <c r="B4624" s="6" t="s">
        <v>10406</v>
      </c>
      <c r="C4624" t="s">
        <v>1</v>
      </c>
      <c r="D4624" t="s">
        <v>7706</v>
      </c>
      <c r="E4624" t="s">
        <v>10329</v>
      </c>
      <c r="F4624" t="s">
        <v>10330</v>
      </c>
      <c r="G4624">
        <v>6591</v>
      </c>
      <c r="H4624">
        <v>6591</v>
      </c>
      <c r="I4624">
        <v>6591</v>
      </c>
      <c r="J4624">
        <v>6591</v>
      </c>
      <c r="K4624">
        <v>0</v>
      </c>
      <c r="L4624" s="2">
        <v>0</v>
      </c>
      <c r="M4624" s="2">
        <v>0</v>
      </c>
      <c r="N4624" s="2">
        <v>0</v>
      </c>
      <c r="O4624" s="2">
        <v>59.95</v>
      </c>
      <c r="P4624" s="2">
        <v>0</v>
      </c>
      <c r="Q4624" s="2">
        <v>0</v>
      </c>
      <c r="R4624" s="2">
        <v>0</v>
      </c>
      <c r="S4624" s="2">
        <v>0</v>
      </c>
      <c r="T4624" s="2">
        <v>0</v>
      </c>
      <c r="U4624" s="2">
        <v>59.95</v>
      </c>
      <c r="V4624" t="s">
        <v>55</v>
      </c>
    </row>
    <row r="4625" spans="1:22" ht="15.75" hidden="1" thickBot="1" x14ac:dyDescent="0.3">
      <c r="A4625" t="s">
        <v>8153</v>
      </c>
      <c r="B4625" s="6" t="s">
        <v>10406</v>
      </c>
      <c r="C4625" t="s">
        <v>1</v>
      </c>
      <c r="D4625" t="s">
        <v>7706</v>
      </c>
      <c r="E4625" t="s">
        <v>10329</v>
      </c>
      <c r="F4625" t="s">
        <v>10330</v>
      </c>
      <c r="G4625">
        <v>6590</v>
      </c>
      <c r="H4625">
        <v>6590</v>
      </c>
      <c r="I4625">
        <v>6590</v>
      </c>
      <c r="J4625">
        <v>6590</v>
      </c>
      <c r="K4625">
        <v>0</v>
      </c>
      <c r="L4625" s="2">
        <v>0</v>
      </c>
      <c r="M4625" s="2">
        <v>0</v>
      </c>
      <c r="N4625" s="2">
        <v>0</v>
      </c>
      <c r="O4625" s="2">
        <v>217.8</v>
      </c>
      <c r="P4625" s="2">
        <v>0</v>
      </c>
      <c r="Q4625" s="2">
        <v>0</v>
      </c>
      <c r="R4625" s="2">
        <v>0</v>
      </c>
      <c r="S4625" s="2">
        <v>0</v>
      </c>
      <c r="T4625" s="2">
        <v>0</v>
      </c>
      <c r="U4625" s="2">
        <v>217.8</v>
      </c>
      <c r="V4625" t="s">
        <v>55</v>
      </c>
    </row>
    <row r="4626" spans="1:22" ht="15.75" hidden="1" thickBot="1" x14ac:dyDescent="0.3">
      <c r="A4626" t="s">
        <v>8153</v>
      </c>
      <c r="B4626" s="6" t="s">
        <v>10406</v>
      </c>
      <c r="C4626" t="s">
        <v>1</v>
      </c>
      <c r="D4626" t="s">
        <v>7706</v>
      </c>
      <c r="E4626" t="s">
        <v>10329</v>
      </c>
      <c r="F4626" t="s">
        <v>10330</v>
      </c>
      <c r="G4626">
        <v>6589</v>
      </c>
      <c r="H4626">
        <v>6589</v>
      </c>
      <c r="I4626">
        <v>6589</v>
      </c>
      <c r="J4626">
        <v>6589</v>
      </c>
      <c r="K4626">
        <v>0</v>
      </c>
      <c r="L4626" s="2">
        <v>0</v>
      </c>
      <c r="M4626" s="2">
        <v>0</v>
      </c>
      <c r="N4626" s="2">
        <v>0</v>
      </c>
      <c r="O4626" s="2">
        <v>95.3</v>
      </c>
      <c r="P4626" s="2">
        <v>0</v>
      </c>
      <c r="Q4626" s="2">
        <v>0</v>
      </c>
      <c r="R4626" s="2">
        <v>0</v>
      </c>
      <c r="S4626" s="2">
        <v>0</v>
      </c>
      <c r="T4626" s="2">
        <v>0</v>
      </c>
      <c r="U4626" s="2">
        <v>95.3</v>
      </c>
      <c r="V4626" t="s">
        <v>55</v>
      </c>
    </row>
    <row r="4627" spans="1:22" ht="15.75" hidden="1" thickBot="1" x14ac:dyDescent="0.3">
      <c r="A4627" t="s">
        <v>8153</v>
      </c>
      <c r="B4627" s="6" t="s">
        <v>10406</v>
      </c>
      <c r="C4627" t="s">
        <v>1</v>
      </c>
      <c r="D4627" t="s">
        <v>7706</v>
      </c>
      <c r="E4627" t="s">
        <v>10329</v>
      </c>
      <c r="F4627" t="s">
        <v>10330</v>
      </c>
      <c r="G4627">
        <v>6588</v>
      </c>
      <c r="H4627">
        <v>6588</v>
      </c>
      <c r="I4627">
        <v>6588</v>
      </c>
      <c r="J4627">
        <v>6588</v>
      </c>
      <c r="K4627">
        <v>0</v>
      </c>
      <c r="L4627" s="2">
        <v>0</v>
      </c>
      <c r="M4627" s="2">
        <v>0</v>
      </c>
      <c r="N4627" s="2">
        <v>0</v>
      </c>
      <c r="O4627" s="2">
        <v>264</v>
      </c>
      <c r="P4627" s="2">
        <v>0</v>
      </c>
      <c r="Q4627" s="2">
        <v>0</v>
      </c>
      <c r="R4627" s="2">
        <v>0</v>
      </c>
      <c r="S4627" s="2">
        <v>0</v>
      </c>
      <c r="T4627" s="2">
        <v>0</v>
      </c>
      <c r="U4627" s="2">
        <v>264</v>
      </c>
      <c r="V4627" t="s">
        <v>55</v>
      </c>
    </row>
    <row r="4628" spans="1:22" ht="15.75" hidden="1" thickBot="1" x14ac:dyDescent="0.3">
      <c r="A4628" t="s">
        <v>8153</v>
      </c>
      <c r="B4628" s="6" t="s">
        <v>10406</v>
      </c>
      <c r="C4628" t="s">
        <v>1</v>
      </c>
      <c r="D4628" t="s">
        <v>7706</v>
      </c>
      <c r="E4628" t="s">
        <v>10329</v>
      </c>
      <c r="F4628" t="s">
        <v>10330</v>
      </c>
      <c r="G4628">
        <v>6587</v>
      </c>
      <c r="H4628">
        <v>6587</v>
      </c>
      <c r="I4628">
        <v>6587</v>
      </c>
      <c r="J4628">
        <v>6587</v>
      </c>
      <c r="K4628">
        <v>0</v>
      </c>
      <c r="L4628" s="2">
        <v>0</v>
      </c>
      <c r="M4628" s="2">
        <v>0</v>
      </c>
      <c r="N4628" s="2">
        <v>0</v>
      </c>
      <c r="O4628" s="2">
        <v>124.1</v>
      </c>
      <c r="P4628" s="2">
        <v>0</v>
      </c>
      <c r="Q4628" s="2">
        <v>0</v>
      </c>
      <c r="R4628" s="2">
        <v>0</v>
      </c>
      <c r="S4628" s="2">
        <v>0</v>
      </c>
      <c r="T4628" s="2">
        <v>0</v>
      </c>
      <c r="U4628" s="2">
        <v>124.1</v>
      </c>
      <c r="V4628" t="s">
        <v>55</v>
      </c>
    </row>
    <row r="4629" spans="1:22" ht="15.75" hidden="1" thickBot="1" x14ac:dyDescent="0.3">
      <c r="A4629" t="s">
        <v>8153</v>
      </c>
      <c r="B4629" s="6" t="s">
        <v>10406</v>
      </c>
      <c r="C4629" t="s">
        <v>1</v>
      </c>
      <c r="D4629" t="s">
        <v>7706</v>
      </c>
      <c r="E4629" t="s">
        <v>10329</v>
      </c>
      <c r="F4629" t="s">
        <v>10330</v>
      </c>
      <c r="G4629">
        <v>6586</v>
      </c>
      <c r="H4629">
        <v>6586</v>
      </c>
      <c r="I4629">
        <v>6586</v>
      </c>
      <c r="J4629">
        <v>6586</v>
      </c>
      <c r="K4629">
        <v>0</v>
      </c>
      <c r="L4629" s="2">
        <v>0</v>
      </c>
      <c r="M4629" s="2">
        <v>0</v>
      </c>
      <c r="N4629" s="2">
        <v>0</v>
      </c>
      <c r="O4629" s="2">
        <v>33.75</v>
      </c>
      <c r="P4629" s="2">
        <v>0</v>
      </c>
      <c r="Q4629" s="2">
        <v>0</v>
      </c>
      <c r="R4629" s="2">
        <v>0</v>
      </c>
      <c r="S4629" s="2">
        <v>0</v>
      </c>
      <c r="T4629" s="2">
        <v>0</v>
      </c>
      <c r="U4629" s="2">
        <v>33.75</v>
      </c>
      <c r="V4629" t="s">
        <v>55</v>
      </c>
    </row>
    <row r="4630" spans="1:22" ht="15.75" hidden="1" thickBot="1" x14ac:dyDescent="0.3">
      <c r="A4630" t="s">
        <v>8153</v>
      </c>
      <c r="B4630" s="6" t="s">
        <v>10406</v>
      </c>
      <c r="C4630" t="s">
        <v>1</v>
      </c>
      <c r="D4630" t="s">
        <v>7706</v>
      </c>
      <c r="E4630" t="s">
        <v>10329</v>
      </c>
      <c r="F4630" t="s">
        <v>10330</v>
      </c>
      <c r="G4630">
        <v>6585</v>
      </c>
      <c r="H4630">
        <v>6585</v>
      </c>
      <c r="I4630">
        <v>6585</v>
      </c>
      <c r="J4630">
        <v>6585</v>
      </c>
      <c r="K4630">
        <v>0</v>
      </c>
      <c r="L4630" s="2">
        <v>0</v>
      </c>
      <c r="M4630" s="2">
        <v>0</v>
      </c>
      <c r="N4630" s="2">
        <v>0</v>
      </c>
      <c r="O4630" s="2">
        <v>24</v>
      </c>
      <c r="P4630" s="2">
        <v>0</v>
      </c>
      <c r="Q4630" s="2">
        <v>0</v>
      </c>
      <c r="R4630" s="2">
        <v>0</v>
      </c>
      <c r="S4630" s="2">
        <v>0</v>
      </c>
      <c r="T4630" s="2">
        <v>0</v>
      </c>
      <c r="U4630" s="2">
        <v>24</v>
      </c>
      <c r="V4630" t="s">
        <v>55</v>
      </c>
    </row>
    <row r="4631" spans="1:22" ht="15.75" hidden="1" thickBot="1" x14ac:dyDescent="0.3">
      <c r="A4631" t="s">
        <v>8153</v>
      </c>
      <c r="B4631" s="6" t="s">
        <v>10406</v>
      </c>
      <c r="C4631" t="s">
        <v>1</v>
      </c>
      <c r="D4631" t="s">
        <v>7706</v>
      </c>
      <c r="E4631" t="s">
        <v>10329</v>
      </c>
      <c r="F4631" t="s">
        <v>10330</v>
      </c>
      <c r="G4631">
        <v>6584</v>
      </c>
      <c r="H4631">
        <v>6584</v>
      </c>
      <c r="I4631">
        <v>6584</v>
      </c>
      <c r="J4631">
        <v>6584</v>
      </c>
      <c r="K4631">
        <v>0</v>
      </c>
      <c r="L4631" s="2">
        <v>0</v>
      </c>
      <c r="M4631" s="2">
        <v>0</v>
      </c>
      <c r="N4631" s="2">
        <v>0</v>
      </c>
      <c r="O4631" s="2">
        <v>49.5</v>
      </c>
      <c r="P4631" s="2">
        <v>0</v>
      </c>
      <c r="Q4631" s="2">
        <v>0</v>
      </c>
      <c r="R4631" s="2">
        <v>0</v>
      </c>
      <c r="S4631" s="2">
        <v>0</v>
      </c>
      <c r="T4631" s="2">
        <v>0</v>
      </c>
      <c r="U4631" s="2">
        <v>49.5</v>
      </c>
      <c r="V4631" t="s">
        <v>55</v>
      </c>
    </row>
    <row r="4632" spans="1:22" ht="15.75" hidden="1" thickBot="1" x14ac:dyDescent="0.3">
      <c r="A4632" t="s">
        <v>8153</v>
      </c>
      <c r="B4632" s="6" t="s">
        <v>10406</v>
      </c>
      <c r="C4632" t="s">
        <v>1</v>
      </c>
      <c r="D4632" t="s">
        <v>7706</v>
      </c>
      <c r="E4632" t="s">
        <v>10329</v>
      </c>
      <c r="F4632" t="s">
        <v>10330</v>
      </c>
      <c r="G4632">
        <v>6583</v>
      </c>
      <c r="H4632">
        <v>6583</v>
      </c>
      <c r="I4632">
        <v>6583</v>
      </c>
      <c r="J4632">
        <v>6583</v>
      </c>
      <c r="K4632">
        <v>0</v>
      </c>
      <c r="L4632" s="2">
        <v>0</v>
      </c>
      <c r="M4632" s="2">
        <v>0</v>
      </c>
      <c r="N4632" s="2">
        <v>0</v>
      </c>
      <c r="O4632" s="2">
        <v>48.36</v>
      </c>
      <c r="P4632" s="2">
        <v>0</v>
      </c>
      <c r="Q4632" s="2">
        <v>0</v>
      </c>
      <c r="R4632" s="2">
        <v>0</v>
      </c>
      <c r="S4632" s="2">
        <v>0</v>
      </c>
      <c r="T4632" s="2">
        <v>0</v>
      </c>
      <c r="U4632" s="2">
        <v>48.36</v>
      </c>
      <c r="V4632" t="s">
        <v>55</v>
      </c>
    </row>
    <row r="4633" spans="1:22" ht="15.75" hidden="1" thickBot="1" x14ac:dyDescent="0.3">
      <c r="A4633" t="s">
        <v>8153</v>
      </c>
      <c r="B4633" s="6" t="s">
        <v>10406</v>
      </c>
      <c r="C4633" t="s">
        <v>1</v>
      </c>
      <c r="D4633" t="s">
        <v>7706</v>
      </c>
      <c r="E4633" t="s">
        <v>10329</v>
      </c>
      <c r="F4633" t="s">
        <v>10330</v>
      </c>
      <c r="G4633">
        <v>6582</v>
      </c>
      <c r="H4633">
        <v>6582</v>
      </c>
      <c r="I4633">
        <v>6582</v>
      </c>
      <c r="J4633">
        <v>6582</v>
      </c>
      <c r="K4633">
        <v>0</v>
      </c>
      <c r="L4633" s="2">
        <v>0</v>
      </c>
      <c r="M4633" s="2">
        <v>0</v>
      </c>
      <c r="N4633" s="2">
        <v>0</v>
      </c>
      <c r="O4633" s="2">
        <v>61.6</v>
      </c>
      <c r="P4633" s="2">
        <v>0</v>
      </c>
      <c r="Q4633" s="2">
        <v>0</v>
      </c>
      <c r="R4633" s="2">
        <v>0</v>
      </c>
      <c r="S4633" s="2">
        <v>0</v>
      </c>
      <c r="T4633" s="2">
        <v>0</v>
      </c>
      <c r="U4633" s="2">
        <v>61.6</v>
      </c>
      <c r="V4633" t="s">
        <v>55</v>
      </c>
    </row>
    <row r="4634" spans="1:22" ht="15.75" hidden="1" thickBot="1" x14ac:dyDescent="0.3">
      <c r="A4634" t="s">
        <v>8153</v>
      </c>
      <c r="B4634" s="6" t="s">
        <v>10406</v>
      </c>
      <c r="C4634" t="s">
        <v>1</v>
      </c>
      <c r="D4634" t="s">
        <v>7706</v>
      </c>
      <c r="E4634" t="s">
        <v>10329</v>
      </c>
      <c r="F4634" t="s">
        <v>10330</v>
      </c>
      <c r="G4634">
        <v>6581</v>
      </c>
      <c r="H4634">
        <v>6581</v>
      </c>
      <c r="I4634">
        <v>6581</v>
      </c>
      <c r="J4634">
        <v>6581</v>
      </c>
      <c r="K4634">
        <v>0</v>
      </c>
      <c r="L4634" s="2">
        <v>0</v>
      </c>
      <c r="M4634" s="2">
        <v>0</v>
      </c>
      <c r="N4634" s="2">
        <v>0</v>
      </c>
      <c r="O4634" s="2">
        <v>16</v>
      </c>
      <c r="P4634" s="2">
        <v>0</v>
      </c>
      <c r="Q4634" s="2">
        <v>0</v>
      </c>
      <c r="R4634" s="2">
        <v>0</v>
      </c>
      <c r="S4634" s="2">
        <v>0</v>
      </c>
      <c r="T4634" s="2">
        <v>0</v>
      </c>
      <c r="U4634" s="2">
        <v>16</v>
      </c>
      <c r="V4634" t="s">
        <v>55</v>
      </c>
    </row>
    <row r="4635" spans="1:22" ht="15.75" hidden="1" thickBot="1" x14ac:dyDescent="0.3">
      <c r="A4635" t="s">
        <v>8153</v>
      </c>
      <c r="B4635" s="6" t="s">
        <v>10406</v>
      </c>
      <c r="C4635" t="s">
        <v>1</v>
      </c>
      <c r="D4635" t="s">
        <v>7706</v>
      </c>
      <c r="E4635" t="s">
        <v>10329</v>
      </c>
      <c r="F4635" t="s">
        <v>10330</v>
      </c>
      <c r="G4635">
        <v>6580</v>
      </c>
      <c r="H4635">
        <v>6580</v>
      </c>
      <c r="I4635">
        <v>6580</v>
      </c>
      <c r="J4635">
        <v>6580</v>
      </c>
      <c r="K4635">
        <v>0</v>
      </c>
      <c r="L4635" s="2">
        <v>0</v>
      </c>
      <c r="M4635" s="2">
        <v>0</v>
      </c>
      <c r="N4635" s="2">
        <v>0</v>
      </c>
      <c r="O4635" s="2">
        <v>268.60000000000002</v>
      </c>
      <c r="P4635" s="2">
        <v>0</v>
      </c>
      <c r="Q4635" s="2">
        <v>0</v>
      </c>
      <c r="R4635" s="2">
        <v>0</v>
      </c>
      <c r="S4635" s="2">
        <v>0</v>
      </c>
      <c r="T4635" s="2">
        <v>0</v>
      </c>
      <c r="U4635" s="2">
        <v>268.60000000000002</v>
      </c>
      <c r="V4635" t="s">
        <v>55</v>
      </c>
    </row>
    <row r="4636" spans="1:22" ht="15.75" hidden="1" thickBot="1" x14ac:dyDescent="0.3">
      <c r="A4636" t="s">
        <v>8153</v>
      </c>
      <c r="B4636" s="6" t="s">
        <v>10406</v>
      </c>
      <c r="C4636" t="s">
        <v>1</v>
      </c>
      <c r="D4636" t="s">
        <v>7706</v>
      </c>
      <c r="E4636" t="s">
        <v>10329</v>
      </c>
      <c r="F4636" t="s">
        <v>10330</v>
      </c>
      <c r="G4636">
        <v>6579</v>
      </c>
      <c r="H4636">
        <v>6579</v>
      </c>
      <c r="I4636">
        <v>6579</v>
      </c>
      <c r="J4636">
        <v>6579</v>
      </c>
      <c r="K4636">
        <v>0</v>
      </c>
      <c r="L4636" s="2">
        <v>0</v>
      </c>
      <c r="M4636" s="2">
        <v>0</v>
      </c>
      <c r="N4636" s="2">
        <v>0</v>
      </c>
      <c r="O4636" s="2">
        <v>471</v>
      </c>
      <c r="P4636" s="2">
        <v>0</v>
      </c>
      <c r="Q4636" s="2">
        <v>0</v>
      </c>
      <c r="R4636" s="2">
        <v>0</v>
      </c>
      <c r="S4636" s="2">
        <v>0</v>
      </c>
      <c r="T4636" s="2">
        <v>0</v>
      </c>
      <c r="U4636" s="2">
        <v>471</v>
      </c>
      <c r="V4636" t="s">
        <v>55</v>
      </c>
    </row>
    <row r="4637" spans="1:22" ht="15.75" hidden="1" thickBot="1" x14ac:dyDescent="0.3">
      <c r="A4637" t="s">
        <v>8153</v>
      </c>
      <c r="B4637" s="6" t="s">
        <v>10406</v>
      </c>
      <c r="C4637" t="s">
        <v>1</v>
      </c>
      <c r="D4637" t="s">
        <v>7706</v>
      </c>
      <c r="E4637" t="s">
        <v>10329</v>
      </c>
      <c r="F4637" t="s">
        <v>10330</v>
      </c>
      <c r="G4637">
        <v>6578</v>
      </c>
      <c r="H4637">
        <v>6578</v>
      </c>
      <c r="I4637">
        <v>6578</v>
      </c>
      <c r="J4637">
        <v>6578</v>
      </c>
      <c r="K4637">
        <v>0</v>
      </c>
      <c r="L4637" s="2">
        <v>0</v>
      </c>
      <c r="M4637" s="2">
        <v>0</v>
      </c>
      <c r="N4637" s="2">
        <v>0</v>
      </c>
      <c r="O4637" s="2">
        <v>56</v>
      </c>
      <c r="P4637" s="2">
        <v>0</v>
      </c>
      <c r="Q4637" s="2">
        <v>0</v>
      </c>
      <c r="R4637" s="2">
        <v>0</v>
      </c>
      <c r="S4637" s="2">
        <v>0</v>
      </c>
      <c r="T4637" s="2">
        <v>0</v>
      </c>
      <c r="U4637" s="2">
        <v>56</v>
      </c>
      <c r="V4637" t="s">
        <v>55</v>
      </c>
    </row>
    <row r="4638" spans="1:22" ht="15.75" hidden="1" thickBot="1" x14ac:dyDescent="0.3">
      <c r="A4638" t="s">
        <v>8153</v>
      </c>
      <c r="B4638" s="6" t="s">
        <v>10406</v>
      </c>
      <c r="C4638" t="s">
        <v>1</v>
      </c>
      <c r="D4638" t="s">
        <v>7706</v>
      </c>
      <c r="E4638" t="s">
        <v>10329</v>
      </c>
      <c r="F4638" t="s">
        <v>10330</v>
      </c>
      <c r="G4638">
        <v>6577</v>
      </c>
      <c r="H4638">
        <v>6577</v>
      </c>
      <c r="I4638">
        <v>6577</v>
      </c>
      <c r="J4638">
        <v>6577</v>
      </c>
      <c r="K4638">
        <v>0</v>
      </c>
      <c r="L4638" s="2">
        <v>0</v>
      </c>
      <c r="M4638" s="2">
        <v>0</v>
      </c>
      <c r="N4638" s="2">
        <v>0</v>
      </c>
      <c r="O4638" s="2">
        <v>43.05</v>
      </c>
      <c r="P4638" s="2">
        <v>0</v>
      </c>
      <c r="Q4638" s="2">
        <v>0</v>
      </c>
      <c r="R4638" s="2">
        <v>0</v>
      </c>
      <c r="S4638" s="2">
        <v>0</v>
      </c>
      <c r="T4638" s="2">
        <v>0</v>
      </c>
      <c r="U4638" s="2">
        <v>43.05</v>
      </c>
      <c r="V4638" t="s">
        <v>55</v>
      </c>
    </row>
    <row r="4639" spans="1:22" ht="15.75" hidden="1" thickBot="1" x14ac:dyDescent="0.3">
      <c r="A4639" t="s">
        <v>8153</v>
      </c>
      <c r="B4639" s="6" t="s">
        <v>10406</v>
      </c>
      <c r="C4639" t="s">
        <v>1</v>
      </c>
      <c r="D4639" t="s">
        <v>7706</v>
      </c>
      <c r="E4639" t="s">
        <v>10329</v>
      </c>
      <c r="F4639" t="s">
        <v>10330</v>
      </c>
      <c r="G4639">
        <v>6576</v>
      </c>
      <c r="H4639">
        <v>6576</v>
      </c>
      <c r="I4639">
        <v>6576</v>
      </c>
      <c r="J4639">
        <v>6576</v>
      </c>
      <c r="K4639">
        <v>0</v>
      </c>
      <c r="L4639" s="2">
        <v>0</v>
      </c>
      <c r="M4639" s="2">
        <v>0</v>
      </c>
      <c r="N4639" s="2">
        <v>0</v>
      </c>
      <c r="O4639" s="2">
        <v>525</v>
      </c>
      <c r="P4639" s="2">
        <v>0</v>
      </c>
      <c r="Q4639" s="2">
        <v>0</v>
      </c>
      <c r="R4639" s="2">
        <v>0</v>
      </c>
      <c r="S4639" s="2">
        <v>0</v>
      </c>
      <c r="T4639" s="2">
        <v>0</v>
      </c>
      <c r="U4639" s="2">
        <v>525</v>
      </c>
      <c r="V4639" t="s">
        <v>55</v>
      </c>
    </row>
    <row r="4640" spans="1:22" ht="15.75" hidden="1" thickBot="1" x14ac:dyDescent="0.3">
      <c r="A4640" t="s">
        <v>8153</v>
      </c>
      <c r="B4640" s="6" t="s">
        <v>10406</v>
      </c>
      <c r="C4640" t="s">
        <v>1</v>
      </c>
      <c r="D4640" t="s">
        <v>7706</v>
      </c>
      <c r="E4640" t="s">
        <v>10329</v>
      </c>
      <c r="F4640" t="s">
        <v>10330</v>
      </c>
      <c r="G4640">
        <v>6575</v>
      </c>
      <c r="H4640">
        <v>6575</v>
      </c>
      <c r="I4640">
        <v>6575</v>
      </c>
      <c r="J4640">
        <v>6575</v>
      </c>
      <c r="K4640">
        <v>0</v>
      </c>
      <c r="L4640" s="2">
        <v>0</v>
      </c>
      <c r="M4640" s="2">
        <v>0</v>
      </c>
      <c r="N4640" s="2">
        <v>0</v>
      </c>
      <c r="O4640" s="2">
        <v>66.25</v>
      </c>
      <c r="P4640" s="2">
        <v>0</v>
      </c>
      <c r="Q4640" s="2">
        <v>0</v>
      </c>
      <c r="R4640" s="2">
        <v>0</v>
      </c>
      <c r="S4640" s="2">
        <v>0</v>
      </c>
      <c r="T4640" s="2">
        <v>0</v>
      </c>
      <c r="U4640" s="2">
        <v>66.25</v>
      </c>
      <c r="V4640" t="s">
        <v>55</v>
      </c>
    </row>
    <row r="4641" spans="1:22" ht="15.75" hidden="1" thickBot="1" x14ac:dyDescent="0.3">
      <c r="A4641" t="s">
        <v>8153</v>
      </c>
      <c r="B4641" s="6" t="s">
        <v>10406</v>
      </c>
      <c r="C4641" t="s">
        <v>1</v>
      </c>
      <c r="D4641" t="s">
        <v>7706</v>
      </c>
      <c r="E4641" t="s">
        <v>10329</v>
      </c>
      <c r="F4641" t="s">
        <v>10330</v>
      </c>
      <c r="G4641">
        <v>6574</v>
      </c>
      <c r="H4641">
        <v>6574</v>
      </c>
      <c r="I4641">
        <v>6574</v>
      </c>
      <c r="J4641">
        <v>6574</v>
      </c>
      <c r="K4641">
        <v>0</v>
      </c>
      <c r="L4641" s="2">
        <v>0</v>
      </c>
      <c r="M4641" s="2">
        <v>0</v>
      </c>
      <c r="N4641" s="2">
        <v>0</v>
      </c>
      <c r="O4641" s="2">
        <v>93.47</v>
      </c>
      <c r="P4641" s="2">
        <v>0</v>
      </c>
      <c r="Q4641" s="2">
        <v>0</v>
      </c>
      <c r="R4641" s="2">
        <v>0</v>
      </c>
      <c r="S4641" s="2">
        <v>0</v>
      </c>
      <c r="T4641" s="2">
        <v>0</v>
      </c>
      <c r="U4641" s="2">
        <v>93.47</v>
      </c>
      <c r="V4641" t="s">
        <v>55</v>
      </c>
    </row>
    <row r="4642" spans="1:22" ht="15.75" hidden="1" thickBot="1" x14ac:dyDescent="0.3">
      <c r="A4642" t="s">
        <v>8153</v>
      </c>
      <c r="B4642" s="6" t="s">
        <v>10405</v>
      </c>
      <c r="C4642" t="s">
        <v>1</v>
      </c>
      <c r="D4642" t="s">
        <v>7706</v>
      </c>
      <c r="E4642" t="s">
        <v>10329</v>
      </c>
      <c r="F4642" t="s">
        <v>10330</v>
      </c>
      <c r="G4642">
        <v>6573</v>
      </c>
      <c r="H4642">
        <v>6573</v>
      </c>
      <c r="I4642">
        <v>6573</v>
      </c>
      <c r="J4642">
        <v>6573</v>
      </c>
      <c r="K4642">
        <v>0</v>
      </c>
      <c r="L4642" s="2">
        <v>0</v>
      </c>
      <c r="M4642" s="2">
        <v>0</v>
      </c>
      <c r="N4642" s="2">
        <v>0</v>
      </c>
      <c r="O4642" s="2">
        <v>21.2</v>
      </c>
      <c r="P4642" s="2">
        <v>0</v>
      </c>
      <c r="Q4642" s="2">
        <v>0</v>
      </c>
      <c r="R4642" s="2">
        <v>0</v>
      </c>
      <c r="S4642" s="2">
        <v>0</v>
      </c>
      <c r="T4642" s="2">
        <v>0</v>
      </c>
      <c r="U4642" s="2">
        <v>21.2</v>
      </c>
      <c r="V4642" t="s">
        <v>55</v>
      </c>
    </row>
    <row r="4643" spans="1:22" ht="15.75" hidden="1" thickBot="1" x14ac:dyDescent="0.3">
      <c r="A4643" t="s">
        <v>8153</v>
      </c>
      <c r="B4643" s="6" t="s">
        <v>10405</v>
      </c>
      <c r="C4643" t="s">
        <v>1</v>
      </c>
      <c r="D4643" t="s">
        <v>7706</v>
      </c>
      <c r="E4643" t="s">
        <v>10329</v>
      </c>
      <c r="F4643" t="s">
        <v>10330</v>
      </c>
      <c r="G4643">
        <v>6572</v>
      </c>
      <c r="H4643">
        <v>6572</v>
      </c>
      <c r="I4643">
        <v>6572</v>
      </c>
      <c r="J4643">
        <v>6572</v>
      </c>
      <c r="K4643">
        <v>0</v>
      </c>
      <c r="L4643" s="2">
        <v>0</v>
      </c>
      <c r="M4643" s="2">
        <v>0</v>
      </c>
      <c r="N4643" s="2">
        <v>0</v>
      </c>
      <c r="O4643" s="2">
        <v>10.85</v>
      </c>
      <c r="P4643" s="2">
        <v>0</v>
      </c>
      <c r="Q4643" s="2">
        <v>0</v>
      </c>
      <c r="R4643" s="2">
        <v>0</v>
      </c>
      <c r="S4643" s="2">
        <v>0</v>
      </c>
      <c r="T4643" s="2">
        <v>0</v>
      </c>
      <c r="U4643" s="2">
        <v>10.85</v>
      </c>
      <c r="V4643" t="s">
        <v>55</v>
      </c>
    </row>
    <row r="4644" spans="1:22" ht="15.75" hidden="1" thickBot="1" x14ac:dyDescent="0.3">
      <c r="A4644" t="s">
        <v>8153</v>
      </c>
      <c r="B4644" s="6" t="s">
        <v>10405</v>
      </c>
      <c r="C4644" t="s">
        <v>1</v>
      </c>
      <c r="D4644" t="s">
        <v>7706</v>
      </c>
      <c r="E4644" t="s">
        <v>10329</v>
      </c>
      <c r="F4644" t="s">
        <v>10330</v>
      </c>
      <c r="G4644">
        <v>6571</v>
      </c>
      <c r="H4644">
        <v>6571</v>
      </c>
      <c r="I4644">
        <v>6571</v>
      </c>
      <c r="J4644">
        <v>6571</v>
      </c>
      <c r="K4644">
        <v>0</v>
      </c>
      <c r="L4644" s="2">
        <v>0</v>
      </c>
      <c r="M4644" s="2">
        <v>0</v>
      </c>
      <c r="N4644" s="2">
        <v>0</v>
      </c>
      <c r="O4644" s="2">
        <v>26.4</v>
      </c>
      <c r="P4644" s="2">
        <v>0</v>
      </c>
      <c r="Q4644" s="2">
        <v>0</v>
      </c>
      <c r="R4644" s="2">
        <v>0</v>
      </c>
      <c r="S4644" s="2">
        <v>0</v>
      </c>
      <c r="T4644" s="2">
        <v>0</v>
      </c>
      <c r="U4644" s="2">
        <v>26.4</v>
      </c>
      <c r="V4644" t="s">
        <v>55</v>
      </c>
    </row>
    <row r="4645" spans="1:22" ht="15.75" hidden="1" thickBot="1" x14ac:dyDescent="0.3">
      <c r="A4645" t="s">
        <v>8153</v>
      </c>
      <c r="B4645" s="6" t="s">
        <v>10405</v>
      </c>
      <c r="C4645" t="s">
        <v>1</v>
      </c>
      <c r="D4645" t="s">
        <v>7706</v>
      </c>
      <c r="E4645" t="s">
        <v>10329</v>
      </c>
      <c r="F4645" t="s">
        <v>10330</v>
      </c>
      <c r="G4645">
        <v>6570</v>
      </c>
      <c r="H4645">
        <v>6570</v>
      </c>
      <c r="I4645">
        <v>6570</v>
      </c>
      <c r="J4645">
        <v>6570</v>
      </c>
      <c r="K4645">
        <v>0</v>
      </c>
      <c r="L4645" s="2">
        <v>0</v>
      </c>
      <c r="M4645" s="2">
        <v>0</v>
      </c>
      <c r="N4645" s="2">
        <v>0</v>
      </c>
      <c r="O4645" s="2">
        <v>293</v>
      </c>
      <c r="P4645" s="2">
        <v>0</v>
      </c>
      <c r="Q4645" s="2">
        <v>0</v>
      </c>
      <c r="R4645" s="2">
        <v>0</v>
      </c>
      <c r="S4645" s="2">
        <v>0</v>
      </c>
      <c r="T4645" s="2">
        <v>0</v>
      </c>
      <c r="U4645" s="2">
        <v>293</v>
      </c>
      <c r="V4645" t="s">
        <v>55</v>
      </c>
    </row>
    <row r="4646" spans="1:22" ht="15.75" hidden="1" thickBot="1" x14ac:dyDescent="0.3">
      <c r="A4646" t="s">
        <v>8153</v>
      </c>
      <c r="B4646" s="6" t="s">
        <v>10405</v>
      </c>
      <c r="C4646" t="s">
        <v>1</v>
      </c>
      <c r="D4646" t="s">
        <v>7706</v>
      </c>
      <c r="E4646" t="s">
        <v>10329</v>
      </c>
      <c r="F4646" t="s">
        <v>10330</v>
      </c>
      <c r="G4646">
        <v>6569</v>
      </c>
      <c r="H4646">
        <v>6569</v>
      </c>
      <c r="I4646">
        <v>6569</v>
      </c>
      <c r="J4646">
        <v>6569</v>
      </c>
      <c r="K4646">
        <v>0</v>
      </c>
      <c r="L4646" s="2">
        <v>0</v>
      </c>
      <c r="M4646" s="2">
        <v>0</v>
      </c>
      <c r="N4646" s="2">
        <v>0</v>
      </c>
      <c r="O4646" s="2">
        <v>376.7</v>
      </c>
      <c r="P4646" s="2">
        <v>0</v>
      </c>
      <c r="Q4646" s="2">
        <v>0</v>
      </c>
      <c r="R4646" s="2">
        <v>0</v>
      </c>
      <c r="S4646" s="2">
        <v>0</v>
      </c>
      <c r="T4646" s="2">
        <v>0</v>
      </c>
      <c r="U4646" s="2">
        <v>376.7</v>
      </c>
      <c r="V4646" t="s">
        <v>55</v>
      </c>
    </row>
    <row r="4647" spans="1:22" ht="15.75" hidden="1" thickBot="1" x14ac:dyDescent="0.3">
      <c r="A4647" t="s">
        <v>8153</v>
      </c>
      <c r="B4647" s="6" t="s">
        <v>10405</v>
      </c>
      <c r="C4647" t="s">
        <v>1</v>
      </c>
      <c r="D4647" t="s">
        <v>7706</v>
      </c>
      <c r="E4647" t="s">
        <v>10329</v>
      </c>
      <c r="F4647" t="s">
        <v>10330</v>
      </c>
      <c r="G4647">
        <v>6568</v>
      </c>
      <c r="H4647">
        <v>6568</v>
      </c>
      <c r="I4647">
        <v>6568</v>
      </c>
      <c r="J4647">
        <v>6568</v>
      </c>
      <c r="K4647">
        <v>0</v>
      </c>
      <c r="L4647" s="2">
        <v>0</v>
      </c>
      <c r="M4647" s="2">
        <v>0</v>
      </c>
      <c r="N4647" s="2">
        <v>0</v>
      </c>
      <c r="O4647" s="2">
        <v>190</v>
      </c>
      <c r="P4647" s="2">
        <v>0</v>
      </c>
      <c r="Q4647" s="2">
        <v>0</v>
      </c>
      <c r="R4647" s="2">
        <v>0</v>
      </c>
      <c r="S4647" s="2">
        <v>0</v>
      </c>
      <c r="T4647" s="2">
        <v>0</v>
      </c>
      <c r="U4647" s="2">
        <v>190</v>
      </c>
      <c r="V4647" t="s">
        <v>55</v>
      </c>
    </row>
    <row r="4648" spans="1:22" ht="15.75" hidden="1" thickBot="1" x14ac:dyDescent="0.3">
      <c r="A4648" t="s">
        <v>8153</v>
      </c>
      <c r="B4648" s="6" t="s">
        <v>10405</v>
      </c>
      <c r="C4648" t="s">
        <v>1</v>
      </c>
      <c r="D4648" t="s">
        <v>7706</v>
      </c>
      <c r="E4648" t="s">
        <v>10329</v>
      </c>
      <c r="F4648" t="s">
        <v>10330</v>
      </c>
      <c r="G4648">
        <v>6567</v>
      </c>
      <c r="H4648">
        <v>6567</v>
      </c>
      <c r="I4648">
        <v>6567</v>
      </c>
      <c r="J4648">
        <v>6567</v>
      </c>
      <c r="K4648">
        <v>0</v>
      </c>
      <c r="L4648" s="2">
        <v>0</v>
      </c>
      <c r="M4648" s="2">
        <v>0</v>
      </c>
      <c r="N4648" s="2">
        <v>0</v>
      </c>
      <c r="O4648" s="2">
        <v>55</v>
      </c>
      <c r="P4648" s="2">
        <v>0</v>
      </c>
      <c r="Q4648" s="2">
        <v>0</v>
      </c>
      <c r="R4648" s="2">
        <v>0</v>
      </c>
      <c r="S4648" s="2">
        <v>0</v>
      </c>
      <c r="T4648" s="2">
        <v>0</v>
      </c>
      <c r="U4648" s="2">
        <v>55</v>
      </c>
      <c r="V4648" t="s">
        <v>55</v>
      </c>
    </row>
    <row r="4649" spans="1:22" ht="15.75" hidden="1" thickBot="1" x14ac:dyDescent="0.3">
      <c r="A4649" t="s">
        <v>8153</v>
      </c>
      <c r="B4649" s="6" t="s">
        <v>10405</v>
      </c>
      <c r="C4649" t="s">
        <v>1</v>
      </c>
      <c r="D4649" t="s">
        <v>7706</v>
      </c>
      <c r="E4649" t="s">
        <v>10329</v>
      </c>
      <c r="F4649" t="s">
        <v>10330</v>
      </c>
      <c r="G4649">
        <v>6566</v>
      </c>
      <c r="H4649">
        <v>6566</v>
      </c>
      <c r="I4649">
        <v>6566</v>
      </c>
      <c r="J4649">
        <v>6566</v>
      </c>
      <c r="K4649">
        <v>0</v>
      </c>
      <c r="L4649" s="2">
        <v>0</v>
      </c>
      <c r="M4649" s="2">
        <v>0</v>
      </c>
      <c r="N4649" s="2">
        <v>0</v>
      </c>
      <c r="O4649" s="2">
        <v>291.60000000000002</v>
      </c>
      <c r="P4649" s="2">
        <v>0</v>
      </c>
      <c r="Q4649" s="2">
        <v>0</v>
      </c>
      <c r="R4649" s="2">
        <v>0</v>
      </c>
      <c r="S4649" s="2">
        <v>0</v>
      </c>
      <c r="T4649" s="2">
        <v>0</v>
      </c>
      <c r="U4649" s="2">
        <v>291.60000000000002</v>
      </c>
      <c r="V4649" t="s">
        <v>55</v>
      </c>
    </row>
    <row r="4650" spans="1:22" ht="15.75" hidden="1" thickBot="1" x14ac:dyDescent="0.3">
      <c r="A4650" t="s">
        <v>8153</v>
      </c>
      <c r="B4650" s="6" t="s">
        <v>10405</v>
      </c>
      <c r="C4650" t="s">
        <v>1</v>
      </c>
      <c r="D4650" t="s">
        <v>7706</v>
      </c>
      <c r="E4650" t="s">
        <v>10329</v>
      </c>
      <c r="F4650" t="s">
        <v>10330</v>
      </c>
      <c r="G4650">
        <v>6565</v>
      </c>
      <c r="H4650">
        <v>6565</v>
      </c>
      <c r="I4650">
        <v>6565</v>
      </c>
      <c r="J4650">
        <v>6565</v>
      </c>
      <c r="K4650">
        <v>0</v>
      </c>
      <c r="L4650" s="2">
        <v>0</v>
      </c>
      <c r="M4650" s="2">
        <v>0</v>
      </c>
      <c r="N4650" s="2">
        <v>0</v>
      </c>
      <c r="O4650" s="2">
        <v>4.55</v>
      </c>
      <c r="P4650" s="2">
        <v>0</v>
      </c>
      <c r="Q4650" s="2">
        <v>0</v>
      </c>
      <c r="R4650" s="2">
        <v>0</v>
      </c>
      <c r="S4650" s="2">
        <v>0</v>
      </c>
      <c r="T4650" s="2">
        <v>0</v>
      </c>
      <c r="U4650" s="2">
        <v>4.55</v>
      </c>
      <c r="V4650" t="s">
        <v>55</v>
      </c>
    </row>
    <row r="4651" spans="1:22" ht="15.75" hidden="1" thickBot="1" x14ac:dyDescent="0.3">
      <c r="A4651" t="s">
        <v>8153</v>
      </c>
      <c r="B4651" s="6" t="s">
        <v>10405</v>
      </c>
      <c r="C4651" t="s">
        <v>1</v>
      </c>
      <c r="D4651" t="s">
        <v>7706</v>
      </c>
      <c r="E4651" t="s">
        <v>10329</v>
      </c>
      <c r="F4651" t="s">
        <v>10330</v>
      </c>
      <c r="G4651">
        <v>6564</v>
      </c>
      <c r="H4651">
        <v>6564</v>
      </c>
      <c r="I4651">
        <v>6564</v>
      </c>
      <c r="J4651">
        <v>6564</v>
      </c>
      <c r="K4651">
        <v>0</v>
      </c>
      <c r="L4651" s="2">
        <v>0</v>
      </c>
      <c r="M4651" s="2">
        <v>0</v>
      </c>
      <c r="N4651" s="2">
        <v>0</v>
      </c>
      <c r="O4651" s="2">
        <v>215</v>
      </c>
      <c r="P4651" s="2">
        <v>0</v>
      </c>
      <c r="Q4651" s="2">
        <v>0</v>
      </c>
      <c r="R4651" s="2">
        <v>0</v>
      </c>
      <c r="S4651" s="2">
        <v>0</v>
      </c>
      <c r="T4651" s="2">
        <v>0</v>
      </c>
      <c r="U4651" s="2">
        <v>215</v>
      </c>
      <c r="V4651" t="s">
        <v>55</v>
      </c>
    </row>
    <row r="4652" spans="1:22" ht="15.75" hidden="1" thickBot="1" x14ac:dyDescent="0.3">
      <c r="A4652" t="s">
        <v>8153</v>
      </c>
      <c r="B4652" s="6" t="s">
        <v>10405</v>
      </c>
      <c r="C4652" t="s">
        <v>1</v>
      </c>
      <c r="D4652" t="s">
        <v>7706</v>
      </c>
      <c r="E4652" t="s">
        <v>10329</v>
      </c>
      <c r="F4652" t="s">
        <v>10330</v>
      </c>
      <c r="G4652">
        <v>6563</v>
      </c>
      <c r="H4652">
        <v>6563</v>
      </c>
      <c r="I4652">
        <v>6563</v>
      </c>
      <c r="J4652">
        <v>6563</v>
      </c>
      <c r="K4652">
        <v>0</v>
      </c>
      <c r="L4652" s="2">
        <v>0</v>
      </c>
      <c r="M4652" s="2">
        <v>0</v>
      </c>
      <c r="N4652" s="2">
        <v>0</v>
      </c>
      <c r="O4652" s="2">
        <v>564</v>
      </c>
      <c r="P4652" s="2">
        <v>0</v>
      </c>
      <c r="Q4652" s="2">
        <v>0</v>
      </c>
      <c r="R4652" s="2">
        <v>0</v>
      </c>
      <c r="S4652" s="2">
        <v>0</v>
      </c>
      <c r="T4652" s="2">
        <v>0</v>
      </c>
      <c r="U4652" s="2">
        <v>564</v>
      </c>
      <c r="V4652" t="s">
        <v>55</v>
      </c>
    </row>
    <row r="4653" spans="1:22" ht="15.75" hidden="1" thickBot="1" x14ac:dyDescent="0.3">
      <c r="A4653" t="s">
        <v>8153</v>
      </c>
      <c r="B4653" s="6" t="s">
        <v>10405</v>
      </c>
      <c r="C4653" t="s">
        <v>1</v>
      </c>
      <c r="D4653" t="s">
        <v>7706</v>
      </c>
      <c r="E4653" t="s">
        <v>10329</v>
      </c>
      <c r="F4653" t="s">
        <v>10330</v>
      </c>
      <c r="G4653">
        <v>6562</v>
      </c>
      <c r="H4653">
        <v>6562</v>
      </c>
      <c r="I4653">
        <v>6562</v>
      </c>
      <c r="J4653">
        <v>6562</v>
      </c>
      <c r="K4653">
        <v>0</v>
      </c>
      <c r="L4653" s="2">
        <v>0</v>
      </c>
      <c r="M4653" s="2">
        <v>0</v>
      </c>
      <c r="N4653" s="2">
        <v>0</v>
      </c>
      <c r="O4653" s="2">
        <v>129.80000000000001</v>
      </c>
      <c r="P4653" s="2">
        <v>0</v>
      </c>
      <c r="Q4653" s="2">
        <v>0</v>
      </c>
      <c r="R4653" s="2">
        <v>0</v>
      </c>
      <c r="S4653" s="2">
        <v>0</v>
      </c>
      <c r="T4653" s="2">
        <v>0</v>
      </c>
      <c r="U4653" s="2">
        <v>129.80000000000001</v>
      </c>
      <c r="V4653" t="s">
        <v>55</v>
      </c>
    </row>
    <row r="4654" spans="1:22" ht="15.75" hidden="1" thickBot="1" x14ac:dyDescent="0.3">
      <c r="A4654" t="s">
        <v>8153</v>
      </c>
      <c r="B4654" s="6" t="s">
        <v>10405</v>
      </c>
      <c r="C4654" t="s">
        <v>1</v>
      </c>
      <c r="D4654" t="s">
        <v>7706</v>
      </c>
      <c r="E4654" t="s">
        <v>10329</v>
      </c>
      <c r="F4654" t="s">
        <v>10330</v>
      </c>
      <c r="G4654">
        <v>6561</v>
      </c>
      <c r="H4654">
        <v>6561</v>
      </c>
      <c r="I4654">
        <v>6561</v>
      </c>
      <c r="J4654">
        <v>6561</v>
      </c>
      <c r="K4654">
        <v>0</v>
      </c>
      <c r="L4654" s="2">
        <v>0</v>
      </c>
      <c r="M4654" s="2">
        <v>0</v>
      </c>
      <c r="N4654" s="2">
        <v>0</v>
      </c>
      <c r="O4654" s="2">
        <v>19.350000000000001</v>
      </c>
      <c r="P4654" s="2">
        <v>0</v>
      </c>
      <c r="Q4654" s="2">
        <v>0</v>
      </c>
      <c r="R4654" s="2">
        <v>0</v>
      </c>
      <c r="S4654" s="2">
        <v>0</v>
      </c>
      <c r="T4654" s="2">
        <v>0</v>
      </c>
      <c r="U4654" s="2">
        <v>19.350000000000001</v>
      </c>
      <c r="V4654" t="s">
        <v>55</v>
      </c>
    </row>
    <row r="4655" spans="1:22" ht="15.75" hidden="1" thickBot="1" x14ac:dyDescent="0.3">
      <c r="A4655" t="s">
        <v>8153</v>
      </c>
      <c r="B4655" s="6" t="s">
        <v>10405</v>
      </c>
      <c r="C4655" t="s">
        <v>1</v>
      </c>
      <c r="D4655" t="s">
        <v>7706</v>
      </c>
      <c r="E4655" t="s">
        <v>10329</v>
      </c>
      <c r="F4655" t="s">
        <v>10330</v>
      </c>
      <c r="G4655">
        <v>6560</v>
      </c>
      <c r="H4655">
        <v>6560</v>
      </c>
      <c r="I4655">
        <v>6560</v>
      </c>
      <c r="J4655">
        <v>6560</v>
      </c>
      <c r="K4655">
        <v>0</v>
      </c>
      <c r="L4655" s="2">
        <v>0</v>
      </c>
      <c r="M4655" s="2">
        <v>0</v>
      </c>
      <c r="N4655" s="2">
        <v>0</v>
      </c>
      <c r="O4655" s="2">
        <v>103</v>
      </c>
      <c r="P4655" s="2">
        <v>0</v>
      </c>
      <c r="Q4655" s="2">
        <v>0</v>
      </c>
      <c r="R4655" s="2">
        <v>0</v>
      </c>
      <c r="S4655" s="2">
        <v>0</v>
      </c>
      <c r="T4655" s="2">
        <v>0</v>
      </c>
      <c r="U4655" s="2">
        <v>103</v>
      </c>
      <c r="V4655" t="s">
        <v>55</v>
      </c>
    </row>
    <row r="4656" spans="1:22" ht="15.75" hidden="1" thickBot="1" x14ac:dyDescent="0.3">
      <c r="A4656" t="s">
        <v>8153</v>
      </c>
      <c r="B4656" s="6" t="s">
        <v>10405</v>
      </c>
      <c r="C4656" t="s">
        <v>1</v>
      </c>
      <c r="D4656" t="s">
        <v>7706</v>
      </c>
      <c r="E4656" t="s">
        <v>10329</v>
      </c>
      <c r="F4656" t="s">
        <v>10330</v>
      </c>
      <c r="G4656">
        <v>6559</v>
      </c>
      <c r="H4656">
        <v>6559</v>
      </c>
      <c r="I4656">
        <v>6559</v>
      </c>
      <c r="J4656">
        <v>6559</v>
      </c>
      <c r="K4656">
        <v>0</v>
      </c>
      <c r="L4656" s="2">
        <v>0</v>
      </c>
      <c r="M4656" s="2">
        <v>0</v>
      </c>
      <c r="N4656" s="2">
        <v>0</v>
      </c>
      <c r="O4656" s="2">
        <v>560</v>
      </c>
      <c r="P4656" s="2">
        <v>0</v>
      </c>
      <c r="Q4656" s="2">
        <v>0</v>
      </c>
      <c r="R4656" s="2">
        <v>0</v>
      </c>
      <c r="S4656" s="2">
        <v>0</v>
      </c>
      <c r="T4656" s="2">
        <v>0</v>
      </c>
      <c r="U4656" s="2">
        <v>560</v>
      </c>
      <c r="V4656" t="s">
        <v>55</v>
      </c>
    </row>
    <row r="4657" spans="1:22" ht="15.75" hidden="1" thickBot="1" x14ac:dyDescent="0.3">
      <c r="A4657" t="s">
        <v>8153</v>
      </c>
      <c r="B4657" s="6" t="s">
        <v>10405</v>
      </c>
      <c r="C4657" t="s">
        <v>1</v>
      </c>
      <c r="D4657" t="s">
        <v>7706</v>
      </c>
      <c r="E4657" t="s">
        <v>10329</v>
      </c>
      <c r="F4657" t="s">
        <v>10330</v>
      </c>
      <c r="G4657">
        <v>6558</v>
      </c>
      <c r="H4657">
        <v>6558</v>
      </c>
      <c r="I4657">
        <v>6558</v>
      </c>
      <c r="J4657">
        <v>6558</v>
      </c>
      <c r="K4657">
        <v>0</v>
      </c>
      <c r="L4657" s="2">
        <v>0</v>
      </c>
      <c r="M4657" s="2">
        <v>0</v>
      </c>
      <c r="N4657" s="2">
        <v>0</v>
      </c>
      <c r="O4657" s="2">
        <v>220</v>
      </c>
      <c r="P4657" s="2">
        <v>0</v>
      </c>
      <c r="Q4657" s="2">
        <v>0</v>
      </c>
      <c r="R4657" s="2">
        <v>0</v>
      </c>
      <c r="S4657" s="2">
        <v>0</v>
      </c>
      <c r="T4657" s="2">
        <v>0</v>
      </c>
      <c r="U4657" s="2">
        <v>220</v>
      </c>
      <c r="V4657" t="s">
        <v>55</v>
      </c>
    </row>
    <row r="4658" spans="1:22" ht="15.75" hidden="1" thickBot="1" x14ac:dyDescent="0.3">
      <c r="A4658" t="s">
        <v>8153</v>
      </c>
      <c r="B4658" s="6" t="s">
        <v>10405</v>
      </c>
      <c r="C4658" t="s">
        <v>1</v>
      </c>
      <c r="D4658" t="s">
        <v>7706</v>
      </c>
      <c r="E4658" t="s">
        <v>10329</v>
      </c>
      <c r="F4658" t="s">
        <v>10330</v>
      </c>
      <c r="G4658">
        <v>6557</v>
      </c>
      <c r="H4658">
        <v>6557</v>
      </c>
      <c r="I4658">
        <v>6557</v>
      </c>
      <c r="J4658">
        <v>6557</v>
      </c>
      <c r="K4658">
        <v>0</v>
      </c>
      <c r="L4658" s="2">
        <v>0</v>
      </c>
      <c r="M4658" s="2">
        <v>0</v>
      </c>
      <c r="N4658" s="2">
        <v>0</v>
      </c>
      <c r="O4658" s="2">
        <v>0</v>
      </c>
      <c r="P4658" s="2">
        <v>0</v>
      </c>
      <c r="Q4658" s="2">
        <v>0</v>
      </c>
      <c r="R4658" s="2">
        <v>0</v>
      </c>
      <c r="S4658" s="2">
        <v>0</v>
      </c>
      <c r="T4658" s="2">
        <v>0</v>
      </c>
      <c r="U4658" s="2">
        <v>0</v>
      </c>
      <c r="V4658" t="s">
        <v>55</v>
      </c>
    </row>
    <row r="4659" spans="1:22" ht="15.75" hidden="1" thickBot="1" x14ac:dyDescent="0.3">
      <c r="A4659" t="s">
        <v>8153</v>
      </c>
      <c r="B4659" s="6" t="s">
        <v>10405</v>
      </c>
      <c r="C4659" t="s">
        <v>1</v>
      </c>
      <c r="D4659" t="s">
        <v>7706</v>
      </c>
      <c r="E4659" t="s">
        <v>10329</v>
      </c>
      <c r="F4659" t="s">
        <v>10330</v>
      </c>
      <c r="G4659">
        <v>6556</v>
      </c>
      <c r="H4659">
        <v>6556</v>
      </c>
      <c r="I4659">
        <v>6556</v>
      </c>
      <c r="J4659">
        <v>6556</v>
      </c>
      <c r="K4659">
        <v>0</v>
      </c>
      <c r="L4659" s="2">
        <v>0</v>
      </c>
      <c r="M4659" s="2">
        <v>0</v>
      </c>
      <c r="N4659" s="2">
        <v>0</v>
      </c>
      <c r="O4659" s="2">
        <v>420</v>
      </c>
      <c r="P4659" s="2">
        <v>0</v>
      </c>
      <c r="Q4659" s="2">
        <v>0</v>
      </c>
      <c r="R4659" s="2">
        <v>0</v>
      </c>
      <c r="S4659" s="2">
        <v>0</v>
      </c>
      <c r="T4659" s="2">
        <v>0</v>
      </c>
      <c r="U4659" s="2">
        <v>420</v>
      </c>
      <c r="V4659" t="s">
        <v>55</v>
      </c>
    </row>
    <row r="4660" spans="1:22" ht="15.75" hidden="1" thickBot="1" x14ac:dyDescent="0.3">
      <c r="A4660" t="s">
        <v>8153</v>
      </c>
      <c r="B4660" s="6" t="s">
        <v>10405</v>
      </c>
      <c r="C4660" t="s">
        <v>1</v>
      </c>
      <c r="D4660" t="s">
        <v>7706</v>
      </c>
      <c r="E4660" t="s">
        <v>10329</v>
      </c>
      <c r="F4660" t="s">
        <v>10330</v>
      </c>
      <c r="G4660">
        <v>6555</v>
      </c>
      <c r="H4660">
        <v>6555</v>
      </c>
      <c r="I4660">
        <v>6555</v>
      </c>
      <c r="J4660">
        <v>6555</v>
      </c>
      <c r="K4660">
        <v>0</v>
      </c>
      <c r="L4660" s="2">
        <v>0</v>
      </c>
      <c r="M4660" s="2">
        <v>0</v>
      </c>
      <c r="N4660" s="2">
        <v>0</v>
      </c>
      <c r="O4660" s="2">
        <v>32.75</v>
      </c>
      <c r="P4660" s="2">
        <v>0</v>
      </c>
      <c r="Q4660" s="2">
        <v>0</v>
      </c>
      <c r="R4660" s="2">
        <v>0</v>
      </c>
      <c r="S4660" s="2">
        <v>0</v>
      </c>
      <c r="T4660" s="2">
        <v>0</v>
      </c>
      <c r="U4660" s="2">
        <v>32.75</v>
      </c>
      <c r="V4660" t="s">
        <v>55</v>
      </c>
    </row>
    <row r="4661" spans="1:22" ht="15.75" hidden="1" thickBot="1" x14ac:dyDescent="0.3">
      <c r="A4661" t="s">
        <v>8153</v>
      </c>
      <c r="B4661" s="6" t="s">
        <v>10405</v>
      </c>
      <c r="C4661" t="s">
        <v>1</v>
      </c>
      <c r="D4661" t="s">
        <v>7706</v>
      </c>
      <c r="E4661" t="s">
        <v>10329</v>
      </c>
      <c r="F4661" t="s">
        <v>10330</v>
      </c>
      <c r="G4661">
        <v>6554</v>
      </c>
      <c r="H4661">
        <v>6554</v>
      </c>
      <c r="I4661">
        <v>6554</v>
      </c>
      <c r="J4661">
        <v>6554</v>
      </c>
      <c r="K4661">
        <v>0</v>
      </c>
      <c r="L4661" s="2">
        <v>0</v>
      </c>
      <c r="M4661" s="2">
        <v>0</v>
      </c>
      <c r="N4661" s="2">
        <v>0</v>
      </c>
      <c r="O4661" s="2">
        <v>61.6</v>
      </c>
      <c r="P4661" s="2">
        <v>0</v>
      </c>
      <c r="Q4661" s="2">
        <v>0</v>
      </c>
      <c r="R4661" s="2">
        <v>0</v>
      </c>
      <c r="S4661" s="2">
        <v>0</v>
      </c>
      <c r="T4661" s="2">
        <v>0</v>
      </c>
      <c r="U4661" s="2">
        <v>61.6</v>
      </c>
      <c r="V4661" t="s">
        <v>55</v>
      </c>
    </row>
    <row r="4662" spans="1:22" ht="15.75" hidden="1" thickBot="1" x14ac:dyDescent="0.3">
      <c r="A4662" t="s">
        <v>8153</v>
      </c>
      <c r="B4662" s="6" t="s">
        <v>10405</v>
      </c>
      <c r="C4662" t="s">
        <v>1</v>
      </c>
      <c r="D4662" t="s">
        <v>7706</v>
      </c>
      <c r="E4662" t="s">
        <v>10329</v>
      </c>
      <c r="F4662" t="s">
        <v>10330</v>
      </c>
      <c r="G4662">
        <v>6553</v>
      </c>
      <c r="H4662">
        <v>6553</v>
      </c>
      <c r="I4662">
        <v>6553</v>
      </c>
      <c r="J4662">
        <v>6553</v>
      </c>
      <c r="K4662">
        <v>0</v>
      </c>
      <c r="L4662" s="2">
        <v>0</v>
      </c>
      <c r="M4662" s="2">
        <v>0</v>
      </c>
      <c r="N4662" s="2">
        <v>0</v>
      </c>
      <c r="O4662" s="2">
        <v>265</v>
      </c>
      <c r="P4662" s="2">
        <v>0</v>
      </c>
      <c r="Q4662" s="2">
        <v>0</v>
      </c>
      <c r="R4662" s="2">
        <v>0</v>
      </c>
      <c r="S4662" s="2">
        <v>0</v>
      </c>
      <c r="T4662" s="2">
        <v>0</v>
      </c>
      <c r="U4662" s="2">
        <v>265</v>
      </c>
      <c r="V4662" t="s">
        <v>55</v>
      </c>
    </row>
    <row r="4663" spans="1:22" ht="15.75" hidden="1" thickBot="1" x14ac:dyDescent="0.3">
      <c r="A4663" t="s">
        <v>8153</v>
      </c>
      <c r="B4663" s="6" t="s">
        <v>10405</v>
      </c>
      <c r="C4663" t="s">
        <v>1</v>
      </c>
      <c r="D4663" t="s">
        <v>7706</v>
      </c>
      <c r="E4663" t="s">
        <v>10329</v>
      </c>
      <c r="F4663" t="s">
        <v>10330</v>
      </c>
      <c r="G4663">
        <v>6552</v>
      </c>
      <c r="H4663">
        <v>6552</v>
      </c>
      <c r="I4663">
        <v>6552</v>
      </c>
      <c r="J4663">
        <v>6552</v>
      </c>
      <c r="K4663">
        <v>0</v>
      </c>
      <c r="L4663" s="2">
        <v>0</v>
      </c>
      <c r="M4663" s="2">
        <v>0</v>
      </c>
      <c r="N4663" s="2">
        <v>0</v>
      </c>
      <c r="O4663" s="2">
        <v>145.80000000000001</v>
      </c>
      <c r="P4663" s="2">
        <v>0</v>
      </c>
      <c r="Q4663" s="2">
        <v>0</v>
      </c>
      <c r="R4663" s="2">
        <v>0</v>
      </c>
      <c r="S4663" s="2">
        <v>0</v>
      </c>
      <c r="T4663" s="2">
        <v>0</v>
      </c>
      <c r="U4663" s="2">
        <v>145.80000000000001</v>
      </c>
      <c r="V4663" t="s">
        <v>55</v>
      </c>
    </row>
    <row r="4664" spans="1:22" ht="15.75" hidden="1" thickBot="1" x14ac:dyDescent="0.3">
      <c r="A4664" t="s">
        <v>8153</v>
      </c>
      <c r="B4664" s="6" t="s">
        <v>10405</v>
      </c>
      <c r="C4664" t="s">
        <v>1</v>
      </c>
      <c r="D4664" t="s">
        <v>7706</v>
      </c>
      <c r="E4664" t="s">
        <v>10329</v>
      </c>
      <c r="F4664" t="s">
        <v>10330</v>
      </c>
      <c r="G4664">
        <v>6551</v>
      </c>
      <c r="H4664">
        <v>6551</v>
      </c>
      <c r="I4664">
        <v>6551</v>
      </c>
      <c r="J4664">
        <v>6551</v>
      </c>
      <c r="K4664">
        <v>0</v>
      </c>
      <c r="L4664" s="2">
        <v>0</v>
      </c>
      <c r="M4664" s="2">
        <v>0</v>
      </c>
      <c r="N4664" s="2">
        <v>0</v>
      </c>
      <c r="O4664" s="2">
        <v>46.8</v>
      </c>
      <c r="P4664" s="2">
        <v>0</v>
      </c>
      <c r="Q4664" s="2">
        <v>0</v>
      </c>
      <c r="R4664" s="2">
        <v>0</v>
      </c>
      <c r="S4664" s="2">
        <v>0</v>
      </c>
      <c r="T4664" s="2">
        <v>0</v>
      </c>
      <c r="U4664" s="2">
        <v>46.8</v>
      </c>
      <c r="V4664" t="s">
        <v>55</v>
      </c>
    </row>
    <row r="4665" spans="1:22" ht="15.75" hidden="1" thickBot="1" x14ac:dyDescent="0.3">
      <c r="A4665" t="s">
        <v>8153</v>
      </c>
      <c r="B4665" s="6" t="s">
        <v>10405</v>
      </c>
      <c r="C4665" t="s">
        <v>1</v>
      </c>
      <c r="D4665" t="s">
        <v>7706</v>
      </c>
      <c r="E4665" t="s">
        <v>10329</v>
      </c>
      <c r="F4665" t="s">
        <v>10330</v>
      </c>
      <c r="G4665">
        <v>6550</v>
      </c>
      <c r="H4665">
        <v>6550</v>
      </c>
      <c r="I4665">
        <v>6550</v>
      </c>
      <c r="J4665">
        <v>6550</v>
      </c>
      <c r="K4665">
        <v>0</v>
      </c>
      <c r="L4665" s="2">
        <v>0</v>
      </c>
      <c r="M4665" s="2">
        <v>0</v>
      </c>
      <c r="N4665" s="2">
        <v>0</v>
      </c>
      <c r="O4665" s="2">
        <v>20.45</v>
      </c>
      <c r="P4665" s="2">
        <v>0</v>
      </c>
      <c r="Q4665" s="2">
        <v>0</v>
      </c>
      <c r="R4665" s="2">
        <v>0</v>
      </c>
      <c r="S4665" s="2">
        <v>0</v>
      </c>
      <c r="T4665" s="2">
        <v>0</v>
      </c>
      <c r="U4665" s="2">
        <v>20.45</v>
      </c>
      <c r="V4665" t="s">
        <v>55</v>
      </c>
    </row>
    <row r="4666" spans="1:22" ht="15.75" hidden="1" thickBot="1" x14ac:dyDescent="0.3">
      <c r="A4666" t="s">
        <v>8153</v>
      </c>
      <c r="B4666" s="6" t="s">
        <v>10405</v>
      </c>
      <c r="C4666" t="s">
        <v>1</v>
      </c>
      <c r="D4666" t="s">
        <v>7706</v>
      </c>
      <c r="E4666" t="s">
        <v>10329</v>
      </c>
      <c r="F4666" t="s">
        <v>10330</v>
      </c>
      <c r="G4666">
        <v>6549</v>
      </c>
      <c r="H4666">
        <v>6549</v>
      </c>
      <c r="I4666">
        <v>6549</v>
      </c>
      <c r="J4666">
        <v>6549</v>
      </c>
      <c r="K4666">
        <v>0</v>
      </c>
      <c r="L4666" s="2">
        <v>0</v>
      </c>
      <c r="M4666" s="2">
        <v>0</v>
      </c>
      <c r="N4666" s="2">
        <v>0</v>
      </c>
      <c r="O4666" s="2">
        <v>7.75</v>
      </c>
      <c r="P4666" s="2">
        <v>0</v>
      </c>
      <c r="Q4666" s="2">
        <v>0</v>
      </c>
      <c r="R4666" s="2">
        <v>0</v>
      </c>
      <c r="S4666" s="2">
        <v>0</v>
      </c>
      <c r="T4666" s="2">
        <v>0</v>
      </c>
      <c r="U4666" s="2">
        <v>7.75</v>
      </c>
      <c r="V4666" t="s">
        <v>55</v>
      </c>
    </row>
    <row r="4667" spans="1:22" ht="15.75" hidden="1" thickBot="1" x14ac:dyDescent="0.3">
      <c r="A4667" t="s">
        <v>8153</v>
      </c>
      <c r="B4667" s="6" t="s">
        <v>10405</v>
      </c>
      <c r="C4667" t="s">
        <v>1</v>
      </c>
      <c r="D4667" t="s">
        <v>7706</v>
      </c>
      <c r="E4667" t="s">
        <v>10329</v>
      </c>
      <c r="F4667" t="s">
        <v>10330</v>
      </c>
      <c r="G4667">
        <v>6548</v>
      </c>
      <c r="H4667">
        <v>6548</v>
      </c>
      <c r="I4667">
        <v>6548</v>
      </c>
      <c r="J4667">
        <v>6548</v>
      </c>
      <c r="K4667">
        <v>0</v>
      </c>
      <c r="L4667" s="2">
        <v>0</v>
      </c>
      <c r="M4667" s="2">
        <v>0</v>
      </c>
      <c r="N4667" s="2">
        <v>0</v>
      </c>
      <c r="O4667" s="2">
        <v>501</v>
      </c>
      <c r="P4667" s="2">
        <v>0</v>
      </c>
      <c r="Q4667" s="2">
        <v>0</v>
      </c>
      <c r="R4667" s="2">
        <v>0</v>
      </c>
      <c r="S4667" s="2">
        <v>0</v>
      </c>
      <c r="T4667" s="2">
        <v>0</v>
      </c>
      <c r="U4667" s="2">
        <v>501</v>
      </c>
      <c r="V4667" t="s">
        <v>55</v>
      </c>
    </row>
    <row r="4668" spans="1:22" ht="15.75" hidden="1" thickBot="1" x14ac:dyDescent="0.3">
      <c r="A4668" t="s">
        <v>8153</v>
      </c>
      <c r="B4668" s="6" t="s">
        <v>10405</v>
      </c>
      <c r="C4668" t="s">
        <v>1</v>
      </c>
      <c r="D4668" t="s">
        <v>7706</v>
      </c>
      <c r="E4668" t="s">
        <v>10329</v>
      </c>
      <c r="F4668" t="s">
        <v>10330</v>
      </c>
      <c r="G4668">
        <v>6547</v>
      </c>
      <c r="H4668">
        <v>6547</v>
      </c>
      <c r="I4668">
        <v>6547</v>
      </c>
      <c r="J4668">
        <v>6547</v>
      </c>
      <c r="K4668">
        <v>0</v>
      </c>
      <c r="L4668" s="2">
        <v>0</v>
      </c>
      <c r="M4668" s="2">
        <v>0</v>
      </c>
      <c r="N4668" s="2">
        <v>0</v>
      </c>
      <c r="O4668" s="2">
        <v>168.5</v>
      </c>
      <c r="P4668" s="2">
        <v>0</v>
      </c>
      <c r="Q4668" s="2">
        <v>0</v>
      </c>
      <c r="R4668" s="2">
        <v>0</v>
      </c>
      <c r="S4668" s="2">
        <v>0</v>
      </c>
      <c r="T4668" s="2">
        <v>0</v>
      </c>
      <c r="U4668" s="2">
        <v>168.5</v>
      </c>
      <c r="V4668" t="s">
        <v>55</v>
      </c>
    </row>
    <row r="4669" spans="1:22" ht="15.75" hidden="1" thickBot="1" x14ac:dyDescent="0.3">
      <c r="A4669" t="s">
        <v>8153</v>
      </c>
      <c r="B4669" s="6" t="s">
        <v>10405</v>
      </c>
      <c r="C4669" t="s">
        <v>1</v>
      </c>
      <c r="D4669" t="s">
        <v>7706</v>
      </c>
      <c r="E4669" t="s">
        <v>10329</v>
      </c>
      <c r="F4669" t="s">
        <v>10330</v>
      </c>
      <c r="G4669">
        <v>6546</v>
      </c>
      <c r="H4669">
        <v>6546</v>
      </c>
      <c r="I4669">
        <v>6546</v>
      </c>
      <c r="J4669">
        <v>6546</v>
      </c>
      <c r="K4669">
        <v>0</v>
      </c>
      <c r="L4669" s="2">
        <v>0</v>
      </c>
      <c r="M4669" s="2">
        <v>0</v>
      </c>
      <c r="N4669" s="2">
        <v>0</v>
      </c>
      <c r="O4669" s="2">
        <v>103</v>
      </c>
      <c r="P4669" s="2">
        <v>0</v>
      </c>
      <c r="Q4669" s="2">
        <v>0</v>
      </c>
      <c r="R4669" s="2">
        <v>0</v>
      </c>
      <c r="S4669" s="2">
        <v>0</v>
      </c>
      <c r="T4669" s="2">
        <v>0</v>
      </c>
      <c r="U4669" s="2">
        <v>103</v>
      </c>
      <c r="V4669" t="s">
        <v>55</v>
      </c>
    </row>
    <row r="4670" spans="1:22" ht="15.75" hidden="1" thickBot="1" x14ac:dyDescent="0.3">
      <c r="A4670" t="s">
        <v>8153</v>
      </c>
      <c r="B4670" s="6" t="s">
        <v>10405</v>
      </c>
      <c r="C4670" t="s">
        <v>1</v>
      </c>
      <c r="D4670" t="s">
        <v>7706</v>
      </c>
      <c r="E4670" t="s">
        <v>10329</v>
      </c>
      <c r="F4670" t="s">
        <v>10330</v>
      </c>
      <c r="G4670">
        <v>6545</v>
      </c>
      <c r="H4670">
        <v>6545</v>
      </c>
      <c r="I4670">
        <v>6545</v>
      </c>
      <c r="J4670">
        <v>6545</v>
      </c>
      <c r="K4670">
        <v>0</v>
      </c>
      <c r="L4670" s="2">
        <v>0</v>
      </c>
      <c r="M4670" s="2">
        <v>0</v>
      </c>
      <c r="N4670" s="2">
        <v>0</v>
      </c>
      <c r="O4670" s="2">
        <v>457.5</v>
      </c>
      <c r="P4670" s="2">
        <v>0</v>
      </c>
      <c r="Q4670" s="2">
        <v>0</v>
      </c>
      <c r="R4670" s="2">
        <v>0</v>
      </c>
      <c r="S4670" s="2">
        <v>0</v>
      </c>
      <c r="T4670" s="2">
        <v>0</v>
      </c>
      <c r="U4670" s="2">
        <v>457.5</v>
      </c>
      <c r="V4670" t="s">
        <v>55</v>
      </c>
    </row>
    <row r="4671" spans="1:22" ht="15.75" hidden="1" thickBot="1" x14ac:dyDescent="0.3">
      <c r="A4671" t="s">
        <v>8153</v>
      </c>
      <c r="B4671" s="6" t="s">
        <v>10405</v>
      </c>
      <c r="C4671" t="s">
        <v>1</v>
      </c>
      <c r="D4671" t="s">
        <v>7706</v>
      </c>
      <c r="E4671" t="s">
        <v>10329</v>
      </c>
      <c r="F4671" t="s">
        <v>10330</v>
      </c>
      <c r="G4671">
        <v>6544</v>
      </c>
      <c r="H4671">
        <v>6544</v>
      </c>
      <c r="I4671">
        <v>6544</v>
      </c>
      <c r="J4671">
        <v>6544</v>
      </c>
      <c r="K4671">
        <v>0</v>
      </c>
      <c r="L4671" s="2">
        <v>0</v>
      </c>
      <c r="M4671" s="2">
        <v>0</v>
      </c>
      <c r="N4671" s="2">
        <v>0</v>
      </c>
      <c r="O4671" s="2">
        <v>225</v>
      </c>
      <c r="P4671" s="2">
        <v>0</v>
      </c>
      <c r="Q4671" s="2">
        <v>0</v>
      </c>
      <c r="R4671" s="2">
        <v>0</v>
      </c>
      <c r="S4671" s="2">
        <v>0</v>
      </c>
      <c r="T4671" s="2">
        <v>0</v>
      </c>
      <c r="U4671" s="2">
        <v>225</v>
      </c>
      <c r="V4671" t="s">
        <v>55</v>
      </c>
    </row>
    <row r="4672" spans="1:22" ht="15.75" hidden="1" thickBot="1" x14ac:dyDescent="0.3">
      <c r="A4672" t="s">
        <v>8153</v>
      </c>
      <c r="B4672" s="6" t="s">
        <v>10405</v>
      </c>
      <c r="C4672" t="s">
        <v>1</v>
      </c>
      <c r="D4672" t="s">
        <v>7706</v>
      </c>
      <c r="E4672" t="s">
        <v>10329</v>
      </c>
      <c r="F4672" t="s">
        <v>10330</v>
      </c>
      <c r="G4672">
        <v>6543</v>
      </c>
      <c r="H4672">
        <v>6543</v>
      </c>
      <c r="I4672">
        <v>6543</v>
      </c>
      <c r="J4672">
        <v>6543</v>
      </c>
      <c r="K4672">
        <v>0</v>
      </c>
      <c r="L4672" s="2">
        <v>0</v>
      </c>
      <c r="M4672" s="2">
        <v>0</v>
      </c>
      <c r="N4672" s="2">
        <v>0</v>
      </c>
      <c r="O4672" s="2">
        <v>0</v>
      </c>
      <c r="P4672" s="2">
        <v>0</v>
      </c>
      <c r="Q4672" s="2">
        <v>0</v>
      </c>
      <c r="R4672" s="2">
        <v>0</v>
      </c>
      <c r="S4672" s="2">
        <v>0</v>
      </c>
      <c r="T4672" s="2">
        <v>0</v>
      </c>
      <c r="U4672" s="2">
        <v>0</v>
      </c>
      <c r="V4672" t="s">
        <v>55</v>
      </c>
    </row>
    <row r="4673" spans="1:22" ht="15.75" hidden="1" thickBot="1" x14ac:dyDescent="0.3">
      <c r="A4673" t="s">
        <v>8153</v>
      </c>
      <c r="B4673" s="6" t="s">
        <v>10405</v>
      </c>
      <c r="C4673" t="s">
        <v>1</v>
      </c>
      <c r="D4673" t="s">
        <v>7706</v>
      </c>
      <c r="E4673" t="s">
        <v>10329</v>
      </c>
      <c r="F4673" t="s">
        <v>10330</v>
      </c>
      <c r="G4673">
        <v>6542</v>
      </c>
      <c r="H4673">
        <v>6542</v>
      </c>
      <c r="I4673">
        <v>6542</v>
      </c>
      <c r="J4673">
        <v>6542</v>
      </c>
      <c r="K4673">
        <v>0</v>
      </c>
      <c r="L4673" s="2">
        <v>0</v>
      </c>
      <c r="M4673" s="2">
        <v>0</v>
      </c>
      <c r="N4673" s="2">
        <v>0</v>
      </c>
      <c r="O4673" s="2">
        <v>410.8</v>
      </c>
      <c r="P4673" s="2">
        <v>0</v>
      </c>
      <c r="Q4673" s="2">
        <v>0</v>
      </c>
      <c r="R4673" s="2">
        <v>0</v>
      </c>
      <c r="S4673" s="2">
        <v>0</v>
      </c>
      <c r="T4673" s="2">
        <v>0</v>
      </c>
      <c r="U4673" s="2">
        <v>410.8</v>
      </c>
      <c r="V4673" t="s">
        <v>55</v>
      </c>
    </row>
    <row r="4674" spans="1:22" ht="15.75" hidden="1" thickBot="1" x14ac:dyDescent="0.3">
      <c r="A4674" t="s">
        <v>8153</v>
      </c>
      <c r="B4674" s="6" t="s">
        <v>10404</v>
      </c>
      <c r="C4674" t="s">
        <v>1</v>
      </c>
      <c r="D4674" t="s">
        <v>7706</v>
      </c>
      <c r="E4674" t="s">
        <v>10329</v>
      </c>
      <c r="F4674" t="s">
        <v>10330</v>
      </c>
      <c r="G4674">
        <v>6541</v>
      </c>
      <c r="H4674">
        <v>6541</v>
      </c>
      <c r="I4674">
        <v>6541</v>
      </c>
      <c r="J4674">
        <v>6541</v>
      </c>
      <c r="K4674">
        <v>0</v>
      </c>
      <c r="L4674" s="2">
        <v>0</v>
      </c>
      <c r="M4674" s="2">
        <v>0</v>
      </c>
      <c r="N4674" s="2">
        <v>0</v>
      </c>
      <c r="O4674" s="2">
        <v>110</v>
      </c>
      <c r="P4674" s="2">
        <v>0</v>
      </c>
      <c r="Q4674" s="2">
        <v>0</v>
      </c>
      <c r="R4674" s="2">
        <v>0</v>
      </c>
      <c r="S4674" s="2">
        <v>0</v>
      </c>
      <c r="T4674" s="2">
        <v>0</v>
      </c>
      <c r="U4674" s="2">
        <v>110</v>
      </c>
      <c r="V4674" t="s">
        <v>55</v>
      </c>
    </row>
    <row r="4675" spans="1:22" ht="15.75" hidden="1" thickBot="1" x14ac:dyDescent="0.3">
      <c r="A4675" t="s">
        <v>8153</v>
      </c>
      <c r="B4675" s="6" t="s">
        <v>10404</v>
      </c>
      <c r="C4675" t="s">
        <v>1</v>
      </c>
      <c r="D4675" t="s">
        <v>7706</v>
      </c>
      <c r="E4675" t="s">
        <v>10329</v>
      </c>
      <c r="F4675" t="s">
        <v>10330</v>
      </c>
      <c r="G4675">
        <v>6540</v>
      </c>
      <c r="H4675">
        <v>6540</v>
      </c>
      <c r="I4675">
        <v>6540</v>
      </c>
      <c r="J4675">
        <v>6540</v>
      </c>
      <c r="K4675">
        <v>0</v>
      </c>
      <c r="L4675" s="2">
        <v>0</v>
      </c>
      <c r="M4675" s="2">
        <v>0</v>
      </c>
      <c r="N4675" s="2">
        <v>0</v>
      </c>
      <c r="O4675" s="2">
        <v>515</v>
      </c>
      <c r="P4675" s="2">
        <v>0</v>
      </c>
      <c r="Q4675" s="2">
        <v>0</v>
      </c>
      <c r="R4675" s="2">
        <v>0</v>
      </c>
      <c r="S4675" s="2">
        <v>0</v>
      </c>
      <c r="T4675" s="2">
        <v>0</v>
      </c>
      <c r="U4675" s="2">
        <v>515</v>
      </c>
      <c r="V4675" t="s">
        <v>55</v>
      </c>
    </row>
    <row r="4676" spans="1:22" ht="15.75" hidden="1" thickBot="1" x14ac:dyDescent="0.3">
      <c r="A4676" t="s">
        <v>8153</v>
      </c>
      <c r="B4676" s="6" t="s">
        <v>10404</v>
      </c>
      <c r="C4676" t="s">
        <v>1</v>
      </c>
      <c r="D4676" t="s">
        <v>7706</v>
      </c>
      <c r="E4676" t="s">
        <v>10329</v>
      </c>
      <c r="F4676" t="s">
        <v>10330</v>
      </c>
      <c r="G4676">
        <v>6539</v>
      </c>
      <c r="H4676">
        <v>6539</v>
      </c>
      <c r="I4676">
        <v>6539</v>
      </c>
      <c r="J4676">
        <v>6539</v>
      </c>
      <c r="K4676">
        <v>0</v>
      </c>
      <c r="L4676" s="2">
        <v>0</v>
      </c>
      <c r="M4676" s="2">
        <v>0</v>
      </c>
      <c r="N4676" s="2">
        <v>0</v>
      </c>
      <c r="O4676" s="2">
        <v>47.32</v>
      </c>
      <c r="P4676" s="2">
        <v>0</v>
      </c>
      <c r="Q4676" s="2">
        <v>0</v>
      </c>
      <c r="R4676" s="2">
        <v>0</v>
      </c>
      <c r="S4676" s="2">
        <v>0</v>
      </c>
      <c r="T4676" s="2">
        <v>0</v>
      </c>
      <c r="U4676" s="2">
        <v>47.32</v>
      </c>
      <c r="V4676" t="s">
        <v>55</v>
      </c>
    </row>
    <row r="4677" spans="1:22" ht="15.75" hidden="1" thickBot="1" x14ac:dyDescent="0.3">
      <c r="A4677" t="s">
        <v>8153</v>
      </c>
      <c r="B4677" s="6" t="s">
        <v>10404</v>
      </c>
      <c r="C4677" t="s">
        <v>1</v>
      </c>
      <c r="D4677" t="s">
        <v>7706</v>
      </c>
      <c r="E4677" t="s">
        <v>10329</v>
      </c>
      <c r="F4677" t="s">
        <v>10330</v>
      </c>
      <c r="G4677">
        <v>6538</v>
      </c>
      <c r="H4677">
        <v>6538</v>
      </c>
      <c r="I4677">
        <v>6538</v>
      </c>
      <c r="J4677">
        <v>6538</v>
      </c>
      <c r="K4677">
        <v>0</v>
      </c>
      <c r="L4677" s="2">
        <v>0</v>
      </c>
      <c r="M4677" s="2">
        <v>0</v>
      </c>
      <c r="N4677" s="2">
        <v>0</v>
      </c>
      <c r="O4677" s="2">
        <v>396</v>
      </c>
      <c r="P4677" s="2">
        <v>0</v>
      </c>
      <c r="Q4677" s="2">
        <v>0</v>
      </c>
      <c r="R4677" s="2">
        <v>0</v>
      </c>
      <c r="S4677" s="2">
        <v>0</v>
      </c>
      <c r="T4677" s="2">
        <v>0</v>
      </c>
      <c r="U4677" s="2">
        <v>396</v>
      </c>
      <c r="V4677" t="s">
        <v>55</v>
      </c>
    </row>
    <row r="4678" spans="1:22" ht="15.75" hidden="1" thickBot="1" x14ac:dyDescent="0.3">
      <c r="A4678" t="s">
        <v>8153</v>
      </c>
      <c r="B4678" s="6" t="s">
        <v>10404</v>
      </c>
      <c r="C4678" t="s">
        <v>1</v>
      </c>
      <c r="D4678" t="s">
        <v>7706</v>
      </c>
      <c r="E4678" t="s">
        <v>10329</v>
      </c>
      <c r="F4678" t="s">
        <v>10330</v>
      </c>
      <c r="G4678">
        <v>6537</v>
      </c>
      <c r="H4678">
        <v>6537</v>
      </c>
      <c r="I4678">
        <v>6537</v>
      </c>
      <c r="J4678">
        <v>6537</v>
      </c>
      <c r="K4678">
        <v>0</v>
      </c>
      <c r="L4678" s="2">
        <v>0</v>
      </c>
      <c r="M4678" s="2">
        <v>0</v>
      </c>
      <c r="N4678" s="2">
        <v>0</v>
      </c>
      <c r="O4678" s="2">
        <v>72</v>
      </c>
      <c r="P4678" s="2">
        <v>0</v>
      </c>
      <c r="Q4678" s="2">
        <v>0</v>
      </c>
      <c r="R4678" s="2">
        <v>0</v>
      </c>
      <c r="S4678" s="2">
        <v>0</v>
      </c>
      <c r="T4678" s="2">
        <v>0</v>
      </c>
      <c r="U4678" s="2">
        <v>72</v>
      </c>
      <c r="V4678" t="s">
        <v>55</v>
      </c>
    </row>
    <row r="4679" spans="1:22" ht="15.75" hidden="1" thickBot="1" x14ac:dyDescent="0.3">
      <c r="A4679" t="s">
        <v>8153</v>
      </c>
      <c r="B4679" s="6" t="s">
        <v>10404</v>
      </c>
      <c r="C4679" t="s">
        <v>1</v>
      </c>
      <c r="D4679" t="s">
        <v>7706</v>
      </c>
      <c r="E4679" t="s">
        <v>10329</v>
      </c>
      <c r="F4679" t="s">
        <v>10330</v>
      </c>
      <c r="G4679">
        <v>6536</v>
      </c>
      <c r="H4679">
        <v>6536</v>
      </c>
      <c r="I4679">
        <v>6536</v>
      </c>
      <c r="J4679">
        <v>6536</v>
      </c>
      <c r="K4679">
        <v>0</v>
      </c>
      <c r="L4679" s="2">
        <v>0</v>
      </c>
      <c r="M4679" s="2">
        <v>0</v>
      </c>
      <c r="N4679" s="2">
        <v>0</v>
      </c>
      <c r="O4679" s="2">
        <v>56.65</v>
      </c>
      <c r="P4679" s="2">
        <v>0</v>
      </c>
      <c r="Q4679" s="2">
        <v>0</v>
      </c>
      <c r="R4679" s="2">
        <v>0</v>
      </c>
      <c r="S4679" s="2">
        <v>0</v>
      </c>
      <c r="T4679" s="2">
        <v>0</v>
      </c>
      <c r="U4679" s="2">
        <v>56.65</v>
      </c>
      <c r="V4679" t="s">
        <v>55</v>
      </c>
    </row>
    <row r="4680" spans="1:22" ht="15.75" hidden="1" thickBot="1" x14ac:dyDescent="0.3">
      <c r="A4680" t="s">
        <v>8153</v>
      </c>
      <c r="B4680" s="6" t="s">
        <v>10404</v>
      </c>
      <c r="C4680" t="s">
        <v>1</v>
      </c>
      <c r="D4680" t="s">
        <v>7706</v>
      </c>
      <c r="E4680" t="s">
        <v>10329</v>
      </c>
      <c r="F4680" t="s">
        <v>10330</v>
      </c>
      <c r="G4680">
        <v>6535</v>
      </c>
      <c r="H4680">
        <v>6535</v>
      </c>
      <c r="I4680">
        <v>6535</v>
      </c>
      <c r="J4680">
        <v>6535</v>
      </c>
      <c r="K4680">
        <v>0</v>
      </c>
      <c r="L4680" s="2">
        <v>0</v>
      </c>
      <c r="M4680" s="2">
        <v>0</v>
      </c>
      <c r="N4680" s="2">
        <v>0</v>
      </c>
      <c r="O4680" s="2">
        <v>80.86</v>
      </c>
      <c r="P4680" s="2">
        <v>0</v>
      </c>
      <c r="Q4680" s="2">
        <v>0</v>
      </c>
      <c r="R4680" s="2">
        <v>0</v>
      </c>
      <c r="S4680" s="2">
        <v>0</v>
      </c>
      <c r="T4680" s="2">
        <v>0</v>
      </c>
      <c r="U4680" s="2">
        <v>80.86</v>
      </c>
      <c r="V4680" t="s">
        <v>55</v>
      </c>
    </row>
    <row r="4681" spans="1:22" ht="15.75" hidden="1" thickBot="1" x14ac:dyDescent="0.3">
      <c r="A4681" t="s">
        <v>8153</v>
      </c>
      <c r="B4681" s="6" t="s">
        <v>10404</v>
      </c>
      <c r="C4681" t="s">
        <v>1</v>
      </c>
      <c r="D4681" t="s">
        <v>7706</v>
      </c>
      <c r="E4681" t="s">
        <v>10329</v>
      </c>
      <c r="F4681" t="s">
        <v>10330</v>
      </c>
      <c r="G4681">
        <v>6534</v>
      </c>
      <c r="H4681">
        <v>6534</v>
      </c>
      <c r="I4681">
        <v>6534</v>
      </c>
      <c r="J4681">
        <v>6534</v>
      </c>
      <c r="K4681">
        <v>0</v>
      </c>
      <c r="L4681" s="2">
        <v>0</v>
      </c>
      <c r="M4681" s="2">
        <v>0</v>
      </c>
      <c r="N4681" s="2">
        <v>0</v>
      </c>
      <c r="O4681" s="2">
        <v>780</v>
      </c>
      <c r="P4681" s="2">
        <v>0</v>
      </c>
      <c r="Q4681" s="2">
        <v>0</v>
      </c>
      <c r="R4681" s="2">
        <v>0</v>
      </c>
      <c r="S4681" s="2">
        <v>0</v>
      </c>
      <c r="T4681" s="2">
        <v>0</v>
      </c>
      <c r="U4681" s="2">
        <v>780</v>
      </c>
      <c r="V4681" t="s">
        <v>55</v>
      </c>
    </row>
    <row r="4682" spans="1:22" ht="15.75" hidden="1" thickBot="1" x14ac:dyDescent="0.3">
      <c r="A4682" t="s">
        <v>8153</v>
      </c>
      <c r="B4682" s="6" t="s">
        <v>10404</v>
      </c>
      <c r="C4682" t="s">
        <v>1</v>
      </c>
      <c r="D4682" t="s">
        <v>7706</v>
      </c>
      <c r="E4682" t="s">
        <v>10329</v>
      </c>
      <c r="F4682" t="s">
        <v>10330</v>
      </c>
      <c r="G4682">
        <v>6533</v>
      </c>
      <c r="H4682">
        <v>6533</v>
      </c>
      <c r="I4682">
        <v>6533</v>
      </c>
      <c r="J4682">
        <v>6533</v>
      </c>
      <c r="K4682">
        <v>0</v>
      </c>
      <c r="L4682" s="2">
        <v>0</v>
      </c>
      <c r="M4682" s="2">
        <v>0</v>
      </c>
      <c r="N4682" s="2">
        <v>0</v>
      </c>
      <c r="O4682" s="2">
        <v>66</v>
      </c>
      <c r="P4682" s="2">
        <v>0</v>
      </c>
      <c r="Q4682" s="2">
        <v>0</v>
      </c>
      <c r="R4682" s="2">
        <v>0</v>
      </c>
      <c r="S4682" s="2">
        <v>0</v>
      </c>
      <c r="T4682" s="2">
        <v>0</v>
      </c>
      <c r="U4682" s="2">
        <v>66</v>
      </c>
      <c r="V4682" t="s">
        <v>55</v>
      </c>
    </row>
    <row r="4683" spans="1:22" ht="15.75" hidden="1" thickBot="1" x14ac:dyDescent="0.3">
      <c r="A4683" t="s">
        <v>8153</v>
      </c>
      <c r="B4683" s="6" t="s">
        <v>10404</v>
      </c>
      <c r="C4683" t="s">
        <v>1</v>
      </c>
      <c r="D4683" t="s">
        <v>7706</v>
      </c>
      <c r="E4683" t="s">
        <v>10329</v>
      </c>
      <c r="F4683" t="s">
        <v>10330</v>
      </c>
      <c r="G4683">
        <v>6532</v>
      </c>
      <c r="H4683">
        <v>6532</v>
      </c>
      <c r="I4683">
        <v>6532</v>
      </c>
      <c r="J4683">
        <v>6532</v>
      </c>
      <c r="K4683">
        <v>0</v>
      </c>
      <c r="L4683" s="2">
        <v>0</v>
      </c>
      <c r="M4683" s="2">
        <v>0</v>
      </c>
      <c r="N4683" s="2">
        <v>0</v>
      </c>
      <c r="O4683" s="2">
        <v>160</v>
      </c>
      <c r="P4683" s="2">
        <v>0</v>
      </c>
      <c r="Q4683" s="2">
        <v>0</v>
      </c>
      <c r="R4683" s="2">
        <v>0</v>
      </c>
      <c r="S4683" s="2">
        <v>0</v>
      </c>
      <c r="T4683" s="2">
        <v>0</v>
      </c>
      <c r="U4683" s="2">
        <v>160</v>
      </c>
      <c r="V4683" t="s">
        <v>55</v>
      </c>
    </row>
    <row r="4684" spans="1:22" ht="15.75" hidden="1" thickBot="1" x14ac:dyDescent="0.3">
      <c r="A4684" t="s">
        <v>8153</v>
      </c>
      <c r="B4684" s="6" t="s">
        <v>10404</v>
      </c>
      <c r="C4684" t="s">
        <v>1</v>
      </c>
      <c r="D4684" t="s">
        <v>7706</v>
      </c>
      <c r="E4684" t="s">
        <v>10329</v>
      </c>
      <c r="F4684" t="s">
        <v>10330</v>
      </c>
      <c r="G4684">
        <v>6531</v>
      </c>
      <c r="H4684">
        <v>6531</v>
      </c>
      <c r="I4684">
        <v>6531</v>
      </c>
      <c r="J4684">
        <v>6531</v>
      </c>
      <c r="K4684">
        <v>0</v>
      </c>
      <c r="L4684" s="2">
        <v>0</v>
      </c>
      <c r="M4684" s="2">
        <v>0</v>
      </c>
      <c r="N4684" s="2">
        <v>0</v>
      </c>
      <c r="O4684" s="2">
        <v>27.45</v>
      </c>
      <c r="P4684" s="2">
        <v>0</v>
      </c>
      <c r="Q4684" s="2">
        <v>0</v>
      </c>
      <c r="R4684" s="2">
        <v>0</v>
      </c>
      <c r="S4684" s="2">
        <v>0</v>
      </c>
      <c r="T4684" s="2">
        <v>0</v>
      </c>
      <c r="U4684" s="2">
        <v>27.45</v>
      </c>
      <c r="V4684" t="s">
        <v>55</v>
      </c>
    </row>
    <row r="4685" spans="1:22" ht="15.75" hidden="1" thickBot="1" x14ac:dyDescent="0.3">
      <c r="A4685" t="s">
        <v>8153</v>
      </c>
      <c r="B4685" s="6" t="s">
        <v>10404</v>
      </c>
      <c r="C4685" t="s">
        <v>1</v>
      </c>
      <c r="D4685" t="s">
        <v>7706</v>
      </c>
      <c r="E4685" t="s">
        <v>10329</v>
      </c>
      <c r="F4685" t="s">
        <v>10330</v>
      </c>
      <c r="G4685">
        <v>6530</v>
      </c>
      <c r="H4685">
        <v>6530</v>
      </c>
      <c r="I4685">
        <v>6530</v>
      </c>
      <c r="J4685">
        <v>6530</v>
      </c>
      <c r="K4685">
        <v>0</v>
      </c>
      <c r="L4685" s="2">
        <v>0</v>
      </c>
      <c r="M4685" s="2">
        <v>0</v>
      </c>
      <c r="N4685" s="2">
        <v>0</v>
      </c>
      <c r="O4685" s="2">
        <v>135</v>
      </c>
      <c r="P4685" s="2">
        <v>0</v>
      </c>
      <c r="Q4685" s="2">
        <v>0</v>
      </c>
      <c r="R4685" s="2">
        <v>0</v>
      </c>
      <c r="S4685" s="2">
        <v>0</v>
      </c>
      <c r="T4685" s="2">
        <v>0</v>
      </c>
      <c r="U4685" s="2">
        <v>135</v>
      </c>
      <c r="V4685" t="s">
        <v>55</v>
      </c>
    </row>
    <row r="4686" spans="1:22" ht="15.75" hidden="1" thickBot="1" x14ac:dyDescent="0.3">
      <c r="A4686" t="s">
        <v>8153</v>
      </c>
      <c r="B4686" s="6" t="s">
        <v>10404</v>
      </c>
      <c r="C4686" t="s">
        <v>1</v>
      </c>
      <c r="D4686" t="s">
        <v>7706</v>
      </c>
      <c r="E4686" t="s">
        <v>10329</v>
      </c>
      <c r="F4686" t="s">
        <v>10330</v>
      </c>
      <c r="G4686">
        <v>6529</v>
      </c>
      <c r="H4686">
        <v>6529</v>
      </c>
      <c r="I4686">
        <v>6529</v>
      </c>
      <c r="J4686">
        <v>6529</v>
      </c>
      <c r="K4686">
        <v>0</v>
      </c>
      <c r="L4686" s="2">
        <v>0</v>
      </c>
      <c r="M4686" s="2">
        <v>0</v>
      </c>
      <c r="N4686" s="2">
        <v>0</v>
      </c>
      <c r="O4686" s="2">
        <v>306.5</v>
      </c>
      <c r="P4686" s="2">
        <v>0</v>
      </c>
      <c r="Q4686" s="2">
        <v>0</v>
      </c>
      <c r="R4686" s="2">
        <v>0</v>
      </c>
      <c r="S4686" s="2">
        <v>0</v>
      </c>
      <c r="T4686" s="2">
        <v>0</v>
      </c>
      <c r="U4686" s="2">
        <v>306.5</v>
      </c>
      <c r="V4686" t="s">
        <v>55</v>
      </c>
    </row>
    <row r="4687" spans="1:22" ht="15.75" hidden="1" thickBot="1" x14ac:dyDescent="0.3">
      <c r="A4687" t="s">
        <v>8153</v>
      </c>
      <c r="B4687" s="6" t="s">
        <v>10404</v>
      </c>
      <c r="C4687" t="s">
        <v>1</v>
      </c>
      <c r="D4687" t="s">
        <v>7706</v>
      </c>
      <c r="E4687" t="s">
        <v>10329</v>
      </c>
      <c r="F4687" t="s">
        <v>10330</v>
      </c>
      <c r="G4687">
        <v>6528</v>
      </c>
      <c r="H4687">
        <v>6528</v>
      </c>
      <c r="I4687">
        <v>6528</v>
      </c>
      <c r="J4687">
        <v>6528</v>
      </c>
      <c r="K4687">
        <v>0</v>
      </c>
      <c r="L4687" s="2">
        <v>0</v>
      </c>
      <c r="M4687" s="2">
        <v>0</v>
      </c>
      <c r="N4687" s="2">
        <v>0</v>
      </c>
      <c r="O4687" s="2">
        <v>147</v>
      </c>
      <c r="P4687" s="2">
        <v>0</v>
      </c>
      <c r="Q4687" s="2">
        <v>0</v>
      </c>
      <c r="R4687" s="2">
        <v>0</v>
      </c>
      <c r="S4687" s="2">
        <v>0</v>
      </c>
      <c r="T4687" s="2">
        <v>0</v>
      </c>
      <c r="U4687" s="2">
        <v>147</v>
      </c>
      <c r="V4687" t="s">
        <v>55</v>
      </c>
    </row>
    <row r="4688" spans="1:22" ht="15.75" hidden="1" thickBot="1" x14ac:dyDescent="0.3">
      <c r="A4688" t="s">
        <v>8153</v>
      </c>
      <c r="B4688" s="6" t="s">
        <v>10404</v>
      </c>
      <c r="C4688" t="s">
        <v>1</v>
      </c>
      <c r="D4688" t="s">
        <v>7706</v>
      </c>
      <c r="E4688" t="s">
        <v>10329</v>
      </c>
      <c r="F4688" t="s">
        <v>10330</v>
      </c>
      <c r="G4688">
        <v>6527</v>
      </c>
      <c r="H4688">
        <v>6527</v>
      </c>
      <c r="I4688">
        <v>6527</v>
      </c>
      <c r="J4688">
        <v>6527</v>
      </c>
      <c r="K4688">
        <v>0</v>
      </c>
      <c r="L4688" s="2">
        <v>0</v>
      </c>
      <c r="M4688" s="2">
        <v>0</v>
      </c>
      <c r="N4688" s="2">
        <v>0</v>
      </c>
      <c r="O4688" s="2">
        <v>852.7</v>
      </c>
      <c r="P4688" s="2">
        <v>0</v>
      </c>
      <c r="Q4688" s="2">
        <v>0</v>
      </c>
      <c r="R4688" s="2">
        <v>0</v>
      </c>
      <c r="S4688" s="2">
        <v>0</v>
      </c>
      <c r="T4688" s="2">
        <v>0</v>
      </c>
      <c r="U4688" s="2">
        <v>852.7</v>
      </c>
      <c r="V4688" t="s">
        <v>55</v>
      </c>
    </row>
    <row r="4689" spans="1:22" ht="15.75" hidden="1" thickBot="1" x14ac:dyDescent="0.3">
      <c r="A4689" t="s">
        <v>8153</v>
      </c>
      <c r="B4689" s="6" t="s">
        <v>10404</v>
      </c>
      <c r="C4689" t="s">
        <v>1</v>
      </c>
      <c r="D4689" t="s">
        <v>7706</v>
      </c>
      <c r="E4689" t="s">
        <v>10329</v>
      </c>
      <c r="F4689" t="s">
        <v>10330</v>
      </c>
      <c r="G4689">
        <v>6526</v>
      </c>
      <c r="H4689">
        <v>6526</v>
      </c>
      <c r="I4689">
        <v>6526</v>
      </c>
      <c r="J4689">
        <v>6526</v>
      </c>
      <c r="K4689">
        <v>0</v>
      </c>
      <c r="L4689" s="2">
        <v>0</v>
      </c>
      <c r="M4689" s="2">
        <v>0</v>
      </c>
      <c r="N4689" s="2">
        <v>0</v>
      </c>
      <c r="O4689" s="2">
        <v>26</v>
      </c>
      <c r="P4689" s="2">
        <v>0</v>
      </c>
      <c r="Q4689" s="2">
        <v>0</v>
      </c>
      <c r="R4689" s="2">
        <v>0</v>
      </c>
      <c r="S4689" s="2">
        <v>0</v>
      </c>
      <c r="T4689" s="2">
        <v>0</v>
      </c>
      <c r="U4689" s="2">
        <v>26</v>
      </c>
      <c r="V4689" t="s">
        <v>55</v>
      </c>
    </row>
    <row r="4690" spans="1:22" ht="15.75" hidden="1" thickBot="1" x14ac:dyDescent="0.3">
      <c r="A4690" t="s">
        <v>8153</v>
      </c>
      <c r="B4690" s="6" t="s">
        <v>10404</v>
      </c>
      <c r="C4690" t="s">
        <v>1</v>
      </c>
      <c r="D4690" t="s">
        <v>7706</v>
      </c>
      <c r="E4690" t="s">
        <v>10329</v>
      </c>
      <c r="F4690" t="s">
        <v>10330</v>
      </c>
      <c r="G4690">
        <v>6525</v>
      </c>
      <c r="H4690">
        <v>6525</v>
      </c>
      <c r="I4690">
        <v>6525</v>
      </c>
      <c r="J4690">
        <v>6525</v>
      </c>
      <c r="K4690">
        <v>0</v>
      </c>
      <c r="L4690" s="2">
        <v>0</v>
      </c>
      <c r="M4690" s="2">
        <v>0</v>
      </c>
      <c r="N4690" s="2">
        <v>0</v>
      </c>
      <c r="O4690" s="2">
        <v>39.6</v>
      </c>
      <c r="P4690" s="2">
        <v>0</v>
      </c>
      <c r="Q4690" s="2">
        <v>0</v>
      </c>
      <c r="R4690" s="2">
        <v>0</v>
      </c>
      <c r="S4690" s="2">
        <v>0</v>
      </c>
      <c r="T4690" s="2">
        <v>0</v>
      </c>
      <c r="U4690" s="2">
        <v>39.6</v>
      </c>
      <c r="V4690" t="s">
        <v>55</v>
      </c>
    </row>
    <row r="4691" spans="1:22" ht="15.75" hidden="1" thickBot="1" x14ac:dyDescent="0.3">
      <c r="A4691" t="s">
        <v>8153</v>
      </c>
      <c r="B4691" s="6" t="s">
        <v>10404</v>
      </c>
      <c r="C4691" t="s">
        <v>1</v>
      </c>
      <c r="D4691" t="s">
        <v>7706</v>
      </c>
      <c r="E4691" t="s">
        <v>10329</v>
      </c>
      <c r="F4691" t="s">
        <v>10330</v>
      </c>
      <c r="G4691">
        <v>6524</v>
      </c>
      <c r="H4691">
        <v>6524</v>
      </c>
      <c r="I4691">
        <v>6524</v>
      </c>
      <c r="J4691">
        <v>6524</v>
      </c>
      <c r="K4691">
        <v>0</v>
      </c>
      <c r="L4691" s="2">
        <v>0</v>
      </c>
      <c r="M4691" s="2">
        <v>0</v>
      </c>
      <c r="N4691" s="2">
        <v>0</v>
      </c>
      <c r="O4691" s="2">
        <v>55</v>
      </c>
      <c r="P4691" s="2">
        <v>0</v>
      </c>
      <c r="Q4691" s="2">
        <v>0</v>
      </c>
      <c r="R4691" s="2">
        <v>0</v>
      </c>
      <c r="S4691" s="2">
        <v>0</v>
      </c>
      <c r="T4691" s="2">
        <v>0</v>
      </c>
      <c r="U4691" s="2">
        <v>55</v>
      </c>
      <c r="V4691" t="s">
        <v>55</v>
      </c>
    </row>
    <row r="4692" spans="1:22" ht="15.75" hidden="1" thickBot="1" x14ac:dyDescent="0.3">
      <c r="A4692" t="s">
        <v>8153</v>
      </c>
      <c r="B4692" s="6" t="s">
        <v>10404</v>
      </c>
      <c r="C4692" t="s">
        <v>1</v>
      </c>
      <c r="D4692" t="s">
        <v>7706</v>
      </c>
      <c r="E4692" t="s">
        <v>10329</v>
      </c>
      <c r="F4692" t="s">
        <v>10330</v>
      </c>
      <c r="G4692">
        <v>6523</v>
      </c>
      <c r="H4692">
        <v>6523</v>
      </c>
      <c r="I4692">
        <v>6523</v>
      </c>
      <c r="J4692">
        <v>6523</v>
      </c>
      <c r="K4692">
        <v>0</v>
      </c>
      <c r="L4692" s="2">
        <v>0</v>
      </c>
      <c r="M4692" s="2">
        <v>0</v>
      </c>
      <c r="N4692" s="2">
        <v>0</v>
      </c>
      <c r="O4692" s="2">
        <v>483.9</v>
      </c>
      <c r="P4692" s="2">
        <v>0</v>
      </c>
      <c r="Q4692" s="2">
        <v>0</v>
      </c>
      <c r="R4692" s="2">
        <v>0</v>
      </c>
      <c r="S4692" s="2">
        <v>0</v>
      </c>
      <c r="T4692" s="2">
        <v>0</v>
      </c>
      <c r="U4692" s="2">
        <v>483.9</v>
      </c>
      <c r="V4692" t="s">
        <v>55</v>
      </c>
    </row>
    <row r="4693" spans="1:22" ht="15.75" hidden="1" thickBot="1" x14ac:dyDescent="0.3">
      <c r="A4693" t="s">
        <v>8153</v>
      </c>
      <c r="B4693" s="6" t="s">
        <v>10404</v>
      </c>
      <c r="C4693" t="s">
        <v>1</v>
      </c>
      <c r="D4693" t="s">
        <v>7706</v>
      </c>
      <c r="E4693" t="s">
        <v>10329</v>
      </c>
      <c r="F4693" t="s">
        <v>10330</v>
      </c>
      <c r="G4693">
        <v>6522</v>
      </c>
      <c r="H4693">
        <v>6522</v>
      </c>
      <c r="I4693">
        <v>6522</v>
      </c>
      <c r="J4693">
        <v>6522</v>
      </c>
      <c r="K4693">
        <v>0</v>
      </c>
      <c r="L4693" s="2">
        <v>0</v>
      </c>
      <c r="M4693" s="2">
        <v>0</v>
      </c>
      <c r="N4693" s="2">
        <v>0</v>
      </c>
      <c r="O4693" s="2">
        <v>36</v>
      </c>
      <c r="P4693" s="2">
        <v>0</v>
      </c>
      <c r="Q4693" s="2">
        <v>0</v>
      </c>
      <c r="R4693" s="2">
        <v>0</v>
      </c>
      <c r="S4693" s="2">
        <v>0</v>
      </c>
      <c r="T4693" s="2">
        <v>0</v>
      </c>
      <c r="U4693" s="2">
        <v>36</v>
      </c>
      <c r="V4693" t="s">
        <v>55</v>
      </c>
    </row>
    <row r="4694" spans="1:22" ht="15.75" hidden="1" thickBot="1" x14ac:dyDescent="0.3">
      <c r="A4694" t="s">
        <v>8153</v>
      </c>
      <c r="B4694" s="6" t="s">
        <v>10404</v>
      </c>
      <c r="C4694" t="s">
        <v>1</v>
      </c>
      <c r="D4694" t="s">
        <v>7706</v>
      </c>
      <c r="E4694" t="s">
        <v>10329</v>
      </c>
      <c r="F4694" t="s">
        <v>10330</v>
      </c>
      <c r="G4694">
        <v>6521</v>
      </c>
      <c r="H4694">
        <v>6521</v>
      </c>
      <c r="I4694">
        <v>6521</v>
      </c>
      <c r="J4694">
        <v>6521</v>
      </c>
      <c r="K4694">
        <v>0</v>
      </c>
      <c r="L4694" s="2">
        <v>0</v>
      </c>
      <c r="M4694" s="2">
        <v>0</v>
      </c>
      <c r="N4694" s="2">
        <v>0</v>
      </c>
      <c r="O4694" s="2">
        <v>66</v>
      </c>
      <c r="P4694" s="2">
        <v>0</v>
      </c>
      <c r="Q4694" s="2">
        <v>0</v>
      </c>
      <c r="R4694" s="2">
        <v>0</v>
      </c>
      <c r="S4694" s="2">
        <v>0</v>
      </c>
      <c r="T4694" s="2">
        <v>0</v>
      </c>
      <c r="U4694" s="2">
        <v>66</v>
      </c>
      <c r="V4694" t="s">
        <v>55</v>
      </c>
    </row>
    <row r="4695" spans="1:22" ht="15.75" hidden="1" thickBot="1" x14ac:dyDescent="0.3">
      <c r="A4695" t="s">
        <v>8153</v>
      </c>
      <c r="B4695" s="6" t="s">
        <v>10404</v>
      </c>
      <c r="C4695" t="s">
        <v>1</v>
      </c>
      <c r="D4695" t="s">
        <v>7706</v>
      </c>
      <c r="E4695" t="s">
        <v>10329</v>
      </c>
      <c r="F4695" t="s">
        <v>10330</v>
      </c>
      <c r="G4695">
        <v>6520</v>
      </c>
      <c r="H4695">
        <v>6520</v>
      </c>
      <c r="I4695">
        <v>6520</v>
      </c>
      <c r="J4695">
        <v>6520</v>
      </c>
      <c r="K4695">
        <v>0</v>
      </c>
      <c r="L4695" s="2">
        <v>0</v>
      </c>
      <c r="M4695" s="2">
        <v>0</v>
      </c>
      <c r="N4695" s="2">
        <v>0</v>
      </c>
      <c r="O4695" s="2">
        <v>41.6</v>
      </c>
      <c r="P4695" s="2">
        <v>0</v>
      </c>
      <c r="Q4695" s="2">
        <v>0</v>
      </c>
      <c r="R4695" s="2">
        <v>0</v>
      </c>
      <c r="S4695" s="2">
        <v>0</v>
      </c>
      <c r="T4695" s="2">
        <v>0</v>
      </c>
      <c r="U4695" s="2">
        <v>41.6</v>
      </c>
      <c r="V4695" t="s">
        <v>55</v>
      </c>
    </row>
    <row r="4696" spans="1:22" ht="15.75" hidden="1" thickBot="1" x14ac:dyDescent="0.3">
      <c r="A4696" t="s">
        <v>8153</v>
      </c>
      <c r="B4696" s="6" t="s">
        <v>10404</v>
      </c>
      <c r="C4696" t="s">
        <v>1</v>
      </c>
      <c r="D4696" t="s">
        <v>7706</v>
      </c>
      <c r="E4696" t="s">
        <v>10329</v>
      </c>
      <c r="F4696" t="s">
        <v>10330</v>
      </c>
      <c r="G4696">
        <v>6519</v>
      </c>
      <c r="H4696">
        <v>6519</v>
      </c>
      <c r="I4696">
        <v>6519</v>
      </c>
      <c r="J4696">
        <v>6519</v>
      </c>
      <c r="K4696">
        <v>0</v>
      </c>
      <c r="L4696" s="2">
        <v>0</v>
      </c>
      <c r="M4696" s="2">
        <v>0</v>
      </c>
      <c r="N4696" s="2">
        <v>0</v>
      </c>
      <c r="O4696" s="2">
        <v>4.95</v>
      </c>
      <c r="P4696" s="2">
        <v>0</v>
      </c>
      <c r="Q4696" s="2">
        <v>0</v>
      </c>
      <c r="R4696" s="2">
        <v>0</v>
      </c>
      <c r="S4696" s="2">
        <v>0</v>
      </c>
      <c r="T4696" s="2">
        <v>0</v>
      </c>
      <c r="U4696" s="2">
        <v>4.95</v>
      </c>
      <c r="V4696" t="s">
        <v>55</v>
      </c>
    </row>
    <row r="4697" spans="1:22" ht="15.75" hidden="1" thickBot="1" x14ac:dyDescent="0.3">
      <c r="A4697" t="s">
        <v>8153</v>
      </c>
      <c r="B4697" s="6" t="s">
        <v>10404</v>
      </c>
      <c r="C4697" t="s">
        <v>1</v>
      </c>
      <c r="D4697" t="s">
        <v>7706</v>
      </c>
      <c r="E4697" t="s">
        <v>10329</v>
      </c>
      <c r="F4697" t="s">
        <v>10330</v>
      </c>
      <c r="G4697">
        <v>6518</v>
      </c>
      <c r="H4697">
        <v>6518</v>
      </c>
      <c r="I4697">
        <v>6518</v>
      </c>
      <c r="J4697">
        <v>6518</v>
      </c>
      <c r="K4697">
        <v>0</v>
      </c>
      <c r="L4697" s="2">
        <v>0</v>
      </c>
      <c r="M4697" s="2">
        <v>0</v>
      </c>
      <c r="N4697" s="2">
        <v>0</v>
      </c>
      <c r="O4697" s="2">
        <v>114.2</v>
      </c>
      <c r="P4697" s="2">
        <v>0</v>
      </c>
      <c r="Q4697" s="2">
        <v>0</v>
      </c>
      <c r="R4697" s="2">
        <v>0</v>
      </c>
      <c r="S4697" s="2">
        <v>0</v>
      </c>
      <c r="T4697" s="2">
        <v>0</v>
      </c>
      <c r="U4697" s="2">
        <v>114.2</v>
      </c>
      <c r="V4697" t="s">
        <v>55</v>
      </c>
    </row>
    <row r="4698" spans="1:22" ht="15.75" hidden="1" thickBot="1" x14ac:dyDescent="0.3">
      <c r="A4698" t="s">
        <v>8153</v>
      </c>
      <c r="B4698" s="6" t="s">
        <v>10404</v>
      </c>
      <c r="C4698" t="s">
        <v>1</v>
      </c>
      <c r="D4698" t="s">
        <v>7706</v>
      </c>
      <c r="E4698" t="s">
        <v>10329</v>
      </c>
      <c r="F4698" t="s">
        <v>10330</v>
      </c>
      <c r="G4698">
        <v>6517</v>
      </c>
      <c r="H4698">
        <v>6517</v>
      </c>
      <c r="I4698">
        <v>6517</v>
      </c>
      <c r="J4698">
        <v>6517</v>
      </c>
      <c r="K4698">
        <v>0</v>
      </c>
      <c r="L4698" s="2">
        <v>0</v>
      </c>
      <c r="M4698" s="2">
        <v>0</v>
      </c>
      <c r="N4698" s="2">
        <v>0</v>
      </c>
      <c r="O4698" s="2">
        <v>16.239999999999998</v>
      </c>
      <c r="P4698" s="2">
        <v>0</v>
      </c>
      <c r="Q4698" s="2">
        <v>0</v>
      </c>
      <c r="R4698" s="2">
        <v>0</v>
      </c>
      <c r="S4698" s="2">
        <v>0</v>
      </c>
      <c r="T4698" s="2">
        <v>0</v>
      </c>
      <c r="U4698" s="2">
        <v>16.239999999999998</v>
      </c>
      <c r="V4698" t="s">
        <v>55</v>
      </c>
    </row>
    <row r="4699" spans="1:22" ht="15.75" hidden="1" thickBot="1" x14ac:dyDescent="0.3">
      <c r="A4699" t="s">
        <v>8153</v>
      </c>
      <c r="B4699" s="6" t="s">
        <v>10404</v>
      </c>
      <c r="C4699" t="s">
        <v>1</v>
      </c>
      <c r="D4699" t="s">
        <v>7706</v>
      </c>
      <c r="E4699" t="s">
        <v>10329</v>
      </c>
      <c r="F4699" t="s">
        <v>10330</v>
      </c>
      <c r="G4699">
        <v>6516</v>
      </c>
      <c r="H4699">
        <v>6516</v>
      </c>
      <c r="I4699">
        <v>6516</v>
      </c>
      <c r="J4699">
        <v>6516</v>
      </c>
      <c r="K4699">
        <v>0</v>
      </c>
      <c r="L4699" s="2">
        <v>0</v>
      </c>
      <c r="M4699" s="2">
        <v>0</v>
      </c>
      <c r="N4699" s="2">
        <v>0</v>
      </c>
      <c r="O4699" s="2">
        <v>578.1</v>
      </c>
      <c r="P4699" s="2">
        <v>0</v>
      </c>
      <c r="Q4699" s="2">
        <v>0</v>
      </c>
      <c r="R4699" s="2">
        <v>0</v>
      </c>
      <c r="S4699" s="2">
        <v>0</v>
      </c>
      <c r="T4699" s="2">
        <v>0</v>
      </c>
      <c r="U4699" s="2">
        <v>578.1</v>
      </c>
      <c r="V4699" t="s">
        <v>55</v>
      </c>
    </row>
    <row r="4700" spans="1:22" ht="15.75" hidden="1" thickBot="1" x14ac:dyDescent="0.3">
      <c r="A4700" t="s">
        <v>8153</v>
      </c>
      <c r="B4700" s="6" t="s">
        <v>10404</v>
      </c>
      <c r="C4700" t="s">
        <v>1</v>
      </c>
      <c r="D4700" t="s">
        <v>7706</v>
      </c>
      <c r="E4700" t="s">
        <v>10329</v>
      </c>
      <c r="F4700" t="s">
        <v>10330</v>
      </c>
      <c r="G4700">
        <v>6515</v>
      </c>
      <c r="H4700">
        <v>6515</v>
      </c>
      <c r="I4700">
        <v>6515</v>
      </c>
      <c r="J4700">
        <v>6515</v>
      </c>
      <c r="K4700">
        <v>0</v>
      </c>
      <c r="L4700" s="2">
        <v>0</v>
      </c>
      <c r="M4700" s="2">
        <v>0</v>
      </c>
      <c r="N4700" s="2">
        <v>0</v>
      </c>
      <c r="O4700" s="2">
        <v>445.5</v>
      </c>
      <c r="P4700" s="2">
        <v>0</v>
      </c>
      <c r="Q4700" s="2">
        <v>0</v>
      </c>
      <c r="R4700" s="2">
        <v>0</v>
      </c>
      <c r="S4700" s="2">
        <v>0</v>
      </c>
      <c r="T4700" s="2">
        <v>0</v>
      </c>
      <c r="U4700" s="2">
        <v>445.5</v>
      </c>
      <c r="V4700" t="s">
        <v>55</v>
      </c>
    </row>
    <row r="4701" spans="1:22" ht="15.75" hidden="1" thickBot="1" x14ac:dyDescent="0.3">
      <c r="A4701" t="s">
        <v>8153</v>
      </c>
      <c r="B4701" s="6" t="s">
        <v>10404</v>
      </c>
      <c r="C4701" t="s">
        <v>1</v>
      </c>
      <c r="D4701" t="s">
        <v>7706</v>
      </c>
      <c r="E4701" t="s">
        <v>10329</v>
      </c>
      <c r="F4701" t="s">
        <v>10330</v>
      </c>
      <c r="G4701">
        <v>6514</v>
      </c>
      <c r="H4701">
        <v>6514</v>
      </c>
      <c r="I4701">
        <v>6514</v>
      </c>
      <c r="J4701">
        <v>6514</v>
      </c>
      <c r="K4701">
        <v>0</v>
      </c>
      <c r="L4701" s="2">
        <v>0</v>
      </c>
      <c r="M4701" s="2">
        <v>0</v>
      </c>
      <c r="N4701" s="2">
        <v>0</v>
      </c>
      <c r="O4701" s="2">
        <v>27.5</v>
      </c>
      <c r="P4701" s="2">
        <v>0</v>
      </c>
      <c r="Q4701" s="2">
        <v>0</v>
      </c>
      <c r="R4701" s="2">
        <v>0</v>
      </c>
      <c r="S4701" s="2">
        <v>0</v>
      </c>
      <c r="T4701" s="2">
        <v>0</v>
      </c>
      <c r="U4701" s="2">
        <v>27.5</v>
      </c>
      <c r="V4701" t="s">
        <v>55</v>
      </c>
    </row>
    <row r="4702" spans="1:22" ht="15.75" hidden="1" thickBot="1" x14ac:dyDescent="0.3">
      <c r="A4702" t="s">
        <v>8153</v>
      </c>
      <c r="B4702" s="6" t="s">
        <v>10404</v>
      </c>
      <c r="C4702" t="s">
        <v>1</v>
      </c>
      <c r="D4702" t="s">
        <v>7706</v>
      </c>
      <c r="E4702" t="s">
        <v>10329</v>
      </c>
      <c r="F4702" t="s">
        <v>10330</v>
      </c>
      <c r="G4702">
        <v>6513</v>
      </c>
      <c r="H4702">
        <v>6513</v>
      </c>
      <c r="I4702">
        <v>6513</v>
      </c>
      <c r="J4702">
        <v>6513</v>
      </c>
      <c r="K4702">
        <v>0</v>
      </c>
      <c r="L4702" s="2">
        <v>0</v>
      </c>
      <c r="M4702" s="2">
        <v>0</v>
      </c>
      <c r="N4702" s="2">
        <v>0</v>
      </c>
      <c r="O4702" s="2">
        <v>123.75</v>
      </c>
      <c r="P4702" s="2">
        <v>0</v>
      </c>
      <c r="Q4702" s="2">
        <v>0</v>
      </c>
      <c r="R4702" s="2">
        <v>0</v>
      </c>
      <c r="S4702" s="2">
        <v>0</v>
      </c>
      <c r="T4702" s="2">
        <v>0</v>
      </c>
      <c r="U4702" s="2">
        <v>123.75</v>
      </c>
      <c r="V4702" t="s">
        <v>55</v>
      </c>
    </row>
    <row r="4703" spans="1:22" ht="15.75" hidden="1" thickBot="1" x14ac:dyDescent="0.3">
      <c r="A4703" t="s">
        <v>8153</v>
      </c>
      <c r="B4703" s="6" t="s">
        <v>10403</v>
      </c>
      <c r="C4703" t="s">
        <v>1</v>
      </c>
      <c r="D4703" t="s">
        <v>7706</v>
      </c>
      <c r="E4703" t="s">
        <v>10329</v>
      </c>
      <c r="F4703" t="s">
        <v>10330</v>
      </c>
      <c r="G4703">
        <v>6512</v>
      </c>
      <c r="H4703">
        <v>6512</v>
      </c>
      <c r="I4703">
        <v>6512</v>
      </c>
      <c r="J4703">
        <v>6512</v>
      </c>
      <c r="K4703">
        <v>0</v>
      </c>
      <c r="L4703" s="2">
        <v>0</v>
      </c>
      <c r="M4703" s="2">
        <v>0</v>
      </c>
      <c r="N4703" s="2">
        <v>0</v>
      </c>
      <c r="O4703" s="2">
        <v>66</v>
      </c>
      <c r="P4703" s="2">
        <v>0</v>
      </c>
      <c r="Q4703" s="2">
        <v>0</v>
      </c>
      <c r="R4703" s="2">
        <v>0</v>
      </c>
      <c r="S4703" s="2">
        <v>0</v>
      </c>
      <c r="T4703" s="2">
        <v>0</v>
      </c>
      <c r="U4703" s="2">
        <v>66</v>
      </c>
      <c r="V4703" t="s">
        <v>55</v>
      </c>
    </row>
    <row r="4704" spans="1:22" ht="15.75" hidden="1" thickBot="1" x14ac:dyDescent="0.3">
      <c r="A4704" t="s">
        <v>8153</v>
      </c>
      <c r="B4704" s="6" t="s">
        <v>10403</v>
      </c>
      <c r="C4704" t="s">
        <v>1</v>
      </c>
      <c r="D4704" t="s">
        <v>7706</v>
      </c>
      <c r="E4704" t="s">
        <v>10329</v>
      </c>
      <c r="F4704" t="s">
        <v>10330</v>
      </c>
      <c r="G4704">
        <v>6511</v>
      </c>
      <c r="H4704">
        <v>6511</v>
      </c>
      <c r="I4704">
        <v>6511</v>
      </c>
      <c r="J4704">
        <v>6511</v>
      </c>
      <c r="K4704">
        <v>0</v>
      </c>
      <c r="L4704" s="2">
        <v>0</v>
      </c>
      <c r="M4704" s="2">
        <v>0</v>
      </c>
      <c r="N4704" s="2">
        <v>0</v>
      </c>
      <c r="O4704" s="2">
        <v>527.9</v>
      </c>
      <c r="P4704" s="2">
        <v>0</v>
      </c>
      <c r="Q4704" s="2">
        <v>0</v>
      </c>
      <c r="R4704" s="2">
        <v>0</v>
      </c>
      <c r="S4704" s="2">
        <v>0</v>
      </c>
      <c r="T4704" s="2">
        <v>0</v>
      </c>
      <c r="U4704" s="2">
        <v>527.9</v>
      </c>
      <c r="V4704" t="s">
        <v>55</v>
      </c>
    </row>
    <row r="4705" spans="1:22" ht="15.75" hidden="1" thickBot="1" x14ac:dyDescent="0.3">
      <c r="A4705" t="s">
        <v>8153</v>
      </c>
      <c r="B4705" s="6" t="s">
        <v>10403</v>
      </c>
      <c r="C4705" t="s">
        <v>1</v>
      </c>
      <c r="D4705" t="s">
        <v>7706</v>
      </c>
      <c r="E4705" t="s">
        <v>10329</v>
      </c>
      <c r="F4705" t="s">
        <v>10330</v>
      </c>
      <c r="G4705">
        <v>6510</v>
      </c>
      <c r="H4705">
        <v>6510</v>
      </c>
      <c r="I4705">
        <v>6510</v>
      </c>
      <c r="J4705">
        <v>6510</v>
      </c>
      <c r="K4705">
        <v>0</v>
      </c>
      <c r="L4705" s="2">
        <v>0</v>
      </c>
      <c r="M4705" s="2">
        <v>0</v>
      </c>
      <c r="N4705" s="2">
        <v>0</v>
      </c>
      <c r="O4705" s="2">
        <v>647.25</v>
      </c>
      <c r="P4705" s="2">
        <v>0</v>
      </c>
      <c r="Q4705" s="2">
        <v>0</v>
      </c>
      <c r="R4705" s="2">
        <v>0</v>
      </c>
      <c r="S4705" s="2">
        <v>0</v>
      </c>
      <c r="T4705" s="2">
        <v>0</v>
      </c>
      <c r="U4705" s="2">
        <v>647.25</v>
      </c>
      <c r="V4705" t="s">
        <v>55</v>
      </c>
    </row>
    <row r="4706" spans="1:22" ht="15.75" hidden="1" thickBot="1" x14ac:dyDescent="0.3">
      <c r="A4706" t="s">
        <v>8153</v>
      </c>
      <c r="B4706" s="6" t="s">
        <v>10403</v>
      </c>
      <c r="C4706" t="s">
        <v>1</v>
      </c>
      <c r="D4706" t="s">
        <v>7706</v>
      </c>
      <c r="E4706" t="s">
        <v>10329</v>
      </c>
      <c r="F4706" t="s">
        <v>10330</v>
      </c>
      <c r="G4706">
        <v>6509</v>
      </c>
      <c r="H4706">
        <v>6509</v>
      </c>
      <c r="I4706">
        <v>6509</v>
      </c>
      <c r="J4706">
        <v>6509</v>
      </c>
      <c r="K4706">
        <v>0</v>
      </c>
      <c r="L4706" s="2">
        <v>0</v>
      </c>
      <c r="M4706" s="2">
        <v>0</v>
      </c>
      <c r="N4706" s="2">
        <v>0</v>
      </c>
      <c r="O4706" s="2">
        <v>58.36</v>
      </c>
      <c r="P4706" s="2">
        <v>0</v>
      </c>
      <c r="Q4706" s="2">
        <v>0</v>
      </c>
      <c r="R4706" s="2">
        <v>0</v>
      </c>
      <c r="S4706" s="2">
        <v>0</v>
      </c>
      <c r="T4706" s="2">
        <v>0</v>
      </c>
      <c r="U4706" s="2">
        <v>58.36</v>
      </c>
      <c r="V4706" t="s">
        <v>55</v>
      </c>
    </row>
    <row r="4707" spans="1:22" ht="15.75" hidden="1" thickBot="1" x14ac:dyDescent="0.3">
      <c r="A4707" t="s">
        <v>8153</v>
      </c>
      <c r="B4707" s="6" t="s">
        <v>10403</v>
      </c>
      <c r="C4707" t="s">
        <v>1</v>
      </c>
      <c r="D4707" t="s">
        <v>7706</v>
      </c>
      <c r="E4707" t="s">
        <v>10329</v>
      </c>
      <c r="F4707" t="s">
        <v>10330</v>
      </c>
      <c r="G4707">
        <v>6508</v>
      </c>
      <c r="H4707">
        <v>6508</v>
      </c>
      <c r="I4707">
        <v>6508</v>
      </c>
      <c r="J4707">
        <v>6508</v>
      </c>
      <c r="K4707">
        <v>0</v>
      </c>
      <c r="L4707" s="2">
        <v>0</v>
      </c>
      <c r="M4707" s="2">
        <v>0</v>
      </c>
      <c r="N4707" s="2">
        <v>0</v>
      </c>
      <c r="O4707" s="2">
        <v>625</v>
      </c>
      <c r="P4707" s="2">
        <v>0</v>
      </c>
      <c r="Q4707" s="2">
        <v>0</v>
      </c>
      <c r="R4707" s="2">
        <v>0</v>
      </c>
      <c r="S4707" s="2">
        <v>0</v>
      </c>
      <c r="T4707" s="2">
        <v>0</v>
      </c>
      <c r="U4707" s="2">
        <v>625</v>
      </c>
      <c r="V4707" t="s">
        <v>55</v>
      </c>
    </row>
    <row r="4708" spans="1:22" ht="15.75" hidden="1" thickBot="1" x14ac:dyDescent="0.3">
      <c r="A4708" t="s">
        <v>8153</v>
      </c>
      <c r="B4708" s="6" t="s">
        <v>10403</v>
      </c>
      <c r="C4708" t="s">
        <v>1</v>
      </c>
      <c r="D4708" t="s">
        <v>7706</v>
      </c>
      <c r="E4708" t="s">
        <v>10329</v>
      </c>
      <c r="F4708" t="s">
        <v>10330</v>
      </c>
      <c r="G4708">
        <v>6507</v>
      </c>
      <c r="H4708">
        <v>6507</v>
      </c>
      <c r="I4708">
        <v>6507</v>
      </c>
      <c r="J4708">
        <v>6507</v>
      </c>
      <c r="K4708">
        <v>0</v>
      </c>
      <c r="L4708" s="2">
        <v>0</v>
      </c>
      <c r="M4708" s="2">
        <v>0</v>
      </c>
      <c r="N4708" s="2">
        <v>0</v>
      </c>
      <c r="O4708" s="2">
        <v>22</v>
      </c>
      <c r="P4708" s="2">
        <v>0</v>
      </c>
      <c r="Q4708" s="2">
        <v>0</v>
      </c>
      <c r="R4708" s="2">
        <v>0</v>
      </c>
      <c r="S4708" s="2">
        <v>0</v>
      </c>
      <c r="T4708" s="2">
        <v>0</v>
      </c>
      <c r="U4708" s="2">
        <v>22</v>
      </c>
      <c r="V4708" t="s">
        <v>55</v>
      </c>
    </row>
    <row r="4709" spans="1:22" ht="15.75" hidden="1" thickBot="1" x14ac:dyDescent="0.3">
      <c r="A4709" t="s">
        <v>8153</v>
      </c>
      <c r="B4709" s="6" t="s">
        <v>10403</v>
      </c>
      <c r="C4709" t="s">
        <v>1</v>
      </c>
      <c r="D4709" t="s">
        <v>7706</v>
      </c>
      <c r="E4709" t="s">
        <v>10329</v>
      </c>
      <c r="F4709" t="s">
        <v>10330</v>
      </c>
      <c r="G4709">
        <v>6506</v>
      </c>
      <c r="H4709">
        <v>6506</v>
      </c>
      <c r="I4709">
        <v>6506</v>
      </c>
      <c r="J4709">
        <v>6506</v>
      </c>
      <c r="K4709">
        <v>0</v>
      </c>
      <c r="L4709" s="2">
        <v>0</v>
      </c>
      <c r="M4709" s="2">
        <v>0</v>
      </c>
      <c r="N4709" s="2">
        <v>0</v>
      </c>
      <c r="O4709" s="2">
        <v>55</v>
      </c>
      <c r="P4709" s="2">
        <v>0</v>
      </c>
      <c r="Q4709" s="2">
        <v>0</v>
      </c>
      <c r="R4709" s="2">
        <v>0</v>
      </c>
      <c r="S4709" s="2">
        <v>0</v>
      </c>
      <c r="T4709" s="2">
        <v>0</v>
      </c>
      <c r="U4709" s="2">
        <v>55</v>
      </c>
      <c r="V4709" t="s">
        <v>55</v>
      </c>
    </row>
    <row r="4710" spans="1:22" ht="15.75" hidden="1" thickBot="1" x14ac:dyDescent="0.3">
      <c r="A4710" t="s">
        <v>8153</v>
      </c>
      <c r="B4710" s="6" t="s">
        <v>10403</v>
      </c>
      <c r="C4710" t="s">
        <v>1</v>
      </c>
      <c r="D4710" t="s">
        <v>7706</v>
      </c>
      <c r="E4710" t="s">
        <v>10329</v>
      </c>
      <c r="F4710" t="s">
        <v>10330</v>
      </c>
      <c r="G4710">
        <v>6505</v>
      </c>
      <c r="H4710">
        <v>6505</v>
      </c>
      <c r="I4710">
        <v>6505</v>
      </c>
      <c r="J4710">
        <v>6505</v>
      </c>
      <c r="K4710">
        <v>0</v>
      </c>
      <c r="L4710" s="2">
        <v>0</v>
      </c>
      <c r="M4710" s="2">
        <v>0</v>
      </c>
      <c r="N4710" s="2">
        <v>0</v>
      </c>
      <c r="O4710" s="2">
        <v>50</v>
      </c>
      <c r="P4710" s="2">
        <v>0</v>
      </c>
      <c r="Q4710" s="2">
        <v>0</v>
      </c>
      <c r="R4710" s="2">
        <v>0</v>
      </c>
      <c r="S4710" s="2">
        <v>0</v>
      </c>
      <c r="T4710" s="2">
        <v>0</v>
      </c>
      <c r="U4710" s="2">
        <v>50</v>
      </c>
      <c r="V4710" t="s">
        <v>55</v>
      </c>
    </row>
    <row r="4711" spans="1:22" ht="15.75" hidden="1" thickBot="1" x14ac:dyDescent="0.3">
      <c r="A4711" t="s">
        <v>8153</v>
      </c>
      <c r="B4711" s="6" t="s">
        <v>10403</v>
      </c>
      <c r="C4711" t="s">
        <v>1</v>
      </c>
      <c r="D4711" t="s">
        <v>7706</v>
      </c>
      <c r="E4711" t="s">
        <v>10329</v>
      </c>
      <c r="F4711" t="s">
        <v>10330</v>
      </c>
      <c r="G4711">
        <v>6504</v>
      </c>
      <c r="H4711">
        <v>6504</v>
      </c>
      <c r="I4711">
        <v>6504</v>
      </c>
      <c r="J4711">
        <v>6504</v>
      </c>
      <c r="K4711">
        <v>0</v>
      </c>
      <c r="L4711" s="2">
        <v>0</v>
      </c>
      <c r="M4711" s="2">
        <v>0</v>
      </c>
      <c r="N4711" s="2">
        <v>0</v>
      </c>
      <c r="O4711" s="2">
        <v>0</v>
      </c>
      <c r="P4711" s="2">
        <v>0</v>
      </c>
      <c r="Q4711" s="2">
        <v>0</v>
      </c>
      <c r="R4711" s="2">
        <v>0</v>
      </c>
      <c r="S4711" s="2">
        <v>0</v>
      </c>
      <c r="T4711" s="2">
        <v>0</v>
      </c>
      <c r="U4711" s="2">
        <v>0</v>
      </c>
      <c r="V4711" t="s">
        <v>55</v>
      </c>
    </row>
    <row r="4712" spans="1:22" ht="15.75" hidden="1" thickBot="1" x14ac:dyDescent="0.3">
      <c r="A4712" t="s">
        <v>8153</v>
      </c>
      <c r="B4712" s="6" t="s">
        <v>10403</v>
      </c>
      <c r="C4712" t="s">
        <v>1</v>
      </c>
      <c r="D4712" t="s">
        <v>7706</v>
      </c>
      <c r="E4712" t="s">
        <v>10329</v>
      </c>
      <c r="F4712" t="s">
        <v>10330</v>
      </c>
      <c r="G4712">
        <v>6503</v>
      </c>
      <c r="H4712">
        <v>6503</v>
      </c>
      <c r="I4712">
        <v>6503</v>
      </c>
      <c r="J4712">
        <v>6503</v>
      </c>
      <c r="K4712">
        <v>0</v>
      </c>
      <c r="L4712" s="2">
        <v>0</v>
      </c>
      <c r="M4712" s="2">
        <v>0</v>
      </c>
      <c r="N4712" s="2">
        <v>0</v>
      </c>
      <c r="O4712" s="2">
        <v>192.5</v>
      </c>
      <c r="P4712" s="2">
        <v>0</v>
      </c>
      <c r="Q4712" s="2">
        <v>0</v>
      </c>
      <c r="R4712" s="2">
        <v>0</v>
      </c>
      <c r="S4712" s="2">
        <v>0</v>
      </c>
      <c r="T4712" s="2">
        <v>0</v>
      </c>
      <c r="U4712" s="2">
        <v>192.5</v>
      </c>
      <c r="V4712" t="s">
        <v>55</v>
      </c>
    </row>
    <row r="4713" spans="1:22" ht="15.75" hidden="1" thickBot="1" x14ac:dyDescent="0.3">
      <c r="A4713" t="s">
        <v>8153</v>
      </c>
      <c r="B4713" s="6" t="s">
        <v>10403</v>
      </c>
      <c r="C4713" t="s">
        <v>1</v>
      </c>
      <c r="D4713" t="s">
        <v>7706</v>
      </c>
      <c r="E4713" t="s">
        <v>10329</v>
      </c>
      <c r="F4713" t="s">
        <v>10330</v>
      </c>
      <c r="G4713">
        <v>6502</v>
      </c>
      <c r="H4713">
        <v>6502</v>
      </c>
      <c r="I4713">
        <v>6502</v>
      </c>
      <c r="J4713">
        <v>6502</v>
      </c>
      <c r="K4713">
        <v>0</v>
      </c>
      <c r="L4713" s="2">
        <v>0</v>
      </c>
      <c r="M4713" s="2">
        <v>0</v>
      </c>
      <c r="N4713" s="2">
        <v>0</v>
      </c>
      <c r="O4713" s="2">
        <v>135</v>
      </c>
      <c r="P4713" s="2">
        <v>0</v>
      </c>
      <c r="Q4713" s="2">
        <v>0</v>
      </c>
      <c r="R4713" s="2">
        <v>0</v>
      </c>
      <c r="S4713" s="2">
        <v>0</v>
      </c>
      <c r="T4713" s="2">
        <v>0</v>
      </c>
      <c r="U4713" s="2">
        <v>135</v>
      </c>
      <c r="V4713" t="s">
        <v>55</v>
      </c>
    </row>
    <row r="4714" spans="1:22" ht="15.75" hidden="1" thickBot="1" x14ac:dyDescent="0.3">
      <c r="A4714" t="s">
        <v>8153</v>
      </c>
      <c r="B4714" s="6" t="s">
        <v>10403</v>
      </c>
      <c r="C4714" t="s">
        <v>1</v>
      </c>
      <c r="D4714" t="s">
        <v>7706</v>
      </c>
      <c r="E4714" t="s">
        <v>10329</v>
      </c>
      <c r="F4714" t="s">
        <v>10330</v>
      </c>
      <c r="G4714">
        <v>6501</v>
      </c>
      <c r="H4714">
        <v>6501</v>
      </c>
      <c r="I4714">
        <v>6501</v>
      </c>
      <c r="J4714">
        <v>6501</v>
      </c>
      <c r="K4714">
        <v>0</v>
      </c>
      <c r="L4714" s="2">
        <v>0</v>
      </c>
      <c r="M4714" s="2">
        <v>0</v>
      </c>
      <c r="N4714" s="2">
        <v>0</v>
      </c>
      <c r="O4714" s="2">
        <v>110</v>
      </c>
      <c r="P4714" s="2">
        <v>0</v>
      </c>
      <c r="Q4714" s="2">
        <v>0</v>
      </c>
      <c r="R4714" s="2">
        <v>0</v>
      </c>
      <c r="S4714" s="2">
        <v>0</v>
      </c>
      <c r="T4714" s="2">
        <v>0</v>
      </c>
      <c r="U4714" s="2">
        <v>110</v>
      </c>
      <c r="V4714" t="s">
        <v>55</v>
      </c>
    </row>
    <row r="4715" spans="1:22" ht="15.75" hidden="1" thickBot="1" x14ac:dyDescent="0.3">
      <c r="A4715" t="s">
        <v>8153</v>
      </c>
      <c r="B4715" s="6" t="s">
        <v>10403</v>
      </c>
      <c r="C4715" t="s">
        <v>1</v>
      </c>
      <c r="D4715" t="s">
        <v>7706</v>
      </c>
      <c r="E4715" t="s">
        <v>10329</v>
      </c>
      <c r="F4715" t="s">
        <v>10330</v>
      </c>
      <c r="G4715">
        <v>6500</v>
      </c>
      <c r="H4715">
        <v>6500</v>
      </c>
      <c r="I4715">
        <v>6500</v>
      </c>
      <c r="J4715">
        <v>6500</v>
      </c>
      <c r="K4715">
        <v>0</v>
      </c>
      <c r="L4715" s="2">
        <v>0</v>
      </c>
      <c r="M4715" s="2">
        <v>0</v>
      </c>
      <c r="N4715" s="2">
        <v>0</v>
      </c>
      <c r="O4715" s="2">
        <v>19.5</v>
      </c>
      <c r="P4715" s="2">
        <v>0</v>
      </c>
      <c r="Q4715" s="2">
        <v>0</v>
      </c>
      <c r="R4715" s="2">
        <v>0</v>
      </c>
      <c r="S4715" s="2">
        <v>0</v>
      </c>
      <c r="T4715" s="2">
        <v>0</v>
      </c>
      <c r="U4715" s="2">
        <v>19.5</v>
      </c>
      <c r="V4715" t="s">
        <v>55</v>
      </c>
    </row>
    <row r="4716" spans="1:22" ht="15.75" hidden="1" thickBot="1" x14ac:dyDescent="0.3">
      <c r="A4716" t="s">
        <v>8153</v>
      </c>
      <c r="B4716" s="6" t="s">
        <v>10403</v>
      </c>
      <c r="C4716" t="s">
        <v>1</v>
      </c>
      <c r="D4716" t="s">
        <v>7706</v>
      </c>
      <c r="E4716" t="s">
        <v>10329</v>
      </c>
      <c r="F4716" t="s">
        <v>10330</v>
      </c>
      <c r="G4716">
        <v>6499</v>
      </c>
      <c r="H4716">
        <v>6499</v>
      </c>
      <c r="I4716">
        <v>6499</v>
      </c>
      <c r="J4716">
        <v>6499</v>
      </c>
      <c r="K4716">
        <v>0</v>
      </c>
      <c r="L4716" s="2">
        <v>0</v>
      </c>
      <c r="M4716" s="2">
        <v>0</v>
      </c>
      <c r="N4716" s="2">
        <v>0</v>
      </c>
      <c r="O4716" s="2">
        <v>30</v>
      </c>
      <c r="P4716" s="2">
        <v>0</v>
      </c>
      <c r="Q4716" s="2">
        <v>0</v>
      </c>
      <c r="R4716" s="2">
        <v>0</v>
      </c>
      <c r="S4716" s="2">
        <v>0</v>
      </c>
      <c r="T4716" s="2">
        <v>0</v>
      </c>
      <c r="U4716" s="2">
        <v>30</v>
      </c>
      <c r="V4716" t="s">
        <v>55</v>
      </c>
    </row>
    <row r="4717" spans="1:22" ht="15.75" hidden="1" thickBot="1" x14ac:dyDescent="0.3">
      <c r="A4717" t="s">
        <v>8153</v>
      </c>
      <c r="B4717" s="6" t="s">
        <v>10403</v>
      </c>
      <c r="C4717" t="s">
        <v>1</v>
      </c>
      <c r="D4717" t="s">
        <v>7706</v>
      </c>
      <c r="E4717" t="s">
        <v>10329</v>
      </c>
      <c r="F4717" t="s">
        <v>10330</v>
      </c>
      <c r="G4717">
        <v>6498</v>
      </c>
      <c r="H4717">
        <v>6498</v>
      </c>
      <c r="I4717">
        <v>6498</v>
      </c>
      <c r="J4717">
        <v>6498</v>
      </c>
      <c r="K4717">
        <v>0</v>
      </c>
      <c r="L4717" s="2">
        <v>0</v>
      </c>
      <c r="M4717" s="2">
        <v>0</v>
      </c>
      <c r="N4717" s="2">
        <v>0</v>
      </c>
      <c r="O4717" s="2">
        <v>530</v>
      </c>
      <c r="P4717" s="2">
        <v>0</v>
      </c>
      <c r="Q4717" s="2">
        <v>0</v>
      </c>
      <c r="R4717" s="2">
        <v>0</v>
      </c>
      <c r="S4717" s="2">
        <v>0</v>
      </c>
      <c r="T4717" s="2">
        <v>0</v>
      </c>
      <c r="U4717" s="2">
        <v>530</v>
      </c>
      <c r="V4717" t="s">
        <v>55</v>
      </c>
    </row>
    <row r="4718" spans="1:22" ht="15.75" hidden="1" thickBot="1" x14ac:dyDescent="0.3">
      <c r="A4718" t="s">
        <v>8153</v>
      </c>
      <c r="B4718" s="6" t="s">
        <v>10403</v>
      </c>
      <c r="C4718" t="s">
        <v>1</v>
      </c>
      <c r="D4718" t="s">
        <v>7706</v>
      </c>
      <c r="E4718" t="s">
        <v>10329</v>
      </c>
      <c r="F4718" t="s">
        <v>10330</v>
      </c>
      <c r="G4718">
        <v>6497</v>
      </c>
      <c r="H4718">
        <v>6497</v>
      </c>
      <c r="I4718">
        <v>6497</v>
      </c>
      <c r="J4718">
        <v>6497</v>
      </c>
      <c r="K4718">
        <v>0</v>
      </c>
      <c r="L4718" s="2">
        <v>0</v>
      </c>
      <c r="M4718" s="2">
        <v>0</v>
      </c>
      <c r="N4718" s="2">
        <v>0</v>
      </c>
      <c r="O4718" s="2">
        <v>285.7</v>
      </c>
      <c r="P4718" s="2">
        <v>0</v>
      </c>
      <c r="Q4718" s="2">
        <v>0</v>
      </c>
      <c r="R4718" s="2">
        <v>0</v>
      </c>
      <c r="S4718" s="2">
        <v>0</v>
      </c>
      <c r="T4718" s="2">
        <v>0</v>
      </c>
      <c r="U4718" s="2">
        <v>285.7</v>
      </c>
      <c r="V4718" t="s">
        <v>55</v>
      </c>
    </row>
    <row r="4719" spans="1:22" ht="15.75" hidden="1" thickBot="1" x14ac:dyDescent="0.3">
      <c r="A4719" t="s">
        <v>8153</v>
      </c>
      <c r="B4719" s="6" t="s">
        <v>10403</v>
      </c>
      <c r="C4719" t="s">
        <v>1</v>
      </c>
      <c r="D4719" t="s">
        <v>7706</v>
      </c>
      <c r="E4719" t="s">
        <v>10329</v>
      </c>
      <c r="F4719" t="s">
        <v>10330</v>
      </c>
      <c r="G4719">
        <v>6496</v>
      </c>
      <c r="H4719">
        <v>6496</v>
      </c>
      <c r="I4719">
        <v>6496</v>
      </c>
      <c r="J4719">
        <v>6496</v>
      </c>
      <c r="K4719">
        <v>0</v>
      </c>
      <c r="L4719" s="2">
        <v>0</v>
      </c>
      <c r="M4719" s="2">
        <v>0</v>
      </c>
      <c r="N4719" s="2">
        <v>0</v>
      </c>
      <c r="O4719" s="2">
        <v>30.15</v>
      </c>
      <c r="P4719" s="2">
        <v>0</v>
      </c>
      <c r="Q4719" s="2">
        <v>0</v>
      </c>
      <c r="R4719" s="2">
        <v>0</v>
      </c>
      <c r="S4719" s="2">
        <v>0</v>
      </c>
      <c r="T4719" s="2">
        <v>0</v>
      </c>
      <c r="U4719" s="2">
        <v>30.15</v>
      </c>
      <c r="V4719" t="s">
        <v>55</v>
      </c>
    </row>
    <row r="4720" spans="1:22" ht="15.75" hidden="1" thickBot="1" x14ac:dyDescent="0.3">
      <c r="A4720" t="s">
        <v>8153</v>
      </c>
      <c r="B4720" s="6" t="s">
        <v>10403</v>
      </c>
      <c r="C4720" t="s">
        <v>1</v>
      </c>
      <c r="D4720" t="s">
        <v>7706</v>
      </c>
      <c r="E4720" t="s">
        <v>10329</v>
      </c>
      <c r="F4720" t="s">
        <v>10330</v>
      </c>
      <c r="G4720">
        <v>6495</v>
      </c>
      <c r="H4720">
        <v>6495</v>
      </c>
      <c r="I4720">
        <v>6495</v>
      </c>
      <c r="J4720">
        <v>6495</v>
      </c>
      <c r="K4720">
        <v>0</v>
      </c>
      <c r="L4720" s="2">
        <v>0</v>
      </c>
      <c r="M4720" s="2">
        <v>0</v>
      </c>
      <c r="N4720" s="2">
        <v>0</v>
      </c>
      <c r="O4720" s="2">
        <v>48</v>
      </c>
      <c r="P4720" s="2">
        <v>0</v>
      </c>
      <c r="Q4720" s="2">
        <v>0</v>
      </c>
      <c r="R4720" s="2">
        <v>0</v>
      </c>
      <c r="S4720" s="2">
        <v>0</v>
      </c>
      <c r="T4720" s="2">
        <v>0</v>
      </c>
      <c r="U4720" s="2">
        <v>48</v>
      </c>
      <c r="V4720" t="s">
        <v>55</v>
      </c>
    </row>
    <row r="4721" spans="1:22" ht="15.75" hidden="1" thickBot="1" x14ac:dyDescent="0.3">
      <c r="A4721" t="s">
        <v>8153</v>
      </c>
      <c r="B4721" s="6" t="s">
        <v>10403</v>
      </c>
      <c r="C4721" t="s">
        <v>1</v>
      </c>
      <c r="D4721" t="s">
        <v>7706</v>
      </c>
      <c r="E4721" t="s">
        <v>10329</v>
      </c>
      <c r="F4721" t="s">
        <v>10330</v>
      </c>
      <c r="G4721">
        <v>6494</v>
      </c>
      <c r="H4721">
        <v>6494</v>
      </c>
      <c r="I4721">
        <v>6494</v>
      </c>
      <c r="J4721">
        <v>6494</v>
      </c>
      <c r="K4721">
        <v>0</v>
      </c>
      <c r="L4721" s="2">
        <v>0</v>
      </c>
      <c r="M4721" s="2">
        <v>0</v>
      </c>
      <c r="N4721" s="2">
        <v>0</v>
      </c>
      <c r="O4721" s="2">
        <v>57.63</v>
      </c>
      <c r="P4721" s="2">
        <v>0</v>
      </c>
      <c r="Q4721" s="2">
        <v>0</v>
      </c>
      <c r="R4721" s="2">
        <v>0</v>
      </c>
      <c r="S4721" s="2">
        <v>0</v>
      </c>
      <c r="T4721" s="2">
        <v>0</v>
      </c>
      <c r="U4721" s="2">
        <v>57.63</v>
      </c>
      <c r="V4721" t="s">
        <v>55</v>
      </c>
    </row>
    <row r="4722" spans="1:22" ht="15.75" hidden="1" thickBot="1" x14ac:dyDescent="0.3">
      <c r="A4722" t="s">
        <v>8153</v>
      </c>
      <c r="B4722" s="6" t="s">
        <v>10403</v>
      </c>
      <c r="C4722" t="s">
        <v>1</v>
      </c>
      <c r="D4722" t="s">
        <v>7706</v>
      </c>
      <c r="E4722" t="s">
        <v>10329</v>
      </c>
      <c r="F4722" t="s">
        <v>10330</v>
      </c>
      <c r="G4722">
        <v>6493</v>
      </c>
      <c r="H4722">
        <v>6493</v>
      </c>
      <c r="I4722">
        <v>6493</v>
      </c>
      <c r="J4722">
        <v>6493</v>
      </c>
      <c r="K4722">
        <v>0</v>
      </c>
      <c r="L4722" s="2">
        <v>0</v>
      </c>
      <c r="M4722" s="2">
        <v>0</v>
      </c>
      <c r="N4722" s="2">
        <v>0</v>
      </c>
      <c r="O4722" s="2">
        <v>45</v>
      </c>
      <c r="P4722" s="2">
        <v>0</v>
      </c>
      <c r="Q4722" s="2">
        <v>0</v>
      </c>
      <c r="R4722" s="2">
        <v>0</v>
      </c>
      <c r="S4722" s="2">
        <v>0</v>
      </c>
      <c r="T4722" s="2">
        <v>0</v>
      </c>
      <c r="U4722" s="2">
        <v>45</v>
      </c>
      <c r="V4722" t="s">
        <v>55</v>
      </c>
    </row>
    <row r="4723" spans="1:22" ht="15.75" hidden="1" thickBot="1" x14ac:dyDescent="0.3">
      <c r="A4723" t="s">
        <v>8153</v>
      </c>
      <c r="B4723" s="6" t="s">
        <v>10403</v>
      </c>
      <c r="C4723" t="s">
        <v>1</v>
      </c>
      <c r="D4723" t="s">
        <v>7706</v>
      </c>
      <c r="E4723" t="s">
        <v>10329</v>
      </c>
      <c r="F4723" t="s">
        <v>10330</v>
      </c>
      <c r="G4723">
        <v>6492</v>
      </c>
      <c r="H4723">
        <v>6492</v>
      </c>
      <c r="I4723">
        <v>6492</v>
      </c>
      <c r="J4723">
        <v>6492</v>
      </c>
      <c r="K4723">
        <v>0</v>
      </c>
      <c r="L4723" s="2">
        <v>0</v>
      </c>
      <c r="M4723" s="2">
        <v>0</v>
      </c>
      <c r="N4723" s="2">
        <v>0</v>
      </c>
      <c r="O4723" s="2">
        <v>555.5</v>
      </c>
      <c r="P4723" s="2">
        <v>0</v>
      </c>
      <c r="Q4723" s="2">
        <v>0</v>
      </c>
      <c r="R4723" s="2">
        <v>0</v>
      </c>
      <c r="S4723" s="2">
        <v>0</v>
      </c>
      <c r="T4723" s="2">
        <v>0</v>
      </c>
      <c r="U4723" s="2">
        <v>555.5</v>
      </c>
      <c r="V4723" t="s">
        <v>55</v>
      </c>
    </row>
    <row r="4724" spans="1:22" ht="15.75" hidden="1" thickBot="1" x14ac:dyDescent="0.3">
      <c r="A4724" t="s">
        <v>8153</v>
      </c>
      <c r="B4724" s="6" t="s">
        <v>10403</v>
      </c>
      <c r="C4724" t="s">
        <v>1</v>
      </c>
      <c r="D4724" t="s">
        <v>7706</v>
      </c>
      <c r="E4724" t="s">
        <v>10329</v>
      </c>
      <c r="F4724" t="s">
        <v>10330</v>
      </c>
      <c r="G4724">
        <v>6491</v>
      </c>
      <c r="H4724">
        <v>6491</v>
      </c>
      <c r="I4724">
        <v>6491</v>
      </c>
      <c r="J4724">
        <v>6491</v>
      </c>
      <c r="K4724">
        <v>0</v>
      </c>
      <c r="L4724" s="2">
        <v>0</v>
      </c>
      <c r="M4724" s="2">
        <v>0</v>
      </c>
      <c r="N4724" s="2">
        <v>0</v>
      </c>
      <c r="O4724" s="2">
        <v>505</v>
      </c>
      <c r="P4724" s="2">
        <v>0</v>
      </c>
      <c r="Q4724" s="2">
        <v>0</v>
      </c>
      <c r="R4724" s="2">
        <v>0</v>
      </c>
      <c r="S4724" s="2">
        <v>0</v>
      </c>
      <c r="T4724" s="2">
        <v>0</v>
      </c>
      <c r="U4724" s="2">
        <v>505</v>
      </c>
      <c r="V4724" t="s">
        <v>55</v>
      </c>
    </row>
    <row r="4725" spans="1:22" ht="15.75" hidden="1" thickBot="1" x14ac:dyDescent="0.3">
      <c r="A4725" t="s">
        <v>8153</v>
      </c>
      <c r="B4725" s="6" t="s">
        <v>10403</v>
      </c>
      <c r="C4725" t="s">
        <v>1</v>
      </c>
      <c r="D4725" t="s">
        <v>7706</v>
      </c>
      <c r="E4725" t="s">
        <v>10329</v>
      </c>
      <c r="F4725" t="s">
        <v>10330</v>
      </c>
      <c r="G4725">
        <v>6490</v>
      </c>
      <c r="H4725">
        <v>6490</v>
      </c>
      <c r="I4725">
        <v>6490</v>
      </c>
      <c r="J4725">
        <v>6490</v>
      </c>
      <c r="K4725">
        <v>0</v>
      </c>
      <c r="L4725" s="2">
        <v>0</v>
      </c>
      <c r="M4725" s="2">
        <v>0</v>
      </c>
      <c r="N4725" s="2">
        <v>0</v>
      </c>
      <c r="O4725" s="2">
        <v>298</v>
      </c>
      <c r="P4725" s="2">
        <v>0</v>
      </c>
      <c r="Q4725" s="2">
        <v>0</v>
      </c>
      <c r="R4725" s="2">
        <v>0</v>
      </c>
      <c r="S4725" s="2">
        <v>0</v>
      </c>
      <c r="T4725" s="2">
        <v>0</v>
      </c>
      <c r="U4725" s="2">
        <v>298</v>
      </c>
      <c r="V4725" t="s">
        <v>55</v>
      </c>
    </row>
    <row r="4726" spans="1:22" ht="15.75" hidden="1" thickBot="1" x14ac:dyDescent="0.3">
      <c r="A4726" t="s">
        <v>8153</v>
      </c>
      <c r="B4726" s="6" t="s">
        <v>10403</v>
      </c>
      <c r="C4726" t="s">
        <v>1</v>
      </c>
      <c r="D4726" t="s">
        <v>7706</v>
      </c>
      <c r="E4726" t="s">
        <v>10329</v>
      </c>
      <c r="F4726" t="s">
        <v>10330</v>
      </c>
      <c r="G4726">
        <v>6489</v>
      </c>
      <c r="H4726">
        <v>6489</v>
      </c>
      <c r="I4726">
        <v>6489</v>
      </c>
      <c r="J4726">
        <v>6489</v>
      </c>
      <c r="K4726">
        <v>0</v>
      </c>
      <c r="L4726" s="2">
        <v>0</v>
      </c>
      <c r="M4726" s="2">
        <v>0</v>
      </c>
      <c r="N4726" s="2">
        <v>0</v>
      </c>
      <c r="O4726" s="2">
        <v>476</v>
      </c>
      <c r="P4726" s="2">
        <v>0</v>
      </c>
      <c r="Q4726" s="2">
        <v>0</v>
      </c>
      <c r="R4726" s="2">
        <v>0</v>
      </c>
      <c r="S4726" s="2">
        <v>0</v>
      </c>
      <c r="T4726" s="2">
        <v>0</v>
      </c>
      <c r="U4726" s="2">
        <v>476</v>
      </c>
      <c r="V4726" t="s">
        <v>55</v>
      </c>
    </row>
    <row r="4727" spans="1:22" ht="15.75" hidden="1" thickBot="1" x14ac:dyDescent="0.3">
      <c r="A4727" t="s">
        <v>8153</v>
      </c>
      <c r="B4727" s="6" t="s">
        <v>10403</v>
      </c>
      <c r="C4727" t="s">
        <v>1</v>
      </c>
      <c r="D4727" t="s">
        <v>7706</v>
      </c>
      <c r="E4727" t="s">
        <v>10329</v>
      </c>
      <c r="F4727" t="s">
        <v>10330</v>
      </c>
      <c r="G4727">
        <v>6488</v>
      </c>
      <c r="H4727">
        <v>6488</v>
      </c>
      <c r="I4727">
        <v>6488</v>
      </c>
      <c r="J4727">
        <v>6488</v>
      </c>
      <c r="K4727">
        <v>0</v>
      </c>
      <c r="L4727" s="2">
        <v>0</v>
      </c>
      <c r="M4727" s="2">
        <v>0</v>
      </c>
      <c r="N4727" s="2">
        <v>0</v>
      </c>
      <c r="O4727" s="2">
        <v>46</v>
      </c>
      <c r="P4727" s="2">
        <v>0</v>
      </c>
      <c r="Q4727" s="2">
        <v>0</v>
      </c>
      <c r="R4727" s="2">
        <v>0</v>
      </c>
      <c r="S4727" s="2">
        <v>0</v>
      </c>
      <c r="T4727" s="2">
        <v>0</v>
      </c>
      <c r="U4727" s="2">
        <v>46</v>
      </c>
      <c r="V4727" t="s">
        <v>55</v>
      </c>
    </row>
    <row r="4728" spans="1:22" ht="15.75" hidden="1" thickBot="1" x14ac:dyDescent="0.3">
      <c r="A4728" t="s">
        <v>8153</v>
      </c>
      <c r="B4728" s="6" t="s">
        <v>10403</v>
      </c>
      <c r="C4728" t="s">
        <v>1</v>
      </c>
      <c r="D4728" t="s">
        <v>7706</v>
      </c>
      <c r="E4728" t="s">
        <v>10329</v>
      </c>
      <c r="F4728" t="s">
        <v>10330</v>
      </c>
      <c r="G4728">
        <v>6487</v>
      </c>
      <c r="H4728">
        <v>6487</v>
      </c>
      <c r="I4728">
        <v>6487</v>
      </c>
      <c r="J4728">
        <v>6487</v>
      </c>
      <c r="K4728">
        <v>0</v>
      </c>
      <c r="L4728" s="2">
        <v>0</v>
      </c>
      <c r="M4728" s="2">
        <v>0</v>
      </c>
      <c r="N4728" s="2">
        <v>0</v>
      </c>
      <c r="O4728" s="2">
        <v>32.5</v>
      </c>
      <c r="P4728" s="2">
        <v>0</v>
      </c>
      <c r="Q4728" s="2">
        <v>0</v>
      </c>
      <c r="R4728" s="2">
        <v>0</v>
      </c>
      <c r="S4728" s="2">
        <v>0</v>
      </c>
      <c r="T4728" s="2">
        <v>0</v>
      </c>
      <c r="U4728" s="2">
        <v>32.5</v>
      </c>
      <c r="V4728" t="s">
        <v>55</v>
      </c>
    </row>
    <row r="4729" spans="1:22" ht="15.75" hidden="1" thickBot="1" x14ac:dyDescent="0.3">
      <c r="A4729" t="s">
        <v>8153</v>
      </c>
      <c r="B4729" s="6" t="s">
        <v>10403</v>
      </c>
      <c r="C4729" t="s">
        <v>1</v>
      </c>
      <c r="D4729" t="s">
        <v>7706</v>
      </c>
      <c r="E4729" t="s">
        <v>10329</v>
      </c>
      <c r="F4729" t="s">
        <v>10330</v>
      </c>
      <c r="G4729">
        <v>6486</v>
      </c>
      <c r="H4729">
        <v>6486</v>
      </c>
      <c r="I4729">
        <v>6486</v>
      </c>
      <c r="J4729">
        <v>6486</v>
      </c>
      <c r="K4729">
        <v>0</v>
      </c>
      <c r="L4729" s="2">
        <v>0</v>
      </c>
      <c r="M4729" s="2">
        <v>0</v>
      </c>
      <c r="N4729" s="2">
        <v>0</v>
      </c>
      <c r="O4729" s="2">
        <v>113.94</v>
      </c>
      <c r="P4729" s="2">
        <v>0</v>
      </c>
      <c r="Q4729" s="2">
        <v>0</v>
      </c>
      <c r="R4729" s="2">
        <v>0</v>
      </c>
      <c r="S4729" s="2">
        <v>0</v>
      </c>
      <c r="T4729" s="2">
        <v>0</v>
      </c>
      <c r="U4729" s="2">
        <v>113.94</v>
      </c>
      <c r="V4729" t="s">
        <v>55</v>
      </c>
    </row>
    <row r="4730" spans="1:22" ht="15.75" hidden="1" thickBot="1" x14ac:dyDescent="0.3">
      <c r="A4730" t="s">
        <v>8153</v>
      </c>
      <c r="B4730" s="6" t="s">
        <v>10403</v>
      </c>
      <c r="C4730" t="s">
        <v>1</v>
      </c>
      <c r="D4730" t="s">
        <v>7706</v>
      </c>
      <c r="E4730" t="s">
        <v>10329</v>
      </c>
      <c r="F4730" t="s">
        <v>10330</v>
      </c>
      <c r="G4730">
        <v>6485</v>
      </c>
      <c r="H4730">
        <v>6485</v>
      </c>
      <c r="I4730">
        <v>6485</v>
      </c>
      <c r="J4730">
        <v>6485</v>
      </c>
      <c r="K4730">
        <v>0</v>
      </c>
      <c r="L4730" s="2">
        <v>0</v>
      </c>
      <c r="M4730" s="2">
        <v>0</v>
      </c>
      <c r="N4730" s="2">
        <v>0</v>
      </c>
      <c r="O4730" s="2">
        <v>58.5</v>
      </c>
      <c r="P4730" s="2">
        <v>0</v>
      </c>
      <c r="Q4730" s="2">
        <v>0</v>
      </c>
      <c r="R4730" s="2">
        <v>0</v>
      </c>
      <c r="S4730" s="2">
        <v>0</v>
      </c>
      <c r="T4730" s="2">
        <v>0</v>
      </c>
      <c r="U4730" s="2">
        <v>58.5</v>
      </c>
      <c r="V4730" t="s">
        <v>55</v>
      </c>
    </row>
    <row r="4731" spans="1:22" ht="15.75" hidden="1" thickBot="1" x14ac:dyDescent="0.3">
      <c r="A4731" t="s">
        <v>8153</v>
      </c>
      <c r="B4731" s="6" t="s">
        <v>10403</v>
      </c>
      <c r="C4731" t="s">
        <v>1</v>
      </c>
      <c r="D4731" t="s">
        <v>7706</v>
      </c>
      <c r="E4731" t="s">
        <v>10329</v>
      </c>
      <c r="F4731" t="s">
        <v>10330</v>
      </c>
      <c r="G4731">
        <v>6484</v>
      </c>
      <c r="H4731">
        <v>6484</v>
      </c>
      <c r="I4731">
        <v>6484</v>
      </c>
      <c r="J4731">
        <v>6484</v>
      </c>
      <c r="K4731">
        <v>0</v>
      </c>
      <c r="L4731" s="2">
        <v>0</v>
      </c>
      <c r="M4731" s="2">
        <v>0</v>
      </c>
      <c r="N4731" s="2">
        <v>0</v>
      </c>
      <c r="O4731" s="2">
        <v>26.25</v>
      </c>
      <c r="P4731" s="2">
        <v>0</v>
      </c>
      <c r="Q4731" s="2">
        <v>0</v>
      </c>
      <c r="R4731" s="2">
        <v>0</v>
      </c>
      <c r="S4731" s="2">
        <v>0</v>
      </c>
      <c r="T4731" s="2">
        <v>0</v>
      </c>
      <c r="U4731" s="2">
        <v>26.25</v>
      </c>
      <c r="V4731" t="s">
        <v>55</v>
      </c>
    </row>
    <row r="4732" spans="1:22" ht="15.75" hidden="1" thickBot="1" x14ac:dyDescent="0.3">
      <c r="A4732" t="s">
        <v>8153</v>
      </c>
      <c r="B4732" s="6" t="s">
        <v>10403</v>
      </c>
      <c r="C4732" t="s">
        <v>1</v>
      </c>
      <c r="D4732" t="s">
        <v>7706</v>
      </c>
      <c r="E4732" t="s">
        <v>10329</v>
      </c>
      <c r="F4732" t="s">
        <v>10330</v>
      </c>
      <c r="G4732">
        <v>6483</v>
      </c>
      <c r="H4732">
        <v>6483</v>
      </c>
      <c r="I4732">
        <v>6483</v>
      </c>
      <c r="J4732">
        <v>6483</v>
      </c>
      <c r="K4732">
        <v>0</v>
      </c>
      <c r="L4732" s="2">
        <v>0</v>
      </c>
      <c r="M4732" s="2">
        <v>0</v>
      </c>
      <c r="N4732" s="2">
        <v>0</v>
      </c>
      <c r="O4732" s="2">
        <v>241</v>
      </c>
      <c r="P4732" s="2">
        <v>0</v>
      </c>
      <c r="Q4732" s="2">
        <v>0</v>
      </c>
      <c r="R4732" s="2">
        <v>0</v>
      </c>
      <c r="S4732" s="2">
        <v>0</v>
      </c>
      <c r="T4732" s="2">
        <v>0</v>
      </c>
      <c r="U4732" s="2">
        <v>241</v>
      </c>
      <c r="V4732" t="s">
        <v>55</v>
      </c>
    </row>
    <row r="4733" spans="1:22" ht="15.75" hidden="1" thickBot="1" x14ac:dyDescent="0.3">
      <c r="A4733" t="s">
        <v>8153</v>
      </c>
      <c r="B4733" s="6" t="s">
        <v>10403</v>
      </c>
      <c r="C4733" t="s">
        <v>1</v>
      </c>
      <c r="D4733" t="s">
        <v>7706</v>
      </c>
      <c r="E4733" t="s">
        <v>10329</v>
      </c>
      <c r="F4733" t="s">
        <v>10330</v>
      </c>
      <c r="G4733">
        <v>6482</v>
      </c>
      <c r="H4733">
        <v>6482</v>
      </c>
      <c r="I4733">
        <v>6482</v>
      </c>
      <c r="J4733">
        <v>6482</v>
      </c>
      <c r="K4733">
        <v>0</v>
      </c>
      <c r="L4733" s="2">
        <v>0</v>
      </c>
      <c r="M4733" s="2">
        <v>0</v>
      </c>
      <c r="N4733" s="2">
        <v>0</v>
      </c>
      <c r="O4733" s="2">
        <v>630</v>
      </c>
      <c r="P4733" s="2">
        <v>0</v>
      </c>
      <c r="Q4733" s="2">
        <v>0</v>
      </c>
      <c r="R4733" s="2">
        <v>0</v>
      </c>
      <c r="S4733" s="2">
        <v>0</v>
      </c>
      <c r="T4733" s="2">
        <v>0</v>
      </c>
      <c r="U4733" s="2">
        <v>630</v>
      </c>
      <c r="V4733" t="s">
        <v>55</v>
      </c>
    </row>
    <row r="4734" spans="1:22" ht="15.75" hidden="1" thickBot="1" x14ac:dyDescent="0.3">
      <c r="A4734" t="s">
        <v>8153</v>
      </c>
      <c r="B4734" s="6" t="s">
        <v>10403</v>
      </c>
      <c r="C4734" t="s">
        <v>1</v>
      </c>
      <c r="D4734" t="s">
        <v>7706</v>
      </c>
      <c r="E4734" t="s">
        <v>10329</v>
      </c>
      <c r="F4734" t="s">
        <v>10330</v>
      </c>
      <c r="G4734">
        <v>6481</v>
      </c>
      <c r="H4734">
        <v>6481</v>
      </c>
      <c r="I4734">
        <v>6481</v>
      </c>
      <c r="J4734">
        <v>6481</v>
      </c>
      <c r="K4734">
        <v>0</v>
      </c>
      <c r="L4734" s="2">
        <v>0</v>
      </c>
      <c r="M4734" s="2">
        <v>0</v>
      </c>
      <c r="N4734" s="2">
        <v>0</v>
      </c>
      <c r="O4734" s="2">
        <v>28.5</v>
      </c>
      <c r="P4734" s="2">
        <v>0</v>
      </c>
      <c r="Q4734" s="2">
        <v>0</v>
      </c>
      <c r="R4734" s="2">
        <v>0</v>
      </c>
      <c r="S4734" s="2">
        <v>0</v>
      </c>
      <c r="T4734" s="2">
        <v>0</v>
      </c>
      <c r="U4734" s="2">
        <v>28.5</v>
      </c>
      <c r="V4734" t="s">
        <v>55</v>
      </c>
    </row>
    <row r="4735" spans="1:22" ht="15.75" hidden="1" thickBot="1" x14ac:dyDescent="0.3">
      <c r="A4735" t="s">
        <v>8153</v>
      </c>
      <c r="B4735" s="6" t="s">
        <v>10403</v>
      </c>
      <c r="C4735" t="s">
        <v>1</v>
      </c>
      <c r="D4735" t="s">
        <v>7706</v>
      </c>
      <c r="E4735" t="s">
        <v>10329</v>
      </c>
      <c r="F4735" t="s">
        <v>10330</v>
      </c>
      <c r="G4735">
        <v>6480</v>
      </c>
      <c r="H4735">
        <v>6480</v>
      </c>
      <c r="I4735">
        <v>6480</v>
      </c>
      <c r="J4735">
        <v>6480</v>
      </c>
      <c r="K4735">
        <v>0</v>
      </c>
      <c r="L4735" s="2">
        <v>0</v>
      </c>
      <c r="M4735" s="2">
        <v>0</v>
      </c>
      <c r="N4735" s="2">
        <v>0</v>
      </c>
      <c r="O4735" s="2">
        <v>398</v>
      </c>
      <c r="P4735" s="2">
        <v>0</v>
      </c>
      <c r="Q4735" s="2">
        <v>0</v>
      </c>
      <c r="R4735" s="2">
        <v>0</v>
      </c>
      <c r="S4735" s="2">
        <v>0</v>
      </c>
      <c r="T4735" s="2">
        <v>0</v>
      </c>
      <c r="U4735" s="2">
        <v>398</v>
      </c>
      <c r="V4735" t="s">
        <v>55</v>
      </c>
    </row>
    <row r="4736" spans="1:22" ht="15.75" hidden="1" thickBot="1" x14ac:dyDescent="0.3">
      <c r="A4736" t="s">
        <v>8153</v>
      </c>
      <c r="B4736" s="6" t="s">
        <v>10402</v>
      </c>
      <c r="C4736" t="s">
        <v>1</v>
      </c>
      <c r="D4736" t="s">
        <v>7706</v>
      </c>
      <c r="E4736" t="s">
        <v>10329</v>
      </c>
      <c r="F4736" t="s">
        <v>10330</v>
      </c>
      <c r="G4736">
        <v>6479</v>
      </c>
      <c r="H4736">
        <v>6479</v>
      </c>
      <c r="I4736">
        <v>6479</v>
      </c>
      <c r="J4736">
        <v>6479</v>
      </c>
      <c r="K4736">
        <v>0</v>
      </c>
      <c r="L4736" s="2">
        <v>0</v>
      </c>
      <c r="M4736" s="2">
        <v>0</v>
      </c>
      <c r="N4736" s="2">
        <v>0</v>
      </c>
      <c r="O4736" s="2">
        <v>195</v>
      </c>
      <c r="P4736" s="2">
        <v>0</v>
      </c>
      <c r="Q4736" s="2">
        <v>0</v>
      </c>
      <c r="R4736" s="2">
        <v>0</v>
      </c>
      <c r="S4736" s="2">
        <v>0</v>
      </c>
      <c r="T4736" s="2">
        <v>0</v>
      </c>
      <c r="U4736" s="2">
        <v>195</v>
      </c>
      <c r="V4736" t="s">
        <v>55</v>
      </c>
    </row>
    <row r="4737" spans="1:22" ht="15.75" hidden="1" thickBot="1" x14ac:dyDescent="0.3">
      <c r="A4737" t="s">
        <v>8153</v>
      </c>
      <c r="B4737" s="6" t="s">
        <v>10402</v>
      </c>
      <c r="C4737" t="s">
        <v>1</v>
      </c>
      <c r="D4737" t="s">
        <v>7706</v>
      </c>
      <c r="E4737" t="s">
        <v>10329</v>
      </c>
      <c r="F4737" t="s">
        <v>10330</v>
      </c>
      <c r="G4737">
        <v>6478</v>
      </c>
      <c r="H4737">
        <v>6478</v>
      </c>
      <c r="I4737">
        <v>6478</v>
      </c>
      <c r="J4737">
        <v>6478</v>
      </c>
      <c r="K4737">
        <v>0</v>
      </c>
      <c r="L4737" s="2">
        <v>0</v>
      </c>
      <c r="M4737" s="2">
        <v>0</v>
      </c>
      <c r="N4737" s="2">
        <v>0</v>
      </c>
      <c r="O4737" s="2">
        <v>1238.7</v>
      </c>
      <c r="P4737" s="2">
        <v>0</v>
      </c>
      <c r="Q4737" s="2">
        <v>0</v>
      </c>
      <c r="R4737" s="2">
        <v>0</v>
      </c>
      <c r="S4737" s="2">
        <v>0</v>
      </c>
      <c r="T4737" s="2">
        <v>0</v>
      </c>
      <c r="U4737" s="2">
        <v>1238.7</v>
      </c>
      <c r="V4737" t="s">
        <v>55</v>
      </c>
    </row>
    <row r="4738" spans="1:22" ht="15.75" hidden="1" thickBot="1" x14ac:dyDescent="0.3">
      <c r="A4738" t="s">
        <v>8153</v>
      </c>
      <c r="B4738" s="6" t="s">
        <v>10402</v>
      </c>
      <c r="C4738" t="s">
        <v>1</v>
      </c>
      <c r="D4738" t="s">
        <v>7706</v>
      </c>
      <c r="E4738" t="s">
        <v>10329</v>
      </c>
      <c r="F4738" t="s">
        <v>10330</v>
      </c>
      <c r="G4738">
        <v>6477</v>
      </c>
      <c r="H4738">
        <v>6477</v>
      </c>
      <c r="I4738">
        <v>6477</v>
      </c>
      <c r="J4738">
        <v>6477</v>
      </c>
      <c r="K4738">
        <v>0</v>
      </c>
      <c r="L4738" s="2">
        <v>0</v>
      </c>
      <c r="M4738" s="2">
        <v>0</v>
      </c>
      <c r="N4738" s="2">
        <v>0</v>
      </c>
      <c r="O4738" s="2">
        <v>236.9</v>
      </c>
      <c r="P4738" s="2">
        <v>0</v>
      </c>
      <c r="Q4738" s="2">
        <v>0</v>
      </c>
      <c r="R4738" s="2">
        <v>0</v>
      </c>
      <c r="S4738" s="2">
        <v>0</v>
      </c>
      <c r="T4738" s="2">
        <v>0</v>
      </c>
      <c r="U4738" s="2">
        <v>236.9</v>
      </c>
      <c r="V4738" t="s">
        <v>55</v>
      </c>
    </row>
    <row r="4739" spans="1:22" ht="15.75" hidden="1" thickBot="1" x14ac:dyDescent="0.3">
      <c r="A4739" t="s">
        <v>8153</v>
      </c>
      <c r="B4739" s="6" t="s">
        <v>10402</v>
      </c>
      <c r="C4739" t="s">
        <v>1</v>
      </c>
      <c r="D4739" t="s">
        <v>7706</v>
      </c>
      <c r="E4739" t="s">
        <v>10329</v>
      </c>
      <c r="F4739" t="s">
        <v>10330</v>
      </c>
      <c r="G4739">
        <v>6476</v>
      </c>
      <c r="H4739">
        <v>6476</v>
      </c>
      <c r="I4739">
        <v>6476</v>
      </c>
      <c r="J4739">
        <v>6476</v>
      </c>
      <c r="K4739">
        <v>0</v>
      </c>
      <c r="L4739" s="2">
        <v>0</v>
      </c>
      <c r="M4739" s="2">
        <v>0</v>
      </c>
      <c r="N4739" s="2">
        <v>0</v>
      </c>
      <c r="O4739" s="2">
        <v>35</v>
      </c>
      <c r="P4739" s="2">
        <v>0</v>
      </c>
      <c r="Q4739" s="2">
        <v>0</v>
      </c>
      <c r="R4739" s="2">
        <v>0</v>
      </c>
      <c r="S4739" s="2">
        <v>0</v>
      </c>
      <c r="T4739" s="2">
        <v>0</v>
      </c>
      <c r="U4739" s="2">
        <v>35</v>
      </c>
      <c r="V4739" t="s">
        <v>55</v>
      </c>
    </row>
    <row r="4740" spans="1:22" ht="15.75" hidden="1" thickBot="1" x14ac:dyDescent="0.3">
      <c r="A4740" t="s">
        <v>8153</v>
      </c>
      <c r="B4740" s="6" t="s">
        <v>10402</v>
      </c>
      <c r="C4740" t="s">
        <v>1</v>
      </c>
      <c r="D4740" t="s">
        <v>7706</v>
      </c>
      <c r="E4740" t="s">
        <v>10329</v>
      </c>
      <c r="F4740" t="s">
        <v>10330</v>
      </c>
      <c r="G4740">
        <v>6475</v>
      </c>
      <c r="H4740">
        <v>6475</v>
      </c>
      <c r="I4740">
        <v>6475</v>
      </c>
      <c r="J4740">
        <v>6475</v>
      </c>
      <c r="K4740">
        <v>0</v>
      </c>
      <c r="L4740" s="2">
        <v>0</v>
      </c>
      <c r="M4740" s="2">
        <v>0</v>
      </c>
      <c r="N4740" s="2">
        <v>0</v>
      </c>
      <c r="O4740" s="2">
        <v>412.5</v>
      </c>
      <c r="P4740" s="2">
        <v>0</v>
      </c>
      <c r="Q4740" s="2">
        <v>0</v>
      </c>
      <c r="R4740" s="2">
        <v>0</v>
      </c>
      <c r="S4740" s="2">
        <v>0</v>
      </c>
      <c r="T4740" s="2">
        <v>0</v>
      </c>
      <c r="U4740" s="2">
        <v>412.5</v>
      </c>
      <c r="V4740" t="s">
        <v>55</v>
      </c>
    </row>
    <row r="4741" spans="1:22" ht="15.75" hidden="1" thickBot="1" x14ac:dyDescent="0.3">
      <c r="A4741" t="s">
        <v>8153</v>
      </c>
      <c r="B4741" s="6" t="s">
        <v>10402</v>
      </c>
      <c r="C4741" t="s">
        <v>1</v>
      </c>
      <c r="D4741" t="s">
        <v>7706</v>
      </c>
      <c r="E4741" t="s">
        <v>10329</v>
      </c>
      <c r="F4741" t="s">
        <v>10330</v>
      </c>
      <c r="G4741">
        <v>6474</v>
      </c>
      <c r="H4741">
        <v>6474</v>
      </c>
      <c r="I4741">
        <v>6474</v>
      </c>
      <c r="J4741">
        <v>6474</v>
      </c>
      <c r="K4741">
        <v>0</v>
      </c>
      <c r="L4741" s="2">
        <v>0</v>
      </c>
      <c r="M4741" s="2">
        <v>0</v>
      </c>
      <c r="N4741" s="2">
        <v>0</v>
      </c>
      <c r="O4741" s="2">
        <v>119.5</v>
      </c>
      <c r="P4741" s="2">
        <v>0</v>
      </c>
      <c r="Q4741" s="2">
        <v>0</v>
      </c>
      <c r="R4741" s="2">
        <v>0</v>
      </c>
      <c r="S4741" s="2">
        <v>0</v>
      </c>
      <c r="T4741" s="2">
        <v>0</v>
      </c>
      <c r="U4741" s="2">
        <v>119.5</v>
      </c>
      <c r="V4741" t="s">
        <v>55</v>
      </c>
    </row>
    <row r="4742" spans="1:22" ht="15.75" hidden="1" thickBot="1" x14ac:dyDescent="0.3">
      <c r="A4742" t="s">
        <v>8153</v>
      </c>
      <c r="B4742" s="6" t="s">
        <v>10402</v>
      </c>
      <c r="C4742" t="s">
        <v>1</v>
      </c>
      <c r="D4742" t="s">
        <v>7706</v>
      </c>
      <c r="E4742" t="s">
        <v>10329</v>
      </c>
      <c r="F4742" t="s">
        <v>10330</v>
      </c>
      <c r="G4742">
        <v>6473</v>
      </c>
      <c r="H4742">
        <v>6473</v>
      </c>
      <c r="I4742">
        <v>6473</v>
      </c>
      <c r="J4742">
        <v>6473</v>
      </c>
      <c r="K4742">
        <v>0</v>
      </c>
      <c r="L4742" s="2">
        <v>0</v>
      </c>
      <c r="M4742" s="2">
        <v>0</v>
      </c>
      <c r="N4742" s="2">
        <v>0</v>
      </c>
      <c r="O4742" s="2">
        <v>48.34</v>
      </c>
      <c r="P4742" s="2">
        <v>0</v>
      </c>
      <c r="Q4742" s="2">
        <v>0</v>
      </c>
      <c r="R4742" s="2">
        <v>0</v>
      </c>
      <c r="S4742" s="2">
        <v>0</v>
      </c>
      <c r="T4742" s="2">
        <v>0</v>
      </c>
      <c r="U4742" s="2">
        <v>48.34</v>
      </c>
      <c r="V4742" t="s">
        <v>55</v>
      </c>
    </row>
    <row r="4743" spans="1:22" ht="15.75" hidden="1" thickBot="1" x14ac:dyDescent="0.3">
      <c r="A4743" t="s">
        <v>8153</v>
      </c>
      <c r="B4743" s="6" t="s">
        <v>10402</v>
      </c>
      <c r="C4743" t="s">
        <v>1</v>
      </c>
      <c r="D4743" t="s">
        <v>7706</v>
      </c>
      <c r="E4743" t="s">
        <v>10329</v>
      </c>
      <c r="F4743" t="s">
        <v>10330</v>
      </c>
      <c r="G4743">
        <v>6472</v>
      </c>
      <c r="H4743">
        <v>6472</v>
      </c>
      <c r="I4743">
        <v>6472</v>
      </c>
      <c r="J4743">
        <v>6472</v>
      </c>
      <c r="K4743">
        <v>0</v>
      </c>
      <c r="L4743" s="2">
        <v>0</v>
      </c>
      <c r="M4743" s="2">
        <v>0</v>
      </c>
      <c r="N4743" s="2">
        <v>0</v>
      </c>
      <c r="O4743" s="2">
        <v>105.6</v>
      </c>
      <c r="P4743" s="2">
        <v>0</v>
      </c>
      <c r="Q4743" s="2">
        <v>0</v>
      </c>
      <c r="R4743" s="2">
        <v>0</v>
      </c>
      <c r="S4743" s="2">
        <v>0</v>
      </c>
      <c r="T4743" s="2">
        <v>0</v>
      </c>
      <c r="U4743" s="2">
        <v>105.6</v>
      </c>
      <c r="V4743" t="s">
        <v>55</v>
      </c>
    </row>
    <row r="4744" spans="1:22" ht="15.75" hidden="1" thickBot="1" x14ac:dyDescent="0.3">
      <c r="A4744" t="s">
        <v>8153</v>
      </c>
      <c r="B4744" s="6" t="s">
        <v>10402</v>
      </c>
      <c r="C4744" t="s">
        <v>1</v>
      </c>
      <c r="D4744" t="s">
        <v>7706</v>
      </c>
      <c r="E4744" t="s">
        <v>10329</v>
      </c>
      <c r="F4744" t="s">
        <v>10330</v>
      </c>
      <c r="G4744">
        <v>6471</v>
      </c>
      <c r="H4744">
        <v>6471</v>
      </c>
      <c r="I4744">
        <v>6471</v>
      </c>
      <c r="J4744">
        <v>6471</v>
      </c>
      <c r="K4744">
        <v>0</v>
      </c>
      <c r="L4744" s="2">
        <v>0</v>
      </c>
      <c r="M4744" s="2">
        <v>0</v>
      </c>
      <c r="N4744" s="2">
        <v>0</v>
      </c>
      <c r="O4744" s="2">
        <v>12</v>
      </c>
      <c r="P4744" s="2">
        <v>0</v>
      </c>
      <c r="Q4744" s="2">
        <v>0</v>
      </c>
      <c r="R4744" s="2">
        <v>0</v>
      </c>
      <c r="S4744" s="2">
        <v>0</v>
      </c>
      <c r="T4744" s="2">
        <v>0</v>
      </c>
      <c r="U4744" s="2">
        <v>12</v>
      </c>
      <c r="V4744" t="s">
        <v>55</v>
      </c>
    </row>
    <row r="4745" spans="1:22" ht="15.75" hidden="1" thickBot="1" x14ac:dyDescent="0.3">
      <c r="A4745" t="s">
        <v>8153</v>
      </c>
      <c r="B4745" s="6" t="s">
        <v>10402</v>
      </c>
      <c r="C4745" t="s">
        <v>1</v>
      </c>
      <c r="D4745" t="s">
        <v>7706</v>
      </c>
      <c r="E4745" t="s">
        <v>10329</v>
      </c>
      <c r="F4745" t="s">
        <v>10330</v>
      </c>
      <c r="G4745">
        <v>6470</v>
      </c>
      <c r="H4745">
        <v>6470</v>
      </c>
      <c r="I4745">
        <v>6470</v>
      </c>
      <c r="J4745">
        <v>6470</v>
      </c>
      <c r="K4745">
        <v>0</v>
      </c>
      <c r="L4745" s="2">
        <v>0</v>
      </c>
      <c r="M4745" s="2">
        <v>0</v>
      </c>
      <c r="N4745" s="2">
        <v>0</v>
      </c>
      <c r="O4745" s="2">
        <v>50</v>
      </c>
      <c r="P4745" s="2">
        <v>0</v>
      </c>
      <c r="Q4745" s="2">
        <v>0</v>
      </c>
      <c r="R4745" s="2">
        <v>0</v>
      </c>
      <c r="S4745" s="2">
        <v>0</v>
      </c>
      <c r="T4745" s="2">
        <v>0</v>
      </c>
      <c r="U4745" s="2">
        <v>50</v>
      </c>
      <c r="V4745" t="s">
        <v>55</v>
      </c>
    </row>
    <row r="4746" spans="1:22" ht="15.75" hidden="1" thickBot="1" x14ac:dyDescent="0.3">
      <c r="A4746" t="s">
        <v>8153</v>
      </c>
      <c r="B4746" s="6" t="s">
        <v>10402</v>
      </c>
      <c r="C4746" t="s">
        <v>1</v>
      </c>
      <c r="D4746" t="s">
        <v>7706</v>
      </c>
      <c r="E4746" t="s">
        <v>10329</v>
      </c>
      <c r="F4746" t="s">
        <v>10330</v>
      </c>
      <c r="G4746">
        <v>6469</v>
      </c>
      <c r="H4746">
        <v>6469</v>
      </c>
      <c r="I4746">
        <v>6469</v>
      </c>
      <c r="J4746">
        <v>6469</v>
      </c>
      <c r="K4746">
        <v>0</v>
      </c>
      <c r="L4746" s="2">
        <v>0</v>
      </c>
      <c r="M4746" s="2">
        <v>0</v>
      </c>
      <c r="N4746" s="2">
        <v>0</v>
      </c>
      <c r="O4746" s="2">
        <v>112.5</v>
      </c>
      <c r="P4746" s="2">
        <v>0</v>
      </c>
      <c r="Q4746" s="2">
        <v>0</v>
      </c>
      <c r="R4746" s="2">
        <v>0</v>
      </c>
      <c r="S4746" s="2">
        <v>0</v>
      </c>
      <c r="T4746" s="2">
        <v>0</v>
      </c>
      <c r="U4746" s="2">
        <v>112.5</v>
      </c>
      <c r="V4746" t="s">
        <v>55</v>
      </c>
    </row>
    <row r="4747" spans="1:22" ht="15.75" hidden="1" thickBot="1" x14ac:dyDescent="0.3">
      <c r="A4747" t="s">
        <v>8153</v>
      </c>
      <c r="B4747" s="6" t="s">
        <v>10402</v>
      </c>
      <c r="C4747" t="s">
        <v>1</v>
      </c>
      <c r="D4747" t="s">
        <v>7706</v>
      </c>
      <c r="E4747" t="s">
        <v>10329</v>
      </c>
      <c r="F4747" t="s">
        <v>10330</v>
      </c>
      <c r="G4747">
        <v>6468</v>
      </c>
      <c r="H4747">
        <v>6468</v>
      </c>
      <c r="I4747">
        <v>6468</v>
      </c>
      <c r="J4747">
        <v>6468</v>
      </c>
      <c r="K4747">
        <v>0</v>
      </c>
      <c r="L4747" s="2">
        <v>0</v>
      </c>
      <c r="M4747" s="2">
        <v>0</v>
      </c>
      <c r="N4747" s="2">
        <v>0</v>
      </c>
      <c r="O4747" s="2">
        <v>52.5</v>
      </c>
      <c r="P4747" s="2">
        <v>0</v>
      </c>
      <c r="Q4747" s="2">
        <v>0</v>
      </c>
      <c r="R4747" s="2">
        <v>0</v>
      </c>
      <c r="S4747" s="2">
        <v>0</v>
      </c>
      <c r="T4747" s="2">
        <v>0</v>
      </c>
      <c r="U4747" s="2">
        <v>52.5</v>
      </c>
      <c r="V4747" t="s">
        <v>55</v>
      </c>
    </row>
    <row r="4748" spans="1:22" ht="15.75" hidden="1" thickBot="1" x14ac:dyDescent="0.3">
      <c r="A4748" t="s">
        <v>8153</v>
      </c>
      <c r="B4748" s="6" t="s">
        <v>10402</v>
      </c>
      <c r="C4748" t="s">
        <v>1</v>
      </c>
      <c r="D4748" t="s">
        <v>7706</v>
      </c>
      <c r="E4748" t="s">
        <v>10329</v>
      </c>
      <c r="F4748" t="s">
        <v>10330</v>
      </c>
      <c r="G4748">
        <v>6467</v>
      </c>
      <c r="H4748">
        <v>6467</v>
      </c>
      <c r="I4748">
        <v>6467</v>
      </c>
      <c r="J4748">
        <v>6467</v>
      </c>
      <c r="K4748">
        <v>0</v>
      </c>
      <c r="L4748" s="2">
        <v>0</v>
      </c>
      <c r="M4748" s="2">
        <v>0</v>
      </c>
      <c r="N4748" s="2">
        <v>0</v>
      </c>
      <c r="O4748" s="2">
        <v>193.25</v>
      </c>
      <c r="P4748" s="2">
        <v>0</v>
      </c>
      <c r="Q4748" s="2">
        <v>0</v>
      </c>
      <c r="R4748" s="2">
        <v>0</v>
      </c>
      <c r="S4748" s="2">
        <v>0</v>
      </c>
      <c r="T4748" s="2">
        <v>0</v>
      </c>
      <c r="U4748" s="2">
        <v>193.25</v>
      </c>
      <c r="V4748" t="s">
        <v>55</v>
      </c>
    </row>
    <row r="4749" spans="1:22" ht="15.75" hidden="1" thickBot="1" x14ac:dyDescent="0.3">
      <c r="A4749" t="s">
        <v>8153</v>
      </c>
      <c r="B4749" s="6" t="s">
        <v>10402</v>
      </c>
      <c r="C4749" t="s">
        <v>1</v>
      </c>
      <c r="D4749" t="s">
        <v>7706</v>
      </c>
      <c r="E4749" t="s">
        <v>10329</v>
      </c>
      <c r="F4749" t="s">
        <v>10330</v>
      </c>
      <c r="G4749">
        <v>6466</v>
      </c>
      <c r="H4749">
        <v>6466</v>
      </c>
      <c r="I4749">
        <v>6466</v>
      </c>
      <c r="J4749">
        <v>6466</v>
      </c>
      <c r="K4749">
        <v>0</v>
      </c>
      <c r="L4749" s="2">
        <v>0</v>
      </c>
      <c r="M4749" s="2">
        <v>0</v>
      </c>
      <c r="N4749" s="2">
        <v>0</v>
      </c>
      <c r="O4749" s="2">
        <v>110.67</v>
      </c>
      <c r="P4749" s="2">
        <v>0</v>
      </c>
      <c r="Q4749" s="2">
        <v>0</v>
      </c>
      <c r="R4749" s="2">
        <v>0</v>
      </c>
      <c r="S4749" s="2">
        <v>0</v>
      </c>
      <c r="T4749" s="2">
        <v>0</v>
      </c>
      <c r="U4749" s="2">
        <v>110.67</v>
      </c>
      <c r="V4749" t="s">
        <v>55</v>
      </c>
    </row>
    <row r="4750" spans="1:22" ht="15.75" hidden="1" thickBot="1" x14ac:dyDescent="0.3">
      <c r="A4750" t="s">
        <v>8153</v>
      </c>
      <c r="B4750" s="6" t="s">
        <v>10402</v>
      </c>
      <c r="C4750" t="s">
        <v>1</v>
      </c>
      <c r="D4750" t="s">
        <v>7706</v>
      </c>
      <c r="E4750" t="s">
        <v>10329</v>
      </c>
      <c r="F4750" t="s">
        <v>10330</v>
      </c>
      <c r="G4750">
        <v>6465</v>
      </c>
      <c r="H4750">
        <v>6465</v>
      </c>
      <c r="I4750">
        <v>6465</v>
      </c>
      <c r="J4750">
        <v>6465</v>
      </c>
      <c r="K4750">
        <v>0</v>
      </c>
      <c r="L4750" s="2">
        <v>0</v>
      </c>
      <c r="M4750" s="2">
        <v>0</v>
      </c>
      <c r="N4750" s="2">
        <v>0</v>
      </c>
      <c r="O4750" s="2">
        <v>328</v>
      </c>
      <c r="P4750" s="2">
        <v>0</v>
      </c>
      <c r="Q4750" s="2">
        <v>0</v>
      </c>
      <c r="R4750" s="2">
        <v>0</v>
      </c>
      <c r="S4750" s="2">
        <v>0</v>
      </c>
      <c r="T4750" s="2">
        <v>0</v>
      </c>
      <c r="U4750" s="2">
        <v>328</v>
      </c>
      <c r="V4750" t="s">
        <v>55</v>
      </c>
    </row>
    <row r="4751" spans="1:22" ht="15.75" hidden="1" thickBot="1" x14ac:dyDescent="0.3">
      <c r="A4751" t="s">
        <v>8153</v>
      </c>
      <c r="B4751" s="6" t="s">
        <v>10402</v>
      </c>
      <c r="C4751" t="s">
        <v>1</v>
      </c>
      <c r="D4751" t="s">
        <v>7706</v>
      </c>
      <c r="E4751" t="s">
        <v>10329</v>
      </c>
      <c r="F4751" t="s">
        <v>10330</v>
      </c>
      <c r="G4751">
        <v>6464</v>
      </c>
      <c r="H4751">
        <v>6464</v>
      </c>
      <c r="I4751">
        <v>6464</v>
      </c>
      <c r="J4751">
        <v>6464</v>
      </c>
      <c r="K4751">
        <v>0</v>
      </c>
      <c r="L4751" s="2">
        <v>0</v>
      </c>
      <c r="M4751" s="2">
        <v>0</v>
      </c>
      <c r="N4751" s="2">
        <v>0</v>
      </c>
      <c r="O4751" s="2">
        <v>207.25</v>
      </c>
      <c r="P4751" s="2">
        <v>0</v>
      </c>
      <c r="Q4751" s="2">
        <v>0</v>
      </c>
      <c r="R4751" s="2">
        <v>0</v>
      </c>
      <c r="S4751" s="2">
        <v>0</v>
      </c>
      <c r="T4751" s="2">
        <v>0</v>
      </c>
      <c r="U4751" s="2">
        <v>207.25</v>
      </c>
      <c r="V4751" t="s">
        <v>55</v>
      </c>
    </row>
    <row r="4752" spans="1:22" ht="15.75" hidden="1" thickBot="1" x14ac:dyDescent="0.3">
      <c r="A4752" t="s">
        <v>8153</v>
      </c>
      <c r="B4752" s="6" t="s">
        <v>10402</v>
      </c>
      <c r="C4752" t="s">
        <v>1</v>
      </c>
      <c r="D4752" t="s">
        <v>7706</v>
      </c>
      <c r="E4752" t="s">
        <v>10329</v>
      </c>
      <c r="F4752" t="s">
        <v>10330</v>
      </c>
      <c r="G4752">
        <v>6463</v>
      </c>
      <c r="H4752">
        <v>6463</v>
      </c>
      <c r="I4752">
        <v>6463</v>
      </c>
      <c r="J4752">
        <v>6463</v>
      </c>
      <c r="K4752">
        <v>0</v>
      </c>
      <c r="L4752" s="2">
        <v>0</v>
      </c>
      <c r="M4752" s="2">
        <v>0</v>
      </c>
      <c r="N4752" s="2">
        <v>0</v>
      </c>
      <c r="O4752" s="2">
        <v>10</v>
      </c>
      <c r="P4752" s="2">
        <v>0</v>
      </c>
      <c r="Q4752" s="2">
        <v>0</v>
      </c>
      <c r="R4752" s="2">
        <v>0</v>
      </c>
      <c r="S4752" s="2">
        <v>0</v>
      </c>
      <c r="T4752" s="2">
        <v>0</v>
      </c>
      <c r="U4752" s="2">
        <v>10</v>
      </c>
      <c r="V4752" t="s">
        <v>55</v>
      </c>
    </row>
    <row r="4753" spans="1:22" ht="15.75" hidden="1" thickBot="1" x14ac:dyDescent="0.3">
      <c r="A4753" t="s">
        <v>8153</v>
      </c>
      <c r="B4753" s="6" t="s">
        <v>10402</v>
      </c>
      <c r="C4753" t="s">
        <v>1</v>
      </c>
      <c r="D4753" t="s">
        <v>7706</v>
      </c>
      <c r="E4753" t="s">
        <v>10329</v>
      </c>
      <c r="F4753" t="s">
        <v>10330</v>
      </c>
      <c r="G4753">
        <v>6462</v>
      </c>
      <c r="H4753">
        <v>6462</v>
      </c>
      <c r="I4753">
        <v>6462</v>
      </c>
      <c r="J4753">
        <v>6462</v>
      </c>
      <c r="K4753">
        <v>0</v>
      </c>
      <c r="L4753" s="2">
        <v>0</v>
      </c>
      <c r="M4753" s="2">
        <v>0</v>
      </c>
      <c r="N4753" s="2">
        <v>0</v>
      </c>
      <c r="O4753" s="2">
        <v>260.95</v>
      </c>
      <c r="P4753" s="2">
        <v>0</v>
      </c>
      <c r="Q4753" s="2">
        <v>0</v>
      </c>
      <c r="R4753" s="2">
        <v>0</v>
      </c>
      <c r="S4753" s="2">
        <v>0</v>
      </c>
      <c r="T4753" s="2">
        <v>0</v>
      </c>
      <c r="U4753" s="2">
        <v>260.95</v>
      </c>
      <c r="V4753" t="s">
        <v>55</v>
      </c>
    </row>
    <row r="4754" spans="1:22" ht="15.75" hidden="1" thickBot="1" x14ac:dyDescent="0.3">
      <c r="A4754" t="s">
        <v>8153</v>
      </c>
      <c r="B4754" s="6" t="s">
        <v>10402</v>
      </c>
      <c r="C4754" t="s">
        <v>1</v>
      </c>
      <c r="D4754" t="s">
        <v>7706</v>
      </c>
      <c r="E4754" t="s">
        <v>10329</v>
      </c>
      <c r="F4754" t="s">
        <v>10330</v>
      </c>
      <c r="G4754">
        <v>6461</v>
      </c>
      <c r="H4754">
        <v>6461</v>
      </c>
      <c r="I4754">
        <v>6461</v>
      </c>
      <c r="J4754">
        <v>6461</v>
      </c>
      <c r="K4754">
        <v>0</v>
      </c>
      <c r="L4754" s="2">
        <v>0</v>
      </c>
      <c r="M4754" s="2">
        <v>0</v>
      </c>
      <c r="N4754" s="2">
        <v>0</v>
      </c>
      <c r="O4754" s="2">
        <v>110</v>
      </c>
      <c r="P4754" s="2">
        <v>0</v>
      </c>
      <c r="Q4754" s="2">
        <v>0</v>
      </c>
      <c r="R4754" s="2">
        <v>0</v>
      </c>
      <c r="S4754" s="2">
        <v>0</v>
      </c>
      <c r="T4754" s="2">
        <v>0</v>
      </c>
      <c r="U4754" s="2">
        <v>110</v>
      </c>
      <c r="V4754" t="s">
        <v>55</v>
      </c>
    </row>
    <row r="4755" spans="1:22" ht="15.75" hidden="1" thickBot="1" x14ac:dyDescent="0.3">
      <c r="A4755" t="s">
        <v>8153</v>
      </c>
      <c r="B4755" s="6" t="s">
        <v>10402</v>
      </c>
      <c r="C4755" t="s">
        <v>1</v>
      </c>
      <c r="D4755" t="s">
        <v>7706</v>
      </c>
      <c r="E4755" t="s">
        <v>10329</v>
      </c>
      <c r="F4755" t="s">
        <v>10330</v>
      </c>
      <c r="G4755">
        <v>6460</v>
      </c>
      <c r="H4755">
        <v>6460</v>
      </c>
      <c r="I4755">
        <v>6460</v>
      </c>
      <c r="J4755">
        <v>6460</v>
      </c>
      <c r="K4755">
        <v>0</v>
      </c>
      <c r="L4755" s="2">
        <v>0</v>
      </c>
      <c r="M4755" s="2">
        <v>0</v>
      </c>
      <c r="N4755" s="2">
        <v>0</v>
      </c>
      <c r="O4755" s="2">
        <v>76.95</v>
      </c>
      <c r="P4755" s="2">
        <v>0</v>
      </c>
      <c r="Q4755" s="2">
        <v>0</v>
      </c>
      <c r="R4755" s="2">
        <v>0</v>
      </c>
      <c r="S4755" s="2">
        <v>0</v>
      </c>
      <c r="T4755" s="2">
        <v>0</v>
      </c>
      <c r="U4755" s="2">
        <v>76.95</v>
      </c>
      <c r="V4755" t="s">
        <v>55</v>
      </c>
    </row>
    <row r="4756" spans="1:22" ht="15.75" hidden="1" thickBot="1" x14ac:dyDescent="0.3">
      <c r="A4756" t="s">
        <v>8153</v>
      </c>
      <c r="B4756" s="6" t="s">
        <v>10402</v>
      </c>
      <c r="C4756" t="s">
        <v>1</v>
      </c>
      <c r="D4756" t="s">
        <v>7706</v>
      </c>
      <c r="E4756" t="s">
        <v>10329</v>
      </c>
      <c r="F4756" t="s">
        <v>10330</v>
      </c>
      <c r="G4756">
        <v>6459</v>
      </c>
      <c r="H4756">
        <v>6459</v>
      </c>
      <c r="I4756">
        <v>6459</v>
      </c>
      <c r="J4756">
        <v>6459</v>
      </c>
      <c r="K4756">
        <v>0</v>
      </c>
      <c r="L4756" s="2">
        <v>0</v>
      </c>
      <c r="M4756" s="2">
        <v>0</v>
      </c>
      <c r="N4756" s="2">
        <v>0</v>
      </c>
      <c r="O4756" s="2">
        <v>126.5</v>
      </c>
      <c r="P4756" s="2">
        <v>0</v>
      </c>
      <c r="Q4756" s="2">
        <v>0</v>
      </c>
      <c r="R4756" s="2">
        <v>0</v>
      </c>
      <c r="S4756" s="2">
        <v>0</v>
      </c>
      <c r="T4756" s="2">
        <v>0</v>
      </c>
      <c r="U4756" s="2">
        <v>126.5</v>
      </c>
      <c r="V4756" t="s">
        <v>55</v>
      </c>
    </row>
    <row r="4757" spans="1:22" ht="15.75" hidden="1" thickBot="1" x14ac:dyDescent="0.3">
      <c r="A4757" t="s">
        <v>8153</v>
      </c>
      <c r="B4757" s="6" t="s">
        <v>10402</v>
      </c>
      <c r="C4757" t="s">
        <v>1</v>
      </c>
      <c r="D4757" t="s">
        <v>7706</v>
      </c>
      <c r="E4757" t="s">
        <v>10329</v>
      </c>
      <c r="F4757" t="s">
        <v>10330</v>
      </c>
      <c r="G4757">
        <v>6458</v>
      </c>
      <c r="H4757">
        <v>6458</v>
      </c>
      <c r="I4757">
        <v>6458</v>
      </c>
      <c r="J4757">
        <v>6458</v>
      </c>
      <c r="K4757">
        <v>0</v>
      </c>
      <c r="L4757" s="2">
        <v>0</v>
      </c>
      <c r="M4757" s="2">
        <v>0</v>
      </c>
      <c r="N4757" s="2">
        <v>0</v>
      </c>
      <c r="O4757" s="2">
        <v>41.92</v>
      </c>
      <c r="P4757" s="2">
        <v>0</v>
      </c>
      <c r="Q4757" s="2">
        <v>0</v>
      </c>
      <c r="R4757" s="2">
        <v>0</v>
      </c>
      <c r="S4757" s="2">
        <v>0</v>
      </c>
      <c r="T4757" s="2">
        <v>0</v>
      </c>
      <c r="U4757" s="2">
        <v>41.92</v>
      </c>
      <c r="V4757" t="s">
        <v>55</v>
      </c>
    </row>
    <row r="4758" spans="1:22" ht="15.75" hidden="1" thickBot="1" x14ac:dyDescent="0.3">
      <c r="A4758" t="s">
        <v>8153</v>
      </c>
      <c r="B4758" s="6" t="s">
        <v>10402</v>
      </c>
      <c r="C4758" t="s">
        <v>1</v>
      </c>
      <c r="D4758" t="s">
        <v>7706</v>
      </c>
      <c r="E4758" t="s">
        <v>10329</v>
      </c>
      <c r="F4758" t="s">
        <v>10330</v>
      </c>
      <c r="G4758">
        <v>6457</v>
      </c>
      <c r="H4758">
        <v>6457</v>
      </c>
      <c r="I4758">
        <v>6457</v>
      </c>
      <c r="J4758">
        <v>6457</v>
      </c>
      <c r="K4758">
        <v>0</v>
      </c>
      <c r="L4758" s="2">
        <v>0</v>
      </c>
      <c r="M4758" s="2">
        <v>0</v>
      </c>
      <c r="N4758" s="2">
        <v>0</v>
      </c>
      <c r="O4758" s="2">
        <v>537.1</v>
      </c>
      <c r="P4758" s="2">
        <v>0</v>
      </c>
      <c r="Q4758" s="2">
        <v>0</v>
      </c>
      <c r="R4758" s="2">
        <v>0</v>
      </c>
      <c r="S4758" s="2">
        <v>0</v>
      </c>
      <c r="T4758" s="2">
        <v>0</v>
      </c>
      <c r="U4758" s="2">
        <v>537.1</v>
      </c>
      <c r="V4758" t="s">
        <v>55</v>
      </c>
    </row>
    <row r="4759" spans="1:22" ht="15.75" hidden="1" thickBot="1" x14ac:dyDescent="0.3">
      <c r="A4759" t="s">
        <v>8153</v>
      </c>
      <c r="B4759" s="6" t="s">
        <v>10402</v>
      </c>
      <c r="C4759" t="s">
        <v>1</v>
      </c>
      <c r="D4759" t="s">
        <v>7706</v>
      </c>
      <c r="E4759" t="s">
        <v>10329</v>
      </c>
      <c r="F4759" t="s">
        <v>10330</v>
      </c>
      <c r="G4759">
        <v>6456</v>
      </c>
      <c r="H4759">
        <v>6456</v>
      </c>
      <c r="I4759">
        <v>6456</v>
      </c>
      <c r="J4759">
        <v>6456</v>
      </c>
      <c r="K4759">
        <v>0</v>
      </c>
      <c r="L4759" s="2">
        <v>0</v>
      </c>
      <c r="M4759" s="2">
        <v>0</v>
      </c>
      <c r="N4759" s="2">
        <v>0</v>
      </c>
      <c r="O4759" s="2">
        <v>679.96</v>
      </c>
      <c r="P4759" s="2">
        <v>0</v>
      </c>
      <c r="Q4759" s="2">
        <v>0</v>
      </c>
      <c r="R4759" s="2">
        <v>0</v>
      </c>
      <c r="S4759" s="2">
        <v>0</v>
      </c>
      <c r="T4759" s="2">
        <v>0</v>
      </c>
      <c r="U4759" s="2">
        <v>679.96</v>
      </c>
      <c r="V4759" t="s">
        <v>55</v>
      </c>
    </row>
    <row r="4760" spans="1:22" ht="15.75" hidden="1" thickBot="1" x14ac:dyDescent="0.3">
      <c r="A4760" t="s">
        <v>8153</v>
      </c>
      <c r="B4760" s="6" t="s">
        <v>10402</v>
      </c>
      <c r="C4760" t="s">
        <v>1</v>
      </c>
      <c r="D4760" t="s">
        <v>7706</v>
      </c>
      <c r="E4760" t="s">
        <v>10329</v>
      </c>
      <c r="F4760" t="s">
        <v>10330</v>
      </c>
      <c r="G4760">
        <v>6455</v>
      </c>
      <c r="H4760">
        <v>6455</v>
      </c>
      <c r="I4760">
        <v>6455</v>
      </c>
      <c r="J4760">
        <v>6455</v>
      </c>
      <c r="K4760">
        <v>0</v>
      </c>
      <c r="L4760" s="2">
        <v>0</v>
      </c>
      <c r="M4760" s="2">
        <v>0</v>
      </c>
      <c r="N4760" s="2">
        <v>0</v>
      </c>
      <c r="O4760" s="2">
        <v>121</v>
      </c>
      <c r="P4760" s="2">
        <v>0</v>
      </c>
      <c r="Q4760" s="2">
        <v>0</v>
      </c>
      <c r="R4760" s="2">
        <v>0</v>
      </c>
      <c r="S4760" s="2">
        <v>0</v>
      </c>
      <c r="T4760" s="2">
        <v>0</v>
      </c>
      <c r="U4760" s="2">
        <v>121</v>
      </c>
      <c r="V4760" t="s">
        <v>55</v>
      </c>
    </row>
    <row r="4761" spans="1:22" ht="15.75" hidden="1" thickBot="1" x14ac:dyDescent="0.3">
      <c r="A4761" t="s">
        <v>8153</v>
      </c>
      <c r="B4761" s="6" t="s">
        <v>10402</v>
      </c>
      <c r="C4761" t="s">
        <v>1</v>
      </c>
      <c r="D4761" t="s">
        <v>7706</v>
      </c>
      <c r="E4761" t="s">
        <v>10329</v>
      </c>
      <c r="F4761" t="s">
        <v>10330</v>
      </c>
      <c r="G4761">
        <v>6454</v>
      </c>
      <c r="H4761">
        <v>6454</v>
      </c>
      <c r="I4761">
        <v>6454</v>
      </c>
      <c r="J4761">
        <v>6454</v>
      </c>
      <c r="K4761">
        <v>0</v>
      </c>
      <c r="L4761" s="2">
        <v>0</v>
      </c>
      <c r="M4761" s="2">
        <v>0</v>
      </c>
      <c r="N4761" s="2">
        <v>0</v>
      </c>
      <c r="O4761" s="2">
        <v>128.41</v>
      </c>
      <c r="P4761" s="2">
        <v>0</v>
      </c>
      <c r="Q4761" s="2">
        <v>0</v>
      </c>
      <c r="R4761" s="2">
        <v>0</v>
      </c>
      <c r="S4761" s="2">
        <v>0</v>
      </c>
      <c r="T4761" s="2">
        <v>0</v>
      </c>
      <c r="U4761" s="2">
        <v>128.41</v>
      </c>
      <c r="V4761" t="s">
        <v>55</v>
      </c>
    </row>
    <row r="4762" spans="1:22" ht="15.75" hidden="1" thickBot="1" x14ac:dyDescent="0.3">
      <c r="A4762" t="s">
        <v>8153</v>
      </c>
      <c r="B4762" s="6" t="s">
        <v>10402</v>
      </c>
      <c r="C4762" t="s">
        <v>1</v>
      </c>
      <c r="D4762" t="s">
        <v>7706</v>
      </c>
      <c r="E4762" t="s">
        <v>10329</v>
      </c>
      <c r="F4762" t="s">
        <v>10330</v>
      </c>
      <c r="G4762">
        <v>6453</v>
      </c>
      <c r="H4762">
        <v>6453</v>
      </c>
      <c r="I4762">
        <v>6453</v>
      </c>
      <c r="J4762">
        <v>6453</v>
      </c>
      <c r="K4762">
        <v>0</v>
      </c>
      <c r="L4762" s="2">
        <v>0</v>
      </c>
      <c r="M4762" s="2">
        <v>0</v>
      </c>
      <c r="N4762" s="2">
        <v>0</v>
      </c>
      <c r="O4762" s="2">
        <v>374.45</v>
      </c>
      <c r="P4762" s="2">
        <v>0</v>
      </c>
      <c r="Q4762" s="2">
        <v>0</v>
      </c>
      <c r="R4762" s="2">
        <v>0</v>
      </c>
      <c r="S4762" s="2">
        <v>0</v>
      </c>
      <c r="T4762" s="2">
        <v>0</v>
      </c>
      <c r="U4762" s="2">
        <v>374.45</v>
      </c>
      <c r="V4762" t="s">
        <v>55</v>
      </c>
    </row>
    <row r="4763" spans="1:22" ht="15.75" hidden="1" thickBot="1" x14ac:dyDescent="0.3">
      <c r="A4763" t="s">
        <v>8153</v>
      </c>
      <c r="B4763" s="6" t="s">
        <v>10402</v>
      </c>
      <c r="C4763" t="s">
        <v>1</v>
      </c>
      <c r="D4763" t="s">
        <v>7706</v>
      </c>
      <c r="E4763" t="s">
        <v>10329</v>
      </c>
      <c r="F4763" t="s">
        <v>10330</v>
      </c>
      <c r="G4763">
        <v>6452</v>
      </c>
      <c r="H4763">
        <v>6452</v>
      </c>
      <c r="I4763">
        <v>6452</v>
      </c>
      <c r="J4763">
        <v>6452</v>
      </c>
      <c r="K4763">
        <v>0</v>
      </c>
      <c r="L4763" s="2">
        <v>0</v>
      </c>
      <c r="M4763" s="2">
        <v>0</v>
      </c>
      <c r="N4763" s="2">
        <v>0</v>
      </c>
      <c r="O4763" s="2">
        <v>180</v>
      </c>
      <c r="P4763" s="2">
        <v>0</v>
      </c>
      <c r="Q4763" s="2">
        <v>0</v>
      </c>
      <c r="R4763" s="2">
        <v>0</v>
      </c>
      <c r="S4763" s="2">
        <v>0</v>
      </c>
      <c r="T4763" s="2">
        <v>0</v>
      </c>
      <c r="U4763" s="2">
        <v>180</v>
      </c>
      <c r="V4763" t="s">
        <v>55</v>
      </c>
    </row>
    <row r="4764" spans="1:22" ht="15.75" hidden="1" thickBot="1" x14ac:dyDescent="0.3">
      <c r="A4764" t="s">
        <v>8153</v>
      </c>
      <c r="B4764" s="6" t="s">
        <v>10402</v>
      </c>
      <c r="C4764" t="s">
        <v>1</v>
      </c>
      <c r="D4764" t="s">
        <v>7706</v>
      </c>
      <c r="E4764" t="s">
        <v>10329</v>
      </c>
      <c r="F4764" t="s">
        <v>10330</v>
      </c>
      <c r="G4764">
        <v>6451</v>
      </c>
      <c r="H4764">
        <v>6451</v>
      </c>
      <c r="I4764">
        <v>6451</v>
      </c>
      <c r="J4764">
        <v>6451</v>
      </c>
      <c r="K4764">
        <v>0</v>
      </c>
      <c r="L4764" s="2">
        <v>0</v>
      </c>
      <c r="M4764" s="2">
        <v>0</v>
      </c>
      <c r="N4764" s="2">
        <v>0</v>
      </c>
      <c r="O4764" s="2">
        <v>385</v>
      </c>
      <c r="P4764" s="2">
        <v>0</v>
      </c>
      <c r="Q4764" s="2">
        <v>0</v>
      </c>
      <c r="R4764" s="2">
        <v>0</v>
      </c>
      <c r="S4764" s="2">
        <v>0</v>
      </c>
      <c r="T4764" s="2">
        <v>0</v>
      </c>
      <c r="U4764" s="2">
        <v>385</v>
      </c>
      <c r="V4764" t="s">
        <v>55</v>
      </c>
    </row>
    <row r="4765" spans="1:22" ht="15.75" hidden="1" thickBot="1" x14ac:dyDescent="0.3">
      <c r="A4765" t="s">
        <v>8153</v>
      </c>
      <c r="B4765" s="6" t="s">
        <v>10401</v>
      </c>
      <c r="C4765" t="s">
        <v>1</v>
      </c>
      <c r="D4765" t="s">
        <v>7706</v>
      </c>
      <c r="E4765" t="s">
        <v>10329</v>
      </c>
      <c r="F4765" t="s">
        <v>10330</v>
      </c>
      <c r="G4765">
        <v>6450</v>
      </c>
      <c r="H4765">
        <v>6450</v>
      </c>
      <c r="I4765">
        <v>6450</v>
      </c>
      <c r="J4765">
        <v>6450</v>
      </c>
      <c r="K4765">
        <v>0</v>
      </c>
      <c r="L4765" s="2">
        <v>0</v>
      </c>
      <c r="M4765" s="2">
        <v>0</v>
      </c>
      <c r="N4765" s="2">
        <v>0</v>
      </c>
      <c r="O4765" s="2">
        <v>368.75</v>
      </c>
      <c r="P4765" s="2">
        <v>0</v>
      </c>
      <c r="Q4765" s="2">
        <v>0</v>
      </c>
      <c r="R4765" s="2">
        <v>0</v>
      </c>
      <c r="S4765" s="2">
        <v>0</v>
      </c>
      <c r="T4765" s="2">
        <v>0</v>
      </c>
      <c r="U4765" s="2">
        <v>368.75</v>
      </c>
      <c r="V4765" t="s">
        <v>55</v>
      </c>
    </row>
    <row r="4766" spans="1:22" ht="15.75" hidden="1" thickBot="1" x14ac:dyDescent="0.3">
      <c r="A4766" t="s">
        <v>8153</v>
      </c>
      <c r="B4766" s="6" t="s">
        <v>10401</v>
      </c>
      <c r="C4766" t="s">
        <v>1</v>
      </c>
      <c r="D4766" t="s">
        <v>7706</v>
      </c>
      <c r="E4766" t="s">
        <v>10329</v>
      </c>
      <c r="F4766" t="s">
        <v>10330</v>
      </c>
      <c r="G4766">
        <v>6449</v>
      </c>
      <c r="H4766">
        <v>6449</v>
      </c>
      <c r="I4766">
        <v>6449</v>
      </c>
      <c r="J4766">
        <v>6449</v>
      </c>
      <c r="K4766">
        <v>0</v>
      </c>
      <c r="L4766" s="2">
        <v>0</v>
      </c>
      <c r="M4766" s="2">
        <v>0</v>
      </c>
      <c r="N4766" s="2">
        <v>0</v>
      </c>
      <c r="O4766" s="2">
        <v>184.6</v>
      </c>
      <c r="P4766" s="2">
        <v>0</v>
      </c>
      <c r="Q4766" s="2">
        <v>0</v>
      </c>
      <c r="R4766" s="2">
        <v>0</v>
      </c>
      <c r="S4766" s="2">
        <v>0</v>
      </c>
      <c r="T4766" s="2">
        <v>0</v>
      </c>
      <c r="U4766" s="2">
        <v>184.6</v>
      </c>
      <c r="V4766" t="s">
        <v>55</v>
      </c>
    </row>
    <row r="4767" spans="1:22" ht="15.75" hidden="1" thickBot="1" x14ac:dyDescent="0.3">
      <c r="A4767" t="s">
        <v>8153</v>
      </c>
      <c r="B4767" s="6" t="s">
        <v>10401</v>
      </c>
      <c r="C4767" t="s">
        <v>1</v>
      </c>
      <c r="D4767" t="s">
        <v>7706</v>
      </c>
      <c r="E4767" t="s">
        <v>10329</v>
      </c>
      <c r="F4767" t="s">
        <v>10330</v>
      </c>
      <c r="G4767">
        <v>6448</v>
      </c>
      <c r="H4767">
        <v>6448</v>
      </c>
      <c r="I4767">
        <v>6448</v>
      </c>
      <c r="J4767">
        <v>6448</v>
      </c>
      <c r="K4767">
        <v>0</v>
      </c>
      <c r="L4767" s="2">
        <v>0</v>
      </c>
      <c r="M4767" s="2">
        <v>0</v>
      </c>
      <c r="N4767" s="2">
        <v>0</v>
      </c>
      <c r="O4767" s="2">
        <v>190</v>
      </c>
      <c r="P4767" s="2">
        <v>0</v>
      </c>
      <c r="Q4767" s="2">
        <v>0</v>
      </c>
      <c r="R4767" s="2">
        <v>0</v>
      </c>
      <c r="S4767" s="2">
        <v>0</v>
      </c>
      <c r="T4767" s="2">
        <v>0</v>
      </c>
      <c r="U4767" s="2">
        <v>190</v>
      </c>
      <c r="V4767" t="s">
        <v>55</v>
      </c>
    </row>
    <row r="4768" spans="1:22" ht="15.75" hidden="1" thickBot="1" x14ac:dyDescent="0.3">
      <c r="A4768" t="s">
        <v>8153</v>
      </c>
      <c r="B4768" s="6" t="s">
        <v>10401</v>
      </c>
      <c r="C4768" t="s">
        <v>1</v>
      </c>
      <c r="D4768" t="s">
        <v>7706</v>
      </c>
      <c r="E4768" t="s">
        <v>10329</v>
      </c>
      <c r="F4768" t="s">
        <v>10330</v>
      </c>
      <c r="G4768">
        <v>6447</v>
      </c>
      <c r="H4768">
        <v>6447</v>
      </c>
      <c r="I4768">
        <v>6447</v>
      </c>
      <c r="J4768">
        <v>6447</v>
      </c>
      <c r="K4768">
        <v>0</v>
      </c>
      <c r="L4768" s="2">
        <v>0</v>
      </c>
      <c r="M4768" s="2">
        <v>0</v>
      </c>
      <c r="N4768" s="2">
        <v>0</v>
      </c>
      <c r="O4768" s="2">
        <v>236.5</v>
      </c>
      <c r="P4768" s="2">
        <v>0</v>
      </c>
      <c r="Q4768" s="2">
        <v>0</v>
      </c>
      <c r="R4768" s="2">
        <v>0</v>
      </c>
      <c r="S4768" s="2">
        <v>0</v>
      </c>
      <c r="T4768" s="2">
        <v>0</v>
      </c>
      <c r="U4768" s="2">
        <v>236.5</v>
      </c>
      <c r="V4768" t="s">
        <v>55</v>
      </c>
    </row>
    <row r="4769" spans="1:22" ht="15.75" hidden="1" thickBot="1" x14ac:dyDescent="0.3">
      <c r="A4769" t="s">
        <v>8153</v>
      </c>
      <c r="B4769" s="6" t="s">
        <v>10401</v>
      </c>
      <c r="C4769" t="s">
        <v>1</v>
      </c>
      <c r="D4769" t="s">
        <v>7706</v>
      </c>
      <c r="E4769" t="s">
        <v>10329</v>
      </c>
      <c r="F4769" t="s">
        <v>10330</v>
      </c>
      <c r="G4769">
        <v>6446</v>
      </c>
      <c r="H4769">
        <v>6446</v>
      </c>
      <c r="I4769">
        <v>6446</v>
      </c>
      <c r="J4769">
        <v>6446</v>
      </c>
      <c r="K4769">
        <v>0</v>
      </c>
      <c r="L4769" s="2">
        <v>0</v>
      </c>
      <c r="M4769" s="2">
        <v>0</v>
      </c>
      <c r="N4769" s="2">
        <v>0</v>
      </c>
      <c r="O4769" s="2">
        <v>300.75</v>
      </c>
      <c r="P4769" s="2">
        <v>0</v>
      </c>
      <c r="Q4769" s="2">
        <v>0</v>
      </c>
      <c r="R4769" s="2">
        <v>0</v>
      </c>
      <c r="S4769" s="2">
        <v>0</v>
      </c>
      <c r="T4769" s="2">
        <v>0</v>
      </c>
      <c r="U4769" s="2">
        <v>300.75</v>
      </c>
      <c r="V4769" t="s">
        <v>55</v>
      </c>
    </row>
    <row r="4770" spans="1:22" ht="15.75" hidden="1" thickBot="1" x14ac:dyDescent="0.3">
      <c r="A4770" t="s">
        <v>8153</v>
      </c>
      <c r="B4770" s="6" t="s">
        <v>10401</v>
      </c>
      <c r="C4770" t="s">
        <v>1</v>
      </c>
      <c r="D4770" t="s">
        <v>7706</v>
      </c>
      <c r="E4770" t="s">
        <v>10329</v>
      </c>
      <c r="F4770" t="s">
        <v>10330</v>
      </c>
      <c r="G4770">
        <v>6445</v>
      </c>
      <c r="H4770">
        <v>6445</v>
      </c>
      <c r="I4770">
        <v>6445</v>
      </c>
      <c r="J4770">
        <v>6445</v>
      </c>
      <c r="K4770">
        <v>0</v>
      </c>
      <c r="L4770" s="2">
        <v>0</v>
      </c>
      <c r="M4770" s="2">
        <v>0</v>
      </c>
      <c r="N4770" s="2">
        <v>0</v>
      </c>
      <c r="O4770" s="2">
        <v>334</v>
      </c>
      <c r="P4770" s="2">
        <v>0</v>
      </c>
      <c r="Q4770" s="2">
        <v>0</v>
      </c>
      <c r="R4770" s="2">
        <v>0</v>
      </c>
      <c r="S4770" s="2">
        <v>0</v>
      </c>
      <c r="T4770" s="2">
        <v>0</v>
      </c>
      <c r="U4770" s="2">
        <v>334</v>
      </c>
      <c r="V4770" t="s">
        <v>55</v>
      </c>
    </row>
    <row r="4771" spans="1:22" ht="15.75" hidden="1" thickBot="1" x14ac:dyDescent="0.3">
      <c r="A4771" t="s">
        <v>8153</v>
      </c>
      <c r="B4771" s="6" t="s">
        <v>10401</v>
      </c>
      <c r="C4771" t="s">
        <v>1</v>
      </c>
      <c r="D4771" t="s">
        <v>7706</v>
      </c>
      <c r="E4771" t="s">
        <v>10329</v>
      </c>
      <c r="F4771" t="s">
        <v>10330</v>
      </c>
      <c r="G4771">
        <v>6444</v>
      </c>
      <c r="H4771">
        <v>6444</v>
      </c>
      <c r="I4771">
        <v>6444</v>
      </c>
      <c r="J4771">
        <v>6444</v>
      </c>
      <c r="K4771">
        <v>0</v>
      </c>
      <c r="L4771" s="2">
        <v>0</v>
      </c>
      <c r="M4771" s="2">
        <v>0</v>
      </c>
      <c r="N4771" s="2">
        <v>0</v>
      </c>
      <c r="O4771" s="2">
        <v>50</v>
      </c>
      <c r="P4771" s="2">
        <v>0</v>
      </c>
      <c r="Q4771" s="2">
        <v>0</v>
      </c>
      <c r="R4771" s="2">
        <v>0</v>
      </c>
      <c r="S4771" s="2">
        <v>0</v>
      </c>
      <c r="T4771" s="2">
        <v>0</v>
      </c>
      <c r="U4771" s="2">
        <v>50</v>
      </c>
      <c r="V4771" t="s">
        <v>55</v>
      </c>
    </row>
    <row r="4772" spans="1:22" ht="15.75" hidden="1" thickBot="1" x14ac:dyDescent="0.3">
      <c r="A4772" t="s">
        <v>8153</v>
      </c>
      <c r="B4772" s="6" t="s">
        <v>10401</v>
      </c>
      <c r="C4772" t="s">
        <v>1</v>
      </c>
      <c r="D4772" t="s">
        <v>7706</v>
      </c>
      <c r="E4772" t="s">
        <v>10329</v>
      </c>
      <c r="F4772" t="s">
        <v>10330</v>
      </c>
      <c r="G4772">
        <v>6443</v>
      </c>
      <c r="H4772">
        <v>6443</v>
      </c>
      <c r="I4772">
        <v>6443</v>
      </c>
      <c r="J4772">
        <v>6443</v>
      </c>
      <c r="K4772">
        <v>0</v>
      </c>
      <c r="L4772" s="2">
        <v>0</v>
      </c>
      <c r="M4772" s="2">
        <v>0</v>
      </c>
      <c r="N4772" s="2">
        <v>0</v>
      </c>
      <c r="O4772" s="2">
        <v>176.5</v>
      </c>
      <c r="P4772" s="2">
        <v>0</v>
      </c>
      <c r="Q4772" s="2">
        <v>0</v>
      </c>
      <c r="R4772" s="2">
        <v>0</v>
      </c>
      <c r="S4772" s="2">
        <v>0</v>
      </c>
      <c r="T4772" s="2">
        <v>0</v>
      </c>
      <c r="U4772" s="2">
        <v>176.5</v>
      </c>
      <c r="V4772" t="s">
        <v>55</v>
      </c>
    </row>
    <row r="4773" spans="1:22" ht="15.75" hidden="1" thickBot="1" x14ac:dyDescent="0.3">
      <c r="A4773" t="s">
        <v>8153</v>
      </c>
      <c r="B4773" s="6" t="s">
        <v>10401</v>
      </c>
      <c r="C4773" t="s">
        <v>1</v>
      </c>
      <c r="D4773" t="s">
        <v>7706</v>
      </c>
      <c r="E4773" t="s">
        <v>10329</v>
      </c>
      <c r="F4773" t="s">
        <v>10330</v>
      </c>
      <c r="G4773">
        <v>6442</v>
      </c>
      <c r="H4773">
        <v>6442</v>
      </c>
      <c r="I4773">
        <v>6442</v>
      </c>
      <c r="J4773">
        <v>6442</v>
      </c>
      <c r="K4773">
        <v>0</v>
      </c>
      <c r="L4773" s="2">
        <v>0</v>
      </c>
      <c r="M4773" s="2">
        <v>0</v>
      </c>
      <c r="N4773" s="2">
        <v>0</v>
      </c>
      <c r="O4773" s="2">
        <v>50</v>
      </c>
      <c r="P4773" s="2">
        <v>0</v>
      </c>
      <c r="Q4773" s="2">
        <v>0</v>
      </c>
      <c r="R4773" s="2">
        <v>0</v>
      </c>
      <c r="S4773" s="2">
        <v>0</v>
      </c>
      <c r="T4773" s="2">
        <v>0</v>
      </c>
      <c r="U4773" s="2">
        <v>50</v>
      </c>
      <c r="V4773" t="s">
        <v>55</v>
      </c>
    </row>
    <row r="4774" spans="1:22" ht="15.75" hidden="1" thickBot="1" x14ac:dyDescent="0.3">
      <c r="A4774" t="s">
        <v>8153</v>
      </c>
      <c r="B4774" s="6" t="s">
        <v>10401</v>
      </c>
      <c r="C4774" t="s">
        <v>1</v>
      </c>
      <c r="D4774" t="s">
        <v>7706</v>
      </c>
      <c r="E4774" t="s">
        <v>10329</v>
      </c>
      <c r="F4774" t="s">
        <v>10330</v>
      </c>
      <c r="G4774">
        <v>6441</v>
      </c>
      <c r="H4774">
        <v>6441</v>
      </c>
      <c r="I4774">
        <v>6441</v>
      </c>
      <c r="J4774">
        <v>6441</v>
      </c>
      <c r="K4774">
        <v>0</v>
      </c>
      <c r="L4774" s="2">
        <v>0</v>
      </c>
      <c r="M4774" s="2">
        <v>0</v>
      </c>
      <c r="N4774" s="2">
        <v>0</v>
      </c>
      <c r="O4774" s="2">
        <v>314.64999999999998</v>
      </c>
      <c r="P4774" s="2">
        <v>0</v>
      </c>
      <c r="Q4774" s="2">
        <v>0</v>
      </c>
      <c r="R4774" s="2">
        <v>0</v>
      </c>
      <c r="S4774" s="2">
        <v>0</v>
      </c>
      <c r="T4774" s="2">
        <v>0</v>
      </c>
      <c r="U4774" s="2">
        <v>314.64999999999998</v>
      </c>
      <c r="V4774" t="s">
        <v>55</v>
      </c>
    </row>
    <row r="4775" spans="1:22" ht="15.75" hidden="1" thickBot="1" x14ac:dyDescent="0.3">
      <c r="A4775" t="s">
        <v>8153</v>
      </c>
      <c r="B4775" s="6" t="s">
        <v>10401</v>
      </c>
      <c r="C4775" t="s">
        <v>1</v>
      </c>
      <c r="D4775" t="s">
        <v>7706</v>
      </c>
      <c r="E4775" t="s">
        <v>10329</v>
      </c>
      <c r="F4775" t="s">
        <v>10330</v>
      </c>
      <c r="G4775">
        <v>6440</v>
      </c>
      <c r="H4775">
        <v>6440</v>
      </c>
      <c r="I4775">
        <v>6440</v>
      </c>
      <c r="J4775">
        <v>6440</v>
      </c>
      <c r="K4775">
        <v>0</v>
      </c>
      <c r="L4775" s="2">
        <v>0</v>
      </c>
      <c r="M4775" s="2">
        <v>0</v>
      </c>
      <c r="N4775" s="2">
        <v>0</v>
      </c>
      <c r="O4775" s="2">
        <v>595.6</v>
      </c>
      <c r="P4775" s="2">
        <v>0</v>
      </c>
      <c r="Q4775" s="2">
        <v>0</v>
      </c>
      <c r="R4775" s="2">
        <v>0</v>
      </c>
      <c r="S4775" s="2">
        <v>0</v>
      </c>
      <c r="T4775" s="2">
        <v>0</v>
      </c>
      <c r="U4775" s="2">
        <v>595.6</v>
      </c>
      <c r="V4775" t="s">
        <v>55</v>
      </c>
    </row>
    <row r="4776" spans="1:22" ht="15.75" hidden="1" thickBot="1" x14ac:dyDescent="0.3">
      <c r="A4776" t="s">
        <v>8153</v>
      </c>
      <c r="B4776" s="6" t="s">
        <v>10401</v>
      </c>
      <c r="C4776" t="s">
        <v>1</v>
      </c>
      <c r="D4776" t="s">
        <v>7706</v>
      </c>
      <c r="E4776" t="s">
        <v>10329</v>
      </c>
      <c r="F4776" t="s">
        <v>10330</v>
      </c>
      <c r="G4776">
        <v>6439</v>
      </c>
      <c r="H4776">
        <v>6439</v>
      </c>
      <c r="I4776">
        <v>6439</v>
      </c>
      <c r="J4776">
        <v>6439</v>
      </c>
      <c r="K4776">
        <v>0</v>
      </c>
      <c r="L4776" s="2">
        <v>0</v>
      </c>
      <c r="M4776" s="2">
        <v>0</v>
      </c>
      <c r="N4776" s="2">
        <v>0</v>
      </c>
      <c r="O4776" s="2">
        <v>23.4</v>
      </c>
      <c r="P4776" s="2">
        <v>0</v>
      </c>
      <c r="Q4776" s="2">
        <v>0</v>
      </c>
      <c r="R4776" s="2">
        <v>0</v>
      </c>
      <c r="S4776" s="2">
        <v>0</v>
      </c>
      <c r="T4776" s="2">
        <v>0</v>
      </c>
      <c r="U4776" s="2">
        <v>23.4</v>
      </c>
      <c r="V4776" t="s">
        <v>55</v>
      </c>
    </row>
    <row r="4777" spans="1:22" ht="15.75" hidden="1" thickBot="1" x14ac:dyDescent="0.3">
      <c r="A4777" t="s">
        <v>8153</v>
      </c>
      <c r="B4777" s="6" t="s">
        <v>10401</v>
      </c>
      <c r="C4777" t="s">
        <v>1</v>
      </c>
      <c r="D4777" t="s">
        <v>7706</v>
      </c>
      <c r="E4777" t="s">
        <v>10329</v>
      </c>
      <c r="F4777" t="s">
        <v>10330</v>
      </c>
      <c r="G4777">
        <v>6438</v>
      </c>
      <c r="H4777">
        <v>6438</v>
      </c>
      <c r="I4777">
        <v>6438</v>
      </c>
      <c r="J4777">
        <v>6438</v>
      </c>
      <c r="K4777">
        <v>0</v>
      </c>
      <c r="L4777" s="2">
        <v>0</v>
      </c>
      <c r="M4777" s="2">
        <v>0</v>
      </c>
      <c r="N4777" s="2">
        <v>0</v>
      </c>
      <c r="O4777" s="2">
        <v>30</v>
      </c>
      <c r="P4777" s="2">
        <v>0</v>
      </c>
      <c r="Q4777" s="2">
        <v>0</v>
      </c>
      <c r="R4777" s="2">
        <v>0</v>
      </c>
      <c r="S4777" s="2">
        <v>0</v>
      </c>
      <c r="T4777" s="2">
        <v>0</v>
      </c>
      <c r="U4777" s="2">
        <v>30</v>
      </c>
      <c r="V4777" t="s">
        <v>55</v>
      </c>
    </row>
    <row r="4778" spans="1:22" ht="15.75" hidden="1" thickBot="1" x14ac:dyDescent="0.3">
      <c r="A4778" t="s">
        <v>8153</v>
      </c>
      <c r="B4778" s="6" t="s">
        <v>10401</v>
      </c>
      <c r="C4778" t="s">
        <v>1</v>
      </c>
      <c r="D4778" t="s">
        <v>7706</v>
      </c>
      <c r="E4778" t="s">
        <v>10329</v>
      </c>
      <c r="F4778" t="s">
        <v>10330</v>
      </c>
      <c r="G4778">
        <v>6437</v>
      </c>
      <c r="H4778">
        <v>6437</v>
      </c>
      <c r="I4778">
        <v>6437</v>
      </c>
      <c r="J4778">
        <v>6437</v>
      </c>
      <c r="K4778">
        <v>0</v>
      </c>
      <c r="L4778" s="2">
        <v>0</v>
      </c>
      <c r="M4778" s="2">
        <v>0</v>
      </c>
      <c r="N4778" s="2">
        <v>0</v>
      </c>
      <c r="O4778" s="2">
        <v>43.1</v>
      </c>
      <c r="P4778" s="2">
        <v>0</v>
      </c>
      <c r="Q4778" s="2">
        <v>0</v>
      </c>
      <c r="R4778" s="2">
        <v>0</v>
      </c>
      <c r="S4778" s="2">
        <v>0</v>
      </c>
      <c r="T4778" s="2">
        <v>0</v>
      </c>
      <c r="U4778" s="2">
        <v>43.1</v>
      </c>
      <c r="V4778" t="s">
        <v>55</v>
      </c>
    </row>
    <row r="4779" spans="1:22" ht="15.75" hidden="1" thickBot="1" x14ac:dyDescent="0.3">
      <c r="A4779" t="s">
        <v>8153</v>
      </c>
      <c r="B4779" s="6" t="s">
        <v>10401</v>
      </c>
      <c r="C4779" t="s">
        <v>1</v>
      </c>
      <c r="D4779" t="s">
        <v>7706</v>
      </c>
      <c r="E4779" t="s">
        <v>10329</v>
      </c>
      <c r="F4779" t="s">
        <v>10330</v>
      </c>
      <c r="G4779">
        <v>6436</v>
      </c>
      <c r="H4779">
        <v>6436</v>
      </c>
      <c r="I4779">
        <v>6436</v>
      </c>
      <c r="J4779">
        <v>6436</v>
      </c>
      <c r="K4779">
        <v>0</v>
      </c>
      <c r="L4779" s="2">
        <v>0</v>
      </c>
      <c r="M4779" s="2">
        <v>0</v>
      </c>
      <c r="N4779" s="2">
        <v>0</v>
      </c>
      <c r="O4779" s="2">
        <v>394</v>
      </c>
      <c r="P4779" s="2">
        <v>0</v>
      </c>
      <c r="Q4779" s="2">
        <v>0</v>
      </c>
      <c r="R4779" s="2">
        <v>0</v>
      </c>
      <c r="S4779" s="2">
        <v>0</v>
      </c>
      <c r="T4779" s="2">
        <v>0</v>
      </c>
      <c r="U4779" s="2">
        <v>394</v>
      </c>
      <c r="V4779" t="s">
        <v>55</v>
      </c>
    </row>
    <row r="4780" spans="1:22" ht="15.75" hidden="1" thickBot="1" x14ac:dyDescent="0.3">
      <c r="A4780" t="s">
        <v>8153</v>
      </c>
      <c r="B4780" s="6" t="s">
        <v>10401</v>
      </c>
      <c r="C4780" t="s">
        <v>1</v>
      </c>
      <c r="D4780" t="s">
        <v>7706</v>
      </c>
      <c r="E4780" t="s">
        <v>10329</v>
      </c>
      <c r="F4780" t="s">
        <v>10330</v>
      </c>
      <c r="G4780">
        <v>6435</v>
      </c>
      <c r="H4780">
        <v>6435</v>
      </c>
      <c r="I4780">
        <v>6435</v>
      </c>
      <c r="J4780">
        <v>6435</v>
      </c>
      <c r="K4780">
        <v>0</v>
      </c>
      <c r="L4780" s="2">
        <v>0</v>
      </c>
      <c r="M4780" s="2">
        <v>0</v>
      </c>
      <c r="N4780" s="2">
        <v>0</v>
      </c>
      <c r="O4780" s="2">
        <v>401.6</v>
      </c>
      <c r="P4780" s="2">
        <v>0</v>
      </c>
      <c r="Q4780" s="2">
        <v>0</v>
      </c>
      <c r="R4780" s="2">
        <v>0</v>
      </c>
      <c r="S4780" s="2">
        <v>0</v>
      </c>
      <c r="T4780" s="2">
        <v>0</v>
      </c>
      <c r="U4780" s="2">
        <v>401.6</v>
      </c>
      <c r="V4780" t="s">
        <v>55</v>
      </c>
    </row>
    <row r="4781" spans="1:22" ht="15.75" hidden="1" thickBot="1" x14ac:dyDescent="0.3">
      <c r="A4781" t="s">
        <v>8153</v>
      </c>
      <c r="B4781" s="6" t="s">
        <v>10401</v>
      </c>
      <c r="C4781" t="s">
        <v>1</v>
      </c>
      <c r="D4781" t="s">
        <v>7706</v>
      </c>
      <c r="E4781" t="s">
        <v>10329</v>
      </c>
      <c r="F4781" t="s">
        <v>10330</v>
      </c>
      <c r="G4781">
        <v>6434</v>
      </c>
      <c r="H4781">
        <v>6434</v>
      </c>
      <c r="I4781">
        <v>6434</v>
      </c>
      <c r="J4781">
        <v>6434</v>
      </c>
      <c r="K4781">
        <v>0</v>
      </c>
      <c r="L4781" s="2">
        <v>0</v>
      </c>
      <c r="M4781" s="2">
        <v>0</v>
      </c>
      <c r="N4781" s="2">
        <v>0</v>
      </c>
      <c r="O4781" s="2">
        <v>131.97</v>
      </c>
      <c r="P4781" s="2">
        <v>0</v>
      </c>
      <c r="Q4781" s="2">
        <v>0</v>
      </c>
      <c r="R4781" s="2">
        <v>0</v>
      </c>
      <c r="S4781" s="2">
        <v>0</v>
      </c>
      <c r="T4781" s="2">
        <v>0</v>
      </c>
      <c r="U4781" s="2">
        <v>131.97</v>
      </c>
      <c r="V4781" t="s">
        <v>55</v>
      </c>
    </row>
    <row r="4782" spans="1:22" ht="15.75" hidden="1" thickBot="1" x14ac:dyDescent="0.3">
      <c r="A4782" t="s">
        <v>8153</v>
      </c>
      <c r="B4782" s="6" t="s">
        <v>10401</v>
      </c>
      <c r="C4782" t="s">
        <v>1</v>
      </c>
      <c r="D4782" t="s">
        <v>7706</v>
      </c>
      <c r="E4782" t="s">
        <v>10329</v>
      </c>
      <c r="F4782" t="s">
        <v>10330</v>
      </c>
      <c r="G4782">
        <v>6433</v>
      </c>
      <c r="H4782">
        <v>6433</v>
      </c>
      <c r="I4782">
        <v>6433</v>
      </c>
      <c r="J4782">
        <v>6433</v>
      </c>
      <c r="K4782">
        <v>0</v>
      </c>
      <c r="L4782" s="2">
        <v>0</v>
      </c>
      <c r="M4782" s="2">
        <v>0</v>
      </c>
      <c r="N4782" s="2">
        <v>0</v>
      </c>
      <c r="O4782" s="2">
        <v>11.75</v>
      </c>
      <c r="P4782" s="2">
        <v>0</v>
      </c>
      <c r="Q4782" s="2">
        <v>0</v>
      </c>
      <c r="R4782" s="2">
        <v>0</v>
      </c>
      <c r="S4782" s="2">
        <v>0</v>
      </c>
      <c r="T4782" s="2">
        <v>0</v>
      </c>
      <c r="U4782" s="2">
        <v>11.75</v>
      </c>
      <c r="V4782" t="s">
        <v>55</v>
      </c>
    </row>
    <row r="4783" spans="1:22" ht="15.75" hidden="1" thickBot="1" x14ac:dyDescent="0.3">
      <c r="A4783" t="s">
        <v>8153</v>
      </c>
      <c r="B4783" s="6" t="s">
        <v>10400</v>
      </c>
      <c r="C4783" t="s">
        <v>1</v>
      </c>
      <c r="D4783" t="s">
        <v>7706</v>
      </c>
      <c r="E4783" t="s">
        <v>10329</v>
      </c>
      <c r="F4783" t="s">
        <v>10330</v>
      </c>
      <c r="G4783">
        <v>6432</v>
      </c>
      <c r="H4783">
        <v>6432</v>
      </c>
      <c r="I4783">
        <v>6432</v>
      </c>
      <c r="J4783">
        <v>6432</v>
      </c>
      <c r="K4783">
        <v>0</v>
      </c>
      <c r="L4783" s="2">
        <v>0</v>
      </c>
      <c r="M4783" s="2">
        <v>0</v>
      </c>
      <c r="N4783" s="2">
        <v>0</v>
      </c>
      <c r="O4783" s="2">
        <v>1.2</v>
      </c>
      <c r="P4783" s="2">
        <v>0</v>
      </c>
      <c r="Q4783" s="2">
        <v>0</v>
      </c>
      <c r="R4783" s="2">
        <v>0</v>
      </c>
      <c r="S4783" s="2">
        <v>0</v>
      </c>
      <c r="T4783" s="2">
        <v>0</v>
      </c>
      <c r="U4783" s="2">
        <v>1.2</v>
      </c>
      <c r="V4783" t="s">
        <v>55</v>
      </c>
    </row>
    <row r="4784" spans="1:22" ht="15.75" hidden="1" thickBot="1" x14ac:dyDescent="0.3">
      <c r="A4784" t="s">
        <v>8153</v>
      </c>
      <c r="B4784" s="6" t="s">
        <v>10400</v>
      </c>
      <c r="C4784" t="s">
        <v>1</v>
      </c>
      <c r="D4784" t="s">
        <v>7706</v>
      </c>
      <c r="E4784" t="s">
        <v>10329</v>
      </c>
      <c r="F4784" t="s">
        <v>10330</v>
      </c>
      <c r="G4784">
        <v>6431</v>
      </c>
      <c r="H4784">
        <v>6431</v>
      </c>
      <c r="I4784">
        <v>6431</v>
      </c>
      <c r="J4784">
        <v>6431</v>
      </c>
      <c r="K4784">
        <v>0</v>
      </c>
      <c r="L4784" s="2">
        <v>0</v>
      </c>
      <c r="M4784" s="2">
        <v>0</v>
      </c>
      <c r="N4784" s="2">
        <v>0</v>
      </c>
      <c r="O4784" s="2">
        <v>251.25</v>
      </c>
      <c r="P4784" s="2">
        <v>0</v>
      </c>
      <c r="Q4784" s="2">
        <v>0</v>
      </c>
      <c r="R4784" s="2">
        <v>0</v>
      </c>
      <c r="S4784" s="2">
        <v>0</v>
      </c>
      <c r="T4784" s="2">
        <v>0</v>
      </c>
      <c r="U4784" s="2">
        <v>251.25</v>
      </c>
      <c r="V4784" t="s">
        <v>55</v>
      </c>
    </row>
    <row r="4785" spans="1:22" ht="15.75" hidden="1" thickBot="1" x14ac:dyDescent="0.3">
      <c r="A4785" t="s">
        <v>8153</v>
      </c>
      <c r="B4785" s="6" t="s">
        <v>10400</v>
      </c>
      <c r="C4785" t="s">
        <v>1</v>
      </c>
      <c r="D4785" t="s">
        <v>7706</v>
      </c>
      <c r="E4785" t="s">
        <v>10329</v>
      </c>
      <c r="F4785" t="s">
        <v>10330</v>
      </c>
      <c r="G4785">
        <v>6430</v>
      </c>
      <c r="H4785">
        <v>6430</v>
      </c>
      <c r="I4785">
        <v>6430</v>
      </c>
      <c r="J4785">
        <v>6430</v>
      </c>
      <c r="K4785">
        <v>0</v>
      </c>
      <c r="L4785" s="2">
        <v>0</v>
      </c>
      <c r="M4785" s="2">
        <v>0</v>
      </c>
      <c r="N4785" s="2">
        <v>0</v>
      </c>
      <c r="O4785" s="2">
        <v>157.5</v>
      </c>
      <c r="P4785" s="2">
        <v>0</v>
      </c>
      <c r="Q4785" s="2">
        <v>0</v>
      </c>
      <c r="R4785" s="2">
        <v>0</v>
      </c>
      <c r="S4785" s="2">
        <v>0</v>
      </c>
      <c r="T4785" s="2">
        <v>0</v>
      </c>
      <c r="U4785" s="2">
        <v>157.5</v>
      </c>
      <c r="V4785" t="s">
        <v>55</v>
      </c>
    </row>
    <row r="4786" spans="1:22" ht="15.75" hidden="1" thickBot="1" x14ac:dyDescent="0.3">
      <c r="A4786" t="s">
        <v>8153</v>
      </c>
      <c r="B4786" s="6" t="s">
        <v>10400</v>
      </c>
      <c r="C4786" t="s">
        <v>1</v>
      </c>
      <c r="D4786" t="s">
        <v>7706</v>
      </c>
      <c r="E4786" t="s">
        <v>10329</v>
      </c>
      <c r="F4786" t="s">
        <v>10330</v>
      </c>
      <c r="G4786">
        <v>6429</v>
      </c>
      <c r="H4786">
        <v>6429</v>
      </c>
      <c r="I4786">
        <v>6429</v>
      </c>
      <c r="J4786">
        <v>6429</v>
      </c>
      <c r="K4786">
        <v>0</v>
      </c>
      <c r="L4786" s="2">
        <v>0</v>
      </c>
      <c r="M4786" s="2">
        <v>0</v>
      </c>
      <c r="N4786" s="2">
        <v>0</v>
      </c>
      <c r="O4786" s="2">
        <v>52.9</v>
      </c>
      <c r="P4786" s="2">
        <v>0</v>
      </c>
      <c r="Q4786" s="2">
        <v>0</v>
      </c>
      <c r="R4786" s="2">
        <v>0</v>
      </c>
      <c r="S4786" s="2">
        <v>0</v>
      </c>
      <c r="T4786" s="2">
        <v>0</v>
      </c>
      <c r="U4786" s="2">
        <v>52.9</v>
      </c>
      <c r="V4786" t="s">
        <v>55</v>
      </c>
    </row>
    <row r="4787" spans="1:22" ht="15.75" hidden="1" thickBot="1" x14ac:dyDescent="0.3">
      <c r="A4787" t="s">
        <v>8153</v>
      </c>
      <c r="B4787" s="6" t="s">
        <v>10400</v>
      </c>
      <c r="C4787" t="s">
        <v>1</v>
      </c>
      <c r="D4787" t="s">
        <v>7706</v>
      </c>
      <c r="E4787" t="s">
        <v>10329</v>
      </c>
      <c r="F4787" t="s">
        <v>10330</v>
      </c>
      <c r="G4787">
        <v>6428</v>
      </c>
      <c r="H4787">
        <v>6428</v>
      </c>
      <c r="I4787">
        <v>6428</v>
      </c>
      <c r="J4787">
        <v>6428</v>
      </c>
      <c r="K4787">
        <v>0</v>
      </c>
      <c r="L4787" s="2">
        <v>0</v>
      </c>
      <c r="M4787" s="2">
        <v>0</v>
      </c>
      <c r="N4787" s="2">
        <v>0</v>
      </c>
      <c r="O4787" s="2">
        <v>214</v>
      </c>
      <c r="P4787" s="2">
        <v>0</v>
      </c>
      <c r="Q4787" s="2">
        <v>0</v>
      </c>
      <c r="R4787" s="2">
        <v>0</v>
      </c>
      <c r="S4787" s="2">
        <v>0</v>
      </c>
      <c r="T4787" s="2">
        <v>0</v>
      </c>
      <c r="U4787" s="2">
        <v>214</v>
      </c>
      <c r="V4787" t="s">
        <v>55</v>
      </c>
    </row>
    <row r="4788" spans="1:22" ht="15.75" hidden="1" thickBot="1" x14ac:dyDescent="0.3">
      <c r="A4788" t="s">
        <v>8153</v>
      </c>
      <c r="B4788" s="6" t="s">
        <v>10400</v>
      </c>
      <c r="C4788" t="s">
        <v>1</v>
      </c>
      <c r="D4788" t="s">
        <v>7706</v>
      </c>
      <c r="E4788" t="s">
        <v>10329</v>
      </c>
      <c r="F4788" t="s">
        <v>10330</v>
      </c>
      <c r="G4788">
        <v>6427</v>
      </c>
      <c r="H4788">
        <v>6427</v>
      </c>
      <c r="I4788">
        <v>6427</v>
      </c>
      <c r="J4788">
        <v>6427</v>
      </c>
      <c r="K4788">
        <v>0</v>
      </c>
      <c r="L4788" s="2">
        <v>0</v>
      </c>
      <c r="M4788" s="2">
        <v>0</v>
      </c>
      <c r="N4788" s="2">
        <v>0</v>
      </c>
      <c r="O4788" s="2">
        <v>129.5</v>
      </c>
      <c r="P4788" s="2">
        <v>0</v>
      </c>
      <c r="Q4788" s="2">
        <v>0</v>
      </c>
      <c r="R4788" s="2">
        <v>0</v>
      </c>
      <c r="S4788" s="2">
        <v>0</v>
      </c>
      <c r="T4788" s="2">
        <v>0</v>
      </c>
      <c r="U4788" s="2">
        <v>129.5</v>
      </c>
      <c r="V4788" t="s">
        <v>55</v>
      </c>
    </row>
    <row r="4789" spans="1:22" ht="15.75" hidden="1" thickBot="1" x14ac:dyDescent="0.3">
      <c r="A4789" t="s">
        <v>8153</v>
      </c>
      <c r="B4789" s="6" t="s">
        <v>10400</v>
      </c>
      <c r="C4789" t="s">
        <v>1</v>
      </c>
      <c r="D4789" t="s">
        <v>7706</v>
      </c>
      <c r="E4789" t="s">
        <v>10329</v>
      </c>
      <c r="F4789" t="s">
        <v>10330</v>
      </c>
      <c r="G4789">
        <v>6426</v>
      </c>
      <c r="H4789">
        <v>6426</v>
      </c>
      <c r="I4789">
        <v>6426</v>
      </c>
      <c r="J4789">
        <v>6426</v>
      </c>
      <c r="K4789">
        <v>0</v>
      </c>
      <c r="L4789" s="2">
        <v>0</v>
      </c>
      <c r="M4789" s="2">
        <v>0</v>
      </c>
      <c r="N4789" s="2">
        <v>0</v>
      </c>
      <c r="O4789" s="2">
        <v>428.2</v>
      </c>
      <c r="P4789" s="2">
        <v>0</v>
      </c>
      <c r="Q4789" s="2">
        <v>0</v>
      </c>
      <c r="R4789" s="2">
        <v>0</v>
      </c>
      <c r="S4789" s="2">
        <v>0</v>
      </c>
      <c r="T4789" s="2">
        <v>0</v>
      </c>
      <c r="U4789" s="2">
        <v>428.2</v>
      </c>
      <c r="V4789" t="s">
        <v>55</v>
      </c>
    </row>
    <row r="4790" spans="1:22" ht="15.75" hidden="1" thickBot="1" x14ac:dyDescent="0.3">
      <c r="A4790" t="s">
        <v>8153</v>
      </c>
      <c r="B4790" s="6" t="s">
        <v>10400</v>
      </c>
      <c r="C4790" t="s">
        <v>1</v>
      </c>
      <c r="D4790" t="s">
        <v>7706</v>
      </c>
      <c r="E4790" t="s">
        <v>10329</v>
      </c>
      <c r="F4790" t="s">
        <v>10330</v>
      </c>
      <c r="G4790">
        <v>6425</v>
      </c>
      <c r="H4790">
        <v>6425</v>
      </c>
      <c r="I4790">
        <v>6425</v>
      </c>
      <c r="J4790">
        <v>6425</v>
      </c>
      <c r="K4790">
        <v>0</v>
      </c>
      <c r="L4790" s="2">
        <v>0</v>
      </c>
      <c r="M4790" s="2">
        <v>0</v>
      </c>
      <c r="N4790" s="2">
        <v>0</v>
      </c>
      <c r="O4790" s="2">
        <v>7.65</v>
      </c>
      <c r="P4790" s="2">
        <v>0</v>
      </c>
      <c r="Q4790" s="2">
        <v>0</v>
      </c>
      <c r="R4790" s="2">
        <v>0</v>
      </c>
      <c r="S4790" s="2">
        <v>0</v>
      </c>
      <c r="T4790" s="2">
        <v>0</v>
      </c>
      <c r="U4790" s="2">
        <v>7.65</v>
      </c>
      <c r="V4790" t="s">
        <v>55</v>
      </c>
    </row>
    <row r="4791" spans="1:22" ht="15.75" hidden="1" thickBot="1" x14ac:dyDescent="0.3">
      <c r="A4791" t="s">
        <v>8153</v>
      </c>
      <c r="B4791" s="6" t="s">
        <v>10400</v>
      </c>
      <c r="C4791" t="s">
        <v>1</v>
      </c>
      <c r="D4791" t="s">
        <v>7706</v>
      </c>
      <c r="E4791" t="s">
        <v>10329</v>
      </c>
      <c r="F4791" t="s">
        <v>10330</v>
      </c>
      <c r="G4791">
        <v>6424</v>
      </c>
      <c r="H4791">
        <v>6424</v>
      </c>
      <c r="I4791">
        <v>6424</v>
      </c>
      <c r="J4791">
        <v>6424</v>
      </c>
      <c r="K4791">
        <v>0</v>
      </c>
      <c r="L4791" s="2">
        <v>0</v>
      </c>
      <c r="M4791" s="2">
        <v>0</v>
      </c>
      <c r="N4791" s="2">
        <v>0</v>
      </c>
      <c r="O4791" s="2">
        <v>454.25</v>
      </c>
      <c r="P4791" s="2">
        <v>0</v>
      </c>
      <c r="Q4791" s="2">
        <v>0</v>
      </c>
      <c r="R4791" s="2">
        <v>0</v>
      </c>
      <c r="S4791" s="2">
        <v>0</v>
      </c>
      <c r="T4791" s="2">
        <v>0</v>
      </c>
      <c r="U4791" s="2">
        <v>454.25</v>
      </c>
      <c r="V4791" t="s">
        <v>55</v>
      </c>
    </row>
    <row r="4792" spans="1:22" ht="15.75" hidden="1" thickBot="1" x14ac:dyDescent="0.3">
      <c r="A4792" t="s">
        <v>8153</v>
      </c>
      <c r="B4792" s="6" t="s">
        <v>10400</v>
      </c>
      <c r="C4792" t="s">
        <v>1</v>
      </c>
      <c r="D4792" t="s">
        <v>7706</v>
      </c>
      <c r="E4792" t="s">
        <v>10329</v>
      </c>
      <c r="F4792" t="s">
        <v>10330</v>
      </c>
      <c r="G4792">
        <v>6423</v>
      </c>
      <c r="H4792">
        <v>6423</v>
      </c>
      <c r="I4792">
        <v>6423</v>
      </c>
      <c r="J4792">
        <v>6423</v>
      </c>
      <c r="K4792">
        <v>0</v>
      </c>
      <c r="L4792" s="2">
        <v>0</v>
      </c>
      <c r="M4792" s="2">
        <v>0</v>
      </c>
      <c r="N4792" s="2">
        <v>0</v>
      </c>
      <c r="O4792" s="2">
        <v>63</v>
      </c>
      <c r="P4792" s="2">
        <v>0</v>
      </c>
      <c r="Q4792" s="2">
        <v>0</v>
      </c>
      <c r="R4792" s="2">
        <v>0</v>
      </c>
      <c r="S4792" s="2">
        <v>0</v>
      </c>
      <c r="T4792" s="2">
        <v>0</v>
      </c>
      <c r="U4792" s="2">
        <v>63</v>
      </c>
      <c r="V4792" t="s">
        <v>55</v>
      </c>
    </row>
    <row r="4793" spans="1:22" ht="15.75" hidden="1" thickBot="1" x14ac:dyDescent="0.3">
      <c r="A4793" t="s">
        <v>8153</v>
      </c>
      <c r="B4793" s="6" t="s">
        <v>10400</v>
      </c>
      <c r="C4793" t="s">
        <v>1</v>
      </c>
      <c r="D4793" t="s">
        <v>7706</v>
      </c>
      <c r="E4793" t="s">
        <v>10329</v>
      </c>
      <c r="F4793" t="s">
        <v>10330</v>
      </c>
      <c r="G4793">
        <v>6422</v>
      </c>
      <c r="H4793">
        <v>6422</v>
      </c>
      <c r="I4793">
        <v>6422</v>
      </c>
      <c r="J4793">
        <v>6422</v>
      </c>
      <c r="K4793">
        <v>0</v>
      </c>
      <c r="L4793" s="2">
        <v>0</v>
      </c>
      <c r="M4793" s="2">
        <v>0</v>
      </c>
      <c r="N4793" s="2">
        <v>0</v>
      </c>
      <c r="O4793" s="2">
        <v>20</v>
      </c>
      <c r="P4793" s="2">
        <v>0</v>
      </c>
      <c r="Q4793" s="2">
        <v>0</v>
      </c>
      <c r="R4793" s="2">
        <v>0</v>
      </c>
      <c r="S4793" s="2">
        <v>0</v>
      </c>
      <c r="T4793" s="2">
        <v>0</v>
      </c>
      <c r="U4793" s="2">
        <v>20</v>
      </c>
      <c r="V4793" t="s">
        <v>55</v>
      </c>
    </row>
    <row r="4794" spans="1:22" ht="15.75" hidden="1" thickBot="1" x14ac:dyDescent="0.3">
      <c r="A4794" t="s">
        <v>8153</v>
      </c>
      <c r="B4794" s="6" t="s">
        <v>10400</v>
      </c>
      <c r="C4794" t="s">
        <v>1</v>
      </c>
      <c r="D4794" t="s">
        <v>7706</v>
      </c>
      <c r="E4794" t="s">
        <v>10329</v>
      </c>
      <c r="F4794" t="s">
        <v>10330</v>
      </c>
      <c r="G4794">
        <v>6421</v>
      </c>
      <c r="H4794">
        <v>6421</v>
      </c>
      <c r="I4794">
        <v>6421</v>
      </c>
      <c r="J4794">
        <v>6421</v>
      </c>
      <c r="K4794">
        <v>0</v>
      </c>
      <c r="L4794" s="2">
        <v>0</v>
      </c>
      <c r="M4794" s="2">
        <v>0</v>
      </c>
      <c r="N4794" s="2">
        <v>0</v>
      </c>
      <c r="O4794" s="2">
        <v>528</v>
      </c>
      <c r="P4794" s="2">
        <v>0</v>
      </c>
      <c r="Q4794" s="2">
        <v>0</v>
      </c>
      <c r="R4794" s="2">
        <v>0</v>
      </c>
      <c r="S4794" s="2">
        <v>0</v>
      </c>
      <c r="T4794" s="2">
        <v>0</v>
      </c>
      <c r="U4794" s="2">
        <v>528</v>
      </c>
      <c r="V4794" t="s">
        <v>55</v>
      </c>
    </row>
    <row r="4795" spans="1:22" ht="15.75" hidden="1" thickBot="1" x14ac:dyDescent="0.3">
      <c r="A4795" t="s">
        <v>8153</v>
      </c>
      <c r="B4795" s="6" t="s">
        <v>10400</v>
      </c>
      <c r="C4795" t="s">
        <v>1</v>
      </c>
      <c r="D4795" t="s">
        <v>7706</v>
      </c>
      <c r="E4795" t="s">
        <v>10329</v>
      </c>
      <c r="F4795" t="s">
        <v>10330</v>
      </c>
      <c r="G4795">
        <v>6420</v>
      </c>
      <c r="H4795">
        <v>6420</v>
      </c>
      <c r="I4795">
        <v>6420</v>
      </c>
      <c r="J4795">
        <v>6420</v>
      </c>
      <c r="K4795">
        <v>0</v>
      </c>
      <c r="L4795" s="2">
        <v>0</v>
      </c>
      <c r="M4795" s="2">
        <v>0</v>
      </c>
      <c r="N4795" s="2">
        <v>0</v>
      </c>
      <c r="O4795" s="2">
        <v>121</v>
      </c>
      <c r="P4795" s="2">
        <v>0</v>
      </c>
      <c r="Q4795" s="2">
        <v>0</v>
      </c>
      <c r="R4795" s="2">
        <v>0</v>
      </c>
      <c r="S4795" s="2">
        <v>0</v>
      </c>
      <c r="T4795" s="2">
        <v>0</v>
      </c>
      <c r="U4795" s="2">
        <v>121</v>
      </c>
      <c r="V4795" t="s">
        <v>55</v>
      </c>
    </row>
    <row r="4796" spans="1:22" ht="15.75" hidden="1" thickBot="1" x14ac:dyDescent="0.3">
      <c r="A4796" t="s">
        <v>8153</v>
      </c>
      <c r="B4796" s="6" t="s">
        <v>10400</v>
      </c>
      <c r="C4796" t="s">
        <v>1</v>
      </c>
      <c r="D4796" t="s">
        <v>7706</v>
      </c>
      <c r="E4796" t="s">
        <v>10329</v>
      </c>
      <c r="F4796" t="s">
        <v>10330</v>
      </c>
      <c r="G4796">
        <v>6419</v>
      </c>
      <c r="H4796">
        <v>6419</v>
      </c>
      <c r="I4796">
        <v>6419</v>
      </c>
      <c r="J4796">
        <v>6419</v>
      </c>
      <c r="K4796">
        <v>0</v>
      </c>
      <c r="L4796" s="2">
        <v>0</v>
      </c>
      <c r="M4796" s="2">
        <v>0</v>
      </c>
      <c r="N4796" s="2">
        <v>0</v>
      </c>
      <c r="O4796" s="2">
        <v>154.69</v>
      </c>
      <c r="P4796" s="2">
        <v>0</v>
      </c>
      <c r="Q4796" s="2">
        <v>0</v>
      </c>
      <c r="R4796" s="2">
        <v>0</v>
      </c>
      <c r="S4796" s="2">
        <v>0</v>
      </c>
      <c r="T4796" s="2">
        <v>0</v>
      </c>
      <c r="U4796" s="2">
        <v>154.69</v>
      </c>
      <c r="V4796" t="s">
        <v>55</v>
      </c>
    </row>
    <row r="4797" spans="1:22" ht="15.75" hidden="1" thickBot="1" x14ac:dyDescent="0.3">
      <c r="A4797" t="s">
        <v>8153</v>
      </c>
      <c r="B4797" s="6" t="s">
        <v>10400</v>
      </c>
      <c r="C4797" t="s">
        <v>1</v>
      </c>
      <c r="D4797" t="s">
        <v>7706</v>
      </c>
      <c r="E4797" t="s">
        <v>10329</v>
      </c>
      <c r="F4797" t="s">
        <v>10330</v>
      </c>
      <c r="G4797">
        <v>6418</v>
      </c>
      <c r="H4797">
        <v>6418</v>
      </c>
      <c r="I4797">
        <v>6418</v>
      </c>
      <c r="J4797">
        <v>6418</v>
      </c>
      <c r="K4797">
        <v>0</v>
      </c>
      <c r="L4797" s="2">
        <v>0</v>
      </c>
      <c r="M4797" s="2">
        <v>0</v>
      </c>
      <c r="N4797" s="2">
        <v>0</v>
      </c>
      <c r="O4797" s="2">
        <v>567</v>
      </c>
      <c r="P4797" s="2">
        <v>0</v>
      </c>
      <c r="Q4797" s="2">
        <v>0</v>
      </c>
      <c r="R4797" s="2">
        <v>0</v>
      </c>
      <c r="S4797" s="2">
        <v>0</v>
      </c>
      <c r="T4797" s="2">
        <v>0</v>
      </c>
      <c r="U4797" s="2">
        <v>567</v>
      </c>
      <c r="V4797" t="s">
        <v>55</v>
      </c>
    </row>
    <row r="4798" spans="1:22" ht="15.75" hidden="1" thickBot="1" x14ac:dyDescent="0.3">
      <c r="A4798" t="s">
        <v>8153</v>
      </c>
      <c r="B4798" s="6" t="s">
        <v>10400</v>
      </c>
      <c r="C4798" t="s">
        <v>1</v>
      </c>
      <c r="D4798" t="s">
        <v>7706</v>
      </c>
      <c r="E4798" t="s">
        <v>10329</v>
      </c>
      <c r="F4798" t="s">
        <v>10330</v>
      </c>
      <c r="G4798">
        <v>6417</v>
      </c>
      <c r="H4798">
        <v>6417</v>
      </c>
      <c r="I4798">
        <v>6417</v>
      </c>
      <c r="J4798">
        <v>6417</v>
      </c>
      <c r="K4798">
        <v>0</v>
      </c>
      <c r="L4798" s="2">
        <v>0</v>
      </c>
      <c r="M4798" s="2">
        <v>0</v>
      </c>
      <c r="N4798" s="2">
        <v>0</v>
      </c>
      <c r="O4798" s="2">
        <v>246</v>
      </c>
      <c r="P4798" s="2">
        <v>0</v>
      </c>
      <c r="Q4798" s="2">
        <v>0</v>
      </c>
      <c r="R4798" s="2">
        <v>0</v>
      </c>
      <c r="S4798" s="2">
        <v>0</v>
      </c>
      <c r="T4798" s="2">
        <v>0</v>
      </c>
      <c r="U4798" s="2">
        <v>246</v>
      </c>
      <c r="V4798" t="s">
        <v>55</v>
      </c>
    </row>
    <row r="4799" spans="1:22" ht="15.75" hidden="1" thickBot="1" x14ac:dyDescent="0.3">
      <c r="A4799" t="s">
        <v>8153</v>
      </c>
      <c r="B4799" s="6" t="s">
        <v>10400</v>
      </c>
      <c r="C4799" t="s">
        <v>1</v>
      </c>
      <c r="D4799" t="s">
        <v>7706</v>
      </c>
      <c r="E4799" t="s">
        <v>10329</v>
      </c>
      <c r="F4799" t="s">
        <v>10330</v>
      </c>
      <c r="G4799">
        <v>6416</v>
      </c>
      <c r="H4799">
        <v>6416</v>
      </c>
      <c r="I4799">
        <v>6416</v>
      </c>
      <c r="J4799">
        <v>6416</v>
      </c>
      <c r="K4799">
        <v>0</v>
      </c>
      <c r="L4799" s="2">
        <v>0</v>
      </c>
      <c r="M4799" s="2">
        <v>0</v>
      </c>
      <c r="N4799" s="2">
        <v>0</v>
      </c>
      <c r="O4799" s="2">
        <v>155.6</v>
      </c>
      <c r="P4799" s="2">
        <v>0</v>
      </c>
      <c r="Q4799" s="2">
        <v>0</v>
      </c>
      <c r="R4799" s="2">
        <v>0</v>
      </c>
      <c r="S4799" s="2">
        <v>0</v>
      </c>
      <c r="T4799" s="2">
        <v>0</v>
      </c>
      <c r="U4799" s="2">
        <v>155.6</v>
      </c>
      <c r="V4799" t="s">
        <v>55</v>
      </c>
    </row>
    <row r="4800" spans="1:22" ht="15.75" hidden="1" thickBot="1" x14ac:dyDescent="0.3">
      <c r="A4800" t="s">
        <v>8153</v>
      </c>
      <c r="B4800" s="6" t="s">
        <v>10400</v>
      </c>
      <c r="C4800" t="s">
        <v>1</v>
      </c>
      <c r="D4800" t="s">
        <v>7706</v>
      </c>
      <c r="E4800" t="s">
        <v>10329</v>
      </c>
      <c r="F4800" t="s">
        <v>10330</v>
      </c>
      <c r="G4800">
        <v>6415</v>
      </c>
      <c r="H4800">
        <v>6415</v>
      </c>
      <c r="I4800">
        <v>6415</v>
      </c>
      <c r="J4800">
        <v>6415</v>
      </c>
      <c r="K4800">
        <v>0</v>
      </c>
      <c r="L4800" s="2">
        <v>0</v>
      </c>
      <c r="M4800" s="2">
        <v>0</v>
      </c>
      <c r="N4800" s="2">
        <v>0</v>
      </c>
      <c r="O4800" s="2">
        <v>460</v>
      </c>
      <c r="P4800" s="2">
        <v>0</v>
      </c>
      <c r="Q4800" s="2">
        <v>0</v>
      </c>
      <c r="R4800" s="2">
        <v>0</v>
      </c>
      <c r="S4800" s="2">
        <v>0</v>
      </c>
      <c r="T4800" s="2">
        <v>0</v>
      </c>
      <c r="U4800" s="2">
        <v>460</v>
      </c>
      <c r="V4800" t="s">
        <v>55</v>
      </c>
    </row>
    <row r="4801" spans="1:22" ht="15.75" hidden="1" thickBot="1" x14ac:dyDescent="0.3">
      <c r="A4801" t="s">
        <v>8153</v>
      </c>
      <c r="B4801" s="6" t="s">
        <v>10400</v>
      </c>
      <c r="C4801" t="s">
        <v>1</v>
      </c>
      <c r="D4801" t="s">
        <v>7706</v>
      </c>
      <c r="E4801" t="s">
        <v>10329</v>
      </c>
      <c r="F4801" t="s">
        <v>10330</v>
      </c>
      <c r="G4801">
        <v>6414</v>
      </c>
      <c r="H4801">
        <v>6414</v>
      </c>
      <c r="I4801">
        <v>6414</v>
      </c>
      <c r="J4801">
        <v>6414</v>
      </c>
      <c r="K4801">
        <v>0</v>
      </c>
      <c r="L4801" s="2">
        <v>0</v>
      </c>
      <c r="M4801" s="2">
        <v>0</v>
      </c>
      <c r="N4801" s="2">
        <v>0</v>
      </c>
      <c r="O4801" s="2">
        <v>15</v>
      </c>
      <c r="P4801" s="2">
        <v>0</v>
      </c>
      <c r="Q4801" s="2">
        <v>0</v>
      </c>
      <c r="R4801" s="2">
        <v>0</v>
      </c>
      <c r="S4801" s="2">
        <v>0</v>
      </c>
      <c r="T4801" s="2">
        <v>0</v>
      </c>
      <c r="U4801" s="2">
        <v>15</v>
      </c>
      <c r="V4801" t="s">
        <v>55</v>
      </c>
    </row>
    <row r="4802" spans="1:22" ht="15.75" hidden="1" thickBot="1" x14ac:dyDescent="0.3">
      <c r="A4802" t="s">
        <v>8153</v>
      </c>
      <c r="B4802" s="6" t="s">
        <v>10400</v>
      </c>
      <c r="C4802" t="s">
        <v>1</v>
      </c>
      <c r="D4802" t="s">
        <v>7706</v>
      </c>
      <c r="E4802" t="s">
        <v>10329</v>
      </c>
      <c r="F4802" t="s">
        <v>10330</v>
      </c>
      <c r="G4802">
        <v>6413</v>
      </c>
      <c r="H4802">
        <v>6413</v>
      </c>
      <c r="I4802">
        <v>6413</v>
      </c>
      <c r="J4802">
        <v>6413</v>
      </c>
      <c r="K4802">
        <v>0</v>
      </c>
      <c r="L4802" s="2">
        <v>0</v>
      </c>
      <c r="M4802" s="2">
        <v>0</v>
      </c>
      <c r="N4802" s="2">
        <v>0</v>
      </c>
      <c r="O4802" s="2">
        <v>663</v>
      </c>
      <c r="P4802" s="2">
        <v>0</v>
      </c>
      <c r="Q4802" s="2">
        <v>0</v>
      </c>
      <c r="R4802" s="2">
        <v>0</v>
      </c>
      <c r="S4802" s="2">
        <v>0</v>
      </c>
      <c r="T4802" s="2">
        <v>0</v>
      </c>
      <c r="U4802" s="2">
        <v>663</v>
      </c>
      <c r="V4802" t="s">
        <v>55</v>
      </c>
    </row>
    <row r="4803" spans="1:22" ht="15.75" hidden="1" thickBot="1" x14ac:dyDescent="0.3">
      <c r="A4803" t="s">
        <v>8153</v>
      </c>
      <c r="B4803" s="6" t="s">
        <v>10400</v>
      </c>
      <c r="C4803" t="s">
        <v>1</v>
      </c>
      <c r="D4803" t="s">
        <v>7706</v>
      </c>
      <c r="E4803" t="s">
        <v>10329</v>
      </c>
      <c r="F4803" t="s">
        <v>10330</v>
      </c>
      <c r="G4803">
        <v>6412</v>
      </c>
      <c r="H4803">
        <v>6412</v>
      </c>
      <c r="I4803">
        <v>6412</v>
      </c>
      <c r="J4803">
        <v>6412</v>
      </c>
      <c r="K4803">
        <v>0</v>
      </c>
      <c r="L4803" s="2">
        <v>0</v>
      </c>
      <c r="M4803" s="2">
        <v>0</v>
      </c>
      <c r="N4803" s="2">
        <v>0</v>
      </c>
      <c r="O4803" s="2">
        <v>48.5</v>
      </c>
      <c r="P4803" s="2">
        <v>0</v>
      </c>
      <c r="Q4803" s="2">
        <v>0</v>
      </c>
      <c r="R4803" s="2">
        <v>0</v>
      </c>
      <c r="S4803" s="2">
        <v>0</v>
      </c>
      <c r="T4803" s="2">
        <v>0</v>
      </c>
      <c r="U4803" s="2">
        <v>48.5</v>
      </c>
      <c r="V4803" t="s">
        <v>55</v>
      </c>
    </row>
    <row r="4804" spans="1:22" ht="15.75" hidden="1" thickBot="1" x14ac:dyDescent="0.3">
      <c r="A4804" t="s">
        <v>8153</v>
      </c>
      <c r="B4804" s="6" t="s">
        <v>10400</v>
      </c>
      <c r="C4804" t="s">
        <v>1</v>
      </c>
      <c r="D4804" t="s">
        <v>7706</v>
      </c>
      <c r="E4804" t="s">
        <v>10329</v>
      </c>
      <c r="F4804" t="s">
        <v>10330</v>
      </c>
      <c r="G4804">
        <v>6411</v>
      </c>
      <c r="H4804">
        <v>6411</v>
      </c>
      <c r="I4804">
        <v>6411</v>
      </c>
      <c r="J4804">
        <v>6411</v>
      </c>
      <c r="K4804">
        <v>0</v>
      </c>
      <c r="L4804" s="2">
        <v>0</v>
      </c>
      <c r="M4804" s="2">
        <v>0</v>
      </c>
      <c r="N4804" s="2">
        <v>0</v>
      </c>
      <c r="O4804" s="2">
        <v>484.38</v>
      </c>
      <c r="P4804" s="2">
        <v>0</v>
      </c>
      <c r="Q4804" s="2">
        <v>0</v>
      </c>
      <c r="R4804" s="2">
        <v>0</v>
      </c>
      <c r="S4804" s="2">
        <v>0</v>
      </c>
      <c r="T4804" s="2">
        <v>0</v>
      </c>
      <c r="U4804" s="2">
        <v>484.38</v>
      </c>
      <c r="V4804" t="s">
        <v>55</v>
      </c>
    </row>
    <row r="4805" spans="1:22" ht="15.75" hidden="1" thickBot="1" x14ac:dyDescent="0.3">
      <c r="A4805" t="s">
        <v>8153</v>
      </c>
      <c r="B4805" s="6" t="s">
        <v>10400</v>
      </c>
      <c r="C4805" t="s">
        <v>1</v>
      </c>
      <c r="D4805" t="s">
        <v>7706</v>
      </c>
      <c r="E4805" t="s">
        <v>10329</v>
      </c>
      <c r="F4805" t="s">
        <v>10330</v>
      </c>
      <c r="G4805">
        <v>6410</v>
      </c>
      <c r="H4805">
        <v>6410</v>
      </c>
      <c r="I4805">
        <v>6410</v>
      </c>
      <c r="J4805">
        <v>6410</v>
      </c>
      <c r="K4805">
        <v>0</v>
      </c>
      <c r="L4805" s="2">
        <v>0</v>
      </c>
      <c r="M4805" s="2">
        <v>0</v>
      </c>
      <c r="N4805" s="2">
        <v>0</v>
      </c>
      <c r="O4805" s="2">
        <v>12.4</v>
      </c>
      <c r="P4805" s="2">
        <v>0</v>
      </c>
      <c r="Q4805" s="2">
        <v>0</v>
      </c>
      <c r="R4805" s="2">
        <v>0</v>
      </c>
      <c r="S4805" s="2">
        <v>0</v>
      </c>
      <c r="T4805" s="2">
        <v>0</v>
      </c>
      <c r="U4805" s="2">
        <v>12.4</v>
      </c>
      <c r="V4805" t="s">
        <v>55</v>
      </c>
    </row>
    <row r="4806" spans="1:22" ht="15.75" hidden="1" thickBot="1" x14ac:dyDescent="0.3">
      <c r="A4806" t="s">
        <v>8153</v>
      </c>
      <c r="B4806" s="6" t="s">
        <v>10400</v>
      </c>
      <c r="C4806" t="s">
        <v>1</v>
      </c>
      <c r="D4806" t="s">
        <v>7706</v>
      </c>
      <c r="E4806" t="s">
        <v>10329</v>
      </c>
      <c r="F4806" t="s">
        <v>10330</v>
      </c>
      <c r="G4806">
        <v>6409</v>
      </c>
      <c r="H4806">
        <v>6409</v>
      </c>
      <c r="I4806">
        <v>6409</v>
      </c>
      <c r="J4806">
        <v>6409</v>
      </c>
      <c r="K4806">
        <v>0</v>
      </c>
      <c r="L4806" s="2">
        <v>0</v>
      </c>
      <c r="M4806" s="2">
        <v>0</v>
      </c>
      <c r="N4806" s="2">
        <v>0</v>
      </c>
      <c r="O4806" s="2">
        <v>149.30000000000001</v>
      </c>
      <c r="P4806" s="2">
        <v>0</v>
      </c>
      <c r="Q4806" s="2">
        <v>0</v>
      </c>
      <c r="R4806" s="2">
        <v>0</v>
      </c>
      <c r="S4806" s="2">
        <v>0</v>
      </c>
      <c r="T4806" s="2">
        <v>0</v>
      </c>
      <c r="U4806" s="2">
        <v>149.30000000000001</v>
      </c>
      <c r="V4806" t="s">
        <v>55</v>
      </c>
    </row>
    <row r="4807" spans="1:22" ht="15.75" hidden="1" thickBot="1" x14ac:dyDescent="0.3">
      <c r="A4807" t="s">
        <v>8153</v>
      </c>
      <c r="B4807" s="6" t="s">
        <v>10400</v>
      </c>
      <c r="C4807" t="s">
        <v>1</v>
      </c>
      <c r="D4807" t="s">
        <v>7706</v>
      </c>
      <c r="E4807" t="s">
        <v>10329</v>
      </c>
      <c r="F4807" t="s">
        <v>10330</v>
      </c>
      <c r="G4807">
        <v>6408</v>
      </c>
      <c r="H4807">
        <v>6408</v>
      </c>
      <c r="I4807">
        <v>6408</v>
      </c>
      <c r="J4807">
        <v>6408</v>
      </c>
      <c r="K4807">
        <v>0</v>
      </c>
      <c r="L4807" s="2">
        <v>0</v>
      </c>
      <c r="M4807" s="2">
        <v>0</v>
      </c>
      <c r="N4807" s="2">
        <v>0</v>
      </c>
      <c r="O4807" s="2">
        <v>112.5</v>
      </c>
      <c r="P4807" s="2">
        <v>0</v>
      </c>
      <c r="Q4807" s="2">
        <v>0</v>
      </c>
      <c r="R4807" s="2">
        <v>0</v>
      </c>
      <c r="S4807" s="2">
        <v>0</v>
      </c>
      <c r="T4807" s="2">
        <v>0</v>
      </c>
      <c r="U4807" s="2">
        <v>112.5</v>
      </c>
      <c r="V4807" t="s">
        <v>55</v>
      </c>
    </row>
    <row r="4808" spans="1:22" ht="15.75" hidden="1" thickBot="1" x14ac:dyDescent="0.3">
      <c r="A4808" t="s">
        <v>8153</v>
      </c>
      <c r="B4808" s="6" t="s">
        <v>10399</v>
      </c>
      <c r="C4808" t="s">
        <v>1</v>
      </c>
      <c r="D4808" t="s">
        <v>7706</v>
      </c>
      <c r="E4808" t="s">
        <v>10329</v>
      </c>
      <c r="F4808" t="s">
        <v>10330</v>
      </c>
      <c r="G4808">
        <v>6407</v>
      </c>
      <c r="H4808">
        <v>6407</v>
      </c>
      <c r="I4808">
        <v>6407</v>
      </c>
      <c r="J4808">
        <v>6407</v>
      </c>
      <c r="K4808">
        <v>0</v>
      </c>
      <c r="L4808" s="2">
        <v>0</v>
      </c>
      <c r="M4808" s="2">
        <v>0</v>
      </c>
      <c r="N4808" s="2">
        <v>0</v>
      </c>
      <c r="O4808" s="2">
        <v>371.5</v>
      </c>
      <c r="P4808" s="2">
        <v>0</v>
      </c>
      <c r="Q4808" s="2">
        <v>0</v>
      </c>
      <c r="R4808" s="2">
        <v>0</v>
      </c>
      <c r="S4808" s="2">
        <v>0</v>
      </c>
      <c r="T4808" s="2">
        <v>0</v>
      </c>
      <c r="U4808" s="2">
        <v>371.5</v>
      </c>
      <c r="V4808" t="s">
        <v>55</v>
      </c>
    </row>
    <row r="4809" spans="1:22" ht="15.75" hidden="1" thickBot="1" x14ac:dyDescent="0.3">
      <c r="A4809" t="s">
        <v>8153</v>
      </c>
      <c r="B4809" s="6" t="s">
        <v>10399</v>
      </c>
      <c r="C4809" t="s">
        <v>1</v>
      </c>
      <c r="D4809" t="s">
        <v>7706</v>
      </c>
      <c r="E4809" t="s">
        <v>10329</v>
      </c>
      <c r="F4809" t="s">
        <v>10330</v>
      </c>
      <c r="G4809">
        <v>6406</v>
      </c>
      <c r="H4809">
        <v>6406</v>
      </c>
      <c r="I4809">
        <v>6406</v>
      </c>
      <c r="J4809">
        <v>6406</v>
      </c>
      <c r="K4809">
        <v>0</v>
      </c>
      <c r="L4809" s="2">
        <v>0</v>
      </c>
      <c r="M4809" s="2">
        <v>0</v>
      </c>
      <c r="N4809" s="2">
        <v>0</v>
      </c>
      <c r="O4809" s="2">
        <v>137.5</v>
      </c>
      <c r="P4809" s="2">
        <v>0</v>
      </c>
      <c r="Q4809" s="2">
        <v>0</v>
      </c>
      <c r="R4809" s="2">
        <v>0</v>
      </c>
      <c r="S4809" s="2">
        <v>0</v>
      </c>
      <c r="T4809" s="2">
        <v>0</v>
      </c>
      <c r="U4809" s="2">
        <v>137.5</v>
      </c>
      <c r="V4809" t="s">
        <v>55</v>
      </c>
    </row>
    <row r="4810" spans="1:22" ht="15.75" hidden="1" thickBot="1" x14ac:dyDescent="0.3">
      <c r="A4810" t="s">
        <v>8153</v>
      </c>
      <c r="B4810" s="6" t="s">
        <v>10399</v>
      </c>
      <c r="C4810" t="s">
        <v>1</v>
      </c>
      <c r="D4810" t="s">
        <v>7706</v>
      </c>
      <c r="E4810" t="s">
        <v>10329</v>
      </c>
      <c r="F4810" t="s">
        <v>10330</v>
      </c>
      <c r="G4810">
        <v>6405</v>
      </c>
      <c r="H4810">
        <v>6405</v>
      </c>
      <c r="I4810">
        <v>6405</v>
      </c>
      <c r="J4810">
        <v>6405</v>
      </c>
      <c r="K4810">
        <v>0</v>
      </c>
      <c r="L4810" s="2">
        <v>0</v>
      </c>
      <c r="M4810" s="2">
        <v>0</v>
      </c>
      <c r="N4810" s="2">
        <v>0</v>
      </c>
      <c r="O4810" s="2">
        <v>45</v>
      </c>
      <c r="P4810" s="2">
        <v>0</v>
      </c>
      <c r="Q4810" s="2">
        <v>0</v>
      </c>
      <c r="R4810" s="2">
        <v>0</v>
      </c>
      <c r="S4810" s="2">
        <v>0</v>
      </c>
      <c r="T4810" s="2">
        <v>0</v>
      </c>
      <c r="U4810" s="2">
        <v>45</v>
      </c>
      <c r="V4810" t="s">
        <v>55</v>
      </c>
    </row>
    <row r="4811" spans="1:22" ht="15.75" hidden="1" thickBot="1" x14ac:dyDescent="0.3">
      <c r="A4811" t="s">
        <v>8153</v>
      </c>
      <c r="B4811" s="6" t="s">
        <v>10399</v>
      </c>
      <c r="C4811" t="s">
        <v>1</v>
      </c>
      <c r="D4811" t="s">
        <v>7706</v>
      </c>
      <c r="E4811" t="s">
        <v>10329</v>
      </c>
      <c r="F4811" t="s">
        <v>10330</v>
      </c>
      <c r="G4811">
        <v>6404</v>
      </c>
      <c r="H4811">
        <v>6404</v>
      </c>
      <c r="I4811">
        <v>6404</v>
      </c>
      <c r="J4811">
        <v>6404</v>
      </c>
      <c r="K4811">
        <v>0</v>
      </c>
      <c r="L4811" s="2">
        <v>0</v>
      </c>
      <c r="M4811" s="2">
        <v>0</v>
      </c>
      <c r="N4811" s="2">
        <v>0</v>
      </c>
      <c r="O4811" s="2">
        <v>9.98</v>
      </c>
      <c r="P4811" s="2">
        <v>0</v>
      </c>
      <c r="Q4811" s="2">
        <v>0</v>
      </c>
      <c r="R4811" s="2">
        <v>0</v>
      </c>
      <c r="S4811" s="2">
        <v>0</v>
      </c>
      <c r="T4811" s="2">
        <v>0</v>
      </c>
      <c r="U4811" s="2">
        <v>9.98</v>
      </c>
      <c r="V4811" t="s">
        <v>55</v>
      </c>
    </row>
    <row r="4812" spans="1:22" ht="15.75" hidden="1" thickBot="1" x14ac:dyDescent="0.3">
      <c r="A4812" t="s">
        <v>8153</v>
      </c>
      <c r="B4812" s="6" t="s">
        <v>10399</v>
      </c>
      <c r="C4812" t="s">
        <v>1</v>
      </c>
      <c r="D4812" t="s">
        <v>7706</v>
      </c>
      <c r="E4812" t="s">
        <v>10329</v>
      </c>
      <c r="F4812" t="s">
        <v>10330</v>
      </c>
      <c r="G4812">
        <v>6403</v>
      </c>
      <c r="H4812">
        <v>6403</v>
      </c>
      <c r="I4812">
        <v>6403</v>
      </c>
      <c r="J4812">
        <v>6403</v>
      </c>
      <c r="K4812">
        <v>0</v>
      </c>
      <c r="L4812" s="2">
        <v>0</v>
      </c>
      <c r="M4812" s="2">
        <v>0</v>
      </c>
      <c r="N4812" s="2">
        <v>0</v>
      </c>
      <c r="O4812" s="2">
        <v>137.5</v>
      </c>
      <c r="P4812" s="2">
        <v>0</v>
      </c>
      <c r="Q4812" s="2">
        <v>0</v>
      </c>
      <c r="R4812" s="2">
        <v>0</v>
      </c>
      <c r="S4812" s="2">
        <v>0</v>
      </c>
      <c r="T4812" s="2">
        <v>0</v>
      </c>
      <c r="U4812" s="2">
        <v>137.5</v>
      </c>
      <c r="V4812" t="s">
        <v>55</v>
      </c>
    </row>
    <row r="4813" spans="1:22" ht="15.75" hidden="1" thickBot="1" x14ac:dyDescent="0.3">
      <c r="A4813" t="s">
        <v>8153</v>
      </c>
      <c r="B4813" s="6" t="s">
        <v>10399</v>
      </c>
      <c r="C4813" t="s">
        <v>1</v>
      </c>
      <c r="D4813" t="s">
        <v>7706</v>
      </c>
      <c r="E4813" t="s">
        <v>10329</v>
      </c>
      <c r="F4813" t="s">
        <v>10330</v>
      </c>
      <c r="G4813">
        <v>6402</v>
      </c>
      <c r="H4813">
        <v>6402</v>
      </c>
      <c r="I4813">
        <v>6402</v>
      </c>
      <c r="J4813">
        <v>6402</v>
      </c>
      <c r="K4813">
        <v>0</v>
      </c>
      <c r="L4813" s="2">
        <v>0</v>
      </c>
      <c r="M4813" s="2">
        <v>0</v>
      </c>
      <c r="N4813" s="2">
        <v>0</v>
      </c>
      <c r="O4813" s="2">
        <v>18</v>
      </c>
      <c r="P4813" s="2">
        <v>0</v>
      </c>
      <c r="Q4813" s="2">
        <v>0</v>
      </c>
      <c r="R4813" s="2">
        <v>0</v>
      </c>
      <c r="S4813" s="2">
        <v>0</v>
      </c>
      <c r="T4813" s="2">
        <v>0</v>
      </c>
      <c r="U4813" s="2">
        <v>18</v>
      </c>
      <c r="V4813" t="s">
        <v>55</v>
      </c>
    </row>
    <row r="4814" spans="1:22" ht="15.75" hidden="1" thickBot="1" x14ac:dyDescent="0.3">
      <c r="A4814" t="s">
        <v>8153</v>
      </c>
      <c r="B4814" s="6" t="s">
        <v>10399</v>
      </c>
      <c r="C4814" t="s">
        <v>1</v>
      </c>
      <c r="D4814" t="s">
        <v>7706</v>
      </c>
      <c r="E4814" t="s">
        <v>10329</v>
      </c>
      <c r="F4814" t="s">
        <v>10330</v>
      </c>
      <c r="G4814">
        <v>6401</v>
      </c>
      <c r="H4814">
        <v>6401</v>
      </c>
      <c r="I4814">
        <v>6401</v>
      </c>
      <c r="J4814">
        <v>6401</v>
      </c>
      <c r="K4814">
        <v>0</v>
      </c>
      <c r="L4814" s="2">
        <v>0</v>
      </c>
      <c r="M4814" s="2">
        <v>0</v>
      </c>
      <c r="N4814" s="2">
        <v>0</v>
      </c>
      <c r="O4814" s="2">
        <v>260</v>
      </c>
      <c r="P4814" s="2">
        <v>0</v>
      </c>
      <c r="Q4814" s="2">
        <v>0</v>
      </c>
      <c r="R4814" s="2">
        <v>0</v>
      </c>
      <c r="S4814" s="2">
        <v>0</v>
      </c>
      <c r="T4814" s="2">
        <v>0</v>
      </c>
      <c r="U4814" s="2">
        <v>260</v>
      </c>
      <c r="V4814" t="s">
        <v>55</v>
      </c>
    </row>
    <row r="4815" spans="1:22" ht="15.75" hidden="1" thickBot="1" x14ac:dyDescent="0.3">
      <c r="A4815" t="s">
        <v>8153</v>
      </c>
      <c r="B4815" s="6" t="s">
        <v>10399</v>
      </c>
      <c r="C4815" t="s">
        <v>1</v>
      </c>
      <c r="D4815" t="s">
        <v>7706</v>
      </c>
      <c r="E4815" t="s">
        <v>10329</v>
      </c>
      <c r="F4815" t="s">
        <v>10330</v>
      </c>
      <c r="G4815">
        <v>6400</v>
      </c>
      <c r="H4815">
        <v>6400</v>
      </c>
      <c r="I4815">
        <v>6400</v>
      </c>
      <c r="J4815">
        <v>6400</v>
      </c>
      <c r="K4815">
        <v>0</v>
      </c>
      <c r="L4815" s="2">
        <v>0</v>
      </c>
      <c r="M4815" s="2">
        <v>0</v>
      </c>
      <c r="N4815" s="2">
        <v>0</v>
      </c>
      <c r="O4815" s="2">
        <v>130</v>
      </c>
      <c r="P4815" s="2">
        <v>0</v>
      </c>
      <c r="Q4815" s="2">
        <v>0</v>
      </c>
      <c r="R4815" s="2">
        <v>0</v>
      </c>
      <c r="S4815" s="2">
        <v>0</v>
      </c>
      <c r="T4815" s="2">
        <v>0</v>
      </c>
      <c r="U4815" s="2">
        <v>130</v>
      </c>
      <c r="V4815" t="s">
        <v>55</v>
      </c>
    </row>
    <row r="4816" spans="1:22" ht="15.75" hidden="1" thickBot="1" x14ac:dyDescent="0.3">
      <c r="A4816" t="s">
        <v>8153</v>
      </c>
      <c r="B4816" s="6" t="s">
        <v>10399</v>
      </c>
      <c r="C4816" t="s">
        <v>1</v>
      </c>
      <c r="D4816" t="s">
        <v>7706</v>
      </c>
      <c r="E4816" t="s">
        <v>10329</v>
      </c>
      <c r="F4816" t="s">
        <v>10330</v>
      </c>
      <c r="G4816">
        <v>6399</v>
      </c>
      <c r="H4816">
        <v>6399</v>
      </c>
      <c r="I4816">
        <v>6399</v>
      </c>
      <c r="J4816">
        <v>6399</v>
      </c>
      <c r="K4816">
        <v>0</v>
      </c>
      <c r="L4816" s="2">
        <v>0</v>
      </c>
      <c r="M4816" s="2">
        <v>0</v>
      </c>
      <c r="N4816" s="2">
        <v>0</v>
      </c>
      <c r="O4816" s="2">
        <v>127.5</v>
      </c>
      <c r="P4816" s="2">
        <v>0</v>
      </c>
      <c r="Q4816" s="2">
        <v>0</v>
      </c>
      <c r="R4816" s="2">
        <v>0</v>
      </c>
      <c r="S4816" s="2">
        <v>0</v>
      </c>
      <c r="T4816" s="2">
        <v>0</v>
      </c>
      <c r="U4816" s="2">
        <v>127.5</v>
      </c>
      <c r="V4816" t="s">
        <v>55</v>
      </c>
    </row>
    <row r="4817" spans="1:22" ht="15.75" hidden="1" thickBot="1" x14ac:dyDescent="0.3">
      <c r="A4817" t="s">
        <v>8153</v>
      </c>
      <c r="B4817" s="6" t="s">
        <v>10399</v>
      </c>
      <c r="C4817" t="s">
        <v>1</v>
      </c>
      <c r="D4817" t="s">
        <v>7706</v>
      </c>
      <c r="E4817" t="s">
        <v>10329</v>
      </c>
      <c r="F4817" t="s">
        <v>10330</v>
      </c>
      <c r="G4817">
        <v>6398</v>
      </c>
      <c r="H4817">
        <v>6398</v>
      </c>
      <c r="I4817">
        <v>6398</v>
      </c>
      <c r="J4817">
        <v>6398</v>
      </c>
      <c r="K4817">
        <v>0</v>
      </c>
      <c r="L4817" s="2">
        <v>0</v>
      </c>
      <c r="M4817" s="2">
        <v>0</v>
      </c>
      <c r="N4817" s="2">
        <v>0</v>
      </c>
      <c r="O4817" s="2">
        <v>35</v>
      </c>
      <c r="P4817" s="2">
        <v>0</v>
      </c>
      <c r="Q4817" s="2">
        <v>0</v>
      </c>
      <c r="R4817" s="2">
        <v>0</v>
      </c>
      <c r="S4817" s="2">
        <v>0</v>
      </c>
      <c r="T4817" s="2">
        <v>0</v>
      </c>
      <c r="U4817" s="2">
        <v>35</v>
      </c>
      <c r="V4817" t="s">
        <v>55</v>
      </c>
    </row>
    <row r="4818" spans="1:22" ht="15.75" hidden="1" thickBot="1" x14ac:dyDescent="0.3">
      <c r="A4818" t="s">
        <v>8153</v>
      </c>
      <c r="B4818" s="6" t="s">
        <v>10399</v>
      </c>
      <c r="C4818" t="s">
        <v>1</v>
      </c>
      <c r="D4818" t="s">
        <v>7706</v>
      </c>
      <c r="E4818" t="s">
        <v>10329</v>
      </c>
      <c r="F4818" t="s">
        <v>10330</v>
      </c>
      <c r="G4818">
        <v>6397</v>
      </c>
      <c r="H4818">
        <v>6397</v>
      </c>
      <c r="I4818">
        <v>6397</v>
      </c>
      <c r="J4818">
        <v>6397</v>
      </c>
      <c r="K4818">
        <v>0</v>
      </c>
      <c r="L4818" s="2">
        <v>0</v>
      </c>
      <c r="M4818" s="2">
        <v>0</v>
      </c>
      <c r="N4818" s="2">
        <v>0</v>
      </c>
      <c r="O4818" s="2">
        <v>37.950000000000003</v>
      </c>
      <c r="P4818" s="2">
        <v>0</v>
      </c>
      <c r="Q4818" s="2">
        <v>0</v>
      </c>
      <c r="R4818" s="2">
        <v>0</v>
      </c>
      <c r="S4818" s="2">
        <v>0</v>
      </c>
      <c r="T4818" s="2">
        <v>0</v>
      </c>
      <c r="U4818" s="2">
        <v>37.950000000000003</v>
      </c>
      <c r="V4818" t="s">
        <v>55</v>
      </c>
    </row>
    <row r="4819" spans="1:22" ht="15.75" hidden="1" thickBot="1" x14ac:dyDescent="0.3">
      <c r="A4819" t="s">
        <v>8153</v>
      </c>
      <c r="B4819" s="6" t="s">
        <v>10399</v>
      </c>
      <c r="C4819" t="s">
        <v>1</v>
      </c>
      <c r="D4819" t="s">
        <v>7706</v>
      </c>
      <c r="E4819" t="s">
        <v>10329</v>
      </c>
      <c r="F4819" t="s">
        <v>10330</v>
      </c>
      <c r="G4819">
        <v>6396</v>
      </c>
      <c r="H4819">
        <v>6396</v>
      </c>
      <c r="I4819">
        <v>6396</v>
      </c>
      <c r="J4819">
        <v>6396</v>
      </c>
      <c r="K4819">
        <v>0</v>
      </c>
      <c r="L4819" s="2">
        <v>0</v>
      </c>
      <c r="M4819" s="2">
        <v>0</v>
      </c>
      <c r="N4819" s="2">
        <v>0</v>
      </c>
      <c r="O4819" s="2">
        <v>412.8</v>
      </c>
      <c r="P4819" s="2">
        <v>0</v>
      </c>
      <c r="Q4819" s="2">
        <v>0</v>
      </c>
      <c r="R4819" s="2">
        <v>0</v>
      </c>
      <c r="S4819" s="2">
        <v>0</v>
      </c>
      <c r="T4819" s="2">
        <v>0</v>
      </c>
      <c r="U4819" s="2">
        <v>412.8</v>
      </c>
      <c r="V4819" t="s">
        <v>55</v>
      </c>
    </row>
    <row r="4820" spans="1:22" ht="15.75" hidden="1" thickBot="1" x14ac:dyDescent="0.3">
      <c r="A4820" t="s">
        <v>8153</v>
      </c>
      <c r="B4820" s="6" t="s">
        <v>10399</v>
      </c>
      <c r="C4820" t="s">
        <v>1</v>
      </c>
      <c r="D4820" t="s">
        <v>7706</v>
      </c>
      <c r="E4820" t="s">
        <v>10329</v>
      </c>
      <c r="F4820" t="s">
        <v>10330</v>
      </c>
      <c r="G4820">
        <v>6395</v>
      </c>
      <c r="H4820">
        <v>6395</v>
      </c>
      <c r="I4820">
        <v>6395</v>
      </c>
      <c r="J4820">
        <v>6395</v>
      </c>
      <c r="K4820">
        <v>0</v>
      </c>
      <c r="L4820" s="2">
        <v>0</v>
      </c>
      <c r="M4820" s="2">
        <v>0</v>
      </c>
      <c r="N4820" s="2">
        <v>0</v>
      </c>
      <c r="O4820" s="2">
        <v>0</v>
      </c>
      <c r="P4820" s="2">
        <v>0</v>
      </c>
      <c r="Q4820" s="2">
        <v>0</v>
      </c>
      <c r="R4820" s="2">
        <v>0</v>
      </c>
      <c r="S4820" s="2">
        <v>0</v>
      </c>
      <c r="T4820" s="2">
        <v>0</v>
      </c>
      <c r="U4820" s="2">
        <v>0</v>
      </c>
      <c r="V4820" t="s">
        <v>55</v>
      </c>
    </row>
    <row r="4821" spans="1:22" ht="15.75" hidden="1" thickBot="1" x14ac:dyDescent="0.3">
      <c r="A4821" t="s">
        <v>8153</v>
      </c>
      <c r="B4821" s="6" t="s">
        <v>10399</v>
      </c>
      <c r="C4821" t="s">
        <v>1</v>
      </c>
      <c r="D4821" t="s">
        <v>7706</v>
      </c>
      <c r="E4821" t="s">
        <v>10329</v>
      </c>
      <c r="F4821" t="s">
        <v>10330</v>
      </c>
      <c r="G4821">
        <v>6394</v>
      </c>
      <c r="H4821">
        <v>6394</v>
      </c>
      <c r="I4821">
        <v>6394</v>
      </c>
      <c r="J4821">
        <v>6394</v>
      </c>
      <c r="K4821">
        <v>0</v>
      </c>
      <c r="L4821" s="2">
        <v>0</v>
      </c>
      <c r="M4821" s="2">
        <v>0</v>
      </c>
      <c r="N4821" s="2">
        <v>0</v>
      </c>
      <c r="O4821" s="2">
        <v>49</v>
      </c>
      <c r="P4821" s="2">
        <v>0</v>
      </c>
      <c r="Q4821" s="2">
        <v>0</v>
      </c>
      <c r="R4821" s="2">
        <v>0</v>
      </c>
      <c r="S4821" s="2">
        <v>0</v>
      </c>
      <c r="T4821" s="2">
        <v>0</v>
      </c>
      <c r="U4821" s="2">
        <v>49</v>
      </c>
      <c r="V4821" t="s">
        <v>55</v>
      </c>
    </row>
    <row r="4822" spans="1:22" ht="15.75" hidden="1" thickBot="1" x14ac:dyDescent="0.3">
      <c r="A4822" t="s">
        <v>8153</v>
      </c>
      <c r="B4822" s="6" t="s">
        <v>10399</v>
      </c>
      <c r="C4822" t="s">
        <v>1</v>
      </c>
      <c r="D4822" t="s">
        <v>7706</v>
      </c>
      <c r="E4822" t="s">
        <v>10329</v>
      </c>
      <c r="F4822" t="s">
        <v>10330</v>
      </c>
      <c r="G4822">
        <v>6393</v>
      </c>
      <c r="H4822">
        <v>6393</v>
      </c>
      <c r="I4822">
        <v>6393</v>
      </c>
      <c r="J4822">
        <v>6393</v>
      </c>
      <c r="K4822">
        <v>0</v>
      </c>
      <c r="L4822" s="2">
        <v>0</v>
      </c>
      <c r="M4822" s="2">
        <v>0</v>
      </c>
      <c r="N4822" s="2">
        <v>0</v>
      </c>
      <c r="O4822" s="2">
        <v>260</v>
      </c>
      <c r="P4822" s="2">
        <v>0</v>
      </c>
      <c r="Q4822" s="2">
        <v>0</v>
      </c>
      <c r="R4822" s="2">
        <v>0</v>
      </c>
      <c r="S4822" s="2">
        <v>0</v>
      </c>
      <c r="T4822" s="2">
        <v>0</v>
      </c>
      <c r="U4822" s="2">
        <v>260</v>
      </c>
      <c r="V4822" t="s">
        <v>55</v>
      </c>
    </row>
    <row r="4823" spans="1:22" ht="15.75" hidden="1" thickBot="1" x14ac:dyDescent="0.3">
      <c r="A4823" t="s">
        <v>8153</v>
      </c>
      <c r="B4823" s="6" t="s">
        <v>10399</v>
      </c>
      <c r="C4823" t="s">
        <v>1</v>
      </c>
      <c r="D4823" t="s">
        <v>7706</v>
      </c>
      <c r="E4823" t="s">
        <v>10329</v>
      </c>
      <c r="F4823" t="s">
        <v>10330</v>
      </c>
      <c r="G4823">
        <v>6392</v>
      </c>
      <c r="H4823">
        <v>6392</v>
      </c>
      <c r="I4823">
        <v>6392</v>
      </c>
      <c r="J4823">
        <v>6392</v>
      </c>
      <c r="K4823">
        <v>0</v>
      </c>
      <c r="L4823" s="2">
        <v>0</v>
      </c>
      <c r="M4823" s="2">
        <v>0</v>
      </c>
      <c r="N4823" s="2">
        <v>0</v>
      </c>
      <c r="O4823" s="2">
        <v>450</v>
      </c>
      <c r="P4823" s="2">
        <v>0</v>
      </c>
      <c r="Q4823" s="2">
        <v>0</v>
      </c>
      <c r="R4823" s="2">
        <v>0</v>
      </c>
      <c r="S4823" s="2">
        <v>0</v>
      </c>
      <c r="T4823" s="2">
        <v>0</v>
      </c>
      <c r="U4823" s="2">
        <v>450</v>
      </c>
      <c r="V4823" t="s">
        <v>55</v>
      </c>
    </row>
    <row r="4824" spans="1:22" ht="15.75" hidden="1" thickBot="1" x14ac:dyDescent="0.3">
      <c r="A4824" t="s">
        <v>8153</v>
      </c>
      <c r="B4824" s="6" t="s">
        <v>10399</v>
      </c>
      <c r="C4824" t="s">
        <v>1</v>
      </c>
      <c r="D4824" t="s">
        <v>7706</v>
      </c>
      <c r="E4824" t="s">
        <v>10329</v>
      </c>
      <c r="F4824" t="s">
        <v>10330</v>
      </c>
      <c r="G4824">
        <v>6391</v>
      </c>
      <c r="H4824">
        <v>6391</v>
      </c>
      <c r="I4824">
        <v>6391</v>
      </c>
      <c r="J4824">
        <v>6391</v>
      </c>
      <c r="K4824">
        <v>0</v>
      </c>
      <c r="L4824" s="2">
        <v>0</v>
      </c>
      <c r="M4824" s="2">
        <v>0</v>
      </c>
      <c r="N4824" s="2">
        <v>0</v>
      </c>
      <c r="O4824" s="2">
        <v>45</v>
      </c>
      <c r="P4824" s="2">
        <v>0</v>
      </c>
      <c r="Q4824" s="2">
        <v>0</v>
      </c>
      <c r="R4824" s="2">
        <v>0</v>
      </c>
      <c r="S4824" s="2">
        <v>0</v>
      </c>
      <c r="T4824" s="2">
        <v>0</v>
      </c>
      <c r="U4824" s="2">
        <v>45</v>
      </c>
      <c r="V4824" t="s">
        <v>55</v>
      </c>
    </row>
    <row r="4825" spans="1:22" ht="15.75" hidden="1" thickBot="1" x14ac:dyDescent="0.3">
      <c r="A4825" t="s">
        <v>8153</v>
      </c>
      <c r="B4825" s="6" t="s">
        <v>10399</v>
      </c>
      <c r="C4825" t="s">
        <v>1</v>
      </c>
      <c r="D4825" t="s">
        <v>7706</v>
      </c>
      <c r="E4825" t="s">
        <v>10329</v>
      </c>
      <c r="F4825" t="s">
        <v>10330</v>
      </c>
      <c r="G4825">
        <v>6390</v>
      </c>
      <c r="H4825">
        <v>6390</v>
      </c>
      <c r="I4825">
        <v>6390</v>
      </c>
      <c r="J4825">
        <v>6390</v>
      </c>
      <c r="K4825">
        <v>0</v>
      </c>
      <c r="L4825" s="2">
        <v>0</v>
      </c>
      <c r="M4825" s="2">
        <v>0</v>
      </c>
      <c r="N4825" s="2">
        <v>0</v>
      </c>
      <c r="O4825" s="2">
        <v>24.75</v>
      </c>
      <c r="P4825" s="2">
        <v>0</v>
      </c>
      <c r="Q4825" s="2">
        <v>0</v>
      </c>
      <c r="R4825" s="2">
        <v>0</v>
      </c>
      <c r="S4825" s="2">
        <v>0</v>
      </c>
      <c r="T4825" s="2">
        <v>0</v>
      </c>
      <c r="U4825" s="2">
        <v>24.75</v>
      </c>
      <c r="V4825" t="s">
        <v>55</v>
      </c>
    </row>
    <row r="4826" spans="1:22" ht="15.75" hidden="1" thickBot="1" x14ac:dyDescent="0.3">
      <c r="A4826" t="s">
        <v>8153</v>
      </c>
      <c r="B4826" s="6" t="s">
        <v>10399</v>
      </c>
      <c r="C4826" t="s">
        <v>1</v>
      </c>
      <c r="D4826" t="s">
        <v>7706</v>
      </c>
      <c r="E4826" t="s">
        <v>10329</v>
      </c>
      <c r="F4826" t="s">
        <v>10330</v>
      </c>
      <c r="G4826">
        <v>6389</v>
      </c>
      <c r="H4826">
        <v>6389</v>
      </c>
      <c r="I4826">
        <v>6389</v>
      </c>
      <c r="J4826">
        <v>6389</v>
      </c>
      <c r="K4826">
        <v>0</v>
      </c>
      <c r="L4826" s="2">
        <v>0</v>
      </c>
      <c r="M4826" s="2">
        <v>0</v>
      </c>
      <c r="N4826" s="2">
        <v>0</v>
      </c>
      <c r="O4826" s="2">
        <v>118</v>
      </c>
      <c r="P4826" s="2">
        <v>0</v>
      </c>
      <c r="Q4826" s="2">
        <v>0</v>
      </c>
      <c r="R4826" s="2">
        <v>0</v>
      </c>
      <c r="S4826" s="2">
        <v>0</v>
      </c>
      <c r="T4826" s="2">
        <v>0</v>
      </c>
      <c r="U4826" s="2">
        <v>118</v>
      </c>
      <c r="V4826" t="s">
        <v>55</v>
      </c>
    </row>
    <row r="4827" spans="1:22" ht="15.75" hidden="1" thickBot="1" x14ac:dyDescent="0.3">
      <c r="A4827" t="s">
        <v>8153</v>
      </c>
      <c r="B4827" s="6" t="s">
        <v>10399</v>
      </c>
      <c r="C4827" t="s">
        <v>1</v>
      </c>
      <c r="D4827" t="s">
        <v>7706</v>
      </c>
      <c r="E4827" t="s">
        <v>10329</v>
      </c>
      <c r="F4827" t="s">
        <v>10330</v>
      </c>
      <c r="G4827">
        <v>6388</v>
      </c>
      <c r="H4827">
        <v>6388</v>
      </c>
      <c r="I4827">
        <v>6388</v>
      </c>
      <c r="J4827">
        <v>6388</v>
      </c>
      <c r="K4827">
        <v>0</v>
      </c>
      <c r="L4827" s="2">
        <v>0</v>
      </c>
      <c r="M4827" s="2">
        <v>0</v>
      </c>
      <c r="N4827" s="2">
        <v>0</v>
      </c>
      <c r="O4827" s="2">
        <v>183.97</v>
      </c>
      <c r="P4827" s="2">
        <v>0</v>
      </c>
      <c r="Q4827" s="2">
        <v>0</v>
      </c>
      <c r="R4827" s="2">
        <v>0</v>
      </c>
      <c r="S4827" s="2">
        <v>0</v>
      </c>
      <c r="T4827" s="2">
        <v>0</v>
      </c>
      <c r="U4827" s="2">
        <v>183.97</v>
      </c>
      <c r="V4827" t="s">
        <v>55</v>
      </c>
    </row>
    <row r="4828" spans="1:22" ht="15.75" hidden="1" thickBot="1" x14ac:dyDescent="0.3">
      <c r="A4828" t="s">
        <v>8153</v>
      </c>
      <c r="B4828" s="6" t="s">
        <v>10399</v>
      </c>
      <c r="C4828" t="s">
        <v>1</v>
      </c>
      <c r="D4828" t="s">
        <v>7706</v>
      </c>
      <c r="E4828" t="s">
        <v>10329</v>
      </c>
      <c r="F4828" t="s">
        <v>10330</v>
      </c>
      <c r="G4828">
        <v>6387</v>
      </c>
      <c r="H4828">
        <v>6387</v>
      </c>
      <c r="I4828">
        <v>6387</v>
      </c>
      <c r="J4828">
        <v>6387</v>
      </c>
      <c r="K4828">
        <v>0</v>
      </c>
      <c r="L4828" s="2">
        <v>0</v>
      </c>
      <c r="M4828" s="2">
        <v>0</v>
      </c>
      <c r="N4828" s="2">
        <v>0</v>
      </c>
      <c r="O4828" s="2">
        <v>75</v>
      </c>
      <c r="P4828" s="2">
        <v>0</v>
      </c>
      <c r="Q4828" s="2">
        <v>0</v>
      </c>
      <c r="R4828" s="2">
        <v>0</v>
      </c>
      <c r="S4828" s="2">
        <v>0</v>
      </c>
      <c r="T4828" s="2">
        <v>0</v>
      </c>
      <c r="U4828" s="2">
        <v>75</v>
      </c>
      <c r="V4828" t="s">
        <v>55</v>
      </c>
    </row>
    <row r="4829" spans="1:22" ht="15.75" hidden="1" thickBot="1" x14ac:dyDescent="0.3">
      <c r="A4829" t="s">
        <v>8153</v>
      </c>
      <c r="B4829" s="6" t="s">
        <v>10399</v>
      </c>
      <c r="C4829" t="s">
        <v>1</v>
      </c>
      <c r="D4829" t="s">
        <v>7706</v>
      </c>
      <c r="E4829" t="s">
        <v>10329</v>
      </c>
      <c r="F4829" t="s">
        <v>10330</v>
      </c>
      <c r="G4829">
        <v>6386</v>
      </c>
      <c r="H4829">
        <v>6386</v>
      </c>
      <c r="I4829">
        <v>6386</v>
      </c>
      <c r="J4829">
        <v>6386</v>
      </c>
      <c r="K4829">
        <v>0</v>
      </c>
      <c r="L4829" s="2">
        <v>0</v>
      </c>
      <c r="M4829" s="2">
        <v>0</v>
      </c>
      <c r="N4829" s="2">
        <v>0</v>
      </c>
      <c r="O4829" s="2">
        <v>31.3</v>
      </c>
      <c r="P4829" s="2">
        <v>0</v>
      </c>
      <c r="Q4829" s="2">
        <v>0</v>
      </c>
      <c r="R4829" s="2">
        <v>0</v>
      </c>
      <c r="S4829" s="2">
        <v>0</v>
      </c>
      <c r="T4829" s="2">
        <v>0</v>
      </c>
      <c r="U4829" s="2">
        <v>31.3</v>
      </c>
      <c r="V4829" t="s">
        <v>55</v>
      </c>
    </row>
    <row r="4830" spans="1:22" ht="15.75" hidden="1" thickBot="1" x14ac:dyDescent="0.3">
      <c r="A4830" t="s">
        <v>8153</v>
      </c>
      <c r="B4830" s="6" t="s">
        <v>10399</v>
      </c>
      <c r="C4830" t="s">
        <v>1</v>
      </c>
      <c r="D4830" t="s">
        <v>7706</v>
      </c>
      <c r="E4830" t="s">
        <v>10329</v>
      </c>
      <c r="F4830" t="s">
        <v>10330</v>
      </c>
      <c r="G4830">
        <v>6385</v>
      </c>
      <c r="H4830">
        <v>6385</v>
      </c>
      <c r="I4830">
        <v>6385</v>
      </c>
      <c r="J4830">
        <v>6385</v>
      </c>
      <c r="K4830">
        <v>0</v>
      </c>
      <c r="L4830" s="2">
        <v>0</v>
      </c>
      <c r="M4830" s="2">
        <v>0</v>
      </c>
      <c r="N4830" s="2">
        <v>0</v>
      </c>
      <c r="O4830" s="2">
        <v>879.2</v>
      </c>
      <c r="P4830" s="2">
        <v>0</v>
      </c>
      <c r="Q4830" s="2">
        <v>0</v>
      </c>
      <c r="R4830" s="2">
        <v>0</v>
      </c>
      <c r="S4830" s="2">
        <v>0</v>
      </c>
      <c r="T4830" s="2">
        <v>0</v>
      </c>
      <c r="U4830" s="2">
        <v>879.2</v>
      </c>
      <c r="V4830" t="s">
        <v>55</v>
      </c>
    </row>
    <row r="4831" spans="1:22" ht="15.75" hidden="1" thickBot="1" x14ac:dyDescent="0.3">
      <c r="A4831" t="s">
        <v>8153</v>
      </c>
      <c r="B4831" s="6" t="s">
        <v>10399</v>
      </c>
      <c r="C4831" t="s">
        <v>1</v>
      </c>
      <c r="D4831" t="s">
        <v>7706</v>
      </c>
      <c r="E4831" t="s">
        <v>10329</v>
      </c>
      <c r="F4831" t="s">
        <v>10330</v>
      </c>
      <c r="G4831">
        <v>6384</v>
      </c>
      <c r="H4831">
        <v>6384</v>
      </c>
      <c r="I4831">
        <v>6384</v>
      </c>
      <c r="J4831">
        <v>6384</v>
      </c>
      <c r="K4831">
        <v>0</v>
      </c>
      <c r="L4831" s="2">
        <v>0</v>
      </c>
      <c r="M4831" s="2">
        <v>0</v>
      </c>
      <c r="N4831" s="2">
        <v>0</v>
      </c>
      <c r="O4831" s="2">
        <v>75.900000000000006</v>
      </c>
      <c r="P4831" s="2">
        <v>0</v>
      </c>
      <c r="Q4831" s="2">
        <v>0</v>
      </c>
      <c r="R4831" s="2">
        <v>0</v>
      </c>
      <c r="S4831" s="2">
        <v>0</v>
      </c>
      <c r="T4831" s="2">
        <v>0</v>
      </c>
      <c r="U4831" s="2">
        <v>75.900000000000006</v>
      </c>
      <c r="V4831" t="s">
        <v>55</v>
      </c>
    </row>
    <row r="4832" spans="1:22" ht="15.75" hidden="1" thickBot="1" x14ac:dyDescent="0.3">
      <c r="A4832" t="s">
        <v>8153</v>
      </c>
      <c r="B4832" s="6" t="s">
        <v>10399</v>
      </c>
      <c r="C4832" t="s">
        <v>1</v>
      </c>
      <c r="D4832" t="s">
        <v>7706</v>
      </c>
      <c r="E4832" t="s">
        <v>10329</v>
      </c>
      <c r="F4832" t="s">
        <v>10330</v>
      </c>
      <c r="G4832">
        <v>6383</v>
      </c>
      <c r="H4832">
        <v>6383</v>
      </c>
      <c r="I4832">
        <v>6383</v>
      </c>
      <c r="J4832">
        <v>6383</v>
      </c>
      <c r="K4832">
        <v>0</v>
      </c>
      <c r="L4832" s="2">
        <v>0</v>
      </c>
      <c r="M4832" s="2">
        <v>0</v>
      </c>
      <c r="N4832" s="2">
        <v>0</v>
      </c>
      <c r="O4832" s="2">
        <v>625.5</v>
      </c>
      <c r="P4832" s="2">
        <v>0</v>
      </c>
      <c r="Q4832" s="2">
        <v>0</v>
      </c>
      <c r="R4832" s="2">
        <v>0</v>
      </c>
      <c r="S4832" s="2">
        <v>0</v>
      </c>
      <c r="T4832" s="2">
        <v>0</v>
      </c>
      <c r="U4832" s="2">
        <v>625.5</v>
      </c>
      <c r="V4832" t="s">
        <v>55</v>
      </c>
    </row>
    <row r="4833" spans="1:22" ht="15.75" hidden="1" thickBot="1" x14ac:dyDescent="0.3">
      <c r="A4833" t="s">
        <v>8153</v>
      </c>
      <c r="B4833" s="6" t="s">
        <v>10399</v>
      </c>
      <c r="C4833" t="s">
        <v>1</v>
      </c>
      <c r="D4833" t="s">
        <v>7706</v>
      </c>
      <c r="E4833" t="s">
        <v>10329</v>
      </c>
      <c r="F4833" t="s">
        <v>10330</v>
      </c>
      <c r="G4833">
        <v>6382</v>
      </c>
      <c r="H4833">
        <v>6382</v>
      </c>
      <c r="I4833">
        <v>6382</v>
      </c>
      <c r="J4833">
        <v>6382</v>
      </c>
      <c r="K4833">
        <v>0</v>
      </c>
      <c r="L4833" s="2">
        <v>0</v>
      </c>
      <c r="M4833" s="2">
        <v>0</v>
      </c>
      <c r="N4833" s="2">
        <v>0</v>
      </c>
      <c r="O4833" s="2">
        <v>391.3</v>
      </c>
      <c r="P4833" s="2">
        <v>0</v>
      </c>
      <c r="Q4833" s="2">
        <v>0</v>
      </c>
      <c r="R4833" s="2">
        <v>0</v>
      </c>
      <c r="S4833" s="2">
        <v>0</v>
      </c>
      <c r="T4833" s="2">
        <v>0</v>
      </c>
      <c r="U4833" s="2">
        <v>391.3</v>
      </c>
      <c r="V4833" t="s">
        <v>55</v>
      </c>
    </row>
    <row r="4834" spans="1:22" ht="15.75" hidden="1" thickBot="1" x14ac:dyDescent="0.3">
      <c r="A4834" t="s">
        <v>8153</v>
      </c>
      <c r="B4834" s="6" t="s">
        <v>10399</v>
      </c>
      <c r="C4834" t="s">
        <v>1</v>
      </c>
      <c r="D4834" t="s">
        <v>7706</v>
      </c>
      <c r="E4834" t="s">
        <v>10329</v>
      </c>
      <c r="F4834" t="s">
        <v>10330</v>
      </c>
      <c r="G4834">
        <v>6381</v>
      </c>
      <c r="H4834">
        <v>6381</v>
      </c>
      <c r="I4834">
        <v>6381</v>
      </c>
      <c r="J4834">
        <v>6381</v>
      </c>
      <c r="K4834">
        <v>0</v>
      </c>
      <c r="L4834" s="2">
        <v>0</v>
      </c>
      <c r="M4834" s="2">
        <v>0</v>
      </c>
      <c r="N4834" s="2">
        <v>0</v>
      </c>
      <c r="O4834" s="2">
        <v>135</v>
      </c>
      <c r="P4834" s="2">
        <v>0</v>
      </c>
      <c r="Q4834" s="2">
        <v>0</v>
      </c>
      <c r="R4834" s="2">
        <v>0</v>
      </c>
      <c r="S4834" s="2">
        <v>0</v>
      </c>
      <c r="T4834" s="2">
        <v>0</v>
      </c>
      <c r="U4834" s="2">
        <v>135</v>
      </c>
      <c r="V4834" t="s">
        <v>55</v>
      </c>
    </row>
    <row r="4835" spans="1:22" ht="15.75" hidden="1" thickBot="1" x14ac:dyDescent="0.3">
      <c r="A4835" t="s">
        <v>8153</v>
      </c>
      <c r="B4835" s="6" t="s">
        <v>10399</v>
      </c>
      <c r="C4835" t="s">
        <v>1</v>
      </c>
      <c r="D4835" t="s">
        <v>7706</v>
      </c>
      <c r="E4835" t="s">
        <v>10329</v>
      </c>
      <c r="F4835" t="s">
        <v>10330</v>
      </c>
      <c r="G4835">
        <v>6380</v>
      </c>
      <c r="H4835">
        <v>6380</v>
      </c>
      <c r="I4835">
        <v>6380</v>
      </c>
      <c r="J4835">
        <v>6380</v>
      </c>
      <c r="K4835">
        <v>0</v>
      </c>
      <c r="L4835" s="2">
        <v>0</v>
      </c>
      <c r="M4835" s="2">
        <v>0</v>
      </c>
      <c r="N4835" s="2">
        <v>0</v>
      </c>
      <c r="O4835" s="2">
        <v>110</v>
      </c>
      <c r="P4835" s="2">
        <v>0</v>
      </c>
      <c r="Q4835" s="2">
        <v>0</v>
      </c>
      <c r="R4835" s="2">
        <v>0</v>
      </c>
      <c r="S4835" s="2">
        <v>0</v>
      </c>
      <c r="T4835" s="2">
        <v>0</v>
      </c>
      <c r="U4835" s="2">
        <v>110</v>
      </c>
      <c r="V4835" t="s">
        <v>55</v>
      </c>
    </row>
    <row r="4836" spans="1:22" ht="15.75" hidden="1" thickBot="1" x14ac:dyDescent="0.3">
      <c r="A4836" t="s">
        <v>8153</v>
      </c>
      <c r="B4836" s="6" t="s">
        <v>10398</v>
      </c>
      <c r="C4836" t="s">
        <v>1</v>
      </c>
      <c r="D4836" t="s">
        <v>7706</v>
      </c>
      <c r="E4836" t="s">
        <v>10329</v>
      </c>
      <c r="F4836" t="s">
        <v>10330</v>
      </c>
      <c r="G4836">
        <v>6379</v>
      </c>
      <c r="H4836">
        <v>6379</v>
      </c>
      <c r="I4836">
        <v>6379</v>
      </c>
      <c r="J4836">
        <v>6379</v>
      </c>
      <c r="K4836">
        <v>0</v>
      </c>
      <c r="L4836" s="2">
        <v>0</v>
      </c>
      <c r="M4836" s="2">
        <v>0</v>
      </c>
      <c r="N4836" s="2">
        <v>0</v>
      </c>
      <c r="O4836" s="2">
        <v>872.3</v>
      </c>
      <c r="P4836" s="2">
        <v>0</v>
      </c>
      <c r="Q4836" s="2">
        <v>0</v>
      </c>
      <c r="R4836" s="2">
        <v>0</v>
      </c>
      <c r="S4836" s="2">
        <v>0</v>
      </c>
      <c r="T4836" s="2">
        <v>0</v>
      </c>
      <c r="U4836" s="2">
        <v>872.3</v>
      </c>
      <c r="V4836" t="s">
        <v>55</v>
      </c>
    </row>
    <row r="4837" spans="1:22" ht="15.75" hidden="1" thickBot="1" x14ac:dyDescent="0.3">
      <c r="A4837" t="s">
        <v>8153</v>
      </c>
      <c r="B4837" s="6" t="s">
        <v>10398</v>
      </c>
      <c r="C4837" t="s">
        <v>1</v>
      </c>
      <c r="D4837" t="s">
        <v>7706</v>
      </c>
      <c r="E4837" t="s">
        <v>10329</v>
      </c>
      <c r="F4837" t="s">
        <v>10330</v>
      </c>
      <c r="G4837">
        <v>6378</v>
      </c>
      <c r="H4837">
        <v>6378</v>
      </c>
      <c r="I4837">
        <v>6378</v>
      </c>
      <c r="J4837">
        <v>6378</v>
      </c>
      <c r="K4837">
        <v>0</v>
      </c>
      <c r="L4837" s="2">
        <v>0</v>
      </c>
      <c r="M4837" s="2">
        <v>0</v>
      </c>
      <c r="N4837" s="2">
        <v>0</v>
      </c>
      <c r="O4837" s="2">
        <v>437</v>
      </c>
      <c r="P4837" s="2">
        <v>0</v>
      </c>
      <c r="Q4837" s="2">
        <v>0</v>
      </c>
      <c r="R4837" s="2">
        <v>0</v>
      </c>
      <c r="S4837" s="2">
        <v>0</v>
      </c>
      <c r="T4837" s="2">
        <v>0</v>
      </c>
      <c r="U4837" s="2">
        <v>437</v>
      </c>
      <c r="V4837" t="s">
        <v>55</v>
      </c>
    </row>
    <row r="4838" spans="1:22" ht="15.75" hidden="1" thickBot="1" x14ac:dyDescent="0.3">
      <c r="A4838" t="s">
        <v>8153</v>
      </c>
      <c r="B4838" s="6" t="s">
        <v>10398</v>
      </c>
      <c r="C4838" t="s">
        <v>1</v>
      </c>
      <c r="D4838" t="s">
        <v>7706</v>
      </c>
      <c r="E4838" t="s">
        <v>10329</v>
      </c>
      <c r="F4838" t="s">
        <v>10330</v>
      </c>
      <c r="G4838">
        <v>6377</v>
      </c>
      <c r="H4838">
        <v>6377</v>
      </c>
      <c r="I4838">
        <v>6377</v>
      </c>
      <c r="J4838">
        <v>6377</v>
      </c>
      <c r="K4838">
        <v>0</v>
      </c>
      <c r="L4838" s="2">
        <v>0</v>
      </c>
      <c r="M4838" s="2">
        <v>0</v>
      </c>
      <c r="N4838" s="2">
        <v>0</v>
      </c>
      <c r="O4838" s="2">
        <v>21</v>
      </c>
      <c r="P4838" s="2">
        <v>0</v>
      </c>
      <c r="Q4838" s="2">
        <v>0</v>
      </c>
      <c r="R4838" s="2">
        <v>0</v>
      </c>
      <c r="S4838" s="2">
        <v>0</v>
      </c>
      <c r="T4838" s="2">
        <v>0</v>
      </c>
      <c r="U4838" s="2">
        <v>21</v>
      </c>
      <c r="V4838" t="s">
        <v>55</v>
      </c>
    </row>
    <row r="4839" spans="1:22" ht="15.75" hidden="1" thickBot="1" x14ac:dyDescent="0.3">
      <c r="A4839" t="s">
        <v>8153</v>
      </c>
      <c r="B4839" s="6" t="s">
        <v>10398</v>
      </c>
      <c r="C4839" t="s">
        <v>1</v>
      </c>
      <c r="D4839" t="s">
        <v>7706</v>
      </c>
      <c r="E4839" t="s">
        <v>10329</v>
      </c>
      <c r="F4839" t="s">
        <v>10330</v>
      </c>
      <c r="G4839">
        <v>6376</v>
      </c>
      <c r="H4839">
        <v>6376</v>
      </c>
      <c r="I4839">
        <v>6376</v>
      </c>
      <c r="J4839">
        <v>6376</v>
      </c>
      <c r="K4839">
        <v>0</v>
      </c>
      <c r="L4839" s="2">
        <v>0</v>
      </c>
      <c r="M4839" s="2">
        <v>0</v>
      </c>
      <c r="N4839" s="2">
        <v>0</v>
      </c>
      <c r="O4839" s="2">
        <v>605.62</v>
      </c>
      <c r="P4839" s="2">
        <v>0</v>
      </c>
      <c r="Q4839" s="2">
        <v>0</v>
      </c>
      <c r="R4839" s="2">
        <v>0</v>
      </c>
      <c r="S4839" s="2">
        <v>0</v>
      </c>
      <c r="T4839" s="2">
        <v>0</v>
      </c>
      <c r="U4839" s="2">
        <v>605.62</v>
      </c>
      <c r="V4839" t="s">
        <v>55</v>
      </c>
    </row>
    <row r="4840" spans="1:22" ht="15.75" hidden="1" thickBot="1" x14ac:dyDescent="0.3">
      <c r="A4840" t="s">
        <v>8153</v>
      </c>
      <c r="B4840" s="6" t="s">
        <v>10398</v>
      </c>
      <c r="C4840" t="s">
        <v>1</v>
      </c>
      <c r="D4840" t="s">
        <v>7706</v>
      </c>
      <c r="E4840" t="s">
        <v>10329</v>
      </c>
      <c r="F4840" t="s">
        <v>10330</v>
      </c>
      <c r="G4840">
        <v>6375</v>
      </c>
      <c r="H4840">
        <v>6375</v>
      </c>
      <c r="I4840">
        <v>6375</v>
      </c>
      <c r="J4840">
        <v>6375</v>
      </c>
      <c r="K4840">
        <v>0</v>
      </c>
      <c r="L4840" s="2">
        <v>0</v>
      </c>
      <c r="M4840" s="2">
        <v>0</v>
      </c>
      <c r="N4840" s="2">
        <v>0</v>
      </c>
      <c r="O4840" s="2">
        <v>70</v>
      </c>
      <c r="P4840" s="2">
        <v>0</v>
      </c>
      <c r="Q4840" s="2">
        <v>0</v>
      </c>
      <c r="R4840" s="2">
        <v>0</v>
      </c>
      <c r="S4840" s="2">
        <v>0</v>
      </c>
      <c r="T4840" s="2">
        <v>0</v>
      </c>
      <c r="U4840" s="2">
        <v>70</v>
      </c>
      <c r="V4840" t="s">
        <v>55</v>
      </c>
    </row>
    <row r="4841" spans="1:22" ht="15.75" hidden="1" thickBot="1" x14ac:dyDescent="0.3">
      <c r="A4841" t="s">
        <v>8153</v>
      </c>
      <c r="B4841" s="6" t="s">
        <v>10398</v>
      </c>
      <c r="C4841" t="s">
        <v>1</v>
      </c>
      <c r="D4841" t="s">
        <v>7706</v>
      </c>
      <c r="E4841" t="s">
        <v>10329</v>
      </c>
      <c r="F4841" t="s">
        <v>10330</v>
      </c>
      <c r="G4841">
        <v>6374</v>
      </c>
      <c r="H4841">
        <v>6374</v>
      </c>
      <c r="I4841">
        <v>6374</v>
      </c>
      <c r="J4841">
        <v>6374</v>
      </c>
      <c r="K4841">
        <v>0</v>
      </c>
      <c r="L4841" s="2">
        <v>0</v>
      </c>
      <c r="M4841" s="2">
        <v>0</v>
      </c>
      <c r="N4841" s="2">
        <v>0</v>
      </c>
      <c r="O4841" s="2">
        <v>107</v>
      </c>
      <c r="P4841" s="2">
        <v>0</v>
      </c>
      <c r="Q4841" s="2">
        <v>0</v>
      </c>
      <c r="R4841" s="2">
        <v>0</v>
      </c>
      <c r="S4841" s="2">
        <v>0</v>
      </c>
      <c r="T4841" s="2">
        <v>0</v>
      </c>
      <c r="U4841" s="2">
        <v>107</v>
      </c>
      <c r="V4841" t="s">
        <v>55</v>
      </c>
    </row>
    <row r="4842" spans="1:22" ht="15.75" hidden="1" thickBot="1" x14ac:dyDescent="0.3">
      <c r="A4842" t="s">
        <v>8153</v>
      </c>
      <c r="B4842" s="6" t="s">
        <v>10398</v>
      </c>
      <c r="C4842" t="s">
        <v>1</v>
      </c>
      <c r="D4842" t="s">
        <v>7706</v>
      </c>
      <c r="E4842" t="s">
        <v>10329</v>
      </c>
      <c r="F4842" t="s">
        <v>10330</v>
      </c>
      <c r="G4842">
        <v>6373</v>
      </c>
      <c r="H4842">
        <v>6373</v>
      </c>
      <c r="I4842">
        <v>6373</v>
      </c>
      <c r="J4842">
        <v>6373</v>
      </c>
      <c r="K4842">
        <v>0</v>
      </c>
      <c r="L4842" s="2">
        <v>0</v>
      </c>
      <c r="M4842" s="2">
        <v>0</v>
      </c>
      <c r="N4842" s="2">
        <v>0</v>
      </c>
      <c r="O4842" s="2">
        <v>37.5</v>
      </c>
      <c r="P4842" s="2">
        <v>0</v>
      </c>
      <c r="Q4842" s="2">
        <v>0</v>
      </c>
      <c r="R4842" s="2">
        <v>0</v>
      </c>
      <c r="S4842" s="2">
        <v>0</v>
      </c>
      <c r="T4842" s="2">
        <v>0</v>
      </c>
      <c r="U4842" s="2">
        <v>37.5</v>
      </c>
      <c r="V4842" t="s">
        <v>55</v>
      </c>
    </row>
    <row r="4843" spans="1:22" ht="15.75" hidden="1" thickBot="1" x14ac:dyDescent="0.3">
      <c r="A4843" t="s">
        <v>8153</v>
      </c>
      <c r="B4843" s="6" t="s">
        <v>10398</v>
      </c>
      <c r="C4843" t="s">
        <v>1</v>
      </c>
      <c r="D4843" t="s">
        <v>7706</v>
      </c>
      <c r="E4843" t="s">
        <v>10329</v>
      </c>
      <c r="F4843" t="s">
        <v>10330</v>
      </c>
      <c r="G4843">
        <v>6372</v>
      </c>
      <c r="H4843">
        <v>6372</v>
      </c>
      <c r="I4843">
        <v>6372</v>
      </c>
      <c r="J4843">
        <v>6372</v>
      </c>
      <c r="K4843">
        <v>0</v>
      </c>
      <c r="L4843" s="2">
        <v>0</v>
      </c>
      <c r="M4843" s="2">
        <v>0</v>
      </c>
      <c r="N4843" s="2">
        <v>0</v>
      </c>
      <c r="O4843" s="2">
        <v>235.82</v>
      </c>
      <c r="P4843" s="2">
        <v>0</v>
      </c>
      <c r="Q4843" s="2">
        <v>0</v>
      </c>
      <c r="R4843" s="2">
        <v>0</v>
      </c>
      <c r="S4843" s="2">
        <v>0</v>
      </c>
      <c r="T4843" s="2">
        <v>0</v>
      </c>
      <c r="U4843" s="2">
        <v>235.82</v>
      </c>
      <c r="V4843" t="s">
        <v>55</v>
      </c>
    </row>
    <row r="4844" spans="1:22" ht="15.75" hidden="1" thickBot="1" x14ac:dyDescent="0.3">
      <c r="A4844" t="s">
        <v>8153</v>
      </c>
      <c r="B4844" s="6" t="s">
        <v>10398</v>
      </c>
      <c r="C4844" t="s">
        <v>1</v>
      </c>
      <c r="D4844" t="s">
        <v>7706</v>
      </c>
      <c r="E4844" t="s">
        <v>10329</v>
      </c>
      <c r="F4844" t="s">
        <v>10330</v>
      </c>
      <c r="G4844">
        <v>6371</v>
      </c>
      <c r="H4844">
        <v>6371</v>
      </c>
      <c r="I4844">
        <v>6371</v>
      </c>
      <c r="J4844">
        <v>6371</v>
      </c>
      <c r="K4844">
        <v>0</v>
      </c>
      <c r="L4844" s="2">
        <v>0</v>
      </c>
      <c r="M4844" s="2">
        <v>0</v>
      </c>
      <c r="N4844" s="2">
        <v>0</v>
      </c>
      <c r="O4844" s="2">
        <v>72.099999999999994</v>
      </c>
      <c r="P4844" s="2">
        <v>0</v>
      </c>
      <c r="Q4844" s="2">
        <v>0</v>
      </c>
      <c r="R4844" s="2">
        <v>0</v>
      </c>
      <c r="S4844" s="2">
        <v>0</v>
      </c>
      <c r="T4844" s="2">
        <v>0</v>
      </c>
      <c r="U4844" s="2">
        <v>72.099999999999994</v>
      </c>
      <c r="V4844" t="s">
        <v>55</v>
      </c>
    </row>
    <row r="4845" spans="1:22" ht="15.75" hidden="1" thickBot="1" x14ac:dyDescent="0.3">
      <c r="A4845" t="s">
        <v>8153</v>
      </c>
      <c r="B4845" s="6" t="s">
        <v>10398</v>
      </c>
      <c r="C4845" t="s">
        <v>1</v>
      </c>
      <c r="D4845" t="s">
        <v>7706</v>
      </c>
      <c r="E4845" t="s">
        <v>10329</v>
      </c>
      <c r="F4845" t="s">
        <v>10330</v>
      </c>
      <c r="G4845">
        <v>6370</v>
      </c>
      <c r="H4845">
        <v>6370</v>
      </c>
      <c r="I4845">
        <v>6370</v>
      </c>
      <c r="J4845">
        <v>6370</v>
      </c>
      <c r="K4845">
        <v>0</v>
      </c>
      <c r="L4845" s="2">
        <v>0</v>
      </c>
      <c r="M4845" s="2">
        <v>0</v>
      </c>
      <c r="N4845" s="2">
        <v>0</v>
      </c>
      <c r="O4845" s="2">
        <v>125</v>
      </c>
      <c r="P4845" s="2">
        <v>0</v>
      </c>
      <c r="Q4845" s="2">
        <v>0</v>
      </c>
      <c r="R4845" s="2">
        <v>0</v>
      </c>
      <c r="S4845" s="2">
        <v>0</v>
      </c>
      <c r="T4845" s="2">
        <v>0</v>
      </c>
      <c r="U4845" s="2">
        <v>125</v>
      </c>
      <c r="V4845" t="s">
        <v>55</v>
      </c>
    </row>
    <row r="4846" spans="1:22" ht="15.75" hidden="1" thickBot="1" x14ac:dyDescent="0.3">
      <c r="A4846" t="s">
        <v>8153</v>
      </c>
      <c r="B4846" s="6" t="s">
        <v>10398</v>
      </c>
      <c r="C4846" t="s">
        <v>1</v>
      </c>
      <c r="D4846" t="s">
        <v>7706</v>
      </c>
      <c r="E4846" t="s">
        <v>10329</v>
      </c>
      <c r="F4846" t="s">
        <v>10330</v>
      </c>
      <c r="G4846">
        <v>6369</v>
      </c>
      <c r="H4846">
        <v>6369</v>
      </c>
      <c r="I4846">
        <v>6369</v>
      </c>
      <c r="J4846">
        <v>6369</v>
      </c>
      <c r="K4846">
        <v>0</v>
      </c>
      <c r="L4846" s="2">
        <v>0</v>
      </c>
      <c r="M4846" s="2">
        <v>0</v>
      </c>
      <c r="N4846" s="2">
        <v>0</v>
      </c>
      <c r="O4846" s="2">
        <v>115</v>
      </c>
      <c r="P4846" s="2">
        <v>0</v>
      </c>
      <c r="Q4846" s="2">
        <v>0</v>
      </c>
      <c r="R4846" s="2">
        <v>0</v>
      </c>
      <c r="S4846" s="2">
        <v>0</v>
      </c>
      <c r="T4846" s="2">
        <v>0</v>
      </c>
      <c r="U4846" s="2">
        <v>115</v>
      </c>
      <c r="V4846" t="s">
        <v>55</v>
      </c>
    </row>
    <row r="4847" spans="1:22" ht="15.75" hidden="1" thickBot="1" x14ac:dyDescent="0.3">
      <c r="A4847" t="s">
        <v>8153</v>
      </c>
      <c r="B4847" s="6" t="s">
        <v>10398</v>
      </c>
      <c r="C4847" t="s">
        <v>1</v>
      </c>
      <c r="D4847" t="s">
        <v>7706</v>
      </c>
      <c r="E4847" t="s">
        <v>10329</v>
      </c>
      <c r="F4847" t="s">
        <v>10330</v>
      </c>
      <c r="G4847">
        <v>6368</v>
      </c>
      <c r="H4847">
        <v>6368</v>
      </c>
      <c r="I4847">
        <v>6368</v>
      </c>
      <c r="J4847">
        <v>6368</v>
      </c>
      <c r="K4847">
        <v>0</v>
      </c>
      <c r="L4847" s="2">
        <v>0</v>
      </c>
      <c r="M4847" s="2">
        <v>0</v>
      </c>
      <c r="N4847" s="2">
        <v>0</v>
      </c>
      <c r="O4847" s="2">
        <v>461.02</v>
      </c>
      <c r="P4847" s="2">
        <v>0</v>
      </c>
      <c r="Q4847" s="2">
        <v>0</v>
      </c>
      <c r="R4847" s="2">
        <v>0</v>
      </c>
      <c r="S4847" s="2">
        <v>0</v>
      </c>
      <c r="T4847" s="2">
        <v>0</v>
      </c>
      <c r="U4847" s="2">
        <v>461.02</v>
      </c>
      <c r="V4847" t="s">
        <v>55</v>
      </c>
    </row>
    <row r="4848" spans="1:22" ht="15.75" hidden="1" thickBot="1" x14ac:dyDescent="0.3">
      <c r="A4848" t="s">
        <v>8153</v>
      </c>
      <c r="B4848" s="6" t="s">
        <v>10398</v>
      </c>
      <c r="C4848" t="s">
        <v>1</v>
      </c>
      <c r="D4848" t="s">
        <v>7706</v>
      </c>
      <c r="E4848" t="s">
        <v>10329</v>
      </c>
      <c r="F4848" t="s">
        <v>10330</v>
      </c>
      <c r="G4848">
        <v>6367</v>
      </c>
      <c r="H4848">
        <v>6367</v>
      </c>
      <c r="I4848">
        <v>6367</v>
      </c>
      <c r="J4848">
        <v>6367</v>
      </c>
      <c r="K4848">
        <v>0</v>
      </c>
      <c r="L4848" s="2">
        <v>0</v>
      </c>
      <c r="M4848" s="2">
        <v>0</v>
      </c>
      <c r="N4848" s="2">
        <v>0</v>
      </c>
      <c r="O4848" s="2">
        <v>129.5</v>
      </c>
      <c r="P4848" s="2">
        <v>0</v>
      </c>
      <c r="Q4848" s="2">
        <v>0</v>
      </c>
      <c r="R4848" s="2">
        <v>0</v>
      </c>
      <c r="S4848" s="2">
        <v>0</v>
      </c>
      <c r="T4848" s="2">
        <v>0</v>
      </c>
      <c r="U4848" s="2">
        <v>129.5</v>
      </c>
      <c r="V4848" t="s">
        <v>55</v>
      </c>
    </row>
    <row r="4849" spans="1:22" ht="15.75" hidden="1" thickBot="1" x14ac:dyDescent="0.3">
      <c r="A4849" t="s">
        <v>8153</v>
      </c>
      <c r="B4849" s="6" t="s">
        <v>10398</v>
      </c>
      <c r="C4849" t="s">
        <v>1</v>
      </c>
      <c r="D4849" t="s">
        <v>7706</v>
      </c>
      <c r="E4849" t="s">
        <v>10329</v>
      </c>
      <c r="F4849" t="s">
        <v>10330</v>
      </c>
      <c r="G4849">
        <v>6366</v>
      </c>
      <c r="H4849">
        <v>6366</v>
      </c>
      <c r="I4849">
        <v>6366</v>
      </c>
      <c r="J4849">
        <v>6366</v>
      </c>
      <c r="K4849">
        <v>0</v>
      </c>
      <c r="L4849" s="2">
        <v>0</v>
      </c>
      <c r="M4849" s="2">
        <v>0</v>
      </c>
      <c r="N4849" s="2">
        <v>0</v>
      </c>
      <c r="O4849" s="2">
        <v>76.22</v>
      </c>
      <c r="P4849" s="2">
        <v>0</v>
      </c>
      <c r="Q4849" s="2">
        <v>0</v>
      </c>
      <c r="R4849" s="2">
        <v>0</v>
      </c>
      <c r="S4849" s="2">
        <v>0</v>
      </c>
      <c r="T4849" s="2">
        <v>0</v>
      </c>
      <c r="U4849" s="2">
        <v>76.22</v>
      </c>
      <c r="V4849" t="s">
        <v>55</v>
      </c>
    </row>
    <row r="4850" spans="1:22" ht="15.75" hidden="1" thickBot="1" x14ac:dyDescent="0.3">
      <c r="A4850" t="s">
        <v>8153</v>
      </c>
      <c r="B4850" s="6" t="s">
        <v>10398</v>
      </c>
      <c r="C4850" t="s">
        <v>1</v>
      </c>
      <c r="D4850" t="s">
        <v>7706</v>
      </c>
      <c r="E4850" t="s">
        <v>10329</v>
      </c>
      <c r="F4850" t="s">
        <v>10330</v>
      </c>
      <c r="G4850">
        <v>6365</v>
      </c>
      <c r="H4850">
        <v>6365</v>
      </c>
      <c r="I4850">
        <v>6365</v>
      </c>
      <c r="J4850">
        <v>6365</v>
      </c>
      <c r="K4850">
        <v>0</v>
      </c>
      <c r="L4850" s="2">
        <v>0</v>
      </c>
      <c r="M4850" s="2">
        <v>0</v>
      </c>
      <c r="N4850" s="2">
        <v>0</v>
      </c>
      <c r="O4850" s="2">
        <v>23</v>
      </c>
      <c r="P4850" s="2">
        <v>0</v>
      </c>
      <c r="Q4850" s="2">
        <v>0</v>
      </c>
      <c r="R4850" s="2">
        <v>0</v>
      </c>
      <c r="S4850" s="2">
        <v>0</v>
      </c>
      <c r="T4850" s="2">
        <v>0</v>
      </c>
      <c r="U4850" s="2">
        <v>23</v>
      </c>
      <c r="V4850" t="s">
        <v>55</v>
      </c>
    </row>
    <row r="4851" spans="1:22" ht="15.75" hidden="1" thickBot="1" x14ac:dyDescent="0.3">
      <c r="A4851" t="s">
        <v>8153</v>
      </c>
      <c r="B4851" s="6" t="s">
        <v>10398</v>
      </c>
      <c r="C4851" t="s">
        <v>1</v>
      </c>
      <c r="D4851" t="s">
        <v>7706</v>
      </c>
      <c r="E4851" t="s">
        <v>10329</v>
      </c>
      <c r="F4851" t="s">
        <v>10330</v>
      </c>
      <c r="G4851">
        <v>6364</v>
      </c>
      <c r="H4851">
        <v>6364</v>
      </c>
      <c r="I4851">
        <v>6364</v>
      </c>
      <c r="J4851">
        <v>6364</v>
      </c>
      <c r="K4851">
        <v>0</v>
      </c>
      <c r="L4851" s="2">
        <v>0</v>
      </c>
      <c r="M4851" s="2">
        <v>0</v>
      </c>
      <c r="N4851" s="2">
        <v>0</v>
      </c>
      <c r="O4851" s="2">
        <v>92</v>
      </c>
      <c r="P4851" s="2">
        <v>0</v>
      </c>
      <c r="Q4851" s="2">
        <v>0</v>
      </c>
      <c r="R4851" s="2">
        <v>0</v>
      </c>
      <c r="S4851" s="2">
        <v>0</v>
      </c>
      <c r="T4851" s="2">
        <v>0</v>
      </c>
      <c r="U4851" s="2">
        <v>92</v>
      </c>
      <c r="V4851" t="s">
        <v>55</v>
      </c>
    </row>
    <row r="4852" spans="1:22" ht="15.75" hidden="1" thickBot="1" x14ac:dyDescent="0.3">
      <c r="A4852" t="s">
        <v>8153</v>
      </c>
      <c r="B4852" s="6" t="s">
        <v>10398</v>
      </c>
      <c r="C4852" t="s">
        <v>1</v>
      </c>
      <c r="D4852" t="s">
        <v>7706</v>
      </c>
      <c r="E4852" t="s">
        <v>10329</v>
      </c>
      <c r="F4852" t="s">
        <v>10330</v>
      </c>
      <c r="G4852">
        <v>6363</v>
      </c>
      <c r="H4852">
        <v>6363</v>
      </c>
      <c r="I4852">
        <v>6363</v>
      </c>
      <c r="J4852">
        <v>6363</v>
      </c>
      <c r="K4852">
        <v>0</v>
      </c>
      <c r="L4852" s="2">
        <v>0</v>
      </c>
      <c r="M4852" s="2">
        <v>0</v>
      </c>
      <c r="N4852" s="2">
        <v>0</v>
      </c>
      <c r="O4852" s="2">
        <v>129.5</v>
      </c>
      <c r="P4852" s="2">
        <v>0</v>
      </c>
      <c r="Q4852" s="2">
        <v>0</v>
      </c>
      <c r="R4852" s="2">
        <v>0</v>
      </c>
      <c r="S4852" s="2">
        <v>0</v>
      </c>
      <c r="T4852" s="2">
        <v>0</v>
      </c>
      <c r="U4852" s="2">
        <v>129.5</v>
      </c>
      <c r="V4852" t="s">
        <v>55</v>
      </c>
    </row>
    <row r="4853" spans="1:22" ht="15.75" hidden="1" thickBot="1" x14ac:dyDescent="0.3">
      <c r="A4853" t="s">
        <v>8153</v>
      </c>
      <c r="B4853" s="6" t="s">
        <v>10398</v>
      </c>
      <c r="C4853" t="s">
        <v>1</v>
      </c>
      <c r="D4853" t="s">
        <v>7706</v>
      </c>
      <c r="E4853" t="s">
        <v>10329</v>
      </c>
      <c r="F4853" t="s">
        <v>10330</v>
      </c>
      <c r="G4853">
        <v>6362</v>
      </c>
      <c r="H4853">
        <v>6362</v>
      </c>
      <c r="I4853">
        <v>6362</v>
      </c>
      <c r="J4853">
        <v>6362</v>
      </c>
      <c r="K4853">
        <v>0</v>
      </c>
      <c r="L4853" s="2">
        <v>0</v>
      </c>
      <c r="M4853" s="2">
        <v>0</v>
      </c>
      <c r="N4853" s="2">
        <v>0</v>
      </c>
      <c r="O4853" s="2">
        <v>38</v>
      </c>
      <c r="P4853" s="2">
        <v>0</v>
      </c>
      <c r="Q4853" s="2">
        <v>0</v>
      </c>
      <c r="R4853" s="2">
        <v>0</v>
      </c>
      <c r="S4853" s="2">
        <v>0</v>
      </c>
      <c r="T4853" s="2">
        <v>0</v>
      </c>
      <c r="U4853" s="2">
        <v>38</v>
      </c>
      <c r="V4853" t="s">
        <v>55</v>
      </c>
    </row>
    <row r="4854" spans="1:22" ht="15.75" hidden="1" thickBot="1" x14ac:dyDescent="0.3">
      <c r="A4854" t="s">
        <v>8153</v>
      </c>
      <c r="B4854" s="6" t="s">
        <v>10398</v>
      </c>
      <c r="C4854" t="s">
        <v>1</v>
      </c>
      <c r="D4854" t="s">
        <v>7706</v>
      </c>
      <c r="E4854" t="s">
        <v>10329</v>
      </c>
      <c r="F4854" t="s">
        <v>10330</v>
      </c>
      <c r="G4854">
        <v>6361</v>
      </c>
      <c r="H4854">
        <v>6361</v>
      </c>
      <c r="I4854">
        <v>6361</v>
      </c>
      <c r="J4854">
        <v>6361</v>
      </c>
      <c r="K4854">
        <v>0</v>
      </c>
      <c r="L4854" s="2">
        <v>0</v>
      </c>
      <c r="M4854" s="2">
        <v>0</v>
      </c>
      <c r="N4854" s="2">
        <v>0</v>
      </c>
      <c r="O4854" s="2">
        <v>126.2</v>
      </c>
      <c r="P4854" s="2">
        <v>0</v>
      </c>
      <c r="Q4854" s="2">
        <v>0</v>
      </c>
      <c r="R4854" s="2">
        <v>0</v>
      </c>
      <c r="S4854" s="2">
        <v>0</v>
      </c>
      <c r="T4854" s="2">
        <v>0</v>
      </c>
      <c r="U4854" s="2">
        <v>126.2</v>
      </c>
      <c r="V4854" t="s">
        <v>55</v>
      </c>
    </row>
    <row r="4855" spans="1:22" ht="15.75" hidden="1" thickBot="1" x14ac:dyDescent="0.3">
      <c r="A4855" t="s">
        <v>8153</v>
      </c>
      <c r="B4855" s="6" t="s">
        <v>10398</v>
      </c>
      <c r="C4855" t="s">
        <v>1</v>
      </c>
      <c r="D4855" t="s">
        <v>7706</v>
      </c>
      <c r="E4855" t="s">
        <v>10329</v>
      </c>
      <c r="F4855" t="s">
        <v>10330</v>
      </c>
      <c r="G4855">
        <v>6360</v>
      </c>
      <c r="H4855">
        <v>6360</v>
      </c>
      <c r="I4855">
        <v>6360</v>
      </c>
      <c r="J4855">
        <v>6360</v>
      </c>
      <c r="K4855">
        <v>0</v>
      </c>
      <c r="L4855" s="2">
        <v>0</v>
      </c>
      <c r="M4855" s="2">
        <v>0</v>
      </c>
      <c r="N4855" s="2">
        <v>0</v>
      </c>
      <c r="O4855" s="2">
        <v>456</v>
      </c>
      <c r="P4855" s="2">
        <v>0</v>
      </c>
      <c r="Q4855" s="2">
        <v>0</v>
      </c>
      <c r="R4855" s="2">
        <v>0</v>
      </c>
      <c r="S4855" s="2">
        <v>0</v>
      </c>
      <c r="T4855" s="2">
        <v>0</v>
      </c>
      <c r="U4855" s="2">
        <v>456</v>
      </c>
      <c r="V4855" t="s">
        <v>55</v>
      </c>
    </row>
    <row r="4856" spans="1:22" ht="15.75" hidden="1" thickBot="1" x14ac:dyDescent="0.3">
      <c r="A4856" t="s">
        <v>8153</v>
      </c>
      <c r="B4856" s="6" t="s">
        <v>10398</v>
      </c>
      <c r="C4856" t="s">
        <v>1</v>
      </c>
      <c r="D4856" t="s">
        <v>7706</v>
      </c>
      <c r="E4856" t="s">
        <v>10329</v>
      </c>
      <c r="F4856" t="s">
        <v>10330</v>
      </c>
      <c r="G4856">
        <v>6359</v>
      </c>
      <c r="H4856">
        <v>6359</v>
      </c>
      <c r="I4856">
        <v>6359</v>
      </c>
      <c r="J4856">
        <v>6359</v>
      </c>
      <c r="K4856">
        <v>0</v>
      </c>
      <c r="L4856" s="2">
        <v>0</v>
      </c>
      <c r="M4856" s="2">
        <v>0</v>
      </c>
      <c r="N4856" s="2">
        <v>0</v>
      </c>
      <c r="O4856" s="2">
        <v>47</v>
      </c>
      <c r="P4856" s="2">
        <v>0</v>
      </c>
      <c r="Q4856" s="2">
        <v>0</v>
      </c>
      <c r="R4856" s="2">
        <v>0</v>
      </c>
      <c r="S4856" s="2">
        <v>0</v>
      </c>
      <c r="T4856" s="2">
        <v>0</v>
      </c>
      <c r="U4856" s="2">
        <v>47</v>
      </c>
      <c r="V4856" t="s">
        <v>55</v>
      </c>
    </row>
    <row r="4857" spans="1:22" ht="15.75" hidden="1" thickBot="1" x14ac:dyDescent="0.3">
      <c r="A4857" t="s">
        <v>8153</v>
      </c>
      <c r="B4857" s="6" t="s">
        <v>10398</v>
      </c>
      <c r="C4857" t="s">
        <v>1</v>
      </c>
      <c r="D4857" t="s">
        <v>7706</v>
      </c>
      <c r="E4857" t="s">
        <v>10329</v>
      </c>
      <c r="F4857" t="s">
        <v>10330</v>
      </c>
      <c r="G4857">
        <v>6358</v>
      </c>
      <c r="H4857">
        <v>6358</v>
      </c>
      <c r="I4857">
        <v>6358</v>
      </c>
      <c r="J4857">
        <v>6358</v>
      </c>
      <c r="K4857">
        <v>0</v>
      </c>
      <c r="L4857" s="2">
        <v>0</v>
      </c>
      <c r="M4857" s="2">
        <v>0</v>
      </c>
      <c r="N4857" s="2">
        <v>0</v>
      </c>
      <c r="O4857" s="2">
        <v>623.20000000000005</v>
      </c>
      <c r="P4857" s="2">
        <v>0</v>
      </c>
      <c r="Q4857" s="2">
        <v>0</v>
      </c>
      <c r="R4857" s="2">
        <v>0</v>
      </c>
      <c r="S4857" s="2">
        <v>0</v>
      </c>
      <c r="T4857" s="2">
        <v>0</v>
      </c>
      <c r="U4857" s="2">
        <v>623.20000000000005</v>
      </c>
      <c r="V4857" t="s">
        <v>55</v>
      </c>
    </row>
    <row r="4858" spans="1:22" ht="15.75" hidden="1" thickBot="1" x14ac:dyDescent="0.3">
      <c r="A4858" t="s">
        <v>8153</v>
      </c>
      <c r="B4858" s="6" t="s">
        <v>10398</v>
      </c>
      <c r="C4858" t="s">
        <v>1</v>
      </c>
      <c r="D4858" t="s">
        <v>7706</v>
      </c>
      <c r="E4858" t="s">
        <v>10329</v>
      </c>
      <c r="F4858" t="s">
        <v>10330</v>
      </c>
      <c r="G4858">
        <v>6357</v>
      </c>
      <c r="H4858">
        <v>6357</v>
      </c>
      <c r="I4858">
        <v>6357</v>
      </c>
      <c r="J4858">
        <v>6357</v>
      </c>
      <c r="K4858">
        <v>0</v>
      </c>
      <c r="L4858" s="2">
        <v>0</v>
      </c>
      <c r="M4858" s="2">
        <v>0</v>
      </c>
      <c r="N4858" s="2">
        <v>0</v>
      </c>
      <c r="O4858" s="2">
        <v>656</v>
      </c>
      <c r="P4858" s="2">
        <v>0</v>
      </c>
      <c r="Q4858" s="2">
        <v>0</v>
      </c>
      <c r="R4858" s="2">
        <v>0</v>
      </c>
      <c r="S4858" s="2">
        <v>0</v>
      </c>
      <c r="T4858" s="2">
        <v>0</v>
      </c>
      <c r="U4858" s="2">
        <v>656</v>
      </c>
      <c r="V4858" t="s">
        <v>55</v>
      </c>
    </row>
    <row r="4859" spans="1:22" ht="15.75" hidden="1" thickBot="1" x14ac:dyDescent="0.3">
      <c r="A4859" t="s">
        <v>8153</v>
      </c>
      <c r="B4859" s="6" t="s">
        <v>10398</v>
      </c>
      <c r="C4859" t="s">
        <v>1</v>
      </c>
      <c r="D4859" t="s">
        <v>7706</v>
      </c>
      <c r="E4859" t="s">
        <v>10329</v>
      </c>
      <c r="F4859" t="s">
        <v>10330</v>
      </c>
      <c r="G4859">
        <v>6356</v>
      </c>
      <c r="H4859">
        <v>6356</v>
      </c>
      <c r="I4859">
        <v>6356</v>
      </c>
      <c r="J4859">
        <v>6356</v>
      </c>
      <c r="K4859">
        <v>0</v>
      </c>
      <c r="L4859" s="2">
        <v>0</v>
      </c>
      <c r="M4859" s="2">
        <v>0</v>
      </c>
      <c r="N4859" s="2">
        <v>0</v>
      </c>
      <c r="O4859" s="2">
        <v>110.71</v>
      </c>
      <c r="P4859" s="2">
        <v>0</v>
      </c>
      <c r="Q4859" s="2">
        <v>0</v>
      </c>
      <c r="R4859" s="2">
        <v>0</v>
      </c>
      <c r="S4859" s="2">
        <v>0</v>
      </c>
      <c r="T4859" s="2">
        <v>0</v>
      </c>
      <c r="U4859" s="2">
        <v>110.71</v>
      </c>
      <c r="V4859" t="s">
        <v>55</v>
      </c>
    </row>
    <row r="4860" spans="1:22" ht="15.75" hidden="1" thickBot="1" x14ac:dyDescent="0.3">
      <c r="A4860" t="s">
        <v>8153</v>
      </c>
      <c r="B4860" s="6" t="s">
        <v>10398</v>
      </c>
      <c r="C4860" t="s">
        <v>1</v>
      </c>
      <c r="D4860" t="s">
        <v>7706</v>
      </c>
      <c r="E4860" t="s">
        <v>10329</v>
      </c>
      <c r="F4860" t="s">
        <v>10330</v>
      </c>
      <c r="G4860">
        <v>6355</v>
      </c>
      <c r="H4860">
        <v>6355</v>
      </c>
      <c r="I4860">
        <v>6355</v>
      </c>
      <c r="J4860">
        <v>6355</v>
      </c>
      <c r="K4860">
        <v>0</v>
      </c>
      <c r="L4860" s="2">
        <v>0</v>
      </c>
      <c r="M4860" s="2">
        <v>0</v>
      </c>
      <c r="N4860" s="2">
        <v>0</v>
      </c>
      <c r="O4860" s="2">
        <v>252</v>
      </c>
      <c r="P4860" s="2">
        <v>0</v>
      </c>
      <c r="Q4860" s="2">
        <v>0</v>
      </c>
      <c r="R4860" s="2">
        <v>0</v>
      </c>
      <c r="S4860" s="2">
        <v>0</v>
      </c>
      <c r="T4860" s="2">
        <v>0</v>
      </c>
      <c r="U4860" s="2">
        <v>252</v>
      </c>
      <c r="V4860" t="s">
        <v>55</v>
      </c>
    </row>
    <row r="4861" spans="1:22" ht="15.75" hidden="1" thickBot="1" x14ac:dyDescent="0.3">
      <c r="A4861" t="s">
        <v>8153</v>
      </c>
      <c r="B4861" s="6" t="s">
        <v>10398</v>
      </c>
      <c r="C4861" t="s">
        <v>1</v>
      </c>
      <c r="D4861" t="s">
        <v>7706</v>
      </c>
      <c r="E4861" t="s">
        <v>10329</v>
      </c>
      <c r="F4861" t="s">
        <v>10330</v>
      </c>
      <c r="G4861">
        <v>6354</v>
      </c>
      <c r="H4861">
        <v>6354</v>
      </c>
      <c r="I4861">
        <v>6354</v>
      </c>
      <c r="J4861">
        <v>6354</v>
      </c>
      <c r="K4861">
        <v>0</v>
      </c>
      <c r="L4861" s="2">
        <v>0</v>
      </c>
      <c r="M4861" s="2">
        <v>0</v>
      </c>
      <c r="N4861" s="2">
        <v>0</v>
      </c>
      <c r="O4861" s="2">
        <v>244</v>
      </c>
      <c r="P4861" s="2">
        <v>0</v>
      </c>
      <c r="Q4861" s="2">
        <v>0</v>
      </c>
      <c r="R4861" s="2">
        <v>0</v>
      </c>
      <c r="S4861" s="2">
        <v>0</v>
      </c>
      <c r="T4861" s="2">
        <v>0</v>
      </c>
      <c r="U4861" s="2">
        <v>244</v>
      </c>
      <c r="V4861" t="s">
        <v>55</v>
      </c>
    </row>
    <row r="4862" spans="1:22" ht="15.75" hidden="1" thickBot="1" x14ac:dyDescent="0.3">
      <c r="A4862" t="s">
        <v>8153</v>
      </c>
      <c r="B4862" s="6" t="s">
        <v>10398</v>
      </c>
      <c r="C4862" t="s">
        <v>1</v>
      </c>
      <c r="D4862" t="s">
        <v>7706</v>
      </c>
      <c r="E4862" t="s">
        <v>10329</v>
      </c>
      <c r="F4862" t="s">
        <v>10330</v>
      </c>
      <c r="G4862">
        <v>6353</v>
      </c>
      <c r="H4862">
        <v>6353</v>
      </c>
      <c r="I4862">
        <v>6353</v>
      </c>
      <c r="J4862">
        <v>6353</v>
      </c>
      <c r="K4862">
        <v>0</v>
      </c>
      <c r="L4862" s="2">
        <v>0</v>
      </c>
      <c r="M4862" s="2">
        <v>0</v>
      </c>
      <c r="N4862" s="2">
        <v>0</v>
      </c>
      <c r="O4862" s="2">
        <v>180</v>
      </c>
      <c r="P4862" s="2">
        <v>0</v>
      </c>
      <c r="Q4862" s="2">
        <v>0</v>
      </c>
      <c r="R4862" s="2">
        <v>0</v>
      </c>
      <c r="S4862" s="2">
        <v>0</v>
      </c>
      <c r="T4862" s="2">
        <v>0</v>
      </c>
      <c r="U4862" s="2">
        <v>180</v>
      </c>
      <c r="V4862" t="s">
        <v>55</v>
      </c>
    </row>
    <row r="4863" spans="1:22" ht="15.75" hidden="1" thickBot="1" x14ac:dyDescent="0.3">
      <c r="A4863" t="s">
        <v>8153</v>
      </c>
      <c r="B4863" s="6" t="s">
        <v>10398</v>
      </c>
      <c r="C4863" t="s">
        <v>1</v>
      </c>
      <c r="D4863" t="s">
        <v>7706</v>
      </c>
      <c r="E4863" t="s">
        <v>10329</v>
      </c>
      <c r="F4863" t="s">
        <v>10330</v>
      </c>
      <c r="G4863">
        <v>6352</v>
      </c>
      <c r="H4863">
        <v>6352</v>
      </c>
      <c r="I4863">
        <v>6352</v>
      </c>
      <c r="J4863">
        <v>6352</v>
      </c>
      <c r="K4863">
        <v>0</v>
      </c>
      <c r="L4863" s="2">
        <v>0</v>
      </c>
      <c r="M4863" s="2">
        <v>0</v>
      </c>
      <c r="N4863" s="2">
        <v>0</v>
      </c>
      <c r="O4863" s="2">
        <v>238.61</v>
      </c>
      <c r="P4863" s="2">
        <v>0</v>
      </c>
      <c r="Q4863" s="2">
        <v>0</v>
      </c>
      <c r="R4863" s="2">
        <v>0</v>
      </c>
      <c r="S4863" s="2">
        <v>0</v>
      </c>
      <c r="T4863" s="2">
        <v>0</v>
      </c>
      <c r="U4863" s="2">
        <v>238.61</v>
      </c>
      <c r="V4863" t="s">
        <v>55</v>
      </c>
    </row>
    <row r="4864" spans="1:22" ht="15.75" hidden="1" thickBot="1" x14ac:dyDescent="0.3">
      <c r="A4864" t="s">
        <v>8153</v>
      </c>
      <c r="B4864" s="6" t="s">
        <v>10398</v>
      </c>
      <c r="C4864" t="s">
        <v>1</v>
      </c>
      <c r="D4864" t="s">
        <v>7706</v>
      </c>
      <c r="E4864" t="s">
        <v>10329</v>
      </c>
      <c r="F4864" t="s">
        <v>10330</v>
      </c>
      <c r="G4864">
        <v>6351</v>
      </c>
      <c r="H4864">
        <v>6351</v>
      </c>
      <c r="I4864">
        <v>6351</v>
      </c>
      <c r="J4864">
        <v>6351</v>
      </c>
      <c r="K4864">
        <v>0</v>
      </c>
      <c r="L4864" s="2">
        <v>0</v>
      </c>
      <c r="M4864" s="2">
        <v>0</v>
      </c>
      <c r="N4864" s="2">
        <v>0</v>
      </c>
      <c r="O4864" s="2">
        <v>0</v>
      </c>
      <c r="P4864" s="2">
        <v>0</v>
      </c>
      <c r="Q4864" s="2">
        <v>0</v>
      </c>
      <c r="R4864" s="2">
        <v>0</v>
      </c>
      <c r="S4864" s="2">
        <v>0</v>
      </c>
      <c r="T4864" s="2">
        <v>0</v>
      </c>
      <c r="U4864" s="2">
        <v>0</v>
      </c>
      <c r="V4864" t="s">
        <v>55</v>
      </c>
    </row>
    <row r="4865" spans="1:22" ht="15.75" hidden="1" thickBot="1" x14ac:dyDescent="0.3">
      <c r="A4865" t="s">
        <v>8153</v>
      </c>
      <c r="B4865" s="6" t="s">
        <v>10398</v>
      </c>
      <c r="C4865" t="s">
        <v>1</v>
      </c>
      <c r="D4865" t="s">
        <v>7706</v>
      </c>
      <c r="E4865" t="s">
        <v>10329</v>
      </c>
      <c r="F4865" t="s">
        <v>10330</v>
      </c>
      <c r="G4865">
        <v>6350</v>
      </c>
      <c r="H4865">
        <v>6350</v>
      </c>
      <c r="I4865">
        <v>6350</v>
      </c>
      <c r="J4865">
        <v>6350</v>
      </c>
      <c r="K4865">
        <v>0</v>
      </c>
      <c r="L4865" s="2">
        <v>0</v>
      </c>
      <c r="M4865" s="2">
        <v>0</v>
      </c>
      <c r="N4865" s="2">
        <v>0</v>
      </c>
      <c r="O4865" s="2">
        <v>463</v>
      </c>
      <c r="P4865" s="2">
        <v>0</v>
      </c>
      <c r="Q4865" s="2">
        <v>0</v>
      </c>
      <c r="R4865" s="2">
        <v>0</v>
      </c>
      <c r="S4865" s="2">
        <v>0</v>
      </c>
      <c r="T4865" s="2">
        <v>0</v>
      </c>
      <c r="U4865" s="2">
        <v>463</v>
      </c>
      <c r="V4865" t="s">
        <v>55</v>
      </c>
    </row>
    <row r="4866" spans="1:22" ht="15.75" hidden="1" thickBot="1" x14ac:dyDescent="0.3">
      <c r="A4866" t="s">
        <v>8153</v>
      </c>
      <c r="B4866" s="6" t="s">
        <v>10398</v>
      </c>
      <c r="C4866" t="s">
        <v>1</v>
      </c>
      <c r="D4866" t="s">
        <v>7706</v>
      </c>
      <c r="E4866" t="s">
        <v>10329</v>
      </c>
      <c r="F4866" t="s">
        <v>10330</v>
      </c>
      <c r="G4866">
        <v>6349</v>
      </c>
      <c r="H4866">
        <v>6349</v>
      </c>
      <c r="I4866">
        <v>6349</v>
      </c>
      <c r="J4866">
        <v>6349</v>
      </c>
      <c r="K4866">
        <v>0</v>
      </c>
      <c r="L4866" s="2">
        <v>0</v>
      </c>
      <c r="M4866" s="2">
        <v>0</v>
      </c>
      <c r="N4866" s="2">
        <v>0</v>
      </c>
      <c r="O4866" s="2">
        <v>253</v>
      </c>
      <c r="P4866" s="2">
        <v>0</v>
      </c>
      <c r="Q4866" s="2">
        <v>0</v>
      </c>
      <c r="R4866" s="2">
        <v>0</v>
      </c>
      <c r="S4866" s="2">
        <v>0</v>
      </c>
      <c r="T4866" s="2">
        <v>0</v>
      </c>
      <c r="U4866" s="2">
        <v>253</v>
      </c>
      <c r="V4866" t="s">
        <v>55</v>
      </c>
    </row>
    <row r="4867" spans="1:22" ht="15.75" hidden="1" thickBot="1" x14ac:dyDescent="0.3">
      <c r="A4867" t="s">
        <v>8153</v>
      </c>
      <c r="B4867" s="6" t="s">
        <v>10398</v>
      </c>
      <c r="C4867" t="s">
        <v>1</v>
      </c>
      <c r="D4867" t="s">
        <v>7706</v>
      </c>
      <c r="E4867" t="s">
        <v>10329</v>
      </c>
      <c r="F4867" t="s">
        <v>10330</v>
      </c>
      <c r="G4867">
        <v>6348</v>
      </c>
      <c r="H4867">
        <v>6348</v>
      </c>
      <c r="I4867">
        <v>6348</v>
      </c>
      <c r="J4867">
        <v>6348</v>
      </c>
      <c r="K4867">
        <v>0</v>
      </c>
      <c r="L4867" s="2">
        <v>0</v>
      </c>
      <c r="M4867" s="2">
        <v>0</v>
      </c>
      <c r="N4867" s="2">
        <v>0</v>
      </c>
      <c r="O4867" s="2">
        <v>206.01</v>
      </c>
      <c r="P4867" s="2">
        <v>0</v>
      </c>
      <c r="Q4867" s="2">
        <v>0</v>
      </c>
      <c r="R4867" s="2">
        <v>0</v>
      </c>
      <c r="S4867" s="2">
        <v>0</v>
      </c>
      <c r="T4867" s="2">
        <v>0</v>
      </c>
      <c r="U4867" s="2">
        <v>206.01</v>
      </c>
      <c r="V4867" t="s">
        <v>55</v>
      </c>
    </row>
    <row r="4868" spans="1:22" ht="15.75" hidden="1" thickBot="1" x14ac:dyDescent="0.3">
      <c r="A4868" t="s">
        <v>8153</v>
      </c>
      <c r="B4868" s="6" t="s">
        <v>10398</v>
      </c>
      <c r="C4868" t="s">
        <v>1</v>
      </c>
      <c r="D4868" t="s">
        <v>7706</v>
      </c>
      <c r="E4868" t="s">
        <v>10329</v>
      </c>
      <c r="F4868" t="s">
        <v>10330</v>
      </c>
      <c r="G4868">
        <v>6347</v>
      </c>
      <c r="H4868">
        <v>6347</v>
      </c>
      <c r="I4868">
        <v>6347</v>
      </c>
      <c r="J4868">
        <v>6347</v>
      </c>
      <c r="K4868">
        <v>0</v>
      </c>
      <c r="L4868" s="2">
        <v>0</v>
      </c>
      <c r="M4868" s="2">
        <v>0</v>
      </c>
      <c r="N4868" s="2">
        <v>0</v>
      </c>
      <c r="O4868" s="2">
        <v>449</v>
      </c>
      <c r="P4868" s="2">
        <v>0</v>
      </c>
      <c r="Q4868" s="2">
        <v>0</v>
      </c>
      <c r="R4868" s="2">
        <v>0</v>
      </c>
      <c r="S4868" s="2">
        <v>0</v>
      </c>
      <c r="T4868" s="2">
        <v>0</v>
      </c>
      <c r="U4868" s="2">
        <v>449</v>
      </c>
      <c r="V4868" t="s">
        <v>55</v>
      </c>
    </row>
    <row r="4869" spans="1:22" ht="15.75" hidden="1" thickBot="1" x14ac:dyDescent="0.3">
      <c r="A4869" t="s">
        <v>8153</v>
      </c>
      <c r="B4869" s="6" t="s">
        <v>10398</v>
      </c>
      <c r="C4869" t="s">
        <v>1</v>
      </c>
      <c r="D4869" t="s">
        <v>7706</v>
      </c>
      <c r="E4869" t="s">
        <v>10329</v>
      </c>
      <c r="F4869" t="s">
        <v>10330</v>
      </c>
      <c r="G4869">
        <v>6346</v>
      </c>
      <c r="H4869">
        <v>6346</v>
      </c>
      <c r="I4869">
        <v>6346</v>
      </c>
      <c r="J4869">
        <v>6346</v>
      </c>
      <c r="K4869">
        <v>0</v>
      </c>
      <c r="L4869" s="2">
        <v>0</v>
      </c>
      <c r="M4869" s="2">
        <v>0</v>
      </c>
      <c r="N4869" s="2">
        <v>0</v>
      </c>
      <c r="O4869" s="2">
        <v>450</v>
      </c>
      <c r="P4869" s="2">
        <v>0</v>
      </c>
      <c r="Q4869" s="2">
        <v>0</v>
      </c>
      <c r="R4869" s="2">
        <v>0</v>
      </c>
      <c r="S4869" s="2">
        <v>0</v>
      </c>
      <c r="T4869" s="2">
        <v>0</v>
      </c>
      <c r="U4869" s="2">
        <v>450</v>
      </c>
      <c r="V4869" t="s">
        <v>55</v>
      </c>
    </row>
    <row r="4870" spans="1:22" ht="15.75" hidden="1" thickBot="1" x14ac:dyDescent="0.3">
      <c r="A4870" t="s">
        <v>8153</v>
      </c>
      <c r="B4870" s="6" t="s">
        <v>10397</v>
      </c>
      <c r="C4870" t="s">
        <v>1</v>
      </c>
      <c r="D4870" t="s">
        <v>7706</v>
      </c>
      <c r="E4870" t="s">
        <v>10329</v>
      </c>
      <c r="F4870" t="s">
        <v>10330</v>
      </c>
      <c r="G4870">
        <v>6345</v>
      </c>
      <c r="H4870">
        <v>6345</v>
      </c>
      <c r="I4870">
        <v>6345</v>
      </c>
      <c r="J4870">
        <v>6345</v>
      </c>
      <c r="K4870">
        <v>0</v>
      </c>
      <c r="L4870" s="2">
        <v>0</v>
      </c>
      <c r="M4870" s="2">
        <v>0</v>
      </c>
      <c r="N4870" s="2">
        <v>0</v>
      </c>
      <c r="O4870" s="2">
        <v>15.95</v>
      </c>
      <c r="P4870" s="2">
        <v>0</v>
      </c>
      <c r="Q4870" s="2">
        <v>0</v>
      </c>
      <c r="R4870" s="2">
        <v>0</v>
      </c>
      <c r="S4870" s="2">
        <v>0</v>
      </c>
      <c r="T4870" s="2">
        <v>0</v>
      </c>
      <c r="U4870" s="2">
        <v>15.95</v>
      </c>
      <c r="V4870" t="s">
        <v>55</v>
      </c>
    </row>
    <row r="4871" spans="1:22" ht="15.75" hidden="1" thickBot="1" x14ac:dyDescent="0.3">
      <c r="A4871" t="s">
        <v>8153</v>
      </c>
      <c r="B4871" s="6" t="s">
        <v>10397</v>
      </c>
      <c r="C4871" t="s">
        <v>1</v>
      </c>
      <c r="D4871" t="s">
        <v>7706</v>
      </c>
      <c r="E4871" t="s">
        <v>10329</v>
      </c>
      <c r="F4871" t="s">
        <v>10330</v>
      </c>
      <c r="G4871">
        <v>6344</v>
      </c>
      <c r="H4871">
        <v>6344</v>
      </c>
      <c r="I4871">
        <v>6344</v>
      </c>
      <c r="J4871">
        <v>6344</v>
      </c>
      <c r="K4871">
        <v>0</v>
      </c>
      <c r="L4871" s="2">
        <v>0</v>
      </c>
      <c r="M4871" s="2">
        <v>0</v>
      </c>
      <c r="N4871" s="2">
        <v>0</v>
      </c>
      <c r="O4871" s="2">
        <v>90</v>
      </c>
      <c r="P4871" s="2">
        <v>0</v>
      </c>
      <c r="Q4871" s="2">
        <v>0</v>
      </c>
      <c r="R4871" s="2">
        <v>0</v>
      </c>
      <c r="S4871" s="2">
        <v>0</v>
      </c>
      <c r="T4871" s="2">
        <v>0</v>
      </c>
      <c r="U4871" s="2">
        <v>90</v>
      </c>
      <c r="V4871" t="s">
        <v>55</v>
      </c>
    </row>
    <row r="4872" spans="1:22" ht="15.75" hidden="1" thickBot="1" x14ac:dyDescent="0.3">
      <c r="A4872" t="s">
        <v>8153</v>
      </c>
      <c r="B4872" s="6" t="s">
        <v>10397</v>
      </c>
      <c r="C4872" t="s">
        <v>1</v>
      </c>
      <c r="D4872" t="s">
        <v>7706</v>
      </c>
      <c r="E4872" t="s">
        <v>10329</v>
      </c>
      <c r="F4872" t="s">
        <v>10330</v>
      </c>
      <c r="G4872">
        <v>6343</v>
      </c>
      <c r="H4872">
        <v>6343</v>
      </c>
      <c r="I4872">
        <v>6343</v>
      </c>
      <c r="J4872">
        <v>6343</v>
      </c>
      <c r="K4872">
        <v>0</v>
      </c>
      <c r="L4872" s="2">
        <v>0</v>
      </c>
      <c r="M4872" s="2">
        <v>0</v>
      </c>
      <c r="N4872" s="2">
        <v>0</v>
      </c>
      <c r="O4872" s="2">
        <v>89.1</v>
      </c>
      <c r="P4872" s="2">
        <v>0</v>
      </c>
      <c r="Q4872" s="2">
        <v>0</v>
      </c>
      <c r="R4872" s="2">
        <v>0</v>
      </c>
      <c r="S4872" s="2">
        <v>0</v>
      </c>
      <c r="T4872" s="2">
        <v>0</v>
      </c>
      <c r="U4872" s="2">
        <v>89.1</v>
      </c>
      <c r="V4872" t="s">
        <v>55</v>
      </c>
    </row>
    <row r="4873" spans="1:22" ht="15.75" hidden="1" thickBot="1" x14ac:dyDescent="0.3">
      <c r="A4873" t="s">
        <v>8153</v>
      </c>
      <c r="B4873" s="6" t="s">
        <v>10397</v>
      </c>
      <c r="C4873" t="s">
        <v>1</v>
      </c>
      <c r="D4873" t="s">
        <v>7706</v>
      </c>
      <c r="E4873" t="s">
        <v>10329</v>
      </c>
      <c r="F4873" t="s">
        <v>10330</v>
      </c>
      <c r="G4873">
        <v>6342</v>
      </c>
      <c r="H4873">
        <v>6342</v>
      </c>
      <c r="I4873">
        <v>6342</v>
      </c>
      <c r="J4873">
        <v>6342</v>
      </c>
      <c r="K4873">
        <v>0</v>
      </c>
      <c r="L4873" s="2">
        <v>0</v>
      </c>
      <c r="M4873" s="2">
        <v>0</v>
      </c>
      <c r="N4873" s="2">
        <v>0</v>
      </c>
      <c r="O4873" s="2">
        <v>123</v>
      </c>
      <c r="P4873" s="2">
        <v>0</v>
      </c>
      <c r="Q4873" s="2">
        <v>0</v>
      </c>
      <c r="R4873" s="2">
        <v>0</v>
      </c>
      <c r="S4873" s="2">
        <v>0</v>
      </c>
      <c r="T4873" s="2">
        <v>0</v>
      </c>
      <c r="U4873" s="2">
        <v>123</v>
      </c>
      <c r="V4873" t="s">
        <v>55</v>
      </c>
    </row>
    <row r="4874" spans="1:22" ht="15.75" hidden="1" thickBot="1" x14ac:dyDescent="0.3">
      <c r="A4874" t="s">
        <v>8153</v>
      </c>
      <c r="B4874" s="6" t="s">
        <v>10397</v>
      </c>
      <c r="C4874" t="s">
        <v>1</v>
      </c>
      <c r="D4874" t="s">
        <v>7706</v>
      </c>
      <c r="E4874" t="s">
        <v>10329</v>
      </c>
      <c r="F4874" t="s">
        <v>10330</v>
      </c>
      <c r="G4874">
        <v>6341</v>
      </c>
      <c r="H4874">
        <v>6341</v>
      </c>
      <c r="I4874">
        <v>6341</v>
      </c>
      <c r="J4874">
        <v>6341</v>
      </c>
      <c r="K4874">
        <v>0</v>
      </c>
      <c r="L4874" s="2">
        <v>0</v>
      </c>
      <c r="M4874" s="2">
        <v>0</v>
      </c>
      <c r="N4874" s="2">
        <v>0</v>
      </c>
      <c r="O4874" s="2">
        <v>156.06</v>
      </c>
      <c r="P4874" s="2">
        <v>0</v>
      </c>
      <c r="Q4874" s="2">
        <v>0</v>
      </c>
      <c r="R4874" s="2">
        <v>0</v>
      </c>
      <c r="S4874" s="2">
        <v>0</v>
      </c>
      <c r="T4874" s="2">
        <v>0</v>
      </c>
      <c r="U4874" s="2">
        <v>156.06</v>
      </c>
      <c r="V4874" t="s">
        <v>55</v>
      </c>
    </row>
    <row r="4875" spans="1:22" ht="15.75" hidden="1" thickBot="1" x14ac:dyDescent="0.3">
      <c r="A4875" t="s">
        <v>8153</v>
      </c>
      <c r="B4875" s="6" t="s">
        <v>10397</v>
      </c>
      <c r="C4875" t="s">
        <v>1</v>
      </c>
      <c r="D4875" t="s">
        <v>7706</v>
      </c>
      <c r="E4875" t="s">
        <v>10329</v>
      </c>
      <c r="F4875" t="s">
        <v>10330</v>
      </c>
      <c r="G4875">
        <v>6340</v>
      </c>
      <c r="H4875">
        <v>6340</v>
      </c>
      <c r="I4875">
        <v>6340</v>
      </c>
      <c r="J4875">
        <v>6340</v>
      </c>
      <c r="K4875">
        <v>0</v>
      </c>
      <c r="L4875" s="2">
        <v>0</v>
      </c>
      <c r="M4875" s="2">
        <v>0</v>
      </c>
      <c r="N4875" s="2">
        <v>0</v>
      </c>
      <c r="O4875" s="2">
        <v>366</v>
      </c>
      <c r="P4875" s="2">
        <v>0</v>
      </c>
      <c r="Q4875" s="2">
        <v>0</v>
      </c>
      <c r="R4875" s="2">
        <v>0</v>
      </c>
      <c r="S4875" s="2">
        <v>0</v>
      </c>
      <c r="T4875" s="2">
        <v>0</v>
      </c>
      <c r="U4875" s="2">
        <v>366</v>
      </c>
      <c r="V4875" t="s">
        <v>55</v>
      </c>
    </row>
    <row r="4876" spans="1:22" ht="15.75" hidden="1" thickBot="1" x14ac:dyDescent="0.3">
      <c r="A4876" t="s">
        <v>8153</v>
      </c>
      <c r="B4876" s="6" t="s">
        <v>10397</v>
      </c>
      <c r="C4876" t="s">
        <v>1</v>
      </c>
      <c r="D4876" t="s">
        <v>7706</v>
      </c>
      <c r="E4876" t="s">
        <v>10329</v>
      </c>
      <c r="F4876" t="s">
        <v>10330</v>
      </c>
      <c r="G4876">
        <v>6339</v>
      </c>
      <c r="H4876">
        <v>6339</v>
      </c>
      <c r="I4876">
        <v>6339</v>
      </c>
      <c r="J4876">
        <v>6339</v>
      </c>
      <c r="K4876">
        <v>0</v>
      </c>
      <c r="L4876" s="2">
        <v>0</v>
      </c>
      <c r="M4876" s="2">
        <v>0</v>
      </c>
      <c r="N4876" s="2">
        <v>0</v>
      </c>
      <c r="O4876" s="2">
        <v>4.84</v>
      </c>
      <c r="P4876" s="2">
        <v>0</v>
      </c>
      <c r="Q4876" s="2">
        <v>0</v>
      </c>
      <c r="R4876" s="2">
        <v>0</v>
      </c>
      <c r="S4876" s="2">
        <v>0</v>
      </c>
      <c r="T4876" s="2">
        <v>0</v>
      </c>
      <c r="U4876" s="2">
        <v>4.84</v>
      </c>
      <c r="V4876" t="s">
        <v>55</v>
      </c>
    </row>
    <row r="4877" spans="1:22" ht="15.75" hidden="1" thickBot="1" x14ac:dyDescent="0.3">
      <c r="A4877" t="s">
        <v>8153</v>
      </c>
      <c r="B4877" s="6" t="s">
        <v>10397</v>
      </c>
      <c r="C4877" t="s">
        <v>1</v>
      </c>
      <c r="D4877" t="s">
        <v>7706</v>
      </c>
      <c r="E4877" t="s">
        <v>10329</v>
      </c>
      <c r="F4877" t="s">
        <v>10330</v>
      </c>
      <c r="G4877">
        <v>6338</v>
      </c>
      <c r="H4877">
        <v>6338</v>
      </c>
      <c r="I4877">
        <v>6338</v>
      </c>
      <c r="J4877">
        <v>6338</v>
      </c>
      <c r="K4877">
        <v>0</v>
      </c>
      <c r="L4877" s="2">
        <v>0</v>
      </c>
      <c r="M4877" s="2">
        <v>0</v>
      </c>
      <c r="N4877" s="2">
        <v>0</v>
      </c>
      <c r="O4877" s="2">
        <v>453</v>
      </c>
      <c r="P4877" s="2">
        <v>0</v>
      </c>
      <c r="Q4877" s="2">
        <v>0</v>
      </c>
      <c r="R4877" s="2">
        <v>0</v>
      </c>
      <c r="S4877" s="2">
        <v>0</v>
      </c>
      <c r="T4877" s="2">
        <v>0</v>
      </c>
      <c r="U4877" s="2">
        <v>453</v>
      </c>
      <c r="V4877" t="s">
        <v>55</v>
      </c>
    </row>
    <row r="4878" spans="1:22" ht="15.75" hidden="1" thickBot="1" x14ac:dyDescent="0.3">
      <c r="A4878" t="s">
        <v>8153</v>
      </c>
      <c r="B4878" s="6" t="s">
        <v>10397</v>
      </c>
      <c r="C4878" t="s">
        <v>1</v>
      </c>
      <c r="D4878" t="s">
        <v>7706</v>
      </c>
      <c r="E4878" t="s">
        <v>10329</v>
      </c>
      <c r="F4878" t="s">
        <v>10330</v>
      </c>
      <c r="G4878">
        <v>6337</v>
      </c>
      <c r="H4878">
        <v>6337</v>
      </c>
      <c r="I4878">
        <v>6337</v>
      </c>
      <c r="J4878">
        <v>6337</v>
      </c>
      <c r="K4878">
        <v>0</v>
      </c>
      <c r="L4878" s="2">
        <v>0</v>
      </c>
      <c r="M4878" s="2">
        <v>0</v>
      </c>
      <c r="N4878" s="2">
        <v>0</v>
      </c>
      <c r="O4878" s="2">
        <v>69</v>
      </c>
      <c r="P4878" s="2">
        <v>0</v>
      </c>
      <c r="Q4878" s="2">
        <v>0</v>
      </c>
      <c r="R4878" s="2">
        <v>0</v>
      </c>
      <c r="S4878" s="2">
        <v>0</v>
      </c>
      <c r="T4878" s="2">
        <v>0</v>
      </c>
      <c r="U4878" s="2">
        <v>69</v>
      </c>
      <c r="V4878" t="s">
        <v>55</v>
      </c>
    </row>
    <row r="4879" spans="1:22" ht="15.75" hidden="1" thickBot="1" x14ac:dyDescent="0.3">
      <c r="A4879" t="s">
        <v>8153</v>
      </c>
      <c r="B4879" s="6" t="s">
        <v>10397</v>
      </c>
      <c r="C4879" t="s">
        <v>1</v>
      </c>
      <c r="D4879" t="s">
        <v>7706</v>
      </c>
      <c r="E4879" t="s">
        <v>10329</v>
      </c>
      <c r="F4879" t="s">
        <v>10330</v>
      </c>
      <c r="G4879">
        <v>6336</v>
      </c>
      <c r="H4879">
        <v>6336</v>
      </c>
      <c r="I4879">
        <v>6336</v>
      </c>
      <c r="J4879">
        <v>6336</v>
      </c>
      <c r="K4879">
        <v>0</v>
      </c>
      <c r="L4879" s="2">
        <v>0</v>
      </c>
      <c r="M4879" s="2">
        <v>0</v>
      </c>
      <c r="N4879" s="2">
        <v>0</v>
      </c>
      <c r="O4879" s="2">
        <v>131.5</v>
      </c>
      <c r="P4879" s="2">
        <v>0</v>
      </c>
      <c r="Q4879" s="2">
        <v>0</v>
      </c>
      <c r="R4879" s="2">
        <v>0</v>
      </c>
      <c r="S4879" s="2">
        <v>0</v>
      </c>
      <c r="T4879" s="2">
        <v>0</v>
      </c>
      <c r="U4879" s="2">
        <v>131.5</v>
      </c>
      <c r="V4879" t="s">
        <v>55</v>
      </c>
    </row>
    <row r="4880" spans="1:22" ht="15.75" hidden="1" thickBot="1" x14ac:dyDescent="0.3">
      <c r="A4880" t="s">
        <v>8153</v>
      </c>
      <c r="B4880" s="6" t="s">
        <v>10397</v>
      </c>
      <c r="C4880" t="s">
        <v>1</v>
      </c>
      <c r="D4880" t="s">
        <v>7706</v>
      </c>
      <c r="E4880" t="s">
        <v>10329</v>
      </c>
      <c r="F4880" t="s">
        <v>10330</v>
      </c>
      <c r="G4880">
        <v>6335</v>
      </c>
      <c r="H4880">
        <v>6335</v>
      </c>
      <c r="I4880">
        <v>6335</v>
      </c>
      <c r="J4880">
        <v>6335</v>
      </c>
      <c r="K4880">
        <v>0</v>
      </c>
      <c r="L4880" s="2">
        <v>0</v>
      </c>
      <c r="M4880" s="2">
        <v>0</v>
      </c>
      <c r="N4880" s="2">
        <v>0</v>
      </c>
      <c r="O4880" s="2">
        <v>170.5</v>
      </c>
      <c r="P4880" s="2">
        <v>0</v>
      </c>
      <c r="Q4880" s="2">
        <v>0</v>
      </c>
      <c r="R4880" s="2">
        <v>0</v>
      </c>
      <c r="S4880" s="2">
        <v>0</v>
      </c>
      <c r="T4880" s="2">
        <v>0</v>
      </c>
      <c r="U4880" s="2">
        <v>170.5</v>
      </c>
      <c r="V4880" t="s">
        <v>55</v>
      </c>
    </row>
    <row r="4881" spans="1:22" ht="15.75" hidden="1" thickBot="1" x14ac:dyDescent="0.3">
      <c r="A4881" t="s">
        <v>8153</v>
      </c>
      <c r="B4881" s="6" t="s">
        <v>10397</v>
      </c>
      <c r="C4881" t="s">
        <v>1</v>
      </c>
      <c r="D4881" t="s">
        <v>7706</v>
      </c>
      <c r="E4881" t="s">
        <v>10329</v>
      </c>
      <c r="F4881" t="s">
        <v>10330</v>
      </c>
      <c r="G4881">
        <v>6334</v>
      </c>
      <c r="H4881">
        <v>6334</v>
      </c>
      <c r="I4881">
        <v>6334</v>
      </c>
      <c r="J4881">
        <v>6334</v>
      </c>
      <c r="K4881">
        <v>0</v>
      </c>
      <c r="L4881" s="2">
        <v>0</v>
      </c>
      <c r="M4881" s="2">
        <v>0</v>
      </c>
      <c r="N4881" s="2">
        <v>0</v>
      </c>
      <c r="O4881" s="2">
        <v>15.9</v>
      </c>
      <c r="P4881" s="2">
        <v>0</v>
      </c>
      <c r="Q4881" s="2">
        <v>0</v>
      </c>
      <c r="R4881" s="2">
        <v>0</v>
      </c>
      <c r="S4881" s="2">
        <v>0</v>
      </c>
      <c r="T4881" s="2">
        <v>0</v>
      </c>
      <c r="U4881" s="2">
        <v>15.9</v>
      </c>
      <c r="V4881" t="s">
        <v>55</v>
      </c>
    </row>
    <row r="4882" spans="1:22" ht="15.75" hidden="1" thickBot="1" x14ac:dyDescent="0.3">
      <c r="A4882" t="s">
        <v>8153</v>
      </c>
      <c r="B4882" s="6" t="s">
        <v>10397</v>
      </c>
      <c r="C4882" t="s">
        <v>1</v>
      </c>
      <c r="D4882" t="s">
        <v>7706</v>
      </c>
      <c r="E4882" t="s">
        <v>10329</v>
      </c>
      <c r="F4882" t="s">
        <v>10330</v>
      </c>
      <c r="G4882">
        <v>6333</v>
      </c>
      <c r="H4882">
        <v>6333</v>
      </c>
      <c r="I4882">
        <v>6333</v>
      </c>
      <c r="J4882">
        <v>6333</v>
      </c>
      <c r="K4882">
        <v>0</v>
      </c>
      <c r="L4882" s="2">
        <v>0</v>
      </c>
      <c r="M4882" s="2">
        <v>0</v>
      </c>
      <c r="N4882" s="2">
        <v>0</v>
      </c>
      <c r="O4882" s="2">
        <v>438</v>
      </c>
      <c r="P4882" s="2">
        <v>0</v>
      </c>
      <c r="Q4882" s="2">
        <v>0</v>
      </c>
      <c r="R4882" s="2">
        <v>0</v>
      </c>
      <c r="S4882" s="2">
        <v>0</v>
      </c>
      <c r="T4882" s="2">
        <v>0</v>
      </c>
      <c r="U4882" s="2">
        <v>438</v>
      </c>
      <c r="V4882" t="s">
        <v>55</v>
      </c>
    </row>
    <row r="4883" spans="1:22" ht="15.75" hidden="1" thickBot="1" x14ac:dyDescent="0.3">
      <c r="A4883" t="s">
        <v>8153</v>
      </c>
      <c r="B4883" s="6" t="s">
        <v>10397</v>
      </c>
      <c r="C4883" t="s">
        <v>1</v>
      </c>
      <c r="D4883" t="s">
        <v>7706</v>
      </c>
      <c r="E4883" t="s">
        <v>10329</v>
      </c>
      <c r="F4883" t="s">
        <v>10330</v>
      </c>
      <c r="G4883">
        <v>6332</v>
      </c>
      <c r="H4883">
        <v>6332</v>
      </c>
      <c r="I4883">
        <v>6332</v>
      </c>
      <c r="J4883">
        <v>6332</v>
      </c>
      <c r="K4883">
        <v>0</v>
      </c>
      <c r="L4883" s="2">
        <v>0</v>
      </c>
      <c r="M4883" s="2">
        <v>0</v>
      </c>
      <c r="N4883" s="2">
        <v>0</v>
      </c>
      <c r="O4883" s="2">
        <v>54</v>
      </c>
      <c r="P4883" s="2">
        <v>0</v>
      </c>
      <c r="Q4883" s="2">
        <v>0</v>
      </c>
      <c r="R4883" s="2">
        <v>0</v>
      </c>
      <c r="S4883" s="2">
        <v>0</v>
      </c>
      <c r="T4883" s="2">
        <v>0</v>
      </c>
      <c r="U4883" s="2">
        <v>54</v>
      </c>
      <c r="V4883" t="s">
        <v>55</v>
      </c>
    </row>
    <row r="4884" spans="1:22" ht="15.75" hidden="1" thickBot="1" x14ac:dyDescent="0.3">
      <c r="A4884" t="s">
        <v>8153</v>
      </c>
      <c r="B4884" s="6" t="s">
        <v>10397</v>
      </c>
      <c r="C4884" t="s">
        <v>1</v>
      </c>
      <c r="D4884" t="s">
        <v>7706</v>
      </c>
      <c r="E4884" t="s">
        <v>10329</v>
      </c>
      <c r="F4884" t="s">
        <v>10330</v>
      </c>
      <c r="G4884">
        <v>6331</v>
      </c>
      <c r="H4884">
        <v>6331</v>
      </c>
      <c r="I4884">
        <v>6331</v>
      </c>
      <c r="J4884">
        <v>6331</v>
      </c>
      <c r="K4884">
        <v>0</v>
      </c>
      <c r="L4884" s="2">
        <v>0</v>
      </c>
      <c r="M4884" s="2">
        <v>0</v>
      </c>
      <c r="N4884" s="2">
        <v>0</v>
      </c>
      <c r="O4884" s="2">
        <v>167.6</v>
      </c>
      <c r="P4884" s="2">
        <v>0</v>
      </c>
      <c r="Q4884" s="2">
        <v>0</v>
      </c>
      <c r="R4884" s="2">
        <v>0</v>
      </c>
      <c r="S4884" s="2">
        <v>0</v>
      </c>
      <c r="T4884" s="2">
        <v>0</v>
      </c>
      <c r="U4884" s="2">
        <v>167.6</v>
      </c>
      <c r="V4884" t="s">
        <v>55</v>
      </c>
    </row>
    <row r="4885" spans="1:22" ht="15.75" hidden="1" thickBot="1" x14ac:dyDescent="0.3">
      <c r="A4885" t="s">
        <v>8153</v>
      </c>
      <c r="B4885" s="6" t="s">
        <v>10397</v>
      </c>
      <c r="C4885" t="s">
        <v>1</v>
      </c>
      <c r="D4885" t="s">
        <v>7706</v>
      </c>
      <c r="E4885" t="s">
        <v>10329</v>
      </c>
      <c r="F4885" t="s">
        <v>10330</v>
      </c>
      <c r="G4885">
        <v>6330</v>
      </c>
      <c r="H4885">
        <v>6330</v>
      </c>
      <c r="I4885">
        <v>6330</v>
      </c>
      <c r="J4885">
        <v>6330</v>
      </c>
      <c r="K4885">
        <v>0</v>
      </c>
      <c r="L4885" s="2">
        <v>0</v>
      </c>
      <c r="M4885" s="2">
        <v>0</v>
      </c>
      <c r="N4885" s="2">
        <v>0</v>
      </c>
      <c r="O4885" s="2">
        <v>177</v>
      </c>
      <c r="P4885" s="2">
        <v>0</v>
      </c>
      <c r="Q4885" s="2">
        <v>0</v>
      </c>
      <c r="R4885" s="2">
        <v>0</v>
      </c>
      <c r="S4885" s="2">
        <v>0</v>
      </c>
      <c r="T4885" s="2">
        <v>0</v>
      </c>
      <c r="U4885" s="2">
        <v>177</v>
      </c>
      <c r="V4885" t="s">
        <v>55</v>
      </c>
    </row>
    <row r="4886" spans="1:22" ht="15.75" hidden="1" thickBot="1" x14ac:dyDescent="0.3">
      <c r="A4886" t="s">
        <v>8153</v>
      </c>
      <c r="B4886" s="6" t="s">
        <v>10397</v>
      </c>
      <c r="C4886" t="s">
        <v>1</v>
      </c>
      <c r="D4886" t="s">
        <v>7706</v>
      </c>
      <c r="E4886" t="s">
        <v>10329</v>
      </c>
      <c r="F4886" t="s">
        <v>10330</v>
      </c>
      <c r="G4886">
        <v>6329</v>
      </c>
      <c r="H4886">
        <v>6329</v>
      </c>
      <c r="I4886">
        <v>6329</v>
      </c>
      <c r="J4886">
        <v>6329</v>
      </c>
      <c r="K4886">
        <v>0</v>
      </c>
      <c r="L4886" s="2">
        <v>0</v>
      </c>
      <c r="M4886" s="2">
        <v>0</v>
      </c>
      <c r="N4886" s="2">
        <v>0</v>
      </c>
      <c r="O4886" s="2">
        <v>43.8</v>
      </c>
      <c r="P4886" s="2">
        <v>0</v>
      </c>
      <c r="Q4886" s="2">
        <v>0</v>
      </c>
      <c r="R4886" s="2">
        <v>0</v>
      </c>
      <c r="S4886" s="2">
        <v>0</v>
      </c>
      <c r="T4886" s="2">
        <v>0</v>
      </c>
      <c r="U4886" s="2">
        <v>43.8</v>
      </c>
      <c r="V4886" t="s">
        <v>55</v>
      </c>
    </row>
    <row r="4887" spans="1:22" ht="15.75" hidden="1" thickBot="1" x14ac:dyDescent="0.3">
      <c r="A4887" t="s">
        <v>8153</v>
      </c>
      <c r="B4887" s="6" t="s">
        <v>10397</v>
      </c>
      <c r="C4887" t="s">
        <v>1</v>
      </c>
      <c r="D4887" t="s">
        <v>7706</v>
      </c>
      <c r="E4887" t="s">
        <v>10329</v>
      </c>
      <c r="F4887" t="s">
        <v>10330</v>
      </c>
      <c r="G4887">
        <v>6328</v>
      </c>
      <c r="H4887">
        <v>6328</v>
      </c>
      <c r="I4887">
        <v>6328</v>
      </c>
      <c r="J4887">
        <v>6328</v>
      </c>
      <c r="K4887">
        <v>0</v>
      </c>
      <c r="L4887" s="2">
        <v>0</v>
      </c>
      <c r="M4887" s="2">
        <v>0</v>
      </c>
      <c r="N4887" s="2">
        <v>0</v>
      </c>
      <c r="O4887" s="2">
        <v>463</v>
      </c>
      <c r="P4887" s="2">
        <v>0</v>
      </c>
      <c r="Q4887" s="2">
        <v>0</v>
      </c>
      <c r="R4887" s="2">
        <v>0</v>
      </c>
      <c r="S4887" s="2">
        <v>0</v>
      </c>
      <c r="T4887" s="2">
        <v>0</v>
      </c>
      <c r="U4887" s="2">
        <v>463</v>
      </c>
      <c r="V4887" t="s">
        <v>55</v>
      </c>
    </row>
    <row r="4888" spans="1:22" ht="15.75" hidden="1" thickBot="1" x14ac:dyDescent="0.3">
      <c r="A4888" t="s">
        <v>8153</v>
      </c>
      <c r="B4888" s="6" t="s">
        <v>10397</v>
      </c>
      <c r="C4888" t="s">
        <v>1</v>
      </c>
      <c r="D4888" t="s">
        <v>7706</v>
      </c>
      <c r="E4888" t="s">
        <v>10329</v>
      </c>
      <c r="F4888" t="s">
        <v>10330</v>
      </c>
      <c r="G4888">
        <v>6327</v>
      </c>
      <c r="H4888">
        <v>6327</v>
      </c>
      <c r="I4888">
        <v>6327</v>
      </c>
      <c r="J4888">
        <v>6327</v>
      </c>
      <c r="K4888">
        <v>0</v>
      </c>
      <c r="L4888" s="2">
        <v>0</v>
      </c>
      <c r="M4888" s="2">
        <v>0</v>
      </c>
      <c r="N4888" s="2">
        <v>0</v>
      </c>
      <c r="O4888" s="2">
        <v>18.600000000000001</v>
      </c>
      <c r="P4888" s="2">
        <v>0</v>
      </c>
      <c r="Q4888" s="2">
        <v>0</v>
      </c>
      <c r="R4888" s="2">
        <v>0</v>
      </c>
      <c r="S4888" s="2">
        <v>0</v>
      </c>
      <c r="T4888" s="2">
        <v>0</v>
      </c>
      <c r="U4888" s="2">
        <v>18.600000000000001</v>
      </c>
      <c r="V4888" t="s">
        <v>55</v>
      </c>
    </row>
    <row r="4889" spans="1:22" ht="15.75" hidden="1" thickBot="1" x14ac:dyDescent="0.3">
      <c r="A4889" t="s">
        <v>8153</v>
      </c>
      <c r="B4889" s="6" t="s">
        <v>10397</v>
      </c>
      <c r="C4889" t="s">
        <v>1</v>
      </c>
      <c r="D4889" t="s">
        <v>7706</v>
      </c>
      <c r="E4889" t="s">
        <v>10329</v>
      </c>
      <c r="F4889" t="s">
        <v>10330</v>
      </c>
      <c r="G4889">
        <v>6326</v>
      </c>
      <c r="H4889">
        <v>6326</v>
      </c>
      <c r="I4889">
        <v>6326</v>
      </c>
      <c r="J4889">
        <v>6326</v>
      </c>
      <c r="K4889">
        <v>0</v>
      </c>
      <c r="L4889" s="2">
        <v>0</v>
      </c>
      <c r="M4889" s="2">
        <v>0</v>
      </c>
      <c r="N4889" s="2">
        <v>0</v>
      </c>
      <c r="O4889" s="2">
        <v>516</v>
      </c>
      <c r="P4889" s="2">
        <v>0</v>
      </c>
      <c r="Q4889" s="2">
        <v>0</v>
      </c>
      <c r="R4889" s="2">
        <v>0</v>
      </c>
      <c r="S4889" s="2">
        <v>0</v>
      </c>
      <c r="T4889" s="2">
        <v>0</v>
      </c>
      <c r="U4889" s="2">
        <v>516</v>
      </c>
      <c r="V4889" t="s">
        <v>55</v>
      </c>
    </row>
    <row r="4890" spans="1:22" ht="15.75" hidden="1" thickBot="1" x14ac:dyDescent="0.3">
      <c r="A4890" t="s">
        <v>8153</v>
      </c>
      <c r="B4890" s="6" t="s">
        <v>10397</v>
      </c>
      <c r="C4890" t="s">
        <v>1</v>
      </c>
      <c r="D4890" t="s">
        <v>7706</v>
      </c>
      <c r="E4890" t="s">
        <v>10329</v>
      </c>
      <c r="F4890" t="s">
        <v>10330</v>
      </c>
      <c r="G4890">
        <v>6325</v>
      </c>
      <c r="H4890">
        <v>6325</v>
      </c>
      <c r="I4890">
        <v>6325</v>
      </c>
      <c r="J4890">
        <v>6325</v>
      </c>
      <c r="K4890">
        <v>0</v>
      </c>
      <c r="L4890" s="2">
        <v>0</v>
      </c>
      <c r="M4890" s="2">
        <v>0</v>
      </c>
      <c r="N4890" s="2">
        <v>0</v>
      </c>
      <c r="O4890" s="2">
        <v>90</v>
      </c>
      <c r="P4890" s="2">
        <v>0</v>
      </c>
      <c r="Q4890" s="2">
        <v>0</v>
      </c>
      <c r="R4890" s="2">
        <v>0</v>
      </c>
      <c r="S4890" s="2">
        <v>0</v>
      </c>
      <c r="T4890" s="2">
        <v>0</v>
      </c>
      <c r="U4890" s="2">
        <v>90</v>
      </c>
      <c r="V4890" t="s">
        <v>55</v>
      </c>
    </row>
    <row r="4891" spans="1:22" ht="15.75" hidden="1" thickBot="1" x14ac:dyDescent="0.3">
      <c r="A4891" t="s">
        <v>8153</v>
      </c>
      <c r="B4891" s="6" t="s">
        <v>10396</v>
      </c>
      <c r="C4891" t="s">
        <v>1</v>
      </c>
      <c r="D4891" t="s">
        <v>7706</v>
      </c>
      <c r="E4891" t="s">
        <v>10329</v>
      </c>
      <c r="F4891" t="s">
        <v>10330</v>
      </c>
      <c r="G4891">
        <v>6324</v>
      </c>
      <c r="H4891">
        <v>6324</v>
      </c>
      <c r="I4891">
        <v>6324</v>
      </c>
      <c r="J4891">
        <v>6324</v>
      </c>
      <c r="K4891">
        <v>0</v>
      </c>
      <c r="L4891" s="2">
        <v>0</v>
      </c>
      <c r="M4891" s="2">
        <v>0</v>
      </c>
      <c r="N4891" s="2">
        <v>0</v>
      </c>
      <c r="O4891" s="2">
        <v>336</v>
      </c>
      <c r="P4891" s="2">
        <v>0</v>
      </c>
      <c r="Q4891" s="2">
        <v>0</v>
      </c>
      <c r="R4891" s="2">
        <v>0</v>
      </c>
      <c r="S4891" s="2">
        <v>0</v>
      </c>
      <c r="T4891" s="2">
        <v>0</v>
      </c>
      <c r="U4891" s="2">
        <v>336</v>
      </c>
      <c r="V4891" t="s">
        <v>55</v>
      </c>
    </row>
    <row r="4892" spans="1:22" ht="15.75" hidden="1" thickBot="1" x14ac:dyDescent="0.3">
      <c r="A4892" t="s">
        <v>8153</v>
      </c>
      <c r="B4892" s="6" t="s">
        <v>10396</v>
      </c>
      <c r="C4892" t="s">
        <v>1</v>
      </c>
      <c r="D4892" t="s">
        <v>7706</v>
      </c>
      <c r="E4892" t="s">
        <v>10329</v>
      </c>
      <c r="F4892" t="s">
        <v>10330</v>
      </c>
      <c r="G4892">
        <v>6323</v>
      </c>
      <c r="H4892">
        <v>6323</v>
      </c>
      <c r="I4892">
        <v>6323</v>
      </c>
      <c r="J4892">
        <v>6323</v>
      </c>
      <c r="K4892">
        <v>0</v>
      </c>
      <c r="L4892" s="2">
        <v>0</v>
      </c>
      <c r="M4892" s="2">
        <v>0</v>
      </c>
      <c r="N4892" s="2">
        <v>0</v>
      </c>
      <c r="O4892" s="2">
        <v>54.45</v>
      </c>
      <c r="P4892" s="2">
        <v>0</v>
      </c>
      <c r="Q4892" s="2">
        <v>0</v>
      </c>
      <c r="R4892" s="2">
        <v>0</v>
      </c>
      <c r="S4892" s="2">
        <v>0</v>
      </c>
      <c r="T4892" s="2">
        <v>0</v>
      </c>
      <c r="U4892" s="2">
        <v>54.45</v>
      </c>
      <c r="V4892" t="s">
        <v>55</v>
      </c>
    </row>
    <row r="4893" spans="1:22" ht="15.75" hidden="1" thickBot="1" x14ac:dyDescent="0.3">
      <c r="A4893" t="s">
        <v>8153</v>
      </c>
      <c r="B4893" s="6" t="s">
        <v>10396</v>
      </c>
      <c r="C4893" t="s">
        <v>1</v>
      </c>
      <c r="D4893" t="s">
        <v>7706</v>
      </c>
      <c r="E4893" t="s">
        <v>10329</v>
      </c>
      <c r="F4893" t="s">
        <v>10330</v>
      </c>
      <c r="G4893">
        <v>6322</v>
      </c>
      <c r="H4893">
        <v>6322</v>
      </c>
      <c r="I4893">
        <v>6322</v>
      </c>
      <c r="J4893">
        <v>6322</v>
      </c>
      <c r="K4893">
        <v>0</v>
      </c>
      <c r="L4893" s="2">
        <v>0</v>
      </c>
      <c r="M4893" s="2">
        <v>0</v>
      </c>
      <c r="N4893" s="2">
        <v>0</v>
      </c>
      <c r="O4893" s="2">
        <v>166.8</v>
      </c>
      <c r="P4893" s="2">
        <v>0</v>
      </c>
      <c r="Q4893" s="2">
        <v>0</v>
      </c>
      <c r="R4893" s="2">
        <v>0</v>
      </c>
      <c r="S4893" s="2">
        <v>0</v>
      </c>
      <c r="T4893" s="2">
        <v>0</v>
      </c>
      <c r="U4893" s="2">
        <v>166.8</v>
      </c>
      <c r="V4893" t="s">
        <v>55</v>
      </c>
    </row>
    <row r="4894" spans="1:22" ht="15.75" hidden="1" thickBot="1" x14ac:dyDescent="0.3">
      <c r="A4894" t="s">
        <v>8153</v>
      </c>
      <c r="B4894" s="6" t="s">
        <v>10396</v>
      </c>
      <c r="C4894" t="s">
        <v>1</v>
      </c>
      <c r="D4894" t="s">
        <v>7706</v>
      </c>
      <c r="E4894" t="s">
        <v>10329</v>
      </c>
      <c r="F4894" t="s">
        <v>10330</v>
      </c>
      <c r="G4894">
        <v>6321</v>
      </c>
      <c r="H4894">
        <v>6321</v>
      </c>
      <c r="I4894">
        <v>6321</v>
      </c>
      <c r="J4894">
        <v>6321</v>
      </c>
      <c r="K4894">
        <v>0</v>
      </c>
      <c r="L4894" s="2">
        <v>0</v>
      </c>
      <c r="M4894" s="2">
        <v>0</v>
      </c>
      <c r="N4894" s="2">
        <v>0</v>
      </c>
      <c r="O4894" s="2">
        <v>20.81</v>
      </c>
      <c r="P4894" s="2">
        <v>0</v>
      </c>
      <c r="Q4894" s="2">
        <v>0</v>
      </c>
      <c r="R4894" s="2">
        <v>0</v>
      </c>
      <c r="S4894" s="2">
        <v>0</v>
      </c>
      <c r="T4894" s="2">
        <v>0</v>
      </c>
      <c r="U4894" s="2">
        <v>20.81</v>
      </c>
      <c r="V4894" t="s">
        <v>55</v>
      </c>
    </row>
    <row r="4895" spans="1:22" ht="15.75" hidden="1" thickBot="1" x14ac:dyDescent="0.3">
      <c r="A4895" t="s">
        <v>8153</v>
      </c>
      <c r="B4895" s="6" t="s">
        <v>10396</v>
      </c>
      <c r="C4895" t="s">
        <v>1</v>
      </c>
      <c r="D4895" t="s">
        <v>7706</v>
      </c>
      <c r="E4895" t="s">
        <v>10329</v>
      </c>
      <c r="F4895" t="s">
        <v>10330</v>
      </c>
      <c r="G4895">
        <v>6320</v>
      </c>
      <c r="H4895">
        <v>6320</v>
      </c>
      <c r="I4895">
        <v>6320</v>
      </c>
      <c r="J4895">
        <v>6320</v>
      </c>
      <c r="K4895">
        <v>0</v>
      </c>
      <c r="L4895" s="2">
        <v>0</v>
      </c>
      <c r="M4895" s="2">
        <v>0</v>
      </c>
      <c r="N4895" s="2">
        <v>0</v>
      </c>
      <c r="O4895" s="2">
        <v>0</v>
      </c>
      <c r="P4895" s="2">
        <v>0</v>
      </c>
      <c r="Q4895" s="2">
        <v>0</v>
      </c>
      <c r="R4895" s="2">
        <v>0</v>
      </c>
      <c r="S4895" s="2">
        <v>0</v>
      </c>
      <c r="T4895" s="2">
        <v>0</v>
      </c>
      <c r="U4895" s="2">
        <v>0</v>
      </c>
      <c r="V4895" t="s">
        <v>55</v>
      </c>
    </row>
    <row r="4896" spans="1:22" ht="15.75" hidden="1" thickBot="1" x14ac:dyDescent="0.3">
      <c r="A4896" t="s">
        <v>8153</v>
      </c>
      <c r="B4896" s="6" t="s">
        <v>10396</v>
      </c>
      <c r="C4896" t="s">
        <v>1</v>
      </c>
      <c r="D4896" t="s">
        <v>7706</v>
      </c>
      <c r="E4896" t="s">
        <v>10329</v>
      </c>
      <c r="F4896" t="s">
        <v>10330</v>
      </c>
      <c r="G4896">
        <v>6319</v>
      </c>
      <c r="H4896">
        <v>6319</v>
      </c>
      <c r="I4896">
        <v>6319</v>
      </c>
      <c r="J4896">
        <v>6319</v>
      </c>
      <c r="K4896">
        <v>0</v>
      </c>
      <c r="L4896" s="2">
        <v>0</v>
      </c>
      <c r="M4896" s="2">
        <v>0</v>
      </c>
      <c r="N4896" s="2">
        <v>0</v>
      </c>
      <c r="O4896" s="2">
        <v>255.7</v>
      </c>
      <c r="P4896" s="2">
        <v>0</v>
      </c>
      <c r="Q4896" s="2">
        <v>0</v>
      </c>
      <c r="R4896" s="2">
        <v>0</v>
      </c>
      <c r="S4896" s="2">
        <v>0</v>
      </c>
      <c r="T4896" s="2">
        <v>0</v>
      </c>
      <c r="U4896" s="2">
        <v>255.7</v>
      </c>
      <c r="V4896" t="s">
        <v>55</v>
      </c>
    </row>
    <row r="4897" spans="1:22" ht="15.75" hidden="1" thickBot="1" x14ac:dyDescent="0.3">
      <c r="A4897" t="s">
        <v>8153</v>
      </c>
      <c r="B4897" s="6" t="s">
        <v>10396</v>
      </c>
      <c r="C4897" t="s">
        <v>1</v>
      </c>
      <c r="D4897" t="s">
        <v>7706</v>
      </c>
      <c r="E4897" t="s">
        <v>10329</v>
      </c>
      <c r="F4897" t="s">
        <v>10330</v>
      </c>
      <c r="G4897">
        <v>6318</v>
      </c>
      <c r="H4897">
        <v>6318</v>
      </c>
      <c r="I4897">
        <v>6318</v>
      </c>
      <c r="J4897">
        <v>6318</v>
      </c>
      <c r="K4897">
        <v>0</v>
      </c>
      <c r="L4897" s="2">
        <v>0</v>
      </c>
      <c r="M4897" s="2">
        <v>0</v>
      </c>
      <c r="N4897" s="2">
        <v>0</v>
      </c>
      <c r="O4897" s="2">
        <v>589.70000000000005</v>
      </c>
      <c r="P4897" s="2">
        <v>0</v>
      </c>
      <c r="Q4897" s="2">
        <v>0</v>
      </c>
      <c r="R4897" s="2">
        <v>0</v>
      </c>
      <c r="S4897" s="2">
        <v>0</v>
      </c>
      <c r="T4897" s="2">
        <v>0</v>
      </c>
      <c r="U4897" s="2">
        <v>589.70000000000005</v>
      </c>
      <c r="V4897" t="s">
        <v>55</v>
      </c>
    </row>
    <row r="4898" spans="1:22" ht="15.75" hidden="1" thickBot="1" x14ac:dyDescent="0.3">
      <c r="A4898" t="s">
        <v>8153</v>
      </c>
      <c r="B4898" s="6" t="s">
        <v>10396</v>
      </c>
      <c r="C4898" t="s">
        <v>1</v>
      </c>
      <c r="D4898" t="s">
        <v>7706</v>
      </c>
      <c r="E4898" t="s">
        <v>10329</v>
      </c>
      <c r="F4898" t="s">
        <v>10330</v>
      </c>
      <c r="G4898">
        <v>6317</v>
      </c>
      <c r="H4898">
        <v>6317</v>
      </c>
      <c r="I4898">
        <v>6317</v>
      </c>
      <c r="J4898">
        <v>6317</v>
      </c>
      <c r="K4898">
        <v>0</v>
      </c>
      <c r="L4898" s="2">
        <v>0</v>
      </c>
      <c r="M4898" s="2">
        <v>0</v>
      </c>
      <c r="N4898" s="2">
        <v>0</v>
      </c>
      <c r="O4898" s="2">
        <v>102.5</v>
      </c>
      <c r="P4898" s="2">
        <v>0</v>
      </c>
      <c r="Q4898" s="2">
        <v>0</v>
      </c>
      <c r="R4898" s="2">
        <v>0</v>
      </c>
      <c r="S4898" s="2">
        <v>0</v>
      </c>
      <c r="T4898" s="2">
        <v>0</v>
      </c>
      <c r="U4898" s="2">
        <v>102.5</v>
      </c>
      <c r="V4898" t="s">
        <v>55</v>
      </c>
    </row>
    <row r="4899" spans="1:22" ht="15.75" hidden="1" thickBot="1" x14ac:dyDescent="0.3">
      <c r="A4899" t="s">
        <v>8153</v>
      </c>
      <c r="B4899" s="6" t="s">
        <v>10396</v>
      </c>
      <c r="C4899" t="s">
        <v>1</v>
      </c>
      <c r="D4899" t="s">
        <v>7706</v>
      </c>
      <c r="E4899" t="s">
        <v>10329</v>
      </c>
      <c r="F4899" t="s">
        <v>10330</v>
      </c>
      <c r="G4899">
        <v>6316</v>
      </c>
      <c r="H4899">
        <v>6316</v>
      </c>
      <c r="I4899">
        <v>6316</v>
      </c>
      <c r="J4899">
        <v>6316</v>
      </c>
      <c r="K4899">
        <v>0</v>
      </c>
      <c r="L4899" s="2">
        <v>0</v>
      </c>
      <c r="M4899" s="2">
        <v>0</v>
      </c>
      <c r="N4899" s="2">
        <v>0</v>
      </c>
      <c r="O4899" s="2">
        <v>480</v>
      </c>
      <c r="P4899" s="2">
        <v>0</v>
      </c>
      <c r="Q4899" s="2">
        <v>0</v>
      </c>
      <c r="R4899" s="2">
        <v>0</v>
      </c>
      <c r="S4899" s="2">
        <v>0</v>
      </c>
      <c r="T4899" s="2">
        <v>0</v>
      </c>
      <c r="U4899" s="2">
        <v>480</v>
      </c>
      <c r="V4899" t="s">
        <v>55</v>
      </c>
    </row>
    <row r="4900" spans="1:22" ht="15.75" hidden="1" thickBot="1" x14ac:dyDescent="0.3">
      <c r="A4900" t="s">
        <v>8153</v>
      </c>
      <c r="B4900" s="6" t="s">
        <v>10396</v>
      </c>
      <c r="C4900" t="s">
        <v>1</v>
      </c>
      <c r="D4900" t="s">
        <v>7706</v>
      </c>
      <c r="E4900" t="s">
        <v>10329</v>
      </c>
      <c r="F4900" t="s">
        <v>10330</v>
      </c>
      <c r="G4900">
        <v>6315</v>
      </c>
      <c r="H4900">
        <v>6315</v>
      </c>
      <c r="I4900">
        <v>6315</v>
      </c>
      <c r="J4900">
        <v>6315</v>
      </c>
      <c r="K4900">
        <v>0</v>
      </c>
      <c r="L4900" s="2">
        <v>0</v>
      </c>
      <c r="M4900" s="2">
        <v>0</v>
      </c>
      <c r="N4900" s="2">
        <v>0</v>
      </c>
      <c r="O4900" s="2">
        <v>140.6</v>
      </c>
      <c r="P4900" s="2">
        <v>0</v>
      </c>
      <c r="Q4900" s="2">
        <v>0</v>
      </c>
      <c r="R4900" s="2">
        <v>0</v>
      </c>
      <c r="S4900" s="2">
        <v>0</v>
      </c>
      <c r="T4900" s="2">
        <v>0</v>
      </c>
      <c r="U4900" s="2">
        <v>140.6</v>
      </c>
      <c r="V4900" t="s">
        <v>55</v>
      </c>
    </row>
    <row r="4901" spans="1:22" ht="15.75" hidden="1" thickBot="1" x14ac:dyDescent="0.3">
      <c r="A4901" t="s">
        <v>8153</v>
      </c>
      <c r="B4901" s="6" t="s">
        <v>10396</v>
      </c>
      <c r="C4901" t="s">
        <v>1</v>
      </c>
      <c r="D4901" t="s">
        <v>7706</v>
      </c>
      <c r="E4901" t="s">
        <v>10329</v>
      </c>
      <c r="F4901" t="s">
        <v>10330</v>
      </c>
      <c r="G4901">
        <v>6314</v>
      </c>
      <c r="H4901">
        <v>6314</v>
      </c>
      <c r="I4901">
        <v>6314</v>
      </c>
      <c r="J4901">
        <v>6314</v>
      </c>
      <c r="K4901">
        <v>0</v>
      </c>
      <c r="L4901" s="2">
        <v>0</v>
      </c>
      <c r="M4901" s="2">
        <v>0</v>
      </c>
      <c r="N4901" s="2">
        <v>0</v>
      </c>
      <c r="O4901" s="2">
        <v>62.6</v>
      </c>
      <c r="P4901" s="2">
        <v>0</v>
      </c>
      <c r="Q4901" s="2">
        <v>0</v>
      </c>
      <c r="R4901" s="2">
        <v>0</v>
      </c>
      <c r="S4901" s="2">
        <v>0</v>
      </c>
      <c r="T4901" s="2">
        <v>0</v>
      </c>
      <c r="U4901" s="2">
        <v>62.6</v>
      </c>
      <c r="V4901" t="s">
        <v>55</v>
      </c>
    </row>
    <row r="4902" spans="1:22" ht="15.75" hidden="1" thickBot="1" x14ac:dyDescent="0.3">
      <c r="A4902" t="s">
        <v>8153</v>
      </c>
      <c r="B4902" s="6" t="s">
        <v>10396</v>
      </c>
      <c r="C4902" t="s">
        <v>1</v>
      </c>
      <c r="D4902" t="s">
        <v>7706</v>
      </c>
      <c r="E4902" t="s">
        <v>10329</v>
      </c>
      <c r="F4902" t="s">
        <v>10330</v>
      </c>
      <c r="G4902">
        <v>6313</v>
      </c>
      <c r="H4902">
        <v>6313</v>
      </c>
      <c r="I4902">
        <v>6313</v>
      </c>
      <c r="J4902">
        <v>6313</v>
      </c>
      <c r="K4902">
        <v>0</v>
      </c>
      <c r="L4902" s="2">
        <v>0</v>
      </c>
      <c r="M4902" s="2">
        <v>0</v>
      </c>
      <c r="N4902" s="2">
        <v>0</v>
      </c>
      <c r="O4902" s="2">
        <v>82.5</v>
      </c>
      <c r="P4902" s="2">
        <v>0</v>
      </c>
      <c r="Q4902" s="2">
        <v>0</v>
      </c>
      <c r="R4902" s="2">
        <v>0</v>
      </c>
      <c r="S4902" s="2">
        <v>0</v>
      </c>
      <c r="T4902" s="2">
        <v>0</v>
      </c>
      <c r="U4902" s="2">
        <v>82.5</v>
      </c>
      <c r="V4902" t="s">
        <v>55</v>
      </c>
    </row>
    <row r="4903" spans="1:22" ht="15.75" hidden="1" thickBot="1" x14ac:dyDescent="0.3">
      <c r="A4903" t="s">
        <v>8153</v>
      </c>
      <c r="B4903" s="6" t="s">
        <v>10396</v>
      </c>
      <c r="C4903" t="s">
        <v>1</v>
      </c>
      <c r="D4903" t="s">
        <v>7706</v>
      </c>
      <c r="E4903" t="s">
        <v>10329</v>
      </c>
      <c r="F4903" t="s">
        <v>10330</v>
      </c>
      <c r="G4903">
        <v>6312</v>
      </c>
      <c r="H4903">
        <v>6312</v>
      </c>
      <c r="I4903">
        <v>6312</v>
      </c>
      <c r="J4903">
        <v>6312</v>
      </c>
      <c r="K4903">
        <v>0</v>
      </c>
      <c r="L4903" s="2">
        <v>0</v>
      </c>
      <c r="M4903" s="2">
        <v>0</v>
      </c>
      <c r="N4903" s="2">
        <v>0</v>
      </c>
      <c r="O4903" s="2">
        <v>245.07</v>
      </c>
      <c r="P4903" s="2">
        <v>0</v>
      </c>
      <c r="Q4903" s="2">
        <v>0</v>
      </c>
      <c r="R4903" s="2">
        <v>0</v>
      </c>
      <c r="S4903" s="2">
        <v>0</v>
      </c>
      <c r="T4903" s="2">
        <v>0</v>
      </c>
      <c r="U4903" s="2">
        <v>245.07</v>
      </c>
      <c r="V4903" t="s">
        <v>55</v>
      </c>
    </row>
    <row r="4904" spans="1:22" ht="15.75" hidden="1" thickBot="1" x14ac:dyDescent="0.3">
      <c r="A4904" t="s">
        <v>8153</v>
      </c>
      <c r="B4904" s="6" t="s">
        <v>10396</v>
      </c>
      <c r="C4904" t="s">
        <v>1</v>
      </c>
      <c r="D4904" t="s">
        <v>7706</v>
      </c>
      <c r="E4904" t="s">
        <v>10329</v>
      </c>
      <c r="F4904" t="s">
        <v>10330</v>
      </c>
      <c r="G4904">
        <v>6311</v>
      </c>
      <c r="H4904">
        <v>6311</v>
      </c>
      <c r="I4904">
        <v>6311</v>
      </c>
      <c r="J4904">
        <v>6311</v>
      </c>
      <c r="K4904">
        <v>0</v>
      </c>
      <c r="L4904" s="2">
        <v>0</v>
      </c>
      <c r="M4904" s="2">
        <v>0</v>
      </c>
      <c r="N4904" s="2">
        <v>0</v>
      </c>
      <c r="O4904" s="2">
        <v>29.8</v>
      </c>
      <c r="P4904" s="2">
        <v>0</v>
      </c>
      <c r="Q4904" s="2">
        <v>0</v>
      </c>
      <c r="R4904" s="2">
        <v>0</v>
      </c>
      <c r="S4904" s="2">
        <v>0</v>
      </c>
      <c r="T4904" s="2">
        <v>0</v>
      </c>
      <c r="U4904" s="2">
        <v>29.8</v>
      </c>
      <c r="V4904" t="s">
        <v>55</v>
      </c>
    </row>
    <row r="4905" spans="1:22" ht="15.75" hidden="1" thickBot="1" x14ac:dyDescent="0.3">
      <c r="A4905" t="s">
        <v>8153</v>
      </c>
      <c r="B4905" s="6" t="s">
        <v>10396</v>
      </c>
      <c r="C4905" t="s">
        <v>1</v>
      </c>
      <c r="D4905" t="s">
        <v>7706</v>
      </c>
      <c r="E4905" t="s">
        <v>10329</v>
      </c>
      <c r="F4905" t="s">
        <v>10330</v>
      </c>
      <c r="G4905">
        <v>6310</v>
      </c>
      <c r="H4905">
        <v>6310</v>
      </c>
      <c r="I4905">
        <v>6310</v>
      </c>
      <c r="J4905">
        <v>6310</v>
      </c>
      <c r="K4905">
        <v>0</v>
      </c>
      <c r="L4905" s="2">
        <v>0</v>
      </c>
      <c r="M4905" s="2">
        <v>0</v>
      </c>
      <c r="N4905" s="2">
        <v>0</v>
      </c>
      <c r="O4905" s="2">
        <v>34</v>
      </c>
      <c r="P4905" s="2">
        <v>0</v>
      </c>
      <c r="Q4905" s="2">
        <v>0</v>
      </c>
      <c r="R4905" s="2">
        <v>0</v>
      </c>
      <c r="S4905" s="2">
        <v>0</v>
      </c>
      <c r="T4905" s="2">
        <v>0</v>
      </c>
      <c r="U4905" s="2">
        <v>34</v>
      </c>
      <c r="V4905" t="s">
        <v>55</v>
      </c>
    </row>
    <row r="4906" spans="1:22" ht="15.75" hidden="1" thickBot="1" x14ac:dyDescent="0.3">
      <c r="A4906" t="s">
        <v>8153</v>
      </c>
      <c r="B4906" s="6" t="s">
        <v>10396</v>
      </c>
      <c r="C4906" t="s">
        <v>1</v>
      </c>
      <c r="D4906" t="s">
        <v>7706</v>
      </c>
      <c r="E4906" t="s">
        <v>10329</v>
      </c>
      <c r="F4906" t="s">
        <v>10330</v>
      </c>
      <c r="G4906">
        <v>6309</v>
      </c>
      <c r="H4906">
        <v>6309</v>
      </c>
      <c r="I4906">
        <v>6309</v>
      </c>
      <c r="J4906">
        <v>6309</v>
      </c>
      <c r="K4906">
        <v>0</v>
      </c>
      <c r="L4906" s="2">
        <v>0</v>
      </c>
      <c r="M4906" s="2">
        <v>0</v>
      </c>
      <c r="N4906" s="2">
        <v>0</v>
      </c>
      <c r="O4906" s="2">
        <v>71.5</v>
      </c>
      <c r="P4906" s="2">
        <v>0</v>
      </c>
      <c r="Q4906" s="2">
        <v>0</v>
      </c>
      <c r="R4906" s="2">
        <v>0</v>
      </c>
      <c r="S4906" s="2">
        <v>0</v>
      </c>
      <c r="T4906" s="2">
        <v>0</v>
      </c>
      <c r="U4906" s="2">
        <v>71.5</v>
      </c>
      <c r="V4906" t="s">
        <v>55</v>
      </c>
    </row>
    <row r="4907" spans="1:22" ht="15.75" hidden="1" thickBot="1" x14ac:dyDescent="0.3">
      <c r="A4907" t="s">
        <v>8153</v>
      </c>
      <c r="B4907" s="6" t="s">
        <v>10396</v>
      </c>
      <c r="C4907" t="s">
        <v>1</v>
      </c>
      <c r="D4907" t="s">
        <v>7706</v>
      </c>
      <c r="E4907" t="s">
        <v>10329</v>
      </c>
      <c r="F4907" t="s">
        <v>10330</v>
      </c>
      <c r="G4907">
        <v>6308</v>
      </c>
      <c r="H4907">
        <v>6308</v>
      </c>
      <c r="I4907">
        <v>6308</v>
      </c>
      <c r="J4907">
        <v>6308</v>
      </c>
      <c r="K4907">
        <v>0</v>
      </c>
      <c r="L4907" s="2">
        <v>0</v>
      </c>
      <c r="M4907" s="2">
        <v>0</v>
      </c>
      <c r="N4907" s="2">
        <v>0</v>
      </c>
      <c r="O4907" s="2">
        <v>57</v>
      </c>
      <c r="P4907" s="2">
        <v>0</v>
      </c>
      <c r="Q4907" s="2">
        <v>0</v>
      </c>
      <c r="R4907" s="2">
        <v>0</v>
      </c>
      <c r="S4907" s="2">
        <v>0</v>
      </c>
      <c r="T4907" s="2">
        <v>0</v>
      </c>
      <c r="U4907" s="2">
        <v>57</v>
      </c>
      <c r="V4907" t="s">
        <v>55</v>
      </c>
    </row>
    <row r="4908" spans="1:22" ht="15.75" hidden="1" thickBot="1" x14ac:dyDescent="0.3">
      <c r="A4908" t="s">
        <v>8153</v>
      </c>
      <c r="B4908" s="6" t="s">
        <v>10396</v>
      </c>
      <c r="C4908" t="s">
        <v>1</v>
      </c>
      <c r="D4908" t="s">
        <v>7706</v>
      </c>
      <c r="E4908" t="s">
        <v>10329</v>
      </c>
      <c r="F4908" t="s">
        <v>10330</v>
      </c>
      <c r="G4908">
        <v>6307</v>
      </c>
      <c r="H4908">
        <v>6307</v>
      </c>
      <c r="I4908">
        <v>6307</v>
      </c>
      <c r="J4908">
        <v>6307</v>
      </c>
      <c r="K4908">
        <v>0</v>
      </c>
      <c r="L4908" s="2">
        <v>0</v>
      </c>
      <c r="M4908" s="2">
        <v>0</v>
      </c>
      <c r="N4908" s="2">
        <v>0</v>
      </c>
      <c r="O4908" s="2">
        <v>16.5</v>
      </c>
      <c r="P4908" s="2">
        <v>0</v>
      </c>
      <c r="Q4908" s="2">
        <v>0</v>
      </c>
      <c r="R4908" s="2">
        <v>0</v>
      </c>
      <c r="S4908" s="2">
        <v>0</v>
      </c>
      <c r="T4908" s="2">
        <v>0</v>
      </c>
      <c r="U4908" s="2">
        <v>16.5</v>
      </c>
      <c r="V4908" t="s">
        <v>55</v>
      </c>
    </row>
    <row r="4909" spans="1:22" ht="15.75" hidden="1" thickBot="1" x14ac:dyDescent="0.3">
      <c r="A4909" t="s">
        <v>8153</v>
      </c>
      <c r="B4909" s="6" t="s">
        <v>10396</v>
      </c>
      <c r="C4909" t="s">
        <v>1</v>
      </c>
      <c r="D4909" t="s">
        <v>7706</v>
      </c>
      <c r="E4909" t="s">
        <v>10329</v>
      </c>
      <c r="F4909" t="s">
        <v>10330</v>
      </c>
      <c r="G4909">
        <v>6306</v>
      </c>
      <c r="H4909">
        <v>6306</v>
      </c>
      <c r="I4909">
        <v>6306</v>
      </c>
      <c r="J4909">
        <v>6306</v>
      </c>
      <c r="K4909">
        <v>0</v>
      </c>
      <c r="L4909" s="2">
        <v>0</v>
      </c>
      <c r="M4909" s="2">
        <v>0</v>
      </c>
      <c r="N4909" s="2">
        <v>0</v>
      </c>
      <c r="O4909" s="2">
        <v>4.5999999999999996</v>
      </c>
      <c r="P4909" s="2">
        <v>0</v>
      </c>
      <c r="Q4909" s="2">
        <v>0</v>
      </c>
      <c r="R4909" s="2">
        <v>0</v>
      </c>
      <c r="S4909" s="2">
        <v>0</v>
      </c>
      <c r="T4909" s="2">
        <v>0</v>
      </c>
      <c r="U4909" s="2">
        <v>4.5999999999999996</v>
      </c>
      <c r="V4909" t="s">
        <v>55</v>
      </c>
    </row>
    <row r="4910" spans="1:22" ht="15.75" hidden="1" thickBot="1" x14ac:dyDescent="0.3">
      <c r="A4910" t="s">
        <v>8153</v>
      </c>
      <c r="B4910" s="6" t="s">
        <v>10396</v>
      </c>
      <c r="C4910" t="s">
        <v>1</v>
      </c>
      <c r="D4910" t="s">
        <v>7706</v>
      </c>
      <c r="E4910" t="s">
        <v>10329</v>
      </c>
      <c r="F4910" t="s">
        <v>10330</v>
      </c>
      <c r="G4910">
        <v>6305</v>
      </c>
      <c r="H4910">
        <v>6305</v>
      </c>
      <c r="I4910">
        <v>6305</v>
      </c>
      <c r="J4910">
        <v>6305</v>
      </c>
      <c r="K4910">
        <v>0</v>
      </c>
      <c r="L4910" s="2">
        <v>0</v>
      </c>
      <c r="M4910" s="2">
        <v>0</v>
      </c>
      <c r="N4910" s="2">
        <v>0</v>
      </c>
      <c r="O4910" s="2">
        <v>18</v>
      </c>
      <c r="P4910" s="2">
        <v>0</v>
      </c>
      <c r="Q4910" s="2">
        <v>0</v>
      </c>
      <c r="R4910" s="2">
        <v>0</v>
      </c>
      <c r="S4910" s="2">
        <v>0</v>
      </c>
      <c r="T4910" s="2">
        <v>0</v>
      </c>
      <c r="U4910" s="2">
        <v>18</v>
      </c>
      <c r="V4910" t="s">
        <v>55</v>
      </c>
    </row>
    <row r="4911" spans="1:22" ht="15.75" hidden="1" thickBot="1" x14ac:dyDescent="0.3">
      <c r="A4911" t="s">
        <v>8153</v>
      </c>
      <c r="B4911" s="6" t="s">
        <v>10396</v>
      </c>
      <c r="C4911" t="s">
        <v>1</v>
      </c>
      <c r="D4911" t="s">
        <v>7706</v>
      </c>
      <c r="E4911" t="s">
        <v>10329</v>
      </c>
      <c r="F4911" t="s">
        <v>10330</v>
      </c>
      <c r="G4911">
        <v>6304</v>
      </c>
      <c r="H4911">
        <v>6304</v>
      </c>
      <c r="I4911">
        <v>6304</v>
      </c>
      <c r="J4911">
        <v>6304</v>
      </c>
      <c r="K4911">
        <v>0</v>
      </c>
      <c r="L4911" s="2">
        <v>0</v>
      </c>
      <c r="M4911" s="2">
        <v>0</v>
      </c>
      <c r="N4911" s="2">
        <v>0</v>
      </c>
      <c r="O4911" s="2">
        <v>38.5</v>
      </c>
      <c r="P4911" s="2">
        <v>0</v>
      </c>
      <c r="Q4911" s="2">
        <v>0</v>
      </c>
      <c r="R4911" s="2">
        <v>0</v>
      </c>
      <c r="S4911" s="2">
        <v>0</v>
      </c>
      <c r="T4911" s="2">
        <v>0</v>
      </c>
      <c r="U4911" s="2">
        <v>38.5</v>
      </c>
      <c r="V4911" t="s">
        <v>55</v>
      </c>
    </row>
    <row r="4912" spans="1:22" ht="15.75" hidden="1" thickBot="1" x14ac:dyDescent="0.3">
      <c r="A4912" t="s">
        <v>8153</v>
      </c>
      <c r="B4912" s="6" t="s">
        <v>10396</v>
      </c>
      <c r="C4912" t="s">
        <v>1</v>
      </c>
      <c r="D4912" t="s">
        <v>7706</v>
      </c>
      <c r="E4912" t="s">
        <v>10329</v>
      </c>
      <c r="F4912" t="s">
        <v>10330</v>
      </c>
      <c r="G4912">
        <v>6303</v>
      </c>
      <c r="H4912">
        <v>6303</v>
      </c>
      <c r="I4912">
        <v>6303</v>
      </c>
      <c r="J4912">
        <v>6303</v>
      </c>
      <c r="K4912">
        <v>0</v>
      </c>
      <c r="L4912" s="2">
        <v>0</v>
      </c>
      <c r="M4912" s="2">
        <v>0</v>
      </c>
      <c r="N4912" s="2">
        <v>0</v>
      </c>
      <c r="O4912" s="2">
        <v>90.15</v>
      </c>
      <c r="P4912" s="2">
        <v>0</v>
      </c>
      <c r="Q4912" s="2">
        <v>0</v>
      </c>
      <c r="R4912" s="2">
        <v>0</v>
      </c>
      <c r="S4912" s="2">
        <v>0</v>
      </c>
      <c r="T4912" s="2">
        <v>0</v>
      </c>
      <c r="U4912" s="2">
        <v>90.15</v>
      </c>
      <c r="V4912" t="s">
        <v>55</v>
      </c>
    </row>
    <row r="4913" spans="1:22" ht="15.75" hidden="1" thickBot="1" x14ac:dyDescent="0.3">
      <c r="A4913" t="s">
        <v>8153</v>
      </c>
      <c r="B4913" s="6" t="s">
        <v>10396</v>
      </c>
      <c r="C4913" t="s">
        <v>1</v>
      </c>
      <c r="D4913" t="s">
        <v>7706</v>
      </c>
      <c r="E4913" t="s">
        <v>10329</v>
      </c>
      <c r="F4913" t="s">
        <v>10330</v>
      </c>
      <c r="G4913">
        <v>6302</v>
      </c>
      <c r="H4913">
        <v>6302</v>
      </c>
      <c r="I4913">
        <v>6302</v>
      </c>
      <c r="J4913">
        <v>6302</v>
      </c>
      <c r="K4913">
        <v>0</v>
      </c>
      <c r="L4913" s="2">
        <v>0</v>
      </c>
      <c r="M4913" s="2">
        <v>0</v>
      </c>
      <c r="N4913" s="2">
        <v>0</v>
      </c>
      <c r="O4913" s="2">
        <v>159.30000000000001</v>
      </c>
      <c r="P4913" s="2">
        <v>0</v>
      </c>
      <c r="Q4913" s="2">
        <v>0</v>
      </c>
      <c r="R4913" s="2">
        <v>0</v>
      </c>
      <c r="S4913" s="2">
        <v>0</v>
      </c>
      <c r="T4913" s="2">
        <v>0</v>
      </c>
      <c r="U4913" s="2">
        <v>159.30000000000001</v>
      </c>
      <c r="V4913" t="s">
        <v>55</v>
      </c>
    </row>
    <row r="4914" spans="1:22" ht="15.75" hidden="1" thickBot="1" x14ac:dyDescent="0.3">
      <c r="A4914" t="s">
        <v>8153</v>
      </c>
      <c r="B4914" s="6" t="s">
        <v>10396</v>
      </c>
      <c r="C4914" t="s">
        <v>1</v>
      </c>
      <c r="D4914" t="s">
        <v>7706</v>
      </c>
      <c r="E4914" t="s">
        <v>10329</v>
      </c>
      <c r="F4914" t="s">
        <v>10330</v>
      </c>
      <c r="G4914">
        <v>6301</v>
      </c>
      <c r="H4914">
        <v>6301</v>
      </c>
      <c r="I4914">
        <v>6301</v>
      </c>
      <c r="J4914">
        <v>6301</v>
      </c>
      <c r="K4914">
        <v>0</v>
      </c>
      <c r="L4914" s="2">
        <v>0</v>
      </c>
      <c r="M4914" s="2">
        <v>0</v>
      </c>
      <c r="N4914" s="2">
        <v>0</v>
      </c>
      <c r="O4914" s="2">
        <v>32</v>
      </c>
      <c r="P4914" s="2">
        <v>0</v>
      </c>
      <c r="Q4914" s="2">
        <v>0</v>
      </c>
      <c r="R4914" s="2">
        <v>0</v>
      </c>
      <c r="S4914" s="2">
        <v>0</v>
      </c>
      <c r="T4914" s="2">
        <v>0</v>
      </c>
      <c r="U4914" s="2">
        <v>32</v>
      </c>
      <c r="V4914" t="s">
        <v>55</v>
      </c>
    </row>
    <row r="4915" spans="1:22" ht="15.75" hidden="1" thickBot="1" x14ac:dyDescent="0.3">
      <c r="A4915" t="s">
        <v>8153</v>
      </c>
      <c r="B4915" s="6" t="s">
        <v>10396</v>
      </c>
      <c r="C4915" t="s">
        <v>1</v>
      </c>
      <c r="D4915" t="s">
        <v>7706</v>
      </c>
      <c r="E4915" t="s">
        <v>10329</v>
      </c>
      <c r="F4915" t="s">
        <v>10330</v>
      </c>
      <c r="G4915">
        <v>6300</v>
      </c>
      <c r="H4915">
        <v>6300</v>
      </c>
      <c r="I4915">
        <v>6300</v>
      </c>
      <c r="J4915">
        <v>6300</v>
      </c>
      <c r="K4915">
        <v>0</v>
      </c>
      <c r="L4915" s="2">
        <v>0</v>
      </c>
      <c r="M4915" s="2">
        <v>0</v>
      </c>
      <c r="N4915" s="2">
        <v>0</v>
      </c>
      <c r="O4915" s="2">
        <v>50.6</v>
      </c>
      <c r="P4915" s="2">
        <v>0</v>
      </c>
      <c r="Q4915" s="2">
        <v>0</v>
      </c>
      <c r="R4915" s="2">
        <v>0</v>
      </c>
      <c r="S4915" s="2">
        <v>0</v>
      </c>
      <c r="T4915" s="2">
        <v>0</v>
      </c>
      <c r="U4915" s="2">
        <v>50.6</v>
      </c>
      <c r="V4915" t="s">
        <v>55</v>
      </c>
    </row>
    <row r="4916" spans="1:22" ht="15.75" hidden="1" thickBot="1" x14ac:dyDescent="0.3">
      <c r="A4916" t="s">
        <v>8153</v>
      </c>
      <c r="B4916" s="6" t="s">
        <v>10396</v>
      </c>
      <c r="C4916" t="s">
        <v>1</v>
      </c>
      <c r="D4916" t="s">
        <v>7706</v>
      </c>
      <c r="E4916" t="s">
        <v>10329</v>
      </c>
      <c r="F4916" t="s">
        <v>10330</v>
      </c>
      <c r="G4916">
        <v>6299</v>
      </c>
      <c r="H4916">
        <v>6299</v>
      </c>
      <c r="I4916">
        <v>6299</v>
      </c>
      <c r="J4916">
        <v>6299</v>
      </c>
      <c r="K4916">
        <v>0</v>
      </c>
      <c r="L4916" s="2">
        <v>0</v>
      </c>
      <c r="M4916" s="2">
        <v>0</v>
      </c>
      <c r="N4916" s="2">
        <v>0</v>
      </c>
      <c r="O4916" s="2">
        <v>76.5</v>
      </c>
      <c r="P4916" s="2">
        <v>0</v>
      </c>
      <c r="Q4916" s="2">
        <v>0</v>
      </c>
      <c r="R4916" s="2">
        <v>0</v>
      </c>
      <c r="S4916" s="2">
        <v>0</v>
      </c>
      <c r="T4916" s="2">
        <v>0</v>
      </c>
      <c r="U4916" s="2">
        <v>76.5</v>
      </c>
      <c r="V4916" t="s">
        <v>55</v>
      </c>
    </row>
    <row r="4917" spans="1:22" ht="15.75" hidden="1" thickBot="1" x14ac:dyDescent="0.3">
      <c r="A4917" t="s">
        <v>8153</v>
      </c>
      <c r="B4917" s="6" t="s">
        <v>10396</v>
      </c>
      <c r="C4917" t="s">
        <v>1</v>
      </c>
      <c r="D4917" t="s">
        <v>7706</v>
      </c>
      <c r="E4917" t="s">
        <v>10329</v>
      </c>
      <c r="F4917" t="s">
        <v>10330</v>
      </c>
      <c r="G4917">
        <v>6298</v>
      </c>
      <c r="H4917">
        <v>6298</v>
      </c>
      <c r="I4917">
        <v>6298</v>
      </c>
      <c r="J4917">
        <v>6298</v>
      </c>
      <c r="K4917">
        <v>0</v>
      </c>
      <c r="L4917" s="2">
        <v>0</v>
      </c>
      <c r="M4917" s="2">
        <v>0</v>
      </c>
      <c r="N4917" s="2">
        <v>0</v>
      </c>
      <c r="O4917" s="2">
        <v>24.3</v>
      </c>
      <c r="P4917" s="2">
        <v>0</v>
      </c>
      <c r="Q4917" s="2">
        <v>0</v>
      </c>
      <c r="R4917" s="2">
        <v>0</v>
      </c>
      <c r="S4917" s="2">
        <v>0</v>
      </c>
      <c r="T4917" s="2">
        <v>0</v>
      </c>
      <c r="U4917" s="2">
        <v>24.3</v>
      </c>
      <c r="V4917" t="s">
        <v>55</v>
      </c>
    </row>
    <row r="4918" spans="1:22" ht="15.75" hidden="1" thickBot="1" x14ac:dyDescent="0.3">
      <c r="A4918" t="s">
        <v>8153</v>
      </c>
      <c r="B4918" s="6" t="s">
        <v>10396</v>
      </c>
      <c r="C4918" t="s">
        <v>1</v>
      </c>
      <c r="D4918" t="s">
        <v>7706</v>
      </c>
      <c r="E4918" t="s">
        <v>10329</v>
      </c>
      <c r="F4918" t="s">
        <v>10330</v>
      </c>
      <c r="G4918">
        <v>6297</v>
      </c>
      <c r="H4918">
        <v>6297</v>
      </c>
      <c r="I4918">
        <v>6297</v>
      </c>
      <c r="J4918">
        <v>6297</v>
      </c>
      <c r="K4918">
        <v>0</v>
      </c>
      <c r="L4918" s="2">
        <v>0</v>
      </c>
      <c r="M4918" s="2">
        <v>0</v>
      </c>
      <c r="N4918" s="2">
        <v>0</v>
      </c>
      <c r="O4918" s="2">
        <v>45</v>
      </c>
      <c r="P4918" s="2">
        <v>0</v>
      </c>
      <c r="Q4918" s="2">
        <v>0</v>
      </c>
      <c r="R4918" s="2">
        <v>0</v>
      </c>
      <c r="S4918" s="2">
        <v>0</v>
      </c>
      <c r="T4918" s="2">
        <v>0</v>
      </c>
      <c r="U4918" s="2">
        <v>45</v>
      </c>
      <c r="V4918" t="s">
        <v>55</v>
      </c>
    </row>
    <row r="4919" spans="1:22" ht="15.75" hidden="1" thickBot="1" x14ac:dyDescent="0.3">
      <c r="A4919" t="s">
        <v>8153</v>
      </c>
      <c r="B4919" s="6" t="s">
        <v>10396</v>
      </c>
      <c r="C4919" t="s">
        <v>1</v>
      </c>
      <c r="D4919" t="s">
        <v>7706</v>
      </c>
      <c r="E4919" t="s">
        <v>10329</v>
      </c>
      <c r="F4919" t="s">
        <v>10330</v>
      </c>
      <c r="G4919">
        <v>6296</v>
      </c>
      <c r="H4919">
        <v>6296</v>
      </c>
      <c r="I4919">
        <v>6296</v>
      </c>
      <c r="J4919">
        <v>6296</v>
      </c>
      <c r="K4919">
        <v>0</v>
      </c>
      <c r="L4919" s="2">
        <v>0</v>
      </c>
      <c r="M4919" s="2">
        <v>0</v>
      </c>
      <c r="N4919" s="2">
        <v>0</v>
      </c>
      <c r="O4919" s="2">
        <v>35</v>
      </c>
      <c r="P4919" s="2">
        <v>0</v>
      </c>
      <c r="Q4919" s="2">
        <v>0</v>
      </c>
      <c r="R4919" s="2">
        <v>0</v>
      </c>
      <c r="S4919" s="2">
        <v>0</v>
      </c>
      <c r="T4919" s="2">
        <v>0</v>
      </c>
      <c r="U4919" s="2">
        <v>35</v>
      </c>
      <c r="V4919" t="s">
        <v>55</v>
      </c>
    </row>
    <row r="4920" spans="1:22" ht="15.75" hidden="1" thickBot="1" x14ac:dyDescent="0.3">
      <c r="A4920" t="s">
        <v>8153</v>
      </c>
      <c r="B4920" s="6" t="s">
        <v>10396</v>
      </c>
      <c r="C4920" t="s">
        <v>1</v>
      </c>
      <c r="D4920" t="s">
        <v>7706</v>
      </c>
      <c r="E4920" t="s">
        <v>10329</v>
      </c>
      <c r="F4920" t="s">
        <v>10330</v>
      </c>
      <c r="G4920">
        <v>6295</v>
      </c>
      <c r="H4920">
        <v>6295</v>
      </c>
      <c r="I4920">
        <v>6295</v>
      </c>
      <c r="J4920">
        <v>6295</v>
      </c>
      <c r="K4920">
        <v>0</v>
      </c>
      <c r="L4920" s="2">
        <v>0</v>
      </c>
      <c r="M4920" s="2">
        <v>0</v>
      </c>
      <c r="N4920" s="2">
        <v>0</v>
      </c>
      <c r="O4920" s="2">
        <v>20</v>
      </c>
      <c r="P4920" s="2">
        <v>0</v>
      </c>
      <c r="Q4920" s="2">
        <v>0</v>
      </c>
      <c r="R4920" s="2">
        <v>0</v>
      </c>
      <c r="S4920" s="2">
        <v>0</v>
      </c>
      <c r="T4920" s="2">
        <v>0</v>
      </c>
      <c r="U4920" s="2">
        <v>20</v>
      </c>
      <c r="V4920" t="s">
        <v>55</v>
      </c>
    </row>
    <row r="4921" spans="1:22" ht="15.75" hidden="1" thickBot="1" x14ac:dyDescent="0.3">
      <c r="A4921" t="s">
        <v>8153</v>
      </c>
      <c r="B4921" s="6" t="s">
        <v>10396</v>
      </c>
      <c r="C4921" t="s">
        <v>1</v>
      </c>
      <c r="D4921" t="s">
        <v>7706</v>
      </c>
      <c r="E4921" t="s">
        <v>10329</v>
      </c>
      <c r="F4921" t="s">
        <v>10330</v>
      </c>
      <c r="G4921">
        <v>6294</v>
      </c>
      <c r="H4921">
        <v>6294</v>
      </c>
      <c r="I4921">
        <v>6294</v>
      </c>
      <c r="J4921">
        <v>6294</v>
      </c>
      <c r="K4921">
        <v>0</v>
      </c>
      <c r="L4921" s="2">
        <v>0</v>
      </c>
      <c r="M4921" s="2">
        <v>0</v>
      </c>
      <c r="N4921" s="2">
        <v>0</v>
      </c>
      <c r="O4921" s="2">
        <v>71.08</v>
      </c>
      <c r="P4921" s="2">
        <v>0</v>
      </c>
      <c r="Q4921" s="2">
        <v>0</v>
      </c>
      <c r="R4921" s="2">
        <v>0</v>
      </c>
      <c r="S4921" s="2">
        <v>0</v>
      </c>
      <c r="T4921" s="2">
        <v>0</v>
      </c>
      <c r="U4921" s="2">
        <v>71.08</v>
      </c>
      <c r="V4921" t="s">
        <v>55</v>
      </c>
    </row>
    <row r="4922" spans="1:22" ht="15.75" hidden="1" thickBot="1" x14ac:dyDescent="0.3">
      <c r="A4922" t="s">
        <v>8153</v>
      </c>
      <c r="B4922" s="6" t="s">
        <v>10396</v>
      </c>
      <c r="C4922" t="s">
        <v>1</v>
      </c>
      <c r="D4922" t="s">
        <v>7706</v>
      </c>
      <c r="E4922" t="s">
        <v>10329</v>
      </c>
      <c r="F4922" t="s">
        <v>10330</v>
      </c>
      <c r="G4922">
        <v>6293</v>
      </c>
      <c r="H4922">
        <v>6293</v>
      </c>
      <c r="I4922">
        <v>6293</v>
      </c>
      <c r="J4922">
        <v>6293</v>
      </c>
      <c r="K4922">
        <v>0</v>
      </c>
      <c r="L4922" s="2">
        <v>0</v>
      </c>
      <c r="M4922" s="2">
        <v>0</v>
      </c>
      <c r="N4922" s="2">
        <v>0</v>
      </c>
      <c r="O4922" s="2">
        <v>55</v>
      </c>
      <c r="P4922" s="2">
        <v>0</v>
      </c>
      <c r="Q4922" s="2">
        <v>0</v>
      </c>
      <c r="R4922" s="2">
        <v>0</v>
      </c>
      <c r="S4922" s="2">
        <v>0</v>
      </c>
      <c r="T4922" s="2">
        <v>0</v>
      </c>
      <c r="U4922" s="2">
        <v>55</v>
      </c>
      <c r="V4922" t="s">
        <v>55</v>
      </c>
    </row>
    <row r="4923" spans="1:22" ht="15.75" hidden="1" thickBot="1" x14ac:dyDescent="0.3">
      <c r="A4923" t="s">
        <v>8153</v>
      </c>
      <c r="B4923" s="6" t="s">
        <v>10396</v>
      </c>
      <c r="C4923" t="s">
        <v>1</v>
      </c>
      <c r="D4923" t="s">
        <v>7706</v>
      </c>
      <c r="E4923" t="s">
        <v>10329</v>
      </c>
      <c r="F4923" t="s">
        <v>10330</v>
      </c>
      <c r="G4923">
        <v>6292</v>
      </c>
      <c r="H4923">
        <v>6292</v>
      </c>
      <c r="I4923">
        <v>6292</v>
      </c>
      <c r="J4923">
        <v>6292</v>
      </c>
      <c r="K4923">
        <v>0</v>
      </c>
      <c r="L4923" s="2">
        <v>0</v>
      </c>
      <c r="M4923" s="2">
        <v>0</v>
      </c>
      <c r="N4923" s="2">
        <v>0</v>
      </c>
      <c r="O4923" s="2">
        <v>137.5</v>
      </c>
      <c r="P4923" s="2">
        <v>0</v>
      </c>
      <c r="Q4923" s="2">
        <v>0</v>
      </c>
      <c r="R4923" s="2">
        <v>0</v>
      </c>
      <c r="S4923" s="2">
        <v>0</v>
      </c>
      <c r="T4923" s="2">
        <v>0</v>
      </c>
      <c r="U4923" s="2">
        <v>137.5</v>
      </c>
      <c r="V4923" t="s">
        <v>55</v>
      </c>
    </row>
    <row r="4924" spans="1:22" ht="15.75" hidden="1" thickBot="1" x14ac:dyDescent="0.3">
      <c r="A4924" t="s">
        <v>8153</v>
      </c>
      <c r="B4924" s="6" t="s">
        <v>10396</v>
      </c>
      <c r="C4924" t="s">
        <v>1</v>
      </c>
      <c r="D4924" t="s">
        <v>7706</v>
      </c>
      <c r="E4924" t="s">
        <v>10329</v>
      </c>
      <c r="F4924" t="s">
        <v>10330</v>
      </c>
      <c r="G4924">
        <v>6291</v>
      </c>
      <c r="H4924">
        <v>6291</v>
      </c>
      <c r="I4924">
        <v>6291</v>
      </c>
      <c r="J4924">
        <v>6291</v>
      </c>
      <c r="K4924">
        <v>0</v>
      </c>
      <c r="L4924" s="2">
        <v>0</v>
      </c>
      <c r="M4924" s="2">
        <v>0</v>
      </c>
      <c r="N4924" s="2">
        <v>0</v>
      </c>
      <c r="O4924" s="2">
        <v>12</v>
      </c>
      <c r="P4924" s="2">
        <v>0</v>
      </c>
      <c r="Q4924" s="2">
        <v>0</v>
      </c>
      <c r="R4924" s="2">
        <v>0</v>
      </c>
      <c r="S4924" s="2">
        <v>0</v>
      </c>
      <c r="T4924" s="2">
        <v>0</v>
      </c>
      <c r="U4924" s="2">
        <v>12</v>
      </c>
      <c r="V4924" t="s">
        <v>55</v>
      </c>
    </row>
    <row r="4925" spans="1:22" ht="15.75" hidden="1" thickBot="1" x14ac:dyDescent="0.3">
      <c r="A4925" t="s">
        <v>8153</v>
      </c>
      <c r="B4925" s="6" t="s">
        <v>10396</v>
      </c>
      <c r="C4925" t="s">
        <v>1</v>
      </c>
      <c r="D4925" t="s">
        <v>7706</v>
      </c>
      <c r="E4925" t="s">
        <v>10329</v>
      </c>
      <c r="F4925" t="s">
        <v>10330</v>
      </c>
      <c r="G4925">
        <v>6290</v>
      </c>
      <c r="H4925">
        <v>6290</v>
      </c>
      <c r="I4925">
        <v>6290</v>
      </c>
      <c r="J4925">
        <v>6290</v>
      </c>
      <c r="K4925">
        <v>0</v>
      </c>
      <c r="L4925" s="2">
        <v>0</v>
      </c>
      <c r="M4925" s="2">
        <v>0</v>
      </c>
      <c r="N4925" s="2">
        <v>0</v>
      </c>
      <c r="O4925" s="2">
        <v>315</v>
      </c>
      <c r="P4925" s="2">
        <v>0</v>
      </c>
      <c r="Q4925" s="2">
        <v>0</v>
      </c>
      <c r="R4925" s="2">
        <v>0</v>
      </c>
      <c r="S4925" s="2">
        <v>0</v>
      </c>
      <c r="T4925" s="2">
        <v>0</v>
      </c>
      <c r="U4925" s="2">
        <v>315</v>
      </c>
      <c r="V4925" t="s">
        <v>55</v>
      </c>
    </row>
    <row r="4926" spans="1:22" ht="15.75" hidden="1" thickBot="1" x14ac:dyDescent="0.3">
      <c r="A4926" t="s">
        <v>8153</v>
      </c>
      <c r="B4926" s="6" t="s">
        <v>10396</v>
      </c>
      <c r="C4926" t="s">
        <v>1</v>
      </c>
      <c r="D4926" t="s">
        <v>7706</v>
      </c>
      <c r="E4926" t="s">
        <v>10329</v>
      </c>
      <c r="F4926" t="s">
        <v>10330</v>
      </c>
      <c r="G4926">
        <v>6289</v>
      </c>
      <c r="H4926">
        <v>6289</v>
      </c>
      <c r="I4926">
        <v>6289</v>
      </c>
      <c r="J4926">
        <v>6289</v>
      </c>
      <c r="K4926">
        <v>0</v>
      </c>
      <c r="L4926" s="2">
        <v>0</v>
      </c>
      <c r="M4926" s="2">
        <v>0</v>
      </c>
      <c r="N4926" s="2">
        <v>0</v>
      </c>
      <c r="O4926" s="2">
        <v>172.5</v>
      </c>
      <c r="P4926" s="2">
        <v>0</v>
      </c>
      <c r="Q4926" s="2">
        <v>0</v>
      </c>
      <c r="R4926" s="2">
        <v>0</v>
      </c>
      <c r="S4926" s="2">
        <v>0</v>
      </c>
      <c r="T4926" s="2">
        <v>0</v>
      </c>
      <c r="U4926" s="2">
        <v>172.5</v>
      </c>
      <c r="V4926" t="s">
        <v>55</v>
      </c>
    </row>
    <row r="4927" spans="1:22" ht="15.75" hidden="1" thickBot="1" x14ac:dyDescent="0.3">
      <c r="A4927" t="s">
        <v>8153</v>
      </c>
      <c r="B4927" s="6" t="s">
        <v>10396</v>
      </c>
      <c r="C4927" t="s">
        <v>1</v>
      </c>
      <c r="D4927" t="s">
        <v>7706</v>
      </c>
      <c r="E4927" t="s">
        <v>10329</v>
      </c>
      <c r="F4927" t="s">
        <v>10330</v>
      </c>
      <c r="G4927">
        <v>6288</v>
      </c>
      <c r="H4927">
        <v>6288</v>
      </c>
      <c r="I4927">
        <v>6288</v>
      </c>
      <c r="J4927">
        <v>6288</v>
      </c>
      <c r="K4927">
        <v>0</v>
      </c>
      <c r="L4927" s="2">
        <v>0</v>
      </c>
      <c r="M4927" s="2">
        <v>0</v>
      </c>
      <c r="N4927" s="2">
        <v>0</v>
      </c>
      <c r="O4927" s="2">
        <v>145.9</v>
      </c>
      <c r="P4927" s="2">
        <v>0</v>
      </c>
      <c r="Q4927" s="2">
        <v>0</v>
      </c>
      <c r="R4927" s="2">
        <v>0</v>
      </c>
      <c r="S4927" s="2">
        <v>0</v>
      </c>
      <c r="T4927" s="2">
        <v>0</v>
      </c>
      <c r="U4927" s="2">
        <v>145.9</v>
      </c>
      <c r="V4927" t="s">
        <v>55</v>
      </c>
    </row>
    <row r="4928" spans="1:22" ht="15.75" hidden="1" thickBot="1" x14ac:dyDescent="0.3">
      <c r="A4928" t="s">
        <v>8153</v>
      </c>
      <c r="B4928" s="6" t="s">
        <v>10396</v>
      </c>
      <c r="C4928" t="s">
        <v>1</v>
      </c>
      <c r="D4928" t="s">
        <v>7706</v>
      </c>
      <c r="E4928" t="s">
        <v>10329</v>
      </c>
      <c r="F4928" t="s">
        <v>10330</v>
      </c>
      <c r="G4928">
        <v>6287</v>
      </c>
      <c r="H4928">
        <v>6287</v>
      </c>
      <c r="I4928">
        <v>6287</v>
      </c>
      <c r="J4928">
        <v>6287</v>
      </c>
      <c r="K4928">
        <v>0</v>
      </c>
      <c r="L4928" s="2">
        <v>0</v>
      </c>
      <c r="M4928" s="2">
        <v>0</v>
      </c>
      <c r="N4928" s="2">
        <v>0</v>
      </c>
      <c r="O4928" s="2">
        <v>68.31</v>
      </c>
      <c r="P4928" s="2">
        <v>0</v>
      </c>
      <c r="Q4928" s="2">
        <v>0</v>
      </c>
      <c r="R4928" s="2">
        <v>0</v>
      </c>
      <c r="S4928" s="2">
        <v>0</v>
      </c>
      <c r="T4928" s="2">
        <v>0</v>
      </c>
      <c r="U4928" s="2">
        <v>68.31</v>
      </c>
      <c r="V4928" t="s">
        <v>55</v>
      </c>
    </row>
    <row r="4929" spans="1:22" ht="15.75" hidden="1" thickBot="1" x14ac:dyDescent="0.3">
      <c r="A4929" t="s">
        <v>8153</v>
      </c>
      <c r="B4929" s="6" t="s">
        <v>10396</v>
      </c>
      <c r="C4929" t="s">
        <v>1</v>
      </c>
      <c r="D4929" t="s">
        <v>7706</v>
      </c>
      <c r="E4929" t="s">
        <v>10329</v>
      </c>
      <c r="F4929" t="s">
        <v>10330</v>
      </c>
      <c r="G4929">
        <v>6286</v>
      </c>
      <c r="H4929">
        <v>6286</v>
      </c>
      <c r="I4929">
        <v>6286</v>
      </c>
      <c r="J4929">
        <v>6286</v>
      </c>
      <c r="K4929">
        <v>0</v>
      </c>
      <c r="L4929" s="2">
        <v>0</v>
      </c>
      <c r="M4929" s="2">
        <v>0</v>
      </c>
      <c r="N4929" s="2">
        <v>0</v>
      </c>
      <c r="O4929" s="2">
        <v>521</v>
      </c>
      <c r="P4929" s="2">
        <v>0</v>
      </c>
      <c r="Q4929" s="2">
        <v>0</v>
      </c>
      <c r="R4929" s="2">
        <v>0</v>
      </c>
      <c r="S4929" s="2">
        <v>0</v>
      </c>
      <c r="T4929" s="2">
        <v>0</v>
      </c>
      <c r="U4929" s="2">
        <v>521</v>
      </c>
      <c r="V4929" t="s">
        <v>55</v>
      </c>
    </row>
    <row r="4930" spans="1:22" ht="15.75" hidden="1" thickBot="1" x14ac:dyDescent="0.3">
      <c r="A4930" t="s">
        <v>8153</v>
      </c>
      <c r="B4930" s="6" t="s">
        <v>10396</v>
      </c>
      <c r="C4930" t="s">
        <v>1</v>
      </c>
      <c r="D4930" t="s">
        <v>7706</v>
      </c>
      <c r="E4930" t="s">
        <v>10329</v>
      </c>
      <c r="F4930" t="s">
        <v>10330</v>
      </c>
      <c r="G4930">
        <v>6285</v>
      </c>
      <c r="H4930">
        <v>6285</v>
      </c>
      <c r="I4930">
        <v>6285</v>
      </c>
      <c r="J4930">
        <v>6285</v>
      </c>
      <c r="K4930">
        <v>0</v>
      </c>
      <c r="L4930" s="2">
        <v>0</v>
      </c>
      <c r="M4930" s="2">
        <v>0</v>
      </c>
      <c r="N4930" s="2">
        <v>0</v>
      </c>
      <c r="O4930" s="2">
        <v>665</v>
      </c>
      <c r="P4930" s="2">
        <v>0</v>
      </c>
      <c r="Q4930" s="2">
        <v>0</v>
      </c>
      <c r="R4930" s="2">
        <v>0</v>
      </c>
      <c r="S4930" s="2">
        <v>0</v>
      </c>
      <c r="T4930" s="2">
        <v>0</v>
      </c>
      <c r="U4930" s="2">
        <v>665</v>
      </c>
      <c r="V4930" t="s">
        <v>55</v>
      </c>
    </row>
    <row r="4931" spans="1:22" ht="15.75" hidden="1" thickBot="1" x14ac:dyDescent="0.3">
      <c r="A4931" t="s">
        <v>8153</v>
      </c>
      <c r="B4931" s="6" t="s">
        <v>10396</v>
      </c>
      <c r="C4931" t="s">
        <v>1</v>
      </c>
      <c r="D4931" t="s">
        <v>7706</v>
      </c>
      <c r="E4931" t="s">
        <v>10329</v>
      </c>
      <c r="F4931" t="s">
        <v>10330</v>
      </c>
      <c r="G4931">
        <v>6284</v>
      </c>
      <c r="H4931">
        <v>6284</v>
      </c>
      <c r="I4931">
        <v>6284</v>
      </c>
      <c r="J4931">
        <v>6284</v>
      </c>
      <c r="K4931">
        <v>0</v>
      </c>
      <c r="L4931" s="2">
        <v>0</v>
      </c>
      <c r="M4931" s="2">
        <v>0</v>
      </c>
      <c r="N4931" s="2">
        <v>0</v>
      </c>
      <c r="O4931" s="2">
        <v>377.5</v>
      </c>
      <c r="P4931" s="2">
        <v>0</v>
      </c>
      <c r="Q4931" s="2">
        <v>0</v>
      </c>
      <c r="R4931" s="2">
        <v>0</v>
      </c>
      <c r="S4931" s="2">
        <v>0</v>
      </c>
      <c r="T4931" s="2">
        <v>0</v>
      </c>
      <c r="U4931" s="2">
        <v>377.5</v>
      </c>
      <c r="V4931" t="s">
        <v>55</v>
      </c>
    </row>
    <row r="4932" spans="1:22" ht="15.75" hidden="1" thickBot="1" x14ac:dyDescent="0.3">
      <c r="A4932" t="s">
        <v>8153</v>
      </c>
      <c r="B4932" s="6" t="s">
        <v>10396</v>
      </c>
      <c r="C4932" t="s">
        <v>1</v>
      </c>
      <c r="D4932" t="s">
        <v>7706</v>
      </c>
      <c r="E4932" t="s">
        <v>10329</v>
      </c>
      <c r="F4932" t="s">
        <v>10330</v>
      </c>
      <c r="G4932">
        <v>6283</v>
      </c>
      <c r="H4932">
        <v>6283</v>
      </c>
      <c r="I4932">
        <v>6283</v>
      </c>
      <c r="J4932">
        <v>6283</v>
      </c>
      <c r="K4932">
        <v>0</v>
      </c>
      <c r="L4932" s="2">
        <v>0</v>
      </c>
      <c r="M4932" s="2">
        <v>0</v>
      </c>
      <c r="N4932" s="2">
        <v>0</v>
      </c>
      <c r="O4932" s="2">
        <v>275</v>
      </c>
      <c r="P4932" s="2">
        <v>0</v>
      </c>
      <c r="Q4932" s="2">
        <v>0</v>
      </c>
      <c r="R4932" s="2">
        <v>0</v>
      </c>
      <c r="S4932" s="2">
        <v>0</v>
      </c>
      <c r="T4932" s="2">
        <v>0</v>
      </c>
      <c r="U4932" s="2">
        <v>275</v>
      </c>
      <c r="V4932" t="s">
        <v>55</v>
      </c>
    </row>
    <row r="4933" spans="1:22" ht="15.75" hidden="1" thickBot="1" x14ac:dyDescent="0.3">
      <c r="A4933" t="s">
        <v>8153</v>
      </c>
      <c r="B4933" s="6" t="s">
        <v>10396</v>
      </c>
      <c r="C4933" t="s">
        <v>1</v>
      </c>
      <c r="D4933" t="s">
        <v>7706</v>
      </c>
      <c r="E4933" t="s">
        <v>10329</v>
      </c>
      <c r="F4933" t="s">
        <v>10330</v>
      </c>
      <c r="G4933">
        <v>6282</v>
      </c>
      <c r="H4933">
        <v>6282</v>
      </c>
      <c r="I4933">
        <v>6282</v>
      </c>
      <c r="J4933">
        <v>6282</v>
      </c>
      <c r="K4933">
        <v>0</v>
      </c>
      <c r="L4933" s="2">
        <v>0</v>
      </c>
      <c r="M4933" s="2">
        <v>0</v>
      </c>
      <c r="N4933" s="2">
        <v>0</v>
      </c>
      <c r="O4933" s="2">
        <v>137.9</v>
      </c>
      <c r="P4933" s="2">
        <v>0</v>
      </c>
      <c r="Q4933" s="2">
        <v>0</v>
      </c>
      <c r="R4933" s="2">
        <v>0</v>
      </c>
      <c r="S4933" s="2">
        <v>0</v>
      </c>
      <c r="T4933" s="2">
        <v>0</v>
      </c>
      <c r="U4933" s="2">
        <v>137.9</v>
      </c>
      <c r="V4933" t="s">
        <v>55</v>
      </c>
    </row>
    <row r="4934" spans="1:22" ht="15.75" hidden="1" thickBot="1" x14ac:dyDescent="0.3">
      <c r="A4934" t="s">
        <v>8153</v>
      </c>
      <c r="B4934" s="168" t="s">
        <v>10422</v>
      </c>
      <c r="C4934" t="s">
        <v>1</v>
      </c>
      <c r="D4934" t="s">
        <v>7706</v>
      </c>
      <c r="E4934" t="s">
        <v>10329</v>
      </c>
      <c r="F4934" t="s">
        <v>10330</v>
      </c>
      <c r="G4934">
        <v>6281</v>
      </c>
      <c r="H4934">
        <v>6281</v>
      </c>
      <c r="I4934">
        <v>6281</v>
      </c>
      <c r="J4934">
        <v>6281</v>
      </c>
      <c r="K4934">
        <v>0</v>
      </c>
      <c r="L4934" s="2">
        <v>0</v>
      </c>
      <c r="M4934" s="2">
        <v>0</v>
      </c>
      <c r="N4934" s="2">
        <v>0</v>
      </c>
      <c r="O4934" s="2">
        <v>55</v>
      </c>
      <c r="P4934" s="2">
        <v>0</v>
      </c>
      <c r="Q4934" s="2">
        <v>0</v>
      </c>
      <c r="R4934" s="2">
        <v>0</v>
      </c>
      <c r="S4934" s="2">
        <v>0</v>
      </c>
      <c r="T4934" s="2">
        <v>0</v>
      </c>
      <c r="U4934" s="2">
        <v>55</v>
      </c>
      <c r="V4934" t="s">
        <v>55</v>
      </c>
    </row>
    <row r="4935" spans="1:22" ht="15.75" hidden="1" thickBot="1" x14ac:dyDescent="0.3">
      <c r="A4935" t="s">
        <v>8153</v>
      </c>
      <c r="B4935" s="168" t="s">
        <v>10422</v>
      </c>
      <c r="C4935" t="s">
        <v>1</v>
      </c>
      <c r="D4935" t="s">
        <v>7706</v>
      </c>
      <c r="E4935" t="s">
        <v>10329</v>
      </c>
      <c r="F4935" t="s">
        <v>10330</v>
      </c>
      <c r="G4935">
        <v>6280</v>
      </c>
      <c r="H4935">
        <v>6280</v>
      </c>
      <c r="I4935">
        <v>6280</v>
      </c>
      <c r="J4935">
        <v>6280</v>
      </c>
      <c r="K4935">
        <v>0</v>
      </c>
      <c r="L4935" s="2">
        <v>0</v>
      </c>
      <c r="M4935" s="2">
        <v>0</v>
      </c>
      <c r="N4935" s="2">
        <v>0</v>
      </c>
      <c r="O4935" s="2">
        <v>52.5</v>
      </c>
      <c r="P4935" s="2">
        <v>0</v>
      </c>
      <c r="Q4935" s="2">
        <v>0</v>
      </c>
      <c r="R4935" s="2">
        <v>0</v>
      </c>
      <c r="S4935" s="2">
        <v>0</v>
      </c>
      <c r="T4935" s="2">
        <v>0</v>
      </c>
      <c r="U4935" s="2">
        <v>52.5</v>
      </c>
      <c r="V4935" t="s">
        <v>55</v>
      </c>
    </row>
    <row r="4936" spans="1:22" ht="15.75" hidden="1" thickBot="1" x14ac:dyDescent="0.3">
      <c r="A4936" t="s">
        <v>8153</v>
      </c>
      <c r="B4936" s="168" t="s">
        <v>10422</v>
      </c>
      <c r="C4936" t="s">
        <v>1</v>
      </c>
      <c r="D4936" t="s">
        <v>7706</v>
      </c>
      <c r="E4936" t="s">
        <v>10329</v>
      </c>
      <c r="F4936" t="s">
        <v>10330</v>
      </c>
      <c r="G4936">
        <v>6279</v>
      </c>
      <c r="H4936">
        <v>6279</v>
      </c>
      <c r="I4936">
        <v>6279</v>
      </c>
      <c r="J4936">
        <v>6279</v>
      </c>
      <c r="K4936">
        <v>0</v>
      </c>
      <c r="L4936" s="2">
        <v>0</v>
      </c>
      <c r="M4936" s="2">
        <v>0</v>
      </c>
      <c r="N4936" s="2">
        <v>0</v>
      </c>
      <c r="O4936" s="2">
        <v>81.2</v>
      </c>
      <c r="P4936" s="2">
        <v>0</v>
      </c>
      <c r="Q4936" s="2">
        <v>0</v>
      </c>
      <c r="R4936" s="2">
        <v>0</v>
      </c>
      <c r="S4936" s="2">
        <v>0</v>
      </c>
      <c r="T4936" s="2">
        <v>0</v>
      </c>
      <c r="U4936" s="2">
        <v>81.2</v>
      </c>
      <c r="V4936" t="s">
        <v>55</v>
      </c>
    </row>
    <row r="4937" spans="1:22" ht="15.75" hidden="1" thickBot="1" x14ac:dyDescent="0.3">
      <c r="A4937" t="s">
        <v>8153</v>
      </c>
      <c r="B4937" s="6" t="s">
        <v>10395</v>
      </c>
      <c r="C4937" t="s">
        <v>1</v>
      </c>
      <c r="D4937" t="s">
        <v>7706</v>
      </c>
      <c r="E4937" t="s">
        <v>10329</v>
      </c>
      <c r="F4937" t="s">
        <v>10330</v>
      </c>
      <c r="G4937">
        <v>6278</v>
      </c>
      <c r="H4937">
        <v>6278</v>
      </c>
      <c r="I4937">
        <v>6278</v>
      </c>
      <c r="J4937">
        <v>6278</v>
      </c>
      <c r="K4937">
        <v>0</v>
      </c>
      <c r="L4937" s="2">
        <v>0</v>
      </c>
      <c r="M4937" s="2">
        <v>0</v>
      </c>
      <c r="N4937" s="2">
        <v>0</v>
      </c>
      <c r="O4937" s="2">
        <v>0</v>
      </c>
      <c r="P4937" s="2">
        <v>0</v>
      </c>
      <c r="Q4937" s="2">
        <v>0</v>
      </c>
      <c r="R4937" s="2">
        <v>0</v>
      </c>
      <c r="S4937" s="2">
        <v>0</v>
      </c>
      <c r="T4937" s="2">
        <v>0</v>
      </c>
      <c r="U4937" s="2">
        <v>0</v>
      </c>
      <c r="V4937" t="s">
        <v>55</v>
      </c>
    </row>
    <row r="4938" spans="1:22" ht="15.75" hidden="1" thickBot="1" x14ac:dyDescent="0.3">
      <c r="A4938" t="s">
        <v>8153</v>
      </c>
      <c r="B4938" s="168" t="s">
        <v>10422</v>
      </c>
      <c r="C4938" t="s">
        <v>1</v>
      </c>
      <c r="D4938" t="s">
        <v>7706</v>
      </c>
      <c r="E4938" t="s">
        <v>10329</v>
      </c>
      <c r="F4938" t="s">
        <v>10330</v>
      </c>
      <c r="G4938">
        <v>6277</v>
      </c>
      <c r="H4938">
        <v>6277</v>
      </c>
      <c r="I4938">
        <v>6277</v>
      </c>
      <c r="J4938">
        <v>6277</v>
      </c>
      <c r="K4938">
        <v>0</v>
      </c>
      <c r="L4938" s="2">
        <v>0</v>
      </c>
      <c r="M4938" s="2">
        <v>0</v>
      </c>
      <c r="N4938" s="2">
        <v>0</v>
      </c>
      <c r="O4938" s="2">
        <v>414</v>
      </c>
      <c r="P4938" s="2">
        <v>0</v>
      </c>
      <c r="Q4938" s="2">
        <v>0</v>
      </c>
      <c r="R4938" s="2">
        <v>0</v>
      </c>
      <c r="S4938" s="2">
        <v>0</v>
      </c>
      <c r="T4938" s="2">
        <v>0</v>
      </c>
      <c r="U4938" s="2">
        <v>414</v>
      </c>
      <c r="V4938" t="s">
        <v>55</v>
      </c>
    </row>
    <row r="4939" spans="1:22" ht="15.75" hidden="1" thickBot="1" x14ac:dyDescent="0.3">
      <c r="A4939" t="s">
        <v>8153</v>
      </c>
      <c r="B4939" s="168" t="s">
        <v>10422</v>
      </c>
      <c r="C4939" t="s">
        <v>1</v>
      </c>
      <c r="D4939" t="s">
        <v>7706</v>
      </c>
      <c r="E4939" t="s">
        <v>10329</v>
      </c>
      <c r="F4939" t="s">
        <v>10330</v>
      </c>
      <c r="G4939">
        <v>6276</v>
      </c>
      <c r="H4939">
        <v>6276</v>
      </c>
      <c r="I4939">
        <v>6276</v>
      </c>
      <c r="J4939">
        <v>6276</v>
      </c>
      <c r="K4939">
        <v>0</v>
      </c>
      <c r="L4939" s="2">
        <v>0</v>
      </c>
      <c r="M4939" s="2">
        <v>0</v>
      </c>
      <c r="N4939" s="2">
        <v>0</v>
      </c>
      <c r="O4939" s="2">
        <v>42</v>
      </c>
      <c r="P4939" s="2">
        <v>0</v>
      </c>
      <c r="Q4939" s="2">
        <v>0</v>
      </c>
      <c r="R4939" s="2">
        <v>0</v>
      </c>
      <c r="S4939" s="2">
        <v>0</v>
      </c>
      <c r="T4939" s="2">
        <v>0</v>
      </c>
      <c r="U4939" s="2">
        <v>42</v>
      </c>
      <c r="V4939" t="s">
        <v>55</v>
      </c>
    </row>
    <row r="4940" spans="1:22" ht="15.75" hidden="1" thickBot="1" x14ac:dyDescent="0.3">
      <c r="A4940" t="s">
        <v>8153</v>
      </c>
      <c r="B4940" s="168" t="s">
        <v>10422</v>
      </c>
      <c r="C4940" t="s">
        <v>1</v>
      </c>
      <c r="D4940" t="s">
        <v>7706</v>
      </c>
      <c r="E4940" t="s">
        <v>10329</v>
      </c>
      <c r="F4940" t="s">
        <v>10330</v>
      </c>
      <c r="G4940">
        <v>6275</v>
      </c>
      <c r="H4940">
        <v>6275</v>
      </c>
      <c r="I4940">
        <v>6275</v>
      </c>
      <c r="J4940">
        <v>6275</v>
      </c>
      <c r="K4940">
        <v>0</v>
      </c>
      <c r="L4940" s="2">
        <v>0</v>
      </c>
      <c r="M4940" s="2">
        <v>0</v>
      </c>
      <c r="N4940" s="2">
        <v>0</v>
      </c>
      <c r="O4940" s="2">
        <v>310</v>
      </c>
      <c r="P4940" s="2">
        <v>0</v>
      </c>
      <c r="Q4940" s="2">
        <v>0</v>
      </c>
      <c r="R4940" s="2">
        <v>0</v>
      </c>
      <c r="S4940" s="2">
        <v>0</v>
      </c>
      <c r="T4940" s="2">
        <v>0</v>
      </c>
      <c r="U4940" s="2">
        <v>310</v>
      </c>
      <c r="V4940" t="s">
        <v>55</v>
      </c>
    </row>
    <row r="4941" spans="1:22" ht="15.75" hidden="1" thickBot="1" x14ac:dyDescent="0.3">
      <c r="A4941" t="s">
        <v>8153</v>
      </c>
      <c r="B4941" s="168" t="s">
        <v>10422</v>
      </c>
      <c r="C4941" t="s">
        <v>1</v>
      </c>
      <c r="D4941" t="s">
        <v>7706</v>
      </c>
      <c r="E4941" t="s">
        <v>10329</v>
      </c>
      <c r="F4941" t="s">
        <v>10330</v>
      </c>
      <c r="G4941">
        <v>6274</v>
      </c>
      <c r="H4941">
        <v>6274</v>
      </c>
      <c r="I4941">
        <v>6274</v>
      </c>
      <c r="J4941">
        <v>6274</v>
      </c>
      <c r="K4941">
        <v>0</v>
      </c>
      <c r="L4941" s="2">
        <v>0</v>
      </c>
      <c r="M4941" s="2">
        <v>0</v>
      </c>
      <c r="N4941" s="2">
        <v>0</v>
      </c>
      <c r="O4941" s="2">
        <v>450.8</v>
      </c>
      <c r="P4941" s="2">
        <v>0</v>
      </c>
      <c r="Q4941" s="2">
        <v>0</v>
      </c>
      <c r="R4941" s="2">
        <v>0</v>
      </c>
      <c r="S4941" s="2">
        <v>0</v>
      </c>
      <c r="T4941" s="2">
        <v>0</v>
      </c>
      <c r="U4941" s="2">
        <v>450.8</v>
      </c>
      <c r="V4941" t="s">
        <v>55</v>
      </c>
    </row>
    <row r="4942" spans="1:22" ht="15.75" hidden="1" thickBot="1" x14ac:dyDescent="0.3">
      <c r="A4942" t="s">
        <v>8153</v>
      </c>
      <c r="B4942" s="168" t="s">
        <v>10422</v>
      </c>
      <c r="C4942" t="s">
        <v>1</v>
      </c>
      <c r="D4942" t="s">
        <v>7706</v>
      </c>
      <c r="E4942" t="s">
        <v>10329</v>
      </c>
      <c r="F4942" t="s">
        <v>10330</v>
      </c>
      <c r="G4942">
        <v>6273</v>
      </c>
      <c r="H4942">
        <v>6273</v>
      </c>
      <c r="I4942">
        <v>6273</v>
      </c>
      <c r="J4942">
        <v>6273</v>
      </c>
      <c r="K4942">
        <v>0</v>
      </c>
      <c r="L4942" s="2">
        <v>0</v>
      </c>
      <c r="M4942" s="2">
        <v>0</v>
      </c>
      <c r="N4942" s="2">
        <v>0</v>
      </c>
      <c r="O4942" s="2">
        <v>131</v>
      </c>
      <c r="P4942" s="2">
        <v>0</v>
      </c>
      <c r="Q4942" s="2">
        <v>0</v>
      </c>
      <c r="R4942" s="2">
        <v>0</v>
      </c>
      <c r="S4942" s="2">
        <v>0</v>
      </c>
      <c r="T4942" s="2">
        <v>0</v>
      </c>
      <c r="U4942" s="2">
        <v>131</v>
      </c>
      <c r="V4942" t="s">
        <v>55</v>
      </c>
    </row>
    <row r="4943" spans="1:22" ht="15.75" hidden="1" thickBot="1" x14ac:dyDescent="0.3">
      <c r="A4943" t="s">
        <v>8153</v>
      </c>
      <c r="B4943" s="168" t="s">
        <v>10422</v>
      </c>
      <c r="C4943" t="s">
        <v>1</v>
      </c>
      <c r="D4943" t="s">
        <v>7706</v>
      </c>
      <c r="E4943" t="s">
        <v>10329</v>
      </c>
      <c r="F4943" t="s">
        <v>10330</v>
      </c>
      <c r="G4943">
        <v>6272</v>
      </c>
      <c r="H4943">
        <v>6272</v>
      </c>
      <c r="I4943">
        <v>6272</v>
      </c>
      <c r="J4943">
        <v>6272</v>
      </c>
      <c r="K4943">
        <v>0</v>
      </c>
      <c r="L4943" s="2">
        <v>0</v>
      </c>
      <c r="M4943" s="2">
        <v>0</v>
      </c>
      <c r="N4943" s="2">
        <v>0</v>
      </c>
      <c r="O4943" s="2">
        <v>605</v>
      </c>
      <c r="P4943" s="2">
        <v>0</v>
      </c>
      <c r="Q4943" s="2">
        <v>0</v>
      </c>
      <c r="R4943" s="2">
        <v>0</v>
      </c>
      <c r="S4943" s="2">
        <v>0</v>
      </c>
      <c r="T4943" s="2">
        <v>0</v>
      </c>
      <c r="U4943" s="2">
        <v>605</v>
      </c>
      <c r="V4943" t="s">
        <v>55</v>
      </c>
    </row>
    <row r="4944" spans="1:22" ht="15.75" hidden="1" thickBot="1" x14ac:dyDescent="0.3">
      <c r="A4944" t="s">
        <v>8153</v>
      </c>
      <c r="B4944" s="168" t="s">
        <v>10422</v>
      </c>
      <c r="C4944" t="s">
        <v>1</v>
      </c>
      <c r="D4944" t="s">
        <v>7706</v>
      </c>
      <c r="E4944" t="s">
        <v>10329</v>
      </c>
      <c r="F4944" t="s">
        <v>10330</v>
      </c>
      <c r="G4944">
        <v>6271</v>
      </c>
      <c r="H4944">
        <v>6271</v>
      </c>
      <c r="I4944">
        <v>6271</v>
      </c>
      <c r="J4944">
        <v>6271</v>
      </c>
      <c r="K4944">
        <v>0</v>
      </c>
      <c r="L4944" s="2">
        <v>0</v>
      </c>
      <c r="M4944" s="2">
        <v>0</v>
      </c>
      <c r="N4944" s="2">
        <v>0</v>
      </c>
      <c r="O4944" s="2">
        <v>33.5</v>
      </c>
      <c r="P4944" s="2">
        <v>0</v>
      </c>
      <c r="Q4944" s="2">
        <v>0</v>
      </c>
      <c r="R4944" s="2">
        <v>0</v>
      </c>
      <c r="S4944" s="2">
        <v>0</v>
      </c>
      <c r="T4944" s="2">
        <v>0</v>
      </c>
      <c r="U4944" s="2">
        <v>33.5</v>
      </c>
      <c r="V4944" t="s">
        <v>55</v>
      </c>
    </row>
    <row r="4945" spans="1:22" ht="15.75" hidden="1" thickBot="1" x14ac:dyDescent="0.3">
      <c r="A4945" t="s">
        <v>8153</v>
      </c>
      <c r="B4945" s="168" t="s">
        <v>10422</v>
      </c>
      <c r="C4945" t="s">
        <v>1</v>
      </c>
      <c r="D4945" t="s">
        <v>7706</v>
      </c>
      <c r="E4945" t="s">
        <v>10329</v>
      </c>
      <c r="F4945" t="s">
        <v>10330</v>
      </c>
      <c r="G4945">
        <v>6270</v>
      </c>
      <c r="H4945">
        <v>6270</v>
      </c>
      <c r="I4945">
        <v>6270</v>
      </c>
      <c r="J4945">
        <v>6270</v>
      </c>
      <c r="K4945">
        <v>0</v>
      </c>
      <c r="L4945" s="2">
        <v>0</v>
      </c>
      <c r="M4945" s="2">
        <v>0</v>
      </c>
      <c r="N4945" s="2">
        <v>0</v>
      </c>
      <c r="O4945" s="2">
        <v>10.5</v>
      </c>
      <c r="P4945" s="2">
        <v>0</v>
      </c>
      <c r="Q4945" s="2">
        <v>0</v>
      </c>
      <c r="R4945" s="2">
        <v>0</v>
      </c>
      <c r="S4945" s="2">
        <v>0</v>
      </c>
      <c r="T4945" s="2">
        <v>0</v>
      </c>
      <c r="U4945" s="2">
        <v>10.5</v>
      </c>
      <c r="V4945" t="s">
        <v>55</v>
      </c>
    </row>
    <row r="4946" spans="1:22" ht="15.75" hidden="1" thickBot="1" x14ac:dyDescent="0.3">
      <c r="A4946" t="s">
        <v>8153</v>
      </c>
      <c r="B4946" s="168" t="s">
        <v>10422</v>
      </c>
      <c r="C4946" t="s">
        <v>1</v>
      </c>
      <c r="D4946" t="s">
        <v>7706</v>
      </c>
      <c r="E4946" t="s">
        <v>10329</v>
      </c>
      <c r="F4946" t="s">
        <v>10330</v>
      </c>
      <c r="G4946">
        <v>6269</v>
      </c>
      <c r="H4946">
        <v>6269</v>
      </c>
      <c r="I4946">
        <v>6269</v>
      </c>
      <c r="J4946">
        <v>6269</v>
      </c>
      <c r="K4946">
        <v>0</v>
      </c>
      <c r="L4946" s="2">
        <v>0</v>
      </c>
      <c r="M4946" s="2">
        <v>0</v>
      </c>
      <c r="N4946" s="2">
        <v>0</v>
      </c>
      <c r="O4946" s="2">
        <v>31.5</v>
      </c>
      <c r="P4946" s="2">
        <v>0</v>
      </c>
      <c r="Q4946" s="2">
        <v>0</v>
      </c>
      <c r="R4946" s="2">
        <v>0</v>
      </c>
      <c r="S4946" s="2">
        <v>0</v>
      </c>
      <c r="T4946" s="2">
        <v>0</v>
      </c>
      <c r="U4946" s="2">
        <v>31.5</v>
      </c>
      <c r="V4946" t="s">
        <v>55</v>
      </c>
    </row>
    <row r="4947" spans="1:22" ht="15.75" hidden="1" thickBot="1" x14ac:dyDescent="0.3">
      <c r="A4947" t="s">
        <v>8153</v>
      </c>
      <c r="B4947" s="168" t="s">
        <v>10422</v>
      </c>
      <c r="C4947" t="s">
        <v>1</v>
      </c>
      <c r="D4947" t="s">
        <v>7706</v>
      </c>
      <c r="E4947" t="s">
        <v>10329</v>
      </c>
      <c r="F4947" t="s">
        <v>10330</v>
      </c>
      <c r="G4947">
        <v>6268</v>
      </c>
      <c r="H4947">
        <v>6268</v>
      </c>
      <c r="I4947">
        <v>6268</v>
      </c>
      <c r="J4947">
        <v>6268</v>
      </c>
      <c r="K4947">
        <v>0</v>
      </c>
      <c r="L4947" s="2">
        <v>0</v>
      </c>
      <c r="M4947" s="2">
        <v>0</v>
      </c>
      <c r="N4947" s="2">
        <v>0</v>
      </c>
      <c r="O4947" s="2">
        <v>114.98</v>
      </c>
      <c r="P4947" s="2">
        <v>0</v>
      </c>
      <c r="Q4947" s="2">
        <v>0</v>
      </c>
      <c r="R4947" s="2">
        <v>0</v>
      </c>
      <c r="S4947" s="2">
        <v>0</v>
      </c>
      <c r="T4947" s="2">
        <v>0</v>
      </c>
      <c r="U4947" s="2">
        <v>114.98</v>
      </c>
      <c r="V4947" t="s">
        <v>55</v>
      </c>
    </row>
    <row r="4948" spans="1:22" ht="15.75" hidden="1" thickBot="1" x14ac:dyDescent="0.3">
      <c r="A4948" t="s">
        <v>8153</v>
      </c>
      <c r="B4948" s="168" t="s">
        <v>10422</v>
      </c>
      <c r="C4948" t="s">
        <v>1</v>
      </c>
      <c r="D4948" t="s">
        <v>7706</v>
      </c>
      <c r="E4948" t="s">
        <v>10329</v>
      </c>
      <c r="F4948" t="s">
        <v>10330</v>
      </c>
      <c r="G4948">
        <v>6267</v>
      </c>
      <c r="H4948">
        <v>6267</v>
      </c>
      <c r="I4948">
        <v>6267</v>
      </c>
      <c r="J4948">
        <v>6267</v>
      </c>
      <c r="K4948">
        <v>0</v>
      </c>
      <c r="L4948" s="2">
        <v>0</v>
      </c>
      <c r="M4948" s="2">
        <v>0</v>
      </c>
      <c r="N4948" s="2">
        <v>0</v>
      </c>
      <c r="O4948" s="2">
        <v>38.659999999999997</v>
      </c>
      <c r="P4948" s="2">
        <v>0</v>
      </c>
      <c r="Q4948" s="2">
        <v>0</v>
      </c>
      <c r="R4948" s="2">
        <v>0</v>
      </c>
      <c r="S4948" s="2">
        <v>0</v>
      </c>
      <c r="T4948" s="2">
        <v>0</v>
      </c>
      <c r="U4948" s="2">
        <v>38.659999999999997</v>
      </c>
      <c r="V4948" t="s">
        <v>55</v>
      </c>
    </row>
    <row r="4949" spans="1:22" ht="15.75" hidden="1" thickBot="1" x14ac:dyDescent="0.3">
      <c r="A4949" t="s">
        <v>8153</v>
      </c>
      <c r="B4949" s="168" t="s">
        <v>10422</v>
      </c>
      <c r="C4949" t="s">
        <v>1</v>
      </c>
      <c r="D4949" t="s">
        <v>7706</v>
      </c>
      <c r="E4949" t="s">
        <v>10329</v>
      </c>
      <c r="F4949" t="s">
        <v>10330</v>
      </c>
      <c r="G4949">
        <v>6266</v>
      </c>
      <c r="H4949">
        <v>6266</v>
      </c>
      <c r="I4949">
        <v>6266</v>
      </c>
      <c r="J4949">
        <v>6266</v>
      </c>
      <c r="K4949">
        <v>0</v>
      </c>
      <c r="L4949" s="2">
        <v>0</v>
      </c>
      <c r="M4949" s="2">
        <v>0</v>
      </c>
      <c r="N4949" s="2">
        <v>0</v>
      </c>
      <c r="O4949" s="2">
        <v>98.8</v>
      </c>
      <c r="P4949" s="2">
        <v>0</v>
      </c>
      <c r="Q4949" s="2">
        <v>0</v>
      </c>
      <c r="R4949" s="2">
        <v>0</v>
      </c>
      <c r="S4949" s="2">
        <v>0</v>
      </c>
      <c r="T4949" s="2">
        <v>0</v>
      </c>
      <c r="U4949" s="2">
        <v>98.8</v>
      </c>
      <c r="V4949" t="s">
        <v>55</v>
      </c>
    </row>
    <row r="4950" spans="1:22" ht="15.75" hidden="1" thickBot="1" x14ac:dyDescent="0.3">
      <c r="A4950" t="s">
        <v>8153</v>
      </c>
      <c r="B4950" s="168" t="s">
        <v>10422</v>
      </c>
      <c r="C4950" t="s">
        <v>1</v>
      </c>
      <c r="D4950" t="s">
        <v>7706</v>
      </c>
      <c r="E4950" t="s">
        <v>10329</v>
      </c>
      <c r="F4950" t="s">
        <v>10330</v>
      </c>
      <c r="G4950">
        <v>6265</v>
      </c>
      <c r="H4950">
        <v>6265</v>
      </c>
      <c r="I4950">
        <v>6265</v>
      </c>
      <c r="J4950">
        <v>6265</v>
      </c>
      <c r="K4950">
        <v>0</v>
      </c>
      <c r="L4950" s="2">
        <v>0</v>
      </c>
      <c r="M4950" s="2">
        <v>0</v>
      </c>
      <c r="N4950" s="2">
        <v>0</v>
      </c>
      <c r="O4950" s="2">
        <v>55</v>
      </c>
      <c r="P4950" s="2">
        <v>0</v>
      </c>
      <c r="Q4950" s="2">
        <v>0</v>
      </c>
      <c r="R4950" s="2">
        <v>0</v>
      </c>
      <c r="S4950" s="2">
        <v>0</v>
      </c>
      <c r="T4950" s="2">
        <v>0</v>
      </c>
      <c r="U4950" s="2">
        <v>55</v>
      </c>
      <c r="V4950" t="s">
        <v>55</v>
      </c>
    </row>
    <row r="4951" spans="1:22" ht="15.75" hidden="1" thickBot="1" x14ac:dyDescent="0.3">
      <c r="A4951" t="s">
        <v>8153</v>
      </c>
      <c r="B4951" s="168" t="s">
        <v>10422</v>
      </c>
      <c r="C4951" t="s">
        <v>1</v>
      </c>
      <c r="D4951" t="s">
        <v>7706</v>
      </c>
      <c r="E4951" t="s">
        <v>10329</v>
      </c>
      <c r="F4951" t="s">
        <v>10330</v>
      </c>
      <c r="G4951">
        <v>6264</v>
      </c>
      <c r="H4951">
        <v>6264</v>
      </c>
      <c r="I4951">
        <v>6264</v>
      </c>
      <c r="J4951">
        <v>6264</v>
      </c>
      <c r="K4951">
        <v>0</v>
      </c>
      <c r="L4951" s="2">
        <v>0</v>
      </c>
      <c r="M4951" s="2">
        <v>0</v>
      </c>
      <c r="N4951" s="2">
        <v>0</v>
      </c>
      <c r="O4951" s="2">
        <v>502</v>
      </c>
      <c r="P4951" s="2">
        <v>0</v>
      </c>
      <c r="Q4951" s="2">
        <v>0</v>
      </c>
      <c r="R4951" s="2">
        <v>0</v>
      </c>
      <c r="S4951" s="2">
        <v>0</v>
      </c>
      <c r="T4951" s="2">
        <v>0</v>
      </c>
      <c r="U4951" s="2">
        <v>502</v>
      </c>
      <c r="V4951" t="s">
        <v>55</v>
      </c>
    </row>
    <row r="4952" spans="1:22" ht="15.75" hidden="1" thickBot="1" x14ac:dyDescent="0.3">
      <c r="A4952" t="s">
        <v>8153</v>
      </c>
      <c r="B4952" s="168" t="s">
        <v>10422</v>
      </c>
      <c r="C4952" t="s">
        <v>1</v>
      </c>
      <c r="D4952" t="s">
        <v>7706</v>
      </c>
      <c r="E4952" t="s">
        <v>10329</v>
      </c>
      <c r="F4952" t="s">
        <v>10330</v>
      </c>
      <c r="G4952">
        <v>6263</v>
      </c>
      <c r="H4952">
        <v>6263</v>
      </c>
      <c r="I4952">
        <v>6263</v>
      </c>
      <c r="J4952">
        <v>6263</v>
      </c>
      <c r="K4952">
        <v>0</v>
      </c>
      <c r="L4952" s="2">
        <v>0</v>
      </c>
      <c r="M4952" s="2">
        <v>0</v>
      </c>
      <c r="N4952" s="2">
        <v>0</v>
      </c>
      <c r="O4952" s="2">
        <v>456</v>
      </c>
      <c r="P4952" s="2">
        <v>0</v>
      </c>
      <c r="Q4952" s="2">
        <v>0</v>
      </c>
      <c r="R4952" s="2">
        <v>0</v>
      </c>
      <c r="S4952" s="2">
        <v>0</v>
      </c>
      <c r="T4952" s="2">
        <v>0</v>
      </c>
      <c r="U4952" s="2">
        <v>456</v>
      </c>
      <c r="V4952" t="s">
        <v>55</v>
      </c>
    </row>
    <row r="4953" spans="1:22" ht="15.75" hidden="1" thickBot="1" x14ac:dyDescent="0.3">
      <c r="A4953" t="s">
        <v>8153</v>
      </c>
      <c r="B4953" s="168" t="s">
        <v>10422</v>
      </c>
      <c r="C4953" t="s">
        <v>1</v>
      </c>
      <c r="D4953" t="s">
        <v>7706</v>
      </c>
      <c r="E4953" t="s">
        <v>10329</v>
      </c>
      <c r="F4953" t="s">
        <v>10330</v>
      </c>
      <c r="G4953">
        <v>6262</v>
      </c>
      <c r="H4953">
        <v>6262</v>
      </c>
      <c r="I4953">
        <v>6262</v>
      </c>
      <c r="J4953">
        <v>6262</v>
      </c>
      <c r="K4953">
        <v>0</v>
      </c>
      <c r="L4953" s="2">
        <v>0</v>
      </c>
      <c r="M4953" s="2">
        <v>0</v>
      </c>
      <c r="N4953" s="2">
        <v>0</v>
      </c>
      <c r="O4953" s="2">
        <v>549.5</v>
      </c>
      <c r="P4953" s="2">
        <v>0</v>
      </c>
      <c r="Q4953" s="2">
        <v>0</v>
      </c>
      <c r="R4953" s="2">
        <v>0</v>
      </c>
      <c r="S4953" s="2">
        <v>0</v>
      </c>
      <c r="T4953" s="2">
        <v>0</v>
      </c>
      <c r="U4953" s="2">
        <v>549.5</v>
      </c>
      <c r="V4953" t="s">
        <v>55</v>
      </c>
    </row>
    <row r="4954" spans="1:22" ht="15.75" hidden="1" thickBot="1" x14ac:dyDescent="0.3">
      <c r="A4954" t="s">
        <v>8153</v>
      </c>
      <c r="B4954" s="168" t="s">
        <v>10422</v>
      </c>
      <c r="C4954" t="s">
        <v>1</v>
      </c>
      <c r="D4954" t="s">
        <v>7706</v>
      </c>
      <c r="E4954" t="s">
        <v>10329</v>
      </c>
      <c r="F4954" t="s">
        <v>10330</v>
      </c>
      <c r="G4954">
        <v>6261</v>
      </c>
      <c r="H4954">
        <v>6261</v>
      </c>
      <c r="I4954">
        <v>6261</v>
      </c>
      <c r="J4954">
        <v>6261</v>
      </c>
      <c r="K4954">
        <v>0</v>
      </c>
      <c r="L4954" s="2">
        <v>0</v>
      </c>
      <c r="M4954" s="2">
        <v>0</v>
      </c>
      <c r="N4954" s="2">
        <v>0</v>
      </c>
      <c r="O4954" s="2">
        <v>35</v>
      </c>
      <c r="P4954" s="2">
        <v>0</v>
      </c>
      <c r="Q4954" s="2">
        <v>0</v>
      </c>
      <c r="R4954" s="2">
        <v>0</v>
      </c>
      <c r="S4954" s="2">
        <v>0</v>
      </c>
      <c r="T4954" s="2">
        <v>0</v>
      </c>
      <c r="U4954" s="2">
        <v>35</v>
      </c>
      <c r="V4954" t="s">
        <v>55</v>
      </c>
    </row>
    <row r="4955" spans="1:22" ht="15.75" hidden="1" thickBot="1" x14ac:dyDescent="0.3">
      <c r="A4955" t="s">
        <v>8153</v>
      </c>
      <c r="B4955" s="168" t="s">
        <v>10422</v>
      </c>
      <c r="C4955" t="s">
        <v>1</v>
      </c>
      <c r="D4955" t="s">
        <v>7706</v>
      </c>
      <c r="E4955" t="s">
        <v>10329</v>
      </c>
      <c r="F4955" t="s">
        <v>10330</v>
      </c>
      <c r="G4955">
        <v>6260</v>
      </c>
      <c r="H4955">
        <v>6260</v>
      </c>
      <c r="I4955">
        <v>6260</v>
      </c>
      <c r="J4955">
        <v>6260</v>
      </c>
      <c r="K4955">
        <v>0</v>
      </c>
      <c r="L4955" s="2">
        <v>0</v>
      </c>
      <c r="M4955" s="2">
        <v>0</v>
      </c>
      <c r="N4955" s="2">
        <v>0</v>
      </c>
      <c r="O4955" s="2">
        <v>378.74</v>
      </c>
      <c r="P4955" s="2">
        <v>0</v>
      </c>
      <c r="Q4955" s="2">
        <v>0</v>
      </c>
      <c r="R4955" s="2">
        <v>0</v>
      </c>
      <c r="S4955" s="2">
        <v>0</v>
      </c>
      <c r="T4955" s="2">
        <v>0</v>
      </c>
      <c r="U4955" s="2">
        <v>378.74</v>
      </c>
      <c r="V4955" t="s">
        <v>55</v>
      </c>
    </row>
    <row r="4956" spans="1:22" ht="15.75" hidden="1" thickBot="1" x14ac:dyDescent="0.3">
      <c r="A4956" t="s">
        <v>8153</v>
      </c>
      <c r="B4956" s="168" t="s">
        <v>10422</v>
      </c>
      <c r="C4956" t="s">
        <v>1</v>
      </c>
      <c r="D4956" t="s">
        <v>7706</v>
      </c>
      <c r="E4956" t="s">
        <v>10329</v>
      </c>
      <c r="F4956" t="s">
        <v>10330</v>
      </c>
      <c r="G4956">
        <v>6259</v>
      </c>
      <c r="H4956">
        <v>6259</v>
      </c>
      <c r="I4956">
        <v>6259</v>
      </c>
      <c r="J4956">
        <v>6259</v>
      </c>
      <c r="K4956">
        <v>0</v>
      </c>
      <c r="L4956" s="2">
        <v>0</v>
      </c>
      <c r="M4956" s="2">
        <v>0</v>
      </c>
      <c r="N4956" s="2">
        <v>0</v>
      </c>
      <c r="O4956" s="2">
        <v>22.5</v>
      </c>
      <c r="P4956" s="2">
        <v>0</v>
      </c>
      <c r="Q4956" s="2">
        <v>0</v>
      </c>
      <c r="R4956" s="2">
        <v>0</v>
      </c>
      <c r="S4956" s="2">
        <v>0</v>
      </c>
      <c r="T4956" s="2">
        <v>0</v>
      </c>
      <c r="U4956" s="2">
        <v>22.5</v>
      </c>
      <c r="V4956" t="s">
        <v>55</v>
      </c>
    </row>
    <row r="4957" spans="1:22" ht="15.75" hidden="1" thickBot="1" x14ac:dyDescent="0.3">
      <c r="A4957" t="s">
        <v>8153</v>
      </c>
      <c r="B4957" s="168" t="s">
        <v>10422</v>
      </c>
      <c r="C4957" t="s">
        <v>1</v>
      </c>
      <c r="D4957" t="s">
        <v>7706</v>
      </c>
      <c r="E4957" t="s">
        <v>10329</v>
      </c>
      <c r="F4957" t="s">
        <v>10330</v>
      </c>
      <c r="G4957">
        <v>6258</v>
      </c>
      <c r="H4957">
        <v>6258</v>
      </c>
      <c r="I4957">
        <v>6258</v>
      </c>
      <c r="J4957">
        <v>6258</v>
      </c>
      <c r="K4957">
        <v>0</v>
      </c>
      <c r="L4957" s="2">
        <v>0</v>
      </c>
      <c r="M4957" s="2">
        <v>0</v>
      </c>
      <c r="N4957" s="2">
        <v>0</v>
      </c>
      <c r="O4957" s="2">
        <v>388.9</v>
      </c>
      <c r="P4957" s="2">
        <v>0</v>
      </c>
      <c r="Q4957" s="2">
        <v>0</v>
      </c>
      <c r="R4957" s="2">
        <v>0</v>
      </c>
      <c r="S4957" s="2">
        <v>0</v>
      </c>
      <c r="T4957" s="2">
        <v>0</v>
      </c>
      <c r="U4957" s="2">
        <v>388.9</v>
      </c>
      <c r="V4957" t="s">
        <v>55</v>
      </c>
    </row>
    <row r="4958" spans="1:22" ht="15.75" hidden="1" thickBot="1" x14ac:dyDescent="0.3">
      <c r="A4958" t="s">
        <v>8153</v>
      </c>
      <c r="B4958" s="168" t="s">
        <v>10422</v>
      </c>
      <c r="C4958" t="s">
        <v>1</v>
      </c>
      <c r="D4958" t="s">
        <v>7706</v>
      </c>
      <c r="E4958" t="s">
        <v>10329</v>
      </c>
      <c r="F4958" t="s">
        <v>10330</v>
      </c>
      <c r="G4958">
        <v>6257</v>
      </c>
      <c r="H4958">
        <v>6257</v>
      </c>
      <c r="I4958">
        <v>6257</v>
      </c>
      <c r="J4958">
        <v>6257</v>
      </c>
      <c r="K4958">
        <v>0</v>
      </c>
      <c r="L4958" s="2">
        <v>0</v>
      </c>
      <c r="M4958" s="2">
        <v>0</v>
      </c>
      <c r="N4958" s="2">
        <v>0</v>
      </c>
      <c r="O4958" s="2">
        <v>10</v>
      </c>
      <c r="P4958" s="2">
        <v>0</v>
      </c>
      <c r="Q4958" s="2">
        <v>0</v>
      </c>
      <c r="R4958" s="2">
        <v>0</v>
      </c>
      <c r="S4958" s="2">
        <v>0</v>
      </c>
      <c r="T4958" s="2">
        <v>0</v>
      </c>
      <c r="U4958" s="2">
        <v>10</v>
      </c>
      <c r="V4958" t="s">
        <v>55</v>
      </c>
    </row>
    <row r="4959" spans="1:22" ht="15.75" hidden="1" thickBot="1" x14ac:dyDescent="0.3">
      <c r="A4959" t="s">
        <v>8153</v>
      </c>
      <c r="B4959" s="168" t="s">
        <v>10422</v>
      </c>
      <c r="C4959" t="s">
        <v>1</v>
      </c>
      <c r="D4959" t="s">
        <v>7706</v>
      </c>
      <c r="E4959" t="s">
        <v>10329</v>
      </c>
      <c r="F4959" t="s">
        <v>10330</v>
      </c>
      <c r="G4959">
        <v>6256</v>
      </c>
      <c r="H4959">
        <v>6256</v>
      </c>
      <c r="I4959">
        <v>6256</v>
      </c>
      <c r="J4959">
        <v>6256</v>
      </c>
      <c r="K4959">
        <v>0</v>
      </c>
      <c r="L4959" s="2">
        <v>0</v>
      </c>
      <c r="M4959" s="2">
        <v>0</v>
      </c>
      <c r="N4959" s="2">
        <v>0</v>
      </c>
      <c r="O4959" s="2">
        <v>40</v>
      </c>
      <c r="P4959" s="2">
        <v>0</v>
      </c>
      <c r="Q4959" s="2">
        <v>0</v>
      </c>
      <c r="R4959" s="2">
        <v>0</v>
      </c>
      <c r="S4959" s="2">
        <v>0</v>
      </c>
      <c r="T4959" s="2">
        <v>0</v>
      </c>
      <c r="U4959" s="2">
        <v>40</v>
      </c>
      <c r="V4959" t="s">
        <v>55</v>
      </c>
    </row>
    <row r="4960" spans="1:22" ht="15.75" hidden="1" thickBot="1" x14ac:dyDescent="0.3">
      <c r="A4960" t="s">
        <v>8153</v>
      </c>
      <c r="B4960" s="168" t="s">
        <v>10422</v>
      </c>
      <c r="C4960" t="s">
        <v>1</v>
      </c>
      <c r="D4960" t="s">
        <v>7706</v>
      </c>
      <c r="E4960" t="s">
        <v>10329</v>
      </c>
      <c r="F4960" t="s">
        <v>10330</v>
      </c>
      <c r="G4960">
        <v>6255</v>
      </c>
      <c r="H4960">
        <v>6255</v>
      </c>
      <c r="I4960">
        <v>6255</v>
      </c>
      <c r="J4960">
        <v>6255</v>
      </c>
      <c r="K4960">
        <v>0</v>
      </c>
      <c r="L4960" s="2">
        <v>0</v>
      </c>
      <c r="M4960" s="2">
        <v>0</v>
      </c>
      <c r="N4960" s="2">
        <v>0</v>
      </c>
      <c r="O4960" s="2">
        <v>125.95</v>
      </c>
      <c r="P4960" s="2">
        <v>0</v>
      </c>
      <c r="Q4960" s="2">
        <v>0</v>
      </c>
      <c r="R4960" s="2">
        <v>0</v>
      </c>
      <c r="S4960" s="2">
        <v>0</v>
      </c>
      <c r="T4960" s="2">
        <v>0</v>
      </c>
      <c r="U4960" s="2">
        <v>125.95</v>
      </c>
      <c r="V4960" t="s">
        <v>55</v>
      </c>
    </row>
    <row r="4961" spans="1:22" ht="15.75" hidden="1" thickBot="1" x14ac:dyDescent="0.3">
      <c r="A4961" t="s">
        <v>8153</v>
      </c>
      <c r="B4961" s="168" t="s">
        <v>10422</v>
      </c>
      <c r="C4961" t="s">
        <v>1</v>
      </c>
      <c r="D4961" t="s">
        <v>7706</v>
      </c>
      <c r="E4961" t="s">
        <v>10329</v>
      </c>
      <c r="F4961" t="s">
        <v>10330</v>
      </c>
      <c r="G4961">
        <v>6254</v>
      </c>
      <c r="H4961">
        <v>6254</v>
      </c>
      <c r="I4961">
        <v>6254</v>
      </c>
      <c r="J4961">
        <v>6254</v>
      </c>
      <c r="K4961">
        <v>0</v>
      </c>
      <c r="L4961" s="2">
        <v>0</v>
      </c>
      <c r="M4961" s="2">
        <v>0</v>
      </c>
      <c r="N4961" s="2">
        <v>0</v>
      </c>
      <c r="O4961" s="2">
        <v>225</v>
      </c>
      <c r="P4961" s="2">
        <v>0</v>
      </c>
      <c r="Q4961" s="2">
        <v>0</v>
      </c>
      <c r="R4961" s="2">
        <v>0</v>
      </c>
      <c r="S4961" s="2">
        <v>0</v>
      </c>
      <c r="T4961" s="2">
        <v>0</v>
      </c>
      <c r="U4961" s="2">
        <v>225</v>
      </c>
      <c r="V4961" t="s">
        <v>55</v>
      </c>
    </row>
    <row r="4962" spans="1:22" ht="15.75" hidden="1" thickBot="1" x14ac:dyDescent="0.3">
      <c r="A4962" t="s">
        <v>8153</v>
      </c>
      <c r="B4962" s="168" t="s">
        <v>10422</v>
      </c>
      <c r="C4962" t="s">
        <v>1</v>
      </c>
      <c r="D4962" t="s">
        <v>7706</v>
      </c>
      <c r="E4962" t="s">
        <v>10329</v>
      </c>
      <c r="F4962" t="s">
        <v>10330</v>
      </c>
      <c r="G4962">
        <v>6253</v>
      </c>
      <c r="H4962">
        <v>6253</v>
      </c>
      <c r="I4962">
        <v>6253</v>
      </c>
      <c r="J4962">
        <v>6253</v>
      </c>
      <c r="K4962">
        <v>0</v>
      </c>
      <c r="L4962" s="2">
        <v>0</v>
      </c>
      <c r="M4962" s="2">
        <v>0</v>
      </c>
      <c r="N4962" s="2">
        <v>0</v>
      </c>
      <c r="O4962" s="2">
        <v>135</v>
      </c>
      <c r="P4962" s="2">
        <v>0</v>
      </c>
      <c r="Q4962" s="2">
        <v>0</v>
      </c>
      <c r="R4962" s="2">
        <v>0</v>
      </c>
      <c r="S4962" s="2">
        <v>0</v>
      </c>
      <c r="T4962" s="2">
        <v>0</v>
      </c>
      <c r="U4962" s="2">
        <v>135</v>
      </c>
      <c r="V4962" t="s">
        <v>55</v>
      </c>
    </row>
    <row r="4963" spans="1:22" ht="15.75" hidden="1" thickBot="1" x14ac:dyDescent="0.3">
      <c r="A4963" t="s">
        <v>8153</v>
      </c>
      <c r="B4963" s="168" t="s">
        <v>10422</v>
      </c>
      <c r="C4963" t="s">
        <v>1</v>
      </c>
      <c r="D4963" t="s">
        <v>7706</v>
      </c>
      <c r="E4963" t="s">
        <v>10329</v>
      </c>
      <c r="F4963" t="s">
        <v>10330</v>
      </c>
      <c r="G4963">
        <v>6252</v>
      </c>
      <c r="H4963">
        <v>6252</v>
      </c>
      <c r="I4963">
        <v>6252</v>
      </c>
      <c r="J4963">
        <v>6252</v>
      </c>
      <c r="K4963">
        <v>0</v>
      </c>
      <c r="L4963" s="2">
        <v>0</v>
      </c>
      <c r="M4963" s="2">
        <v>0</v>
      </c>
      <c r="N4963" s="2">
        <v>0</v>
      </c>
      <c r="O4963" s="2">
        <v>459</v>
      </c>
      <c r="P4963" s="2">
        <v>0</v>
      </c>
      <c r="Q4963" s="2">
        <v>0</v>
      </c>
      <c r="R4963" s="2">
        <v>0</v>
      </c>
      <c r="S4963" s="2">
        <v>0</v>
      </c>
      <c r="T4963" s="2">
        <v>0</v>
      </c>
      <c r="U4963" s="2">
        <v>459</v>
      </c>
      <c r="V4963" t="s">
        <v>55</v>
      </c>
    </row>
    <row r="4964" spans="1:22" ht="15.75" hidden="1" thickBot="1" x14ac:dyDescent="0.3">
      <c r="A4964" t="s">
        <v>8153</v>
      </c>
      <c r="B4964" s="168" t="s">
        <v>10422</v>
      </c>
      <c r="C4964" t="s">
        <v>1</v>
      </c>
      <c r="D4964" t="s">
        <v>7706</v>
      </c>
      <c r="E4964" t="s">
        <v>10329</v>
      </c>
      <c r="F4964" t="s">
        <v>10330</v>
      </c>
      <c r="G4964">
        <v>6251</v>
      </c>
      <c r="H4964">
        <v>6251</v>
      </c>
      <c r="I4964">
        <v>6251</v>
      </c>
      <c r="J4964">
        <v>6251</v>
      </c>
      <c r="K4964">
        <v>0</v>
      </c>
      <c r="L4964" s="2">
        <v>0</v>
      </c>
      <c r="M4964" s="2">
        <v>0</v>
      </c>
      <c r="N4964" s="2">
        <v>0</v>
      </c>
      <c r="O4964" s="2">
        <v>450</v>
      </c>
      <c r="P4964" s="2">
        <v>0</v>
      </c>
      <c r="Q4964" s="2">
        <v>0</v>
      </c>
      <c r="R4964" s="2">
        <v>0</v>
      </c>
      <c r="S4964" s="2">
        <v>0</v>
      </c>
      <c r="T4964" s="2">
        <v>0</v>
      </c>
      <c r="U4964" s="2">
        <v>450</v>
      </c>
      <c r="V4964" t="s">
        <v>55</v>
      </c>
    </row>
    <row r="4965" spans="1:22" ht="15.75" hidden="1" thickBot="1" x14ac:dyDescent="0.3">
      <c r="A4965" t="s">
        <v>8153</v>
      </c>
      <c r="B4965" s="168" t="s">
        <v>10422</v>
      </c>
      <c r="C4965" t="s">
        <v>1</v>
      </c>
      <c r="D4965" t="s">
        <v>7706</v>
      </c>
      <c r="E4965" t="s">
        <v>10329</v>
      </c>
      <c r="F4965" t="s">
        <v>10330</v>
      </c>
      <c r="G4965">
        <v>6250</v>
      </c>
      <c r="H4965">
        <v>6250</v>
      </c>
      <c r="I4965">
        <v>6250</v>
      </c>
      <c r="J4965">
        <v>6250</v>
      </c>
      <c r="K4965">
        <v>0</v>
      </c>
      <c r="L4965" s="2">
        <v>0</v>
      </c>
      <c r="M4965" s="2">
        <v>0</v>
      </c>
      <c r="N4965" s="2">
        <v>0</v>
      </c>
      <c r="O4965" s="2">
        <v>47.84</v>
      </c>
      <c r="P4965" s="2">
        <v>0</v>
      </c>
      <c r="Q4965" s="2">
        <v>0</v>
      </c>
      <c r="R4965" s="2">
        <v>0</v>
      </c>
      <c r="S4965" s="2">
        <v>0</v>
      </c>
      <c r="T4965" s="2">
        <v>0</v>
      </c>
      <c r="U4965" s="2">
        <v>47.84</v>
      </c>
      <c r="V4965" t="s">
        <v>55</v>
      </c>
    </row>
    <row r="4966" spans="1:22" ht="15.75" hidden="1" thickBot="1" x14ac:dyDescent="0.3">
      <c r="A4966" t="s">
        <v>8153</v>
      </c>
      <c r="B4966" s="168" t="s">
        <v>10421</v>
      </c>
      <c r="C4966" t="s">
        <v>1</v>
      </c>
      <c r="D4966" t="s">
        <v>7706</v>
      </c>
      <c r="E4966" t="s">
        <v>10329</v>
      </c>
      <c r="F4966" t="s">
        <v>10330</v>
      </c>
      <c r="G4966">
        <v>6249</v>
      </c>
      <c r="H4966">
        <v>6249</v>
      </c>
      <c r="I4966">
        <v>6249</v>
      </c>
      <c r="J4966">
        <v>6249</v>
      </c>
      <c r="K4966">
        <v>0</v>
      </c>
      <c r="L4966" s="2">
        <v>0</v>
      </c>
      <c r="M4966" s="2">
        <v>0</v>
      </c>
      <c r="N4966" s="2">
        <v>0</v>
      </c>
      <c r="O4966" s="2">
        <v>111.85</v>
      </c>
      <c r="P4966" s="2">
        <v>0</v>
      </c>
      <c r="Q4966" s="2">
        <v>0</v>
      </c>
      <c r="R4966" s="2">
        <v>0</v>
      </c>
      <c r="S4966" s="2">
        <v>0</v>
      </c>
      <c r="T4966" s="2">
        <v>0</v>
      </c>
      <c r="U4966" s="2">
        <v>111.85</v>
      </c>
      <c r="V4966" t="s">
        <v>55</v>
      </c>
    </row>
    <row r="4967" spans="1:22" ht="15.75" hidden="1" thickBot="1" x14ac:dyDescent="0.3">
      <c r="A4967" t="s">
        <v>8153</v>
      </c>
      <c r="B4967" s="168" t="s">
        <v>10421</v>
      </c>
      <c r="C4967" t="s">
        <v>1</v>
      </c>
      <c r="D4967" t="s">
        <v>7706</v>
      </c>
      <c r="E4967" t="s">
        <v>10329</v>
      </c>
      <c r="F4967" t="s">
        <v>10330</v>
      </c>
      <c r="G4967">
        <v>6248</v>
      </c>
      <c r="H4967">
        <v>6248</v>
      </c>
      <c r="I4967">
        <v>6248</v>
      </c>
      <c r="J4967">
        <v>6248</v>
      </c>
      <c r="K4967">
        <v>0</v>
      </c>
      <c r="L4967" s="2">
        <v>0</v>
      </c>
      <c r="M4967" s="2">
        <v>0</v>
      </c>
      <c r="N4967" s="2">
        <v>0</v>
      </c>
      <c r="O4967" s="2">
        <v>6.2</v>
      </c>
      <c r="P4967" s="2">
        <v>0</v>
      </c>
      <c r="Q4967" s="2">
        <v>0</v>
      </c>
      <c r="R4967" s="2">
        <v>0</v>
      </c>
      <c r="S4967" s="2">
        <v>0</v>
      </c>
      <c r="T4967" s="2">
        <v>0</v>
      </c>
      <c r="U4967" s="2">
        <v>6.2</v>
      </c>
      <c r="V4967" t="s">
        <v>55</v>
      </c>
    </row>
    <row r="4968" spans="1:22" ht="15.75" hidden="1" thickBot="1" x14ac:dyDescent="0.3">
      <c r="A4968" t="s">
        <v>8153</v>
      </c>
      <c r="B4968" s="168" t="s">
        <v>10421</v>
      </c>
      <c r="C4968" t="s">
        <v>1</v>
      </c>
      <c r="D4968" t="s">
        <v>7706</v>
      </c>
      <c r="E4968" t="s">
        <v>10329</v>
      </c>
      <c r="F4968" t="s">
        <v>10330</v>
      </c>
      <c r="G4968">
        <v>6247</v>
      </c>
      <c r="H4968">
        <v>6247</v>
      </c>
      <c r="I4968">
        <v>6247</v>
      </c>
      <c r="J4968">
        <v>6247</v>
      </c>
      <c r="K4968">
        <v>0</v>
      </c>
      <c r="L4968" s="2">
        <v>0</v>
      </c>
      <c r="M4968" s="2">
        <v>0</v>
      </c>
      <c r="N4968" s="2">
        <v>0</v>
      </c>
      <c r="O4968" s="2">
        <v>185.9</v>
      </c>
      <c r="P4968" s="2">
        <v>0</v>
      </c>
      <c r="Q4968" s="2">
        <v>0</v>
      </c>
      <c r="R4968" s="2">
        <v>0</v>
      </c>
      <c r="S4968" s="2">
        <v>0</v>
      </c>
      <c r="T4968" s="2">
        <v>0</v>
      </c>
      <c r="U4968" s="2">
        <v>185.9</v>
      </c>
      <c r="V4968" t="s">
        <v>55</v>
      </c>
    </row>
    <row r="4969" spans="1:22" ht="15.75" hidden="1" thickBot="1" x14ac:dyDescent="0.3">
      <c r="A4969" t="s">
        <v>8153</v>
      </c>
      <c r="B4969" s="168" t="s">
        <v>10421</v>
      </c>
      <c r="C4969" t="s">
        <v>1</v>
      </c>
      <c r="D4969" t="s">
        <v>7706</v>
      </c>
      <c r="E4969" t="s">
        <v>10329</v>
      </c>
      <c r="F4969" t="s">
        <v>10330</v>
      </c>
      <c r="G4969">
        <v>6246</v>
      </c>
      <c r="H4969">
        <v>6246</v>
      </c>
      <c r="I4969">
        <v>6246</v>
      </c>
      <c r="J4969">
        <v>6246</v>
      </c>
      <c r="K4969">
        <v>0</v>
      </c>
      <c r="L4969" s="2">
        <v>0</v>
      </c>
      <c r="M4969" s="2">
        <v>0</v>
      </c>
      <c r="N4969" s="2">
        <v>0</v>
      </c>
      <c r="O4969" s="2">
        <v>370</v>
      </c>
      <c r="P4969" s="2">
        <v>0</v>
      </c>
      <c r="Q4969" s="2">
        <v>0</v>
      </c>
      <c r="R4969" s="2">
        <v>0</v>
      </c>
      <c r="S4969" s="2">
        <v>0</v>
      </c>
      <c r="T4969" s="2">
        <v>0</v>
      </c>
      <c r="U4969" s="2">
        <v>370</v>
      </c>
      <c r="V4969" t="s">
        <v>55</v>
      </c>
    </row>
    <row r="4970" spans="1:22" ht="15.75" hidden="1" thickBot="1" x14ac:dyDescent="0.3">
      <c r="A4970" t="s">
        <v>8153</v>
      </c>
      <c r="B4970" s="168" t="s">
        <v>10421</v>
      </c>
      <c r="C4970" t="s">
        <v>1</v>
      </c>
      <c r="D4970" t="s">
        <v>7706</v>
      </c>
      <c r="E4970" t="s">
        <v>10329</v>
      </c>
      <c r="F4970" t="s">
        <v>10330</v>
      </c>
      <c r="G4970">
        <v>6245</v>
      </c>
      <c r="H4970">
        <v>6245</v>
      </c>
      <c r="I4970">
        <v>6245</v>
      </c>
      <c r="J4970">
        <v>6245</v>
      </c>
      <c r="K4970">
        <v>0</v>
      </c>
      <c r="L4970" s="2">
        <v>0</v>
      </c>
      <c r="M4970" s="2">
        <v>0</v>
      </c>
      <c r="N4970" s="2">
        <v>0</v>
      </c>
      <c r="O4970" s="2">
        <v>115</v>
      </c>
      <c r="P4970" s="2">
        <v>0</v>
      </c>
      <c r="Q4970" s="2">
        <v>0</v>
      </c>
      <c r="R4970" s="2">
        <v>0</v>
      </c>
      <c r="S4970" s="2">
        <v>0</v>
      </c>
      <c r="T4970" s="2">
        <v>0</v>
      </c>
      <c r="U4970" s="2">
        <v>115</v>
      </c>
      <c r="V4970" t="s">
        <v>55</v>
      </c>
    </row>
    <row r="4971" spans="1:22" ht="15.75" hidden="1" thickBot="1" x14ac:dyDescent="0.3">
      <c r="A4971" t="s">
        <v>8153</v>
      </c>
      <c r="B4971" s="168" t="s">
        <v>10421</v>
      </c>
      <c r="C4971" t="s">
        <v>1</v>
      </c>
      <c r="D4971" t="s">
        <v>7706</v>
      </c>
      <c r="E4971" t="s">
        <v>10329</v>
      </c>
      <c r="F4971" t="s">
        <v>10330</v>
      </c>
      <c r="G4971">
        <v>6244</v>
      </c>
      <c r="H4971">
        <v>6244</v>
      </c>
      <c r="I4971">
        <v>6244</v>
      </c>
      <c r="J4971">
        <v>6244</v>
      </c>
      <c r="K4971">
        <v>0</v>
      </c>
      <c r="L4971" s="2">
        <v>0</v>
      </c>
      <c r="M4971" s="2">
        <v>0</v>
      </c>
      <c r="N4971" s="2">
        <v>0</v>
      </c>
      <c r="O4971" s="2">
        <v>463</v>
      </c>
      <c r="P4971" s="2">
        <v>0</v>
      </c>
      <c r="Q4971" s="2">
        <v>0</v>
      </c>
      <c r="R4971" s="2">
        <v>0</v>
      </c>
      <c r="S4971" s="2">
        <v>0</v>
      </c>
      <c r="T4971" s="2">
        <v>0</v>
      </c>
      <c r="U4971" s="2">
        <v>463</v>
      </c>
      <c r="V4971" t="s">
        <v>55</v>
      </c>
    </row>
    <row r="4972" spans="1:22" ht="15.75" hidden="1" thickBot="1" x14ac:dyDescent="0.3">
      <c r="A4972" t="s">
        <v>8153</v>
      </c>
      <c r="B4972" s="168" t="s">
        <v>10421</v>
      </c>
      <c r="C4972" t="s">
        <v>1</v>
      </c>
      <c r="D4972" t="s">
        <v>7706</v>
      </c>
      <c r="E4972" t="s">
        <v>10329</v>
      </c>
      <c r="F4972" t="s">
        <v>10330</v>
      </c>
      <c r="G4972">
        <v>6243</v>
      </c>
      <c r="H4972">
        <v>6243</v>
      </c>
      <c r="I4972">
        <v>6243</v>
      </c>
      <c r="J4972">
        <v>6243</v>
      </c>
      <c r="K4972">
        <v>0</v>
      </c>
      <c r="L4972" s="2">
        <v>0</v>
      </c>
      <c r="M4972" s="2">
        <v>0</v>
      </c>
      <c r="N4972" s="2">
        <v>0</v>
      </c>
      <c r="O4972" s="2">
        <v>404.6</v>
      </c>
      <c r="P4972" s="2">
        <v>0</v>
      </c>
      <c r="Q4972" s="2">
        <v>0</v>
      </c>
      <c r="R4972" s="2">
        <v>0</v>
      </c>
      <c r="S4972" s="2">
        <v>0</v>
      </c>
      <c r="T4972" s="2">
        <v>0</v>
      </c>
      <c r="U4972" s="2">
        <v>404.6</v>
      </c>
      <c r="V4972" t="s">
        <v>55</v>
      </c>
    </row>
    <row r="4973" spans="1:22" ht="15.75" hidden="1" thickBot="1" x14ac:dyDescent="0.3">
      <c r="A4973" t="s">
        <v>8153</v>
      </c>
      <c r="B4973" s="168" t="s">
        <v>10421</v>
      </c>
      <c r="C4973" t="s">
        <v>1</v>
      </c>
      <c r="D4973" t="s">
        <v>7706</v>
      </c>
      <c r="E4973" t="s">
        <v>10329</v>
      </c>
      <c r="F4973" t="s">
        <v>10330</v>
      </c>
      <c r="G4973">
        <v>6242</v>
      </c>
      <c r="H4973">
        <v>6242</v>
      </c>
      <c r="I4973">
        <v>6242</v>
      </c>
      <c r="J4973">
        <v>6242</v>
      </c>
      <c r="K4973">
        <v>0</v>
      </c>
      <c r="L4973" s="2">
        <v>0</v>
      </c>
      <c r="M4973" s="2">
        <v>0</v>
      </c>
      <c r="N4973" s="2">
        <v>0</v>
      </c>
      <c r="O4973" s="2">
        <v>264</v>
      </c>
      <c r="P4973" s="2">
        <v>0</v>
      </c>
      <c r="Q4973" s="2">
        <v>0</v>
      </c>
      <c r="R4973" s="2">
        <v>0</v>
      </c>
      <c r="S4973" s="2">
        <v>0</v>
      </c>
      <c r="T4973" s="2">
        <v>0</v>
      </c>
      <c r="U4973" s="2">
        <v>264</v>
      </c>
      <c r="V4973" t="s">
        <v>55</v>
      </c>
    </row>
    <row r="4974" spans="1:22" ht="15.75" hidden="1" thickBot="1" x14ac:dyDescent="0.3">
      <c r="A4974" t="s">
        <v>8153</v>
      </c>
      <c r="B4974" s="168" t="s">
        <v>10421</v>
      </c>
      <c r="C4974" t="s">
        <v>1</v>
      </c>
      <c r="D4974" t="s">
        <v>7706</v>
      </c>
      <c r="E4974" t="s">
        <v>10329</v>
      </c>
      <c r="F4974" t="s">
        <v>10330</v>
      </c>
      <c r="G4974">
        <v>6241</v>
      </c>
      <c r="H4974">
        <v>6241</v>
      </c>
      <c r="I4974">
        <v>6241</v>
      </c>
      <c r="J4974">
        <v>6241</v>
      </c>
      <c r="K4974">
        <v>0</v>
      </c>
      <c r="L4974" s="2">
        <v>0</v>
      </c>
      <c r="M4974" s="2">
        <v>0</v>
      </c>
      <c r="N4974" s="2">
        <v>0</v>
      </c>
      <c r="O4974" s="2">
        <v>170.25</v>
      </c>
      <c r="P4974" s="2">
        <v>0</v>
      </c>
      <c r="Q4974" s="2">
        <v>0</v>
      </c>
      <c r="R4974" s="2">
        <v>0</v>
      </c>
      <c r="S4974" s="2">
        <v>0</v>
      </c>
      <c r="T4974" s="2">
        <v>0</v>
      </c>
      <c r="U4974" s="2">
        <v>170.25</v>
      </c>
      <c r="V4974" t="s">
        <v>55</v>
      </c>
    </row>
    <row r="4975" spans="1:22" ht="15.75" hidden="1" thickBot="1" x14ac:dyDescent="0.3">
      <c r="A4975" t="s">
        <v>7981</v>
      </c>
      <c r="B4975" s="6" t="s">
        <v>10328</v>
      </c>
      <c r="C4975" t="s">
        <v>1</v>
      </c>
      <c r="D4975" t="s">
        <v>7706</v>
      </c>
      <c r="E4975" t="s">
        <v>10329</v>
      </c>
      <c r="F4975" t="s">
        <v>10330</v>
      </c>
      <c r="G4975">
        <v>6240</v>
      </c>
      <c r="H4975">
        <v>6240</v>
      </c>
      <c r="I4975">
        <v>6240</v>
      </c>
      <c r="J4975">
        <v>6240</v>
      </c>
      <c r="K4975">
        <v>0</v>
      </c>
      <c r="L4975" s="2">
        <v>0</v>
      </c>
      <c r="M4975" s="2">
        <v>0</v>
      </c>
      <c r="N4975" s="2">
        <v>0</v>
      </c>
      <c r="O4975" s="2">
        <v>225</v>
      </c>
      <c r="P4975" s="2">
        <v>0</v>
      </c>
      <c r="Q4975" s="2">
        <v>0</v>
      </c>
      <c r="R4975" s="2">
        <v>0</v>
      </c>
      <c r="S4975" s="2">
        <v>0</v>
      </c>
      <c r="T4975" s="2">
        <v>0</v>
      </c>
      <c r="U4975" s="2">
        <v>225</v>
      </c>
      <c r="V4975" t="s">
        <v>55</v>
      </c>
    </row>
    <row r="4976" spans="1:22" ht="15.75" hidden="1" thickBot="1" x14ac:dyDescent="0.3">
      <c r="A4976" t="s">
        <v>7981</v>
      </c>
      <c r="B4976" s="6" t="s">
        <v>10328</v>
      </c>
      <c r="C4976" t="s">
        <v>1</v>
      </c>
      <c r="D4976" t="s">
        <v>7706</v>
      </c>
      <c r="E4976" t="s">
        <v>10329</v>
      </c>
      <c r="F4976" t="s">
        <v>10330</v>
      </c>
      <c r="G4976">
        <v>6239</v>
      </c>
      <c r="H4976">
        <v>6239</v>
      </c>
      <c r="I4976">
        <v>6239</v>
      </c>
      <c r="J4976">
        <v>6239</v>
      </c>
      <c r="K4976">
        <v>0</v>
      </c>
      <c r="L4976" s="2">
        <v>0</v>
      </c>
      <c r="M4976" s="2">
        <v>0</v>
      </c>
      <c r="N4976" s="2">
        <v>0</v>
      </c>
      <c r="O4976" s="2">
        <v>46.66</v>
      </c>
      <c r="P4976" s="2">
        <v>0</v>
      </c>
      <c r="Q4976" s="2">
        <v>0</v>
      </c>
      <c r="R4976" s="2">
        <v>0</v>
      </c>
      <c r="S4976" s="2">
        <v>0</v>
      </c>
      <c r="T4976" s="2">
        <v>0</v>
      </c>
      <c r="U4976" s="2">
        <v>46.66</v>
      </c>
      <c r="V4976" t="s">
        <v>55</v>
      </c>
    </row>
    <row r="4977" spans="1:22" ht="15.75" hidden="1" thickBot="1" x14ac:dyDescent="0.3">
      <c r="A4977" t="s">
        <v>7981</v>
      </c>
      <c r="B4977" s="6" t="s">
        <v>10328</v>
      </c>
      <c r="C4977" t="s">
        <v>1</v>
      </c>
      <c r="D4977" t="s">
        <v>7706</v>
      </c>
      <c r="E4977" t="s">
        <v>10329</v>
      </c>
      <c r="F4977" t="s">
        <v>10330</v>
      </c>
      <c r="G4977">
        <v>6238</v>
      </c>
      <c r="H4977">
        <v>6238</v>
      </c>
      <c r="I4977">
        <v>6238</v>
      </c>
      <c r="J4977">
        <v>6238</v>
      </c>
      <c r="K4977">
        <v>0</v>
      </c>
      <c r="L4977" s="2">
        <v>0</v>
      </c>
      <c r="M4977" s="2">
        <v>0</v>
      </c>
      <c r="N4977" s="2">
        <v>0</v>
      </c>
      <c r="O4977" s="2">
        <v>54</v>
      </c>
      <c r="P4977" s="2">
        <v>0</v>
      </c>
      <c r="Q4977" s="2">
        <v>0</v>
      </c>
      <c r="R4977" s="2">
        <v>0</v>
      </c>
      <c r="S4977" s="2">
        <v>0</v>
      </c>
      <c r="T4977" s="2">
        <v>0</v>
      </c>
      <c r="U4977" s="2">
        <v>54</v>
      </c>
      <c r="V4977" t="s">
        <v>55</v>
      </c>
    </row>
    <row r="4978" spans="1:22" ht="15.75" hidden="1" thickBot="1" x14ac:dyDescent="0.3">
      <c r="A4978" t="s">
        <v>7981</v>
      </c>
      <c r="B4978" s="6" t="s">
        <v>10328</v>
      </c>
      <c r="C4978" t="s">
        <v>1</v>
      </c>
      <c r="D4978" t="s">
        <v>7706</v>
      </c>
      <c r="E4978" t="s">
        <v>10329</v>
      </c>
      <c r="F4978" t="s">
        <v>10330</v>
      </c>
      <c r="G4978">
        <v>6237</v>
      </c>
      <c r="H4978">
        <v>6237</v>
      </c>
      <c r="I4978">
        <v>6237</v>
      </c>
      <c r="J4978">
        <v>6237</v>
      </c>
      <c r="K4978">
        <v>0</v>
      </c>
      <c r="L4978" s="2">
        <v>0</v>
      </c>
      <c r="M4978" s="2">
        <v>0</v>
      </c>
      <c r="N4978" s="2">
        <v>0</v>
      </c>
      <c r="O4978" s="2">
        <v>50</v>
      </c>
      <c r="P4978" s="2">
        <v>0</v>
      </c>
      <c r="Q4978" s="2">
        <v>0</v>
      </c>
      <c r="R4978" s="2">
        <v>0</v>
      </c>
      <c r="S4978" s="2">
        <v>0</v>
      </c>
      <c r="T4978" s="2">
        <v>0</v>
      </c>
      <c r="U4978" s="2">
        <v>50</v>
      </c>
      <c r="V4978" t="s">
        <v>55</v>
      </c>
    </row>
    <row r="4979" spans="1:22" ht="15.75" hidden="1" thickBot="1" x14ac:dyDescent="0.3">
      <c r="A4979" t="s">
        <v>7981</v>
      </c>
      <c r="B4979" s="6" t="s">
        <v>10328</v>
      </c>
      <c r="C4979" t="s">
        <v>1</v>
      </c>
      <c r="D4979" t="s">
        <v>7706</v>
      </c>
      <c r="E4979" t="s">
        <v>10329</v>
      </c>
      <c r="F4979" t="s">
        <v>10330</v>
      </c>
      <c r="G4979">
        <v>6236</v>
      </c>
      <c r="H4979">
        <v>6236</v>
      </c>
      <c r="I4979">
        <v>6236</v>
      </c>
      <c r="J4979">
        <v>6236</v>
      </c>
      <c r="K4979">
        <v>0</v>
      </c>
      <c r="L4979" s="2">
        <v>0</v>
      </c>
      <c r="M4979" s="2">
        <v>0</v>
      </c>
      <c r="N4979" s="2">
        <v>0</v>
      </c>
      <c r="O4979" s="2">
        <v>130</v>
      </c>
      <c r="P4979" s="2">
        <v>0</v>
      </c>
      <c r="Q4979" s="2">
        <v>0</v>
      </c>
      <c r="R4979" s="2">
        <v>0</v>
      </c>
      <c r="S4979" s="2">
        <v>0</v>
      </c>
      <c r="T4979" s="2">
        <v>0</v>
      </c>
      <c r="U4979" s="2">
        <v>130</v>
      </c>
      <c r="V4979" t="s">
        <v>55</v>
      </c>
    </row>
    <row r="4980" spans="1:22" ht="15.75" hidden="1" thickBot="1" x14ac:dyDescent="0.3">
      <c r="A4980" t="s">
        <v>7981</v>
      </c>
      <c r="B4980" s="6" t="s">
        <v>10328</v>
      </c>
      <c r="C4980" t="s">
        <v>1</v>
      </c>
      <c r="D4980" t="s">
        <v>7706</v>
      </c>
      <c r="E4980" t="s">
        <v>10329</v>
      </c>
      <c r="F4980" t="s">
        <v>10330</v>
      </c>
      <c r="G4980">
        <v>6235</v>
      </c>
      <c r="H4980">
        <v>6235</v>
      </c>
      <c r="I4980">
        <v>6235</v>
      </c>
      <c r="J4980">
        <v>6235</v>
      </c>
      <c r="K4980">
        <v>0</v>
      </c>
      <c r="L4980" s="2">
        <v>0</v>
      </c>
      <c r="M4980" s="2">
        <v>0</v>
      </c>
      <c r="N4980" s="2">
        <v>0</v>
      </c>
      <c r="O4980" s="2">
        <v>100.5</v>
      </c>
      <c r="P4980" s="2">
        <v>0</v>
      </c>
      <c r="Q4980" s="2">
        <v>0</v>
      </c>
      <c r="R4980" s="2">
        <v>0</v>
      </c>
      <c r="S4980" s="2">
        <v>0</v>
      </c>
      <c r="T4980" s="2">
        <v>0</v>
      </c>
      <c r="U4980" s="2">
        <v>100.5</v>
      </c>
      <c r="V4980" t="s">
        <v>55</v>
      </c>
    </row>
    <row r="4981" spans="1:22" ht="15.75" hidden="1" thickBot="1" x14ac:dyDescent="0.3">
      <c r="A4981" t="s">
        <v>7981</v>
      </c>
      <c r="B4981" s="6" t="s">
        <v>10328</v>
      </c>
      <c r="C4981" t="s">
        <v>1</v>
      </c>
      <c r="D4981" t="s">
        <v>7706</v>
      </c>
      <c r="E4981" t="s">
        <v>10329</v>
      </c>
      <c r="F4981" t="s">
        <v>10330</v>
      </c>
      <c r="G4981">
        <v>6234</v>
      </c>
      <c r="H4981">
        <v>6234</v>
      </c>
      <c r="I4981">
        <v>6234</v>
      </c>
      <c r="J4981">
        <v>6234</v>
      </c>
      <c r="K4981">
        <v>0</v>
      </c>
      <c r="L4981" s="2">
        <v>0</v>
      </c>
      <c r="M4981" s="2">
        <v>0</v>
      </c>
      <c r="N4981" s="2">
        <v>0</v>
      </c>
      <c r="O4981" s="2">
        <v>37.5</v>
      </c>
      <c r="P4981" s="2">
        <v>0</v>
      </c>
      <c r="Q4981" s="2">
        <v>0</v>
      </c>
      <c r="R4981" s="2">
        <v>0</v>
      </c>
      <c r="S4981" s="2">
        <v>0</v>
      </c>
      <c r="T4981" s="2">
        <v>0</v>
      </c>
      <c r="U4981" s="2">
        <v>37.5</v>
      </c>
      <c r="V4981" t="s">
        <v>55</v>
      </c>
    </row>
    <row r="4982" spans="1:22" ht="15.75" hidden="1" thickBot="1" x14ac:dyDescent="0.3">
      <c r="A4982" t="s">
        <v>7981</v>
      </c>
      <c r="B4982" s="6" t="s">
        <v>10328</v>
      </c>
      <c r="C4982" t="s">
        <v>1</v>
      </c>
      <c r="D4982" t="s">
        <v>7706</v>
      </c>
      <c r="E4982" t="s">
        <v>10329</v>
      </c>
      <c r="F4982" t="s">
        <v>10330</v>
      </c>
      <c r="G4982">
        <v>6233</v>
      </c>
      <c r="H4982">
        <v>6233</v>
      </c>
      <c r="I4982">
        <v>6233</v>
      </c>
      <c r="J4982">
        <v>6233</v>
      </c>
      <c r="K4982">
        <v>0</v>
      </c>
      <c r="L4982" s="2">
        <v>0</v>
      </c>
      <c r="M4982" s="2">
        <v>0</v>
      </c>
      <c r="N4982" s="2">
        <v>0</v>
      </c>
      <c r="O4982" s="2">
        <v>20.25</v>
      </c>
      <c r="P4982" s="2">
        <v>0</v>
      </c>
      <c r="Q4982" s="2">
        <v>0</v>
      </c>
      <c r="R4982" s="2">
        <v>0</v>
      </c>
      <c r="S4982" s="2">
        <v>0</v>
      </c>
      <c r="T4982" s="2">
        <v>0</v>
      </c>
      <c r="U4982" s="2">
        <v>20.25</v>
      </c>
      <c r="V4982" t="s">
        <v>55</v>
      </c>
    </row>
    <row r="4983" spans="1:22" ht="15.75" hidden="1" thickBot="1" x14ac:dyDescent="0.3">
      <c r="A4983" t="s">
        <v>7981</v>
      </c>
      <c r="B4983" s="6" t="s">
        <v>10328</v>
      </c>
      <c r="C4983" t="s">
        <v>1</v>
      </c>
      <c r="D4983" t="s">
        <v>7706</v>
      </c>
      <c r="E4983" t="s">
        <v>10329</v>
      </c>
      <c r="F4983" t="s">
        <v>10330</v>
      </c>
      <c r="G4983">
        <v>6232</v>
      </c>
      <c r="H4983">
        <v>6232</v>
      </c>
      <c r="I4983">
        <v>6232</v>
      </c>
      <c r="J4983">
        <v>6232</v>
      </c>
      <c r="K4983">
        <v>0</v>
      </c>
      <c r="L4983" s="2">
        <v>0</v>
      </c>
      <c r="M4983" s="2">
        <v>0</v>
      </c>
      <c r="N4983" s="2">
        <v>0</v>
      </c>
      <c r="O4983" s="2">
        <v>50</v>
      </c>
      <c r="P4983" s="2">
        <v>0</v>
      </c>
      <c r="Q4983" s="2">
        <v>0</v>
      </c>
      <c r="R4983" s="2">
        <v>0</v>
      </c>
      <c r="S4983" s="2">
        <v>0</v>
      </c>
      <c r="T4983" s="2">
        <v>0</v>
      </c>
      <c r="U4983" s="2">
        <v>50</v>
      </c>
      <c r="V4983" t="s">
        <v>55</v>
      </c>
    </row>
    <row r="4984" spans="1:22" ht="15.75" hidden="1" thickBot="1" x14ac:dyDescent="0.3">
      <c r="A4984" t="s">
        <v>7981</v>
      </c>
      <c r="B4984" s="6" t="s">
        <v>10328</v>
      </c>
      <c r="C4984" t="s">
        <v>1</v>
      </c>
      <c r="D4984" t="s">
        <v>7706</v>
      </c>
      <c r="E4984" t="s">
        <v>10329</v>
      </c>
      <c r="F4984" t="s">
        <v>10330</v>
      </c>
      <c r="G4984">
        <v>6231</v>
      </c>
      <c r="H4984">
        <v>6231</v>
      </c>
      <c r="I4984">
        <v>6231</v>
      </c>
      <c r="J4984">
        <v>6231</v>
      </c>
      <c r="K4984">
        <v>0</v>
      </c>
      <c r="L4984" s="2">
        <v>0</v>
      </c>
      <c r="M4984" s="2">
        <v>0</v>
      </c>
      <c r="N4984" s="2">
        <v>0</v>
      </c>
      <c r="O4984" s="2">
        <v>125</v>
      </c>
      <c r="P4984" s="2">
        <v>0</v>
      </c>
      <c r="Q4984" s="2">
        <v>0</v>
      </c>
      <c r="R4984" s="2">
        <v>0</v>
      </c>
      <c r="S4984" s="2">
        <v>0</v>
      </c>
      <c r="T4984" s="2">
        <v>0</v>
      </c>
      <c r="U4984" s="2">
        <v>125</v>
      </c>
      <c r="V4984" t="s">
        <v>55</v>
      </c>
    </row>
    <row r="4985" spans="1:22" ht="15.75" hidden="1" thickBot="1" x14ac:dyDescent="0.3">
      <c r="A4985" t="s">
        <v>7981</v>
      </c>
      <c r="B4985" s="6" t="s">
        <v>10328</v>
      </c>
      <c r="C4985" t="s">
        <v>1</v>
      </c>
      <c r="D4985" t="s">
        <v>7706</v>
      </c>
      <c r="E4985" t="s">
        <v>10329</v>
      </c>
      <c r="F4985" t="s">
        <v>10330</v>
      </c>
      <c r="G4985">
        <v>6230</v>
      </c>
      <c r="H4985">
        <v>6230</v>
      </c>
      <c r="I4985">
        <v>6230</v>
      </c>
      <c r="J4985">
        <v>6230</v>
      </c>
      <c r="K4985">
        <v>0</v>
      </c>
      <c r="L4985" s="2">
        <v>0</v>
      </c>
      <c r="M4985" s="2">
        <v>0</v>
      </c>
      <c r="N4985" s="2">
        <v>0</v>
      </c>
      <c r="O4985" s="2">
        <v>486.35</v>
      </c>
      <c r="P4985" s="2">
        <v>0</v>
      </c>
      <c r="Q4985" s="2">
        <v>0</v>
      </c>
      <c r="R4985" s="2">
        <v>0</v>
      </c>
      <c r="S4985" s="2">
        <v>0</v>
      </c>
      <c r="T4985" s="2">
        <v>0</v>
      </c>
      <c r="U4985" s="2">
        <v>486.35</v>
      </c>
      <c r="V4985" t="s">
        <v>55</v>
      </c>
    </row>
    <row r="4986" spans="1:22" ht="15.75" hidden="1" thickBot="1" x14ac:dyDescent="0.3">
      <c r="A4986" t="s">
        <v>7981</v>
      </c>
      <c r="B4986" s="6" t="s">
        <v>10328</v>
      </c>
      <c r="C4986" t="s">
        <v>1</v>
      </c>
      <c r="D4986" t="s">
        <v>7706</v>
      </c>
      <c r="E4986" t="s">
        <v>10329</v>
      </c>
      <c r="F4986" t="s">
        <v>10330</v>
      </c>
      <c r="G4986">
        <v>6229</v>
      </c>
      <c r="H4986">
        <v>6229</v>
      </c>
      <c r="I4986">
        <v>6229</v>
      </c>
      <c r="J4986">
        <v>6229</v>
      </c>
      <c r="K4986">
        <v>0</v>
      </c>
      <c r="L4986" s="2">
        <v>0</v>
      </c>
      <c r="M4986" s="2">
        <v>0</v>
      </c>
      <c r="N4986" s="2">
        <v>0</v>
      </c>
      <c r="O4986" s="2">
        <v>384</v>
      </c>
      <c r="P4986" s="2">
        <v>0</v>
      </c>
      <c r="Q4986" s="2">
        <v>0</v>
      </c>
      <c r="R4986" s="2">
        <v>0</v>
      </c>
      <c r="S4986" s="2">
        <v>0</v>
      </c>
      <c r="T4986" s="2">
        <v>0</v>
      </c>
      <c r="U4986" s="2">
        <v>384</v>
      </c>
      <c r="V4986" t="s">
        <v>55</v>
      </c>
    </row>
    <row r="4987" spans="1:22" ht="15.75" hidden="1" thickBot="1" x14ac:dyDescent="0.3">
      <c r="A4987" t="s">
        <v>7981</v>
      </c>
      <c r="B4987" s="6" t="s">
        <v>10328</v>
      </c>
      <c r="C4987" t="s">
        <v>1</v>
      </c>
      <c r="D4987" t="s">
        <v>7706</v>
      </c>
      <c r="E4987" t="s">
        <v>10329</v>
      </c>
      <c r="F4987" t="s">
        <v>10330</v>
      </c>
      <c r="G4987">
        <v>6228</v>
      </c>
      <c r="H4987">
        <v>6228</v>
      </c>
      <c r="I4987">
        <v>6228</v>
      </c>
      <c r="J4987">
        <v>6228</v>
      </c>
      <c r="K4987">
        <v>0</v>
      </c>
      <c r="L4987" s="2">
        <v>0</v>
      </c>
      <c r="M4987" s="2">
        <v>0</v>
      </c>
      <c r="N4987" s="2">
        <v>0</v>
      </c>
      <c r="O4987" s="2">
        <v>95.15</v>
      </c>
      <c r="P4987" s="2">
        <v>0</v>
      </c>
      <c r="Q4987" s="2">
        <v>0</v>
      </c>
      <c r="R4987" s="2">
        <v>0</v>
      </c>
      <c r="S4987" s="2">
        <v>0</v>
      </c>
      <c r="T4987" s="2">
        <v>0</v>
      </c>
      <c r="U4987" s="2">
        <v>95.15</v>
      </c>
      <c r="V4987" t="s">
        <v>55</v>
      </c>
    </row>
    <row r="4988" spans="1:22" ht="15.75" hidden="1" thickBot="1" x14ac:dyDescent="0.3">
      <c r="A4988" t="s">
        <v>7981</v>
      </c>
      <c r="B4988" s="6" t="s">
        <v>10328</v>
      </c>
      <c r="C4988" t="s">
        <v>1</v>
      </c>
      <c r="D4988" t="s">
        <v>7706</v>
      </c>
      <c r="E4988" t="s">
        <v>10329</v>
      </c>
      <c r="F4988" t="s">
        <v>10330</v>
      </c>
      <c r="G4988">
        <v>6227</v>
      </c>
      <c r="H4988">
        <v>6227</v>
      </c>
      <c r="I4988">
        <v>6227</v>
      </c>
      <c r="J4988">
        <v>6227</v>
      </c>
      <c r="K4988">
        <v>0</v>
      </c>
      <c r="L4988" s="2">
        <v>0</v>
      </c>
      <c r="M4988" s="2">
        <v>0</v>
      </c>
      <c r="N4988" s="2">
        <v>0</v>
      </c>
      <c r="O4988" s="2">
        <v>442.58</v>
      </c>
      <c r="P4988" s="2">
        <v>0</v>
      </c>
      <c r="Q4988" s="2">
        <v>0</v>
      </c>
      <c r="R4988" s="2">
        <v>0</v>
      </c>
      <c r="S4988" s="2">
        <v>0</v>
      </c>
      <c r="T4988" s="2">
        <v>0</v>
      </c>
      <c r="U4988" s="2">
        <v>442.58</v>
      </c>
      <c r="V4988" t="s">
        <v>55</v>
      </c>
    </row>
    <row r="4989" spans="1:22" ht="15.75" hidden="1" thickBot="1" x14ac:dyDescent="0.3">
      <c r="A4989" t="s">
        <v>7981</v>
      </c>
      <c r="B4989" s="6" t="s">
        <v>10328</v>
      </c>
      <c r="C4989" t="s">
        <v>1</v>
      </c>
      <c r="D4989" t="s">
        <v>7706</v>
      </c>
      <c r="E4989" t="s">
        <v>10329</v>
      </c>
      <c r="F4989" t="s">
        <v>10330</v>
      </c>
      <c r="G4989">
        <v>6226</v>
      </c>
      <c r="H4989">
        <v>6226</v>
      </c>
      <c r="I4989">
        <v>6226</v>
      </c>
      <c r="J4989">
        <v>6226</v>
      </c>
      <c r="K4989">
        <v>0</v>
      </c>
      <c r="L4989" s="2">
        <v>0</v>
      </c>
      <c r="M4989" s="2">
        <v>0</v>
      </c>
      <c r="N4989" s="2">
        <v>0</v>
      </c>
      <c r="O4989" s="2">
        <v>16.100000000000001</v>
      </c>
      <c r="P4989" s="2">
        <v>0</v>
      </c>
      <c r="Q4989" s="2">
        <v>0</v>
      </c>
      <c r="R4989" s="2">
        <v>0</v>
      </c>
      <c r="S4989" s="2">
        <v>0</v>
      </c>
      <c r="T4989" s="2">
        <v>0</v>
      </c>
      <c r="U4989" s="2">
        <v>16.100000000000001</v>
      </c>
      <c r="V4989" t="s">
        <v>55</v>
      </c>
    </row>
    <row r="4990" spans="1:22" ht="15.75" hidden="1" thickBot="1" x14ac:dyDescent="0.3">
      <c r="A4990" t="s">
        <v>7981</v>
      </c>
      <c r="B4990" s="6" t="s">
        <v>10328</v>
      </c>
      <c r="C4990" t="s">
        <v>1</v>
      </c>
      <c r="D4990" t="s">
        <v>7706</v>
      </c>
      <c r="E4990" t="s">
        <v>10329</v>
      </c>
      <c r="F4990" t="s">
        <v>10330</v>
      </c>
      <c r="G4990">
        <v>6225</v>
      </c>
      <c r="H4990">
        <v>6225</v>
      </c>
      <c r="I4990">
        <v>6225</v>
      </c>
      <c r="J4990">
        <v>6225</v>
      </c>
      <c r="K4990">
        <v>0</v>
      </c>
      <c r="L4990" s="2">
        <v>0</v>
      </c>
      <c r="M4990" s="2">
        <v>0</v>
      </c>
      <c r="N4990" s="2">
        <v>0</v>
      </c>
      <c r="O4990" s="2">
        <v>55</v>
      </c>
      <c r="P4990" s="2">
        <v>0</v>
      </c>
      <c r="Q4990" s="2">
        <v>0</v>
      </c>
      <c r="R4990" s="2">
        <v>0</v>
      </c>
      <c r="S4990" s="2">
        <v>0</v>
      </c>
      <c r="T4990" s="2">
        <v>0</v>
      </c>
      <c r="U4990" s="2">
        <v>55</v>
      </c>
      <c r="V4990" t="s">
        <v>55</v>
      </c>
    </row>
    <row r="4991" spans="1:22" ht="15.75" hidden="1" thickBot="1" x14ac:dyDescent="0.3">
      <c r="A4991" t="s">
        <v>7981</v>
      </c>
      <c r="B4991" s="6" t="s">
        <v>10328</v>
      </c>
      <c r="C4991" t="s">
        <v>1</v>
      </c>
      <c r="D4991" t="s">
        <v>7706</v>
      </c>
      <c r="E4991" t="s">
        <v>10329</v>
      </c>
      <c r="F4991" t="s">
        <v>10330</v>
      </c>
      <c r="G4991">
        <v>6224</v>
      </c>
      <c r="H4991">
        <v>6224</v>
      </c>
      <c r="I4991">
        <v>6224</v>
      </c>
      <c r="J4991">
        <v>6224</v>
      </c>
      <c r="K4991">
        <v>0</v>
      </c>
      <c r="L4991" s="2">
        <v>0</v>
      </c>
      <c r="M4991" s="2">
        <v>0</v>
      </c>
      <c r="N4991" s="2">
        <v>0</v>
      </c>
      <c r="O4991" s="2">
        <v>79</v>
      </c>
      <c r="P4991" s="2">
        <v>0</v>
      </c>
      <c r="Q4991" s="2">
        <v>0</v>
      </c>
      <c r="R4991" s="2">
        <v>0</v>
      </c>
      <c r="S4991" s="2">
        <v>0</v>
      </c>
      <c r="T4991" s="2">
        <v>0</v>
      </c>
      <c r="U4991" s="2">
        <v>79</v>
      </c>
      <c r="V4991" t="s">
        <v>55</v>
      </c>
    </row>
    <row r="4992" spans="1:22" ht="15.75" hidden="1" thickBot="1" x14ac:dyDescent="0.3">
      <c r="A4992" t="s">
        <v>7981</v>
      </c>
      <c r="B4992" s="6" t="s">
        <v>10322</v>
      </c>
      <c r="C4992" t="s">
        <v>1</v>
      </c>
      <c r="D4992" t="s">
        <v>7706</v>
      </c>
      <c r="E4992" t="s">
        <v>10329</v>
      </c>
      <c r="F4992" t="s">
        <v>10330</v>
      </c>
      <c r="G4992">
        <v>6223</v>
      </c>
      <c r="H4992">
        <v>6223</v>
      </c>
      <c r="I4992">
        <v>6223</v>
      </c>
      <c r="J4992">
        <v>6223</v>
      </c>
      <c r="K4992">
        <v>0</v>
      </c>
      <c r="L4992" s="2">
        <v>0</v>
      </c>
      <c r="M4992" s="2">
        <v>0</v>
      </c>
      <c r="N4992" s="2">
        <v>0</v>
      </c>
      <c r="O4992" s="2">
        <v>397</v>
      </c>
      <c r="P4992" s="2">
        <v>0</v>
      </c>
      <c r="Q4992" s="2">
        <v>0</v>
      </c>
      <c r="R4992" s="2">
        <v>0</v>
      </c>
      <c r="S4992" s="2">
        <v>0</v>
      </c>
      <c r="T4992" s="2">
        <v>0</v>
      </c>
      <c r="U4992" s="2">
        <v>397</v>
      </c>
      <c r="V4992" t="s">
        <v>55</v>
      </c>
    </row>
    <row r="4993" spans="1:22" ht="15.75" hidden="1" thickBot="1" x14ac:dyDescent="0.3">
      <c r="A4993" t="s">
        <v>7981</v>
      </c>
      <c r="B4993" s="6" t="s">
        <v>10322</v>
      </c>
      <c r="C4993" t="s">
        <v>1</v>
      </c>
      <c r="D4993" t="s">
        <v>7706</v>
      </c>
      <c r="E4993" t="s">
        <v>10329</v>
      </c>
      <c r="F4993" t="s">
        <v>10330</v>
      </c>
      <c r="G4993">
        <v>6222</v>
      </c>
      <c r="H4993">
        <v>6222</v>
      </c>
      <c r="I4993">
        <v>6222</v>
      </c>
      <c r="J4993">
        <v>6222</v>
      </c>
      <c r="K4993">
        <v>0</v>
      </c>
      <c r="L4993" s="2">
        <v>0</v>
      </c>
      <c r="M4993" s="2">
        <v>0</v>
      </c>
      <c r="N4993" s="2">
        <v>0</v>
      </c>
      <c r="O4993" s="2">
        <v>40</v>
      </c>
      <c r="P4993" s="2">
        <v>0</v>
      </c>
      <c r="Q4993" s="2">
        <v>0</v>
      </c>
      <c r="R4993" s="2">
        <v>0</v>
      </c>
      <c r="S4993" s="2">
        <v>0</v>
      </c>
      <c r="T4993" s="2">
        <v>0</v>
      </c>
      <c r="U4993" s="2">
        <v>40</v>
      </c>
      <c r="V4993" t="s">
        <v>55</v>
      </c>
    </row>
    <row r="4994" spans="1:22" ht="15.75" hidden="1" thickBot="1" x14ac:dyDescent="0.3">
      <c r="A4994" t="s">
        <v>7981</v>
      </c>
      <c r="B4994" s="6" t="s">
        <v>10322</v>
      </c>
      <c r="C4994" t="s">
        <v>1</v>
      </c>
      <c r="D4994" t="s">
        <v>7706</v>
      </c>
      <c r="E4994" t="s">
        <v>10329</v>
      </c>
      <c r="F4994" t="s">
        <v>10330</v>
      </c>
      <c r="G4994">
        <v>6221</v>
      </c>
      <c r="H4994">
        <v>6221</v>
      </c>
      <c r="I4994">
        <v>6221</v>
      </c>
      <c r="J4994">
        <v>6221</v>
      </c>
      <c r="K4994">
        <v>0</v>
      </c>
      <c r="L4994" s="2">
        <v>0</v>
      </c>
      <c r="M4994" s="2">
        <v>0</v>
      </c>
      <c r="N4994" s="2">
        <v>0</v>
      </c>
      <c r="O4994" s="2">
        <v>31.49</v>
      </c>
      <c r="P4994" s="2">
        <v>0</v>
      </c>
      <c r="Q4994" s="2">
        <v>0</v>
      </c>
      <c r="R4994" s="2">
        <v>0</v>
      </c>
      <c r="S4994" s="2">
        <v>0</v>
      </c>
      <c r="T4994" s="2">
        <v>0</v>
      </c>
      <c r="U4994" s="2">
        <v>31.49</v>
      </c>
      <c r="V4994" t="s">
        <v>55</v>
      </c>
    </row>
    <row r="4995" spans="1:22" ht="15.75" hidden="1" thickBot="1" x14ac:dyDescent="0.3">
      <c r="A4995" t="s">
        <v>7981</v>
      </c>
      <c r="B4995" s="6" t="s">
        <v>10322</v>
      </c>
      <c r="C4995" t="s">
        <v>1</v>
      </c>
      <c r="D4995" t="s">
        <v>7706</v>
      </c>
      <c r="E4995" t="s">
        <v>10329</v>
      </c>
      <c r="F4995" t="s">
        <v>10330</v>
      </c>
      <c r="G4995">
        <v>6220</v>
      </c>
      <c r="H4995">
        <v>6220</v>
      </c>
      <c r="I4995">
        <v>6220</v>
      </c>
      <c r="J4995">
        <v>6220</v>
      </c>
      <c r="K4995">
        <v>0</v>
      </c>
      <c r="L4995" s="2">
        <v>0</v>
      </c>
      <c r="M4995" s="2">
        <v>0</v>
      </c>
      <c r="N4995" s="2">
        <v>0</v>
      </c>
      <c r="O4995" s="2">
        <v>93.5</v>
      </c>
      <c r="P4995" s="2">
        <v>0</v>
      </c>
      <c r="Q4995" s="2">
        <v>0</v>
      </c>
      <c r="R4995" s="2">
        <v>0</v>
      </c>
      <c r="S4995" s="2">
        <v>0</v>
      </c>
      <c r="T4995" s="2">
        <v>0</v>
      </c>
      <c r="U4995" s="2">
        <v>93.5</v>
      </c>
      <c r="V4995" t="s">
        <v>55</v>
      </c>
    </row>
    <row r="4996" spans="1:22" ht="15.75" hidden="1" thickBot="1" x14ac:dyDescent="0.3">
      <c r="A4996" t="s">
        <v>7981</v>
      </c>
      <c r="B4996" s="6" t="s">
        <v>10322</v>
      </c>
      <c r="C4996" t="s">
        <v>1</v>
      </c>
      <c r="D4996" t="s">
        <v>7706</v>
      </c>
      <c r="E4996" t="s">
        <v>10329</v>
      </c>
      <c r="F4996" t="s">
        <v>10330</v>
      </c>
      <c r="G4996">
        <v>6219</v>
      </c>
      <c r="H4996">
        <v>6219</v>
      </c>
      <c r="I4996">
        <v>6219</v>
      </c>
      <c r="J4996">
        <v>6219</v>
      </c>
      <c r="K4996">
        <v>0</v>
      </c>
      <c r="L4996" s="2">
        <v>0</v>
      </c>
      <c r="M4996" s="2">
        <v>0</v>
      </c>
      <c r="N4996" s="2">
        <v>0</v>
      </c>
      <c r="O4996" s="2">
        <v>568.25</v>
      </c>
      <c r="P4996" s="2">
        <v>0</v>
      </c>
      <c r="Q4996" s="2">
        <v>0</v>
      </c>
      <c r="R4996" s="2">
        <v>0</v>
      </c>
      <c r="S4996" s="2">
        <v>0</v>
      </c>
      <c r="T4996" s="2">
        <v>0</v>
      </c>
      <c r="U4996" s="2">
        <v>568.25</v>
      </c>
      <c r="V4996" t="s">
        <v>55</v>
      </c>
    </row>
    <row r="4997" spans="1:22" ht="15.75" hidden="1" thickBot="1" x14ac:dyDescent="0.3">
      <c r="A4997" t="s">
        <v>7981</v>
      </c>
      <c r="B4997" s="6" t="s">
        <v>10322</v>
      </c>
      <c r="C4997" t="s">
        <v>1</v>
      </c>
      <c r="D4997" t="s">
        <v>7706</v>
      </c>
      <c r="E4997" t="s">
        <v>10329</v>
      </c>
      <c r="F4997" t="s">
        <v>10330</v>
      </c>
      <c r="G4997">
        <v>6218</v>
      </c>
      <c r="H4997">
        <v>6218</v>
      </c>
      <c r="I4997">
        <v>6218</v>
      </c>
      <c r="J4997">
        <v>6218</v>
      </c>
      <c r="K4997">
        <v>0</v>
      </c>
      <c r="L4997" s="2">
        <v>0</v>
      </c>
      <c r="M4997" s="2">
        <v>0</v>
      </c>
      <c r="N4997" s="2">
        <v>0</v>
      </c>
      <c r="O4997" s="2">
        <v>110</v>
      </c>
      <c r="P4997" s="2">
        <v>0</v>
      </c>
      <c r="Q4997" s="2">
        <v>0</v>
      </c>
      <c r="R4997" s="2">
        <v>0</v>
      </c>
      <c r="S4997" s="2">
        <v>0</v>
      </c>
      <c r="T4997" s="2">
        <v>0</v>
      </c>
      <c r="U4997" s="2">
        <v>110</v>
      </c>
      <c r="V4997" t="s">
        <v>55</v>
      </c>
    </row>
    <row r="4998" spans="1:22" ht="15.75" hidden="1" thickBot="1" x14ac:dyDescent="0.3">
      <c r="A4998" t="s">
        <v>7981</v>
      </c>
      <c r="B4998" s="6" t="s">
        <v>10322</v>
      </c>
      <c r="C4998" t="s">
        <v>1</v>
      </c>
      <c r="D4998" t="s">
        <v>7706</v>
      </c>
      <c r="E4998" t="s">
        <v>10329</v>
      </c>
      <c r="F4998" t="s">
        <v>10330</v>
      </c>
      <c r="G4998">
        <v>6217</v>
      </c>
      <c r="H4998">
        <v>6217</v>
      </c>
      <c r="I4998">
        <v>6217</v>
      </c>
      <c r="J4998">
        <v>6217</v>
      </c>
      <c r="K4998">
        <v>0</v>
      </c>
      <c r="L4998" s="2">
        <v>0</v>
      </c>
      <c r="M4998" s="2">
        <v>0</v>
      </c>
      <c r="N4998" s="2">
        <v>0</v>
      </c>
      <c r="O4998" s="2">
        <v>141.6</v>
      </c>
      <c r="P4998" s="2">
        <v>0</v>
      </c>
      <c r="Q4998" s="2">
        <v>0</v>
      </c>
      <c r="R4998" s="2">
        <v>0</v>
      </c>
      <c r="S4998" s="2">
        <v>0</v>
      </c>
      <c r="T4998" s="2">
        <v>0</v>
      </c>
      <c r="U4998" s="2">
        <v>141.6</v>
      </c>
      <c r="V4998" t="s">
        <v>55</v>
      </c>
    </row>
    <row r="4999" spans="1:22" ht="15.75" hidden="1" thickBot="1" x14ac:dyDescent="0.3">
      <c r="A4999" t="s">
        <v>7981</v>
      </c>
      <c r="B4999" s="6" t="s">
        <v>10322</v>
      </c>
      <c r="C4999" t="s">
        <v>1</v>
      </c>
      <c r="D4999" t="s">
        <v>7706</v>
      </c>
      <c r="E4999" t="s">
        <v>10329</v>
      </c>
      <c r="F4999" t="s">
        <v>10330</v>
      </c>
      <c r="G4999">
        <v>6216</v>
      </c>
      <c r="H4999">
        <v>6216</v>
      </c>
      <c r="I4999">
        <v>6216</v>
      </c>
      <c r="J4999">
        <v>6216</v>
      </c>
      <c r="K4999">
        <v>0</v>
      </c>
      <c r="L4999" s="2">
        <v>0</v>
      </c>
      <c r="M4999" s="2">
        <v>0</v>
      </c>
      <c r="N4999" s="2">
        <v>0</v>
      </c>
      <c r="O4999" s="2">
        <v>321</v>
      </c>
      <c r="P4999" s="2">
        <v>0</v>
      </c>
      <c r="Q4999" s="2">
        <v>0</v>
      </c>
      <c r="R4999" s="2">
        <v>0</v>
      </c>
      <c r="S4999" s="2">
        <v>0</v>
      </c>
      <c r="T4999" s="2">
        <v>0</v>
      </c>
      <c r="U4999" s="2">
        <v>321</v>
      </c>
      <c r="V4999" t="s">
        <v>55</v>
      </c>
    </row>
    <row r="5000" spans="1:22" ht="15.75" hidden="1" thickBot="1" x14ac:dyDescent="0.3">
      <c r="A5000" t="s">
        <v>7981</v>
      </c>
      <c r="B5000" s="6" t="s">
        <v>10322</v>
      </c>
      <c r="C5000" t="s">
        <v>1</v>
      </c>
      <c r="D5000" t="s">
        <v>7706</v>
      </c>
      <c r="E5000" t="s">
        <v>10329</v>
      </c>
      <c r="F5000" t="s">
        <v>10330</v>
      </c>
      <c r="G5000">
        <v>6215</v>
      </c>
      <c r="H5000">
        <v>6215</v>
      </c>
      <c r="I5000">
        <v>6215</v>
      </c>
      <c r="J5000">
        <v>6215</v>
      </c>
      <c r="K5000">
        <v>0</v>
      </c>
      <c r="L5000" s="2">
        <v>0</v>
      </c>
      <c r="M5000" s="2">
        <v>0</v>
      </c>
      <c r="N5000" s="2">
        <v>0</v>
      </c>
      <c r="O5000" s="2">
        <v>154</v>
      </c>
      <c r="P5000" s="2">
        <v>0</v>
      </c>
      <c r="Q5000" s="2">
        <v>0</v>
      </c>
      <c r="R5000" s="2">
        <v>0</v>
      </c>
      <c r="S5000" s="2">
        <v>0</v>
      </c>
      <c r="T5000" s="2">
        <v>0</v>
      </c>
      <c r="U5000" s="2">
        <v>154</v>
      </c>
      <c r="V5000" t="s">
        <v>55</v>
      </c>
    </row>
    <row r="5001" spans="1:22" ht="15.75" hidden="1" thickBot="1" x14ac:dyDescent="0.3">
      <c r="A5001" t="s">
        <v>7981</v>
      </c>
      <c r="B5001" s="6" t="s">
        <v>10322</v>
      </c>
      <c r="C5001" t="s">
        <v>1</v>
      </c>
      <c r="D5001" t="s">
        <v>7706</v>
      </c>
      <c r="E5001" t="s">
        <v>10329</v>
      </c>
      <c r="F5001" t="s">
        <v>10330</v>
      </c>
      <c r="G5001">
        <v>6214</v>
      </c>
      <c r="H5001">
        <v>6214</v>
      </c>
      <c r="I5001">
        <v>6214</v>
      </c>
      <c r="J5001">
        <v>6214</v>
      </c>
      <c r="K5001">
        <v>0</v>
      </c>
      <c r="L5001" s="2">
        <v>0</v>
      </c>
      <c r="M5001" s="2">
        <v>0</v>
      </c>
      <c r="N5001" s="2">
        <v>0</v>
      </c>
      <c r="O5001" s="2">
        <v>450</v>
      </c>
      <c r="P5001" s="2">
        <v>0</v>
      </c>
      <c r="Q5001" s="2">
        <v>0</v>
      </c>
      <c r="R5001" s="2">
        <v>0</v>
      </c>
      <c r="S5001" s="2">
        <v>0</v>
      </c>
      <c r="T5001" s="2">
        <v>0</v>
      </c>
      <c r="U5001" s="2">
        <v>450</v>
      </c>
      <c r="V5001" t="s">
        <v>55</v>
      </c>
    </row>
    <row r="5002" spans="1:22" ht="15.75" hidden="1" thickBot="1" x14ac:dyDescent="0.3">
      <c r="A5002" t="s">
        <v>7981</v>
      </c>
      <c r="B5002" s="6" t="s">
        <v>10322</v>
      </c>
      <c r="C5002" t="s">
        <v>1</v>
      </c>
      <c r="D5002" t="s">
        <v>7706</v>
      </c>
      <c r="E5002" t="s">
        <v>10329</v>
      </c>
      <c r="F5002" t="s">
        <v>10330</v>
      </c>
      <c r="G5002">
        <v>6213</v>
      </c>
      <c r="H5002">
        <v>6213</v>
      </c>
      <c r="I5002">
        <v>6213</v>
      </c>
      <c r="J5002">
        <v>6213</v>
      </c>
      <c r="K5002">
        <v>0</v>
      </c>
      <c r="L5002" s="2">
        <v>0</v>
      </c>
      <c r="M5002" s="2">
        <v>0</v>
      </c>
      <c r="N5002" s="2">
        <v>0</v>
      </c>
      <c r="O5002" s="2">
        <v>26.7</v>
      </c>
      <c r="P5002" s="2">
        <v>0</v>
      </c>
      <c r="Q5002" s="2">
        <v>0</v>
      </c>
      <c r="R5002" s="2">
        <v>0</v>
      </c>
      <c r="S5002" s="2">
        <v>0</v>
      </c>
      <c r="T5002" s="2">
        <v>0</v>
      </c>
      <c r="U5002" s="2">
        <v>26.7</v>
      </c>
      <c r="V5002" t="s">
        <v>55</v>
      </c>
    </row>
    <row r="5003" spans="1:22" ht="15.75" hidden="1" thickBot="1" x14ac:dyDescent="0.3">
      <c r="A5003" t="s">
        <v>7981</v>
      </c>
      <c r="B5003" s="6" t="s">
        <v>10322</v>
      </c>
      <c r="C5003" t="s">
        <v>1</v>
      </c>
      <c r="D5003" t="s">
        <v>7706</v>
      </c>
      <c r="E5003" t="s">
        <v>10329</v>
      </c>
      <c r="F5003" t="s">
        <v>10330</v>
      </c>
      <c r="G5003">
        <v>6212</v>
      </c>
      <c r="H5003">
        <v>6212</v>
      </c>
      <c r="I5003">
        <v>6212</v>
      </c>
      <c r="J5003">
        <v>6212</v>
      </c>
      <c r="K5003">
        <v>0</v>
      </c>
      <c r="L5003" s="2">
        <v>0</v>
      </c>
      <c r="M5003" s="2">
        <v>0</v>
      </c>
      <c r="N5003" s="2">
        <v>0</v>
      </c>
      <c r="O5003" s="2">
        <v>298.60000000000002</v>
      </c>
      <c r="P5003" s="2">
        <v>0</v>
      </c>
      <c r="Q5003" s="2">
        <v>0</v>
      </c>
      <c r="R5003" s="2">
        <v>0</v>
      </c>
      <c r="S5003" s="2">
        <v>0</v>
      </c>
      <c r="T5003" s="2">
        <v>0</v>
      </c>
      <c r="U5003" s="2">
        <v>298.60000000000002</v>
      </c>
      <c r="V5003" t="s">
        <v>55</v>
      </c>
    </row>
    <row r="5004" spans="1:22" ht="15.75" hidden="1" thickBot="1" x14ac:dyDescent="0.3">
      <c r="A5004" t="s">
        <v>7981</v>
      </c>
      <c r="B5004" s="6" t="s">
        <v>10322</v>
      </c>
      <c r="C5004" t="s">
        <v>1</v>
      </c>
      <c r="D5004" t="s">
        <v>7706</v>
      </c>
      <c r="E5004" t="s">
        <v>10329</v>
      </c>
      <c r="F5004" t="s">
        <v>10330</v>
      </c>
      <c r="G5004">
        <v>6211</v>
      </c>
      <c r="H5004">
        <v>6211</v>
      </c>
      <c r="I5004">
        <v>6211</v>
      </c>
      <c r="J5004">
        <v>6211</v>
      </c>
      <c r="K5004">
        <v>0</v>
      </c>
      <c r="L5004" s="2">
        <v>0</v>
      </c>
      <c r="M5004" s="2">
        <v>0</v>
      </c>
      <c r="N5004" s="2">
        <v>0</v>
      </c>
      <c r="O5004" s="2">
        <v>77.5</v>
      </c>
      <c r="P5004" s="2">
        <v>0</v>
      </c>
      <c r="Q5004" s="2">
        <v>0</v>
      </c>
      <c r="R5004" s="2">
        <v>0</v>
      </c>
      <c r="S5004" s="2">
        <v>0</v>
      </c>
      <c r="T5004" s="2">
        <v>0</v>
      </c>
      <c r="U5004" s="2">
        <v>77.5</v>
      </c>
      <c r="V5004" t="s">
        <v>55</v>
      </c>
    </row>
    <row r="5005" spans="1:22" ht="15.75" hidden="1" thickBot="1" x14ac:dyDescent="0.3">
      <c r="A5005" t="s">
        <v>7981</v>
      </c>
      <c r="B5005" s="6" t="s">
        <v>10322</v>
      </c>
      <c r="C5005" t="s">
        <v>1</v>
      </c>
      <c r="D5005" t="s">
        <v>7706</v>
      </c>
      <c r="E5005" t="s">
        <v>10329</v>
      </c>
      <c r="F5005" t="s">
        <v>10330</v>
      </c>
      <c r="G5005">
        <v>6210</v>
      </c>
      <c r="H5005">
        <v>6210</v>
      </c>
      <c r="I5005">
        <v>6210</v>
      </c>
      <c r="J5005">
        <v>6210</v>
      </c>
      <c r="K5005">
        <v>0</v>
      </c>
      <c r="L5005" s="2">
        <v>0</v>
      </c>
      <c r="M5005" s="2">
        <v>0</v>
      </c>
      <c r="N5005" s="2">
        <v>0</v>
      </c>
      <c r="O5005" s="2">
        <v>374</v>
      </c>
      <c r="P5005" s="2">
        <v>0</v>
      </c>
      <c r="Q5005" s="2">
        <v>0</v>
      </c>
      <c r="R5005" s="2">
        <v>0</v>
      </c>
      <c r="S5005" s="2">
        <v>0</v>
      </c>
      <c r="T5005" s="2">
        <v>0</v>
      </c>
      <c r="U5005" s="2">
        <v>374</v>
      </c>
      <c r="V5005" t="s">
        <v>55</v>
      </c>
    </row>
    <row r="5006" spans="1:22" ht="15.75" hidden="1" thickBot="1" x14ac:dyDescent="0.3">
      <c r="A5006" t="s">
        <v>7981</v>
      </c>
      <c r="B5006" s="6" t="s">
        <v>10322</v>
      </c>
      <c r="C5006" t="s">
        <v>1</v>
      </c>
      <c r="D5006" t="s">
        <v>7706</v>
      </c>
      <c r="E5006" t="s">
        <v>10329</v>
      </c>
      <c r="F5006" t="s">
        <v>10330</v>
      </c>
      <c r="G5006">
        <v>6209</v>
      </c>
      <c r="H5006">
        <v>6209</v>
      </c>
      <c r="I5006">
        <v>6209</v>
      </c>
      <c r="J5006">
        <v>6209</v>
      </c>
      <c r="K5006">
        <v>0</v>
      </c>
      <c r="L5006" s="2">
        <v>0</v>
      </c>
      <c r="M5006" s="2">
        <v>0</v>
      </c>
      <c r="N5006" s="2">
        <v>0</v>
      </c>
      <c r="O5006" s="2">
        <v>886</v>
      </c>
      <c r="P5006" s="2">
        <v>0</v>
      </c>
      <c r="Q5006" s="2">
        <v>0</v>
      </c>
      <c r="R5006" s="2">
        <v>0</v>
      </c>
      <c r="S5006" s="2">
        <v>0</v>
      </c>
      <c r="T5006" s="2">
        <v>0</v>
      </c>
      <c r="U5006" s="2">
        <v>886</v>
      </c>
      <c r="V5006" t="s">
        <v>55</v>
      </c>
    </row>
    <row r="5007" spans="1:22" ht="15.75" hidden="1" thickBot="1" x14ac:dyDescent="0.3">
      <c r="A5007" t="s">
        <v>7981</v>
      </c>
      <c r="B5007" s="6" t="s">
        <v>10322</v>
      </c>
      <c r="C5007" t="s">
        <v>1</v>
      </c>
      <c r="D5007" t="s">
        <v>7706</v>
      </c>
      <c r="E5007" t="s">
        <v>10329</v>
      </c>
      <c r="F5007" t="s">
        <v>10330</v>
      </c>
      <c r="G5007">
        <v>6208</v>
      </c>
      <c r="H5007">
        <v>6208</v>
      </c>
      <c r="I5007">
        <v>6208</v>
      </c>
      <c r="J5007">
        <v>6208</v>
      </c>
      <c r="K5007">
        <v>0</v>
      </c>
      <c r="L5007" s="2">
        <v>0</v>
      </c>
      <c r="M5007" s="2">
        <v>0</v>
      </c>
      <c r="N5007" s="2">
        <v>0</v>
      </c>
      <c r="O5007" s="2">
        <v>5.85</v>
      </c>
      <c r="P5007" s="2">
        <v>0</v>
      </c>
      <c r="Q5007" s="2">
        <v>0</v>
      </c>
      <c r="R5007" s="2">
        <v>0</v>
      </c>
      <c r="S5007" s="2">
        <v>0</v>
      </c>
      <c r="T5007" s="2">
        <v>0</v>
      </c>
      <c r="U5007" s="2">
        <v>5.85</v>
      </c>
      <c r="V5007" t="s">
        <v>55</v>
      </c>
    </row>
    <row r="5008" spans="1:22" ht="15.75" hidden="1" thickBot="1" x14ac:dyDescent="0.3">
      <c r="A5008" t="s">
        <v>7981</v>
      </c>
      <c r="B5008" s="6" t="s">
        <v>10322</v>
      </c>
      <c r="C5008" t="s">
        <v>1</v>
      </c>
      <c r="D5008" t="s">
        <v>7706</v>
      </c>
      <c r="E5008" t="s">
        <v>10329</v>
      </c>
      <c r="F5008" t="s">
        <v>10330</v>
      </c>
      <c r="G5008">
        <v>6207</v>
      </c>
      <c r="H5008">
        <v>6207</v>
      </c>
      <c r="I5008">
        <v>6207</v>
      </c>
      <c r="J5008">
        <v>6207</v>
      </c>
      <c r="K5008">
        <v>0</v>
      </c>
      <c r="L5008" s="2">
        <v>0</v>
      </c>
      <c r="M5008" s="2">
        <v>0</v>
      </c>
      <c r="N5008" s="2">
        <v>0</v>
      </c>
      <c r="O5008" s="2">
        <v>56.2</v>
      </c>
      <c r="P5008" s="2">
        <v>0</v>
      </c>
      <c r="Q5008" s="2">
        <v>0</v>
      </c>
      <c r="R5008" s="2">
        <v>0</v>
      </c>
      <c r="S5008" s="2">
        <v>0</v>
      </c>
      <c r="T5008" s="2">
        <v>0</v>
      </c>
      <c r="U5008" s="2">
        <v>56.2</v>
      </c>
      <c r="V5008" t="s">
        <v>55</v>
      </c>
    </row>
    <row r="5009" spans="1:22" ht="15.75" hidden="1" thickBot="1" x14ac:dyDescent="0.3">
      <c r="A5009" t="s">
        <v>7981</v>
      </c>
      <c r="B5009" s="6" t="s">
        <v>10322</v>
      </c>
      <c r="C5009" t="s">
        <v>1</v>
      </c>
      <c r="D5009" t="s">
        <v>7706</v>
      </c>
      <c r="E5009" t="s">
        <v>10329</v>
      </c>
      <c r="F5009" t="s">
        <v>10330</v>
      </c>
      <c r="G5009">
        <v>6206</v>
      </c>
      <c r="H5009">
        <v>6206</v>
      </c>
      <c r="I5009">
        <v>6206</v>
      </c>
      <c r="J5009">
        <v>6206</v>
      </c>
      <c r="K5009">
        <v>0</v>
      </c>
      <c r="L5009" s="2">
        <v>0</v>
      </c>
      <c r="M5009" s="2">
        <v>0</v>
      </c>
      <c r="N5009" s="2">
        <v>0</v>
      </c>
      <c r="O5009" s="2">
        <v>60</v>
      </c>
      <c r="P5009" s="2">
        <v>0</v>
      </c>
      <c r="Q5009" s="2">
        <v>0</v>
      </c>
      <c r="R5009" s="2">
        <v>0</v>
      </c>
      <c r="S5009" s="2">
        <v>0</v>
      </c>
      <c r="T5009" s="2">
        <v>0</v>
      </c>
      <c r="U5009" s="2">
        <v>60</v>
      </c>
      <c r="V5009" t="s">
        <v>55</v>
      </c>
    </row>
    <row r="5010" spans="1:22" ht="15.75" hidden="1" thickBot="1" x14ac:dyDescent="0.3">
      <c r="A5010" t="s">
        <v>7981</v>
      </c>
      <c r="B5010" s="6" t="s">
        <v>10322</v>
      </c>
      <c r="C5010" t="s">
        <v>1</v>
      </c>
      <c r="D5010" t="s">
        <v>7706</v>
      </c>
      <c r="E5010" t="s">
        <v>10329</v>
      </c>
      <c r="F5010" t="s">
        <v>10330</v>
      </c>
      <c r="G5010">
        <v>6205</v>
      </c>
      <c r="H5010">
        <v>6205</v>
      </c>
      <c r="I5010">
        <v>6205</v>
      </c>
      <c r="J5010">
        <v>6205</v>
      </c>
      <c r="K5010">
        <v>0</v>
      </c>
      <c r="L5010" s="2">
        <v>0</v>
      </c>
      <c r="M5010" s="2">
        <v>0</v>
      </c>
      <c r="N5010" s="2">
        <v>0</v>
      </c>
      <c r="O5010" s="2">
        <v>232</v>
      </c>
      <c r="P5010" s="2">
        <v>0</v>
      </c>
      <c r="Q5010" s="2">
        <v>0</v>
      </c>
      <c r="R5010" s="2">
        <v>0</v>
      </c>
      <c r="S5010" s="2">
        <v>0</v>
      </c>
      <c r="T5010" s="2">
        <v>0</v>
      </c>
      <c r="U5010" s="2">
        <v>232</v>
      </c>
      <c r="V5010" t="s">
        <v>55</v>
      </c>
    </row>
    <row r="5011" spans="1:22" ht="15.75" hidden="1" thickBot="1" x14ac:dyDescent="0.3">
      <c r="A5011" t="s">
        <v>7981</v>
      </c>
      <c r="B5011" s="6" t="s">
        <v>10322</v>
      </c>
      <c r="C5011" t="s">
        <v>1</v>
      </c>
      <c r="D5011" t="s">
        <v>7706</v>
      </c>
      <c r="E5011" t="s">
        <v>10329</v>
      </c>
      <c r="F5011" t="s">
        <v>10330</v>
      </c>
      <c r="G5011">
        <v>6204</v>
      </c>
      <c r="H5011">
        <v>6204</v>
      </c>
      <c r="I5011">
        <v>6204</v>
      </c>
      <c r="J5011">
        <v>6204</v>
      </c>
      <c r="K5011">
        <v>0</v>
      </c>
      <c r="L5011" s="2">
        <v>0</v>
      </c>
      <c r="M5011" s="2">
        <v>0</v>
      </c>
      <c r="N5011" s="2">
        <v>0</v>
      </c>
      <c r="O5011" s="2">
        <v>141.99</v>
      </c>
      <c r="P5011" s="2">
        <v>0</v>
      </c>
      <c r="Q5011" s="2">
        <v>0</v>
      </c>
      <c r="R5011" s="2">
        <v>0</v>
      </c>
      <c r="S5011" s="2">
        <v>0</v>
      </c>
      <c r="T5011" s="2">
        <v>0</v>
      </c>
      <c r="U5011" s="2">
        <v>141.99</v>
      </c>
      <c r="V5011" t="s">
        <v>55</v>
      </c>
    </row>
    <row r="5012" spans="1:22" ht="15.75" hidden="1" thickBot="1" x14ac:dyDescent="0.3">
      <c r="A5012" t="s">
        <v>7981</v>
      </c>
      <c r="B5012" s="6" t="s">
        <v>10322</v>
      </c>
      <c r="C5012" t="s">
        <v>1</v>
      </c>
      <c r="D5012" t="s">
        <v>7706</v>
      </c>
      <c r="E5012" t="s">
        <v>10329</v>
      </c>
      <c r="F5012" t="s">
        <v>10330</v>
      </c>
      <c r="G5012">
        <v>6203</v>
      </c>
      <c r="H5012">
        <v>6203</v>
      </c>
      <c r="I5012">
        <v>6203</v>
      </c>
      <c r="J5012">
        <v>6203</v>
      </c>
      <c r="K5012">
        <v>0</v>
      </c>
      <c r="L5012" s="2">
        <v>0</v>
      </c>
      <c r="M5012" s="2">
        <v>0</v>
      </c>
      <c r="N5012" s="2">
        <v>0</v>
      </c>
      <c r="O5012" s="2">
        <v>0</v>
      </c>
      <c r="P5012" s="2">
        <v>0</v>
      </c>
      <c r="Q5012" s="2">
        <v>0</v>
      </c>
      <c r="R5012" s="2">
        <v>0</v>
      </c>
      <c r="S5012" s="2">
        <v>0</v>
      </c>
      <c r="T5012" s="2">
        <v>0</v>
      </c>
      <c r="U5012" s="2">
        <v>0</v>
      </c>
      <c r="V5012" t="s">
        <v>55</v>
      </c>
    </row>
    <row r="5013" spans="1:22" ht="15.75" hidden="1" thickBot="1" x14ac:dyDescent="0.3">
      <c r="A5013" t="s">
        <v>7981</v>
      </c>
      <c r="B5013" s="6" t="s">
        <v>10322</v>
      </c>
      <c r="C5013" t="s">
        <v>1</v>
      </c>
      <c r="D5013" t="s">
        <v>7706</v>
      </c>
      <c r="E5013" t="s">
        <v>10329</v>
      </c>
      <c r="F5013" t="s">
        <v>10330</v>
      </c>
      <c r="G5013">
        <v>6202</v>
      </c>
      <c r="H5013">
        <v>6202</v>
      </c>
      <c r="I5013">
        <v>6202</v>
      </c>
      <c r="J5013">
        <v>6202</v>
      </c>
      <c r="K5013">
        <v>0</v>
      </c>
      <c r="L5013" s="2">
        <v>0</v>
      </c>
      <c r="M5013" s="2">
        <v>0</v>
      </c>
      <c r="N5013" s="2">
        <v>0</v>
      </c>
      <c r="O5013" s="2">
        <v>221.96</v>
      </c>
      <c r="P5013" s="2">
        <v>0</v>
      </c>
      <c r="Q5013" s="2">
        <v>0</v>
      </c>
      <c r="R5013" s="2">
        <v>0</v>
      </c>
      <c r="S5013" s="2">
        <v>0</v>
      </c>
      <c r="T5013" s="2">
        <v>0</v>
      </c>
      <c r="U5013" s="2">
        <v>221.96</v>
      </c>
      <c r="V5013" t="s">
        <v>55</v>
      </c>
    </row>
    <row r="5014" spans="1:22" ht="15.75" hidden="1" thickBot="1" x14ac:dyDescent="0.3">
      <c r="A5014" t="s">
        <v>7981</v>
      </c>
      <c r="B5014" s="6" t="s">
        <v>10322</v>
      </c>
      <c r="C5014" t="s">
        <v>1</v>
      </c>
      <c r="D5014" t="s">
        <v>7706</v>
      </c>
      <c r="E5014" t="s">
        <v>10329</v>
      </c>
      <c r="F5014" t="s">
        <v>10330</v>
      </c>
      <c r="G5014">
        <v>6201</v>
      </c>
      <c r="H5014">
        <v>6201</v>
      </c>
      <c r="I5014">
        <v>6201</v>
      </c>
      <c r="J5014">
        <v>6201</v>
      </c>
      <c r="K5014">
        <v>0</v>
      </c>
      <c r="L5014" s="2">
        <v>0</v>
      </c>
      <c r="M5014" s="2">
        <v>0</v>
      </c>
      <c r="N5014" s="2">
        <v>0</v>
      </c>
      <c r="O5014" s="2">
        <v>34.049999999999997</v>
      </c>
      <c r="P5014" s="2">
        <v>0</v>
      </c>
      <c r="Q5014" s="2">
        <v>0</v>
      </c>
      <c r="R5014" s="2">
        <v>0</v>
      </c>
      <c r="S5014" s="2">
        <v>0</v>
      </c>
      <c r="T5014" s="2">
        <v>0</v>
      </c>
      <c r="U5014" s="2">
        <v>34.049999999999997</v>
      </c>
      <c r="V5014" t="s">
        <v>55</v>
      </c>
    </row>
    <row r="5015" spans="1:22" ht="15.75" hidden="1" thickBot="1" x14ac:dyDescent="0.3">
      <c r="A5015" t="s">
        <v>7981</v>
      </c>
      <c r="B5015" s="6" t="s">
        <v>10322</v>
      </c>
      <c r="C5015" t="s">
        <v>1</v>
      </c>
      <c r="D5015" t="s">
        <v>7706</v>
      </c>
      <c r="E5015" t="s">
        <v>10329</v>
      </c>
      <c r="F5015" t="s">
        <v>10330</v>
      </c>
      <c r="G5015">
        <v>6200</v>
      </c>
      <c r="H5015">
        <v>6200</v>
      </c>
      <c r="I5015">
        <v>6200</v>
      </c>
      <c r="J5015">
        <v>6200</v>
      </c>
      <c r="K5015">
        <v>0</v>
      </c>
      <c r="L5015" s="2">
        <v>0</v>
      </c>
      <c r="M5015" s="2">
        <v>0</v>
      </c>
      <c r="N5015" s="2">
        <v>0</v>
      </c>
      <c r="O5015" s="2">
        <v>23</v>
      </c>
      <c r="P5015" s="2">
        <v>0</v>
      </c>
      <c r="Q5015" s="2">
        <v>0</v>
      </c>
      <c r="R5015" s="2">
        <v>0</v>
      </c>
      <c r="S5015" s="2">
        <v>0</v>
      </c>
      <c r="T5015" s="2">
        <v>0</v>
      </c>
      <c r="U5015" s="2">
        <v>23</v>
      </c>
      <c r="V5015" t="s">
        <v>55</v>
      </c>
    </row>
    <row r="5016" spans="1:22" ht="15.75" hidden="1" thickBot="1" x14ac:dyDescent="0.3">
      <c r="A5016" t="s">
        <v>7981</v>
      </c>
      <c r="B5016" s="6" t="s">
        <v>10322</v>
      </c>
      <c r="C5016" t="s">
        <v>1</v>
      </c>
      <c r="D5016" t="s">
        <v>7706</v>
      </c>
      <c r="E5016" t="s">
        <v>10329</v>
      </c>
      <c r="F5016" t="s">
        <v>10330</v>
      </c>
      <c r="G5016">
        <v>6199</v>
      </c>
      <c r="H5016">
        <v>6199</v>
      </c>
      <c r="I5016">
        <v>6199</v>
      </c>
      <c r="J5016">
        <v>6199</v>
      </c>
      <c r="K5016">
        <v>0</v>
      </c>
      <c r="L5016" s="2">
        <v>0</v>
      </c>
      <c r="M5016" s="2">
        <v>0</v>
      </c>
      <c r="N5016" s="2">
        <v>0</v>
      </c>
      <c r="O5016" s="2">
        <v>34.5</v>
      </c>
      <c r="P5016" s="2">
        <v>0</v>
      </c>
      <c r="Q5016" s="2">
        <v>0</v>
      </c>
      <c r="R5016" s="2">
        <v>0</v>
      </c>
      <c r="S5016" s="2">
        <v>0</v>
      </c>
      <c r="T5016" s="2">
        <v>0</v>
      </c>
      <c r="U5016" s="2">
        <v>34.5</v>
      </c>
      <c r="V5016" t="s">
        <v>55</v>
      </c>
    </row>
    <row r="5017" spans="1:22" ht="15.75" hidden="1" thickBot="1" x14ac:dyDescent="0.3">
      <c r="A5017" t="s">
        <v>7981</v>
      </c>
      <c r="B5017" s="6" t="s">
        <v>10322</v>
      </c>
      <c r="C5017" t="s">
        <v>1</v>
      </c>
      <c r="D5017" t="s">
        <v>7706</v>
      </c>
      <c r="E5017" t="s">
        <v>10329</v>
      </c>
      <c r="F5017" t="s">
        <v>10330</v>
      </c>
      <c r="G5017">
        <v>6198</v>
      </c>
      <c r="H5017">
        <v>6198</v>
      </c>
      <c r="I5017">
        <v>6198</v>
      </c>
      <c r="J5017">
        <v>6198</v>
      </c>
      <c r="K5017">
        <v>0</v>
      </c>
      <c r="L5017" s="2">
        <v>0</v>
      </c>
      <c r="M5017" s="2">
        <v>0</v>
      </c>
      <c r="N5017" s="2">
        <v>0</v>
      </c>
      <c r="O5017" s="2">
        <v>165</v>
      </c>
      <c r="P5017" s="2">
        <v>0</v>
      </c>
      <c r="Q5017" s="2">
        <v>0</v>
      </c>
      <c r="R5017" s="2">
        <v>0</v>
      </c>
      <c r="S5017" s="2">
        <v>0</v>
      </c>
      <c r="T5017" s="2">
        <v>0</v>
      </c>
      <c r="U5017" s="2">
        <v>165</v>
      </c>
      <c r="V5017" t="s">
        <v>55</v>
      </c>
    </row>
    <row r="5018" spans="1:22" ht="15.75" hidden="1" thickBot="1" x14ac:dyDescent="0.3">
      <c r="A5018" t="s">
        <v>7981</v>
      </c>
      <c r="B5018" s="6" t="s">
        <v>10322</v>
      </c>
      <c r="C5018" t="s">
        <v>1</v>
      </c>
      <c r="D5018" t="s">
        <v>7706</v>
      </c>
      <c r="E5018" t="s">
        <v>10329</v>
      </c>
      <c r="F5018" t="s">
        <v>10330</v>
      </c>
      <c r="G5018">
        <v>6197</v>
      </c>
      <c r="H5018">
        <v>6197</v>
      </c>
      <c r="I5018">
        <v>6197</v>
      </c>
      <c r="J5018">
        <v>6197</v>
      </c>
      <c r="K5018">
        <v>0</v>
      </c>
      <c r="L5018" s="2">
        <v>0</v>
      </c>
      <c r="M5018" s="2">
        <v>0</v>
      </c>
      <c r="N5018" s="2">
        <v>0</v>
      </c>
      <c r="O5018" s="2">
        <v>78.099999999999994</v>
      </c>
      <c r="P5018" s="2">
        <v>0</v>
      </c>
      <c r="Q5018" s="2">
        <v>0</v>
      </c>
      <c r="R5018" s="2">
        <v>0</v>
      </c>
      <c r="S5018" s="2">
        <v>0</v>
      </c>
      <c r="T5018" s="2">
        <v>0</v>
      </c>
      <c r="U5018" s="2">
        <v>78.099999999999994</v>
      </c>
      <c r="V5018" t="s">
        <v>55</v>
      </c>
    </row>
    <row r="5019" spans="1:22" ht="15.75" hidden="1" thickBot="1" x14ac:dyDescent="0.3">
      <c r="A5019" t="s">
        <v>7981</v>
      </c>
      <c r="B5019" s="6" t="s">
        <v>10322</v>
      </c>
      <c r="C5019" t="s">
        <v>1</v>
      </c>
      <c r="D5019" t="s">
        <v>7706</v>
      </c>
      <c r="E5019" t="s">
        <v>10329</v>
      </c>
      <c r="F5019" t="s">
        <v>10330</v>
      </c>
      <c r="G5019">
        <v>6196</v>
      </c>
      <c r="H5019">
        <v>6196</v>
      </c>
      <c r="I5019">
        <v>6196</v>
      </c>
      <c r="J5019">
        <v>6196</v>
      </c>
      <c r="K5019">
        <v>0</v>
      </c>
      <c r="L5019" s="2">
        <v>0</v>
      </c>
      <c r="M5019" s="2">
        <v>0</v>
      </c>
      <c r="N5019" s="2">
        <v>0</v>
      </c>
      <c r="O5019" s="2">
        <v>13.5</v>
      </c>
      <c r="P5019" s="2">
        <v>0</v>
      </c>
      <c r="Q5019" s="2">
        <v>0</v>
      </c>
      <c r="R5019" s="2">
        <v>0</v>
      </c>
      <c r="S5019" s="2">
        <v>0</v>
      </c>
      <c r="T5019" s="2">
        <v>0</v>
      </c>
      <c r="U5019" s="2">
        <v>13.5</v>
      </c>
      <c r="V5019" t="s">
        <v>55</v>
      </c>
    </row>
    <row r="5020" spans="1:22" ht="15.75" hidden="1" thickBot="1" x14ac:dyDescent="0.3">
      <c r="A5020" t="s">
        <v>7981</v>
      </c>
      <c r="B5020" s="6" t="s">
        <v>10322</v>
      </c>
      <c r="C5020" t="s">
        <v>1</v>
      </c>
      <c r="D5020" t="s">
        <v>7706</v>
      </c>
      <c r="E5020" t="s">
        <v>10329</v>
      </c>
      <c r="F5020" t="s">
        <v>10330</v>
      </c>
      <c r="G5020">
        <v>6195</v>
      </c>
      <c r="H5020">
        <v>6195</v>
      </c>
      <c r="I5020">
        <v>6195</v>
      </c>
      <c r="J5020">
        <v>6195</v>
      </c>
      <c r="K5020">
        <v>0</v>
      </c>
      <c r="L5020" s="2">
        <v>0</v>
      </c>
      <c r="M5020" s="2">
        <v>0</v>
      </c>
      <c r="N5020" s="2">
        <v>0</v>
      </c>
      <c r="O5020" s="2">
        <v>11</v>
      </c>
      <c r="P5020" s="2">
        <v>0</v>
      </c>
      <c r="Q5020" s="2">
        <v>0</v>
      </c>
      <c r="R5020" s="2">
        <v>0</v>
      </c>
      <c r="S5020" s="2">
        <v>0</v>
      </c>
      <c r="T5020" s="2">
        <v>0</v>
      </c>
      <c r="U5020" s="2">
        <v>11</v>
      </c>
      <c r="V5020" t="s">
        <v>55</v>
      </c>
    </row>
    <row r="5021" spans="1:22" ht="15.75" hidden="1" thickBot="1" x14ac:dyDescent="0.3">
      <c r="A5021" t="s">
        <v>7981</v>
      </c>
      <c r="B5021" s="6" t="s">
        <v>10322</v>
      </c>
      <c r="C5021" t="s">
        <v>1</v>
      </c>
      <c r="D5021" t="s">
        <v>7706</v>
      </c>
      <c r="E5021" t="s">
        <v>10329</v>
      </c>
      <c r="F5021" t="s">
        <v>10330</v>
      </c>
      <c r="G5021">
        <v>6194</v>
      </c>
      <c r="H5021">
        <v>6194</v>
      </c>
      <c r="I5021">
        <v>6194</v>
      </c>
      <c r="J5021">
        <v>6194</v>
      </c>
      <c r="K5021">
        <v>0</v>
      </c>
      <c r="L5021" s="2">
        <v>0</v>
      </c>
      <c r="M5021" s="2">
        <v>0</v>
      </c>
      <c r="N5021" s="2">
        <v>0</v>
      </c>
      <c r="O5021" s="2">
        <v>184.1</v>
      </c>
      <c r="P5021" s="2">
        <v>0</v>
      </c>
      <c r="Q5021" s="2">
        <v>0</v>
      </c>
      <c r="R5021" s="2">
        <v>0</v>
      </c>
      <c r="S5021" s="2">
        <v>0</v>
      </c>
      <c r="T5021" s="2">
        <v>0</v>
      </c>
      <c r="U5021" s="2">
        <v>184.1</v>
      </c>
      <c r="V5021" t="s">
        <v>55</v>
      </c>
    </row>
    <row r="5022" spans="1:22" ht="15.75" hidden="1" thickBot="1" x14ac:dyDescent="0.3">
      <c r="A5022" t="s">
        <v>7981</v>
      </c>
      <c r="B5022" s="6" t="s">
        <v>10322</v>
      </c>
      <c r="C5022" t="s">
        <v>1</v>
      </c>
      <c r="D5022" t="s">
        <v>7706</v>
      </c>
      <c r="E5022" t="s">
        <v>10329</v>
      </c>
      <c r="F5022" t="s">
        <v>10330</v>
      </c>
      <c r="G5022">
        <v>6193</v>
      </c>
      <c r="H5022">
        <v>6193</v>
      </c>
      <c r="I5022">
        <v>6193</v>
      </c>
      <c r="J5022">
        <v>6193</v>
      </c>
      <c r="K5022">
        <v>0</v>
      </c>
      <c r="L5022" s="2">
        <v>0</v>
      </c>
      <c r="M5022" s="2">
        <v>0</v>
      </c>
      <c r="N5022" s="2">
        <v>0</v>
      </c>
      <c r="O5022" s="2">
        <v>330</v>
      </c>
      <c r="P5022" s="2">
        <v>0</v>
      </c>
      <c r="Q5022" s="2">
        <v>0</v>
      </c>
      <c r="R5022" s="2">
        <v>0</v>
      </c>
      <c r="S5022" s="2">
        <v>0</v>
      </c>
      <c r="T5022" s="2">
        <v>0</v>
      </c>
      <c r="U5022" s="2">
        <v>330</v>
      </c>
      <c r="V5022" t="s">
        <v>55</v>
      </c>
    </row>
    <row r="5023" spans="1:22" ht="15.75" hidden="1" thickBot="1" x14ac:dyDescent="0.3">
      <c r="A5023" t="s">
        <v>7981</v>
      </c>
      <c r="B5023" s="6" t="s">
        <v>10322</v>
      </c>
      <c r="C5023" t="s">
        <v>1</v>
      </c>
      <c r="D5023" t="s">
        <v>7706</v>
      </c>
      <c r="E5023" t="s">
        <v>10329</v>
      </c>
      <c r="F5023" t="s">
        <v>10330</v>
      </c>
      <c r="G5023">
        <v>6192</v>
      </c>
      <c r="H5023">
        <v>6192</v>
      </c>
      <c r="I5023">
        <v>6192</v>
      </c>
      <c r="J5023">
        <v>6192</v>
      </c>
      <c r="K5023">
        <v>0</v>
      </c>
      <c r="L5023" s="2">
        <v>0</v>
      </c>
      <c r="M5023" s="2">
        <v>0</v>
      </c>
      <c r="N5023" s="2">
        <v>0</v>
      </c>
      <c r="O5023" s="2">
        <v>1525.5</v>
      </c>
      <c r="P5023" s="2">
        <v>0</v>
      </c>
      <c r="Q5023" s="2">
        <v>0</v>
      </c>
      <c r="R5023" s="2">
        <v>0</v>
      </c>
      <c r="S5023" s="2">
        <v>0</v>
      </c>
      <c r="T5023" s="2">
        <v>0</v>
      </c>
      <c r="U5023" s="2">
        <v>1525.5</v>
      </c>
      <c r="V5023" t="s">
        <v>55</v>
      </c>
    </row>
    <row r="5024" spans="1:22" ht="15.75" hidden="1" thickBot="1" x14ac:dyDescent="0.3">
      <c r="A5024" t="s">
        <v>7981</v>
      </c>
      <c r="B5024" s="6" t="s">
        <v>10322</v>
      </c>
      <c r="C5024" t="s">
        <v>1</v>
      </c>
      <c r="D5024" t="s">
        <v>7706</v>
      </c>
      <c r="E5024" t="s">
        <v>10329</v>
      </c>
      <c r="F5024" t="s">
        <v>10330</v>
      </c>
      <c r="G5024">
        <v>6191</v>
      </c>
      <c r="H5024">
        <v>6191</v>
      </c>
      <c r="I5024">
        <v>6191</v>
      </c>
      <c r="J5024">
        <v>6191</v>
      </c>
      <c r="K5024">
        <v>0</v>
      </c>
      <c r="L5024" s="2">
        <v>0</v>
      </c>
      <c r="M5024" s="2">
        <v>0</v>
      </c>
      <c r="N5024" s="2">
        <v>0</v>
      </c>
      <c r="O5024" s="2">
        <v>130</v>
      </c>
      <c r="P5024" s="2">
        <v>0</v>
      </c>
      <c r="Q5024" s="2">
        <v>0</v>
      </c>
      <c r="R5024" s="2">
        <v>0</v>
      </c>
      <c r="S5024" s="2">
        <v>0</v>
      </c>
      <c r="T5024" s="2">
        <v>0</v>
      </c>
      <c r="U5024" s="2">
        <v>130</v>
      </c>
      <c r="V5024" t="s">
        <v>55</v>
      </c>
    </row>
    <row r="5025" spans="1:22" ht="15.75" hidden="1" thickBot="1" x14ac:dyDescent="0.3">
      <c r="A5025" t="s">
        <v>7981</v>
      </c>
      <c r="B5025" s="6" t="s">
        <v>10322</v>
      </c>
      <c r="C5025" t="s">
        <v>1</v>
      </c>
      <c r="D5025" t="s">
        <v>7706</v>
      </c>
      <c r="E5025" t="s">
        <v>10329</v>
      </c>
      <c r="F5025" t="s">
        <v>10330</v>
      </c>
      <c r="G5025">
        <v>6190</v>
      </c>
      <c r="H5025">
        <v>6190</v>
      </c>
      <c r="I5025">
        <v>6190</v>
      </c>
      <c r="J5025">
        <v>6190</v>
      </c>
      <c r="K5025">
        <v>0</v>
      </c>
      <c r="L5025" s="2">
        <v>0</v>
      </c>
      <c r="M5025" s="2">
        <v>0</v>
      </c>
      <c r="N5025" s="2">
        <v>0</v>
      </c>
      <c r="O5025" s="2">
        <v>92.5</v>
      </c>
      <c r="P5025" s="2">
        <v>0</v>
      </c>
      <c r="Q5025" s="2">
        <v>0</v>
      </c>
      <c r="R5025" s="2">
        <v>0</v>
      </c>
      <c r="S5025" s="2">
        <v>0</v>
      </c>
      <c r="T5025" s="2">
        <v>0</v>
      </c>
      <c r="U5025" s="2">
        <v>92.5</v>
      </c>
      <c r="V5025" t="s">
        <v>55</v>
      </c>
    </row>
    <row r="5026" spans="1:22" ht="15.75" hidden="1" thickBot="1" x14ac:dyDescent="0.3">
      <c r="A5026" t="s">
        <v>7981</v>
      </c>
      <c r="B5026" s="6" t="s">
        <v>10322</v>
      </c>
      <c r="C5026" t="s">
        <v>1</v>
      </c>
      <c r="D5026" t="s">
        <v>7706</v>
      </c>
      <c r="E5026" t="s">
        <v>10329</v>
      </c>
      <c r="F5026" t="s">
        <v>10330</v>
      </c>
      <c r="G5026">
        <v>6189</v>
      </c>
      <c r="H5026">
        <v>6189</v>
      </c>
      <c r="I5026">
        <v>6189</v>
      </c>
      <c r="J5026">
        <v>6189</v>
      </c>
      <c r="K5026">
        <v>0</v>
      </c>
      <c r="L5026" s="2">
        <v>0</v>
      </c>
      <c r="M5026" s="2">
        <v>0</v>
      </c>
      <c r="N5026" s="2">
        <v>0</v>
      </c>
      <c r="O5026" s="2">
        <v>201.8</v>
      </c>
      <c r="P5026" s="2">
        <v>0</v>
      </c>
      <c r="Q5026" s="2">
        <v>0</v>
      </c>
      <c r="R5026" s="2">
        <v>0</v>
      </c>
      <c r="S5026" s="2">
        <v>0</v>
      </c>
      <c r="T5026" s="2">
        <v>0</v>
      </c>
      <c r="U5026" s="2">
        <v>201.8</v>
      </c>
      <c r="V5026" t="s">
        <v>55</v>
      </c>
    </row>
    <row r="5027" spans="1:22" ht="15.75" hidden="1" thickBot="1" x14ac:dyDescent="0.3">
      <c r="A5027" t="s">
        <v>7981</v>
      </c>
      <c r="B5027" s="6" t="s">
        <v>10322</v>
      </c>
      <c r="C5027" t="s">
        <v>1</v>
      </c>
      <c r="D5027" t="s">
        <v>7706</v>
      </c>
      <c r="E5027" t="s">
        <v>10329</v>
      </c>
      <c r="F5027" t="s">
        <v>10330</v>
      </c>
      <c r="G5027">
        <v>6188</v>
      </c>
      <c r="H5027">
        <v>6188</v>
      </c>
      <c r="I5027">
        <v>6188</v>
      </c>
      <c r="J5027">
        <v>6188</v>
      </c>
      <c r="K5027">
        <v>0</v>
      </c>
      <c r="L5027" s="2">
        <v>0</v>
      </c>
      <c r="M5027" s="2">
        <v>0</v>
      </c>
      <c r="N5027" s="2">
        <v>0</v>
      </c>
      <c r="O5027" s="2">
        <v>275</v>
      </c>
      <c r="P5027" s="2">
        <v>0</v>
      </c>
      <c r="Q5027" s="2">
        <v>0</v>
      </c>
      <c r="R5027" s="2">
        <v>0</v>
      </c>
      <c r="S5027" s="2">
        <v>0</v>
      </c>
      <c r="T5027" s="2">
        <v>0</v>
      </c>
      <c r="U5027" s="2">
        <v>275</v>
      </c>
      <c r="V5027" t="s">
        <v>55</v>
      </c>
    </row>
    <row r="5028" spans="1:22" ht="15.75" hidden="1" thickBot="1" x14ac:dyDescent="0.3">
      <c r="A5028" t="s">
        <v>7981</v>
      </c>
      <c r="B5028" s="6" t="s">
        <v>10322</v>
      </c>
      <c r="C5028" t="s">
        <v>1</v>
      </c>
      <c r="D5028" t="s">
        <v>7706</v>
      </c>
      <c r="E5028" t="s">
        <v>10329</v>
      </c>
      <c r="F5028" t="s">
        <v>10330</v>
      </c>
      <c r="G5028">
        <v>6187</v>
      </c>
      <c r="H5028">
        <v>6187</v>
      </c>
      <c r="I5028">
        <v>6187</v>
      </c>
      <c r="J5028">
        <v>6187</v>
      </c>
      <c r="K5028">
        <v>0</v>
      </c>
      <c r="L5028" s="2">
        <v>0</v>
      </c>
      <c r="M5028" s="2">
        <v>0</v>
      </c>
      <c r="N5028" s="2">
        <v>0</v>
      </c>
      <c r="O5028" s="2">
        <v>462</v>
      </c>
      <c r="P5028" s="2">
        <v>0</v>
      </c>
      <c r="Q5028" s="2">
        <v>0</v>
      </c>
      <c r="R5028" s="2">
        <v>0</v>
      </c>
      <c r="S5028" s="2">
        <v>0</v>
      </c>
      <c r="T5028" s="2">
        <v>0</v>
      </c>
      <c r="U5028" s="2">
        <v>462</v>
      </c>
      <c r="V5028" t="s">
        <v>55</v>
      </c>
    </row>
    <row r="5029" spans="1:22" ht="15.75" hidden="1" thickBot="1" x14ac:dyDescent="0.3">
      <c r="A5029" t="s">
        <v>7981</v>
      </c>
      <c r="B5029" s="6" t="s">
        <v>10322</v>
      </c>
      <c r="C5029" t="s">
        <v>1</v>
      </c>
      <c r="D5029" t="s">
        <v>7706</v>
      </c>
      <c r="E5029" t="s">
        <v>10329</v>
      </c>
      <c r="F5029" t="s">
        <v>10330</v>
      </c>
      <c r="G5029">
        <v>6186</v>
      </c>
      <c r="H5029">
        <v>6186</v>
      </c>
      <c r="I5029">
        <v>6186</v>
      </c>
      <c r="J5029">
        <v>6186</v>
      </c>
      <c r="K5029">
        <v>0</v>
      </c>
      <c r="L5029" s="2">
        <v>0</v>
      </c>
      <c r="M5029" s="2">
        <v>0</v>
      </c>
      <c r="N5029" s="2">
        <v>0</v>
      </c>
      <c r="O5029" s="2">
        <v>57.81</v>
      </c>
      <c r="P5029" s="2">
        <v>0</v>
      </c>
      <c r="Q5029" s="2">
        <v>0</v>
      </c>
      <c r="R5029" s="2">
        <v>0</v>
      </c>
      <c r="S5029" s="2">
        <v>0</v>
      </c>
      <c r="T5029" s="2">
        <v>0</v>
      </c>
      <c r="U5029" s="2">
        <v>57.81</v>
      </c>
      <c r="V5029" t="s">
        <v>55</v>
      </c>
    </row>
    <row r="5030" spans="1:22" ht="15.75" hidden="1" thickBot="1" x14ac:dyDescent="0.3">
      <c r="A5030" t="s">
        <v>7981</v>
      </c>
      <c r="B5030" s="6" t="s">
        <v>10322</v>
      </c>
      <c r="C5030" t="s">
        <v>1</v>
      </c>
      <c r="D5030" t="s">
        <v>7706</v>
      </c>
      <c r="E5030" t="s">
        <v>10329</v>
      </c>
      <c r="F5030" t="s">
        <v>10330</v>
      </c>
      <c r="G5030">
        <v>6185</v>
      </c>
      <c r="H5030">
        <v>6185</v>
      </c>
      <c r="I5030">
        <v>6185</v>
      </c>
      <c r="J5030">
        <v>6185</v>
      </c>
      <c r="K5030">
        <v>0</v>
      </c>
      <c r="L5030" s="2">
        <v>0</v>
      </c>
      <c r="M5030" s="2">
        <v>0</v>
      </c>
      <c r="N5030" s="2">
        <v>0</v>
      </c>
      <c r="O5030" s="2">
        <v>0</v>
      </c>
      <c r="P5030" s="2">
        <v>0</v>
      </c>
      <c r="Q5030" s="2">
        <v>0</v>
      </c>
      <c r="R5030" s="2">
        <v>0</v>
      </c>
      <c r="S5030" s="2">
        <v>0</v>
      </c>
      <c r="T5030" s="2">
        <v>0</v>
      </c>
      <c r="U5030" s="2">
        <v>0</v>
      </c>
      <c r="V5030" t="s">
        <v>55</v>
      </c>
    </row>
    <row r="5031" spans="1:22" ht="15.75" hidden="1" thickBot="1" x14ac:dyDescent="0.3">
      <c r="A5031" t="s">
        <v>7981</v>
      </c>
      <c r="B5031" s="6" t="s">
        <v>10322</v>
      </c>
      <c r="C5031" t="s">
        <v>1</v>
      </c>
      <c r="D5031" t="s">
        <v>7706</v>
      </c>
      <c r="E5031" t="s">
        <v>10329</v>
      </c>
      <c r="F5031" t="s">
        <v>10330</v>
      </c>
      <c r="G5031">
        <v>6184</v>
      </c>
      <c r="H5031">
        <v>6184</v>
      </c>
      <c r="I5031">
        <v>6184</v>
      </c>
      <c r="J5031">
        <v>6184</v>
      </c>
      <c r="K5031">
        <v>0</v>
      </c>
      <c r="L5031" s="2">
        <v>0</v>
      </c>
      <c r="M5031" s="2">
        <v>0</v>
      </c>
      <c r="N5031" s="2">
        <v>0</v>
      </c>
      <c r="O5031" s="2">
        <v>125</v>
      </c>
      <c r="P5031" s="2">
        <v>0</v>
      </c>
      <c r="Q5031" s="2">
        <v>0</v>
      </c>
      <c r="R5031" s="2">
        <v>0</v>
      </c>
      <c r="S5031" s="2">
        <v>0</v>
      </c>
      <c r="T5031" s="2">
        <v>0</v>
      </c>
      <c r="U5031" s="2">
        <v>125</v>
      </c>
      <c r="V5031" t="s">
        <v>55</v>
      </c>
    </row>
    <row r="5032" spans="1:22" ht="15.75" hidden="1" thickBot="1" x14ac:dyDescent="0.3">
      <c r="A5032" t="s">
        <v>7981</v>
      </c>
      <c r="B5032" s="6" t="s">
        <v>10322</v>
      </c>
      <c r="C5032" t="s">
        <v>1</v>
      </c>
      <c r="D5032" t="s">
        <v>7706</v>
      </c>
      <c r="E5032" t="s">
        <v>10329</v>
      </c>
      <c r="F5032" t="s">
        <v>10330</v>
      </c>
      <c r="G5032">
        <v>6183</v>
      </c>
      <c r="H5032">
        <v>6183</v>
      </c>
      <c r="I5032">
        <v>6183</v>
      </c>
      <c r="J5032">
        <v>6183</v>
      </c>
      <c r="K5032">
        <v>0</v>
      </c>
      <c r="L5032" s="2">
        <v>0</v>
      </c>
      <c r="M5032" s="2">
        <v>0</v>
      </c>
      <c r="N5032" s="2">
        <v>0</v>
      </c>
      <c r="O5032" s="2">
        <v>334.95</v>
      </c>
      <c r="P5032" s="2">
        <v>0</v>
      </c>
      <c r="Q5032" s="2">
        <v>0</v>
      </c>
      <c r="R5032" s="2">
        <v>0</v>
      </c>
      <c r="S5032" s="2">
        <v>0</v>
      </c>
      <c r="T5032" s="2">
        <v>0</v>
      </c>
      <c r="U5032" s="2">
        <v>334.95</v>
      </c>
      <c r="V5032" t="s">
        <v>55</v>
      </c>
    </row>
    <row r="5033" spans="1:22" ht="15.75" hidden="1" thickBot="1" x14ac:dyDescent="0.3">
      <c r="A5033" t="s">
        <v>7981</v>
      </c>
      <c r="B5033" s="6" t="s">
        <v>10322</v>
      </c>
      <c r="C5033" t="s">
        <v>1</v>
      </c>
      <c r="D5033" t="s">
        <v>7706</v>
      </c>
      <c r="E5033" t="s">
        <v>10329</v>
      </c>
      <c r="F5033" t="s">
        <v>10330</v>
      </c>
      <c r="G5033">
        <v>6182</v>
      </c>
      <c r="H5033">
        <v>6182</v>
      </c>
      <c r="I5033">
        <v>6182</v>
      </c>
      <c r="J5033">
        <v>6182</v>
      </c>
      <c r="K5033">
        <v>0</v>
      </c>
      <c r="L5033" s="2">
        <v>0</v>
      </c>
      <c r="M5033" s="2">
        <v>0</v>
      </c>
      <c r="N5033" s="2">
        <v>0</v>
      </c>
      <c r="O5033" s="2">
        <v>260.14</v>
      </c>
      <c r="P5033" s="2">
        <v>0</v>
      </c>
      <c r="Q5033" s="2">
        <v>0</v>
      </c>
      <c r="R5033" s="2">
        <v>0</v>
      </c>
      <c r="S5033" s="2">
        <v>0</v>
      </c>
      <c r="T5033" s="2">
        <v>0</v>
      </c>
      <c r="U5033" s="2">
        <v>260.14</v>
      </c>
      <c r="V5033" t="s">
        <v>55</v>
      </c>
    </row>
    <row r="5034" spans="1:22" ht="15.75" hidden="1" thickBot="1" x14ac:dyDescent="0.3">
      <c r="A5034" t="s">
        <v>7981</v>
      </c>
      <c r="B5034" s="6" t="s">
        <v>10322</v>
      </c>
      <c r="C5034" t="s">
        <v>1</v>
      </c>
      <c r="D5034" t="s">
        <v>7706</v>
      </c>
      <c r="E5034" t="s">
        <v>10329</v>
      </c>
      <c r="F5034" t="s">
        <v>10330</v>
      </c>
      <c r="G5034">
        <v>6181</v>
      </c>
      <c r="H5034">
        <v>6181</v>
      </c>
      <c r="I5034">
        <v>6181</v>
      </c>
      <c r="J5034">
        <v>6181</v>
      </c>
      <c r="K5034">
        <v>0</v>
      </c>
      <c r="L5034" s="2">
        <v>0</v>
      </c>
      <c r="M5034" s="2">
        <v>0</v>
      </c>
      <c r="N5034" s="2">
        <v>0</v>
      </c>
      <c r="O5034" s="2">
        <v>51.25</v>
      </c>
      <c r="P5034" s="2">
        <v>0</v>
      </c>
      <c r="Q5034" s="2">
        <v>0</v>
      </c>
      <c r="R5034" s="2">
        <v>0</v>
      </c>
      <c r="S5034" s="2">
        <v>0</v>
      </c>
      <c r="T5034" s="2">
        <v>0</v>
      </c>
      <c r="U5034" s="2">
        <v>51.25</v>
      </c>
      <c r="V5034" t="s">
        <v>55</v>
      </c>
    </row>
    <row r="5035" spans="1:22" ht="15.75" hidden="1" thickBot="1" x14ac:dyDescent="0.3">
      <c r="A5035" t="s">
        <v>7981</v>
      </c>
      <c r="B5035" s="6" t="s">
        <v>10322</v>
      </c>
      <c r="C5035" t="s">
        <v>1</v>
      </c>
      <c r="D5035" t="s">
        <v>7706</v>
      </c>
      <c r="E5035" t="s">
        <v>10329</v>
      </c>
      <c r="F5035" t="s">
        <v>10330</v>
      </c>
      <c r="G5035">
        <v>6180</v>
      </c>
      <c r="H5035">
        <v>6180</v>
      </c>
      <c r="I5035">
        <v>6180</v>
      </c>
      <c r="J5035">
        <v>6180</v>
      </c>
      <c r="K5035">
        <v>0</v>
      </c>
      <c r="L5035" s="2">
        <v>0</v>
      </c>
      <c r="M5035" s="2">
        <v>0</v>
      </c>
      <c r="N5035" s="2">
        <v>0</v>
      </c>
      <c r="O5035" s="2">
        <v>30</v>
      </c>
      <c r="P5035" s="2">
        <v>0</v>
      </c>
      <c r="Q5035" s="2">
        <v>0</v>
      </c>
      <c r="R5035" s="2">
        <v>0</v>
      </c>
      <c r="S5035" s="2">
        <v>0</v>
      </c>
      <c r="T5035" s="2">
        <v>0</v>
      </c>
      <c r="U5035" s="2">
        <v>30</v>
      </c>
      <c r="V5035" t="s">
        <v>55</v>
      </c>
    </row>
    <row r="5036" spans="1:22" ht="15.75" hidden="1" thickBot="1" x14ac:dyDescent="0.3">
      <c r="A5036" t="s">
        <v>7981</v>
      </c>
      <c r="B5036" s="6" t="s">
        <v>10322</v>
      </c>
      <c r="C5036" t="s">
        <v>1</v>
      </c>
      <c r="D5036" t="s">
        <v>7706</v>
      </c>
      <c r="E5036" t="s">
        <v>10329</v>
      </c>
      <c r="F5036" t="s">
        <v>10330</v>
      </c>
      <c r="G5036">
        <v>6179</v>
      </c>
      <c r="H5036">
        <v>6179</v>
      </c>
      <c r="I5036">
        <v>6179</v>
      </c>
      <c r="J5036">
        <v>6179</v>
      </c>
      <c r="K5036">
        <v>0</v>
      </c>
      <c r="L5036" s="2">
        <v>0</v>
      </c>
      <c r="M5036" s="2">
        <v>0</v>
      </c>
      <c r="N5036" s="2">
        <v>0</v>
      </c>
      <c r="O5036" s="2">
        <v>252</v>
      </c>
      <c r="P5036" s="2">
        <v>0</v>
      </c>
      <c r="Q5036" s="2">
        <v>0</v>
      </c>
      <c r="R5036" s="2">
        <v>0</v>
      </c>
      <c r="S5036" s="2">
        <v>0</v>
      </c>
      <c r="T5036" s="2">
        <v>0</v>
      </c>
      <c r="U5036" s="2">
        <v>252</v>
      </c>
      <c r="V5036" t="s">
        <v>55</v>
      </c>
    </row>
    <row r="5037" spans="1:22" ht="15.75" hidden="1" thickBot="1" x14ac:dyDescent="0.3">
      <c r="A5037" t="s">
        <v>7981</v>
      </c>
      <c r="B5037" s="6" t="s">
        <v>10322</v>
      </c>
      <c r="C5037" t="s">
        <v>1</v>
      </c>
      <c r="D5037" t="s">
        <v>7706</v>
      </c>
      <c r="E5037" t="s">
        <v>10329</v>
      </c>
      <c r="F5037" t="s">
        <v>10330</v>
      </c>
      <c r="G5037">
        <v>6178</v>
      </c>
      <c r="H5037">
        <v>6178</v>
      </c>
      <c r="I5037">
        <v>6178</v>
      </c>
      <c r="J5037">
        <v>6178</v>
      </c>
      <c r="K5037">
        <v>0</v>
      </c>
      <c r="L5037" s="2">
        <v>0</v>
      </c>
      <c r="M5037" s="2">
        <v>0</v>
      </c>
      <c r="N5037" s="2">
        <v>0</v>
      </c>
      <c r="O5037" s="2">
        <v>241.1</v>
      </c>
      <c r="P5037" s="2">
        <v>0</v>
      </c>
      <c r="Q5037" s="2">
        <v>0</v>
      </c>
      <c r="R5037" s="2">
        <v>0</v>
      </c>
      <c r="S5037" s="2">
        <v>0</v>
      </c>
      <c r="T5037" s="2">
        <v>0</v>
      </c>
      <c r="U5037" s="2">
        <v>241.1</v>
      </c>
      <c r="V5037" t="s">
        <v>55</v>
      </c>
    </row>
    <row r="5038" spans="1:22" ht="15.75" hidden="1" thickBot="1" x14ac:dyDescent="0.3">
      <c r="A5038" t="s">
        <v>7981</v>
      </c>
      <c r="B5038" s="6" t="s">
        <v>10322</v>
      </c>
      <c r="C5038" t="s">
        <v>1</v>
      </c>
      <c r="D5038" t="s">
        <v>7706</v>
      </c>
      <c r="E5038" t="s">
        <v>10329</v>
      </c>
      <c r="F5038" t="s">
        <v>10330</v>
      </c>
      <c r="G5038">
        <v>6177</v>
      </c>
      <c r="H5038">
        <v>6177</v>
      </c>
      <c r="I5038">
        <v>6177</v>
      </c>
      <c r="J5038">
        <v>6177</v>
      </c>
      <c r="K5038">
        <v>0</v>
      </c>
      <c r="L5038" s="2">
        <v>0</v>
      </c>
      <c r="M5038" s="2">
        <v>0</v>
      </c>
      <c r="N5038" s="2">
        <v>0</v>
      </c>
      <c r="O5038" s="2">
        <v>52.6</v>
      </c>
      <c r="P5038" s="2">
        <v>0</v>
      </c>
      <c r="Q5038" s="2">
        <v>0</v>
      </c>
      <c r="R5038" s="2">
        <v>0</v>
      </c>
      <c r="S5038" s="2">
        <v>0</v>
      </c>
      <c r="T5038" s="2">
        <v>0</v>
      </c>
      <c r="U5038" s="2">
        <v>52.6</v>
      </c>
      <c r="V5038" t="s">
        <v>55</v>
      </c>
    </row>
    <row r="5039" spans="1:22" ht="15.75" hidden="1" thickBot="1" x14ac:dyDescent="0.3">
      <c r="A5039" t="s">
        <v>7981</v>
      </c>
      <c r="B5039" s="6" t="s">
        <v>10322</v>
      </c>
      <c r="C5039" t="s">
        <v>1</v>
      </c>
      <c r="D5039" t="s">
        <v>7706</v>
      </c>
      <c r="E5039" t="s">
        <v>10329</v>
      </c>
      <c r="F5039" t="s">
        <v>10330</v>
      </c>
      <c r="G5039">
        <v>6176</v>
      </c>
      <c r="H5039">
        <v>6176</v>
      </c>
      <c r="I5039">
        <v>6176</v>
      </c>
      <c r="J5039">
        <v>6176</v>
      </c>
      <c r="K5039">
        <v>0</v>
      </c>
      <c r="L5039" s="2">
        <v>0</v>
      </c>
      <c r="M5039" s="2">
        <v>0</v>
      </c>
      <c r="N5039" s="2">
        <v>0</v>
      </c>
      <c r="O5039" s="2">
        <v>38.5</v>
      </c>
      <c r="P5039" s="2">
        <v>0</v>
      </c>
      <c r="Q5039" s="2">
        <v>0</v>
      </c>
      <c r="R5039" s="2">
        <v>0</v>
      </c>
      <c r="S5039" s="2">
        <v>0</v>
      </c>
      <c r="T5039" s="2">
        <v>0</v>
      </c>
      <c r="U5039" s="2">
        <v>38.5</v>
      </c>
      <c r="V5039" t="s">
        <v>55</v>
      </c>
    </row>
    <row r="5040" spans="1:22" ht="15.75" hidden="1" thickBot="1" x14ac:dyDescent="0.3">
      <c r="A5040" t="s">
        <v>7981</v>
      </c>
      <c r="B5040" s="6" t="s">
        <v>10322</v>
      </c>
      <c r="C5040" t="s">
        <v>1</v>
      </c>
      <c r="D5040" t="s">
        <v>7706</v>
      </c>
      <c r="E5040" t="s">
        <v>10329</v>
      </c>
      <c r="F5040" t="s">
        <v>10330</v>
      </c>
      <c r="G5040">
        <v>6175</v>
      </c>
      <c r="H5040">
        <v>6175</v>
      </c>
      <c r="I5040">
        <v>6175</v>
      </c>
      <c r="J5040">
        <v>6175</v>
      </c>
      <c r="K5040">
        <v>0</v>
      </c>
      <c r="L5040" s="2">
        <v>0</v>
      </c>
      <c r="M5040" s="2">
        <v>0</v>
      </c>
      <c r="N5040" s="2">
        <v>0</v>
      </c>
      <c r="O5040" s="2">
        <v>55</v>
      </c>
      <c r="P5040" s="2">
        <v>0</v>
      </c>
      <c r="Q5040" s="2">
        <v>0</v>
      </c>
      <c r="R5040" s="2">
        <v>0</v>
      </c>
      <c r="S5040" s="2">
        <v>0</v>
      </c>
      <c r="T5040" s="2">
        <v>0</v>
      </c>
      <c r="U5040" s="2">
        <v>55</v>
      </c>
      <c r="V5040" t="s">
        <v>55</v>
      </c>
    </row>
    <row r="5041" spans="1:22" ht="15.75" hidden="1" thickBot="1" x14ac:dyDescent="0.3">
      <c r="A5041" t="s">
        <v>7981</v>
      </c>
      <c r="B5041" s="6" t="s">
        <v>10322</v>
      </c>
      <c r="C5041" t="s">
        <v>1</v>
      </c>
      <c r="D5041" t="s">
        <v>7706</v>
      </c>
      <c r="E5041" t="s">
        <v>10329</v>
      </c>
      <c r="F5041" t="s">
        <v>10330</v>
      </c>
      <c r="G5041">
        <v>6174</v>
      </c>
      <c r="H5041">
        <v>6174</v>
      </c>
      <c r="I5041">
        <v>6174</v>
      </c>
      <c r="J5041">
        <v>6174</v>
      </c>
      <c r="K5041">
        <v>0</v>
      </c>
      <c r="L5041" s="2">
        <v>0</v>
      </c>
      <c r="M5041" s="2">
        <v>0</v>
      </c>
      <c r="N5041" s="2">
        <v>0</v>
      </c>
      <c r="O5041" s="2">
        <v>23.4</v>
      </c>
      <c r="P5041" s="2">
        <v>0</v>
      </c>
      <c r="Q5041" s="2">
        <v>0</v>
      </c>
      <c r="R5041" s="2">
        <v>0</v>
      </c>
      <c r="S5041" s="2">
        <v>0</v>
      </c>
      <c r="T5041" s="2">
        <v>0</v>
      </c>
      <c r="U5041" s="2">
        <v>23.4</v>
      </c>
      <c r="V5041" t="s">
        <v>55</v>
      </c>
    </row>
    <row r="5042" spans="1:22" ht="15.75" hidden="1" thickBot="1" x14ac:dyDescent="0.3">
      <c r="A5042" t="s">
        <v>7981</v>
      </c>
      <c r="B5042" s="6" t="s">
        <v>10322</v>
      </c>
      <c r="C5042" t="s">
        <v>1</v>
      </c>
      <c r="D5042" t="s">
        <v>7706</v>
      </c>
      <c r="E5042" t="s">
        <v>10329</v>
      </c>
      <c r="F5042" t="s">
        <v>10330</v>
      </c>
      <c r="G5042">
        <v>6173</v>
      </c>
      <c r="H5042">
        <v>6173</v>
      </c>
      <c r="I5042">
        <v>6173</v>
      </c>
      <c r="J5042">
        <v>6173</v>
      </c>
      <c r="K5042">
        <v>0</v>
      </c>
      <c r="L5042" s="2">
        <v>0</v>
      </c>
      <c r="M5042" s="2">
        <v>0</v>
      </c>
      <c r="N5042" s="2">
        <v>0</v>
      </c>
      <c r="O5042" s="2">
        <v>43</v>
      </c>
      <c r="P5042" s="2">
        <v>0</v>
      </c>
      <c r="Q5042" s="2">
        <v>0</v>
      </c>
      <c r="R5042" s="2">
        <v>0</v>
      </c>
      <c r="S5042" s="2">
        <v>0</v>
      </c>
      <c r="T5042" s="2">
        <v>0</v>
      </c>
      <c r="U5042" s="2">
        <v>43</v>
      </c>
      <c r="V5042" t="s">
        <v>55</v>
      </c>
    </row>
    <row r="5043" spans="1:22" ht="15.75" hidden="1" thickBot="1" x14ac:dyDescent="0.3">
      <c r="A5043" t="s">
        <v>7981</v>
      </c>
      <c r="B5043" s="6" t="s">
        <v>10322</v>
      </c>
      <c r="C5043" t="s">
        <v>1</v>
      </c>
      <c r="D5043" t="s">
        <v>7706</v>
      </c>
      <c r="E5043" t="s">
        <v>10329</v>
      </c>
      <c r="F5043" t="s">
        <v>10330</v>
      </c>
      <c r="G5043">
        <v>6172</v>
      </c>
      <c r="H5043">
        <v>6172</v>
      </c>
      <c r="I5043">
        <v>6172</v>
      </c>
      <c r="J5043">
        <v>6172</v>
      </c>
      <c r="K5043">
        <v>0</v>
      </c>
      <c r="L5043" s="2">
        <v>0</v>
      </c>
      <c r="M5043" s="2">
        <v>0</v>
      </c>
      <c r="N5043" s="2">
        <v>0</v>
      </c>
      <c r="O5043" s="2">
        <v>187</v>
      </c>
      <c r="P5043" s="2">
        <v>0</v>
      </c>
      <c r="Q5043" s="2">
        <v>0</v>
      </c>
      <c r="R5043" s="2">
        <v>0</v>
      </c>
      <c r="S5043" s="2">
        <v>0</v>
      </c>
      <c r="T5043" s="2">
        <v>0</v>
      </c>
      <c r="U5043" s="2">
        <v>187</v>
      </c>
      <c r="V5043" t="s">
        <v>55</v>
      </c>
    </row>
    <row r="5044" spans="1:22" ht="15.75" hidden="1" thickBot="1" x14ac:dyDescent="0.3">
      <c r="A5044" t="s">
        <v>7981</v>
      </c>
      <c r="B5044" s="6" t="s">
        <v>10322</v>
      </c>
      <c r="C5044" t="s">
        <v>1</v>
      </c>
      <c r="D5044" t="s">
        <v>7706</v>
      </c>
      <c r="E5044" t="s">
        <v>10329</v>
      </c>
      <c r="F5044" t="s">
        <v>10330</v>
      </c>
      <c r="G5044">
        <v>6171</v>
      </c>
      <c r="H5044">
        <v>6171</v>
      </c>
      <c r="I5044">
        <v>6171</v>
      </c>
      <c r="J5044">
        <v>6171</v>
      </c>
      <c r="K5044">
        <v>0</v>
      </c>
      <c r="L5044" s="2">
        <v>0</v>
      </c>
      <c r="M5044" s="2">
        <v>0</v>
      </c>
      <c r="N5044" s="2">
        <v>0</v>
      </c>
      <c r="O5044" s="2">
        <v>139.75</v>
      </c>
      <c r="P5044" s="2">
        <v>0</v>
      </c>
      <c r="Q5044" s="2">
        <v>0</v>
      </c>
      <c r="R5044" s="2">
        <v>0</v>
      </c>
      <c r="S5044" s="2">
        <v>0</v>
      </c>
      <c r="T5044" s="2">
        <v>0</v>
      </c>
      <c r="U5044" s="2">
        <v>139.75</v>
      </c>
      <c r="V5044" t="s">
        <v>55</v>
      </c>
    </row>
    <row r="5045" spans="1:22" ht="15.75" hidden="1" thickBot="1" x14ac:dyDescent="0.3">
      <c r="A5045" t="s">
        <v>7981</v>
      </c>
      <c r="B5045" s="6" t="s">
        <v>10322</v>
      </c>
      <c r="C5045" t="s">
        <v>1</v>
      </c>
      <c r="D5045" t="s">
        <v>7706</v>
      </c>
      <c r="E5045" t="s">
        <v>10329</v>
      </c>
      <c r="F5045" t="s">
        <v>10330</v>
      </c>
      <c r="G5045">
        <v>6170</v>
      </c>
      <c r="H5045">
        <v>6170</v>
      </c>
      <c r="I5045">
        <v>6170</v>
      </c>
      <c r="J5045">
        <v>6170</v>
      </c>
      <c r="K5045">
        <v>0</v>
      </c>
      <c r="L5045" s="2">
        <v>0</v>
      </c>
      <c r="M5045" s="2">
        <v>0</v>
      </c>
      <c r="N5045" s="2">
        <v>0</v>
      </c>
      <c r="O5045" s="2">
        <v>246</v>
      </c>
      <c r="P5045" s="2">
        <v>0</v>
      </c>
      <c r="Q5045" s="2">
        <v>0</v>
      </c>
      <c r="R5045" s="2">
        <v>0</v>
      </c>
      <c r="S5045" s="2">
        <v>0</v>
      </c>
      <c r="T5045" s="2">
        <v>0</v>
      </c>
      <c r="U5045" s="2">
        <v>246</v>
      </c>
      <c r="V5045" t="s">
        <v>55</v>
      </c>
    </row>
    <row r="5046" spans="1:22" ht="15.75" hidden="1" thickBot="1" x14ac:dyDescent="0.3">
      <c r="A5046" t="s">
        <v>7981</v>
      </c>
      <c r="B5046" s="6" t="s">
        <v>10322</v>
      </c>
      <c r="C5046" t="s">
        <v>1</v>
      </c>
      <c r="D5046" t="s">
        <v>7706</v>
      </c>
      <c r="E5046" t="s">
        <v>10329</v>
      </c>
      <c r="F5046" t="s">
        <v>10330</v>
      </c>
      <c r="G5046">
        <v>6169</v>
      </c>
      <c r="H5046">
        <v>6169</v>
      </c>
      <c r="I5046">
        <v>6169</v>
      </c>
      <c r="J5046">
        <v>6169</v>
      </c>
      <c r="K5046">
        <v>0</v>
      </c>
      <c r="L5046" s="2">
        <v>0</v>
      </c>
      <c r="M5046" s="2">
        <v>0</v>
      </c>
      <c r="N5046" s="2">
        <v>0</v>
      </c>
      <c r="O5046" s="2">
        <v>16.5</v>
      </c>
      <c r="P5046" s="2">
        <v>0</v>
      </c>
      <c r="Q5046" s="2">
        <v>0</v>
      </c>
      <c r="R5046" s="2">
        <v>0</v>
      </c>
      <c r="S5046" s="2">
        <v>0</v>
      </c>
      <c r="T5046" s="2">
        <v>0</v>
      </c>
      <c r="U5046" s="2">
        <v>16.5</v>
      </c>
      <c r="V5046" t="s">
        <v>55</v>
      </c>
    </row>
    <row r="5047" spans="1:22" ht="15.75" hidden="1" thickBot="1" x14ac:dyDescent="0.3">
      <c r="A5047" t="s">
        <v>7981</v>
      </c>
      <c r="B5047" s="6" t="s">
        <v>10322</v>
      </c>
      <c r="C5047" t="s">
        <v>1</v>
      </c>
      <c r="D5047" t="s">
        <v>7706</v>
      </c>
      <c r="E5047" t="s">
        <v>10329</v>
      </c>
      <c r="F5047" t="s">
        <v>10330</v>
      </c>
      <c r="G5047">
        <v>6168</v>
      </c>
      <c r="H5047">
        <v>6168</v>
      </c>
      <c r="I5047">
        <v>6168</v>
      </c>
      <c r="J5047">
        <v>6168</v>
      </c>
      <c r="K5047">
        <v>0</v>
      </c>
      <c r="L5047" s="2">
        <v>0</v>
      </c>
      <c r="M5047" s="2">
        <v>0</v>
      </c>
      <c r="N5047" s="2">
        <v>0</v>
      </c>
      <c r="O5047" s="2">
        <v>72</v>
      </c>
      <c r="P5047" s="2">
        <v>0</v>
      </c>
      <c r="Q5047" s="2">
        <v>0</v>
      </c>
      <c r="R5047" s="2">
        <v>0</v>
      </c>
      <c r="S5047" s="2">
        <v>0</v>
      </c>
      <c r="T5047" s="2">
        <v>0</v>
      </c>
      <c r="U5047" s="2">
        <v>72</v>
      </c>
      <c r="V5047" t="s">
        <v>55</v>
      </c>
    </row>
    <row r="5048" spans="1:22" ht="15.75" hidden="1" thickBot="1" x14ac:dyDescent="0.3">
      <c r="A5048" t="s">
        <v>7981</v>
      </c>
      <c r="B5048" s="6" t="s">
        <v>10322</v>
      </c>
      <c r="C5048" t="s">
        <v>1</v>
      </c>
      <c r="D5048" t="s">
        <v>7706</v>
      </c>
      <c r="E5048" t="s">
        <v>10329</v>
      </c>
      <c r="F5048" t="s">
        <v>10330</v>
      </c>
      <c r="G5048">
        <v>6167</v>
      </c>
      <c r="H5048">
        <v>6167</v>
      </c>
      <c r="I5048">
        <v>6167</v>
      </c>
      <c r="J5048">
        <v>6167</v>
      </c>
      <c r="K5048">
        <v>0</v>
      </c>
      <c r="L5048" s="2">
        <v>0</v>
      </c>
      <c r="M5048" s="2">
        <v>0</v>
      </c>
      <c r="N5048" s="2">
        <v>0</v>
      </c>
      <c r="O5048" s="2">
        <v>111.25</v>
      </c>
      <c r="P5048" s="2">
        <v>0</v>
      </c>
      <c r="Q5048" s="2">
        <v>0</v>
      </c>
      <c r="R5048" s="2">
        <v>0</v>
      </c>
      <c r="S5048" s="2">
        <v>0</v>
      </c>
      <c r="T5048" s="2">
        <v>0</v>
      </c>
      <c r="U5048" s="2">
        <v>111.25</v>
      </c>
      <c r="V5048" t="s">
        <v>55</v>
      </c>
    </row>
    <row r="5049" spans="1:22" ht="15.75" hidden="1" thickBot="1" x14ac:dyDescent="0.3">
      <c r="A5049" t="s">
        <v>7981</v>
      </c>
      <c r="B5049" s="6" t="s">
        <v>10322</v>
      </c>
      <c r="C5049" t="s">
        <v>1</v>
      </c>
      <c r="D5049" t="s">
        <v>7706</v>
      </c>
      <c r="E5049" t="s">
        <v>10329</v>
      </c>
      <c r="F5049" t="s">
        <v>10330</v>
      </c>
      <c r="G5049">
        <v>6166</v>
      </c>
      <c r="H5049">
        <v>6166</v>
      </c>
      <c r="I5049">
        <v>6166</v>
      </c>
      <c r="J5049">
        <v>6166</v>
      </c>
      <c r="K5049">
        <v>0</v>
      </c>
      <c r="L5049" s="2">
        <v>0</v>
      </c>
      <c r="M5049" s="2">
        <v>0</v>
      </c>
      <c r="N5049" s="2">
        <v>0</v>
      </c>
      <c r="O5049" s="2">
        <v>137.5</v>
      </c>
      <c r="P5049" s="2">
        <v>0</v>
      </c>
      <c r="Q5049" s="2">
        <v>0</v>
      </c>
      <c r="R5049" s="2">
        <v>0</v>
      </c>
      <c r="S5049" s="2">
        <v>0</v>
      </c>
      <c r="T5049" s="2">
        <v>0</v>
      </c>
      <c r="U5049" s="2">
        <v>137.5</v>
      </c>
      <c r="V5049" t="s">
        <v>55</v>
      </c>
    </row>
    <row r="5050" spans="1:22" ht="15.75" hidden="1" thickBot="1" x14ac:dyDescent="0.3">
      <c r="A5050" t="s">
        <v>7981</v>
      </c>
      <c r="B5050" s="6" t="s">
        <v>10322</v>
      </c>
      <c r="C5050" t="s">
        <v>1</v>
      </c>
      <c r="D5050" t="s">
        <v>7706</v>
      </c>
      <c r="E5050" t="s">
        <v>10329</v>
      </c>
      <c r="F5050" t="s">
        <v>10330</v>
      </c>
      <c r="G5050">
        <v>6165</v>
      </c>
      <c r="H5050">
        <v>6165</v>
      </c>
      <c r="I5050">
        <v>6165</v>
      </c>
      <c r="J5050">
        <v>6165</v>
      </c>
      <c r="K5050">
        <v>0</v>
      </c>
      <c r="L5050" s="2">
        <v>0</v>
      </c>
      <c r="M5050" s="2">
        <v>0</v>
      </c>
      <c r="N5050" s="2">
        <v>0</v>
      </c>
      <c r="O5050" s="2">
        <v>55</v>
      </c>
      <c r="P5050" s="2">
        <v>0</v>
      </c>
      <c r="Q5050" s="2">
        <v>0</v>
      </c>
      <c r="R5050" s="2">
        <v>0</v>
      </c>
      <c r="S5050" s="2">
        <v>0</v>
      </c>
      <c r="T5050" s="2">
        <v>0</v>
      </c>
      <c r="U5050" s="2">
        <v>55</v>
      </c>
      <c r="V5050" t="s">
        <v>55</v>
      </c>
    </row>
    <row r="5051" spans="1:22" ht="15.75" hidden="1" thickBot="1" x14ac:dyDescent="0.3">
      <c r="A5051" t="s">
        <v>7981</v>
      </c>
      <c r="B5051" s="6" t="s">
        <v>10322</v>
      </c>
      <c r="C5051" t="s">
        <v>1</v>
      </c>
      <c r="D5051" t="s">
        <v>7706</v>
      </c>
      <c r="E5051" t="s">
        <v>10329</v>
      </c>
      <c r="F5051" t="s">
        <v>10330</v>
      </c>
      <c r="G5051">
        <v>6164</v>
      </c>
      <c r="H5051">
        <v>6164</v>
      </c>
      <c r="I5051">
        <v>6164</v>
      </c>
      <c r="J5051">
        <v>6164</v>
      </c>
      <c r="K5051">
        <v>0</v>
      </c>
      <c r="L5051" s="2">
        <v>0</v>
      </c>
      <c r="M5051" s="2">
        <v>0</v>
      </c>
      <c r="N5051" s="2">
        <v>0</v>
      </c>
      <c r="O5051" s="2">
        <v>185.7</v>
      </c>
      <c r="P5051" s="2">
        <v>0</v>
      </c>
      <c r="Q5051" s="2">
        <v>0</v>
      </c>
      <c r="R5051" s="2">
        <v>0</v>
      </c>
      <c r="S5051" s="2">
        <v>0</v>
      </c>
      <c r="T5051" s="2">
        <v>0</v>
      </c>
      <c r="U5051" s="2">
        <v>185.7</v>
      </c>
      <c r="V5051" t="s">
        <v>55</v>
      </c>
    </row>
    <row r="5052" spans="1:22" ht="15.75" hidden="1" thickBot="1" x14ac:dyDescent="0.3">
      <c r="A5052" t="s">
        <v>7981</v>
      </c>
      <c r="B5052" s="6" t="s">
        <v>10322</v>
      </c>
      <c r="C5052" t="s">
        <v>1</v>
      </c>
      <c r="D5052" t="s">
        <v>7706</v>
      </c>
      <c r="E5052" t="s">
        <v>10329</v>
      </c>
      <c r="F5052" t="s">
        <v>10330</v>
      </c>
      <c r="G5052">
        <v>6163</v>
      </c>
      <c r="H5052">
        <v>6163</v>
      </c>
      <c r="I5052">
        <v>6163</v>
      </c>
      <c r="J5052">
        <v>6163</v>
      </c>
      <c r="K5052">
        <v>0</v>
      </c>
      <c r="L5052" s="2">
        <v>0</v>
      </c>
      <c r="M5052" s="2">
        <v>0</v>
      </c>
      <c r="N5052" s="2">
        <v>0</v>
      </c>
      <c r="O5052" s="2">
        <v>384</v>
      </c>
      <c r="P5052" s="2">
        <v>0</v>
      </c>
      <c r="Q5052" s="2">
        <v>0</v>
      </c>
      <c r="R5052" s="2">
        <v>0</v>
      </c>
      <c r="S5052" s="2">
        <v>0</v>
      </c>
      <c r="T5052" s="2">
        <v>0</v>
      </c>
      <c r="U5052" s="2">
        <v>384</v>
      </c>
      <c r="V5052" t="s">
        <v>55</v>
      </c>
    </row>
    <row r="5053" spans="1:22" ht="15.75" hidden="1" thickBot="1" x14ac:dyDescent="0.3">
      <c r="A5053" t="s">
        <v>7981</v>
      </c>
      <c r="B5053" s="6" t="s">
        <v>10322</v>
      </c>
      <c r="C5053" t="s">
        <v>1</v>
      </c>
      <c r="D5053" t="s">
        <v>7706</v>
      </c>
      <c r="E5053" t="s">
        <v>10329</v>
      </c>
      <c r="F5053" t="s">
        <v>10330</v>
      </c>
      <c r="G5053">
        <v>6162</v>
      </c>
      <c r="H5053">
        <v>6162</v>
      </c>
      <c r="I5053">
        <v>6162</v>
      </c>
      <c r="J5053">
        <v>6162</v>
      </c>
      <c r="K5053">
        <v>0</v>
      </c>
      <c r="L5053" s="2">
        <v>0</v>
      </c>
      <c r="M5053" s="2">
        <v>0</v>
      </c>
      <c r="N5053" s="2">
        <v>0</v>
      </c>
      <c r="O5053" s="2">
        <v>344.5</v>
      </c>
      <c r="P5053" s="2">
        <v>0</v>
      </c>
      <c r="Q5053" s="2">
        <v>0</v>
      </c>
      <c r="R5053" s="2">
        <v>0</v>
      </c>
      <c r="S5053" s="2">
        <v>0</v>
      </c>
      <c r="T5053" s="2">
        <v>0</v>
      </c>
      <c r="U5053" s="2">
        <v>344.5</v>
      </c>
      <c r="V5053" t="s">
        <v>55</v>
      </c>
    </row>
    <row r="5054" spans="1:22" ht="15.75" hidden="1" thickBot="1" x14ac:dyDescent="0.3">
      <c r="A5054" t="s">
        <v>7981</v>
      </c>
      <c r="B5054" s="6" t="s">
        <v>10322</v>
      </c>
      <c r="C5054" t="s">
        <v>1</v>
      </c>
      <c r="D5054" t="s">
        <v>7706</v>
      </c>
      <c r="E5054" t="s">
        <v>10329</v>
      </c>
      <c r="F5054" t="s">
        <v>10330</v>
      </c>
      <c r="G5054">
        <v>6161</v>
      </c>
      <c r="H5054">
        <v>6161</v>
      </c>
      <c r="I5054">
        <v>6161</v>
      </c>
      <c r="J5054">
        <v>6161</v>
      </c>
      <c r="K5054">
        <v>0</v>
      </c>
      <c r="L5054" s="2">
        <v>0</v>
      </c>
      <c r="M5054" s="2">
        <v>0</v>
      </c>
      <c r="N5054" s="2">
        <v>0</v>
      </c>
      <c r="O5054" s="2">
        <v>131.05000000000001</v>
      </c>
      <c r="P5054" s="2">
        <v>0</v>
      </c>
      <c r="Q5054" s="2">
        <v>0</v>
      </c>
      <c r="R5054" s="2">
        <v>0</v>
      </c>
      <c r="S5054" s="2">
        <v>0</v>
      </c>
      <c r="T5054" s="2">
        <v>0</v>
      </c>
      <c r="U5054" s="2">
        <v>131.05000000000001</v>
      </c>
      <c r="V5054" t="s">
        <v>55</v>
      </c>
    </row>
    <row r="5055" spans="1:22" ht="15.75" hidden="1" thickBot="1" x14ac:dyDescent="0.3">
      <c r="A5055" t="s">
        <v>7981</v>
      </c>
      <c r="B5055" s="6" t="s">
        <v>10322</v>
      </c>
      <c r="C5055" t="s">
        <v>1</v>
      </c>
      <c r="D5055" t="s">
        <v>7706</v>
      </c>
      <c r="E5055" t="s">
        <v>10329</v>
      </c>
      <c r="F5055" t="s">
        <v>10330</v>
      </c>
      <c r="G5055">
        <v>6160</v>
      </c>
      <c r="H5055">
        <v>6160</v>
      </c>
      <c r="I5055">
        <v>6160</v>
      </c>
      <c r="J5055">
        <v>6160</v>
      </c>
      <c r="K5055">
        <v>0</v>
      </c>
      <c r="L5055" s="2">
        <v>0</v>
      </c>
      <c r="M5055" s="2">
        <v>0</v>
      </c>
      <c r="N5055" s="2">
        <v>0</v>
      </c>
      <c r="O5055" s="2">
        <v>202.51</v>
      </c>
      <c r="P5055" s="2">
        <v>0</v>
      </c>
      <c r="Q5055" s="2">
        <v>0</v>
      </c>
      <c r="R5055" s="2">
        <v>0</v>
      </c>
      <c r="S5055" s="2">
        <v>0</v>
      </c>
      <c r="T5055" s="2">
        <v>0</v>
      </c>
      <c r="U5055" s="2">
        <v>202.51</v>
      </c>
      <c r="V5055" t="s">
        <v>55</v>
      </c>
    </row>
    <row r="5056" spans="1:22" ht="15.75" hidden="1" thickBot="1" x14ac:dyDescent="0.3">
      <c r="A5056" t="s">
        <v>7981</v>
      </c>
      <c r="B5056" s="6" t="s">
        <v>10322</v>
      </c>
      <c r="C5056" t="s">
        <v>1</v>
      </c>
      <c r="D5056" t="s">
        <v>7706</v>
      </c>
      <c r="E5056" t="s">
        <v>10329</v>
      </c>
      <c r="F5056" t="s">
        <v>10330</v>
      </c>
      <c r="G5056">
        <v>6159</v>
      </c>
      <c r="H5056">
        <v>6159</v>
      </c>
      <c r="I5056">
        <v>6159</v>
      </c>
      <c r="J5056">
        <v>6159</v>
      </c>
      <c r="K5056">
        <v>0</v>
      </c>
      <c r="L5056" s="2">
        <v>0</v>
      </c>
      <c r="M5056" s="2">
        <v>0</v>
      </c>
      <c r="N5056" s="2">
        <v>0</v>
      </c>
      <c r="O5056" s="2">
        <v>300</v>
      </c>
      <c r="P5056" s="2">
        <v>0</v>
      </c>
      <c r="Q5056" s="2">
        <v>0</v>
      </c>
      <c r="R5056" s="2">
        <v>0</v>
      </c>
      <c r="S5056" s="2">
        <v>0</v>
      </c>
      <c r="T5056" s="2">
        <v>0</v>
      </c>
      <c r="U5056" s="2">
        <v>300</v>
      </c>
      <c r="V5056" t="s">
        <v>55</v>
      </c>
    </row>
    <row r="5057" spans="1:22" ht="15.75" hidden="1" thickBot="1" x14ac:dyDescent="0.3">
      <c r="A5057" t="s">
        <v>7981</v>
      </c>
      <c r="B5057" s="6" t="s">
        <v>10322</v>
      </c>
      <c r="C5057" t="s">
        <v>1</v>
      </c>
      <c r="D5057" t="s">
        <v>7706</v>
      </c>
      <c r="E5057" t="s">
        <v>10329</v>
      </c>
      <c r="F5057" t="s">
        <v>10330</v>
      </c>
      <c r="G5057">
        <v>6158</v>
      </c>
      <c r="H5057">
        <v>6158</v>
      </c>
      <c r="I5057">
        <v>6158</v>
      </c>
      <c r="J5057">
        <v>6158</v>
      </c>
      <c r="K5057">
        <v>0</v>
      </c>
      <c r="L5057" s="2">
        <v>0</v>
      </c>
      <c r="M5057" s="2">
        <v>0</v>
      </c>
      <c r="N5057" s="2">
        <v>0</v>
      </c>
      <c r="O5057" s="2">
        <v>550</v>
      </c>
      <c r="P5057" s="2">
        <v>0</v>
      </c>
      <c r="Q5057" s="2">
        <v>0</v>
      </c>
      <c r="R5057" s="2">
        <v>0</v>
      </c>
      <c r="S5057" s="2">
        <v>0</v>
      </c>
      <c r="T5057" s="2">
        <v>0</v>
      </c>
      <c r="U5057" s="2">
        <v>550</v>
      </c>
      <c r="V5057" t="s">
        <v>55</v>
      </c>
    </row>
    <row r="5058" spans="1:22" ht="15.75" hidden="1" thickBot="1" x14ac:dyDescent="0.3">
      <c r="A5058" t="s">
        <v>7981</v>
      </c>
      <c r="B5058" s="6" t="s">
        <v>10318</v>
      </c>
      <c r="C5058" t="s">
        <v>1</v>
      </c>
      <c r="D5058" t="s">
        <v>7706</v>
      </c>
      <c r="E5058" t="s">
        <v>10329</v>
      </c>
      <c r="F5058" t="s">
        <v>10330</v>
      </c>
      <c r="G5058">
        <v>6157</v>
      </c>
      <c r="H5058">
        <v>6157</v>
      </c>
      <c r="I5058">
        <v>6157</v>
      </c>
      <c r="J5058">
        <v>6157</v>
      </c>
      <c r="K5058">
        <v>0</v>
      </c>
      <c r="L5058" s="2">
        <v>0</v>
      </c>
      <c r="M5058" s="2">
        <v>0</v>
      </c>
      <c r="N5058" s="2">
        <v>0</v>
      </c>
      <c r="O5058" s="2">
        <v>399.4</v>
      </c>
      <c r="P5058" s="2">
        <v>0</v>
      </c>
      <c r="Q5058" s="2">
        <v>0</v>
      </c>
      <c r="R5058" s="2">
        <v>0</v>
      </c>
      <c r="S5058" s="2">
        <v>0</v>
      </c>
      <c r="T5058" s="2">
        <v>0</v>
      </c>
      <c r="U5058" s="2">
        <v>399.4</v>
      </c>
      <c r="V5058" t="s">
        <v>55</v>
      </c>
    </row>
    <row r="5059" spans="1:22" ht="15.75" hidden="1" thickBot="1" x14ac:dyDescent="0.3">
      <c r="A5059" t="s">
        <v>7981</v>
      </c>
      <c r="B5059" s="6" t="s">
        <v>10318</v>
      </c>
      <c r="C5059" t="s">
        <v>1</v>
      </c>
      <c r="D5059" t="s">
        <v>7706</v>
      </c>
      <c r="E5059" t="s">
        <v>10329</v>
      </c>
      <c r="F5059" t="s">
        <v>10330</v>
      </c>
      <c r="G5059">
        <v>6156</v>
      </c>
      <c r="H5059">
        <v>6156</v>
      </c>
      <c r="I5059">
        <v>6156</v>
      </c>
      <c r="J5059">
        <v>6156</v>
      </c>
      <c r="K5059">
        <v>0</v>
      </c>
      <c r="L5059" s="2">
        <v>0</v>
      </c>
      <c r="M5059" s="2">
        <v>0</v>
      </c>
      <c r="N5059" s="2">
        <v>0</v>
      </c>
      <c r="O5059" s="2">
        <v>63.4</v>
      </c>
      <c r="P5059" s="2">
        <v>0</v>
      </c>
      <c r="Q5059" s="2">
        <v>0</v>
      </c>
      <c r="R5059" s="2">
        <v>0</v>
      </c>
      <c r="S5059" s="2">
        <v>0</v>
      </c>
      <c r="T5059" s="2">
        <v>0</v>
      </c>
      <c r="U5059" s="2">
        <v>63.4</v>
      </c>
      <c r="V5059" t="s">
        <v>55</v>
      </c>
    </row>
    <row r="5060" spans="1:22" ht="15.75" hidden="1" thickBot="1" x14ac:dyDescent="0.3">
      <c r="A5060" t="s">
        <v>7981</v>
      </c>
      <c r="B5060" s="6" t="s">
        <v>10318</v>
      </c>
      <c r="C5060" t="s">
        <v>1</v>
      </c>
      <c r="D5060" t="s">
        <v>7706</v>
      </c>
      <c r="E5060" t="s">
        <v>10329</v>
      </c>
      <c r="F5060" t="s">
        <v>10330</v>
      </c>
      <c r="G5060">
        <v>6155</v>
      </c>
      <c r="H5060">
        <v>6155</v>
      </c>
      <c r="I5060">
        <v>6155</v>
      </c>
      <c r="J5060">
        <v>6155</v>
      </c>
      <c r="K5060">
        <v>0</v>
      </c>
      <c r="L5060" s="2">
        <v>0</v>
      </c>
      <c r="M5060" s="2">
        <v>0</v>
      </c>
      <c r="N5060" s="2">
        <v>0</v>
      </c>
      <c r="O5060" s="2">
        <v>37.29</v>
      </c>
      <c r="P5060" s="2">
        <v>0</v>
      </c>
      <c r="Q5060" s="2">
        <v>0</v>
      </c>
      <c r="R5060" s="2">
        <v>0</v>
      </c>
      <c r="S5060" s="2">
        <v>0</v>
      </c>
      <c r="T5060" s="2">
        <v>0</v>
      </c>
      <c r="U5060" s="2">
        <v>37.29</v>
      </c>
      <c r="V5060" t="s">
        <v>55</v>
      </c>
    </row>
    <row r="5061" spans="1:22" ht="15.75" hidden="1" thickBot="1" x14ac:dyDescent="0.3">
      <c r="A5061" t="s">
        <v>7981</v>
      </c>
      <c r="B5061" s="6" t="s">
        <v>10318</v>
      </c>
      <c r="C5061" t="s">
        <v>1</v>
      </c>
      <c r="D5061" t="s">
        <v>7706</v>
      </c>
      <c r="E5061" t="s">
        <v>10329</v>
      </c>
      <c r="F5061" t="s">
        <v>10330</v>
      </c>
      <c r="G5061">
        <v>6154</v>
      </c>
      <c r="H5061">
        <v>6154</v>
      </c>
      <c r="I5061">
        <v>6154</v>
      </c>
      <c r="J5061">
        <v>6154</v>
      </c>
      <c r="K5061">
        <v>0</v>
      </c>
      <c r="L5061" s="2">
        <v>0</v>
      </c>
      <c r="M5061" s="2">
        <v>0</v>
      </c>
      <c r="N5061" s="2">
        <v>0</v>
      </c>
      <c r="O5061" s="2">
        <v>42</v>
      </c>
      <c r="P5061" s="2">
        <v>0</v>
      </c>
      <c r="Q5061" s="2">
        <v>0</v>
      </c>
      <c r="R5061" s="2">
        <v>0</v>
      </c>
      <c r="S5061" s="2">
        <v>0</v>
      </c>
      <c r="T5061" s="2">
        <v>0</v>
      </c>
      <c r="U5061" s="2">
        <v>42</v>
      </c>
      <c r="V5061" t="s">
        <v>55</v>
      </c>
    </row>
    <row r="5062" spans="1:22" ht="15.75" hidden="1" thickBot="1" x14ac:dyDescent="0.3">
      <c r="A5062" t="s">
        <v>7981</v>
      </c>
      <c r="B5062" s="6" t="s">
        <v>10318</v>
      </c>
      <c r="C5062" t="s">
        <v>1</v>
      </c>
      <c r="D5062" t="s">
        <v>7706</v>
      </c>
      <c r="E5062" t="s">
        <v>10329</v>
      </c>
      <c r="F5062" t="s">
        <v>10330</v>
      </c>
      <c r="G5062">
        <v>6153</v>
      </c>
      <c r="H5062">
        <v>6153</v>
      </c>
      <c r="I5062">
        <v>6153</v>
      </c>
      <c r="J5062">
        <v>6153</v>
      </c>
      <c r="K5062">
        <v>0</v>
      </c>
      <c r="L5062" s="2">
        <v>0</v>
      </c>
      <c r="M5062" s="2">
        <v>0</v>
      </c>
      <c r="N5062" s="2">
        <v>0</v>
      </c>
      <c r="O5062" s="2">
        <v>328.5</v>
      </c>
      <c r="P5062" s="2">
        <v>0</v>
      </c>
      <c r="Q5062" s="2">
        <v>0</v>
      </c>
      <c r="R5062" s="2">
        <v>0</v>
      </c>
      <c r="S5062" s="2">
        <v>0</v>
      </c>
      <c r="T5062" s="2">
        <v>0</v>
      </c>
      <c r="U5062" s="2">
        <v>328.5</v>
      </c>
      <c r="V5062" t="s">
        <v>55</v>
      </c>
    </row>
    <row r="5063" spans="1:22" ht="15.75" hidden="1" thickBot="1" x14ac:dyDescent="0.3">
      <c r="A5063" t="s">
        <v>7981</v>
      </c>
      <c r="B5063" s="6" t="s">
        <v>10318</v>
      </c>
      <c r="C5063" t="s">
        <v>1</v>
      </c>
      <c r="D5063" t="s">
        <v>7706</v>
      </c>
      <c r="E5063" t="s">
        <v>10329</v>
      </c>
      <c r="F5063" t="s">
        <v>10330</v>
      </c>
      <c r="G5063">
        <v>6152</v>
      </c>
      <c r="H5063">
        <v>6152</v>
      </c>
      <c r="I5063">
        <v>6152</v>
      </c>
      <c r="J5063">
        <v>6152</v>
      </c>
      <c r="K5063">
        <v>0</v>
      </c>
      <c r="L5063" s="2">
        <v>0</v>
      </c>
      <c r="M5063" s="2">
        <v>0</v>
      </c>
      <c r="N5063" s="2">
        <v>0</v>
      </c>
      <c r="O5063" s="2">
        <v>33.75</v>
      </c>
      <c r="P5063" s="2">
        <v>0</v>
      </c>
      <c r="Q5063" s="2">
        <v>0</v>
      </c>
      <c r="R5063" s="2">
        <v>0</v>
      </c>
      <c r="S5063" s="2">
        <v>0</v>
      </c>
      <c r="T5063" s="2">
        <v>0</v>
      </c>
      <c r="U5063" s="2">
        <v>33.75</v>
      </c>
      <c r="V5063" t="s">
        <v>55</v>
      </c>
    </row>
    <row r="5064" spans="1:22" ht="15.75" hidden="1" thickBot="1" x14ac:dyDescent="0.3">
      <c r="A5064" t="s">
        <v>7981</v>
      </c>
      <c r="B5064" s="6" t="s">
        <v>10318</v>
      </c>
      <c r="C5064" t="s">
        <v>1</v>
      </c>
      <c r="D5064" t="s">
        <v>7706</v>
      </c>
      <c r="E5064" t="s">
        <v>10329</v>
      </c>
      <c r="F5064" t="s">
        <v>10330</v>
      </c>
      <c r="G5064">
        <v>6151</v>
      </c>
      <c r="H5064">
        <v>6151</v>
      </c>
      <c r="I5064">
        <v>6151</v>
      </c>
      <c r="J5064">
        <v>6151</v>
      </c>
      <c r="K5064">
        <v>0</v>
      </c>
      <c r="L5064" s="2">
        <v>0</v>
      </c>
      <c r="M5064" s="2">
        <v>0</v>
      </c>
      <c r="N5064" s="2">
        <v>0</v>
      </c>
      <c r="O5064" s="2">
        <v>87.12</v>
      </c>
      <c r="P5064" s="2">
        <v>0</v>
      </c>
      <c r="Q5064" s="2">
        <v>0</v>
      </c>
      <c r="R5064" s="2">
        <v>0</v>
      </c>
      <c r="S5064" s="2">
        <v>0</v>
      </c>
      <c r="T5064" s="2">
        <v>0</v>
      </c>
      <c r="U5064" s="2">
        <v>87.12</v>
      </c>
      <c r="V5064" t="s">
        <v>55</v>
      </c>
    </row>
    <row r="5065" spans="1:22" ht="15.75" hidden="1" thickBot="1" x14ac:dyDescent="0.3">
      <c r="A5065" t="s">
        <v>7981</v>
      </c>
      <c r="B5065" s="6" t="s">
        <v>10318</v>
      </c>
      <c r="C5065" t="s">
        <v>1</v>
      </c>
      <c r="D5065" t="s">
        <v>7706</v>
      </c>
      <c r="E5065" t="s">
        <v>10329</v>
      </c>
      <c r="F5065" t="s">
        <v>10330</v>
      </c>
      <c r="G5065">
        <v>6150</v>
      </c>
      <c r="H5065">
        <v>6150</v>
      </c>
      <c r="I5065">
        <v>6150</v>
      </c>
      <c r="J5065">
        <v>6150</v>
      </c>
      <c r="K5065">
        <v>0</v>
      </c>
      <c r="L5065" s="2">
        <v>0</v>
      </c>
      <c r="M5065" s="2">
        <v>0</v>
      </c>
      <c r="N5065" s="2">
        <v>0</v>
      </c>
      <c r="O5065" s="2">
        <v>18</v>
      </c>
      <c r="P5065" s="2">
        <v>0</v>
      </c>
      <c r="Q5065" s="2">
        <v>0</v>
      </c>
      <c r="R5065" s="2">
        <v>0</v>
      </c>
      <c r="S5065" s="2">
        <v>0</v>
      </c>
      <c r="T5065" s="2">
        <v>0</v>
      </c>
      <c r="U5065" s="2">
        <v>18</v>
      </c>
      <c r="V5065" t="s">
        <v>55</v>
      </c>
    </row>
    <row r="5066" spans="1:22" ht="15.75" hidden="1" thickBot="1" x14ac:dyDescent="0.3">
      <c r="A5066" t="s">
        <v>7981</v>
      </c>
      <c r="B5066" s="6" t="s">
        <v>10318</v>
      </c>
      <c r="C5066" t="s">
        <v>1</v>
      </c>
      <c r="D5066" t="s">
        <v>7706</v>
      </c>
      <c r="E5066" t="s">
        <v>10329</v>
      </c>
      <c r="F5066" t="s">
        <v>10330</v>
      </c>
      <c r="G5066">
        <v>6149</v>
      </c>
      <c r="H5066">
        <v>6149</v>
      </c>
      <c r="I5066">
        <v>6149</v>
      </c>
      <c r="J5066">
        <v>6149</v>
      </c>
      <c r="K5066">
        <v>0</v>
      </c>
      <c r="L5066" s="2">
        <v>0</v>
      </c>
      <c r="M5066" s="2">
        <v>0</v>
      </c>
      <c r="N5066" s="2">
        <v>0</v>
      </c>
      <c r="O5066" s="2">
        <v>63</v>
      </c>
      <c r="P5066" s="2">
        <v>0</v>
      </c>
      <c r="Q5066" s="2">
        <v>0</v>
      </c>
      <c r="R5066" s="2">
        <v>0</v>
      </c>
      <c r="S5066" s="2">
        <v>0</v>
      </c>
      <c r="T5066" s="2">
        <v>0</v>
      </c>
      <c r="U5066" s="2">
        <v>63</v>
      </c>
      <c r="V5066" t="s">
        <v>55</v>
      </c>
    </row>
    <row r="5067" spans="1:22" ht="15.75" hidden="1" thickBot="1" x14ac:dyDescent="0.3">
      <c r="A5067" t="s">
        <v>7981</v>
      </c>
      <c r="B5067" s="6" t="s">
        <v>10318</v>
      </c>
      <c r="C5067" t="s">
        <v>1</v>
      </c>
      <c r="D5067" t="s">
        <v>7706</v>
      </c>
      <c r="E5067" t="s">
        <v>10329</v>
      </c>
      <c r="F5067" t="s">
        <v>10330</v>
      </c>
      <c r="G5067">
        <v>6148</v>
      </c>
      <c r="H5067">
        <v>6148</v>
      </c>
      <c r="I5067">
        <v>6148</v>
      </c>
      <c r="J5067">
        <v>6148</v>
      </c>
      <c r="K5067">
        <v>0</v>
      </c>
      <c r="L5067" s="2">
        <v>0</v>
      </c>
      <c r="M5067" s="2">
        <v>0</v>
      </c>
      <c r="N5067" s="2">
        <v>0</v>
      </c>
      <c r="O5067" s="2">
        <v>37.130000000000003</v>
      </c>
      <c r="P5067" s="2">
        <v>0</v>
      </c>
      <c r="Q5067" s="2">
        <v>0</v>
      </c>
      <c r="R5067" s="2">
        <v>0</v>
      </c>
      <c r="S5067" s="2">
        <v>0</v>
      </c>
      <c r="T5067" s="2">
        <v>0</v>
      </c>
      <c r="U5067" s="2">
        <v>37.130000000000003</v>
      </c>
      <c r="V5067" t="s">
        <v>55</v>
      </c>
    </row>
    <row r="5068" spans="1:22" ht="15.75" hidden="1" thickBot="1" x14ac:dyDescent="0.3">
      <c r="A5068" t="s">
        <v>7981</v>
      </c>
      <c r="B5068" s="6" t="s">
        <v>10318</v>
      </c>
      <c r="C5068" t="s">
        <v>1</v>
      </c>
      <c r="D5068" t="s">
        <v>7706</v>
      </c>
      <c r="E5068" t="s">
        <v>10329</v>
      </c>
      <c r="F5068" t="s">
        <v>10330</v>
      </c>
      <c r="G5068">
        <v>6147</v>
      </c>
      <c r="H5068">
        <v>6147</v>
      </c>
      <c r="I5068">
        <v>6147</v>
      </c>
      <c r="J5068">
        <v>6147</v>
      </c>
      <c r="K5068">
        <v>0</v>
      </c>
      <c r="L5068" s="2">
        <v>0</v>
      </c>
      <c r="M5068" s="2">
        <v>0</v>
      </c>
      <c r="N5068" s="2">
        <v>0</v>
      </c>
      <c r="O5068" s="2">
        <v>12.5</v>
      </c>
      <c r="P5068" s="2">
        <v>0</v>
      </c>
      <c r="Q5068" s="2">
        <v>0</v>
      </c>
      <c r="R5068" s="2">
        <v>0</v>
      </c>
      <c r="S5068" s="2">
        <v>0</v>
      </c>
      <c r="T5068" s="2">
        <v>0</v>
      </c>
      <c r="U5068" s="2">
        <v>12.5</v>
      </c>
      <c r="V5068" t="s">
        <v>55</v>
      </c>
    </row>
    <row r="5069" spans="1:22" ht="15.75" hidden="1" thickBot="1" x14ac:dyDescent="0.3">
      <c r="A5069" t="s">
        <v>7981</v>
      </c>
      <c r="B5069" s="6" t="s">
        <v>10318</v>
      </c>
      <c r="C5069" t="s">
        <v>1</v>
      </c>
      <c r="D5069" t="s">
        <v>7706</v>
      </c>
      <c r="E5069" t="s">
        <v>10329</v>
      </c>
      <c r="F5069" t="s">
        <v>10330</v>
      </c>
      <c r="G5069">
        <v>6146</v>
      </c>
      <c r="H5069">
        <v>6146</v>
      </c>
      <c r="I5069">
        <v>6146</v>
      </c>
      <c r="J5069">
        <v>6146</v>
      </c>
      <c r="K5069">
        <v>0</v>
      </c>
      <c r="L5069" s="2">
        <v>0</v>
      </c>
      <c r="M5069" s="2">
        <v>0</v>
      </c>
      <c r="N5069" s="2">
        <v>0</v>
      </c>
      <c r="O5069" s="2">
        <v>420</v>
      </c>
      <c r="P5069" s="2">
        <v>0</v>
      </c>
      <c r="Q5069" s="2">
        <v>0</v>
      </c>
      <c r="R5069" s="2">
        <v>0</v>
      </c>
      <c r="S5069" s="2">
        <v>0</v>
      </c>
      <c r="T5069" s="2">
        <v>0</v>
      </c>
      <c r="U5069" s="2">
        <v>420</v>
      </c>
      <c r="V5069" t="s">
        <v>55</v>
      </c>
    </row>
    <row r="5070" spans="1:22" ht="15.75" hidden="1" thickBot="1" x14ac:dyDescent="0.3">
      <c r="A5070" t="s">
        <v>7981</v>
      </c>
      <c r="B5070" s="6" t="s">
        <v>10318</v>
      </c>
      <c r="C5070" t="s">
        <v>1</v>
      </c>
      <c r="D5070" t="s">
        <v>7706</v>
      </c>
      <c r="E5070" t="s">
        <v>10329</v>
      </c>
      <c r="F5070" t="s">
        <v>10330</v>
      </c>
      <c r="G5070">
        <v>6145</v>
      </c>
      <c r="H5070">
        <v>6145</v>
      </c>
      <c r="I5070">
        <v>6145</v>
      </c>
      <c r="J5070">
        <v>6145</v>
      </c>
      <c r="K5070">
        <v>0</v>
      </c>
      <c r="L5070" s="2">
        <v>0</v>
      </c>
      <c r="M5070" s="2">
        <v>0</v>
      </c>
      <c r="N5070" s="2">
        <v>0</v>
      </c>
      <c r="O5070" s="2">
        <v>27</v>
      </c>
      <c r="P5070" s="2">
        <v>0</v>
      </c>
      <c r="Q5070" s="2">
        <v>0</v>
      </c>
      <c r="R5070" s="2">
        <v>0</v>
      </c>
      <c r="S5070" s="2">
        <v>0</v>
      </c>
      <c r="T5070" s="2">
        <v>0</v>
      </c>
      <c r="U5070" s="2">
        <v>27</v>
      </c>
      <c r="V5070" t="s">
        <v>55</v>
      </c>
    </row>
    <row r="5071" spans="1:22" ht="15.75" hidden="1" thickBot="1" x14ac:dyDescent="0.3">
      <c r="A5071" t="s">
        <v>7981</v>
      </c>
      <c r="B5071" s="6" t="s">
        <v>10318</v>
      </c>
      <c r="C5071" t="s">
        <v>1</v>
      </c>
      <c r="D5071" t="s">
        <v>7706</v>
      </c>
      <c r="E5071" t="s">
        <v>10329</v>
      </c>
      <c r="F5071" t="s">
        <v>10330</v>
      </c>
      <c r="G5071">
        <v>6144</v>
      </c>
      <c r="H5071">
        <v>6144</v>
      </c>
      <c r="I5071">
        <v>6144</v>
      </c>
      <c r="J5071">
        <v>6144</v>
      </c>
      <c r="K5071">
        <v>0</v>
      </c>
      <c r="L5071" s="2">
        <v>0</v>
      </c>
      <c r="M5071" s="2">
        <v>0</v>
      </c>
      <c r="N5071" s="2">
        <v>0</v>
      </c>
      <c r="O5071" s="2">
        <v>64.849999999999994</v>
      </c>
      <c r="P5071" s="2">
        <v>0</v>
      </c>
      <c r="Q5071" s="2">
        <v>0</v>
      </c>
      <c r="R5071" s="2">
        <v>0</v>
      </c>
      <c r="S5071" s="2">
        <v>0</v>
      </c>
      <c r="T5071" s="2">
        <v>0</v>
      </c>
      <c r="U5071" s="2">
        <v>64.849999999999994</v>
      </c>
      <c r="V5071" t="s">
        <v>55</v>
      </c>
    </row>
    <row r="5072" spans="1:22" ht="15.75" hidden="1" thickBot="1" x14ac:dyDescent="0.3">
      <c r="A5072" t="s">
        <v>7981</v>
      </c>
      <c r="B5072" s="6" t="s">
        <v>10318</v>
      </c>
      <c r="C5072" t="s">
        <v>1</v>
      </c>
      <c r="D5072" t="s">
        <v>7706</v>
      </c>
      <c r="E5072" t="s">
        <v>10329</v>
      </c>
      <c r="F5072" t="s">
        <v>10330</v>
      </c>
      <c r="G5072">
        <v>6143</v>
      </c>
      <c r="H5072">
        <v>6143</v>
      </c>
      <c r="I5072">
        <v>6143</v>
      </c>
      <c r="J5072">
        <v>6143</v>
      </c>
      <c r="K5072">
        <v>0</v>
      </c>
      <c r="L5072" s="2">
        <v>0</v>
      </c>
      <c r="M5072" s="2">
        <v>0</v>
      </c>
      <c r="N5072" s="2">
        <v>0</v>
      </c>
      <c r="O5072" s="2">
        <v>45</v>
      </c>
      <c r="P5072" s="2">
        <v>0</v>
      </c>
      <c r="Q5072" s="2">
        <v>0</v>
      </c>
      <c r="R5072" s="2">
        <v>0</v>
      </c>
      <c r="S5072" s="2">
        <v>0</v>
      </c>
      <c r="T5072" s="2">
        <v>0</v>
      </c>
      <c r="U5072" s="2">
        <v>45</v>
      </c>
      <c r="V5072" t="s">
        <v>55</v>
      </c>
    </row>
    <row r="5073" spans="1:22" ht="15.75" hidden="1" thickBot="1" x14ac:dyDescent="0.3">
      <c r="A5073" t="s">
        <v>7981</v>
      </c>
      <c r="B5073" s="6" t="s">
        <v>10318</v>
      </c>
      <c r="C5073" t="s">
        <v>1</v>
      </c>
      <c r="D5073" t="s">
        <v>7706</v>
      </c>
      <c r="E5073" t="s">
        <v>10329</v>
      </c>
      <c r="F5073" t="s">
        <v>10330</v>
      </c>
      <c r="G5073">
        <v>6142</v>
      </c>
      <c r="H5073">
        <v>6142</v>
      </c>
      <c r="I5073">
        <v>6142</v>
      </c>
      <c r="J5073">
        <v>6142</v>
      </c>
      <c r="K5073">
        <v>0</v>
      </c>
      <c r="L5073" s="2">
        <v>0</v>
      </c>
      <c r="M5073" s="2">
        <v>0</v>
      </c>
      <c r="N5073" s="2">
        <v>0</v>
      </c>
      <c r="O5073" s="2">
        <v>470.5</v>
      </c>
      <c r="P5073" s="2">
        <v>0</v>
      </c>
      <c r="Q5073" s="2">
        <v>0</v>
      </c>
      <c r="R5073" s="2">
        <v>0</v>
      </c>
      <c r="S5073" s="2">
        <v>0</v>
      </c>
      <c r="T5073" s="2">
        <v>0</v>
      </c>
      <c r="U5073" s="2">
        <v>470.5</v>
      </c>
      <c r="V5073" t="s">
        <v>55</v>
      </c>
    </row>
    <row r="5074" spans="1:22" ht="15.75" hidden="1" thickBot="1" x14ac:dyDescent="0.3">
      <c r="A5074" t="s">
        <v>7981</v>
      </c>
      <c r="B5074" s="6" t="s">
        <v>10318</v>
      </c>
      <c r="C5074" t="s">
        <v>1</v>
      </c>
      <c r="D5074" t="s">
        <v>7706</v>
      </c>
      <c r="E5074" t="s">
        <v>10329</v>
      </c>
      <c r="F5074" t="s">
        <v>10330</v>
      </c>
      <c r="G5074">
        <v>6141</v>
      </c>
      <c r="H5074">
        <v>6141</v>
      </c>
      <c r="I5074">
        <v>6141</v>
      </c>
      <c r="J5074">
        <v>6141</v>
      </c>
      <c r="K5074">
        <v>0</v>
      </c>
      <c r="L5074" s="2">
        <v>0</v>
      </c>
      <c r="M5074" s="2">
        <v>0</v>
      </c>
      <c r="N5074" s="2">
        <v>0</v>
      </c>
      <c r="O5074" s="2">
        <v>167.62</v>
      </c>
      <c r="P5074" s="2">
        <v>0</v>
      </c>
      <c r="Q5074" s="2">
        <v>0</v>
      </c>
      <c r="R5074" s="2">
        <v>0</v>
      </c>
      <c r="S5074" s="2">
        <v>0</v>
      </c>
      <c r="T5074" s="2">
        <v>0</v>
      </c>
      <c r="U5074" s="2">
        <v>167.62</v>
      </c>
      <c r="V5074" t="s">
        <v>55</v>
      </c>
    </row>
    <row r="5075" spans="1:22" ht="15.75" hidden="1" thickBot="1" x14ac:dyDescent="0.3">
      <c r="A5075" t="s">
        <v>7981</v>
      </c>
      <c r="B5075" s="6" t="s">
        <v>10318</v>
      </c>
      <c r="C5075" t="s">
        <v>1</v>
      </c>
      <c r="D5075" t="s">
        <v>7706</v>
      </c>
      <c r="E5075" t="s">
        <v>10329</v>
      </c>
      <c r="F5075" t="s">
        <v>10330</v>
      </c>
      <c r="G5075">
        <v>6140</v>
      </c>
      <c r="H5075">
        <v>6140</v>
      </c>
      <c r="I5075">
        <v>6140</v>
      </c>
      <c r="J5075">
        <v>6140</v>
      </c>
      <c r="K5075">
        <v>0</v>
      </c>
      <c r="L5075" s="2">
        <v>0</v>
      </c>
      <c r="M5075" s="2">
        <v>0</v>
      </c>
      <c r="N5075" s="2">
        <v>0</v>
      </c>
      <c r="O5075" s="2">
        <v>347.5</v>
      </c>
      <c r="P5075" s="2">
        <v>0</v>
      </c>
      <c r="Q5075" s="2">
        <v>0</v>
      </c>
      <c r="R5075" s="2">
        <v>0</v>
      </c>
      <c r="S5075" s="2">
        <v>0</v>
      </c>
      <c r="T5075" s="2">
        <v>0</v>
      </c>
      <c r="U5075" s="2">
        <v>347.5</v>
      </c>
      <c r="V5075" t="s">
        <v>55</v>
      </c>
    </row>
    <row r="5076" spans="1:22" ht="15.75" hidden="1" thickBot="1" x14ac:dyDescent="0.3">
      <c r="A5076" t="s">
        <v>7981</v>
      </c>
      <c r="B5076" s="6" t="s">
        <v>10318</v>
      </c>
      <c r="C5076" t="s">
        <v>1</v>
      </c>
      <c r="D5076" t="s">
        <v>7706</v>
      </c>
      <c r="E5076" t="s">
        <v>10329</v>
      </c>
      <c r="F5076" t="s">
        <v>10330</v>
      </c>
      <c r="G5076">
        <v>6139</v>
      </c>
      <c r="H5076">
        <v>6139</v>
      </c>
      <c r="I5076">
        <v>6139</v>
      </c>
      <c r="J5076">
        <v>6139</v>
      </c>
      <c r="K5076">
        <v>0</v>
      </c>
      <c r="L5076" s="2">
        <v>0</v>
      </c>
      <c r="M5076" s="2">
        <v>0</v>
      </c>
      <c r="N5076" s="2">
        <v>0</v>
      </c>
      <c r="O5076" s="2">
        <v>40</v>
      </c>
      <c r="P5076" s="2">
        <v>0</v>
      </c>
      <c r="Q5076" s="2">
        <v>0</v>
      </c>
      <c r="R5076" s="2">
        <v>0</v>
      </c>
      <c r="S5076" s="2">
        <v>0</v>
      </c>
      <c r="T5076" s="2">
        <v>0</v>
      </c>
      <c r="U5076" s="2">
        <v>40</v>
      </c>
      <c r="V5076" t="s">
        <v>55</v>
      </c>
    </row>
    <row r="5077" spans="1:22" ht="15.75" hidden="1" thickBot="1" x14ac:dyDescent="0.3">
      <c r="A5077" t="s">
        <v>7981</v>
      </c>
      <c r="B5077" s="6" t="s">
        <v>10318</v>
      </c>
      <c r="C5077" t="s">
        <v>1</v>
      </c>
      <c r="D5077" t="s">
        <v>7706</v>
      </c>
      <c r="E5077" t="s">
        <v>10329</v>
      </c>
      <c r="F5077" t="s">
        <v>10330</v>
      </c>
      <c r="G5077">
        <v>6138</v>
      </c>
      <c r="H5077">
        <v>6138</v>
      </c>
      <c r="I5077">
        <v>6138</v>
      </c>
      <c r="J5077">
        <v>6138</v>
      </c>
      <c r="K5077">
        <v>0</v>
      </c>
      <c r="L5077" s="2">
        <v>0</v>
      </c>
      <c r="M5077" s="2">
        <v>0</v>
      </c>
      <c r="N5077" s="2">
        <v>0</v>
      </c>
      <c r="O5077" s="2">
        <v>81.400000000000006</v>
      </c>
      <c r="P5077" s="2">
        <v>0</v>
      </c>
      <c r="Q5077" s="2">
        <v>0</v>
      </c>
      <c r="R5077" s="2">
        <v>0</v>
      </c>
      <c r="S5077" s="2">
        <v>0</v>
      </c>
      <c r="T5077" s="2">
        <v>0</v>
      </c>
      <c r="U5077" s="2">
        <v>81.400000000000006</v>
      </c>
      <c r="V5077" t="s">
        <v>55</v>
      </c>
    </row>
    <row r="5078" spans="1:22" ht="15.75" hidden="1" thickBot="1" x14ac:dyDescent="0.3">
      <c r="A5078" t="s">
        <v>7981</v>
      </c>
      <c r="B5078" s="6" t="s">
        <v>10318</v>
      </c>
      <c r="C5078" t="s">
        <v>1</v>
      </c>
      <c r="D5078" t="s">
        <v>7706</v>
      </c>
      <c r="E5078" t="s">
        <v>10329</v>
      </c>
      <c r="F5078" t="s">
        <v>10330</v>
      </c>
      <c r="G5078">
        <v>6137</v>
      </c>
      <c r="H5078">
        <v>6137</v>
      </c>
      <c r="I5078">
        <v>6137</v>
      </c>
      <c r="J5078">
        <v>6137</v>
      </c>
      <c r="K5078">
        <v>0</v>
      </c>
      <c r="L5078" s="2">
        <v>0</v>
      </c>
      <c r="M5078" s="2">
        <v>0</v>
      </c>
      <c r="N5078" s="2">
        <v>0</v>
      </c>
      <c r="O5078" s="2">
        <v>11</v>
      </c>
      <c r="P5078" s="2">
        <v>0</v>
      </c>
      <c r="Q5078" s="2">
        <v>0</v>
      </c>
      <c r="R5078" s="2">
        <v>0</v>
      </c>
      <c r="S5078" s="2">
        <v>0</v>
      </c>
      <c r="T5078" s="2">
        <v>0</v>
      </c>
      <c r="U5078" s="2">
        <v>11</v>
      </c>
      <c r="V5078" t="s">
        <v>55</v>
      </c>
    </row>
    <row r="5079" spans="1:22" ht="15.75" hidden="1" thickBot="1" x14ac:dyDescent="0.3">
      <c r="A5079" t="s">
        <v>7981</v>
      </c>
      <c r="B5079" s="6" t="s">
        <v>10318</v>
      </c>
      <c r="C5079" t="s">
        <v>1</v>
      </c>
      <c r="D5079" t="s">
        <v>7706</v>
      </c>
      <c r="E5079" t="s">
        <v>10329</v>
      </c>
      <c r="F5079" t="s">
        <v>10330</v>
      </c>
      <c r="G5079">
        <v>6136</v>
      </c>
      <c r="H5079">
        <v>6136</v>
      </c>
      <c r="I5079">
        <v>6136</v>
      </c>
      <c r="J5079">
        <v>6136</v>
      </c>
      <c r="K5079">
        <v>0</v>
      </c>
      <c r="L5079" s="2">
        <v>0</v>
      </c>
      <c r="M5079" s="2">
        <v>0</v>
      </c>
      <c r="N5079" s="2">
        <v>0</v>
      </c>
      <c r="O5079" s="2">
        <v>45.33</v>
      </c>
      <c r="P5079" s="2">
        <v>0</v>
      </c>
      <c r="Q5079" s="2">
        <v>0</v>
      </c>
      <c r="R5079" s="2">
        <v>0</v>
      </c>
      <c r="S5079" s="2">
        <v>0</v>
      </c>
      <c r="T5079" s="2">
        <v>0</v>
      </c>
      <c r="U5079" s="2">
        <v>45.33</v>
      </c>
      <c r="V5079" t="s">
        <v>55</v>
      </c>
    </row>
    <row r="5080" spans="1:22" ht="15.75" hidden="1" thickBot="1" x14ac:dyDescent="0.3">
      <c r="A5080" t="s">
        <v>7981</v>
      </c>
      <c r="B5080" s="6" t="s">
        <v>10318</v>
      </c>
      <c r="C5080" t="s">
        <v>1</v>
      </c>
      <c r="D5080" t="s">
        <v>7706</v>
      </c>
      <c r="E5080" t="s">
        <v>10329</v>
      </c>
      <c r="F5080" t="s">
        <v>10330</v>
      </c>
      <c r="G5080">
        <v>6135</v>
      </c>
      <c r="H5080">
        <v>6135</v>
      </c>
      <c r="I5080">
        <v>6135</v>
      </c>
      <c r="J5080">
        <v>6135</v>
      </c>
      <c r="K5080">
        <v>0</v>
      </c>
      <c r="L5080" s="2">
        <v>0</v>
      </c>
      <c r="M5080" s="2">
        <v>0</v>
      </c>
      <c r="N5080" s="2">
        <v>0</v>
      </c>
      <c r="O5080" s="2">
        <v>19.100000000000001</v>
      </c>
      <c r="P5080" s="2">
        <v>0</v>
      </c>
      <c r="Q5080" s="2">
        <v>0</v>
      </c>
      <c r="R5080" s="2">
        <v>0</v>
      </c>
      <c r="S5080" s="2">
        <v>0</v>
      </c>
      <c r="T5080" s="2">
        <v>0</v>
      </c>
      <c r="U5080" s="2">
        <v>19.100000000000001</v>
      </c>
      <c r="V5080" t="s">
        <v>55</v>
      </c>
    </row>
    <row r="5081" spans="1:22" ht="15.75" hidden="1" thickBot="1" x14ac:dyDescent="0.3">
      <c r="A5081" t="s">
        <v>7981</v>
      </c>
      <c r="B5081" s="6" t="s">
        <v>10318</v>
      </c>
      <c r="C5081" t="s">
        <v>1</v>
      </c>
      <c r="D5081" t="s">
        <v>7706</v>
      </c>
      <c r="E5081" t="s">
        <v>10329</v>
      </c>
      <c r="F5081" t="s">
        <v>10330</v>
      </c>
      <c r="G5081">
        <v>6134</v>
      </c>
      <c r="H5081">
        <v>6134</v>
      </c>
      <c r="I5081">
        <v>6134</v>
      </c>
      <c r="J5081">
        <v>6134</v>
      </c>
      <c r="K5081">
        <v>0</v>
      </c>
      <c r="L5081" s="2">
        <v>0</v>
      </c>
      <c r="M5081" s="2">
        <v>0</v>
      </c>
      <c r="N5081" s="2">
        <v>0</v>
      </c>
      <c r="O5081" s="2">
        <v>50.6</v>
      </c>
      <c r="P5081" s="2">
        <v>0</v>
      </c>
      <c r="Q5081" s="2">
        <v>0</v>
      </c>
      <c r="R5081" s="2">
        <v>0</v>
      </c>
      <c r="S5081" s="2">
        <v>0</v>
      </c>
      <c r="T5081" s="2">
        <v>0</v>
      </c>
      <c r="U5081" s="2">
        <v>50.6</v>
      </c>
      <c r="V5081" t="s">
        <v>55</v>
      </c>
    </row>
    <row r="5082" spans="1:22" ht="15.75" hidden="1" thickBot="1" x14ac:dyDescent="0.3">
      <c r="A5082" t="s">
        <v>7981</v>
      </c>
      <c r="B5082" s="6" t="s">
        <v>10318</v>
      </c>
      <c r="C5082" t="s">
        <v>1</v>
      </c>
      <c r="D5082" t="s">
        <v>7706</v>
      </c>
      <c r="E5082" t="s">
        <v>10329</v>
      </c>
      <c r="F5082" t="s">
        <v>10330</v>
      </c>
      <c r="G5082">
        <v>6133</v>
      </c>
      <c r="H5082">
        <v>6133</v>
      </c>
      <c r="I5082">
        <v>6133</v>
      </c>
      <c r="J5082">
        <v>6133</v>
      </c>
      <c r="K5082">
        <v>0</v>
      </c>
      <c r="L5082" s="2">
        <v>0</v>
      </c>
      <c r="M5082" s="2">
        <v>0</v>
      </c>
      <c r="N5082" s="2">
        <v>0</v>
      </c>
      <c r="O5082" s="2">
        <v>136.5</v>
      </c>
      <c r="P5082" s="2">
        <v>0</v>
      </c>
      <c r="Q5082" s="2">
        <v>0</v>
      </c>
      <c r="R5082" s="2">
        <v>0</v>
      </c>
      <c r="S5082" s="2">
        <v>0</v>
      </c>
      <c r="T5082" s="2">
        <v>0</v>
      </c>
      <c r="U5082" s="2">
        <v>136.5</v>
      </c>
      <c r="V5082" t="s">
        <v>55</v>
      </c>
    </row>
    <row r="5083" spans="1:22" ht="15.75" hidden="1" thickBot="1" x14ac:dyDescent="0.3">
      <c r="A5083" t="s">
        <v>7981</v>
      </c>
      <c r="B5083" s="6" t="s">
        <v>10318</v>
      </c>
      <c r="C5083" t="s">
        <v>1</v>
      </c>
      <c r="D5083" t="s">
        <v>7706</v>
      </c>
      <c r="E5083" t="s">
        <v>10329</v>
      </c>
      <c r="F5083" t="s">
        <v>10330</v>
      </c>
      <c r="G5083">
        <v>6132</v>
      </c>
      <c r="H5083">
        <v>6132</v>
      </c>
      <c r="I5083">
        <v>6132</v>
      </c>
      <c r="J5083">
        <v>6132</v>
      </c>
      <c r="K5083">
        <v>0</v>
      </c>
      <c r="L5083" s="2">
        <v>0</v>
      </c>
      <c r="M5083" s="2">
        <v>0</v>
      </c>
      <c r="N5083" s="2">
        <v>0</v>
      </c>
      <c r="O5083" s="2">
        <v>152</v>
      </c>
      <c r="P5083" s="2">
        <v>0</v>
      </c>
      <c r="Q5083" s="2">
        <v>0</v>
      </c>
      <c r="R5083" s="2">
        <v>0</v>
      </c>
      <c r="S5083" s="2">
        <v>0</v>
      </c>
      <c r="T5083" s="2">
        <v>0</v>
      </c>
      <c r="U5083" s="2">
        <v>152</v>
      </c>
      <c r="V5083" t="s">
        <v>55</v>
      </c>
    </row>
    <row r="5084" spans="1:22" ht="15.75" hidden="1" thickBot="1" x14ac:dyDescent="0.3">
      <c r="A5084" t="s">
        <v>7981</v>
      </c>
      <c r="B5084" s="6" t="s">
        <v>10318</v>
      </c>
      <c r="C5084" t="s">
        <v>1</v>
      </c>
      <c r="D5084" t="s">
        <v>7706</v>
      </c>
      <c r="E5084" t="s">
        <v>10329</v>
      </c>
      <c r="F5084" t="s">
        <v>10330</v>
      </c>
      <c r="G5084">
        <v>6131</v>
      </c>
      <c r="H5084">
        <v>6131</v>
      </c>
      <c r="I5084">
        <v>6131</v>
      </c>
      <c r="J5084">
        <v>6131</v>
      </c>
      <c r="K5084">
        <v>0</v>
      </c>
      <c r="L5084" s="2">
        <v>0</v>
      </c>
      <c r="M5084" s="2">
        <v>0</v>
      </c>
      <c r="N5084" s="2">
        <v>0</v>
      </c>
      <c r="O5084" s="2">
        <v>821.1</v>
      </c>
      <c r="P5084" s="2">
        <v>0</v>
      </c>
      <c r="Q5084" s="2">
        <v>0</v>
      </c>
      <c r="R5084" s="2">
        <v>0</v>
      </c>
      <c r="S5084" s="2">
        <v>0</v>
      </c>
      <c r="T5084" s="2">
        <v>0</v>
      </c>
      <c r="U5084" s="2">
        <v>821.1</v>
      </c>
      <c r="V5084" t="s">
        <v>55</v>
      </c>
    </row>
    <row r="5085" spans="1:22" ht="15.75" hidden="1" thickBot="1" x14ac:dyDescent="0.3">
      <c r="A5085" t="s">
        <v>7981</v>
      </c>
      <c r="B5085" s="6" t="s">
        <v>10318</v>
      </c>
      <c r="C5085" t="s">
        <v>1</v>
      </c>
      <c r="D5085" t="s">
        <v>7706</v>
      </c>
      <c r="E5085" t="s">
        <v>10329</v>
      </c>
      <c r="F5085" t="s">
        <v>10330</v>
      </c>
      <c r="G5085">
        <v>6130</v>
      </c>
      <c r="H5085">
        <v>6130</v>
      </c>
      <c r="I5085">
        <v>6130</v>
      </c>
      <c r="J5085">
        <v>6130</v>
      </c>
      <c r="K5085">
        <v>0</v>
      </c>
      <c r="L5085" s="2">
        <v>0</v>
      </c>
      <c r="M5085" s="2">
        <v>0</v>
      </c>
      <c r="N5085" s="2">
        <v>0</v>
      </c>
      <c r="O5085" s="2">
        <v>45</v>
      </c>
      <c r="P5085" s="2">
        <v>0</v>
      </c>
      <c r="Q5085" s="2">
        <v>0</v>
      </c>
      <c r="R5085" s="2">
        <v>0</v>
      </c>
      <c r="S5085" s="2">
        <v>0</v>
      </c>
      <c r="T5085" s="2">
        <v>0</v>
      </c>
      <c r="U5085" s="2">
        <v>45</v>
      </c>
      <c r="V5085" t="s">
        <v>55</v>
      </c>
    </row>
    <row r="5086" spans="1:22" ht="15.75" hidden="1" thickBot="1" x14ac:dyDescent="0.3">
      <c r="A5086" t="s">
        <v>7981</v>
      </c>
      <c r="B5086" s="6" t="s">
        <v>10318</v>
      </c>
      <c r="C5086" t="s">
        <v>1</v>
      </c>
      <c r="D5086" t="s">
        <v>7706</v>
      </c>
      <c r="E5086" t="s">
        <v>10329</v>
      </c>
      <c r="F5086" t="s">
        <v>10330</v>
      </c>
      <c r="G5086">
        <v>6129</v>
      </c>
      <c r="H5086">
        <v>6129</v>
      </c>
      <c r="I5086">
        <v>6129</v>
      </c>
      <c r="J5086">
        <v>6129</v>
      </c>
      <c r="K5086">
        <v>0</v>
      </c>
      <c r="L5086" s="2">
        <v>0</v>
      </c>
      <c r="M5086" s="2">
        <v>0</v>
      </c>
      <c r="N5086" s="2">
        <v>0</v>
      </c>
      <c r="O5086" s="2">
        <v>37.5</v>
      </c>
      <c r="P5086" s="2">
        <v>0</v>
      </c>
      <c r="Q5086" s="2">
        <v>0</v>
      </c>
      <c r="R5086" s="2">
        <v>0</v>
      </c>
      <c r="S5086" s="2">
        <v>0</v>
      </c>
      <c r="T5086" s="2">
        <v>0</v>
      </c>
      <c r="U5086" s="2">
        <v>37.5</v>
      </c>
      <c r="V5086" t="s">
        <v>55</v>
      </c>
    </row>
    <row r="5087" spans="1:22" ht="15.75" hidden="1" thickBot="1" x14ac:dyDescent="0.3">
      <c r="A5087" t="s">
        <v>7981</v>
      </c>
      <c r="B5087" s="6" t="s">
        <v>10318</v>
      </c>
      <c r="C5087" t="s">
        <v>1</v>
      </c>
      <c r="D5087" t="s">
        <v>7706</v>
      </c>
      <c r="E5087" t="s">
        <v>10329</v>
      </c>
      <c r="F5087" t="s">
        <v>10330</v>
      </c>
      <c r="G5087">
        <v>6128</v>
      </c>
      <c r="H5087">
        <v>6128</v>
      </c>
      <c r="I5087">
        <v>6128</v>
      </c>
      <c r="J5087">
        <v>6128</v>
      </c>
      <c r="K5087">
        <v>0</v>
      </c>
      <c r="L5087" s="2">
        <v>0</v>
      </c>
      <c r="M5087" s="2">
        <v>0</v>
      </c>
      <c r="N5087" s="2">
        <v>0</v>
      </c>
      <c r="O5087" s="2">
        <v>23.1</v>
      </c>
      <c r="P5087" s="2">
        <v>0</v>
      </c>
      <c r="Q5087" s="2">
        <v>0</v>
      </c>
      <c r="R5087" s="2">
        <v>0</v>
      </c>
      <c r="S5087" s="2">
        <v>0</v>
      </c>
      <c r="T5087" s="2">
        <v>0</v>
      </c>
      <c r="U5087" s="2">
        <v>23.1</v>
      </c>
      <c r="V5087" t="s">
        <v>55</v>
      </c>
    </row>
    <row r="5088" spans="1:22" ht="15.75" hidden="1" thickBot="1" x14ac:dyDescent="0.3">
      <c r="A5088" t="s">
        <v>7981</v>
      </c>
      <c r="B5088" s="6" t="s">
        <v>10318</v>
      </c>
      <c r="C5088" t="s">
        <v>1</v>
      </c>
      <c r="D5088" t="s">
        <v>7706</v>
      </c>
      <c r="E5088" t="s">
        <v>10329</v>
      </c>
      <c r="F5088" t="s">
        <v>10330</v>
      </c>
      <c r="G5088">
        <v>6127</v>
      </c>
      <c r="H5088">
        <v>6127</v>
      </c>
      <c r="I5088">
        <v>6127</v>
      </c>
      <c r="J5088">
        <v>6127</v>
      </c>
      <c r="K5088">
        <v>0</v>
      </c>
      <c r="L5088" s="2">
        <v>0</v>
      </c>
      <c r="M5088" s="2">
        <v>0</v>
      </c>
      <c r="N5088" s="2">
        <v>0</v>
      </c>
      <c r="O5088" s="2">
        <v>450</v>
      </c>
      <c r="P5088" s="2">
        <v>0</v>
      </c>
      <c r="Q5088" s="2">
        <v>0</v>
      </c>
      <c r="R5088" s="2">
        <v>0</v>
      </c>
      <c r="S5088" s="2">
        <v>0</v>
      </c>
      <c r="T5088" s="2">
        <v>0</v>
      </c>
      <c r="U5088" s="2">
        <v>450</v>
      </c>
      <c r="V5088" t="s">
        <v>55</v>
      </c>
    </row>
    <row r="5089" spans="1:22" ht="15.75" hidden="1" thickBot="1" x14ac:dyDescent="0.3">
      <c r="A5089" t="s">
        <v>7981</v>
      </c>
      <c r="B5089" s="6" t="s">
        <v>10318</v>
      </c>
      <c r="C5089" t="s">
        <v>1</v>
      </c>
      <c r="D5089" t="s">
        <v>7706</v>
      </c>
      <c r="E5089" t="s">
        <v>10329</v>
      </c>
      <c r="F5089" t="s">
        <v>10330</v>
      </c>
      <c r="G5089">
        <v>6126</v>
      </c>
      <c r="H5089">
        <v>6126</v>
      </c>
      <c r="I5089">
        <v>6126</v>
      </c>
      <c r="J5089">
        <v>6126</v>
      </c>
      <c r="K5089">
        <v>0</v>
      </c>
      <c r="L5089" s="2">
        <v>0</v>
      </c>
      <c r="M5089" s="2">
        <v>0</v>
      </c>
      <c r="N5089" s="2">
        <v>0</v>
      </c>
      <c r="O5089" s="2">
        <v>630</v>
      </c>
      <c r="P5089" s="2">
        <v>0</v>
      </c>
      <c r="Q5089" s="2">
        <v>0</v>
      </c>
      <c r="R5089" s="2">
        <v>0</v>
      </c>
      <c r="S5089" s="2">
        <v>0</v>
      </c>
      <c r="T5089" s="2">
        <v>0</v>
      </c>
      <c r="U5089" s="2">
        <v>630</v>
      </c>
      <c r="V5089" t="s">
        <v>55</v>
      </c>
    </row>
    <row r="5090" spans="1:22" ht="15.75" hidden="1" thickBot="1" x14ac:dyDescent="0.3">
      <c r="A5090" t="s">
        <v>7981</v>
      </c>
      <c r="B5090" s="6" t="s">
        <v>10318</v>
      </c>
      <c r="C5090" t="s">
        <v>1</v>
      </c>
      <c r="D5090" t="s">
        <v>7706</v>
      </c>
      <c r="E5090" t="s">
        <v>10329</v>
      </c>
      <c r="F5090" t="s">
        <v>10330</v>
      </c>
      <c r="G5090">
        <v>6125</v>
      </c>
      <c r="H5090">
        <v>6125</v>
      </c>
      <c r="I5090">
        <v>6125</v>
      </c>
      <c r="J5090">
        <v>6125</v>
      </c>
      <c r="K5090">
        <v>0</v>
      </c>
      <c r="L5090" s="2">
        <v>0</v>
      </c>
      <c r="M5090" s="2">
        <v>0</v>
      </c>
      <c r="N5090" s="2">
        <v>0</v>
      </c>
      <c r="O5090" s="2">
        <v>157.80000000000001</v>
      </c>
      <c r="P5090" s="2">
        <v>0</v>
      </c>
      <c r="Q5090" s="2">
        <v>0</v>
      </c>
      <c r="R5090" s="2">
        <v>0</v>
      </c>
      <c r="S5090" s="2">
        <v>0</v>
      </c>
      <c r="T5090" s="2">
        <v>0</v>
      </c>
      <c r="U5090" s="2">
        <v>157.80000000000001</v>
      </c>
      <c r="V5090" t="s">
        <v>55</v>
      </c>
    </row>
    <row r="5091" spans="1:22" ht="15.75" hidden="1" thickBot="1" x14ac:dyDescent="0.3">
      <c r="A5091" t="s">
        <v>7981</v>
      </c>
      <c r="B5091" s="6" t="s">
        <v>10317</v>
      </c>
      <c r="C5091" t="s">
        <v>1</v>
      </c>
      <c r="D5091" t="s">
        <v>7706</v>
      </c>
      <c r="E5091" t="s">
        <v>10329</v>
      </c>
      <c r="F5091" t="s">
        <v>10330</v>
      </c>
      <c r="G5091">
        <v>6124</v>
      </c>
      <c r="H5091">
        <v>6124</v>
      </c>
      <c r="I5091">
        <v>6124</v>
      </c>
      <c r="J5091">
        <v>6124</v>
      </c>
      <c r="K5091">
        <v>0</v>
      </c>
      <c r="L5091" s="2">
        <v>0</v>
      </c>
      <c r="M5091" s="2">
        <v>0</v>
      </c>
      <c r="N5091" s="2">
        <v>0</v>
      </c>
      <c r="O5091" s="2">
        <v>16.25</v>
      </c>
      <c r="P5091" s="2">
        <v>0</v>
      </c>
      <c r="Q5091" s="2">
        <v>0</v>
      </c>
      <c r="R5091" s="2">
        <v>0</v>
      </c>
      <c r="S5091" s="2">
        <v>0</v>
      </c>
      <c r="T5091" s="2">
        <v>0</v>
      </c>
      <c r="U5091" s="2">
        <v>16.25</v>
      </c>
      <c r="V5091" t="s">
        <v>55</v>
      </c>
    </row>
    <row r="5092" spans="1:22" ht="15.75" hidden="1" thickBot="1" x14ac:dyDescent="0.3">
      <c r="A5092" t="s">
        <v>7981</v>
      </c>
      <c r="B5092" s="6" t="s">
        <v>10317</v>
      </c>
      <c r="C5092" t="s">
        <v>1</v>
      </c>
      <c r="D5092" t="s">
        <v>7706</v>
      </c>
      <c r="E5092" t="s">
        <v>10329</v>
      </c>
      <c r="F5092" t="s">
        <v>10330</v>
      </c>
      <c r="G5092">
        <v>6123</v>
      </c>
      <c r="H5092">
        <v>6123</v>
      </c>
      <c r="I5092">
        <v>6123</v>
      </c>
      <c r="J5092">
        <v>6123</v>
      </c>
      <c r="K5092">
        <v>0</v>
      </c>
      <c r="L5092" s="2">
        <v>0</v>
      </c>
      <c r="M5092" s="2">
        <v>0</v>
      </c>
      <c r="N5092" s="2">
        <v>0</v>
      </c>
      <c r="O5092" s="2">
        <v>89.33</v>
      </c>
      <c r="P5092" s="2">
        <v>0</v>
      </c>
      <c r="Q5092" s="2">
        <v>0</v>
      </c>
      <c r="R5092" s="2">
        <v>0</v>
      </c>
      <c r="S5092" s="2">
        <v>0</v>
      </c>
      <c r="T5092" s="2">
        <v>0</v>
      </c>
      <c r="U5092" s="2">
        <v>89.33</v>
      </c>
      <c r="V5092" t="s">
        <v>55</v>
      </c>
    </row>
    <row r="5093" spans="1:22" ht="15.75" hidden="1" thickBot="1" x14ac:dyDescent="0.3">
      <c r="A5093" t="s">
        <v>7981</v>
      </c>
      <c r="B5093" s="6" t="s">
        <v>10317</v>
      </c>
      <c r="C5093" t="s">
        <v>1</v>
      </c>
      <c r="D5093" t="s">
        <v>7706</v>
      </c>
      <c r="E5093" t="s">
        <v>10329</v>
      </c>
      <c r="F5093" t="s">
        <v>10330</v>
      </c>
      <c r="G5093">
        <v>6122</v>
      </c>
      <c r="H5093">
        <v>6122</v>
      </c>
      <c r="I5093">
        <v>6122</v>
      </c>
      <c r="J5093">
        <v>6122</v>
      </c>
      <c r="K5093">
        <v>0</v>
      </c>
      <c r="L5093" s="2">
        <v>0</v>
      </c>
      <c r="M5093" s="2">
        <v>0</v>
      </c>
      <c r="N5093" s="2">
        <v>0</v>
      </c>
      <c r="O5093" s="2">
        <v>62.4</v>
      </c>
      <c r="P5093" s="2">
        <v>0</v>
      </c>
      <c r="Q5093" s="2">
        <v>0</v>
      </c>
      <c r="R5093" s="2">
        <v>0</v>
      </c>
      <c r="S5093" s="2">
        <v>0</v>
      </c>
      <c r="T5093" s="2">
        <v>0</v>
      </c>
      <c r="U5093" s="2">
        <v>62.4</v>
      </c>
      <c r="V5093" t="s">
        <v>55</v>
      </c>
    </row>
    <row r="5094" spans="1:22" ht="15.75" hidden="1" thickBot="1" x14ac:dyDescent="0.3">
      <c r="A5094" t="s">
        <v>7981</v>
      </c>
      <c r="B5094" s="6" t="s">
        <v>10317</v>
      </c>
      <c r="C5094" t="s">
        <v>1</v>
      </c>
      <c r="D5094" t="s">
        <v>7706</v>
      </c>
      <c r="E5094" t="s">
        <v>10329</v>
      </c>
      <c r="F5094" t="s">
        <v>10330</v>
      </c>
      <c r="G5094">
        <v>6121</v>
      </c>
      <c r="H5094">
        <v>6121</v>
      </c>
      <c r="I5094">
        <v>6121</v>
      </c>
      <c r="J5094">
        <v>6121</v>
      </c>
      <c r="K5094">
        <v>0</v>
      </c>
      <c r="L5094" s="2">
        <v>0</v>
      </c>
      <c r="M5094" s="2">
        <v>0</v>
      </c>
      <c r="N5094" s="2">
        <v>0</v>
      </c>
      <c r="O5094" s="2">
        <v>62.5</v>
      </c>
      <c r="P5094" s="2">
        <v>0</v>
      </c>
      <c r="Q5094" s="2">
        <v>0</v>
      </c>
      <c r="R5094" s="2">
        <v>0</v>
      </c>
      <c r="S5094" s="2">
        <v>0</v>
      </c>
      <c r="T5094" s="2">
        <v>0</v>
      </c>
      <c r="U5094" s="2">
        <v>62.5</v>
      </c>
      <c r="V5094" t="s">
        <v>55</v>
      </c>
    </row>
    <row r="5095" spans="1:22" ht="15.75" hidden="1" thickBot="1" x14ac:dyDescent="0.3">
      <c r="A5095" t="s">
        <v>7981</v>
      </c>
      <c r="B5095" s="6" t="s">
        <v>10317</v>
      </c>
      <c r="C5095" t="s">
        <v>1</v>
      </c>
      <c r="D5095" t="s">
        <v>7706</v>
      </c>
      <c r="E5095" t="s">
        <v>10329</v>
      </c>
      <c r="F5095" t="s">
        <v>10330</v>
      </c>
      <c r="G5095">
        <v>6120</v>
      </c>
      <c r="H5095">
        <v>6120</v>
      </c>
      <c r="I5095">
        <v>6120</v>
      </c>
      <c r="J5095">
        <v>6120</v>
      </c>
      <c r="K5095">
        <v>0</v>
      </c>
      <c r="L5095" s="2">
        <v>0</v>
      </c>
      <c r="M5095" s="2">
        <v>0</v>
      </c>
      <c r="N5095" s="2">
        <v>0</v>
      </c>
      <c r="O5095" s="2">
        <v>14</v>
      </c>
      <c r="P5095" s="2">
        <v>0</v>
      </c>
      <c r="Q5095" s="2">
        <v>0</v>
      </c>
      <c r="R5095" s="2">
        <v>0</v>
      </c>
      <c r="S5095" s="2">
        <v>0</v>
      </c>
      <c r="T5095" s="2">
        <v>0</v>
      </c>
      <c r="U5095" s="2">
        <v>14</v>
      </c>
      <c r="V5095" t="s">
        <v>55</v>
      </c>
    </row>
    <row r="5096" spans="1:22" ht="15.75" hidden="1" thickBot="1" x14ac:dyDescent="0.3">
      <c r="A5096" t="s">
        <v>7981</v>
      </c>
      <c r="B5096" s="6" t="s">
        <v>10317</v>
      </c>
      <c r="C5096" t="s">
        <v>1</v>
      </c>
      <c r="D5096" t="s">
        <v>7706</v>
      </c>
      <c r="E5096" t="s">
        <v>10329</v>
      </c>
      <c r="F5096" t="s">
        <v>10330</v>
      </c>
      <c r="G5096">
        <v>6119</v>
      </c>
      <c r="H5096">
        <v>6119</v>
      </c>
      <c r="I5096">
        <v>6119</v>
      </c>
      <c r="J5096">
        <v>6119</v>
      </c>
      <c r="K5096">
        <v>0</v>
      </c>
      <c r="L5096" s="2">
        <v>0</v>
      </c>
      <c r="M5096" s="2">
        <v>0</v>
      </c>
      <c r="N5096" s="2">
        <v>0</v>
      </c>
      <c r="O5096" s="2">
        <v>37.950000000000003</v>
      </c>
      <c r="P5096" s="2">
        <v>0</v>
      </c>
      <c r="Q5096" s="2">
        <v>0</v>
      </c>
      <c r="R5096" s="2">
        <v>0</v>
      </c>
      <c r="S5096" s="2">
        <v>0</v>
      </c>
      <c r="T5096" s="2">
        <v>0</v>
      </c>
      <c r="U5096" s="2">
        <v>37.950000000000003</v>
      </c>
      <c r="V5096" t="s">
        <v>55</v>
      </c>
    </row>
    <row r="5097" spans="1:22" ht="15.75" hidden="1" thickBot="1" x14ac:dyDescent="0.3">
      <c r="A5097" t="s">
        <v>7981</v>
      </c>
      <c r="B5097" s="6" t="s">
        <v>10317</v>
      </c>
      <c r="C5097" t="s">
        <v>1</v>
      </c>
      <c r="D5097" t="s">
        <v>7706</v>
      </c>
      <c r="E5097" t="s">
        <v>10329</v>
      </c>
      <c r="F5097" t="s">
        <v>10330</v>
      </c>
      <c r="G5097">
        <v>6118</v>
      </c>
      <c r="H5097">
        <v>6118</v>
      </c>
      <c r="I5097">
        <v>6118</v>
      </c>
      <c r="J5097">
        <v>6118</v>
      </c>
      <c r="K5097">
        <v>0</v>
      </c>
      <c r="L5097" s="2">
        <v>0</v>
      </c>
      <c r="M5097" s="2">
        <v>0</v>
      </c>
      <c r="N5097" s="2">
        <v>0</v>
      </c>
      <c r="O5097" s="2">
        <v>35</v>
      </c>
      <c r="P5097" s="2">
        <v>0</v>
      </c>
      <c r="Q5097" s="2">
        <v>0</v>
      </c>
      <c r="R5097" s="2">
        <v>0</v>
      </c>
      <c r="S5097" s="2">
        <v>0</v>
      </c>
      <c r="T5097" s="2">
        <v>0</v>
      </c>
      <c r="U5097" s="2">
        <v>35</v>
      </c>
      <c r="V5097" t="s">
        <v>55</v>
      </c>
    </row>
    <row r="5098" spans="1:22" ht="15.75" hidden="1" thickBot="1" x14ac:dyDescent="0.3">
      <c r="A5098" t="s">
        <v>7981</v>
      </c>
      <c r="B5098" s="6" t="s">
        <v>10317</v>
      </c>
      <c r="C5098" t="s">
        <v>1</v>
      </c>
      <c r="D5098" t="s">
        <v>7706</v>
      </c>
      <c r="E5098" t="s">
        <v>10329</v>
      </c>
      <c r="F5098" t="s">
        <v>10330</v>
      </c>
      <c r="G5098">
        <v>6117</v>
      </c>
      <c r="H5098">
        <v>6117</v>
      </c>
      <c r="I5098">
        <v>6117</v>
      </c>
      <c r="J5098">
        <v>6117</v>
      </c>
      <c r="K5098">
        <v>0</v>
      </c>
      <c r="L5098" s="2">
        <v>0</v>
      </c>
      <c r="M5098" s="2">
        <v>0</v>
      </c>
      <c r="N5098" s="2">
        <v>0</v>
      </c>
      <c r="O5098" s="2">
        <v>494.25</v>
      </c>
      <c r="P5098" s="2">
        <v>0</v>
      </c>
      <c r="Q5098" s="2">
        <v>0</v>
      </c>
      <c r="R5098" s="2">
        <v>0</v>
      </c>
      <c r="S5098" s="2">
        <v>0</v>
      </c>
      <c r="T5098" s="2">
        <v>0</v>
      </c>
      <c r="U5098" s="2">
        <v>494.25</v>
      </c>
      <c r="V5098" t="s">
        <v>55</v>
      </c>
    </row>
    <row r="5099" spans="1:22" ht="15.75" hidden="1" thickBot="1" x14ac:dyDescent="0.3">
      <c r="A5099" t="s">
        <v>7981</v>
      </c>
      <c r="B5099" s="6" t="s">
        <v>10317</v>
      </c>
      <c r="C5099" t="s">
        <v>1</v>
      </c>
      <c r="D5099" t="s">
        <v>7706</v>
      </c>
      <c r="E5099" t="s">
        <v>10329</v>
      </c>
      <c r="F5099" t="s">
        <v>10330</v>
      </c>
      <c r="G5099">
        <v>6116</v>
      </c>
      <c r="H5099">
        <v>6116</v>
      </c>
      <c r="I5099">
        <v>6116</v>
      </c>
      <c r="J5099">
        <v>6116</v>
      </c>
      <c r="K5099">
        <v>0</v>
      </c>
      <c r="L5099" s="2">
        <v>0</v>
      </c>
      <c r="M5099" s="2">
        <v>0</v>
      </c>
      <c r="N5099" s="2">
        <v>0</v>
      </c>
      <c r="O5099" s="2">
        <v>36</v>
      </c>
      <c r="P5099" s="2">
        <v>0</v>
      </c>
      <c r="Q5099" s="2">
        <v>0</v>
      </c>
      <c r="R5099" s="2">
        <v>0</v>
      </c>
      <c r="S5099" s="2">
        <v>0</v>
      </c>
      <c r="T5099" s="2">
        <v>0</v>
      </c>
      <c r="U5099" s="2">
        <v>36</v>
      </c>
      <c r="V5099" t="s">
        <v>55</v>
      </c>
    </row>
    <row r="5100" spans="1:22" ht="15.75" hidden="1" thickBot="1" x14ac:dyDescent="0.3">
      <c r="A5100" t="s">
        <v>7981</v>
      </c>
      <c r="B5100" s="6" t="s">
        <v>10317</v>
      </c>
      <c r="C5100" t="s">
        <v>1</v>
      </c>
      <c r="D5100" t="s">
        <v>7706</v>
      </c>
      <c r="E5100" t="s">
        <v>10329</v>
      </c>
      <c r="F5100" t="s">
        <v>10330</v>
      </c>
      <c r="G5100">
        <v>6115</v>
      </c>
      <c r="H5100">
        <v>6115</v>
      </c>
      <c r="I5100">
        <v>6115</v>
      </c>
      <c r="J5100">
        <v>6115</v>
      </c>
      <c r="K5100">
        <v>0</v>
      </c>
      <c r="L5100" s="2">
        <v>0</v>
      </c>
      <c r="M5100" s="2">
        <v>0</v>
      </c>
      <c r="N5100" s="2">
        <v>0</v>
      </c>
      <c r="O5100" s="2">
        <v>93.75</v>
      </c>
      <c r="P5100" s="2">
        <v>0</v>
      </c>
      <c r="Q5100" s="2">
        <v>0</v>
      </c>
      <c r="R5100" s="2">
        <v>0</v>
      </c>
      <c r="S5100" s="2">
        <v>0</v>
      </c>
      <c r="T5100" s="2">
        <v>0</v>
      </c>
      <c r="U5100" s="2">
        <v>93.75</v>
      </c>
      <c r="V5100" t="s">
        <v>55</v>
      </c>
    </row>
    <row r="5101" spans="1:22" ht="15.75" hidden="1" thickBot="1" x14ac:dyDescent="0.3">
      <c r="A5101" t="s">
        <v>7981</v>
      </c>
      <c r="B5101" s="6" t="s">
        <v>10317</v>
      </c>
      <c r="C5101" t="s">
        <v>1</v>
      </c>
      <c r="D5101" t="s">
        <v>7706</v>
      </c>
      <c r="E5101" t="s">
        <v>10329</v>
      </c>
      <c r="F5101" t="s">
        <v>10330</v>
      </c>
      <c r="G5101">
        <v>6114</v>
      </c>
      <c r="H5101">
        <v>6114</v>
      </c>
      <c r="I5101">
        <v>6114</v>
      </c>
      <c r="J5101">
        <v>6114</v>
      </c>
      <c r="K5101">
        <v>0</v>
      </c>
      <c r="L5101" s="2">
        <v>0</v>
      </c>
      <c r="M5101" s="2">
        <v>0</v>
      </c>
      <c r="N5101" s="2">
        <v>0</v>
      </c>
      <c r="O5101" s="2">
        <v>235.87</v>
      </c>
      <c r="P5101" s="2">
        <v>0</v>
      </c>
      <c r="Q5101" s="2">
        <v>0</v>
      </c>
      <c r="R5101" s="2">
        <v>0</v>
      </c>
      <c r="S5101" s="2">
        <v>0</v>
      </c>
      <c r="T5101" s="2">
        <v>0</v>
      </c>
      <c r="U5101" s="2">
        <v>235.87</v>
      </c>
      <c r="V5101" t="s">
        <v>55</v>
      </c>
    </row>
    <row r="5102" spans="1:22" ht="15.75" hidden="1" thickBot="1" x14ac:dyDescent="0.3">
      <c r="A5102" t="s">
        <v>7981</v>
      </c>
      <c r="B5102" s="6" t="s">
        <v>10317</v>
      </c>
      <c r="C5102" t="s">
        <v>1</v>
      </c>
      <c r="D5102" t="s">
        <v>7706</v>
      </c>
      <c r="E5102" t="s">
        <v>10329</v>
      </c>
      <c r="F5102" t="s">
        <v>10330</v>
      </c>
      <c r="G5102">
        <v>6113</v>
      </c>
      <c r="H5102">
        <v>6113</v>
      </c>
      <c r="I5102">
        <v>6113</v>
      </c>
      <c r="J5102">
        <v>6113</v>
      </c>
      <c r="K5102">
        <v>0</v>
      </c>
      <c r="L5102" s="2">
        <v>0</v>
      </c>
      <c r="M5102" s="2">
        <v>0</v>
      </c>
      <c r="N5102" s="2">
        <v>0</v>
      </c>
      <c r="O5102" s="2">
        <v>32.89</v>
      </c>
      <c r="P5102" s="2">
        <v>0</v>
      </c>
      <c r="Q5102" s="2">
        <v>0</v>
      </c>
      <c r="R5102" s="2">
        <v>0</v>
      </c>
      <c r="S5102" s="2">
        <v>0</v>
      </c>
      <c r="T5102" s="2">
        <v>0</v>
      </c>
      <c r="U5102" s="2">
        <v>32.89</v>
      </c>
      <c r="V5102" t="s">
        <v>55</v>
      </c>
    </row>
    <row r="5103" spans="1:22" ht="15.75" hidden="1" thickBot="1" x14ac:dyDescent="0.3">
      <c r="A5103" t="s">
        <v>7981</v>
      </c>
      <c r="B5103" s="6" t="s">
        <v>10317</v>
      </c>
      <c r="C5103" t="s">
        <v>1</v>
      </c>
      <c r="D5103" t="s">
        <v>7706</v>
      </c>
      <c r="E5103" t="s">
        <v>10329</v>
      </c>
      <c r="F5103" t="s">
        <v>10330</v>
      </c>
      <c r="G5103">
        <v>6112</v>
      </c>
      <c r="H5103">
        <v>6112</v>
      </c>
      <c r="I5103">
        <v>6112</v>
      </c>
      <c r="J5103">
        <v>6112</v>
      </c>
      <c r="K5103">
        <v>0</v>
      </c>
      <c r="L5103" s="2">
        <v>0</v>
      </c>
      <c r="M5103" s="2">
        <v>0</v>
      </c>
      <c r="N5103" s="2">
        <v>0</v>
      </c>
      <c r="O5103" s="2">
        <v>22.5</v>
      </c>
      <c r="P5103" s="2">
        <v>0</v>
      </c>
      <c r="Q5103" s="2">
        <v>0</v>
      </c>
      <c r="R5103" s="2">
        <v>0</v>
      </c>
      <c r="S5103" s="2">
        <v>0</v>
      </c>
      <c r="T5103" s="2">
        <v>0</v>
      </c>
      <c r="U5103" s="2">
        <v>22.5</v>
      </c>
      <c r="V5103" t="s">
        <v>55</v>
      </c>
    </row>
    <row r="5104" spans="1:22" ht="15.75" hidden="1" thickBot="1" x14ac:dyDescent="0.3">
      <c r="A5104" t="s">
        <v>7981</v>
      </c>
      <c r="B5104" s="6" t="s">
        <v>10317</v>
      </c>
      <c r="C5104" t="s">
        <v>1</v>
      </c>
      <c r="D5104" t="s">
        <v>7706</v>
      </c>
      <c r="E5104" t="s">
        <v>10329</v>
      </c>
      <c r="F5104" t="s">
        <v>10330</v>
      </c>
      <c r="G5104">
        <v>6111</v>
      </c>
      <c r="H5104">
        <v>6111</v>
      </c>
      <c r="I5104">
        <v>6111</v>
      </c>
      <c r="J5104">
        <v>6111</v>
      </c>
      <c r="K5104">
        <v>0</v>
      </c>
      <c r="L5104" s="2">
        <v>0</v>
      </c>
      <c r="M5104" s="2">
        <v>0</v>
      </c>
      <c r="N5104" s="2">
        <v>0</v>
      </c>
      <c r="O5104" s="2">
        <v>109.3</v>
      </c>
      <c r="P5104" s="2">
        <v>0</v>
      </c>
      <c r="Q5104" s="2">
        <v>0</v>
      </c>
      <c r="R5104" s="2">
        <v>0</v>
      </c>
      <c r="S5104" s="2">
        <v>0</v>
      </c>
      <c r="T5104" s="2">
        <v>0</v>
      </c>
      <c r="U5104" s="2">
        <v>109.3</v>
      </c>
      <c r="V5104" t="s">
        <v>55</v>
      </c>
    </row>
    <row r="5105" spans="1:22" ht="15.75" hidden="1" thickBot="1" x14ac:dyDescent="0.3">
      <c r="A5105" t="s">
        <v>7981</v>
      </c>
      <c r="B5105" s="6" t="s">
        <v>10317</v>
      </c>
      <c r="C5105" t="s">
        <v>1</v>
      </c>
      <c r="D5105" t="s">
        <v>7706</v>
      </c>
      <c r="E5105" t="s">
        <v>10329</v>
      </c>
      <c r="F5105" t="s">
        <v>10330</v>
      </c>
      <c r="G5105">
        <v>6110</v>
      </c>
      <c r="H5105">
        <v>6110</v>
      </c>
      <c r="I5105">
        <v>6110</v>
      </c>
      <c r="J5105">
        <v>6110</v>
      </c>
      <c r="K5105">
        <v>0</v>
      </c>
      <c r="L5105" s="2">
        <v>0</v>
      </c>
      <c r="M5105" s="2">
        <v>0</v>
      </c>
      <c r="N5105" s="2">
        <v>0</v>
      </c>
      <c r="O5105" s="2">
        <v>461</v>
      </c>
      <c r="P5105" s="2">
        <v>0</v>
      </c>
      <c r="Q5105" s="2">
        <v>0</v>
      </c>
      <c r="R5105" s="2">
        <v>0</v>
      </c>
      <c r="S5105" s="2">
        <v>0</v>
      </c>
      <c r="T5105" s="2">
        <v>0</v>
      </c>
      <c r="U5105" s="2">
        <v>461</v>
      </c>
      <c r="V5105" t="s">
        <v>55</v>
      </c>
    </row>
    <row r="5106" spans="1:22" ht="15.75" hidden="1" thickBot="1" x14ac:dyDescent="0.3">
      <c r="A5106" t="s">
        <v>7981</v>
      </c>
      <c r="B5106" s="6" t="s">
        <v>10317</v>
      </c>
      <c r="C5106" t="s">
        <v>1</v>
      </c>
      <c r="D5106" t="s">
        <v>7706</v>
      </c>
      <c r="E5106" t="s">
        <v>10329</v>
      </c>
      <c r="F5106" t="s">
        <v>10330</v>
      </c>
      <c r="G5106">
        <v>6109</v>
      </c>
      <c r="H5106">
        <v>6109</v>
      </c>
      <c r="I5106">
        <v>6109</v>
      </c>
      <c r="J5106">
        <v>6109</v>
      </c>
      <c r="K5106">
        <v>0</v>
      </c>
      <c r="L5106" s="2">
        <v>0</v>
      </c>
      <c r="M5106" s="2">
        <v>0</v>
      </c>
      <c r="N5106" s="2">
        <v>0</v>
      </c>
      <c r="O5106" s="2">
        <v>431</v>
      </c>
      <c r="P5106" s="2">
        <v>0</v>
      </c>
      <c r="Q5106" s="2">
        <v>0</v>
      </c>
      <c r="R5106" s="2">
        <v>0</v>
      </c>
      <c r="S5106" s="2">
        <v>0</v>
      </c>
      <c r="T5106" s="2">
        <v>0</v>
      </c>
      <c r="U5106" s="2">
        <v>431</v>
      </c>
      <c r="V5106" t="s">
        <v>55</v>
      </c>
    </row>
    <row r="5107" spans="1:22" ht="15.75" hidden="1" thickBot="1" x14ac:dyDescent="0.3">
      <c r="A5107" t="s">
        <v>7981</v>
      </c>
      <c r="B5107" s="6" t="s">
        <v>10317</v>
      </c>
      <c r="C5107" t="s">
        <v>1</v>
      </c>
      <c r="D5107" t="s">
        <v>7706</v>
      </c>
      <c r="E5107" t="s">
        <v>10329</v>
      </c>
      <c r="F5107" t="s">
        <v>10330</v>
      </c>
      <c r="G5107">
        <v>6108</v>
      </c>
      <c r="H5107">
        <v>6108</v>
      </c>
      <c r="I5107">
        <v>6108</v>
      </c>
      <c r="J5107">
        <v>6108</v>
      </c>
      <c r="K5107">
        <v>0</v>
      </c>
      <c r="L5107" s="2">
        <v>0</v>
      </c>
      <c r="M5107" s="2">
        <v>0</v>
      </c>
      <c r="N5107" s="2">
        <v>0</v>
      </c>
      <c r="O5107" s="2">
        <v>445.9</v>
      </c>
      <c r="P5107" s="2">
        <v>0</v>
      </c>
      <c r="Q5107" s="2">
        <v>0</v>
      </c>
      <c r="R5107" s="2">
        <v>0</v>
      </c>
      <c r="S5107" s="2">
        <v>0</v>
      </c>
      <c r="T5107" s="2">
        <v>0</v>
      </c>
      <c r="U5107" s="2">
        <v>445.9</v>
      </c>
      <c r="V5107" t="s">
        <v>55</v>
      </c>
    </row>
    <row r="5108" spans="1:22" ht="15.75" hidden="1" thickBot="1" x14ac:dyDescent="0.3">
      <c r="A5108" t="s">
        <v>7981</v>
      </c>
      <c r="B5108" s="6" t="s">
        <v>10317</v>
      </c>
      <c r="C5108" t="s">
        <v>1</v>
      </c>
      <c r="D5108" t="s">
        <v>7706</v>
      </c>
      <c r="E5108" t="s">
        <v>10329</v>
      </c>
      <c r="F5108" t="s">
        <v>10330</v>
      </c>
      <c r="G5108">
        <v>6107</v>
      </c>
      <c r="H5108">
        <v>6107</v>
      </c>
      <c r="I5108">
        <v>6107</v>
      </c>
      <c r="J5108">
        <v>6107</v>
      </c>
      <c r="K5108">
        <v>0</v>
      </c>
      <c r="L5108" s="2">
        <v>0</v>
      </c>
      <c r="M5108" s="2">
        <v>0</v>
      </c>
      <c r="N5108" s="2">
        <v>0</v>
      </c>
      <c r="O5108" s="2">
        <v>675.5</v>
      </c>
      <c r="P5108" s="2">
        <v>0</v>
      </c>
      <c r="Q5108" s="2">
        <v>0</v>
      </c>
      <c r="R5108" s="2">
        <v>0</v>
      </c>
      <c r="S5108" s="2">
        <v>0</v>
      </c>
      <c r="T5108" s="2">
        <v>0</v>
      </c>
      <c r="U5108" s="2">
        <v>675.5</v>
      </c>
      <c r="V5108" t="s">
        <v>55</v>
      </c>
    </row>
    <row r="5109" spans="1:22" ht="15.75" hidden="1" thickBot="1" x14ac:dyDescent="0.3">
      <c r="A5109" t="s">
        <v>7981</v>
      </c>
      <c r="B5109" s="6" t="s">
        <v>10314</v>
      </c>
      <c r="C5109" t="s">
        <v>1</v>
      </c>
      <c r="D5109" t="s">
        <v>7706</v>
      </c>
      <c r="E5109" t="s">
        <v>10329</v>
      </c>
      <c r="F5109" t="s">
        <v>10330</v>
      </c>
      <c r="G5109">
        <v>6106</v>
      </c>
      <c r="H5109">
        <v>6106</v>
      </c>
      <c r="I5109">
        <v>6106</v>
      </c>
      <c r="J5109">
        <v>6106</v>
      </c>
      <c r="K5109">
        <v>0</v>
      </c>
      <c r="L5109" s="2">
        <v>0</v>
      </c>
      <c r="M5109" s="2">
        <v>0</v>
      </c>
      <c r="N5109" s="2">
        <v>0</v>
      </c>
      <c r="O5109" s="2">
        <v>97</v>
      </c>
      <c r="P5109" s="2">
        <v>0</v>
      </c>
      <c r="Q5109" s="2">
        <v>0</v>
      </c>
      <c r="R5109" s="2">
        <v>0</v>
      </c>
      <c r="S5109" s="2">
        <v>0</v>
      </c>
      <c r="T5109" s="2">
        <v>0</v>
      </c>
      <c r="U5109" s="2">
        <v>97</v>
      </c>
      <c r="V5109" t="s">
        <v>55</v>
      </c>
    </row>
    <row r="5110" spans="1:22" ht="15.75" hidden="1" thickBot="1" x14ac:dyDescent="0.3">
      <c r="A5110" t="s">
        <v>7981</v>
      </c>
      <c r="B5110" s="6" t="s">
        <v>10314</v>
      </c>
      <c r="C5110" t="s">
        <v>1</v>
      </c>
      <c r="D5110" t="s">
        <v>7706</v>
      </c>
      <c r="E5110" t="s">
        <v>10329</v>
      </c>
      <c r="F5110" t="s">
        <v>10330</v>
      </c>
      <c r="G5110">
        <v>6105</v>
      </c>
      <c r="H5110">
        <v>6105</v>
      </c>
      <c r="I5110">
        <v>6105</v>
      </c>
      <c r="J5110">
        <v>6105</v>
      </c>
      <c r="K5110">
        <v>0</v>
      </c>
      <c r="L5110" s="2">
        <v>0</v>
      </c>
      <c r="M5110" s="2">
        <v>0</v>
      </c>
      <c r="N5110" s="2">
        <v>0</v>
      </c>
      <c r="O5110" s="2">
        <v>183.75</v>
      </c>
      <c r="P5110" s="2">
        <v>0</v>
      </c>
      <c r="Q5110" s="2">
        <v>0</v>
      </c>
      <c r="R5110" s="2">
        <v>0</v>
      </c>
      <c r="S5110" s="2">
        <v>0</v>
      </c>
      <c r="T5110" s="2">
        <v>0</v>
      </c>
      <c r="U5110" s="2">
        <v>183.75</v>
      </c>
      <c r="V5110" t="s">
        <v>55</v>
      </c>
    </row>
    <row r="5111" spans="1:22" ht="15.75" hidden="1" thickBot="1" x14ac:dyDescent="0.3">
      <c r="A5111" t="s">
        <v>7981</v>
      </c>
      <c r="B5111" s="6" t="s">
        <v>10314</v>
      </c>
      <c r="C5111" t="s">
        <v>1</v>
      </c>
      <c r="D5111" t="s">
        <v>7706</v>
      </c>
      <c r="E5111" t="s">
        <v>10329</v>
      </c>
      <c r="F5111" t="s">
        <v>10330</v>
      </c>
      <c r="G5111">
        <v>6104</v>
      </c>
      <c r="H5111">
        <v>6104</v>
      </c>
      <c r="I5111">
        <v>6104</v>
      </c>
      <c r="J5111">
        <v>6104</v>
      </c>
      <c r="K5111">
        <v>0</v>
      </c>
      <c r="L5111" s="2">
        <v>0</v>
      </c>
      <c r="M5111" s="2">
        <v>0</v>
      </c>
      <c r="N5111" s="2">
        <v>0</v>
      </c>
      <c r="O5111" s="2">
        <v>111.65</v>
      </c>
      <c r="P5111" s="2">
        <v>0</v>
      </c>
      <c r="Q5111" s="2">
        <v>0</v>
      </c>
      <c r="R5111" s="2">
        <v>0</v>
      </c>
      <c r="S5111" s="2">
        <v>0</v>
      </c>
      <c r="T5111" s="2">
        <v>0</v>
      </c>
      <c r="U5111" s="2">
        <v>111.65</v>
      </c>
      <c r="V5111" t="s">
        <v>55</v>
      </c>
    </row>
    <row r="5112" spans="1:22" ht="15.75" hidden="1" thickBot="1" x14ac:dyDescent="0.3">
      <c r="A5112" t="s">
        <v>7981</v>
      </c>
      <c r="B5112" s="6" t="s">
        <v>10314</v>
      </c>
      <c r="C5112" t="s">
        <v>1</v>
      </c>
      <c r="D5112" t="s">
        <v>7706</v>
      </c>
      <c r="E5112" t="s">
        <v>10329</v>
      </c>
      <c r="F5112" t="s">
        <v>10330</v>
      </c>
      <c r="G5112">
        <v>6103</v>
      </c>
      <c r="H5112">
        <v>6103</v>
      </c>
      <c r="I5112">
        <v>6103</v>
      </c>
      <c r="J5112">
        <v>6103</v>
      </c>
      <c r="K5112">
        <v>0</v>
      </c>
      <c r="L5112" s="2">
        <v>0</v>
      </c>
      <c r="M5112" s="2">
        <v>0</v>
      </c>
      <c r="N5112" s="2">
        <v>0</v>
      </c>
      <c r="O5112" s="2">
        <v>132.9</v>
      </c>
      <c r="P5112" s="2">
        <v>0</v>
      </c>
      <c r="Q5112" s="2">
        <v>0</v>
      </c>
      <c r="R5112" s="2">
        <v>0</v>
      </c>
      <c r="S5112" s="2">
        <v>0</v>
      </c>
      <c r="T5112" s="2">
        <v>0</v>
      </c>
      <c r="U5112" s="2">
        <v>132.9</v>
      </c>
      <c r="V5112" t="s">
        <v>55</v>
      </c>
    </row>
    <row r="5113" spans="1:22" ht="15.75" hidden="1" thickBot="1" x14ac:dyDescent="0.3">
      <c r="A5113" t="s">
        <v>7981</v>
      </c>
      <c r="B5113" s="6" t="s">
        <v>10314</v>
      </c>
      <c r="C5113" t="s">
        <v>1</v>
      </c>
      <c r="D5113" t="s">
        <v>7706</v>
      </c>
      <c r="E5113" t="s">
        <v>10329</v>
      </c>
      <c r="F5113" t="s">
        <v>10330</v>
      </c>
      <c r="G5113">
        <v>6102</v>
      </c>
      <c r="H5113">
        <v>6102</v>
      </c>
      <c r="I5113">
        <v>6102</v>
      </c>
      <c r="J5113">
        <v>6102</v>
      </c>
      <c r="K5113">
        <v>0</v>
      </c>
      <c r="L5113" s="2">
        <v>0</v>
      </c>
      <c r="M5113" s="2">
        <v>0</v>
      </c>
      <c r="N5113" s="2">
        <v>0</v>
      </c>
      <c r="O5113" s="2">
        <v>19.5</v>
      </c>
      <c r="P5113" s="2">
        <v>0</v>
      </c>
      <c r="Q5113" s="2">
        <v>0</v>
      </c>
      <c r="R5113" s="2">
        <v>0</v>
      </c>
      <c r="S5113" s="2">
        <v>0</v>
      </c>
      <c r="T5113" s="2">
        <v>0</v>
      </c>
      <c r="U5113" s="2">
        <v>19.5</v>
      </c>
      <c r="V5113" t="s">
        <v>55</v>
      </c>
    </row>
    <row r="5114" spans="1:22" ht="15.75" hidden="1" thickBot="1" x14ac:dyDescent="0.3">
      <c r="A5114" t="s">
        <v>7981</v>
      </c>
      <c r="B5114" s="6" t="s">
        <v>10314</v>
      </c>
      <c r="C5114" t="s">
        <v>1</v>
      </c>
      <c r="D5114" t="s">
        <v>7706</v>
      </c>
      <c r="E5114" t="s">
        <v>10329</v>
      </c>
      <c r="F5114" t="s">
        <v>10330</v>
      </c>
      <c r="G5114">
        <v>6101</v>
      </c>
      <c r="H5114">
        <v>6101</v>
      </c>
      <c r="I5114">
        <v>6101</v>
      </c>
      <c r="J5114">
        <v>6101</v>
      </c>
      <c r="K5114">
        <v>0</v>
      </c>
      <c r="L5114" s="2">
        <v>0</v>
      </c>
      <c r="M5114" s="2">
        <v>0</v>
      </c>
      <c r="N5114" s="2">
        <v>0</v>
      </c>
      <c r="O5114" s="2">
        <v>73</v>
      </c>
      <c r="P5114" s="2">
        <v>0</v>
      </c>
      <c r="Q5114" s="2">
        <v>0</v>
      </c>
      <c r="R5114" s="2">
        <v>0</v>
      </c>
      <c r="S5114" s="2">
        <v>0</v>
      </c>
      <c r="T5114" s="2">
        <v>0</v>
      </c>
      <c r="U5114" s="2">
        <v>73</v>
      </c>
      <c r="V5114" t="s">
        <v>55</v>
      </c>
    </row>
    <row r="5115" spans="1:22" ht="15.75" hidden="1" thickBot="1" x14ac:dyDescent="0.3">
      <c r="A5115" t="s">
        <v>7981</v>
      </c>
      <c r="B5115" s="6" t="s">
        <v>10314</v>
      </c>
      <c r="C5115" t="s">
        <v>1</v>
      </c>
      <c r="D5115" t="s">
        <v>7706</v>
      </c>
      <c r="E5115" t="s">
        <v>10329</v>
      </c>
      <c r="F5115" t="s">
        <v>10330</v>
      </c>
      <c r="G5115">
        <v>6100</v>
      </c>
      <c r="H5115">
        <v>6100</v>
      </c>
      <c r="I5115">
        <v>6100</v>
      </c>
      <c r="J5115">
        <v>6100</v>
      </c>
      <c r="K5115">
        <v>0</v>
      </c>
      <c r="L5115" s="2">
        <v>0</v>
      </c>
      <c r="M5115" s="2">
        <v>0</v>
      </c>
      <c r="N5115" s="2">
        <v>0</v>
      </c>
      <c r="O5115" s="2">
        <v>427.5</v>
      </c>
      <c r="P5115" s="2">
        <v>0</v>
      </c>
      <c r="Q5115" s="2">
        <v>0</v>
      </c>
      <c r="R5115" s="2">
        <v>0</v>
      </c>
      <c r="S5115" s="2">
        <v>0</v>
      </c>
      <c r="T5115" s="2">
        <v>0</v>
      </c>
      <c r="U5115" s="2">
        <v>427.5</v>
      </c>
      <c r="V5115" t="s">
        <v>55</v>
      </c>
    </row>
    <row r="5116" spans="1:22" ht="15.75" hidden="1" thickBot="1" x14ac:dyDescent="0.3">
      <c r="A5116" t="s">
        <v>7981</v>
      </c>
      <c r="B5116" s="6" t="s">
        <v>10314</v>
      </c>
      <c r="C5116" t="s">
        <v>1</v>
      </c>
      <c r="D5116" t="s">
        <v>7706</v>
      </c>
      <c r="E5116" t="s">
        <v>10329</v>
      </c>
      <c r="F5116" t="s">
        <v>10330</v>
      </c>
      <c r="G5116">
        <v>6099</v>
      </c>
      <c r="H5116">
        <v>6099</v>
      </c>
      <c r="I5116">
        <v>6099</v>
      </c>
      <c r="J5116">
        <v>6099</v>
      </c>
      <c r="K5116">
        <v>0</v>
      </c>
      <c r="L5116" s="2">
        <v>0</v>
      </c>
      <c r="M5116" s="2">
        <v>0</v>
      </c>
      <c r="N5116" s="2">
        <v>0</v>
      </c>
      <c r="O5116" s="2">
        <v>21</v>
      </c>
      <c r="P5116" s="2">
        <v>0</v>
      </c>
      <c r="Q5116" s="2">
        <v>0</v>
      </c>
      <c r="R5116" s="2">
        <v>0</v>
      </c>
      <c r="S5116" s="2">
        <v>0</v>
      </c>
      <c r="T5116" s="2">
        <v>0</v>
      </c>
      <c r="U5116" s="2">
        <v>21</v>
      </c>
      <c r="V5116" t="s">
        <v>55</v>
      </c>
    </row>
    <row r="5117" spans="1:22" ht="15.75" hidden="1" thickBot="1" x14ac:dyDescent="0.3">
      <c r="A5117" t="s">
        <v>7981</v>
      </c>
      <c r="B5117" s="6" t="s">
        <v>10314</v>
      </c>
      <c r="C5117" t="s">
        <v>1</v>
      </c>
      <c r="D5117" t="s">
        <v>7706</v>
      </c>
      <c r="E5117" t="s">
        <v>10329</v>
      </c>
      <c r="F5117" t="s">
        <v>10330</v>
      </c>
      <c r="G5117">
        <v>6098</v>
      </c>
      <c r="H5117">
        <v>6098</v>
      </c>
      <c r="I5117">
        <v>6098</v>
      </c>
      <c r="J5117">
        <v>6098</v>
      </c>
      <c r="K5117">
        <v>0</v>
      </c>
      <c r="L5117" s="2">
        <v>0</v>
      </c>
      <c r="M5117" s="2">
        <v>0</v>
      </c>
      <c r="N5117" s="2">
        <v>0</v>
      </c>
      <c r="O5117" s="2">
        <v>310</v>
      </c>
      <c r="P5117" s="2">
        <v>0</v>
      </c>
      <c r="Q5117" s="2">
        <v>0</v>
      </c>
      <c r="R5117" s="2">
        <v>0</v>
      </c>
      <c r="S5117" s="2">
        <v>0</v>
      </c>
      <c r="T5117" s="2">
        <v>0</v>
      </c>
      <c r="U5117" s="2">
        <v>310</v>
      </c>
      <c r="V5117" t="s">
        <v>55</v>
      </c>
    </row>
    <row r="5118" spans="1:22" ht="15.75" hidden="1" thickBot="1" x14ac:dyDescent="0.3">
      <c r="A5118" t="s">
        <v>7981</v>
      </c>
      <c r="B5118" s="6" t="s">
        <v>10314</v>
      </c>
      <c r="C5118" t="s">
        <v>1</v>
      </c>
      <c r="D5118" t="s">
        <v>7706</v>
      </c>
      <c r="E5118" t="s">
        <v>10329</v>
      </c>
      <c r="F5118" t="s">
        <v>10330</v>
      </c>
      <c r="G5118">
        <v>6097</v>
      </c>
      <c r="H5118">
        <v>6097</v>
      </c>
      <c r="I5118">
        <v>6097</v>
      </c>
      <c r="J5118">
        <v>6097</v>
      </c>
      <c r="K5118">
        <v>0</v>
      </c>
      <c r="L5118" s="2">
        <v>0</v>
      </c>
      <c r="M5118" s="2">
        <v>0</v>
      </c>
      <c r="N5118" s="2">
        <v>0</v>
      </c>
      <c r="O5118" s="2">
        <v>195</v>
      </c>
      <c r="P5118" s="2">
        <v>0</v>
      </c>
      <c r="Q5118" s="2">
        <v>0</v>
      </c>
      <c r="R5118" s="2">
        <v>0</v>
      </c>
      <c r="S5118" s="2">
        <v>0</v>
      </c>
      <c r="T5118" s="2">
        <v>0</v>
      </c>
      <c r="U5118" s="2">
        <v>195</v>
      </c>
      <c r="V5118" t="s">
        <v>55</v>
      </c>
    </row>
    <row r="5119" spans="1:22" ht="15.75" hidden="1" thickBot="1" x14ac:dyDescent="0.3">
      <c r="A5119" t="s">
        <v>7981</v>
      </c>
      <c r="B5119" s="6" t="s">
        <v>10314</v>
      </c>
      <c r="C5119" t="s">
        <v>1</v>
      </c>
      <c r="D5119" t="s">
        <v>7706</v>
      </c>
      <c r="E5119" t="s">
        <v>10329</v>
      </c>
      <c r="F5119" t="s">
        <v>10330</v>
      </c>
      <c r="G5119">
        <v>6096</v>
      </c>
      <c r="H5119">
        <v>6096</v>
      </c>
      <c r="I5119">
        <v>6096</v>
      </c>
      <c r="J5119">
        <v>6096</v>
      </c>
      <c r="K5119">
        <v>0</v>
      </c>
      <c r="L5119" s="2">
        <v>0</v>
      </c>
      <c r="M5119" s="2">
        <v>0</v>
      </c>
      <c r="N5119" s="2">
        <v>0</v>
      </c>
      <c r="O5119" s="2">
        <v>96.25</v>
      </c>
      <c r="P5119" s="2">
        <v>0</v>
      </c>
      <c r="Q5119" s="2">
        <v>0</v>
      </c>
      <c r="R5119" s="2">
        <v>0</v>
      </c>
      <c r="S5119" s="2">
        <v>0</v>
      </c>
      <c r="T5119" s="2">
        <v>0</v>
      </c>
      <c r="U5119" s="2">
        <v>96.25</v>
      </c>
      <c r="V5119" t="s">
        <v>55</v>
      </c>
    </row>
    <row r="5120" spans="1:22" ht="15.75" hidden="1" thickBot="1" x14ac:dyDescent="0.3">
      <c r="A5120" t="s">
        <v>7981</v>
      </c>
      <c r="B5120" s="6" t="s">
        <v>10314</v>
      </c>
      <c r="C5120" t="s">
        <v>1</v>
      </c>
      <c r="D5120" t="s">
        <v>7706</v>
      </c>
      <c r="E5120" t="s">
        <v>10329</v>
      </c>
      <c r="F5120" t="s">
        <v>10330</v>
      </c>
      <c r="G5120">
        <v>6095</v>
      </c>
      <c r="H5120">
        <v>6095</v>
      </c>
      <c r="I5120">
        <v>6095</v>
      </c>
      <c r="J5120">
        <v>6095</v>
      </c>
      <c r="K5120">
        <v>0</v>
      </c>
      <c r="L5120" s="2">
        <v>0</v>
      </c>
      <c r="M5120" s="2">
        <v>0</v>
      </c>
      <c r="N5120" s="2">
        <v>0</v>
      </c>
      <c r="O5120" s="2">
        <v>73</v>
      </c>
      <c r="P5120" s="2">
        <v>0</v>
      </c>
      <c r="Q5120" s="2">
        <v>0</v>
      </c>
      <c r="R5120" s="2">
        <v>0</v>
      </c>
      <c r="S5120" s="2">
        <v>0</v>
      </c>
      <c r="T5120" s="2">
        <v>0</v>
      </c>
      <c r="U5120" s="2">
        <v>73</v>
      </c>
      <c r="V5120" t="s">
        <v>55</v>
      </c>
    </row>
    <row r="5121" spans="1:22" ht="15.75" hidden="1" thickBot="1" x14ac:dyDescent="0.3">
      <c r="A5121" t="s">
        <v>7981</v>
      </c>
      <c r="B5121" s="6" t="s">
        <v>10314</v>
      </c>
      <c r="C5121" t="s">
        <v>1</v>
      </c>
      <c r="D5121" t="s">
        <v>7706</v>
      </c>
      <c r="E5121" t="s">
        <v>10329</v>
      </c>
      <c r="F5121" t="s">
        <v>10330</v>
      </c>
      <c r="G5121">
        <v>6094</v>
      </c>
      <c r="H5121">
        <v>6094</v>
      </c>
      <c r="I5121">
        <v>6094</v>
      </c>
      <c r="J5121">
        <v>6094</v>
      </c>
      <c r="K5121">
        <v>0</v>
      </c>
      <c r="L5121" s="2">
        <v>0</v>
      </c>
      <c r="M5121" s="2">
        <v>0</v>
      </c>
      <c r="N5121" s="2">
        <v>0</v>
      </c>
      <c r="O5121" s="2">
        <v>550</v>
      </c>
      <c r="P5121" s="2">
        <v>0</v>
      </c>
      <c r="Q5121" s="2">
        <v>0</v>
      </c>
      <c r="R5121" s="2">
        <v>0</v>
      </c>
      <c r="S5121" s="2">
        <v>0</v>
      </c>
      <c r="T5121" s="2">
        <v>0</v>
      </c>
      <c r="U5121" s="2">
        <v>550</v>
      </c>
      <c r="V5121" t="s">
        <v>55</v>
      </c>
    </row>
    <row r="5122" spans="1:22" ht="15.75" hidden="1" thickBot="1" x14ac:dyDescent="0.3">
      <c r="A5122" t="s">
        <v>7981</v>
      </c>
      <c r="B5122" s="6" t="s">
        <v>10314</v>
      </c>
      <c r="C5122" t="s">
        <v>1</v>
      </c>
      <c r="D5122" t="s">
        <v>7706</v>
      </c>
      <c r="E5122" t="s">
        <v>10329</v>
      </c>
      <c r="F5122" t="s">
        <v>10330</v>
      </c>
      <c r="G5122">
        <v>6093</v>
      </c>
      <c r="H5122">
        <v>6093</v>
      </c>
      <c r="I5122">
        <v>6093</v>
      </c>
      <c r="J5122">
        <v>6093</v>
      </c>
      <c r="K5122">
        <v>0</v>
      </c>
      <c r="L5122" s="2">
        <v>0</v>
      </c>
      <c r="M5122" s="2">
        <v>0</v>
      </c>
      <c r="N5122" s="2">
        <v>0</v>
      </c>
      <c r="O5122" s="2">
        <v>8.4499999999999993</v>
      </c>
      <c r="P5122" s="2">
        <v>0</v>
      </c>
      <c r="Q5122" s="2">
        <v>0</v>
      </c>
      <c r="R5122" s="2">
        <v>0</v>
      </c>
      <c r="S5122" s="2">
        <v>0</v>
      </c>
      <c r="T5122" s="2">
        <v>0</v>
      </c>
      <c r="U5122" s="2">
        <v>8.4499999999999993</v>
      </c>
      <c r="V5122" t="s">
        <v>55</v>
      </c>
    </row>
    <row r="5123" spans="1:22" ht="15.75" hidden="1" thickBot="1" x14ac:dyDescent="0.3">
      <c r="A5123" t="s">
        <v>7981</v>
      </c>
      <c r="B5123" s="6" t="s">
        <v>10314</v>
      </c>
      <c r="C5123" t="s">
        <v>1</v>
      </c>
      <c r="D5123" t="s">
        <v>7706</v>
      </c>
      <c r="E5123" t="s">
        <v>10329</v>
      </c>
      <c r="F5123" t="s">
        <v>10330</v>
      </c>
      <c r="G5123">
        <v>6092</v>
      </c>
      <c r="H5123">
        <v>6092</v>
      </c>
      <c r="I5123">
        <v>6092</v>
      </c>
      <c r="J5123">
        <v>6092</v>
      </c>
      <c r="K5123">
        <v>0</v>
      </c>
      <c r="L5123" s="2">
        <v>0</v>
      </c>
      <c r="M5123" s="2">
        <v>0</v>
      </c>
      <c r="N5123" s="2">
        <v>0</v>
      </c>
      <c r="O5123" s="2">
        <v>11.24</v>
      </c>
      <c r="P5123" s="2">
        <v>0</v>
      </c>
      <c r="Q5123" s="2">
        <v>0</v>
      </c>
      <c r="R5123" s="2">
        <v>0</v>
      </c>
      <c r="S5123" s="2">
        <v>0</v>
      </c>
      <c r="T5123" s="2">
        <v>0</v>
      </c>
      <c r="U5123" s="2">
        <v>11.24</v>
      </c>
      <c r="V5123" t="s">
        <v>55</v>
      </c>
    </row>
    <row r="5124" spans="1:22" ht="15.75" hidden="1" thickBot="1" x14ac:dyDescent="0.3">
      <c r="A5124" t="s">
        <v>7981</v>
      </c>
      <c r="B5124" s="6" t="s">
        <v>10314</v>
      </c>
      <c r="C5124" t="s">
        <v>1</v>
      </c>
      <c r="D5124" t="s">
        <v>7706</v>
      </c>
      <c r="E5124" t="s">
        <v>10329</v>
      </c>
      <c r="F5124" t="s">
        <v>10330</v>
      </c>
      <c r="G5124">
        <v>6091</v>
      </c>
      <c r="H5124">
        <v>6091</v>
      </c>
      <c r="I5124">
        <v>6091</v>
      </c>
      <c r="J5124">
        <v>6091</v>
      </c>
      <c r="K5124">
        <v>0</v>
      </c>
      <c r="L5124" s="2">
        <v>0</v>
      </c>
      <c r="M5124" s="2">
        <v>0</v>
      </c>
      <c r="N5124" s="2">
        <v>0</v>
      </c>
      <c r="O5124" s="2">
        <v>77.5</v>
      </c>
      <c r="P5124" s="2">
        <v>0</v>
      </c>
      <c r="Q5124" s="2">
        <v>0</v>
      </c>
      <c r="R5124" s="2">
        <v>0</v>
      </c>
      <c r="S5124" s="2">
        <v>0</v>
      </c>
      <c r="T5124" s="2">
        <v>0</v>
      </c>
      <c r="U5124" s="2">
        <v>77.5</v>
      </c>
      <c r="V5124" t="s">
        <v>55</v>
      </c>
    </row>
    <row r="5125" spans="1:22" ht="15.75" hidden="1" thickBot="1" x14ac:dyDescent="0.3">
      <c r="A5125" t="s">
        <v>7981</v>
      </c>
      <c r="B5125" s="6" t="s">
        <v>10314</v>
      </c>
      <c r="C5125" t="s">
        <v>1</v>
      </c>
      <c r="D5125" t="s">
        <v>7706</v>
      </c>
      <c r="E5125" t="s">
        <v>10329</v>
      </c>
      <c r="F5125" t="s">
        <v>10330</v>
      </c>
      <c r="G5125">
        <v>6090</v>
      </c>
      <c r="H5125">
        <v>6090</v>
      </c>
      <c r="I5125">
        <v>6090</v>
      </c>
      <c r="J5125">
        <v>6090</v>
      </c>
      <c r="K5125">
        <v>0</v>
      </c>
      <c r="L5125" s="2">
        <v>0</v>
      </c>
      <c r="M5125" s="2">
        <v>0</v>
      </c>
      <c r="N5125" s="2">
        <v>0</v>
      </c>
      <c r="O5125" s="2">
        <v>50.4</v>
      </c>
      <c r="P5125" s="2">
        <v>0</v>
      </c>
      <c r="Q5125" s="2">
        <v>0</v>
      </c>
      <c r="R5125" s="2">
        <v>0</v>
      </c>
      <c r="S5125" s="2">
        <v>0</v>
      </c>
      <c r="T5125" s="2">
        <v>0</v>
      </c>
      <c r="U5125" s="2">
        <v>50.4</v>
      </c>
      <c r="V5125" t="s">
        <v>55</v>
      </c>
    </row>
    <row r="5126" spans="1:22" ht="15.75" hidden="1" thickBot="1" x14ac:dyDescent="0.3">
      <c r="A5126" t="s">
        <v>7981</v>
      </c>
      <c r="B5126" s="6" t="s">
        <v>10314</v>
      </c>
      <c r="C5126" t="s">
        <v>1</v>
      </c>
      <c r="D5126" t="s">
        <v>7706</v>
      </c>
      <c r="E5126" t="s">
        <v>10329</v>
      </c>
      <c r="F5126" t="s">
        <v>10330</v>
      </c>
      <c r="G5126">
        <v>6089</v>
      </c>
      <c r="H5126">
        <v>6089</v>
      </c>
      <c r="I5126">
        <v>6089</v>
      </c>
      <c r="J5126">
        <v>6089</v>
      </c>
      <c r="K5126">
        <v>0</v>
      </c>
      <c r="L5126" s="2">
        <v>0</v>
      </c>
      <c r="M5126" s="2">
        <v>0</v>
      </c>
      <c r="N5126" s="2">
        <v>0</v>
      </c>
      <c r="O5126" s="2">
        <v>0</v>
      </c>
      <c r="P5126" s="2">
        <v>0</v>
      </c>
      <c r="Q5126" s="2">
        <v>0</v>
      </c>
      <c r="R5126" s="2">
        <v>0</v>
      </c>
      <c r="S5126" s="2">
        <v>0</v>
      </c>
      <c r="T5126" s="2">
        <v>0</v>
      </c>
      <c r="U5126" s="2">
        <v>0</v>
      </c>
      <c r="V5126" t="s">
        <v>55</v>
      </c>
    </row>
    <row r="5127" spans="1:22" ht="15.75" hidden="1" thickBot="1" x14ac:dyDescent="0.3">
      <c r="A5127" t="s">
        <v>7981</v>
      </c>
      <c r="B5127" s="6" t="s">
        <v>10314</v>
      </c>
      <c r="C5127" t="s">
        <v>1</v>
      </c>
      <c r="D5127" t="s">
        <v>7706</v>
      </c>
      <c r="E5127" t="s">
        <v>10329</v>
      </c>
      <c r="F5127" t="s">
        <v>10330</v>
      </c>
      <c r="G5127">
        <v>6088</v>
      </c>
      <c r="H5127">
        <v>6088</v>
      </c>
      <c r="I5127">
        <v>6088</v>
      </c>
      <c r="J5127">
        <v>6088</v>
      </c>
      <c r="K5127">
        <v>0</v>
      </c>
      <c r="L5127" s="2">
        <v>0</v>
      </c>
      <c r="M5127" s="2">
        <v>0</v>
      </c>
      <c r="N5127" s="2">
        <v>0</v>
      </c>
      <c r="O5127" s="2">
        <v>22.5</v>
      </c>
      <c r="P5127" s="2">
        <v>0</v>
      </c>
      <c r="Q5127" s="2">
        <v>0</v>
      </c>
      <c r="R5127" s="2">
        <v>0</v>
      </c>
      <c r="S5127" s="2">
        <v>0</v>
      </c>
      <c r="T5127" s="2">
        <v>0</v>
      </c>
      <c r="U5127" s="2">
        <v>22.5</v>
      </c>
      <c r="V5127" t="s">
        <v>55</v>
      </c>
    </row>
    <row r="5128" spans="1:22" ht="15.75" hidden="1" thickBot="1" x14ac:dyDescent="0.3">
      <c r="A5128" t="s">
        <v>7981</v>
      </c>
      <c r="B5128" s="6" t="s">
        <v>10314</v>
      </c>
      <c r="C5128" t="s">
        <v>1</v>
      </c>
      <c r="D5128" t="s">
        <v>7706</v>
      </c>
      <c r="E5128" t="s">
        <v>10329</v>
      </c>
      <c r="F5128" t="s">
        <v>10330</v>
      </c>
      <c r="G5128">
        <v>6087</v>
      </c>
      <c r="H5128">
        <v>6087</v>
      </c>
      <c r="I5128">
        <v>6087</v>
      </c>
      <c r="J5128">
        <v>6087</v>
      </c>
      <c r="K5128">
        <v>0</v>
      </c>
      <c r="L5128" s="2">
        <v>0</v>
      </c>
      <c r="M5128" s="2">
        <v>0</v>
      </c>
      <c r="N5128" s="2">
        <v>0</v>
      </c>
      <c r="O5128" s="2">
        <v>192</v>
      </c>
      <c r="P5128" s="2">
        <v>0</v>
      </c>
      <c r="Q5128" s="2">
        <v>0</v>
      </c>
      <c r="R5128" s="2">
        <v>0</v>
      </c>
      <c r="S5128" s="2">
        <v>0</v>
      </c>
      <c r="T5128" s="2">
        <v>0</v>
      </c>
      <c r="U5128" s="2">
        <v>192</v>
      </c>
      <c r="V5128" t="s">
        <v>55</v>
      </c>
    </row>
    <row r="5129" spans="1:22" ht="15.75" hidden="1" thickBot="1" x14ac:dyDescent="0.3">
      <c r="A5129" t="s">
        <v>7981</v>
      </c>
      <c r="B5129" s="6" t="s">
        <v>10314</v>
      </c>
      <c r="C5129" t="s">
        <v>1</v>
      </c>
      <c r="D5129" t="s">
        <v>7706</v>
      </c>
      <c r="E5129" t="s">
        <v>10329</v>
      </c>
      <c r="F5129" t="s">
        <v>10330</v>
      </c>
      <c r="G5129">
        <v>6086</v>
      </c>
      <c r="H5129">
        <v>6086</v>
      </c>
      <c r="I5129">
        <v>6086</v>
      </c>
      <c r="J5129">
        <v>6086</v>
      </c>
      <c r="K5129">
        <v>0</v>
      </c>
      <c r="L5129" s="2">
        <v>0</v>
      </c>
      <c r="M5129" s="2">
        <v>0</v>
      </c>
      <c r="N5129" s="2">
        <v>0</v>
      </c>
      <c r="O5129" s="2">
        <v>495</v>
      </c>
      <c r="P5129" s="2">
        <v>0</v>
      </c>
      <c r="Q5129" s="2">
        <v>0</v>
      </c>
      <c r="R5129" s="2">
        <v>0</v>
      </c>
      <c r="S5129" s="2">
        <v>0</v>
      </c>
      <c r="T5129" s="2">
        <v>0</v>
      </c>
      <c r="U5129" s="2">
        <v>495</v>
      </c>
      <c r="V5129" t="s">
        <v>55</v>
      </c>
    </row>
    <row r="5130" spans="1:22" ht="15.75" hidden="1" thickBot="1" x14ac:dyDescent="0.3">
      <c r="A5130" t="s">
        <v>7981</v>
      </c>
      <c r="B5130" s="6" t="s">
        <v>10314</v>
      </c>
      <c r="C5130" t="s">
        <v>1</v>
      </c>
      <c r="D5130" t="s">
        <v>7706</v>
      </c>
      <c r="E5130" t="s">
        <v>10329</v>
      </c>
      <c r="F5130" t="s">
        <v>10330</v>
      </c>
      <c r="G5130">
        <v>6085</v>
      </c>
      <c r="H5130">
        <v>6085</v>
      </c>
      <c r="I5130">
        <v>6085</v>
      </c>
      <c r="J5130">
        <v>6085</v>
      </c>
      <c r="K5130">
        <v>0</v>
      </c>
      <c r="L5130" s="2">
        <v>0</v>
      </c>
      <c r="M5130" s="2">
        <v>0</v>
      </c>
      <c r="N5130" s="2">
        <v>0</v>
      </c>
      <c r="O5130" s="2">
        <v>4.51</v>
      </c>
      <c r="P5130" s="2">
        <v>0</v>
      </c>
      <c r="Q5130" s="2">
        <v>0</v>
      </c>
      <c r="R5130" s="2">
        <v>0</v>
      </c>
      <c r="S5130" s="2">
        <v>0</v>
      </c>
      <c r="T5130" s="2">
        <v>0</v>
      </c>
      <c r="U5130" s="2">
        <v>4.51</v>
      </c>
      <c r="V5130" t="s">
        <v>55</v>
      </c>
    </row>
    <row r="5131" spans="1:22" ht="15.75" hidden="1" thickBot="1" x14ac:dyDescent="0.3">
      <c r="A5131" t="s">
        <v>7981</v>
      </c>
      <c r="B5131" s="6" t="s">
        <v>10314</v>
      </c>
      <c r="C5131" t="s">
        <v>1</v>
      </c>
      <c r="D5131" t="s">
        <v>7706</v>
      </c>
      <c r="E5131" t="s">
        <v>10329</v>
      </c>
      <c r="F5131" t="s">
        <v>10330</v>
      </c>
      <c r="G5131">
        <v>6084</v>
      </c>
      <c r="H5131">
        <v>6084</v>
      </c>
      <c r="I5131">
        <v>6084</v>
      </c>
      <c r="J5131">
        <v>6084</v>
      </c>
      <c r="K5131">
        <v>0</v>
      </c>
      <c r="L5131" s="2">
        <v>0</v>
      </c>
      <c r="M5131" s="2">
        <v>0</v>
      </c>
      <c r="N5131" s="2">
        <v>0</v>
      </c>
      <c r="O5131" s="2">
        <v>154.47999999999999</v>
      </c>
      <c r="P5131" s="2">
        <v>0</v>
      </c>
      <c r="Q5131" s="2">
        <v>0</v>
      </c>
      <c r="R5131" s="2">
        <v>0</v>
      </c>
      <c r="S5131" s="2">
        <v>0</v>
      </c>
      <c r="T5131" s="2">
        <v>0</v>
      </c>
      <c r="U5131" s="2">
        <v>154.47999999999999</v>
      </c>
      <c r="V5131" t="s">
        <v>55</v>
      </c>
    </row>
    <row r="5132" spans="1:22" ht="15.75" hidden="1" thickBot="1" x14ac:dyDescent="0.3">
      <c r="A5132" t="s">
        <v>7981</v>
      </c>
      <c r="B5132" s="6" t="s">
        <v>10314</v>
      </c>
      <c r="C5132" t="s">
        <v>1</v>
      </c>
      <c r="D5132" t="s">
        <v>7706</v>
      </c>
      <c r="E5132" t="s">
        <v>10329</v>
      </c>
      <c r="F5132" t="s">
        <v>10330</v>
      </c>
      <c r="G5132">
        <v>6083</v>
      </c>
      <c r="H5132">
        <v>6083</v>
      </c>
      <c r="I5132">
        <v>6083</v>
      </c>
      <c r="J5132">
        <v>6083</v>
      </c>
      <c r="K5132">
        <v>0</v>
      </c>
      <c r="L5132" s="2">
        <v>0</v>
      </c>
      <c r="M5132" s="2">
        <v>0</v>
      </c>
      <c r="N5132" s="2">
        <v>0</v>
      </c>
      <c r="O5132" s="2">
        <v>330</v>
      </c>
      <c r="P5132" s="2">
        <v>0</v>
      </c>
      <c r="Q5132" s="2">
        <v>0</v>
      </c>
      <c r="R5132" s="2">
        <v>0</v>
      </c>
      <c r="S5132" s="2">
        <v>0</v>
      </c>
      <c r="T5132" s="2">
        <v>0</v>
      </c>
      <c r="U5132" s="2">
        <v>330</v>
      </c>
      <c r="V5132" t="s">
        <v>55</v>
      </c>
    </row>
    <row r="5133" spans="1:22" ht="15.75" hidden="1" thickBot="1" x14ac:dyDescent="0.3">
      <c r="A5133" t="s">
        <v>7981</v>
      </c>
      <c r="B5133" s="6" t="s">
        <v>10314</v>
      </c>
      <c r="C5133" t="s">
        <v>1</v>
      </c>
      <c r="D5133" t="s">
        <v>7706</v>
      </c>
      <c r="E5133" t="s">
        <v>10329</v>
      </c>
      <c r="F5133" t="s">
        <v>10330</v>
      </c>
      <c r="G5133">
        <v>6082</v>
      </c>
      <c r="H5133">
        <v>6082</v>
      </c>
      <c r="I5133">
        <v>6082</v>
      </c>
      <c r="J5133">
        <v>6082</v>
      </c>
      <c r="K5133">
        <v>0</v>
      </c>
      <c r="L5133" s="2">
        <v>0</v>
      </c>
      <c r="M5133" s="2">
        <v>0</v>
      </c>
      <c r="N5133" s="2">
        <v>0</v>
      </c>
      <c r="O5133" s="2">
        <v>479.5</v>
      </c>
      <c r="P5133" s="2">
        <v>0</v>
      </c>
      <c r="Q5133" s="2">
        <v>0</v>
      </c>
      <c r="R5133" s="2">
        <v>0</v>
      </c>
      <c r="S5133" s="2">
        <v>0</v>
      </c>
      <c r="T5133" s="2">
        <v>0</v>
      </c>
      <c r="U5133" s="2">
        <v>479.5</v>
      </c>
      <c r="V5133" t="s">
        <v>55</v>
      </c>
    </row>
    <row r="5134" spans="1:22" ht="15.75" hidden="1" thickBot="1" x14ac:dyDescent="0.3">
      <c r="A5134" t="s">
        <v>7981</v>
      </c>
      <c r="B5134" s="6" t="s">
        <v>10314</v>
      </c>
      <c r="C5134" t="s">
        <v>1</v>
      </c>
      <c r="D5134" t="s">
        <v>7706</v>
      </c>
      <c r="E5134" t="s">
        <v>10329</v>
      </c>
      <c r="F5134" t="s">
        <v>10330</v>
      </c>
      <c r="G5134">
        <v>6081</v>
      </c>
      <c r="H5134">
        <v>6081</v>
      </c>
      <c r="I5134">
        <v>6081</v>
      </c>
      <c r="J5134">
        <v>6081</v>
      </c>
      <c r="K5134">
        <v>0</v>
      </c>
      <c r="L5134" s="2">
        <v>0</v>
      </c>
      <c r="M5134" s="2">
        <v>0</v>
      </c>
      <c r="N5134" s="2">
        <v>0</v>
      </c>
      <c r="O5134" s="2">
        <v>40</v>
      </c>
      <c r="P5134" s="2">
        <v>0</v>
      </c>
      <c r="Q5134" s="2">
        <v>0</v>
      </c>
      <c r="R5134" s="2">
        <v>0</v>
      </c>
      <c r="S5134" s="2">
        <v>0</v>
      </c>
      <c r="T5134" s="2">
        <v>0</v>
      </c>
      <c r="U5134" s="2">
        <v>40</v>
      </c>
      <c r="V5134" t="s">
        <v>55</v>
      </c>
    </row>
    <row r="5135" spans="1:22" ht="15.75" hidden="1" thickBot="1" x14ac:dyDescent="0.3">
      <c r="A5135" t="s">
        <v>7981</v>
      </c>
      <c r="B5135" s="6" t="s">
        <v>10314</v>
      </c>
      <c r="C5135" t="s">
        <v>1</v>
      </c>
      <c r="D5135" t="s">
        <v>7706</v>
      </c>
      <c r="E5135" t="s">
        <v>10329</v>
      </c>
      <c r="F5135" t="s">
        <v>10330</v>
      </c>
      <c r="G5135">
        <v>6080</v>
      </c>
      <c r="H5135">
        <v>6080</v>
      </c>
      <c r="I5135">
        <v>6080</v>
      </c>
      <c r="J5135">
        <v>6080</v>
      </c>
      <c r="K5135">
        <v>0</v>
      </c>
      <c r="L5135" s="2">
        <v>0</v>
      </c>
      <c r="M5135" s="2">
        <v>0</v>
      </c>
      <c r="N5135" s="2">
        <v>0</v>
      </c>
      <c r="O5135" s="2">
        <v>900</v>
      </c>
      <c r="P5135" s="2">
        <v>0</v>
      </c>
      <c r="Q5135" s="2">
        <v>0</v>
      </c>
      <c r="R5135" s="2">
        <v>0</v>
      </c>
      <c r="S5135" s="2">
        <v>0</v>
      </c>
      <c r="T5135" s="2">
        <v>0</v>
      </c>
      <c r="U5135" s="2">
        <v>900</v>
      </c>
      <c r="V5135" t="s">
        <v>55</v>
      </c>
    </row>
    <row r="5136" spans="1:22" ht="15.75" hidden="1" thickBot="1" x14ac:dyDescent="0.3">
      <c r="A5136" t="s">
        <v>7981</v>
      </c>
      <c r="B5136" s="6" t="s">
        <v>10314</v>
      </c>
      <c r="C5136" t="s">
        <v>1</v>
      </c>
      <c r="D5136" t="s">
        <v>7706</v>
      </c>
      <c r="E5136" t="s">
        <v>10329</v>
      </c>
      <c r="F5136" t="s">
        <v>10330</v>
      </c>
      <c r="G5136">
        <v>6079</v>
      </c>
      <c r="H5136">
        <v>6079</v>
      </c>
      <c r="I5136">
        <v>6079</v>
      </c>
      <c r="J5136">
        <v>6079</v>
      </c>
      <c r="K5136">
        <v>0</v>
      </c>
      <c r="L5136" s="2">
        <v>0</v>
      </c>
      <c r="M5136" s="2">
        <v>0</v>
      </c>
      <c r="N5136" s="2">
        <v>0</v>
      </c>
      <c r="O5136" s="2">
        <v>63.64</v>
      </c>
      <c r="P5136" s="2">
        <v>0</v>
      </c>
      <c r="Q5136" s="2">
        <v>0</v>
      </c>
      <c r="R5136" s="2">
        <v>0</v>
      </c>
      <c r="S5136" s="2">
        <v>0</v>
      </c>
      <c r="T5136" s="2">
        <v>0</v>
      </c>
      <c r="U5136" s="2">
        <v>63.64</v>
      </c>
      <c r="V5136" t="s">
        <v>55</v>
      </c>
    </row>
    <row r="5137" spans="1:22" ht="15.75" hidden="1" thickBot="1" x14ac:dyDescent="0.3">
      <c r="A5137" t="s">
        <v>7981</v>
      </c>
      <c r="B5137" s="6" t="s">
        <v>10313</v>
      </c>
      <c r="C5137" t="s">
        <v>1</v>
      </c>
      <c r="D5137" t="s">
        <v>7706</v>
      </c>
      <c r="E5137" t="s">
        <v>10329</v>
      </c>
      <c r="F5137" t="s">
        <v>10330</v>
      </c>
      <c r="G5137">
        <v>6078</v>
      </c>
      <c r="H5137">
        <v>6078</v>
      </c>
      <c r="I5137">
        <v>6078</v>
      </c>
      <c r="J5137">
        <v>6078</v>
      </c>
      <c r="K5137">
        <v>0</v>
      </c>
      <c r="L5137" s="2">
        <v>0</v>
      </c>
      <c r="M5137" s="2">
        <v>0</v>
      </c>
      <c r="N5137" s="2">
        <v>0</v>
      </c>
      <c r="O5137" s="2">
        <v>42</v>
      </c>
      <c r="P5137" s="2">
        <v>0</v>
      </c>
      <c r="Q5137" s="2">
        <v>0</v>
      </c>
      <c r="R5137" s="2">
        <v>0</v>
      </c>
      <c r="S5137" s="2">
        <v>0</v>
      </c>
      <c r="T5137" s="2">
        <v>0</v>
      </c>
      <c r="U5137" s="2">
        <v>42</v>
      </c>
      <c r="V5137" t="s">
        <v>55</v>
      </c>
    </row>
    <row r="5138" spans="1:22" ht="15.75" hidden="1" thickBot="1" x14ac:dyDescent="0.3">
      <c r="A5138" t="s">
        <v>7981</v>
      </c>
      <c r="B5138" s="6" t="s">
        <v>10313</v>
      </c>
      <c r="C5138" t="s">
        <v>1</v>
      </c>
      <c r="D5138" t="s">
        <v>7706</v>
      </c>
      <c r="E5138" t="s">
        <v>10329</v>
      </c>
      <c r="F5138" t="s">
        <v>10330</v>
      </c>
      <c r="G5138">
        <v>6077</v>
      </c>
      <c r="H5138">
        <v>6077</v>
      </c>
      <c r="I5138">
        <v>6077</v>
      </c>
      <c r="J5138">
        <v>6077</v>
      </c>
      <c r="K5138">
        <v>0</v>
      </c>
      <c r="L5138" s="2">
        <v>0</v>
      </c>
      <c r="M5138" s="2">
        <v>0</v>
      </c>
      <c r="N5138" s="2">
        <v>0</v>
      </c>
      <c r="O5138" s="2">
        <v>100</v>
      </c>
      <c r="P5138" s="2">
        <v>0</v>
      </c>
      <c r="Q5138" s="2">
        <v>0</v>
      </c>
      <c r="R5138" s="2">
        <v>0</v>
      </c>
      <c r="S5138" s="2">
        <v>0</v>
      </c>
      <c r="T5138" s="2">
        <v>0</v>
      </c>
      <c r="U5138" s="2">
        <v>100</v>
      </c>
      <c r="V5138" t="s">
        <v>55</v>
      </c>
    </row>
    <row r="5139" spans="1:22" ht="15.75" hidden="1" thickBot="1" x14ac:dyDescent="0.3">
      <c r="A5139" t="s">
        <v>7981</v>
      </c>
      <c r="B5139" s="6" t="s">
        <v>10313</v>
      </c>
      <c r="C5139" t="s">
        <v>1</v>
      </c>
      <c r="D5139" t="s">
        <v>7706</v>
      </c>
      <c r="E5139" t="s">
        <v>10329</v>
      </c>
      <c r="F5139" t="s">
        <v>10330</v>
      </c>
      <c r="G5139">
        <v>6076</v>
      </c>
      <c r="H5139">
        <v>6076</v>
      </c>
      <c r="I5139">
        <v>6076</v>
      </c>
      <c r="J5139">
        <v>6076</v>
      </c>
      <c r="K5139">
        <v>0</v>
      </c>
      <c r="L5139" s="2">
        <v>0</v>
      </c>
      <c r="M5139" s="2">
        <v>0</v>
      </c>
      <c r="N5139" s="2">
        <v>0</v>
      </c>
      <c r="O5139" s="2">
        <v>17.05</v>
      </c>
      <c r="P5139" s="2">
        <v>0</v>
      </c>
      <c r="Q5139" s="2">
        <v>0</v>
      </c>
      <c r="R5139" s="2">
        <v>0</v>
      </c>
      <c r="S5139" s="2">
        <v>0</v>
      </c>
      <c r="T5139" s="2">
        <v>0</v>
      </c>
      <c r="U5139" s="2">
        <v>17.05</v>
      </c>
      <c r="V5139" t="s">
        <v>55</v>
      </c>
    </row>
    <row r="5140" spans="1:22" ht="15.75" hidden="1" thickBot="1" x14ac:dyDescent="0.3">
      <c r="A5140" t="s">
        <v>7981</v>
      </c>
      <c r="B5140" s="6" t="s">
        <v>10313</v>
      </c>
      <c r="C5140" t="s">
        <v>1</v>
      </c>
      <c r="D5140" t="s">
        <v>7706</v>
      </c>
      <c r="E5140" t="s">
        <v>10329</v>
      </c>
      <c r="F5140" t="s">
        <v>10330</v>
      </c>
      <c r="G5140">
        <v>6075</v>
      </c>
      <c r="H5140">
        <v>6075</v>
      </c>
      <c r="I5140">
        <v>6075</v>
      </c>
      <c r="J5140">
        <v>6075</v>
      </c>
      <c r="K5140">
        <v>0</v>
      </c>
      <c r="L5140" s="2">
        <v>0</v>
      </c>
      <c r="M5140" s="2">
        <v>0</v>
      </c>
      <c r="N5140" s="2">
        <v>0</v>
      </c>
      <c r="O5140" s="2">
        <v>46.2</v>
      </c>
      <c r="P5140" s="2">
        <v>0</v>
      </c>
      <c r="Q5140" s="2">
        <v>0</v>
      </c>
      <c r="R5140" s="2">
        <v>0</v>
      </c>
      <c r="S5140" s="2">
        <v>0</v>
      </c>
      <c r="T5140" s="2">
        <v>0</v>
      </c>
      <c r="U5140" s="2">
        <v>46.2</v>
      </c>
      <c r="V5140" t="s">
        <v>55</v>
      </c>
    </row>
    <row r="5141" spans="1:22" ht="15.75" hidden="1" thickBot="1" x14ac:dyDescent="0.3">
      <c r="A5141" t="s">
        <v>7981</v>
      </c>
      <c r="B5141" s="6" t="s">
        <v>10313</v>
      </c>
      <c r="C5141" t="s">
        <v>1</v>
      </c>
      <c r="D5141" t="s">
        <v>7706</v>
      </c>
      <c r="E5141" t="s">
        <v>10329</v>
      </c>
      <c r="F5141" t="s">
        <v>10330</v>
      </c>
      <c r="G5141">
        <v>6074</v>
      </c>
      <c r="H5141">
        <v>6074</v>
      </c>
      <c r="I5141">
        <v>6074</v>
      </c>
      <c r="J5141">
        <v>6074</v>
      </c>
      <c r="K5141">
        <v>0</v>
      </c>
      <c r="L5141" s="2">
        <v>0</v>
      </c>
      <c r="M5141" s="2">
        <v>0</v>
      </c>
      <c r="N5141" s="2">
        <v>0</v>
      </c>
      <c r="O5141" s="2">
        <v>22</v>
      </c>
      <c r="P5141" s="2">
        <v>0</v>
      </c>
      <c r="Q5141" s="2">
        <v>0</v>
      </c>
      <c r="R5141" s="2">
        <v>0</v>
      </c>
      <c r="S5141" s="2">
        <v>0</v>
      </c>
      <c r="T5141" s="2">
        <v>0</v>
      </c>
      <c r="U5141" s="2">
        <v>22</v>
      </c>
      <c r="V5141" t="s">
        <v>55</v>
      </c>
    </row>
    <row r="5142" spans="1:22" ht="15.75" hidden="1" thickBot="1" x14ac:dyDescent="0.3">
      <c r="A5142" t="s">
        <v>7981</v>
      </c>
      <c r="B5142" s="6" t="s">
        <v>10313</v>
      </c>
      <c r="C5142" t="s">
        <v>1</v>
      </c>
      <c r="D5142" t="s">
        <v>7706</v>
      </c>
      <c r="E5142" t="s">
        <v>10329</v>
      </c>
      <c r="F5142" t="s">
        <v>10330</v>
      </c>
      <c r="G5142">
        <v>6073</v>
      </c>
      <c r="H5142">
        <v>6073</v>
      </c>
      <c r="I5142">
        <v>6073</v>
      </c>
      <c r="J5142">
        <v>6073</v>
      </c>
      <c r="K5142">
        <v>0</v>
      </c>
      <c r="L5142" s="2">
        <v>0</v>
      </c>
      <c r="M5142" s="2">
        <v>0</v>
      </c>
      <c r="N5142" s="2">
        <v>0</v>
      </c>
      <c r="O5142" s="2">
        <v>80</v>
      </c>
      <c r="P5142" s="2">
        <v>0</v>
      </c>
      <c r="Q5142" s="2">
        <v>0</v>
      </c>
      <c r="R5142" s="2">
        <v>0</v>
      </c>
      <c r="S5142" s="2">
        <v>0</v>
      </c>
      <c r="T5142" s="2">
        <v>0</v>
      </c>
      <c r="U5142" s="2">
        <v>80</v>
      </c>
      <c r="V5142" t="s">
        <v>55</v>
      </c>
    </row>
    <row r="5143" spans="1:22" ht="15.75" hidden="1" thickBot="1" x14ac:dyDescent="0.3">
      <c r="A5143" t="s">
        <v>7981</v>
      </c>
      <c r="B5143" s="6" t="s">
        <v>10313</v>
      </c>
      <c r="C5143" t="s">
        <v>1</v>
      </c>
      <c r="D5143" t="s">
        <v>7706</v>
      </c>
      <c r="E5143" t="s">
        <v>10329</v>
      </c>
      <c r="F5143" t="s">
        <v>10330</v>
      </c>
      <c r="G5143">
        <v>6072</v>
      </c>
      <c r="H5143">
        <v>6072</v>
      </c>
      <c r="I5143">
        <v>6072</v>
      </c>
      <c r="J5143">
        <v>6072</v>
      </c>
      <c r="K5143">
        <v>0</v>
      </c>
      <c r="L5143" s="2">
        <v>0</v>
      </c>
      <c r="M5143" s="2">
        <v>0</v>
      </c>
      <c r="N5143" s="2">
        <v>0</v>
      </c>
      <c r="O5143" s="2">
        <v>38</v>
      </c>
      <c r="P5143" s="2">
        <v>0</v>
      </c>
      <c r="Q5143" s="2">
        <v>0</v>
      </c>
      <c r="R5143" s="2">
        <v>0</v>
      </c>
      <c r="S5143" s="2">
        <v>0</v>
      </c>
      <c r="T5143" s="2">
        <v>0</v>
      </c>
      <c r="U5143" s="2">
        <v>38</v>
      </c>
      <c r="V5143" t="s">
        <v>55</v>
      </c>
    </row>
    <row r="5144" spans="1:22" ht="15.75" hidden="1" thickBot="1" x14ac:dyDescent="0.3">
      <c r="A5144" t="s">
        <v>7981</v>
      </c>
      <c r="B5144" s="6" t="s">
        <v>10313</v>
      </c>
      <c r="C5144" t="s">
        <v>1</v>
      </c>
      <c r="D5144" t="s">
        <v>7706</v>
      </c>
      <c r="E5144" t="s">
        <v>10329</v>
      </c>
      <c r="F5144" t="s">
        <v>10330</v>
      </c>
      <c r="G5144">
        <v>6071</v>
      </c>
      <c r="H5144">
        <v>6071</v>
      </c>
      <c r="I5144">
        <v>6071</v>
      </c>
      <c r="J5144">
        <v>6071</v>
      </c>
      <c r="K5144">
        <v>0</v>
      </c>
      <c r="L5144" s="2">
        <v>0</v>
      </c>
      <c r="M5144" s="2">
        <v>0</v>
      </c>
      <c r="N5144" s="2">
        <v>0</v>
      </c>
      <c r="O5144" s="2">
        <v>518.79999999999995</v>
      </c>
      <c r="P5144" s="2">
        <v>0</v>
      </c>
      <c r="Q5144" s="2">
        <v>0</v>
      </c>
      <c r="R5144" s="2">
        <v>0</v>
      </c>
      <c r="S5144" s="2">
        <v>0</v>
      </c>
      <c r="T5144" s="2">
        <v>0</v>
      </c>
      <c r="U5144" s="2">
        <v>518.79999999999995</v>
      </c>
      <c r="V5144" t="s">
        <v>55</v>
      </c>
    </row>
    <row r="5145" spans="1:22" ht="15.75" hidden="1" thickBot="1" x14ac:dyDescent="0.3">
      <c r="A5145" t="s">
        <v>7981</v>
      </c>
      <c r="B5145" s="6" t="s">
        <v>10313</v>
      </c>
      <c r="C5145" t="s">
        <v>1</v>
      </c>
      <c r="D5145" t="s">
        <v>7706</v>
      </c>
      <c r="E5145" t="s">
        <v>10329</v>
      </c>
      <c r="F5145" t="s">
        <v>10330</v>
      </c>
      <c r="G5145">
        <v>6070</v>
      </c>
      <c r="H5145">
        <v>6070</v>
      </c>
      <c r="I5145">
        <v>6070</v>
      </c>
      <c r="J5145">
        <v>6070</v>
      </c>
      <c r="K5145">
        <v>0</v>
      </c>
      <c r="L5145" s="2">
        <v>0</v>
      </c>
      <c r="M5145" s="2">
        <v>0</v>
      </c>
      <c r="N5145" s="2">
        <v>0</v>
      </c>
      <c r="O5145" s="2">
        <v>184</v>
      </c>
      <c r="P5145" s="2">
        <v>0</v>
      </c>
      <c r="Q5145" s="2">
        <v>0</v>
      </c>
      <c r="R5145" s="2">
        <v>0</v>
      </c>
      <c r="S5145" s="2">
        <v>0</v>
      </c>
      <c r="T5145" s="2">
        <v>0</v>
      </c>
      <c r="U5145" s="2">
        <v>184</v>
      </c>
      <c r="V5145" t="s">
        <v>55</v>
      </c>
    </row>
    <row r="5146" spans="1:22" ht="15.75" hidden="1" thickBot="1" x14ac:dyDescent="0.3">
      <c r="A5146" t="s">
        <v>7981</v>
      </c>
      <c r="B5146" s="6" t="s">
        <v>10313</v>
      </c>
      <c r="C5146" t="s">
        <v>1</v>
      </c>
      <c r="D5146" t="s">
        <v>7706</v>
      </c>
      <c r="E5146" t="s">
        <v>10329</v>
      </c>
      <c r="F5146" t="s">
        <v>10330</v>
      </c>
      <c r="G5146">
        <v>6069</v>
      </c>
      <c r="H5146">
        <v>6069</v>
      </c>
      <c r="I5146">
        <v>6069</v>
      </c>
      <c r="J5146">
        <v>6069</v>
      </c>
      <c r="K5146">
        <v>0</v>
      </c>
      <c r="L5146" s="2">
        <v>0</v>
      </c>
      <c r="M5146" s="2">
        <v>0</v>
      </c>
      <c r="N5146" s="2">
        <v>0</v>
      </c>
      <c r="O5146" s="2">
        <v>594.5</v>
      </c>
      <c r="P5146" s="2">
        <v>0</v>
      </c>
      <c r="Q5146" s="2">
        <v>0</v>
      </c>
      <c r="R5146" s="2">
        <v>0</v>
      </c>
      <c r="S5146" s="2">
        <v>0</v>
      </c>
      <c r="T5146" s="2">
        <v>0</v>
      </c>
      <c r="U5146" s="2">
        <v>594.5</v>
      </c>
      <c r="V5146" t="s">
        <v>55</v>
      </c>
    </row>
    <row r="5147" spans="1:22" ht="15.75" hidden="1" thickBot="1" x14ac:dyDescent="0.3">
      <c r="A5147" t="s">
        <v>7981</v>
      </c>
      <c r="B5147" s="6" t="s">
        <v>10313</v>
      </c>
      <c r="C5147" t="s">
        <v>1</v>
      </c>
      <c r="D5147" t="s">
        <v>7706</v>
      </c>
      <c r="E5147" t="s">
        <v>10329</v>
      </c>
      <c r="F5147" t="s">
        <v>10330</v>
      </c>
      <c r="G5147">
        <v>6068</v>
      </c>
      <c r="H5147">
        <v>6068</v>
      </c>
      <c r="I5147">
        <v>6068</v>
      </c>
      <c r="J5147">
        <v>6068</v>
      </c>
      <c r="K5147">
        <v>0</v>
      </c>
      <c r="L5147" s="2">
        <v>0</v>
      </c>
      <c r="M5147" s="2">
        <v>0</v>
      </c>
      <c r="N5147" s="2">
        <v>0</v>
      </c>
      <c r="O5147" s="2">
        <v>438</v>
      </c>
      <c r="P5147" s="2">
        <v>0</v>
      </c>
      <c r="Q5147" s="2">
        <v>0</v>
      </c>
      <c r="R5147" s="2">
        <v>0</v>
      </c>
      <c r="S5147" s="2">
        <v>0</v>
      </c>
      <c r="T5147" s="2">
        <v>0</v>
      </c>
      <c r="U5147" s="2">
        <v>438</v>
      </c>
      <c r="V5147" t="s">
        <v>55</v>
      </c>
    </row>
    <row r="5148" spans="1:22" ht="15.75" hidden="1" thickBot="1" x14ac:dyDescent="0.3">
      <c r="A5148" t="s">
        <v>7981</v>
      </c>
      <c r="B5148" s="6" t="s">
        <v>10313</v>
      </c>
      <c r="C5148" t="s">
        <v>1</v>
      </c>
      <c r="D5148" t="s">
        <v>7706</v>
      </c>
      <c r="E5148" t="s">
        <v>10329</v>
      </c>
      <c r="F5148" t="s">
        <v>10330</v>
      </c>
      <c r="G5148">
        <v>6067</v>
      </c>
      <c r="H5148">
        <v>6067</v>
      </c>
      <c r="I5148">
        <v>6067</v>
      </c>
      <c r="J5148">
        <v>6067</v>
      </c>
      <c r="K5148">
        <v>0</v>
      </c>
      <c r="L5148" s="2">
        <v>0</v>
      </c>
      <c r="M5148" s="2">
        <v>0</v>
      </c>
      <c r="N5148" s="2">
        <v>0</v>
      </c>
      <c r="O5148" s="2">
        <v>418</v>
      </c>
      <c r="P5148" s="2">
        <v>0</v>
      </c>
      <c r="Q5148" s="2">
        <v>0</v>
      </c>
      <c r="R5148" s="2">
        <v>0</v>
      </c>
      <c r="S5148" s="2">
        <v>0</v>
      </c>
      <c r="T5148" s="2">
        <v>0</v>
      </c>
      <c r="U5148" s="2">
        <v>418</v>
      </c>
      <c r="V5148" t="s">
        <v>55</v>
      </c>
    </row>
    <row r="5149" spans="1:22" ht="15.75" hidden="1" thickBot="1" x14ac:dyDescent="0.3">
      <c r="A5149" t="s">
        <v>7981</v>
      </c>
      <c r="B5149" s="6" t="s">
        <v>10313</v>
      </c>
      <c r="C5149" t="s">
        <v>1</v>
      </c>
      <c r="D5149" t="s">
        <v>7706</v>
      </c>
      <c r="E5149" t="s">
        <v>10329</v>
      </c>
      <c r="F5149" t="s">
        <v>10330</v>
      </c>
      <c r="G5149">
        <v>6066</v>
      </c>
      <c r="H5149">
        <v>6066</v>
      </c>
      <c r="I5149">
        <v>6066</v>
      </c>
      <c r="J5149">
        <v>6066</v>
      </c>
      <c r="K5149">
        <v>0</v>
      </c>
      <c r="L5149" s="2">
        <v>0</v>
      </c>
      <c r="M5149" s="2">
        <v>0</v>
      </c>
      <c r="N5149" s="2">
        <v>0</v>
      </c>
      <c r="O5149" s="2">
        <v>253.46</v>
      </c>
      <c r="P5149" s="2">
        <v>0</v>
      </c>
      <c r="Q5149" s="2">
        <v>0</v>
      </c>
      <c r="R5149" s="2">
        <v>0</v>
      </c>
      <c r="S5149" s="2">
        <v>0</v>
      </c>
      <c r="T5149" s="2">
        <v>0</v>
      </c>
      <c r="U5149" s="2">
        <v>253.46</v>
      </c>
      <c r="V5149" t="s">
        <v>55</v>
      </c>
    </row>
    <row r="5150" spans="1:22" ht="15.75" hidden="1" thickBot="1" x14ac:dyDescent="0.3">
      <c r="A5150" t="s">
        <v>7981</v>
      </c>
      <c r="B5150" s="6" t="s">
        <v>10313</v>
      </c>
      <c r="C5150" t="s">
        <v>1</v>
      </c>
      <c r="D5150" t="s">
        <v>7706</v>
      </c>
      <c r="E5150" t="s">
        <v>10329</v>
      </c>
      <c r="F5150" t="s">
        <v>10330</v>
      </c>
      <c r="G5150">
        <v>6065</v>
      </c>
      <c r="H5150">
        <v>6065</v>
      </c>
      <c r="I5150">
        <v>6065</v>
      </c>
      <c r="J5150">
        <v>6065</v>
      </c>
      <c r="K5150">
        <v>0</v>
      </c>
      <c r="L5150" s="2">
        <v>0</v>
      </c>
      <c r="M5150" s="2">
        <v>0</v>
      </c>
      <c r="N5150" s="2">
        <v>0</v>
      </c>
      <c r="O5150" s="2">
        <v>15.75</v>
      </c>
      <c r="P5150" s="2">
        <v>0</v>
      </c>
      <c r="Q5150" s="2">
        <v>0</v>
      </c>
      <c r="R5150" s="2">
        <v>0</v>
      </c>
      <c r="S5150" s="2">
        <v>0</v>
      </c>
      <c r="T5150" s="2">
        <v>0</v>
      </c>
      <c r="U5150" s="2">
        <v>15.75</v>
      </c>
      <c r="V5150" t="s">
        <v>55</v>
      </c>
    </row>
    <row r="5151" spans="1:22" ht="15.75" hidden="1" thickBot="1" x14ac:dyDescent="0.3">
      <c r="A5151" t="s">
        <v>7981</v>
      </c>
      <c r="B5151" s="6" t="s">
        <v>10313</v>
      </c>
      <c r="C5151" t="s">
        <v>1</v>
      </c>
      <c r="D5151" t="s">
        <v>7706</v>
      </c>
      <c r="E5151" t="s">
        <v>10329</v>
      </c>
      <c r="F5151" t="s">
        <v>10330</v>
      </c>
      <c r="G5151">
        <v>6064</v>
      </c>
      <c r="H5151">
        <v>6064</v>
      </c>
      <c r="I5151">
        <v>6064</v>
      </c>
      <c r="J5151">
        <v>6064</v>
      </c>
      <c r="K5151">
        <v>0</v>
      </c>
      <c r="L5151" s="2">
        <v>0</v>
      </c>
      <c r="M5151" s="2">
        <v>0</v>
      </c>
      <c r="N5151" s="2">
        <v>0</v>
      </c>
      <c r="O5151" s="2">
        <v>450</v>
      </c>
      <c r="P5151" s="2">
        <v>0</v>
      </c>
      <c r="Q5151" s="2">
        <v>0</v>
      </c>
      <c r="R5151" s="2">
        <v>0</v>
      </c>
      <c r="S5151" s="2">
        <v>0</v>
      </c>
      <c r="T5151" s="2">
        <v>0</v>
      </c>
      <c r="U5151" s="2">
        <v>450</v>
      </c>
      <c r="V5151" t="s">
        <v>55</v>
      </c>
    </row>
    <row r="5152" spans="1:22" ht="15.75" hidden="1" thickBot="1" x14ac:dyDescent="0.3">
      <c r="A5152" t="s">
        <v>7981</v>
      </c>
      <c r="B5152" s="6" t="s">
        <v>10313</v>
      </c>
      <c r="C5152" t="s">
        <v>1</v>
      </c>
      <c r="D5152" t="s">
        <v>7706</v>
      </c>
      <c r="E5152" t="s">
        <v>10329</v>
      </c>
      <c r="F5152" t="s">
        <v>10330</v>
      </c>
      <c r="G5152">
        <v>6063</v>
      </c>
      <c r="H5152">
        <v>6063</v>
      </c>
      <c r="I5152">
        <v>6063</v>
      </c>
      <c r="J5152">
        <v>6063</v>
      </c>
      <c r="K5152">
        <v>0</v>
      </c>
      <c r="L5152" s="2">
        <v>0</v>
      </c>
      <c r="M5152" s="2">
        <v>0</v>
      </c>
      <c r="N5152" s="2">
        <v>0</v>
      </c>
      <c r="O5152" s="2">
        <v>215.38</v>
      </c>
      <c r="P5152" s="2">
        <v>0</v>
      </c>
      <c r="Q5152" s="2">
        <v>0</v>
      </c>
      <c r="R5152" s="2">
        <v>0</v>
      </c>
      <c r="S5152" s="2">
        <v>0</v>
      </c>
      <c r="T5152" s="2">
        <v>0</v>
      </c>
      <c r="U5152" s="2">
        <v>215.38</v>
      </c>
      <c r="V5152" t="s">
        <v>55</v>
      </c>
    </row>
    <row r="5153" spans="1:22" ht="15.75" hidden="1" thickBot="1" x14ac:dyDescent="0.3">
      <c r="A5153" t="s">
        <v>7981</v>
      </c>
      <c r="B5153" s="6" t="s">
        <v>10313</v>
      </c>
      <c r="C5153" t="s">
        <v>1</v>
      </c>
      <c r="D5153" t="s">
        <v>7706</v>
      </c>
      <c r="E5153" t="s">
        <v>10329</v>
      </c>
      <c r="F5153" t="s">
        <v>10330</v>
      </c>
      <c r="G5153">
        <v>6062</v>
      </c>
      <c r="H5153">
        <v>6062</v>
      </c>
      <c r="I5153">
        <v>6062</v>
      </c>
      <c r="J5153">
        <v>6062</v>
      </c>
      <c r="K5153">
        <v>0</v>
      </c>
      <c r="L5153" s="2">
        <v>0</v>
      </c>
      <c r="M5153" s="2">
        <v>0</v>
      </c>
      <c r="N5153" s="2">
        <v>0</v>
      </c>
      <c r="O5153" s="2">
        <v>40</v>
      </c>
      <c r="P5153" s="2">
        <v>0</v>
      </c>
      <c r="Q5153" s="2">
        <v>0</v>
      </c>
      <c r="R5153" s="2">
        <v>0</v>
      </c>
      <c r="S5153" s="2">
        <v>0</v>
      </c>
      <c r="T5153" s="2">
        <v>0</v>
      </c>
      <c r="U5153" s="2">
        <v>40</v>
      </c>
      <c r="V5153" t="s">
        <v>55</v>
      </c>
    </row>
    <row r="5154" spans="1:22" ht="15.75" hidden="1" thickBot="1" x14ac:dyDescent="0.3">
      <c r="A5154" t="s">
        <v>7981</v>
      </c>
      <c r="B5154" s="6" t="s">
        <v>10313</v>
      </c>
      <c r="C5154" t="s">
        <v>1</v>
      </c>
      <c r="D5154" t="s">
        <v>7706</v>
      </c>
      <c r="E5154" t="s">
        <v>10329</v>
      </c>
      <c r="F5154" t="s">
        <v>10330</v>
      </c>
      <c r="G5154">
        <v>6061</v>
      </c>
      <c r="H5154">
        <v>6061</v>
      </c>
      <c r="I5154">
        <v>6061</v>
      </c>
      <c r="J5154">
        <v>6061</v>
      </c>
      <c r="K5154">
        <v>0</v>
      </c>
      <c r="L5154" s="2">
        <v>0</v>
      </c>
      <c r="M5154" s="2">
        <v>0</v>
      </c>
      <c r="N5154" s="2">
        <v>0</v>
      </c>
      <c r="O5154" s="2">
        <v>63</v>
      </c>
      <c r="P5154" s="2">
        <v>0</v>
      </c>
      <c r="Q5154" s="2">
        <v>0</v>
      </c>
      <c r="R5154" s="2">
        <v>0</v>
      </c>
      <c r="S5154" s="2">
        <v>0</v>
      </c>
      <c r="T5154" s="2">
        <v>0</v>
      </c>
      <c r="U5154" s="2">
        <v>63</v>
      </c>
      <c r="V5154" t="s">
        <v>55</v>
      </c>
    </row>
    <row r="5155" spans="1:22" ht="15.75" hidden="1" thickBot="1" x14ac:dyDescent="0.3">
      <c r="A5155" t="s">
        <v>7981</v>
      </c>
      <c r="B5155" s="6" t="s">
        <v>10313</v>
      </c>
      <c r="C5155" t="s">
        <v>1</v>
      </c>
      <c r="D5155" t="s">
        <v>7706</v>
      </c>
      <c r="E5155" t="s">
        <v>10329</v>
      </c>
      <c r="F5155" t="s">
        <v>10330</v>
      </c>
      <c r="G5155">
        <v>6060</v>
      </c>
      <c r="H5155">
        <v>6060</v>
      </c>
      <c r="I5155">
        <v>6060</v>
      </c>
      <c r="J5155">
        <v>6060</v>
      </c>
      <c r="K5155">
        <v>0</v>
      </c>
      <c r="L5155" s="2">
        <v>0</v>
      </c>
      <c r="M5155" s="2">
        <v>0</v>
      </c>
      <c r="N5155" s="2">
        <v>0</v>
      </c>
      <c r="O5155" s="2">
        <v>149.5</v>
      </c>
      <c r="P5155" s="2">
        <v>0</v>
      </c>
      <c r="Q5155" s="2">
        <v>0</v>
      </c>
      <c r="R5155" s="2">
        <v>0</v>
      </c>
      <c r="S5155" s="2">
        <v>0</v>
      </c>
      <c r="T5155" s="2">
        <v>0</v>
      </c>
      <c r="U5155" s="2">
        <v>149.5</v>
      </c>
      <c r="V5155" t="s">
        <v>55</v>
      </c>
    </row>
    <row r="5156" spans="1:22" ht="15.75" hidden="1" thickBot="1" x14ac:dyDescent="0.3">
      <c r="A5156" t="s">
        <v>7981</v>
      </c>
      <c r="B5156" s="6" t="s">
        <v>10313</v>
      </c>
      <c r="C5156" t="s">
        <v>1</v>
      </c>
      <c r="D5156" t="s">
        <v>7706</v>
      </c>
      <c r="E5156" t="s">
        <v>10329</v>
      </c>
      <c r="F5156" t="s">
        <v>10330</v>
      </c>
      <c r="G5156">
        <v>6059</v>
      </c>
      <c r="H5156">
        <v>6059</v>
      </c>
      <c r="I5156">
        <v>6059</v>
      </c>
      <c r="J5156">
        <v>6059</v>
      </c>
      <c r="K5156">
        <v>0</v>
      </c>
      <c r="L5156" s="2">
        <v>0</v>
      </c>
      <c r="M5156" s="2">
        <v>0</v>
      </c>
      <c r="N5156" s="2">
        <v>0</v>
      </c>
      <c r="O5156" s="2">
        <v>60</v>
      </c>
      <c r="P5156" s="2">
        <v>0</v>
      </c>
      <c r="Q5156" s="2">
        <v>0</v>
      </c>
      <c r="R5156" s="2">
        <v>0</v>
      </c>
      <c r="S5156" s="2">
        <v>0</v>
      </c>
      <c r="T5156" s="2">
        <v>0</v>
      </c>
      <c r="U5156" s="2">
        <v>60</v>
      </c>
      <c r="V5156" t="s">
        <v>55</v>
      </c>
    </row>
    <row r="5157" spans="1:22" ht="15.75" hidden="1" thickBot="1" x14ac:dyDescent="0.3">
      <c r="A5157" t="s">
        <v>7981</v>
      </c>
      <c r="B5157" s="6" t="s">
        <v>10313</v>
      </c>
      <c r="C5157" t="s">
        <v>1</v>
      </c>
      <c r="D5157" t="s">
        <v>7706</v>
      </c>
      <c r="E5157" t="s">
        <v>10329</v>
      </c>
      <c r="F5157" t="s">
        <v>10330</v>
      </c>
      <c r="G5157">
        <v>6058</v>
      </c>
      <c r="H5157">
        <v>6058</v>
      </c>
      <c r="I5157">
        <v>6058</v>
      </c>
      <c r="J5157">
        <v>6058</v>
      </c>
      <c r="K5157">
        <v>0</v>
      </c>
      <c r="L5157" s="2">
        <v>0</v>
      </c>
      <c r="M5157" s="2">
        <v>0</v>
      </c>
      <c r="N5157" s="2">
        <v>0</v>
      </c>
      <c r="O5157" s="2">
        <v>12.5</v>
      </c>
      <c r="P5157" s="2">
        <v>0</v>
      </c>
      <c r="Q5157" s="2">
        <v>0</v>
      </c>
      <c r="R5157" s="2">
        <v>0</v>
      </c>
      <c r="S5157" s="2">
        <v>0</v>
      </c>
      <c r="T5157" s="2">
        <v>0</v>
      </c>
      <c r="U5157" s="2">
        <v>12.5</v>
      </c>
      <c r="V5157" t="s">
        <v>55</v>
      </c>
    </row>
    <row r="5158" spans="1:22" ht="15.75" hidden="1" thickBot="1" x14ac:dyDescent="0.3">
      <c r="A5158" t="s">
        <v>7981</v>
      </c>
      <c r="B5158" s="6" t="s">
        <v>10313</v>
      </c>
      <c r="C5158" t="s">
        <v>1</v>
      </c>
      <c r="D5158" t="s">
        <v>7706</v>
      </c>
      <c r="E5158" t="s">
        <v>10329</v>
      </c>
      <c r="F5158" t="s">
        <v>10330</v>
      </c>
      <c r="G5158">
        <v>6057</v>
      </c>
      <c r="H5158">
        <v>6057</v>
      </c>
      <c r="I5158">
        <v>6057</v>
      </c>
      <c r="J5158">
        <v>6057</v>
      </c>
      <c r="K5158">
        <v>0</v>
      </c>
      <c r="L5158" s="2">
        <v>0</v>
      </c>
      <c r="M5158" s="2">
        <v>0</v>
      </c>
      <c r="N5158" s="2">
        <v>0</v>
      </c>
      <c r="O5158" s="2">
        <v>112.5</v>
      </c>
      <c r="P5158" s="2">
        <v>0</v>
      </c>
      <c r="Q5158" s="2">
        <v>0</v>
      </c>
      <c r="R5158" s="2">
        <v>0</v>
      </c>
      <c r="S5158" s="2">
        <v>0</v>
      </c>
      <c r="T5158" s="2">
        <v>0</v>
      </c>
      <c r="U5158" s="2">
        <v>112.5</v>
      </c>
      <c r="V5158" t="s">
        <v>55</v>
      </c>
    </row>
    <row r="5159" spans="1:22" ht="15.75" hidden="1" thickBot="1" x14ac:dyDescent="0.3">
      <c r="A5159" t="s">
        <v>7981</v>
      </c>
      <c r="B5159" s="6" t="s">
        <v>10313</v>
      </c>
      <c r="C5159" t="s">
        <v>1</v>
      </c>
      <c r="D5159" t="s">
        <v>7706</v>
      </c>
      <c r="E5159" t="s">
        <v>10329</v>
      </c>
      <c r="F5159" t="s">
        <v>10330</v>
      </c>
      <c r="G5159">
        <v>6056</v>
      </c>
      <c r="H5159">
        <v>6056</v>
      </c>
      <c r="I5159">
        <v>6056</v>
      </c>
      <c r="J5159">
        <v>6056</v>
      </c>
      <c r="K5159">
        <v>0</v>
      </c>
      <c r="L5159" s="2">
        <v>0</v>
      </c>
      <c r="M5159" s="2">
        <v>0</v>
      </c>
      <c r="N5159" s="2">
        <v>0</v>
      </c>
      <c r="O5159" s="2">
        <v>104</v>
      </c>
      <c r="P5159" s="2">
        <v>0</v>
      </c>
      <c r="Q5159" s="2">
        <v>0</v>
      </c>
      <c r="R5159" s="2">
        <v>0</v>
      </c>
      <c r="S5159" s="2">
        <v>0</v>
      </c>
      <c r="T5159" s="2">
        <v>0</v>
      </c>
      <c r="U5159" s="2">
        <v>104</v>
      </c>
      <c r="V5159" t="s">
        <v>55</v>
      </c>
    </row>
    <row r="5160" spans="1:22" ht="15.75" hidden="1" thickBot="1" x14ac:dyDescent="0.3">
      <c r="A5160" t="s">
        <v>7981</v>
      </c>
      <c r="B5160" s="6" t="s">
        <v>10313</v>
      </c>
      <c r="C5160" t="s">
        <v>1</v>
      </c>
      <c r="D5160" t="s">
        <v>7706</v>
      </c>
      <c r="E5160" t="s">
        <v>10329</v>
      </c>
      <c r="F5160" t="s">
        <v>10330</v>
      </c>
      <c r="G5160">
        <v>6055</v>
      </c>
      <c r="H5160">
        <v>6055</v>
      </c>
      <c r="I5160">
        <v>6055</v>
      </c>
      <c r="J5160">
        <v>6055</v>
      </c>
      <c r="K5160">
        <v>0</v>
      </c>
      <c r="L5160" s="2">
        <v>0</v>
      </c>
      <c r="M5160" s="2">
        <v>0</v>
      </c>
      <c r="N5160" s="2">
        <v>0</v>
      </c>
      <c r="O5160" s="2">
        <v>207</v>
      </c>
      <c r="P5160" s="2">
        <v>0</v>
      </c>
      <c r="Q5160" s="2">
        <v>0</v>
      </c>
      <c r="R5160" s="2">
        <v>0</v>
      </c>
      <c r="S5160" s="2">
        <v>0</v>
      </c>
      <c r="T5160" s="2">
        <v>0</v>
      </c>
      <c r="U5160" s="2">
        <v>207</v>
      </c>
      <c r="V5160" t="s">
        <v>55</v>
      </c>
    </row>
    <row r="5161" spans="1:22" ht="15.75" hidden="1" thickBot="1" x14ac:dyDescent="0.3">
      <c r="A5161" t="s">
        <v>7981</v>
      </c>
      <c r="B5161" s="6" t="s">
        <v>10313</v>
      </c>
      <c r="C5161" t="s">
        <v>1</v>
      </c>
      <c r="D5161" t="s">
        <v>7706</v>
      </c>
      <c r="E5161" t="s">
        <v>10329</v>
      </c>
      <c r="F5161" t="s">
        <v>10330</v>
      </c>
      <c r="G5161">
        <v>6054</v>
      </c>
      <c r="H5161">
        <v>6054</v>
      </c>
      <c r="I5161">
        <v>6054</v>
      </c>
      <c r="J5161">
        <v>6054</v>
      </c>
      <c r="K5161">
        <v>0</v>
      </c>
      <c r="L5161" s="2">
        <v>0</v>
      </c>
      <c r="M5161" s="2">
        <v>0</v>
      </c>
      <c r="N5161" s="2">
        <v>0</v>
      </c>
      <c r="O5161" s="2">
        <v>60</v>
      </c>
      <c r="P5161" s="2">
        <v>0</v>
      </c>
      <c r="Q5161" s="2">
        <v>0</v>
      </c>
      <c r="R5161" s="2">
        <v>0</v>
      </c>
      <c r="S5161" s="2">
        <v>0</v>
      </c>
      <c r="T5161" s="2">
        <v>0</v>
      </c>
      <c r="U5161" s="2">
        <v>60</v>
      </c>
      <c r="V5161" t="s">
        <v>55</v>
      </c>
    </row>
    <row r="5162" spans="1:22" ht="15.75" hidden="1" thickBot="1" x14ac:dyDescent="0.3">
      <c r="A5162" t="s">
        <v>7981</v>
      </c>
      <c r="B5162" s="6" t="s">
        <v>10313</v>
      </c>
      <c r="C5162" t="s">
        <v>1</v>
      </c>
      <c r="D5162" t="s">
        <v>7706</v>
      </c>
      <c r="E5162" t="s">
        <v>10329</v>
      </c>
      <c r="F5162" t="s">
        <v>10330</v>
      </c>
      <c r="G5162">
        <v>6053</v>
      </c>
      <c r="H5162">
        <v>6053</v>
      </c>
      <c r="I5162">
        <v>6053</v>
      </c>
      <c r="J5162">
        <v>6053</v>
      </c>
      <c r="K5162">
        <v>0</v>
      </c>
      <c r="L5162" s="2">
        <v>0</v>
      </c>
      <c r="M5162" s="2">
        <v>0</v>
      </c>
      <c r="N5162" s="2">
        <v>0</v>
      </c>
      <c r="O5162" s="2">
        <v>24.6</v>
      </c>
      <c r="P5162" s="2">
        <v>0</v>
      </c>
      <c r="Q5162" s="2">
        <v>0</v>
      </c>
      <c r="R5162" s="2">
        <v>0</v>
      </c>
      <c r="S5162" s="2">
        <v>0</v>
      </c>
      <c r="T5162" s="2">
        <v>0</v>
      </c>
      <c r="U5162" s="2">
        <v>24.6</v>
      </c>
      <c r="V5162" t="s">
        <v>55</v>
      </c>
    </row>
    <row r="5163" spans="1:22" ht="15.75" hidden="1" thickBot="1" x14ac:dyDescent="0.3">
      <c r="A5163" t="s">
        <v>7981</v>
      </c>
      <c r="B5163" s="6" t="s">
        <v>10313</v>
      </c>
      <c r="C5163" t="s">
        <v>1</v>
      </c>
      <c r="D5163" t="s">
        <v>7706</v>
      </c>
      <c r="E5163" t="s">
        <v>10329</v>
      </c>
      <c r="F5163" t="s">
        <v>10330</v>
      </c>
      <c r="G5163">
        <v>6052</v>
      </c>
      <c r="H5163">
        <v>6052</v>
      </c>
      <c r="I5163">
        <v>6052</v>
      </c>
      <c r="J5163">
        <v>6052</v>
      </c>
      <c r="K5163">
        <v>0</v>
      </c>
      <c r="L5163" s="2">
        <v>0</v>
      </c>
      <c r="M5163" s="2">
        <v>0</v>
      </c>
      <c r="N5163" s="2">
        <v>0</v>
      </c>
      <c r="O5163" s="2">
        <v>283.5</v>
      </c>
      <c r="P5163" s="2">
        <v>0</v>
      </c>
      <c r="Q5163" s="2">
        <v>0</v>
      </c>
      <c r="R5163" s="2">
        <v>0</v>
      </c>
      <c r="S5163" s="2">
        <v>0</v>
      </c>
      <c r="T5163" s="2">
        <v>0</v>
      </c>
      <c r="U5163" s="2">
        <v>283.5</v>
      </c>
      <c r="V5163" t="s">
        <v>55</v>
      </c>
    </row>
    <row r="5164" spans="1:22" ht="15.75" hidden="1" thickBot="1" x14ac:dyDescent="0.3">
      <c r="A5164" t="s">
        <v>7981</v>
      </c>
      <c r="B5164" s="6" t="s">
        <v>10313</v>
      </c>
      <c r="C5164" t="s">
        <v>1</v>
      </c>
      <c r="D5164" t="s">
        <v>7706</v>
      </c>
      <c r="E5164" t="s">
        <v>10329</v>
      </c>
      <c r="F5164" t="s">
        <v>10330</v>
      </c>
      <c r="G5164">
        <v>6051</v>
      </c>
      <c r="H5164">
        <v>6051</v>
      </c>
      <c r="I5164">
        <v>6051</v>
      </c>
      <c r="J5164">
        <v>6051</v>
      </c>
      <c r="K5164">
        <v>0</v>
      </c>
      <c r="L5164" s="2">
        <v>0</v>
      </c>
      <c r="M5164" s="2">
        <v>0</v>
      </c>
      <c r="N5164" s="2">
        <v>0</v>
      </c>
      <c r="O5164" s="2">
        <v>407</v>
      </c>
      <c r="P5164" s="2">
        <v>0</v>
      </c>
      <c r="Q5164" s="2">
        <v>0</v>
      </c>
      <c r="R5164" s="2">
        <v>0</v>
      </c>
      <c r="S5164" s="2">
        <v>0</v>
      </c>
      <c r="T5164" s="2">
        <v>0</v>
      </c>
      <c r="U5164" s="2">
        <v>407</v>
      </c>
      <c r="V5164" t="s">
        <v>55</v>
      </c>
    </row>
    <row r="5165" spans="1:22" ht="15.75" hidden="1" thickBot="1" x14ac:dyDescent="0.3">
      <c r="A5165" t="s">
        <v>7981</v>
      </c>
      <c r="B5165" s="6" t="s">
        <v>10313</v>
      </c>
      <c r="C5165" t="s">
        <v>1</v>
      </c>
      <c r="D5165" t="s">
        <v>7706</v>
      </c>
      <c r="E5165" t="s">
        <v>10329</v>
      </c>
      <c r="F5165" t="s">
        <v>10330</v>
      </c>
      <c r="G5165">
        <v>6050</v>
      </c>
      <c r="H5165">
        <v>6050</v>
      </c>
      <c r="I5165">
        <v>6050</v>
      </c>
      <c r="J5165">
        <v>6050</v>
      </c>
      <c r="K5165">
        <v>0</v>
      </c>
      <c r="L5165" s="2">
        <v>0</v>
      </c>
      <c r="M5165" s="2">
        <v>0</v>
      </c>
      <c r="N5165" s="2">
        <v>0</v>
      </c>
      <c r="O5165" s="2">
        <v>344</v>
      </c>
      <c r="P5165" s="2">
        <v>0</v>
      </c>
      <c r="Q5165" s="2">
        <v>0</v>
      </c>
      <c r="R5165" s="2">
        <v>0</v>
      </c>
      <c r="S5165" s="2">
        <v>0</v>
      </c>
      <c r="T5165" s="2">
        <v>0</v>
      </c>
      <c r="U5165" s="2">
        <v>344</v>
      </c>
      <c r="V5165" t="s">
        <v>55</v>
      </c>
    </row>
    <row r="5166" spans="1:22" ht="15.75" hidden="1" thickBot="1" x14ac:dyDescent="0.3">
      <c r="A5166" t="s">
        <v>7981</v>
      </c>
      <c r="B5166" s="6" t="s">
        <v>10313</v>
      </c>
      <c r="C5166" t="s">
        <v>1</v>
      </c>
      <c r="D5166" t="s">
        <v>7706</v>
      </c>
      <c r="E5166" t="s">
        <v>10329</v>
      </c>
      <c r="F5166" t="s">
        <v>10330</v>
      </c>
      <c r="G5166">
        <v>6049</v>
      </c>
      <c r="H5166">
        <v>6049</v>
      </c>
      <c r="I5166">
        <v>6049</v>
      </c>
      <c r="J5166">
        <v>6049</v>
      </c>
      <c r="K5166">
        <v>0</v>
      </c>
      <c r="L5166" s="2">
        <v>0</v>
      </c>
      <c r="M5166" s="2">
        <v>0</v>
      </c>
      <c r="N5166" s="2">
        <v>0</v>
      </c>
      <c r="O5166" s="2">
        <v>20.9</v>
      </c>
      <c r="P5166" s="2">
        <v>0</v>
      </c>
      <c r="Q5166" s="2">
        <v>0</v>
      </c>
      <c r="R5166" s="2">
        <v>0</v>
      </c>
      <c r="S5166" s="2">
        <v>0</v>
      </c>
      <c r="T5166" s="2">
        <v>0</v>
      </c>
      <c r="U5166" s="2">
        <v>20.9</v>
      </c>
      <c r="V5166" t="s">
        <v>55</v>
      </c>
    </row>
    <row r="5167" spans="1:22" ht="15.75" hidden="1" thickBot="1" x14ac:dyDescent="0.3">
      <c r="A5167" t="s">
        <v>7981</v>
      </c>
      <c r="B5167" s="6" t="s">
        <v>10313</v>
      </c>
      <c r="C5167" t="s">
        <v>1</v>
      </c>
      <c r="D5167" t="s">
        <v>7706</v>
      </c>
      <c r="E5167" t="s">
        <v>10329</v>
      </c>
      <c r="F5167" t="s">
        <v>10330</v>
      </c>
      <c r="G5167">
        <v>6048</v>
      </c>
      <c r="H5167">
        <v>6048</v>
      </c>
      <c r="I5167">
        <v>6048</v>
      </c>
      <c r="J5167">
        <v>6048</v>
      </c>
      <c r="K5167">
        <v>0</v>
      </c>
      <c r="L5167" s="2">
        <v>0</v>
      </c>
      <c r="M5167" s="2">
        <v>0</v>
      </c>
      <c r="N5167" s="2">
        <v>0</v>
      </c>
      <c r="O5167" s="2">
        <v>567</v>
      </c>
      <c r="P5167" s="2">
        <v>0</v>
      </c>
      <c r="Q5167" s="2">
        <v>0</v>
      </c>
      <c r="R5167" s="2">
        <v>0</v>
      </c>
      <c r="S5167" s="2">
        <v>0</v>
      </c>
      <c r="T5167" s="2">
        <v>0</v>
      </c>
      <c r="U5167" s="2">
        <v>567</v>
      </c>
      <c r="V5167" t="s">
        <v>55</v>
      </c>
    </row>
    <row r="5168" spans="1:22" ht="15.75" hidden="1" thickBot="1" x14ac:dyDescent="0.3">
      <c r="A5168" t="s">
        <v>7981</v>
      </c>
      <c r="B5168" s="6" t="s">
        <v>10313</v>
      </c>
      <c r="C5168" t="s">
        <v>1</v>
      </c>
      <c r="D5168" t="s">
        <v>7706</v>
      </c>
      <c r="E5168" t="s">
        <v>10329</v>
      </c>
      <c r="F5168" t="s">
        <v>10330</v>
      </c>
      <c r="G5168">
        <v>6047</v>
      </c>
      <c r="H5168">
        <v>6047</v>
      </c>
      <c r="I5168">
        <v>6047</v>
      </c>
      <c r="J5168">
        <v>6047</v>
      </c>
      <c r="K5168">
        <v>0</v>
      </c>
      <c r="L5168" s="2">
        <v>0</v>
      </c>
      <c r="M5168" s="2">
        <v>0</v>
      </c>
      <c r="N5168" s="2">
        <v>0</v>
      </c>
      <c r="O5168" s="2">
        <v>450</v>
      </c>
      <c r="P5168" s="2">
        <v>0</v>
      </c>
      <c r="Q5168" s="2">
        <v>0</v>
      </c>
      <c r="R5168" s="2">
        <v>0</v>
      </c>
      <c r="S5168" s="2">
        <v>0</v>
      </c>
      <c r="T5168" s="2">
        <v>0</v>
      </c>
      <c r="U5168" s="2">
        <v>450</v>
      </c>
      <c r="V5168" t="s">
        <v>55</v>
      </c>
    </row>
    <row r="5169" spans="1:22" ht="15.75" hidden="1" thickBot="1" x14ac:dyDescent="0.3">
      <c r="A5169" t="s">
        <v>7981</v>
      </c>
      <c r="B5169" s="6" t="s">
        <v>10308</v>
      </c>
      <c r="C5169" t="s">
        <v>1</v>
      </c>
      <c r="D5169" t="s">
        <v>7706</v>
      </c>
      <c r="E5169" t="s">
        <v>10329</v>
      </c>
      <c r="F5169" t="s">
        <v>10330</v>
      </c>
      <c r="G5169">
        <v>6046</v>
      </c>
      <c r="H5169">
        <v>6046</v>
      </c>
      <c r="I5169">
        <v>6046</v>
      </c>
      <c r="J5169">
        <v>6046</v>
      </c>
      <c r="K5169">
        <v>0</v>
      </c>
      <c r="L5169" s="2">
        <v>0</v>
      </c>
      <c r="M5169" s="2">
        <v>0</v>
      </c>
      <c r="N5169" s="2">
        <v>0</v>
      </c>
      <c r="O5169" s="2">
        <v>560</v>
      </c>
      <c r="P5169" s="2">
        <v>0</v>
      </c>
      <c r="Q5169" s="2">
        <v>0</v>
      </c>
      <c r="R5169" s="2">
        <v>0</v>
      </c>
      <c r="S5169" s="2">
        <v>0</v>
      </c>
      <c r="T5169" s="2">
        <v>0</v>
      </c>
      <c r="U5169" s="2">
        <v>560</v>
      </c>
      <c r="V5169" t="s">
        <v>55</v>
      </c>
    </row>
    <row r="5170" spans="1:22" ht="15.75" hidden="1" thickBot="1" x14ac:dyDescent="0.3">
      <c r="A5170" t="s">
        <v>7981</v>
      </c>
      <c r="B5170" s="6" t="s">
        <v>10308</v>
      </c>
      <c r="C5170" t="s">
        <v>1</v>
      </c>
      <c r="D5170" t="s">
        <v>7706</v>
      </c>
      <c r="E5170" t="s">
        <v>10329</v>
      </c>
      <c r="F5170" t="s">
        <v>10330</v>
      </c>
      <c r="G5170">
        <v>6045</v>
      </c>
      <c r="H5170">
        <v>6045</v>
      </c>
      <c r="I5170">
        <v>6045</v>
      </c>
      <c r="J5170">
        <v>6045</v>
      </c>
      <c r="K5170">
        <v>0</v>
      </c>
      <c r="L5170" s="2">
        <v>0</v>
      </c>
      <c r="M5170" s="2">
        <v>0</v>
      </c>
      <c r="N5170" s="2">
        <v>0</v>
      </c>
      <c r="O5170" s="2">
        <v>67.5</v>
      </c>
      <c r="P5170" s="2">
        <v>0</v>
      </c>
      <c r="Q5170" s="2">
        <v>0</v>
      </c>
      <c r="R5170" s="2">
        <v>0</v>
      </c>
      <c r="S5170" s="2">
        <v>0</v>
      </c>
      <c r="T5170" s="2">
        <v>0</v>
      </c>
      <c r="U5170" s="2">
        <v>67.5</v>
      </c>
      <c r="V5170" t="s">
        <v>55</v>
      </c>
    </row>
    <row r="5171" spans="1:22" ht="15.75" hidden="1" thickBot="1" x14ac:dyDescent="0.3">
      <c r="A5171" t="s">
        <v>7981</v>
      </c>
      <c r="B5171" s="6" t="s">
        <v>10308</v>
      </c>
      <c r="C5171" t="s">
        <v>1</v>
      </c>
      <c r="D5171" t="s">
        <v>7706</v>
      </c>
      <c r="E5171" t="s">
        <v>10329</v>
      </c>
      <c r="F5171" t="s">
        <v>10330</v>
      </c>
      <c r="G5171">
        <v>6044</v>
      </c>
      <c r="H5171">
        <v>6044</v>
      </c>
      <c r="I5171">
        <v>6044</v>
      </c>
      <c r="J5171">
        <v>6044</v>
      </c>
      <c r="K5171">
        <v>0</v>
      </c>
      <c r="L5171" s="2">
        <v>0</v>
      </c>
      <c r="M5171" s="2">
        <v>0</v>
      </c>
      <c r="N5171" s="2">
        <v>0</v>
      </c>
      <c r="O5171" s="2">
        <v>50</v>
      </c>
      <c r="P5171" s="2">
        <v>0</v>
      </c>
      <c r="Q5171" s="2">
        <v>0</v>
      </c>
      <c r="R5171" s="2">
        <v>0</v>
      </c>
      <c r="S5171" s="2">
        <v>0</v>
      </c>
      <c r="T5171" s="2">
        <v>0</v>
      </c>
      <c r="U5171" s="2">
        <v>50</v>
      </c>
      <c r="V5171" t="s">
        <v>55</v>
      </c>
    </row>
    <row r="5172" spans="1:22" ht="15.75" hidden="1" thickBot="1" x14ac:dyDescent="0.3">
      <c r="A5172" t="s">
        <v>7981</v>
      </c>
      <c r="B5172" s="6" t="s">
        <v>10308</v>
      </c>
      <c r="C5172" t="s">
        <v>1</v>
      </c>
      <c r="D5172" t="s">
        <v>7706</v>
      </c>
      <c r="E5172" t="s">
        <v>10329</v>
      </c>
      <c r="F5172" t="s">
        <v>10330</v>
      </c>
      <c r="G5172">
        <v>6043</v>
      </c>
      <c r="H5172">
        <v>6043</v>
      </c>
      <c r="I5172">
        <v>6043</v>
      </c>
      <c r="J5172">
        <v>6043</v>
      </c>
      <c r="K5172">
        <v>0</v>
      </c>
      <c r="L5172" s="2">
        <v>0</v>
      </c>
      <c r="M5172" s="2">
        <v>0</v>
      </c>
      <c r="N5172" s="2">
        <v>0</v>
      </c>
      <c r="O5172" s="2">
        <v>80</v>
      </c>
      <c r="P5172" s="2">
        <v>0</v>
      </c>
      <c r="Q5172" s="2">
        <v>0</v>
      </c>
      <c r="R5172" s="2">
        <v>0</v>
      </c>
      <c r="S5172" s="2">
        <v>0</v>
      </c>
      <c r="T5172" s="2">
        <v>0</v>
      </c>
      <c r="U5172" s="2">
        <v>80</v>
      </c>
      <c r="V5172" t="s">
        <v>55</v>
      </c>
    </row>
    <row r="5173" spans="1:22" ht="15.75" hidden="1" thickBot="1" x14ac:dyDescent="0.3">
      <c r="A5173" t="s">
        <v>7981</v>
      </c>
      <c r="B5173" s="6" t="s">
        <v>10308</v>
      </c>
      <c r="C5173" t="s">
        <v>1</v>
      </c>
      <c r="D5173" t="s">
        <v>7706</v>
      </c>
      <c r="E5173" t="s">
        <v>10329</v>
      </c>
      <c r="F5173" t="s">
        <v>10330</v>
      </c>
      <c r="G5173">
        <v>6042</v>
      </c>
      <c r="H5173">
        <v>6042</v>
      </c>
      <c r="I5173">
        <v>6042</v>
      </c>
      <c r="J5173">
        <v>6042</v>
      </c>
      <c r="K5173">
        <v>0</v>
      </c>
      <c r="L5173" s="2">
        <v>0</v>
      </c>
      <c r="M5173" s="2">
        <v>0</v>
      </c>
      <c r="N5173" s="2">
        <v>0</v>
      </c>
      <c r="O5173" s="2">
        <v>9.75</v>
      </c>
      <c r="P5173" s="2">
        <v>0</v>
      </c>
      <c r="Q5173" s="2">
        <v>0</v>
      </c>
      <c r="R5173" s="2">
        <v>0</v>
      </c>
      <c r="S5173" s="2">
        <v>0</v>
      </c>
      <c r="T5173" s="2">
        <v>0</v>
      </c>
      <c r="U5173" s="2">
        <v>9.75</v>
      </c>
      <c r="V5173" t="s">
        <v>55</v>
      </c>
    </row>
    <row r="5174" spans="1:22" ht="15.75" hidden="1" thickBot="1" x14ac:dyDescent="0.3">
      <c r="A5174" t="s">
        <v>7981</v>
      </c>
      <c r="B5174" s="6" t="s">
        <v>10308</v>
      </c>
      <c r="C5174" t="s">
        <v>1</v>
      </c>
      <c r="D5174" t="s">
        <v>7706</v>
      </c>
      <c r="E5174" t="s">
        <v>10329</v>
      </c>
      <c r="F5174" t="s">
        <v>10330</v>
      </c>
      <c r="G5174">
        <v>6041</v>
      </c>
      <c r="H5174">
        <v>6041</v>
      </c>
      <c r="I5174">
        <v>6041</v>
      </c>
      <c r="J5174">
        <v>6041</v>
      </c>
      <c r="K5174">
        <v>0</v>
      </c>
      <c r="L5174" s="2">
        <v>0</v>
      </c>
      <c r="M5174" s="2">
        <v>0</v>
      </c>
      <c r="N5174" s="2">
        <v>0</v>
      </c>
      <c r="O5174" s="2">
        <v>10.89</v>
      </c>
      <c r="P5174" s="2">
        <v>0</v>
      </c>
      <c r="Q5174" s="2">
        <v>0</v>
      </c>
      <c r="R5174" s="2">
        <v>0</v>
      </c>
      <c r="S5174" s="2">
        <v>0</v>
      </c>
      <c r="T5174" s="2">
        <v>0</v>
      </c>
      <c r="U5174" s="2">
        <v>10.89</v>
      </c>
      <c r="V5174" t="s">
        <v>55</v>
      </c>
    </row>
    <row r="5175" spans="1:22" ht="15.75" hidden="1" thickBot="1" x14ac:dyDescent="0.3">
      <c r="A5175" t="s">
        <v>7981</v>
      </c>
      <c r="B5175" s="6" t="s">
        <v>10308</v>
      </c>
      <c r="C5175" t="s">
        <v>1</v>
      </c>
      <c r="D5175" t="s">
        <v>7706</v>
      </c>
      <c r="E5175" t="s">
        <v>10329</v>
      </c>
      <c r="F5175" t="s">
        <v>10330</v>
      </c>
      <c r="G5175">
        <v>6040</v>
      </c>
      <c r="H5175">
        <v>6040</v>
      </c>
      <c r="I5175">
        <v>6040</v>
      </c>
      <c r="J5175">
        <v>6040</v>
      </c>
      <c r="K5175">
        <v>0</v>
      </c>
      <c r="L5175" s="2">
        <v>0</v>
      </c>
      <c r="M5175" s="2">
        <v>0</v>
      </c>
      <c r="N5175" s="2">
        <v>0</v>
      </c>
      <c r="O5175" s="2">
        <v>152.46</v>
      </c>
      <c r="P5175" s="2">
        <v>0</v>
      </c>
      <c r="Q5175" s="2">
        <v>0</v>
      </c>
      <c r="R5175" s="2">
        <v>0</v>
      </c>
      <c r="S5175" s="2">
        <v>0</v>
      </c>
      <c r="T5175" s="2">
        <v>0</v>
      </c>
      <c r="U5175" s="2">
        <v>152.46</v>
      </c>
      <c r="V5175" t="s">
        <v>55</v>
      </c>
    </row>
    <row r="5176" spans="1:22" ht="15.75" hidden="1" thickBot="1" x14ac:dyDescent="0.3">
      <c r="A5176" t="s">
        <v>7981</v>
      </c>
      <c r="B5176" s="6" t="s">
        <v>10308</v>
      </c>
      <c r="C5176" t="s">
        <v>1</v>
      </c>
      <c r="D5176" t="s">
        <v>7706</v>
      </c>
      <c r="E5176" t="s">
        <v>10329</v>
      </c>
      <c r="F5176" t="s">
        <v>10330</v>
      </c>
      <c r="G5176">
        <v>6039</v>
      </c>
      <c r="H5176">
        <v>6039</v>
      </c>
      <c r="I5176">
        <v>6039</v>
      </c>
      <c r="J5176">
        <v>6039</v>
      </c>
      <c r="K5176">
        <v>0</v>
      </c>
      <c r="L5176" s="2">
        <v>0</v>
      </c>
      <c r="M5176" s="2">
        <v>0</v>
      </c>
      <c r="N5176" s="2">
        <v>0</v>
      </c>
      <c r="O5176" s="2">
        <v>237.5</v>
      </c>
      <c r="P5176" s="2">
        <v>0</v>
      </c>
      <c r="Q5176" s="2">
        <v>0</v>
      </c>
      <c r="R5176" s="2">
        <v>0</v>
      </c>
      <c r="S5176" s="2">
        <v>0</v>
      </c>
      <c r="T5176" s="2">
        <v>0</v>
      </c>
      <c r="U5176" s="2">
        <v>237.5</v>
      </c>
      <c r="V5176" t="s">
        <v>55</v>
      </c>
    </row>
    <row r="5177" spans="1:22" ht="15.75" hidden="1" thickBot="1" x14ac:dyDescent="0.3">
      <c r="A5177" t="s">
        <v>7981</v>
      </c>
      <c r="B5177" s="6" t="s">
        <v>10308</v>
      </c>
      <c r="C5177" t="s">
        <v>1</v>
      </c>
      <c r="D5177" t="s">
        <v>7706</v>
      </c>
      <c r="E5177" t="s">
        <v>10329</v>
      </c>
      <c r="F5177" t="s">
        <v>10330</v>
      </c>
      <c r="G5177">
        <v>6038</v>
      </c>
      <c r="H5177">
        <v>6038</v>
      </c>
      <c r="I5177">
        <v>6038</v>
      </c>
      <c r="J5177">
        <v>6038</v>
      </c>
      <c r="K5177">
        <v>0</v>
      </c>
      <c r="L5177" s="2">
        <v>0</v>
      </c>
      <c r="M5177" s="2">
        <v>0</v>
      </c>
      <c r="N5177" s="2">
        <v>0</v>
      </c>
      <c r="O5177" s="2">
        <v>40.15</v>
      </c>
      <c r="P5177" s="2">
        <v>0</v>
      </c>
      <c r="Q5177" s="2">
        <v>0</v>
      </c>
      <c r="R5177" s="2">
        <v>0</v>
      </c>
      <c r="S5177" s="2">
        <v>0</v>
      </c>
      <c r="T5177" s="2">
        <v>0</v>
      </c>
      <c r="U5177" s="2">
        <v>40.15</v>
      </c>
      <c r="V5177" t="s">
        <v>55</v>
      </c>
    </row>
    <row r="5178" spans="1:22" ht="15.75" hidden="1" thickBot="1" x14ac:dyDescent="0.3">
      <c r="A5178" t="s">
        <v>7981</v>
      </c>
      <c r="B5178" s="6" t="s">
        <v>10308</v>
      </c>
      <c r="C5178" t="s">
        <v>1</v>
      </c>
      <c r="D5178" t="s">
        <v>7706</v>
      </c>
      <c r="E5178" t="s">
        <v>10329</v>
      </c>
      <c r="F5178" t="s">
        <v>10330</v>
      </c>
      <c r="G5178">
        <v>6037</v>
      </c>
      <c r="H5178">
        <v>6037</v>
      </c>
      <c r="I5178">
        <v>6037</v>
      </c>
      <c r="J5178">
        <v>6037</v>
      </c>
      <c r="K5178">
        <v>0</v>
      </c>
      <c r="L5178" s="2">
        <v>0</v>
      </c>
      <c r="M5178" s="2">
        <v>0</v>
      </c>
      <c r="N5178" s="2">
        <v>0</v>
      </c>
      <c r="O5178" s="2">
        <v>23.98</v>
      </c>
      <c r="P5178" s="2">
        <v>0</v>
      </c>
      <c r="Q5178" s="2">
        <v>0</v>
      </c>
      <c r="R5178" s="2">
        <v>0</v>
      </c>
      <c r="S5178" s="2">
        <v>0</v>
      </c>
      <c r="T5178" s="2">
        <v>0</v>
      </c>
      <c r="U5178" s="2">
        <v>23.98</v>
      </c>
      <c r="V5178" t="s">
        <v>55</v>
      </c>
    </row>
    <row r="5179" spans="1:22" ht="15.75" hidden="1" thickBot="1" x14ac:dyDescent="0.3">
      <c r="A5179" t="s">
        <v>7981</v>
      </c>
      <c r="B5179" s="6" t="s">
        <v>10308</v>
      </c>
      <c r="C5179" t="s">
        <v>1</v>
      </c>
      <c r="D5179" t="s">
        <v>7706</v>
      </c>
      <c r="E5179" t="s">
        <v>10329</v>
      </c>
      <c r="F5179" t="s">
        <v>10330</v>
      </c>
      <c r="G5179">
        <v>6036</v>
      </c>
      <c r="H5179">
        <v>6036</v>
      </c>
      <c r="I5179">
        <v>6036</v>
      </c>
      <c r="J5179">
        <v>6036</v>
      </c>
      <c r="K5179">
        <v>0</v>
      </c>
      <c r="L5179" s="2">
        <v>0</v>
      </c>
      <c r="M5179" s="2">
        <v>0</v>
      </c>
      <c r="N5179" s="2">
        <v>0</v>
      </c>
      <c r="O5179" s="2">
        <v>8.5500000000000007</v>
      </c>
      <c r="P5179" s="2">
        <v>0</v>
      </c>
      <c r="Q5179" s="2">
        <v>0</v>
      </c>
      <c r="R5179" s="2">
        <v>0</v>
      </c>
      <c r="S5179" s="2">
        <v>0</v>
      </c>
      <c r="T5179" s="2">
        <v>0</v>
      </c>
      <c r="U5179" s="2">
        <v>8.5500000000000007</v>
      </c>
      <c r="V5179" t="s">
        <v>55</v>
      </c>
    </row>
    <row r="5180" spans="1:22" ht="15.75" hidden="1" thickBot="1" x14ac:dyDescent="0.3">
      <c r="A5180" t="s">
        <v>7981</v>
      </c>
      <c r="B5180" s="6" t="s">
        <v>10308</v>
      </c>
      <c r="C5180" t="s">
        <v>1</v>
      </c>
      <c r="D5180" t="s">
        <v>7706</v>
      </c>
      <c r="E5180" t="s">
        <v>10329</v>
      </c>
      <c r="F5180" t="s">
        <v>10330</v>
      </c>
      <c r="G5180">
        <v>6035</v>
      </c>
      <c r="H5180">
        <v>6035</v>
      </c>
      <c r="I5180">
        <v>6035</v>
      </c>
      <c r="J5180">
        <v>6035</v>
      </c>
      <c r="K5180">
        <v>0</v>
      </c>
      <c r="L5180" s="2">
        <v>0</v>
      </c>
      <c r="M5180" s="2">
        <v>0</v>
      </c>
      <c r="N5180" s="2">
        <v>0</v>
      </c>
      <c r="O5180" s="2">
        <v>75.099999999999994</v>
      </c>
      <c r="P5180" s="2">
        <v>0</v>
      </c>
      <c r="Q5180" s="2">
        <v>0</v>
      </c>
      <c r="R5180" s="2">
        <v>0</v>
      </c>
      <c r="S5180" s="2">
        <v>0</v>
      </c>
      <c r="T5180" s="2">
        <v>0</v>
      </c>
      <c r="U5180" s="2">
        <v>75.099999999999994</v>
      </c>
      <c r="V5180" t="s">
        <v>55</v>
      </c>
    </row>
    <row r="5181" spans="1:22" ht="15.75" hidden="1" thickBot="1" x14ac:dyDescent="0.3">
      <c r="A5181" t="s">
        <v>7981</v>
      </c>
      <c r="B5181" s="6" t="s">
        <v>10308</v>
      </c>
      <c r="C5181" t="s">
        <v>1</v>
      </c>
      <c r="D5181" t="s">
        <v>7706</v>
      </c>
      <c r="E5181" t="s">
        <v>10329</v>
      </c>
      <c r="F5181" t="s">
        <v>10330</v>
      </c>
      <c r="G5181">
        <v>6034</v>
      </c>
      <c r="H5181">
        <v>6034</v>
      </c>
      <c r="I5181">
        <v>6034</v>
      </c>
      <c r="J5181">
        <v>6034</v>
      </c>
      <c r="K5181">
        <v>0</v>
      </c>
      <c r="L5181" s="2">
        <v>0</v>
      </c>
      <c r="M5181" s="2">
        <v>0</v>
      </c>
      <c r="N5181" s="2">
        <v>0</v>
      </c>
      <c r="O5181" s="2">
        <v>387.75</v>
      </c>
      <c r="P5181" s="2">
        <v>0</v>
      </c>
      <c r="Q5181" s="2">
        <v>0</v>
      </c>
      <c r="R5181" s="2">
        <v>0</v>
      </c>
      <c r="S5181" s="2">
        <v>0</v>
      </c>
      <c r="T5181" s="2">
        <v>0</v>
      </c>
      <c r="U5181" s="2">
        <v>387.75</v>
      </c>
      <c r="V5181" t="s">
        <v>55</v>
      </c>
    </row>
    <row r="5182" spans="1:22" ht="15.75" hidden="1" thickBot="1" x14ac:dyDescent="0.3">
      <c r="A5182" t="s">
        <v>7981</v>
      </c>
      <c r="B5182" s="6" t="s">
        <v>10308</v>
      </c>
      <c r="C5182" t="s">
        <v>1</v>
      </c>
      <c r="D5182" t="s">
        <v>7706</v>
      </c>
      <c r="E5182" t="s">
        <v>10329</v>
      </c>
      <c r="F5182" t="s">
        <v>10330</v>
      </c>
      <c r="G5182">
        <v>6033</v>
      </c>
      <c r="H5182">
        <v>6033</v>
      </c>
      <c r="I5182">
        <v>6033</v>
      </c>
      <c r="J5182">
        <v>6033</v>
      </c>
      <c r="K5182">
        <v>0</v>
      </c>
      <c r="L5182" s="2">
        <v>0</v>
      </c>
      <c r="M5182" s="2">
        <v>0</v>
      </c>
      <c r="N5182" s="2">
        <v>0</v>
      </c>
      <c r="O5182" s="2">
        <v>35.880000000000003</v>
      </c>
      <c r="P5182" s="2">
        <v>0</v>
      </c>
      <c r="Q5182" s="2">
        <v>0</v>
      </c>
      <c r="R5182" s="2">
        <v>0</v>
      </c>
      <c r="S5182" s="2">
        <v>0</v>
      </c>
      <c r="T5182" s="2">
        <v>0</v>
      </c>
      <c r="U5182" s="2">
        <v>35.880000000000003</v>
      </c>
      <c r="V5182" t="s">
        <v>55</v>
      </c>
    </row>
    <row r="5183" spans="1:22" ht="15.75" hidden="1" thickBot="1" x14ac:dyDescent="0.3">
      <c r="A5183" t="s">
        <v>7981</v>
      </c>
      <c r="B5183" s="6" t="s">
        <v>10308</v>
      </c>
      <c r="C5183" t="s">
        <v>1</v>
      </c>
      <c r="D5183" t="s">
        <v>7706</v>
      </c>
      <c r="E5183" t="s">
        <v>10329</v>
      </c>
      <c r="F5183" t="s">
        <v>10330</v>
      </c>
      <c r="G5183">
        <v>6032</v>
      </c>
      <c r="H5183">
        <v>6032</v>
      </c>
      <c r="I5183">
        <v>6032</v>
      </c>
      <c r="J5183">
        <v>6032</v>
      </c>
      <c r="K5183">
        <v>0</v>
      </c>
      <c r="L5183" s="2">
        <v>0</v>
      </c>
      <c r="M5183" s="2">
        <v>0</v>
      </c>
      <c r="N5183" s="2">
        <v>0</v>
      </c>
      <c r="O5183" s="2">
        <v>1178</v>
      </c>
      <c r="P5183" s="2">
        <v>0</v>
      </c>
      <c r="Q5183" s="2">
        <v>0</v>
      </c>
      <c r="R5183" s="2">
        <v>0</v>
      </c>
      <c r="S5183" s="2">
        <v>0</v>
      </c>
      <c r="T5183" s="2">
        <v>0</v>
      </c>
      <c r="U5183" s="2">
        <v>1178</v>
      </c>
      <c r="V5183" t="s">
        <v>55</v>
      </c>
    </row>
    <row r="5184" spans="1:22" ht="15.75" hidden="1" thickBot="1" x14ac:dyDescent="0.3">
      <c r="A5184" t="s">
        <v>7981</v>
      </c>
      <c r="B5184" s="6" t="s">
        <v>10308</v>
      </c>
      <c r="C5184" t="s">
        <v>1</v>
      </c>
      <c r="D5184" t="s">
        <v>7706</v>
      </c>
      <c r="E5184" t="s">
        <v>10329</v>
      </c>
      <c r="F5184" t="s">
        <v>10330</v>
      </c>
      <c r="G5184">
        <v>6031</v>
      </c>
      <c r="H5184">
        <v>6031</v>
      </c>
      <c r="I5184">
        <v>6031</v>
      </c>
      <c r="J5184">
        <v>6031</v>
      </c>
      <c r="K5184">
        <v>0</v>
      </c>
      <c r="L5184" s="2">
        <v>0</v>
      </c>
      <c r="M5184" s="2">
        <v>0</v>
      </c>
      <c r="N5184" s="2">
        <v>0</v>
      </c>
      <c r="O5184" s="2">
        <v>166.52</v>
      </c>
      <c r="P5184" s="2">
        <v>0</v>
      </c>
      <c r="Q5184" s="2">
        <v>0</v>
      </c>
      <c r="R5184" s="2">
        <v>0</v>
      </c>
      <c r="S5184" s="2">
        <v>0</v>
      </c>
      <c r="T5184" s="2">
        <v>0</v>
      </c>
      <c r="U5184" s="2">
        <v>166.52</v>
      </c>
      <c r="V5184" t="s">
        <v>55</v>
      </c>
    </row>
    <row r="5185" spans="1:22" ht="15.75" hidden="1" thickBot="1" x14ac:dyDescent="0.3">
      <c r="A5185" t="s">
        <v>7981</v>
      </c>
      <c r="B5185" s="6" t="s">
        <v>10308</v>
      </c>
      <c r="C5185" t="s">
        <v>1</v>
      </c>
      <c r="D5185" t="s">
        <v>7706</v>
      </c>
      <c r="E5185" t="s">
        <v>10329</v>
      </c>
      <c r="F5185" t="s">
        <v>10330</v>
      </c>
      <c r="G5185">
        <v>6030</v>
      </c>
      <c r="H5185">
        <v>6030</v>
      </c>
      <c r="I5185">
        <v>6030</v>
      </c>
      <c r="J5185">
        <v>6030</v>
      </c>
      <c r="K5185">
        <v>0</v>
      </c>
      <c r="L5185" s="2">
        <v>0</v>
      </c>
      <c r="M5185" s="2">
        <v>0</v>
      </c>
      <c r="N5185" s="2">
        <v>0</v>
      </c>
      <c r="O5185" s="2">
        <v>92</v>
      </c>
      <c r="P5185" s="2">
        <v>0</v>
      </c>
      <c r="Q5185" s="2">
        <v>0</v>
      </c>
      <c r="R5185" s="2">
        <v>0</v>
      </c>
      <c r="S5185" s="2">
        <v>0</v>
      </c>
      <c r="T5185" s="2">
        <v>0</v>
      </c>
      <c r="U5185" s="2">
        <v>92</v>
      </c>
      <c r="V5185" t="s">
        <v>55</v>
      </c>
    </row>
    <row r="5186" spans="1:22" ht="15.75" hidden="1" thickBot="1" x14ac:dyDescent="0.3">
      <c r="A5186" t="s">
        <v>7981</v>
      </c>
      <c r="B5186" s="6" t="s">
        <v>10308</v>
      </c>
      <c r="C5186" t="s">
        <v>1</v>
      </c>
      <c r="D5186" t="s">
        <v>7706</v>
      </c>
      <c r="E5186" t="s">
        <v>10329</v>
      </c>
      <c r="F5186" t="s">
        <v>10330</v>
      </c>
      <c r="G5186">
        <v>6029</v>
      </c>
      <c r="H5186">
        <v>6029</v>
      </c>
      <c r="I5186">
        <v>6029</v>
      </c>
      <c r="J5186">
        <v>6029</v>
      </c>
      <c r="K5186">
        <v>0</v>
      </c>
      <c r="L5186" s="2">
        <v>0</v>
      </c>
      <c r="M5186" s="2">
        <v>0</v>
      </c>
      <c r="N5186" s="2">
        <v>0</v>
      </c>
      <c r="O5186" s="2">
        <v>71.5</v>
      </c>
      <c r="P5186" s="2">
        <v>0</v>
      </c>
      <c r="Q5186" s="2">
        <v>0</v>
      </c>
      <c r="R5186" s="2">
        <v>0</v>
      </c>
      <c r="S5186" s="2">
        <v>0</v>
      </c>
      <c r="T5186" s="2">
        <v>0</v>
      </c>
      <c r="U5186" s="2">
        <v>71.5</v>
      </c>
      <c r="V5186" t="s">
        <v>55</v>
      </c>
    </row>
    <row r="5187" spans="1:22" ht="15.75" hidden="1" thickBot="1" x14ac:dyDescent="0.3">
      <c r="A5187" t="s">
        <v>7981</v>
      </c>
      <c r="B5187" s="6" t="s">
        <v>10308</v>
      </c>
      <c r="C5187" t="s">
        <v>1</v>
      </c>
      <c r="D5187" t="s">
        <v>7706</v>
      </c>
      <c r="E5187" t="s">
        <v>10329</v>
      </c>
      <c r="F5187" t="s">
        <v>10330</v>
      </c>
      <c r="G5187">
        <v>6028</v>
      </c>
      <c r="H5187">
        <v>6028</v>
      </c>
      <c r="I5187">
        <v>6028</v>
      </c>
      <c r="J5187">
        <v>6028</v>
      </c>
      <c r="K5187">
        <v>0</v>
      </c>
      <c r="L5187" s="2">
        <v>0</v>
      </c>
      <c r="M5187" s="2">
        <v>0</v>
      </c>
      <c r="N5187" s="2">
        <v>0</v>
      </c>
      <c r="O5187" s="2">
        <v>162.5</v>
      </c>
      <c r="P5187" s="2">
        <v>0</v>
      </c>
      <c r="Q5187" s="2">
        <v>0</v>
      </c>
      <c r="R5187" s="2">
        <v>0</v>
      </c>
      <c r="S5187" s="2">
        <v>0</v>
      </c>
      <c r="T5187" s="2">
        <v>0</v>
      </c>
      <c r="U5187" s="2">
        <v>162.5</v>
      </c>
      <c r="V5187" t="s">
        <v>55</v>
      </c>
    </row>
    <row r="5188" spans="1:22" ht="15.75" hidden="1" thickBot="1" x14ac:dyDescent="0.3">
      <c r="A5188" t="s">
        <v>7981</v>
      </c>
      <c r="B5188" s="6" t="s">
        <v>10308</v>
      </c>
      <c r="C5188" t="s">
        <v>1</v>
      </c>
      <c r="D5188" t="s">
        <v>7706</v>
      </c>
      <c r="E5188" t="s">
        <v>10329</v>
      </c>
      <c r="F5188" t="s">
        <v>10330</v>
      </c>
      <c r="G5188">
        <v>6027</v>
      </c>
      <c r="H5188">
        <v>6027</v>
      </c>
      <c r="I5188">
        <v>6027</v>
      </c>
      <c r="J5188">
        <v>6027</v>
      </c>
      <c r="K5188">
        <v>0</v>
      </c>
      <c r="L5188" s="2">
        <v>0</v>
      </c>
      <c r="M5188" s="2">
        <v>0</v>
      </c>
      <c r="N5188" s="2">
        <v>0</v>
      </c>
      <c r="O5188" s="2">
        <v>47.6</v>
      </c>
      <c r="P5188" s="2">
        <v>0</v>
      </c>
      <c r="Q5188" s="2">
        <v>0</v>
      </c>
      <c r="R5188" s="2">
        <v>0</v>
      </c>
      <c r="S5188" s="2">
        <v>0</v>
      </c>
      <c r="T5188" s="2">
        <v>0</v>
      </c>
      <c r="U5188" s="2">
        <v>47.6</v>
      </c>
      <c r="V5188" t="s">
        <v>55</v>
      </c>
    </row>
    <row r="5189" spans="1:22" ht="15.75" hidden="1" thickBot="1" x14ac:dyDescent="0.3">
      <c r="A5189" t="s">
        <v>7981</v>
      </c>
      <c r="B5189" s="6" t="s">
        <v>10308</v>
      </c>
      <c r="C5189" t="s">
        <v>1</v>
      </c>
      <c r="D5189" t="s">
        <v>7706</v>
      </c>
      <c r="E5189" t="s">
        <v>10329</v>
      </c>
      <c r="F5189" t="s">
        <v>10330</v>
      </c>
      <c r="G5189">
        <v>6026</v>
      </c>
      <c r="H5189">
        <v>6026</v>
      </c>
      <c r="I5189">
        <v>6026</v>
      </c>
      <c r="J5189">
        <v>6026</v>
      </c>
      <c r="K5189">
        <v>0</v>
      </c>
      <c r="L5189" s="2">
        <v>0</v>
      </c>
      <c r="M5189" s="2">
        <v>0</v>
      </c>
      <c r="N5189" s="2">
        <v>0</v>
      </c>
      <c r="O5189" s="2">
        <v>96.5</v>
      </c>
      <c r="P5189" s="2">
        <v>0</v>
      </c>
      <c r="Q5189" s="2">
        <v>0</v>
      </c>
      <c r="R5189" s="2">
        <v>0</v>
      </c>
      <c r="S5189" s="2">
        <v>0</v>
      </c>
      <c r="T5189" s="2">
        <v>0</v>
      </c>
      <c r="U5189" s="2">
        <v>96.5</v>
      </c>
      <c r="V5189" t="s">
        <v>55</v>
      </c>
    </row>
    <row r="5190" spans="1:22" ht="15.75" hidden="1" thickBot="1" x14ac:dyDescent="0.3">
      <c r="A5190" t="s">
        <v>7981</v>
      </c>
      <c r="B5190" s="6" t="s">
        <v>10308</v>
      </c>
      <c r="C5190" t="s">
        <v>1</v>
      </c>
      <c r="D5190" t="s">
        <v>7706</v>
      </c>
      <c r="E5190" t="s">
        <v>10329</v>
      </c>
      <c r="F5190" t="s">
        <v>10330</v>
      </c>
      <c r="G5190">
        <v>6025</v>
      </c>
      <c r="H5190">
        <v>6025</v>
      </c>
      <c r="I5190">
        <v>6025</v>
      </c>
      <c r="J5190">
        <v>6025</v>
      </c>
      <c r="K5190">
        <v>0</v>
      </c>
      <c r="L5190" s="2">
        <v>0</v>
      </c>
      <c r="M5190" s="2">
        <v>0</v>
      </c>
      <c r="N5190" s="2">
        <v>0</v>
      </c>
      <c r="O5190" s="2">
        <v>297</v>
      </c>
      <c r="P5190" s="2">
        <v>0</v>
      </c>
      <c r="Q5190" s="2">
        <v>0</v>
      </c>
      <c r="R5190" s="2">
        <v>0</v>
      </c>
      <c r="S5190" s="2">
        <v>0</v>
      </c>
      <c r="T5190" s="2">
        <v>0</v>
      </c>
      <c r="U5190" s="2">
        <v>297</v>
      </c>
      <c r="V5190" t="s">
        <v>55</v>
      </c>
    </row>
    <row r="5191" spans="1:22" ht="15.75" hidden="1" thickBot="1" x14ac:dyDescent="0.3">
      <c r="A5191" t="s">
        <v>7981</v>
      </c>
      <c r="B5191" s="6" t="s">
        <v>10308</v>
      </c>
      <c r="C5191" t="s">
        <v>1</v>
      </c>
      <c r="D5191" t="s">
        <v>7706</v>
      </c>
      <c r="E5191" t="s">
        <v>10329</v>
      </c>
      <c r="F5191" t="s">
        <v>10330</v>
      </c>
      <c r="G5191">
        <v>6024</v>
      </c>
      <c r="H5191">
        <v>6024</v>
      </c>
      <c r="I5191">
        <v>6024</v>
      </c>
      <c r="J5191">
        <v>6024</v>
      </c>
      <c r="K5191">
        <v>0</v>
      </c>
      <c r="L5191" s="2">
        <v>0</v>
      </c>
      <c r="M5191" s="2">
        <v>0</v>
      </c>
      <c r="N5191" s="2">
        <v>0</v>
      </c>
      <c r="O5191" s="2">
        <v>138</v>
      </c>
      <c r="P5191" s="2">
        <v>0</v>
      </c>
      <c r="Q5191" s="2">
        <v>0</v>
      </c>
      <c r="R5191" s="2">
        <v>0</v>
      </c>
      <c r="S5191" s="2">
        <v>0</v>
      </c>
      <c r="T5191" s="2">
        <v>0</v>
      </c>
      <c r="U5191" s="2">
        <v>138</v>
      </c>
      <c r="V5191" t="s">
        <v>55</v>
      </c>
    </row>
    <row r="5192" spans="1:22" ht="15.75" hidden="1" thickBot="1" x14ac:dyDescent="0.3">
      <c r="A5192" t="s">
        <v>7981</v>
      </c>
      <c r="B5192" s="6" t="s">
        <v>10308</v>
      </c>
      <c r="C5192" t="s">
        <v>1</v>
      </c>
      <c r="D5192" t="s">
        <v>7706</v>
      </c>
      <c r="E5192" t="s">
        <v>10329</v>
      </c>
      <c r="F5192" t="s">
        <v>10330</v>
      </c>
      <c r="G5192">
        <v>6023</v>
      </c>
      <c r="H5192">
        <v>6023</v>
      </c>
      <c r="I5192">
        <v>6023</v>
      </c>
      <c r="J5192">
        <v>6023</v>
      </c>
      <c r="K5192">
        <v>0</v>
      </c>
      <c r="L5192" s="2">
        <v>0</v>
      </c>
      <c r="M5192" s="2">
        <v>0</v>
      </c>
      <c r="N5192" s="2">
        <v>0</v>
      </c>
      <c r="O5192" s="2">
        <v>56.85</v>
      </c>
      <c r="P5192" s="2">
        <v>0</v>
      </c>
      <c r="Q5192" s="2">
        <v>0</v>
      </c>
      <c r="R5192" s="2">
        <v>0</v>
      </c>
      <c r="S5192" s="2">
        <v>0</v>
      </c>
      <c r="T5192" s="2">
        <v>0</v>
      </c>
      <c r="U5192" s="2">
        <v>56.85</v>
      </c>
      <c r="V5192" t="s">
        <v>55</v>
      </c>
    </row>
    <row r="5193" spans="1:22" ht="15.75" hidden="1" thickBot="1" x14ac:dyDescent="0.3">
      <c r="A5193" t="s">
        <v>7981</v>
      </c>
      <c r="B5193" s="6" t="s">
        <v>10308</v>
      </c>
      <c r="C5193" t="s">
        <v>1</v>
      </c>
      <c r="D5193" t="s">
        <v>7706</v>
      </c>
      <c r="E5193" t="s">
        <v>10329</v>
      </c>
      <c r="F5193" t="s">
        <v>10330</v>
      </c>
      <c r="G5193">
        <v>6022</v>
      </c>
      <c r="H5193">
        <v>6022</v>
      </c>
      <c r="I5193">
        <v>6022</v>
      </c>
      <c r="J5193">
        <v>6022</v>
      </c>
      <c r="K5193">
        <v>0</v>
      </c>
      <c r="L5193" s="2">
        <v>0</v>
      </c>
      <c r="M5193" s="2">
        <v>0</v>
      </c>
      <c r="N5193" s="2">
        <v>0</v>
      </c>
      <c r="O5193" s="2">
        <v>31.3</v>
      </c>
      <c r="P5193" s="2">
        <v>0</v>
      </c>
      <c r="Q5193" s="2">
        <v>0</v>
      </c>
      <c r="R5193" s="2">
        <v>0</v>
      </c>
      <c r="S5193" s="2">
        <v>0</v>
      </c>
      <c r="T5193" s="2">
        <v>0</v>
      </c>
      <c r="U5193" s="2">
        <v>31.3</v>
      </c>
      <c r="V5193" t="s">
        <v>55</v>
      </c>
    </row>
    <row r="5194" spans="1:22" ht="15.75" hidden="1" thickBot="1" x14ac:dyDescent="0.3">
      <c r="A5194" t="s">
        <v>7981</v>
      </c>
      <c r="B5194" s="6" t="s">
        <v>10308</v>
      </c>
      <c r="C5194" t="s">
        <v>1</v>
      </c>
      <c r="D5194" t="s">
        <v>7706</v>
      </c>
      <c r="E5194" t="s">
        <v>10329</v>
      </c>
      <c r="F5194" t="s">
        <v>10330</v>
      </c>
      <c r="G5194">
        <v>6021</v>
      </c>
      <c r="H5194">
        <v>6021</v>
      </c>
      <c r="I5194">
        <v>6021</v>
      </c>
      <c r="J5194">
        <v>6021</v>
      </c>
      <c r="K5194">
        <v>0</v>
      </c>
      <c r="L5194" s="2">
        <v>0</v>
      </c>
      <c r="M5194" s="2">
        <v>0</v>
      </c>
      <c r="N5194" s="2">
        <v>0</v>
      </c>
      <c r="O5194" s="2">
        <v>225.8</v>
      </c>
      <c r="P5194" s="2">
        <v>0</v>
      </c>
      <c r="Q5194" s="2">
        <v>0</v>
      </c>
      <c r="R5194" s="2">
        <v>0</v>
      </c>
      <c r="S5194" s="2">
        <v>0</v>
      </c>
      <c r="T5194" s="2">
        <v>0</v>
      </c>
      <c r="U5194" s="2">
        <v>225.8</v>
      </c>
      <c r="V5194" t="s">
        <v>55</v>
      </c>
    </row>
    <row r="5195" spans="1:22" ht="15.75" hidden="1" thickBot="1" x14ac:dyDescent="0.3">
      <c r="A5195" t="s">
        <v>7981</v>
      </c>
      <c r="B5195" s="6" t="s">
        <v>10308</v>
      </c>
      <c r="C5195" t="s">
        <v>1</v>
      </c>
      <c r="D5195" t="s">
        <v>7706</v>
      </c>
      <c r="E5195" t="s">
        <v>10329</v>
      </c>
      <c r="F5195" t="s">
        <v>10330</v>
      </c>
      <c r="G5195">
        <v>6020</v>
      </c>
      <c r="H5195">
        <v>6020</v>
      </c>
      <c r="I5195">
        <v>6020</v>
      </c>
      <c r="J5195">
        <v>6020</v>
      </c>
      <c r="K5195">
        <v>0</v>
      </c>
      <c r="L5195" s="2">
        <v>0</v>
      </c>
      <c r="M5195" s="2">
        <v>0</v>
      </c>
      <c r="N5195" s="2">
        <v>0</v>
      </c>
      <c r="O5195" s="2">
        <v>183.5</v>
      </c>
      <c r="P5195" s="2">
        <v>0</v>
      </c>
      <c r="Q5195" s="2">
        <v>0</v>
      </c>
      <c r="R5195" s="2">
        <v>0</v>
      </c>
      <c r="S5195" s="2">
        <v>0</v>
      </c>
      <c r="T5195" s="2">
        <v>0</v>
      </c>
      <c r="U5195" s="2">
        <v>183.5</v>
      </c>
      <c r="V5195" t="s">
        <v>55</v>
      </c>
    </row>
    <row r="5196" spans="1:22" ht="15.75" hidden="1" thickBot="1" x14ac:dyDescent="0.3">
      <c r="A5196" t="s">
        <v>7981</v>
      </c>
      <c r="B5196" s="6" t="s">
        <v>10308</v>
      </c>
      <c r="C5196" t="s">
        <v>1</v>
      </c>
      <c r="D5196" t="s">
        <v>7706</v>
      </c>
      <c r="E5196" t="s">
        <v>10329</v>
      </c>
      <c r="F5196" t="s">
        <v>10330</v>
      </c>
      <c r="G5196">
        <v>6019</v>
      </c>
      <c r="H5196">
        <v>6019</v>
      </c>
      <c r="I5196">
        <v>6019</v>
      </c>
      <c r="J5196">
        <v>6019</v>
      </c>
      <c r="K5196">
        <v>0</v>
      </c>
      <c r="L5196" s="2">
        <v>0</v>
      </c>
      <c r="M5196" s="2">
        <v>0</v>
      </c>
      <c r="N5196" s="2">
        <v>0</v>
      </c>
      <c r="O5196" s="2">
        <v>518.4</v>
      </c>
      <c r="P5196" s="2">
        <v>0</v>
      </c>
      <c r="Q5196" s="2">
        <v>0</v>
      </c>
      <c r="R5196" s="2">
        <v>0</v>
      </c>
      <c r="S5196" s="2">
        <v>0</v>
      </c>
      <c r="T5196" s="2">
        <v>0</v>
      </c>
      <c r="U5196" s="2">
        <v>518.4</v>
      </c>
      <c r="V5196" t="s">
        <v>55</v>
      </c>
    </row>
    <row r="5197" spans="1:22" ht="15.75" hidden="1" thickBot="1" x14ac:dyDescent="0.3">
      <c r="A5197" t="s">
        <v>7981</v>
      </c>
      <c r="B5197" s="6" t="s">
        <v>10308</v>
      </c>
      <c r="C5197" t="s">
        <v>1</v>
      </c>
      <c r="D5197" t="s">
        <v>7706</v>
      </c>
      <c r="E5197" t="s">
        <v>10329</v>
      </c>
      <c r="F5197" t="s">
        <v>10330</v>
      </c>
      <c r="G5197">
        <v>6018</v>
      </c>
      <c r="H5197">
        <v>6018</v>
      </c>
      <c r="I5197">
        <v>6018</v>
      </c>
      <c r="J5197">
        <v>6018</v>
      </c>
      <c r="K5197">
        <v>0</v>
      </c>
      <c r="L5197" s="2">
        <v>0</v>
      </c>
      <c r="M5197" s="2">
        <v>0</v>
      </c>
      <c r="N5197" s="2">
        <v>0</v>
      </c>
      <c r="O5197" s="2">
        <v>322.85000000000002</v>
      </c>
      <c r="P5197" s="2">
        <v>0</v>
      </c>
      <c r="Q5197" s="2">
        <v>0</v>
      </c>
      <c r="R5197" s="2">
        <v>0</v>
      </c>
      <c r="S5197" s="2">
        <v>0</v>
      </c>
      <c r="T5197" s="2">
        <v>0</v>
      </c>
      <c r="U5197" s="2">
        <v>322.85000000000002</v>
      </c>
      <c r="V5197" t="s">
        <v>55</v>
      </c>
    </row>
    <row r="5198" spans="1:22" ht="15.75" hidden="1" thickBot="1" x14ac:dyDescent="0.3">
      <c r="A5198" t="s">
        <v>7981</v>
      </c>
      <c r="B5198" s="6" t="s">
        <v>10308</v>
      </c>
      <c r="C5198" t="s">
        <v>1</v>
      </c>
      <c r="D5198" t="s">
        <v>7706</v>
      </c>
      <c r="E5198" t="s">
        <v>10329</v>
      </c>
      <c r="F5198" t="s">
        <v>10330</v>
      </c>
      <c r="G5198">
        <v>6017</v>
      </c>
      <c r="H5198">
        <v>6017</v>
      </c>
      <c r="I5198">
        <v>6017</v>
      </c>
      <c r="J5198">
        <v>6017</v>
      </c>
      <c r="K5198">
        <v>0</v>
      </c>
      <c r="L5198" s="2">
        <v>0</v>
      </c>
      <c r="M5198" s="2">
        <v>0</v>
      </c>
      <c r="N5198" s="2">
        <v>0</v>
      </c>
      <c r="O5198" s="2">
        <v>176</v>
      </c>
      <c r="P5198" s="2">
        <v>0</v>
      </c>
      <c r="Q5198" s="2">
        <v>0</v>
      </c>
      <c r="R5198" s="2">
        <v>0</v>
      </c>
      <c r="S5198" s="2">
        <v>0</v>
      </c>
      <c r="T5198" s="2">
        <v>0</v>
      </c>
      <c r="U5198" s="2">
        <v>176</v>
      </c>
      <c r="V5198" t="s">
        <v>55</v>
      </c>
    </row>
    <row r="5199" spans="1:22" ht="15.75" hidden="1" thickBot="1" x14ac:dyDescent="0.3">
      <c r="A5199" t="s">
        <v>7981</v>
      </c>
      <c r="B5199" s="6" t="s">
        <v>10307</v>
      </c>
      <c r="C5199" t="s">
        <v>1</v>
      </c>
      <c r="D5199" t="s">
        <v>7706</v>
      </c>
      <c r="E5199" t="s">
        <v>10329</v>
      </c>
      <c r="F5199" t="s">
        <v>10330</v>
      </c>
      <c r="G5199">
        <v>6016</v>
      </c>
      <c r="H5199">
        <v>6016</v>
      </c>
      <c r="I5199">
        <v>6016</v>
      </c>
      <c r="J5199">
        <v>6016</v>
      </c>
      <c r="K5199">
        <v>0</v>
      </c>
      <c r="L5199" s="2">
        <v>0</v>
      </c>
      <c r="M5199" s="2">
        <v>0</v>
      </c>
      <c r="N5199" s="2">
        <v>0</v>
      </c>
      <c r="O5199" s="2">
        <v>90.35</v>
      </c>
      <c r="P5199" s="2">
        <v>0</v>
      </c>
      <c r="Q5199" s="2">
        <v>0</v>
      </c>
      <c r="R5199" s="2">
        <v>0</v>
      </c>
      <c r="S5199" s="2">
        <v>0</v>
      </c>
      <c r="T5199" s="2">
        <v>0</v>
      </c>
      <c r="U5199" s="2">
        <v>90.35</v>
      </c>
      <c r="V5199" t="s">
        <v>55</v>
      </c>
    </row>
    <row r="5200" spans="1:22" ht="15.75" hidden="1" thickBot="1" x14ac:dyDescent="0.3">
      <c r="A5200" t="s">
        <v>7981</v>
      </c>
      <c r="B5200" s="6" t="s">
        <v>10307</v>
      </c>
      <c r="C5200" t="s">
        <v>1</v>
      </c>
      <c r="D5200" t="s">
        <v>7706</v>
      </c>
      <c r="E5200" t="s">
        <v>10329</v>
      </c>
      <c r="F5200" t="s">
        <v>10330</v>
      </c>
      <c r="G5200">
        <v>6015</v>
      </c>
      <c r="H5200">
        <v>6015</v>
      </c>
      <c r="I5200">
        <v>6015</v>
      </c>
      <c r="J5200">
        <v>6015</v>
      </c>
      <c r="K5200">
        <v>0</v>
      </c>
      <c r="L5200" s="2">
        <v>0</v>
      </c>
      <c r="M5200" s="2">
        <v>0</v>
      </c>
      <c r="N5200" s="2">
        <v>0</v>
      </c>
      <c r="O5200" s="2">
        <v>286.05</v>
      </c>
      <c r="P5200" s="2">
        <v>0</v>
      </c>
      <c r="Q5200" s="2">
        <v>0</v>
      </c>
      <c r="R5200" s="2">
        <v>0</v>
      </c>
      <c r="S5200" s="2">
        <v>0</v>
      </c>
      <c r="T5200" s="2">
        <v>0</v>
      </c>
      <c r="U5200" s="2">
        <v>286.05</v>
      </c>
      <c r="V5200" t="s">
        <v>55</v>
      </c>
    </row>
    <row r="5201" spans="1:22" ht="15.75" hidden="1" thickBot="1" x14ac:dyDescent="0.3">
      <c r="A5201" t="s">
        <v>7981</v>
      </c>
      <c r="B5201" s="6" t="s">
        <v>10307</v>
      </c>
      <c r="C5201" t="s">
        <v>1</v>
      </c>
      <c r="D5201" t="s">
        <v>7706</v>
      </c>
      <c r="E5201" t="s">
        <v>10329</v>
      </c>
      <c r="F5201" t="s">
        <v>10330</v>
      </c>
      <c r="G5201">
        <v>6014</v>
      </c>
      <c r="H5201">
        <v>6014</v>
      </c>
      <c r="I5201">
        <v>6014</v>
      </c>
      <c r="J5201">
        <v>6014</v>
      </c>
      <c r="K5201">
        <v>0</v>
      </c>
      <c r="L5201" s="2">
        <v>0</v>
      </c>
      <c r="M5201" s="2">
        <v>0</v>
      </c>
      <c r="N5201" s="2">
        <v>0</v>
      </c>
      <c r="O5201" s="2">
        <v>7</v>
      </c>
      <c r="P5201" s="2">
        <v>0</v>
      </c>
      <c r="Q5201" s="2">
        <v>0</v>
      </c>
      <c r="R5201" s="2">
        <v>0</v>
      </c>
      <c r="S5201" s="2">
        <v>0</v>
      </c>
      <c r="T5201" s="2">
        <v>0</v>
      </c>
      <c r="U5201" s="2">
        <v>7</v>
      </c>
      <c r="V5201" t="s">
        <v>55</v>
      </c>
    </row>
    <row r="5202" spans="1:22" ht="15.75" hidden="1" thickBot="1" x14ac:dyDescent="0.3">
      <c r="A5202" t="s">
        <v>7981</v>
      </c>
      <c r="B5202" s="6" t="s">
        <v>10307</v>
      </c>
      <c r="C5202" t="s">
        <v>1</v>
      </c>
      <c r="D5202" t="s">
        <v>7706</v>
      </c>
      <c r="E5202" t="s">
        <v>10329</v>
      </c>
      <c r="F5202" t="s">
        <v>10330</v>
      </c>
      <c r="G5202">
        <v>6013</v>
      </c>
      <c r="H5202">
        <v>6013</v>
      </c>
      <c r="I5202">
        <v>6013</v>
      </c>
      <c r="J5202">
        <v>6013</v>
      </c>
      <c r="K5202">
        <v>0</v>
      </c>
      <c r="L5202" s="2">
        <v>0</v>
      </c>
      <c r="M5202" s="2">
        <v>0</v>
      </c>
      <c r="N5202" s="2">
        <v>0</v>
      </c>
      <c r="O5202" s="2">
        <v>71.400000000000006</v>
      </c>
      <c r="P5202" s="2">
        <v>0</v>
      </c>
      <c r="Q5202" s="2">
        <v>0</v>
      </c>
      <c r="R5202" s="2">
        <v>0</v>
      </c>
      <c r="S5202" s="2">
        <v>0</v>
      </c>
      <c r="T5202" s="2">
        <v>0</v>
      </c>
      <c r="U5202" s="2">
        <v>71.400000000000006</v>
      </c>
      <c r="V5202" t="s">
        <v>55</v>
      </c>
    </row>
    <row r="5203" spans="1:22" ht="15.75" hidden="1" thickBot="1" x14ac:dyDescent="0.3">
      <c r="A5203" t="s">
        <v>7981</v>
      </c>
      <c r="B5203" s="6" t="s">
        <v>10307</v>
      </c>
      <c r="C5203" t="s">
        <v>1</v>
      </c>
      <c r="D5203" t="s">
        <v>7706</v>
      </c>
      <c r="E5203" t="s">
        <v>10329</v>
      </c>
      <c r="F5203" t="s">
        <v>10330</v>
      </c>
      <c r="G5203">
        <v>6012</v>
      </c>
      <c r="H5203">
        <v>6012</v>
      </c>
      <c r="I5203">
        <v>6012</v>
      </c>
      <c r="J5203">
        <v>6012</v>
      </c>
      <c r="K5203">
        <v>0</v>
      </c>
      <c r="L5203" s="2">
        <v>0</v>
      </c>
      <c r="M5203" s="2">
        <v>0</v>
      </c>
      <c r="N5203" s="2">
        <v>0</v>
      </c>
      <c r="O5203" s="2">
        <v>12.37</v>
      </c>
      <c r="P5203" s="2">
        <v>0</v>
      </c>
      <c r="Q5203" s="2">
        <v>0</v>
      </c>
      <c r="R5203" s="2">
        <v>0</v>
      </c>
      <c r="S5203" s="2">
        <v>0</v>
      </c>
      <c r="T5203" s="2">
        <v>0</v>
      </c>
      <c r="U5203" s="2">
        <v>12.37</v>
      </c>
      <c r="V5203" t="s">
        <v>55</v>
      </c>
    </row>
    <row r="5204" spans="1:22" ht="15.75" hidden="1" thickBot="1" x14ac:dyDescent="0.3">
      <c r="A5204" t="s">
        <v>7981</v>
      </c>
      <c r="B5204" s="6" t="s">
        <v>10307</v>
      </c>
      <c r="C5204" t="s">
        <v>1</v>
      </c>
      <c r="D5204" t="s">
        <v>7706</v>
      </c>
      <c r="E5204" t="s">
        <v>10329</v>
      </c>
      <c r="F5204" t="s">
        <v>10330</v>
      </c>
      <c r="G5204">
        <v>6011</v>
      </c>
      <c r="H5204">
        <v>6011</v>
      </c>
      <c r="I5204">
        <v>6011</v>
      </c>
      <c r="J5204">
        <v>6011</v>
      </c>
      <c r="K5204">
        <v>0</v>
      </c>
      <c r="L5204" s="2">
        <v>0</v>
      </c>
      <c r="M5204" s="2">
        <v>0</v>
      </c>
      <c r="N5204" s="2">
        <v>0</v>
      </c>
      <c r="O5204" s="2">
        <v>520</v>
      </c>
      <c r="P5204" s="2">
        <v>0</v>
      </c>
      <c r="Q5204" s="2">
        <v>0</v>
      </c>
      <c r="R5204" s="2">
        <v>0</v>
      </c>
      <c r="S5204" s="2">
        <v>0</v>
      </c>
      <c r="T5204" s="2">
        <v>0</v>
      </c>
      <c r="U5204" s="2">
        <v>520</v>
      </c>
      <c r="V5204" t="s">
        <v>55</v>
      </c>
    </row>
    <row r="5205" spans="1:22" ht="15.75" hidden="1" thickBot="1" x14ac:dyDescent="0.3">
      <c r="A5205" t="s">
        <v>7981</v>
      </c>
      <c r="B5205" s="6" t="s">
        <v>10307</v>
      </c>
      <c r="C5205" t="s">
        <v>1</v>
      </c>
      <c r="D5205" t="s">
        <v>7706</v>
      </c>
      <c r="E5205" t="s">
        <v>10329</v>
      </c>
      <c r="F5205" t="s">
        <v>10330</v>
      </c>
      <c r="G5205">
        <v>6010</v>
      </c>
      <c r="H5205">
        <v>6010</v>
      </c>
      <c r="I5205">
        <v>6010</v>
      </c>
      <c r="J5205">
        <v>6010</v>
      </c>
      <c r="K5205">
        <v>0</v>
      </c>
      <c r="L5205" s="2">
        <v>0</v>
      </c>
      <c r="M5205" s="2">
        <v>0</v>
      </c>
      <c r="N5205" s="2">
        <v>0</v>
      </c>
      <c r="O5205" s="2">
        <v>87</v>
      </c>
      <c r="P5205" s="2">
        <v>0</v>
      </c>
      <c r="Q5205" s="2">
        <v>0</v>
      </c>
      <c r="R5205" s="2">
        <v>0</v>
      </c>
      <c r="S5205" s="2">
        <v>0</v>
      </c>
      <c r="T5205" s="2">
        <v>0</v>
      </c>
      <c r="U5205" s="2">
        <v>87</v>
      </c>
      <c r="V5205" t="s">
        <v>55</v>
      </c>
    </row>
    <row r="5206" spans="1:22" ht="15.75" hidden="1" thickBot="1" x14ac:dyDescent="0.3">
      <c r="A5206" t="s">
        <v>7981</v>
      </c>
      <c r="B5206" s="6" t="s">
        <v>10307</v>
      </c>
      <c r="C5206" t="s">
        <v>1</v>
      </c>
      <c r="D5206" t="s">
        <v>7706</v>
      </c>
      <c r="E5206" t="s">
        <v>10329</v>
      </c>
      <c r="F5206" t="s">
        <v>10330</v>
      </c>
      <c r="G5206">
        <v>6009</v>
      </c>
      <c r="H5206">
        <v>6009</v>
      </c>
      <c r="I5206">
        <v>6009</v>
      </c>
      <c r="J5206">
        <v>6009</v>
      </c>
      <c r="K5206">
        <v>0</v>
      </c>
      <c r="L5206" s="2">
        <v>0</v>
      </c>
      <c r="M5206" s="2">
        <v>0</v>
      </c>
      <c r="N5206" s="2">
        <v>0</v>
      </c>
      <c r="O5206" s="2">
        <v>123.2</v>
      </c>
      <c r="P5206" s="2">
        <v>0</v>
      </c>
      <c r="Q5206" s="2">
        <v>0</v>
      </c>
      <c r="R5206" s="2">
        <v>0</v>
      </c>
      <c r="S5206" s="2">
        <v>0</v>
      </c>
      <c r="T5206" s="2">
        <v>0</v>
      </c>
      <c r="U5206" s="2">
        <v>123.2</v>
      </c>
      <c r="V5206" t="s">
        <v>55</v>
      </c>
    </row>
    <row r="5207" spans="1:22" ht="15.75" hidden="1" thickBot="1" x14ac:dyDescent="0.3">
      <c r="A5207" t="s">
        <v>7981</v>
      </c>
      <c r="B5207" s="6" t="s">
        <v>10307</v>
      </c>
      <c r="C5207" t="s">
        <v>1</v>
      </c>
      <c r="D5207" t="s">
        <v>7706</v>
      </c>
      <c r="E5207" t="s">
        <v>10329</v>
      </c>
      <c r="F5207" t="s">
        <v>10330</v>
      </c>
      <c r="G5207">
        <v>6008</v>
      </c>
      <c r="H5207">
        <v>6008</v>
      </c>
      <c r="I5207">
        <v>6008</v>
      </c>
      <c r="J5207">
        <v>6008</v>
      </c>
      <c r="K5207">
        <v>0</v>
      </c>
      <c r="L5207" s="2">
        <v>0</v>
      </c>
      <c r="M5207" s="2">
        <v>0</v>
      </c>
      <c r="N5207" s="2">
        <v>0</v>
      </c>
      <c r="O5207" s="2">
        <v>25</v>
      </c>
      <c r="P5207" s="2">
        <v>0</v>
      </c>
      <c r="Q5207" s="2">
        <v>0</v>
      </c>
      <c r="R5207" s="2">
        <v>0</v>
      </c>
      <c r="S5207" s="2">
        <v>0</v>
      </c>
      <c r="T5207" s="2">
        <v>0</v>
      </c>
      <c r="U5207" s="2">
        <v>25</v>
      </c>
      <c r="V5207" t="s">
        <v>55</v>
      </c>
    </row>
    <row r="5208" spans="1:22" ht="15.75" hidden="1" thickBot="1" x14ac:dyDescent="0.3">
      <c r="A5208" t="s">
        <v>7981</v>
      </c>
      <c r="B5208" s="6" t="s">
        <v>10307</v>
      </c>
      <c r="C5208" t="s">
        <v>1</v>
      </c>
      <c r="D5208" t="s">
        <v>7706</v>
      </c>
      <c r="E5208" t="s">
        <v>10329</v>
      </c>
      <c r="F5208" t="s">
        <v>10330</v>
      </c>
      <c r="G5208">
        <v>6007</v>
      </c>
      <c r="H5208">
        <v>6007</v>
      </c>
      <c r="I5208">
        <v>6007</v>
      </c>
      <c r="J5208">
        <v>6007</v>
      </c>
      <c r="K5208">
        <v>0</v>
      </c>
      <c r="L5208" s="2">
        <v>0</v>
      </c>
      <c r="M5208" s="2">
        <v>0</v>
      </c>
      <c r="N5208" s="2">
        <v>0</v>
      </c>
      <c r="O5208" s="2">
        <v>108.5</v>
      </c>
      <c r="P5208" s="2">
        <v>0</v>
      </c>
      <c r="Q5208" s="2">
        <v>0</v>
      </c>
      <c r="R5208" s="2">
        <v>0</v>
      </c>
      <c r="S5208" s="2">
        <v>0</v>
      </c>
      <c r="T5208" s="2">
        <v>0</v>
      </c>
      <c r="U5208" s="2">
        <v>108.5</v>
      </c>
      <c r="V5208" t="s">
        <v>55</v>
      </c>
    </row>
    <row r="5209" spans="1:22" ht="15.75" hidden="1" thickBot="1" x14ac:dyDescent="0.3">
      <c r="A5209" t="s">
        <v>7981</v>
      </c>
      <c r="B5209" s="6" t="s">
        <v>10307</v>
      </c>
      <c r="C5209" t="s">
        <v>1</v>
      </c>
      <c r="D5209" t="s">
        <v>7706</v>
      </c>
      <c r="E5209" t="s">
        <v>10329</v>
      </c>
      <c r="F5209" t="s">
        <v>10330</v>
      </c>
      <c r="G5209">
        <v>6006</v>
      </c>
      <c r="H5209">
        <v>6006</v>
      </c>
      <c r="I5209">
        <v>6006</v>
      </c>
      <c r="J5209">
        <v>6006</v>
      </c>
      <c r="K5209">
        <v>0</v>
      </c>
      <c r="L5209" s="2">
        <v>0</v>
      </c>
      <c r="M5209" s="2">
        <v>0</v>
      </c>
      <c r="N5209" s="2">
        <v>0</v>
      </c>
      <c r="O5209" s="2">
        <v>12.48</v>
      </c>
      <c r="P5209" s="2">
        <v>0</v>
      </c>
      <c r="Q5209" s="2">
        <v>0</v>
      </c>
      <c r="R5209" s="2">
        <v>0</v>
      </c>
      <c r="S5209" s="2">
        <v>0</v>
      </c>
      <c r="T5209" s="2">
        <v>0</v>
      </c>
      <c r="U5209" s="2">
        <v>12.48</v>
      </c>
      <c r="V5209" t="s">
        <v>55</v>
      </c>
    </row>
    <row r="5210" spans="1:22" ht="15.75" hidden="1" thickBot="1" x14ac:dyDescent="0.3">
      <c r="A5210" t="s">
        <v>7981</v>
      </c>
      <c r="B5210" s="6" t="s">
        <v>10307</v>
      </c>
      <c r="C5210" t="s">
        <v>1</v>
      </c>
      <c r="D5210" t="s">
        <v>7706</v>
      </c>
      <c r="E5210" t="s">
        <v>10329</v>
      </c>
      <c r="F5210" t="s">
        <v>10330</v>
      </c>
      <c r="G5210">
        <v>6005</v>
      </c>
      <c r="H5210">
        <v>6005</v>
      </c>
      <c r="I5210">
        <v>6005</v>
      </c>
      <c r="J5210">
        <v>6005</v>
      </c>
      <c r="K5210">
        <v>0</v>
      </c>
      <c r="L5210" s="2">
        <v>0</v>
      </c>
      <c r="M5210" s="2">
        <v>0</v>
      </c>
      <c r="N5210" s="2">
        <v>0</v>
      </c>
      <c r="O5210" s="2">
        <v>27.5</v>
      </c>
      <c r="P5210" s="2">
        <v>0</v>
      </c>
      <c r="Q5210" s="2">
        <v>0</v>
      </c>
      <c r="R5210" s="2">
        <v>0</v>
      </c>
      <c r="S5210" s="2">
        <v>0</v>
      </c>
      <c r="T5210" s="2">
        <v>0</v>
      </c>
      <c r="U5210" s="2">
        <v>27.5</v>
      </c>
      <c r="V5210" t="s">
        <v>55</v>
      </c>
    </row>
    <row r="5211" spans="1:22" ht="15.75" hidden="1" thickBot="1" x14ac:dyDescent="0.3">
      <c r="A5211" t="s">
        <v>7981</v>
      </c>
      <c r="B5211" s="6" t="s">
        <v>10307</v>
      </c>
      <c r="C5211" t="s">
        <v>1</v>
      </c>
      <c r="D5211" t="s">
        <v>7706</v>
      </c>
      <c r="E5211" t="s">
        <v>10329</v>
      </c>
      <c r="F5211" t="s">
        <v>10330</v>
      </c>
      <c r="G5211">
        <v>6004</v>
      </c>
      <c r="H5211">
        <v>6004</v>
      </c>
      <c r="I5211">
        <v>6004</v>
      </c>
      <c r="J5211">
        <v>6004</v>
      </c>
      <c r="K5211">
        <v>0</v>
      </c>
      <c r="L5211" s="2">
        <v>0</v>
      </c>
      <c r="M5211" s="2">
        <v>0</v>
      </c>
      <c r="N5211" s="2">
        <v>0</v>
      </c>
      <c r="O5211" s="2">
        <v>57.75</v>
      </c>
      <c r="P5211" s="2">
        <v>0</v>
      </c>
      <c r="Q5211" s="2">
        <v>0</v>
      </c>
      <c r="R5211" s="2">
        <v>0</v>
      </c>
      <c r="S5211" s="2">
        <v>0</v>
      </c>
      <c r="T5211" s="2">
        <v>0</v>
      </c>
      <c r="U5211" s="2">
        <v>57.75</v>
      </c>
      <c r="V5211" t="s">
        <v>55</v>
      </c>
    </row>
    <row r="5212" spans="1:22" ht="15.75" hidden="1" thickBot="1" x14ac:dyDescent="0.3">
      <c r="A5212" t="s">
        <v>7981</v>
      </c>
      <c r="B5212" s="6" t="s">
        <v>10307</v>
      </c>
      <c r="C5212" t="s">
        <v>1</v>
      </c>
      <c r="D5212" t="s">
        <v>7706</v>
      </c>
      <c r="E5212" t="s">
        <v>10329</v>
      </c>
      <c r="F5212" t="s">
        <v>10330</v>
      </c>
      <c r="G5212">
        <v>6003</v>
      </c>
      <c r="H5212">
        <v>6003</v>
      </c>
      <c r="I5212">
        <v>6003</v>
      </c>
      <c r="J5212">
        <v>6003</v>
      </c>
      <c r="K5212">
        <v>0</v>
      </c>
      <c r="L5212" s="2">
        <v>0</v>
      </c>
      <c r="M5212" s="2">
        <v>0</v>
      </c>
      <c r="N5212" s="2">
        <v>0</v>
      </c>
      <c r="O5212" s="2">
        <v>540</v>
      </c>
      <c r="P5212" s="2">
        <v>0</v>
      </c>
      <c r="Q5212" s="2">
        <v>0</v>
      </c>
      <c r="R5212" s="2">
        <v>0</v>
      </c>
      <c r="S5212" s="2">
        <v>0</v>
      </c>
      <c r="T5212" s="2">
        <v>0</v>
      </c>
      <c r="U5212" s="2">
        <v>540</v>
      </c>
      <c r="V5212" t="s">
        <v>55</v>
      </c>
    </row>
    <row r="5213" spans="1:22" ht="15.75" hidden="1" thickBot="1" x14ac:dyDescent="0.3">
      <c r="A5213" t="s">
        <v>7981</v>
      </c>
      <c r="B5213" s="6" t="s">
        <v>10307</v>
      </c>
      <c r="C5213" t="s">
        <v>1</v>
      </c>
      <c r="D5213" t="s">
        <v>7706</v>
      </c>
      <c r="E5213" t="s">
        <v>10329</v>
      </c>
      <c r="F5213" t="s">
        <v>10330</v>
      </c>
      <c r="G5213">
        <v>6002</v>
      </c>
      <c r="H5213">
        <v>6002</v>
      </c>
      <c r="I5213">
        <v>6002</v>
      </c>
      <c r="J5213">
        <v>6002</v>
      </c>
      <c r="K5213">
        <v>0</v>
      </c>
      <c r="L5213" s="2">
        <v>0</v>
      </c>
      <c r="M5213" s="2">
        <v>0</v>
      </c>
      <c r="N5213" s="2">
        <v>0</v>
      </c>
      <c r="O5213" s="2">
        <v>451</v>
      </c>
      <c r="P5213" s="2">
        <v>0</v>
      </c>
      <c r="Q5213" s="2">
        <v>0</v>
      </c>
      <c r="R5213" s="2">
        <v>0</v>
      </c>
      <c r="S5213" s="2">
        <v>0</v>
      </c>
      <c r="T5213" s="2">
        <v>0</v>
      </c>
      <c r="U5213" s="2">
        <v>451</v>
      </c>
      <c r="V5213" t="s">
        <v>55</v>
      </c>
    </row>
    <row r="5214" spans="1:22" ht="15.75" hidden="1" thickBot="1" x14ac:dyDescent="0.3">
      <c r="A5214" t="s">
        <v>7981</v>
      </c>
      <c r="B5214" s="6" t="s">
        <v>10307</v>
      </c>
      <c r="C5214" t="s">
        <v>1</v>
      </c>
      <c r="D5214" t="s">
        <v>7706</v>
      </c>
      <c r="E5214" t="s">
        <v>10329</v>
      </c>
      <c r="F5214" t="s">
        <v>10330</v>
      </c>
      <c r="G5214">
        <v>6001</v>
      </c>
      <c r="H5214">
        <v>6001</v>
      </c>
      <c r="I5214">
        <v>6001</v>
      </c>
      <c r="J5214">
        <v>6001</v>
      </c>
      <c r="K5214">
        <v>0</v>
      </c>
      <c r="L5214" s="2">
        <v>0</v>
      </c>
      <c r="M5214" s="2">
        <v>0</v>
      </c>
      <c r="N5214" s="2">
        <v>0</v>
      </c>
      <c r="O5214" s="2">
        <v>3</v>
      </c>
      <c r="P5214" s="2">
        <v>0</v>
      </c>
      <c r="Q5214" s="2">
        <v>0</v>
      </c>
      <c r="R5214" s="2">
        <v>0</v>
      </c>
      <c r="S5214" s="2">
        <v>0</v>
      </c>
      <c r="T5214" s="2">
        <v>0</v>
      </c>
      <c r="U5214" s="2">
        <v>3</v>
      </c>
      <c r="V5214" t="s">
        <v>55</v>
      </c>
    </row>
    <row r="5215" spans="1:22" ht="15.75" hidden="1" thickBot="1" x14ac:dyDescent="0.3">
      <c r="A5215" t="s">
        <v>7981</v>
      </c>
      <c r="B5215" s="6" t="s">
        <v>10307</v>
      </c>
      <c r="C5215" t="s">
        <v>1</v>
      </c>
      <c r="D5215" t="s">
        <v>7706</v>
      </c>
      <c r="E5215" t="s">
        <v>10329</v>
      </c>
      <c r="F5215" t="s">
        <v>10330</v>
      </c>
      <c r="G5215">
        <v>6000</v>
      </c>
      <c r="H5215">
        <v>6000</v>
      </c>
      <c r="I5215">
        <v>6000</v>
      </c>
      <c r="J5215">
        <v>6000</v>
      </c>
      <c r="K5215">
        <v>0</v>
      </c>
      <c r="L5215" s="2">
        <v>0</v>
      </c>
      <c r="M5215" s="2">
        <v>0</v>
      </c>
      <c r="N5215" s="2">
        <v>0</v>
      </c>
      <c r="O5215" s="2">
        <v>27.5</v>
      </c>
      <c r="P5215" s="2">
        <v>0</v>
      </c>
      <c r="Q5215" s="2">
        <v>0</v>
      </c>
      <c r="R5215" s="2">
        <v>0</v>
      </c>
      <c r="S5215" s="2">
        <v>0</v>
      </c>
      <c r="T5215" s="2">
        <v>0</v>
      </c>
      <c r="U5215" s="2">
        <v>27.5</v>
      </c>
      <c r="V5215" t="s">
        <v>55</v>
      </c>
    </row>
    <row r="5216" spans="1:22" ht="15.75" hidden="1" thickBot="1" x14ac:dyDescent="0.3">
      <c r="A5216" t="s">
        <v>7981</v>
      </c>
      <c r="B5216" s="6" t="s">
        <v>10307</v>
      </c>
      <c r="C5216" t="s">
        <v>1</v>
      </c>
      <c r="D5216" t="s">
        <v>7706</v>
      </c>
      <c r="E5216" t="s">
        <v>10329</v>
      </c>
      <c r="F5216" t="s">
        <v>10330</v>
      </c>
      <c r="G5216">
        <v>5999</v>
      </c>
      <c r="H5216">
        <v>5999</v>
      </c>
      <c r="I5216">
        <v>5999</v>
      </c>
      <c r="J5216">
        <v>5999</v>
      </c>
      <c r="K5216">
        <v>0</v>
      </c>
      <c r="L5216" s="2">
        <v>0</v>
      </c>
      <c r="M5216" s="2">
        <v>0</v>
      </c>
      <c r="N5216" s="2">
        <v>0</v>
      </c>
      <c r="O5216" s="2">
        <v>36.75</v>
      </c>
      <c r="P5216" s="2">
        <v>0</v>
      </c>
      <c r="Q5216" s="2">
        <v>0</v>
      </c>
      <c r="R5216" s="2">
        <v>0</v>
      </c>
      <c r="S5216" s="2">
        <v>0</v>
      </c>
      <c r="T5216" s="2">
        <v>0</v>
      </c>
      <c r="U5216" s="2">
        <v>36.75</v>
      </c>
      <c r="V5216" t="s">
        <v>55</v>
      </c>
    </row>
    <row r="5217" spans="1:22" ht="15.75" hidden="1" thickBot="1" x14ac:dyDescent="0.3">
      <c r="A5217" t="s">
        <v>7981</v>
      </c>
      <c r="B5217" s="6" t="s">
        <v>10307</v>
      </c>
      <c r="C5217" t="s">
        <v>1</v>
      </c>
      <c r="D5217" t="s">
        <v>7706</v>
      </c>
      <c r="E5217" t="s">
        <v>10329</v>
      </c>
      <c r="F5217" t="s">
        <v>10330</v>
      </c>
      <c r="G5217">
        <v>5998</v>
      </c>
      <c r="H5217">
        <v>5998</v>
      </c>
      <c r="I5217">
        <v>5998</v>
      </c>
      <c r="J5217">
        <v>5998</v>
      </c>
      <c r="K5217">
        <v>0</v>
      </c>
      <c r="L5217" s="2">
        <v>0</v>
      </c>
      <c r="M5217" s="2">
        <v>0</v>
      </c>
      <c r="N5217" s="2">
        <v>0</v>
      </c>
      <c r="O5217" s="2">
        <v>28.1</v>
      </c>
      <c r="P5217" s="2">
        <v>0</v>
      </c>
      <c r="Q5217" s="2">
        <v>0</v>
      </c>
      <c r="R5217" s="2">
        <v>0</v>
      </c>
      <c r="S5217" s="2">
        <v>0</v>
      </c>
      <c r="T5217" s="2">
        <v>0</v>
      </c>
      <c r="U5217" s="2">
        <v>28.1</v>
      </c>
      <c r="V5217" t="s">
        <v>55</v>
      </c>
    </row>
    <row r="5218" spans="1:22" ht="15.75" hidden="1" thickBot="1" x14ac:dyDescent="0.3">
      <c r="A5218" t="s">
        <v>7981</v>
      </c>
      <c r="B5218" s="6" t="s">
        <v>10307</v>
      </c>
      <c r="C5218" t="s">
        <v>1</v>
      </c>
      <c r="D5218" t="s">
        <v>7706</v>
      </c>
      <c r="E5218" t="s">
        <v>10329</v>
      </c>
      <c r="F5218" t="s">
        <v>10330</v>
      </c>
      <c r="G5218">
        <v>5997</v>
      </c>
      <c r="H5218">
        <v>5997</v>
      </c>
      <c r="I5218">
        <v>5997</v>
      </c>
      <c r="J5218">
        <v>5997</v>
      </c>
      <c r="K5218">
        <v>0</v>
      </c>
      <c r="L5218" s="2">
        <v>0</v>
      </c>
      <c r="M5218" s="2">
        <v>0</v>
      </c>
      <c r="N5218" s="2">
        <v>0</v>
      </c>
      <c r="O5218" s="2">
        <v>547.25</v>
      </c>
      <c r="P5218" s="2">
        <v>0</v>
      </c>
      <c r="Q5218" s="2">
        <v>0</v>
      </c>
      <c r="R5218" s="2">
        <v>0</v>
      </c>
      <c r="S5218" s="2">
        <v>0</v>
      </c>
      <c r="T5218" s="2">
        <v>0</v>
      </c>
      <c r="U5218" s="2">
        <v>547.25</v>
      </c>
      <c r="V5218" t="s">
        <v>55</v>
      </c>
    </row>
    <row r="5219" spans="1:22" ht="15.75" hidden="1" thickBot="1" x14ac:dyDescent="0.3">
      <c r="A5219" t="s">
        <v>7981</v>
      </c>
      <c r="B5219" s="6" t="s">
        <v>10307</v>
      </c>
      <c r="C5219" t="s">
        <v>1</v>
      </c>
      <c r="D5219" t="s">
        <v>7706</v>
      </c>
      <c r="E5219" t="s">
        <v>10329</v>
      </c>
      <c r="F5219" t="s">
        <v>10330</v>
      </c>
      <c r="G5219">
        <v>5996</v>
      </c>
      <c r="H5219">
        <v>5996</v>
      </c>
      <c r="I5219">
        <v>5996</v>
      </c>
      <c r="J5219">
        <v>5996</v>
      </c>
      <c r="K5219">
        <v>0</v>
      </c>
      <c r="L5219" s="2">
        <v>0</v>
      </c>
      <c r="M5219" s="2">
        <v>0</v>
      </c>
      <c r="N5219" s="2">
        <v>0</v>
      </c>
      <c r="O5219" s="2">
        <v>574</v>
      </c>
      <c r="P5219" s="2">
        <v>0</v>
      </c>
      <c r="Q5219" s="2">
        <v>0</v>
      </c>
      <c r="R5219" s="2">
        <v>0</v>
      </c>
      <c r="S5219" s="2">
        <v>0</v>
      </c>
      <c r="T5219" s="2">
        <v>0</v>
      </c>
      <c r="U5219" s="2">
        <v>574</v>
      </c>
      <c r="V5219" t="s">
        <v>55</v>
      </c>
    </row>
    <row r="5220" spans="1:22" ht="15.75" hidden="1" thickBot="1" x14ac:dyDescent="0.3">
      <c r="A5220" t="s">
        <v>7981</v>
      </c>
      <c r="B5220" s="6" t="s">
        <v>10307</v>
      </c>
      <c r="C5220" t="s">
        <v>1</v>
      </c>
      <c r="D5220" t="s">
        <v>7706</v>
      </c>
      <c r="E5220" t="s">
        <v>10329</v>
      </c>
      <c r="F5220" t="s">
        <v>10330</v>
      </c>
      <c r="G5220">
        <v>5995</v>
      </c>
      <c r="H5220">
        <v>5995</v>
      </c>
      <c r="I5220">
        <v>5995</v>
      </c>
      <c r="J5220">
        <v>5995</v>
      </c>
      <c r="K5220">
        <v>0</v>
      </c>
      <c r="L5220" s="2">
        <v>0</v>
      </c>
      <c r="M5220" s="2">
        <v>0</v>
      </c>
      <c r="N5220" s="2">
        <v>0</v>
      </c>
      <c r="O5220" s="2">
        <v>3.6</v>
      </c>
      <c r="P5220" s="2">
        <v>0</v>
      </c>
      <c r="Q5220" s="2">
        <v>0</v>
      </c>
      <c r="R5220" s="2">
        <v>0</v>
      </c>
      <c r="S5220" s="2">
        <v>0</v>
      </c>
      <c r="T5220" s="2">
        <v>0</v>
      </c>
      <c r="U5220" s="2">
        <v>3.6</v>
      </c>
      <c r="V5220" t="s">
        <v>55</v>
      </c>
    </row>
    <row r="5221" spans="1:22" ht="15.75" hidden="1" thickBot="1" x14ac:dyDescent="0.3">
      <c r="A5221" t="s">
        <v>7981</v>
      </c>
      <c r="B5221" s="6" t="s">
        <v>10307</v>
      </c>
      <c r="C5221" t="s">
        <v>1</v>
      </c>
      <c r="D5221" t="s">
        <v>7706</v>
      </c>
      <c r="E5221" t="s">
        <v>10329</v>
      </c>
      <c r="F5221" t="s">
        <v>10330</v>
      </c>
      <c r="G5221">
        <v>5994</v>
      </c>
      <c r="H5221">
        <v>5994</v>
      </c>
      <c r="I5221">
        <v>5994</v>
      </c>
      <c r="J5221">
        <v>5994</v>
      </c>
      <c r="K5221">
        <v>0</v>
      </c>
      <c r="L5221" s="2">
        <v>0</v>
      </c>
      <c r="M5221" s="2">
        <v>0</v>
      </c>
      <c r="N5221" s="2">
        <v>0</v>
      </c>
      <c r="O5221" s="2">
        <v>672.3</v>
      </c>
      <c r="P5221" s="2">
        <v>0</v>
      </c>
      <c r="Q5221" s="2">
        <v>0</v>
      </c>
      <c r="R5221" s="2">
        <v>0</v>
      </c>
      <c r="S5221" s="2">
        <v>0</v>
      </c>
      <c r="T5221" s="2">
        <v>0</v>
      </c>
      <c r="U5221" s="2">
        <v>672.3</v>
      </c>
      <c r="V5221" t="s">
        <v>55</v>
      </c>
    </row>
    <row r="5222" spans="1:22" ht="15.75" hidden="1" thickBot="1" x14ac:dyDescent="0.3">
      <c r="A5222" t="s">
        <v>7981</v>
      </c>
      <c r="B5222" s="6" t="s">
        <v>10307</v>
      </c>
      <c r="C5222" t="s">
        <v>1</v>
      </c>
      <c r="D5222" t="s">
        <v>7706</v>
      </c>
      <c r="E5222" t="s">
        <v>10329</v>
      </c>
      <c r="F5222" t="s">
        <v>10330</v>
      </c>
      <c r="G5222">
        <v>5993</v>
      </c>
      <c r="H5222">
        <v>5993</v>
      </c>
      <c r="I5222">
        <v>5993</v>
      </c>
      <c r="J5222">
        <v>5993</v>
      </c>
      <c r="K5222">
        <v>0</v>
      </c>
      <c r="L5222" s="2">
        <v>0</v>
      </c>
      <c r="M5222" s="2">
        <v>0</v>
      </c>
      <c r="N5222" s="2">
        <v>0</v>
      </c>
      <c r="O5222" s="2">
        <v>495</v>
      </c>
      <c r="P5222" s="2">
        <v>0</v>
      </c>
      <c r="Q5222" s="2">
        <v>0</v>
      </c>
      <c r="R5222" s="2">
        <v>0</v>
      </c>
      <c r="S5222" s="2">
        <v>0</v>
      </c>
      <c r="T5222" s="2">
        <v>0</v>
      </c>
      <c r="U5222" s="2">
        <v>495</v>
      </c>
      <c r="V5222" t="s">
        <v>55</v>
      </c>
    </row>
    <row r="5223" spans="1:22" ht="15.75" hidden="1" thickBot="1" x14ac:dyDescent="0.3">
      <c r="A5223" t="s">
        <v>7981</v>
      </c>
      <c r="B5223" s="6" t="s">
        <v>10307</v>
      </c>
      <c r="C5223" t="s">
        <v>1</v>
      </c>
      <c r="D5223" t="s">
        <v>7706</v>
      </c>
      <c r="E5223" t="s">
        <v>10329</v>
      </c>
      <c r="F5223" t="s">
        <v>10330</v>
      </c>
      <c r="G5223">
        <v>5992</v>
      </c>
      <c r="H5223">
        <v>5992</v>
      </c>
      <c r="I5223">
        <v>5992</v>
      </c>
      <c r="J5223">
        <v>5992</v>
      </c>
      <c r="K5223">
        <v>0</v>
      </c>
      <c r="L5223" s="2">
        <v>0</v>
      </c>
      <c r="M5223" s="2">
        <v>0</v>
      </c>
      <c r="N5223" s="2">
        <v>0</v>
      </c>
      <c r="O5223" s="2">
        <v>450</v>
      </c>
      <c r="P5223" s="2">
        <v>0</v>
      </c>
      <c r="Q5223" s="2">
        <v>0</v>
      </c>
      <c r="R5223" s="2">
        <v>0</v>
      </c>
      <c r="S5223" s="2">
        <v>0</v>
      </c>
      <c r="T5223" s="2">
        <v>0</v>
      </c>
      <c r="U5223" s="2">
        <v>450</v>
      </c>
      <c r="V5223" t="s">
        <v>55</v>
      </c>
    </row>
    <row r="5224" spans="1:22" ht="15.75" hidden="1" thickBot="1" x14ac:dyDescent="0.3">
      <c r="A5224" t="s">
        <v>7981</v>
      </c>
      <c r="B5224" s="6" t="s">
        <v>10302</v>
      </c>
      <c r="C5224" t="s">
        <v>1</v>
      </c>
      <c r="D5224" t="s">
        <v>7706</v>
      </c>
      <c r="E5224" t="s">
        <v>10329</v>
      </c>
      <c r="F5224" t="s">
        <v>10330</v>
      </c>
      <c r="G5224">
        <v>5991</v>
      </c>
      <c r="H5224">
        <v>5991</v>
      </c>
      <c r="I5224">
        <v>5991</v>
      </c>
      <c r="J5224">
        <v>5991</v>
      </c>
      <c r="K5224">
        <v>0</v>
      </c>
      <c r="L5224" s="2">
        <v>0</v>
      </c>
      <c r="M5224" s="2">
        <v>0</v>
      </c>
      <c r="N5224" s="2">
        <v>0</v>
      </c>
      <c r="O5224" s="2">
        <v>14.1</v>
      </c>
      <c r="P5224" s="2">
        <v>0</v>
      </c>
      <c r="Q5224" s="2">
        <v>0</v>
      </c>
      <c r="R5224" s="2">
        <v>0</v>
      </c>
      <c r="S5224" s="2">
        <v>0</v>
      </c>
      <c r="T5224" s="2">
        <v>0</v>
      </c>
      <c r="U5224" s="2">
        <v>14.1</v>
      </c>
      <c r="V5224" t="s">
        <v>55</v>
      </c>
    </row>
    <row r="5225" spans="1:22" ht="15.75" hidden="1" thickBot="1" x14ac:dyDescent="0.3">
      <c r="A5225" t="s">
        <v>7981</v>
      </c>
      <c r="B5225" s="6" t="s">
        <v>10302</v>
      </c>
      <c r="C5225" t="s">
        <v>1</v>
      </c>
      <c r="D5225" t="s">
        <v>7706</v>
      </c>
      <c r="E5225" t="s">
        <v>10329</v>
      </c>
      <c r="F5225" t="s">
        <v>10330</v>
      </c>
      <c r="G5225">
        <v>5990</v>
      </c>
      <c r="H5225">
        <v>5990</v>
      </c>
      <c r="I5225">
        <v>5990</v>
      </c>
      <c r="J5225">
        <v>5990</v>
      </c>
      <c r="K5225">
        <v>0</v>
      </c>
      <c r="L5225" s="2">
        <v>0</v>
      </c>
      <c r="M5225" s="2">
        <v>0</v>
      </c>
      <c r="N5225" s="2">
        <v>0</v>
      </c>
      <c r="O5225" s="2">
        <v>679.4</v>
      </c>
      <c r="P5225" s="2">
        <v>0</v>
      </c>
      <c r="Q5225" s="2">
        <v>0</v>
      </c>
      <c r="R5225" s="2">
        <v>0</v>
      </c>
      <c r="S5225" s="2">
        <v>0</v>
      </c>
      <c r="T5225" s="2">
        <v>0</v>
      </c>
      <c r="U5225" s="2">
        <v>679.4</v>
      </c>
      <c r="V5225" t="s">
        <v>55</v>
      </c>
    </row>
    <row r="5226" spans="1:22" ht="15.75" hidden="1" thickBot="1" x14ac:dyDescent="0.3">
      <c r="A5226" t="s">
        <v>7981</v>
      </c>
      <c r="B5226" s="6" t="s">
        <v>10302</v>
      </c>
      <c r="C5226" t="s">
        <v>1</v>
      </c>
      <c r="D5226" t="s">
        <v>7706</v>
      </c>
      <c r="E5226" t="s">
        <v>10329</v>
      </c>
      <c r="F5226" t="s">
        <v>10330</v>
      </c>
      <c r="G5226">
        <v>5989</v>
      </c>
      <c r="H5226">
        <v>5989</v>
      </c>
      <c r="I5226">
        <v>5989</v>
      </c>
      <c r="J5226">
        <v>5989</v>
      </c>
      <c r="K5226">
        <v>0</v>
      </c>
      <c r="L5226" s="2">
        <v>0</v>
      </c>
      <c r="M5226" s="2">
        <v>0</v>
      </c>
      <c r="N5226" s="2">
        <v>0</v>
      </c>
      <c r="O5226" s="2">
        <v>192.5</v>
      </c>
      <c r="P5226" s="2">
        <v>0</v>
      </c>
      <c r="Q5226" s="2">
        <v>0</v>
      </c>
      <c r="R5226" s="2">
        <v>0</v>
      </c>
      <c r="S5226" s="2">
        <v>0</v>
      </c>
      <c r="T5226" s="2">
        <v>0</v>
      </c>
      <c r="U5226" s="2">
        <v>192.5</v>
      </c>
      <c r="V5226" t="s">
        <v>55</v>
      </c>
    </row>
    <row r="5227" spans="1:22" ht="15.75" hidden="1" thickBot="1" x14ac:dyDescent="0.3">
      <c r="A5227" t="s">
        <v>7981</v>
      </c>
      <c r="B5227" s="6" t="s">
        <v>10302</v>
      </c>
      <c r="C5227" t="s">
        <v>1</v>
      </c>
      <c r="D5227" t="s">
        <v>7706</v>
      </c>
      <c r="E5227" t="s">
        <v>10329</v>
      </c>
      <c r="F5227" t="s">
        <v>10330</v>
      </c>
      <c r="G5227">
        <v>5988</v>
      </c>
      <c r="H5227">
        <v>5988</v>
      </c>
      <c r="I5227">
        <v>5988</v>
      </c>
      <c r="J5227">
        <v>5988</v>
      </c>
      <c r="K5227">
        <v>0</v>
      </c>
      <c r="L5227" s="2">
        <v>0</v>
      </c>
      <c r="M5227" s="2">
        <v>0</v>
      </c>
      <c r="N5227" s="2">
        <v>0</v>
      </c>
      <c r="O5227" s="2">
        <v>157.5</v>
      </c>
      <c r="P5227" s="2">
        <v>0</v>
      </c>
      <c r="Q5227" s="2">
        <v>0</v>
      </c>
      <c r="R5227" s="2">
        <v>0</v>
      </c>
      <c r="S5227" s="2">
        <v>0</v>
      </c>
      <c r="T5227" s="2">
        <v>0</v>
      </c>
      <c r="U5227" s="2">
        <v>157.5</v>
      </c>
      <c r="V5227" t="s">
        <v>55</v>
      </c>
    </row>
    <row r="5228" spans="1:22" ht="15.75" hidden="1" thickBot="1" x14ac:dyDescent="0.3">
      <c r="A5228" t="s">
        <v>7981</v>
      </c>
      <c r="B5228" s="6" t="s">
        <v>10302</v>
      </c>
      <c r="C5228" t="s">
        <v>1</v>
      </c>
      <c r="D5228" t="s">
        <v>7706</v>
      </c>
      <c r="E5228" t="s">
        <v>10329</v>
      </c>
      <c r="F5228" t="s">
        <v>10330</v>
      </c>
      <c r="G5228">
        <v>5987</v>
      </c>
      <c r="H5228">
        <v>5987</v>
      </c>
      <c r="I5228">
        <v>5987</v>
      </c>
      <c r="J5228">
        <v>5987</v>
      </c>
      <c r="K5228">
        <v>0</v>
      </c>
      <c r="L5228" s="2">
        <v>0</v>
      </c>
      <c r="M5228" s="2">
        <v>0</v>
      </c>
      <c r="N5228" s="2">
        <v>0</v>
      </c>
      <c r="O5228" s="2">
        <v>6.08</v>
      </c>
      <c r="P5228" s="2">
        <v>0</v>
      </c>
      <c r="Q5228" s="2">
        <v>0</v>
      </c>
      <c r="R5228" s="2">
        <v>0</v>
      </c>
      <c r="S5228" s="2">
        <v>0</v>
      </c>
      <c r="T5228" s="2">
        <v>0</v>
      </c>
      <c r="U5228" s="2">
        <v>6.08</v>
      </c>
      <c r="V5228" t="s">
        <v>55</v>
      </c>
    </row>
    <row r="5229" spans="1:22" ht="15.75" hidden="1" thickBot="1" x14ac:dyDescent="0.3">
      <c r="A5229" t="s">
        <v>7981</v>
      </c>
      <c r="B5229" s="6" t="s">
        <v>10302</v>
      </c>
      <c r="C5229" t="s">
        <v>1</v>
      </c>
      <c r="D5229" t="s">
        <v>7706</v>
      </c>
      <c r="E5229" t="s">
        <v>10329</v>
      </c>
      <c r="F5229" t="s">
        <v>10330</v>
      </c>
      <c r="G5229">
        <v>5986</v>
      </c>
      <c r="H5229">
        <v>5986</v>
      </c>
      <c r="I5229">
        <v>5986</v>
      </c>
      <c r="J5229">
        <v>5986</v>
      </c>
      <c r="K5229">
        <v>0</v>
      </c>
      <c r="L5229" s="2">
        <v>0</v>
      </c>
      <c r="M5229" s="2">
        <v>0</v>
      </c>
      <c r="N5229" s="2">
        <v>0</v>
      </c>
      <c r="O5229" s="2">
        <v>563.20000000000005</v>
      </c>
      <c r="P5229" s="2">
        <v>0</v>
      </c>
      <c r="Q5229" s="2">
        <v>0</v>
      </c>
      <c r="R5229" s="2">
        <v>0</v>
      </c>
      <c r="S5229" s="2">
        <v>0</v>
      </c>
      <c r="T5229" s="2">
        <v>0</v>
      </c>
      <c r="U5229" s="2">
        <v>563.20000000000005</v>
      </c>
      <c r="V5229" t="s">
        <v>55</v>
      </c>
    </row>
    <row r="5230" spans="1:22" ht="15.75" hidden="1" thickBot="1" x14ac:dyDescent="0.3">
      <c r="A5230" t="s">
        <v>7981</v>
      </c>
      <c r="B5230" s="6" t="s">
        <v>10302</v>
      </c>
      <c r="C5230" t="s">
        <v>1</v>
      </c>
      <c r="D5230" t="s">
        <v>7706</v>
      </c>
      <c r="E5230" t="s">
        <v>10329</v>
      </c>
      <c r="F5230" t="s">
        <v>10330</v>
      </c>
      <c r="G5230">
        <v>5985</v>
      </c>
      <c r="H5230">
        <v>5985</v>
      </c>
      <c r="I5230">
        <v>5985</v>
      </c>
      <c r="J5230">
        <v>5985</v>
      </c>
      <c r="K5230">
        <v>0</v>
      </c>
      <c r="L5230" s="2">
        <v>0</v>
      </c>
      <c r="M5230" s="2">
        <v>0</v>
      </c>
      <c r="N5230" s="2">
        <v>0</v>
      </c>
      <c r="O5230" s="2">
        <v>25</v>
      </c>
      <c r="P5230" s="2">
        <v>0</v>
      </c>
      <c r="Q5230" s="2">
        <v>0</v>
      </c>
      <c r="R5230" s="2">
        <v>0</v>
      </c>
      <c r="S5230" s="2">
        <v>0</v>
      </c>
      <c r="T5230" s="2">
        <v>0</v>
      </c>
      <c r="U5230" s="2">
        <v>25</v>
      </c>
      <c r="V5230" t="s">
        <v>55</v>
      </c>
    </row>
    <row r="5231" spans="1:22" ht="15.75" hidden="1" thickBot="1" x14ac:dyDescent="0.3">
      <c r="A5231" t="s">
        <v>7981</v>
      </c>
      <c r="B5231" s="6" t="s">
        <v>10302</v>
      </c>
      <c r="C5231" t="s">
        <v>1</v>
      </c>
      <c r="D5231" t="s">
        <v>7706</v>
      </c>
      <c r="E5231" t="s">
        <v>10329</v>
      </c>
      <c r="F5231" t="s">
        <v>10330</v>
      </c>
      <c r="G5231">
        <v>5984</v>
      </c>
      <c r="H5231">
        <v>5984</v>
      </c>
      <c r="I5231">
        <v>5984</v>
      </c>
      <c r="J5231">
        <v>5984</v>
      </c>
      <c r="K5231">
        <v>0</v>
      </c>
      <c r="L5231" s="2">
        <v>0</v>
      </c>
      <c r="M5231" s="2">
        <v>0</v>
      </c>
      <c r="N5231" s="2">
        <v>0</v>
      </c>
      <c r="O5231" s="2">
        <v>185.5</v>
      </c>
      <c r="P5231" s="2">
        <v>0</v>
      </c>
      <c r="Q5231" s="2">
        <v>0</v>
      </c>
      <c r="R5231" s="2">
        <v>0</v>
      </c>
      <c r="S5231" s="2">
        <v>0</v>
      </c>
      <c r="T5231" s="2">
        <v>0</v>
      </c>
      <c r="U5231" s="2">
        <v>185.5</v>
      </c>
      <c r="V5231" t="s">
        <v>55</v>
      </c>
    </row>
    <row r="5232" spans="1:22" ht="15.75" hidden="1" thickBot="1" x14ac:dyDescent="0.3">
      <c r="A5232" t="s">
        <v>7981</v>
      </c>
      <c r="B5232" s="6" t="s">
        <v>10302</v>
      </c>
      <c r="C5232" t="s">
        <v>1</v>
      </c>
      <c r="D5232" t="s">
        <v>7706</v>
      </c>
      <c r="E5232" t="s">
        <v>10329</v>
      </c>
      <c r="F5232" t="s">
        <v>10330</v>
      </c>
      <c r="G5232">
        <v>5983</v>
      </c>
      <c r="H5232">
        <v>5983</v>
      </c>
      <c r="I5232">
        <v>5983</v>
      </c>
      <c r="J5232">
        <v>5983</v>
      </c>
      <c r="K5232">
        <v>0</v>
      </c>
      <c r="L5232" s="2">
        <v>0</v>
      </c>
      <c r="M5232" s="2">
        <v>0</v>
      </c>
      <c r="N5232" s="2">
        <v>0</v>
      </c>
      <c r="O5232" s="2">
        <v>302.74</v>
      </c>
      <c r="P5232" s="2">
        <v>0</v>
      </c>
      <c r="Q5232" s="2">
        <v>0</v>
      </c>
      <c r="R5232" s="2">
        <v>0</v>
      </c>
      <c r="S5232" s="2">
        <v>0</v>
      </c>
      <c r="T5232" s="2">
        <v>0</v>
      </c>
      <c r="U5232" s="2">
        <v>302.74</v>
      </c>
      <c r="V5232" t="s">
        <v>55</v>
      </c>
    </row>
    <row r="5233" spans="1:22" ht="15.75" hidden="1" thickBot="1" x14ac:dyDescent="0.3">
      <c r="A5233" t="s">
        <v>7981</v>
      </c>
      <c r="B5233" s="6" t="s">
        <v>10302</v>
      </c>
      <c r="C5233" t="s">
        <v>1</v>
      </c>
      <c r="D5233" t="s">
        <v>7706</v>
      </c>
      <c r="E5233" t="s">
        <v>10329</v>
      </c>
      <c r="F5233" t="s">
        <v>10330</v>
      </c>
      <c r="G5233">
        <v>5982</v>
      </c>
      <c r="H5233">
        <v>5982</v>
      </c>
      <c r="I5233">
        <v>5982</v>
      </c>
      <c r="J5233">
        <v>5982</v>
      </c>
      <c r="K5233">
        <v>0</v>
      </c>
      <c r="L5233" s="2">
        <v>0</v>
      </c>
      <c r="M5233" s="2">
        <v>0</v>
      </c>
      <c r="N5233" s="2">
        <v>0</v>
      </c>
      <c r="O5233" s="2">
        <v>38</v>
      </c>
      <c r="P5233" s="2">
        <v>0</v>
      </c>
      <c r="Q5233" s="2">
        <v>0</v>
      </c>
      <c r="R5233" s="2">
        <v>0</v>
      </c>
      <c r="S5233" s="2">
        <v>0</v>
      </c>
      <c r="T5233" s="2">
        <v>0</v>
      </c>
      <c r="U5233" s="2">
        <v>38</v>
      </c>
      <c r="V5233" t="s">
        <v>55</v>
      </c>
    </row>
    <row r="5234" spans="1:22" ht="15.75" hidden="1" thickBot="1" x14ac:dyDescent="0.3">
      <c r="A5234" t="s">
        <v>7981</v>
      </c>
      <c r="B5234" s="6" t="s">
        <v>10302</v>
      </c>
      <c r="C5234" t="s">
        <v>1</v>
      </c>
      <c r="D5234" t="s">
        <v>7706</v>
      </c>
      <c r="E5234" t="s">
        <v>10329</v>
      </c>
      <c r="F5234" t="s">
        <v>10330</v>
      </c>
      <c r="G5234">
        <v>5981</v>
      </c>
      <c r="H5234">
        <v>5981</v>
      </c>
      <c r="I5234">
        <v>5981</v>
      </c>
      <c r="J5234">
        <v>5981</v>
      </c>
      <c r="K5234">
        <v>0</v>
      </c>
      <c r="L5234" s="2">
        <v>0</v>
      </c>
      <c r="M5234" s="2">
        <v>0</v>
      </c>
      <c r="N5234" s="2">
        <v>0</v>
      </c>
      <c r="O5234" s="2">
        <v>62.5</v>
      </c>
      <c r="P5234" s="2">
        <v>0</v>
      </c>
      <c r="Q5234" s="2">
        <v>0</v>
      </c>
      <c r="R5234" s="2">
        <v>0</v>
      </c>
      <c r="S5234" s="2">
        <v>0</v>
      </c>
      <c r="T5234" s="2">
        <v>0</v>
      </c>
      <c r="U5234" s="2">
        <v>62.5</v>
      </c>
      <c r="V5234" t="s">
        <v>55</v>
      </c>
    </row>
    <row r="5235" spans="1:22" ht="15.75" hidden="1" thickBot="1" x14ac:dyDescent="0.3">
      <c r="A5235" t="s">
        <v>7981</v>
      </c>
      <c r="B5235" s="6" t="s">
        <v>10302</v>
      </c>
      <c r="C5235" t="s">
        <v>1</v>
      </c>
      <c r="D5235" t="s">
        <v>7706</v>
      </c>
      <c r="E5235" t="s">
        <v>10329</v>
      </c>
      <c r="F5235" t="s">
        <v>10330</v>
      </c>
      <c r="G5235">
        <v>5980</v>
      </c>
      <c r="H5235">
        <v>5980</v>
      </c>
      <c r="I5235">
        <v>5980</v>
      </c>
      <c r="J5235">
        <v>5980</v>
      </c>
      <c r="K5235">
        <v>0</v>
      </c>
      <c r="L5235" s="2">
        <v>0</v>
      </c>
      <c r="M5235" s="2">
        <v>0</v>
      </c>
      <c r="N5235" s="2">
        <v>0</v>
      </c>
      <c r="O5235" s="2">
        <v>0</v>
      </c>
      <c r="P5235" s="2">
        <v>0</v>
      </c>
      <c r="Q5235" s="2">
        <v>0</v>
      </c>
      <c r="R5235" s="2">
        <v>0</v>
      </c>
      <c r="S5235" s="2">
        <v>0</v>
      </c>
      <c r="T5235" s="2">
        <v>0</v>
      </c>
      <c r="U5235" s="2">
        <v>0</v>
      </c>
      <c r="V5235" t="s">
        <v>55</v>
      </c>
    </row>
    <row r="5236" spans="1:22" ht="15.75" hidden="1" thickBot="1" x14ac:dyDescent="0.3">
      <c r="A5236" t="s">
        <v>7981</v>
      </c>
      <c r="B5236" s="6" t="s">
        <v>10302</v>
      </c>
      <c r="C5236" t="s">
        <v>1</v>
      </c>
      <c r="D5236" t="s">
        <v>7706</v>
      </c>
      <c r="E5236" t="s">
        <v>10329</v>
      </c>
      <c r="F5236" t="s">
        <v>10330</v>
      </c>
      <c r="G5236">
        <v>5979</v>
      </c>
      <c r="H5236">
        <v>5979</v>
      </c>
      <c r="I5236">
        <v>5979</v>
      </c>
      <c r="J5236">
        <v>5979</v>
      </c>
      <c r="K5236">
        <v>0</v>
      </c>
      <c r="L5236" s="2">
        <v>0</v>
      </c>
      <c r="M5236" s="2">
        <v>0</v>
      </c>
      <c r="N5236" s="2">
        <v>0</v>
      </c>
      <c r="O5236" s="2">
        <v>35</v>
      </c>
      <c r="P5236" s="2">
        <v>0</v>
      </c>
      <c r="Q5236" s="2">
        <v>0</v>
      </c>
      <c r="R5236" s="2">
        <v>0</v>
      </c>
      <c r="S5236" s="2">
        <v>0</v>
      </c>
      <c r="T5236" s="2">
        <v>0</v>
      </c>
      <c r="U5236" s="2">
        <v>35</v>
      </c>
      <c r="V5236" t="s">
        <v>55</v>
      </c>
    </row>
    <row r="5237" spans="1:22" ht="15.75" hidden="1" thickBot="1" x14ac:dyDescent="0.3">
      <c r="A5237" t="s">
        <v>7981</v>
      </c>
      <c r="B5237" s="6" t="s">
        <v>10302</v>
      </c>
      <c r="C5237" t="s">
        <v>1</v>
      </c>
      <c r="D5237" t="s">
        <v>7706</v>
      </c>
      <c r="E5237" t="s">
        <v>10329</v>
      </c>
      <c r="F5237" t="s">
        <v>10330</v>
      </c>
      <c r="G5237">
        <v>5978</v>
      </c>
      <c r="H5237">
        <v>5978</v>
      </c>
      <c r="I5237">
        <v>5978</v>
      </c>
      <c r="J5237">
        <v>5978</v>
      </c>
      <c r="K5237">
        <v>0</v>
      </c>
      <c r="L5237" s="2">
        <v>0</v>
      </c>
      <c r="M5237" s="2">
        <v>0</v>
      </c>
      <c r="N5237" s="2">
        <v>0</v>
      </c>
      <c r="O5237" s="2">
        <v>443</v>
      </c>
      <c r="P5237" s="2">
        <v>0</v>
      </c>
      <c r="Q5237" s="2">
        <v>0</v>
      </c>
      <c r="R5237" s="2">
        <v>0</v>
      </c>
      <c r="S5237" s="2">
        <v>0</v>
      </c>
      <c r="T5237" s="2">
        <v>0</v>
      </c>
      <c r="U5237" s="2">
        <v>443</v>
      </c>
      <c r="V5237" t="s">
        <v>55</v>
      </c>
    </row>
    <row r="5238" spans="1:22" ht="15.75" hidden="1" thickBot="1" x14ac:dyDescent="0.3">
      <c r="A5238" t="s">
        <v>7981</v>
      </c>
      <c r="B5238" s="6" t="s">
        <v>10302</v>
      </c>
      <c r="C5238" t="s">
        <v>1</v>
      </c>
      <c r="D5238" t="s">
        <v>7706</v>
      </c>
      <c r="E5238" t="s">
        <v>10329</v>
      </c>
      <c r="F5238" t="s">
        <v>10330</v>
      </c>
      <c r="G5238">
        <v>5977</v>
      </c>
      <c r="H5238">
        <v>5977</v>
      </c>
      <c r="I5238">
        <v>5977</v>
      </c>
      <c r="J5238">
        <v>5977</v>
      </c>
      <c r="K5238">
        <v>0</v>
      </c>
      <c r="L5238" s="2">
        <v>0</v>
      </c>
      <c r="M5238" s="2">
        <v>0</v>
      </c>
      <c r="N5238" s="2">
        <v>0</v>
      </c>
      <c r="O5238" s="2">
        <v>209.6</v>
      </c>
      <c r="P5238" s="2">
        <v>0</v>
      </c>
      <c r="Q5238" s="2">
        <v>0</v>
      </c>
      <c r="R5238" s="2">
        <v>0</v>
      </c>
      <c r="S5238" s="2">
        <v>0</v>
      </c>
      <c r="T5238" s="2">
        <v>0</v>
      </c>
      <c r="U5238" s="2">
        <v>209.6</v>
      </c>
      <c r="V5238" t="s">
        <v>55</v>
      </c>
    </row>
    <row r="5239" spans="1:22" ht="15.75" hidden="1" thickBot="1" x14ac:dyDescent="0.3">
      <c r="A5239" t="s">
        <v>7981</v>
      </c>
      <c r="B5239" s="6" t="s">
        <v>10302</v>
      </c>
      <c r="C5239" t="s">
        <v>1</v>
      </c>
      <c r="D5239" t="s">
        <v>7706</v>
      </c>
      <c r="E5239" t="s">
        <v>10329</v>
      </c>
      <c r="F5239" t="s">
        <v>10330</v>
      </c>
      <c r="G5239">
        <v>5976</v>
      </c>
      <c r="H5239">
        <v>5976</v>
      </c>
      <c r="I5239">
        <v>5976</v>
      </c>
      <c r="J5239">
        <v>5976</v>
      </c>
      <c r="K5239">
        <v>0</v>
      </c>
      <c r="L5239" s="2">
        <v>0</v>
      </c>
      <c r="M5239" s="2">
        <v>0</v>
      </c>
      <c r="N5239" s="2">
        <v>0</v>
      </c>
      <c r="O5239" s="2">
        <v>175.08</v>
      </c>
      <c r="P5239" s="2">
        <v>0</v>
      </c>
      <c r="Q5239" s="2">
        <v>0</v>
      </c>
      <c r="R5239" s="2">
        <v>0</v>
      </c>
      <c r="S5239" s="2">
        <v>0</v>
      </c>
      <c r="T5239" s="2">
        <v>0</v>
      </c>
      <c r="U5239" s="2">
        <v>175.08</v>
      </c>
      <c r="V5239" t="s">
        <v>55</v>
      </c>
    </row>
    <row r="5240" spans="1:22" ht="15.75" hidden="1" thickBot="1" x14ac:dyDescent="0.3">
      <c r="A5240" t="s">
        <v>7981</v>
      </c>
      <c r="B5240" s="6" t="s">
        <v>10302</v>
      </c>
      <c r="C5240" t="s">
        <v>1</v>
      </c>
      <c r="D5240" t="s">
        <v>7706</v>
      </c>
      <c r="E5240" t="s">
        <v>10329</v>
      </c>
      <c r="F5240" t="s">
        <v>10330</v>
      </c>
      <c r="G5240">
        <v>5975</v>
      </c>
      <c r="H5240">
        <v>5975</v>
      </c>
      <c r="I5240">
        <v>5975</v>
      </c>
      <c r="J5240">
        <v>5975</v>
      </c>
      <c r="K5240">
        <v>0</v>
      </c>
      <c r="L5240" s="2">
        <v>0</v>
      </c>
      <c r="M5240" s="2">
        <v>0</v>
      </c>
      <c r="N5240" s="2">
        <v>0</v>
      </c>
      <c r="O5240" s="2">
        <v>503.9</v>
      </c>
      <c r="P5240" s="2">
        <v>0</v>
      </c>
      <c r="Q5240" s="2">
        <v>0</v>
      </c>
      <c r="R5240" s="2">
        <v>0</v>
      </c>
      <c r="S5240" s="2">
        <v>0</v>
      </c>
      <c r="T5240" s="2">
        <v>0</v>
      </c>
      <c r="U5240" s="2">
        <v>503.9</v>
      </c>
      <c r="V5240" t="s">
        <v>55</v>
      </c>
    </row>
    <row r="5241" spans="1:22" ht="15.75" hidden="1" thickBot="1" x14ac:dyDescent="0.3">
      <c r="A5241" t="s">
        <v>7981</v>
      </c>
      <c r="B5241" s="6" t="s">
        <v>10302</v>
      </c>
      <c r="C5241" t="s">
        <v>1</v>
      </c>
      <c r="D5241" t="s">
        <v>7706</v>
      </c>
      <c r="E5241" t="s">
        <v>10329</v>
      </c>
      <c r="F5241" t="s">
        <v>10330</v>
      </c>
      <c r="G5241">
        <v>5974</v>
      </c>
      <c r="H5241">
        <v>5974</v>
      </c>
      <c r="I5241">
        <v>5974</v>
      </c>
      <c r="J5241">
        <v>5974</v>
      </c>
      <c r="K5241">
        <v>0</v>
      </c>
      <c r="L5241" s="2">
        <v>0</v>
      </c>
      <c r="M5241" s="2">
        <v>0</v>
      </c>
      <c r="N5241" s="2">
        <v>0</v>
      </c>
      <c r="O5241" s="2">
        <v>335.72</v>
      </c>
      <c r="P5241" s="2">
        <v>0</v>
      </c>
      <c r="Q5241" s="2">
        <v>0</v>
      </c>
      <c r="R5241" s="2">
        <v>0</v>
      </c>
      <c r="S5241" s="2">
        <v>0</v>
      </c>
      <c r="T5241" s="2">
        <v>0</v>
      </c>
      <c r="U5241" s="2">
        <v>335.72</v>
      </c>
      <c r="V5241" t="s">
        <v>55</v>
      </c>
    </row>
    <row r="5242" spans="1:22" ht="15.75" hidden="1" thickBot="1" x14ac:dyDescent="0.3">
      <c r="A5242" t="s">
        <v>7981</v>
      </c>
      <c r="B5242" s="6" t="s">
        <v>10302</v>
      </c>
      <c r="C5242" t="s">
        <v>1</v>
      </c>
      <c r="D5242" t="s">
        <v>7706</v>
      </c>
      <c r="E5242" t="s">
        <v>10329</v>
      </c>
      <c r="F5242" t="s">
        <v>10330</v>
      </c>
      <c r="G5242">
        <v>5973</v>
      </c>
      <c r="H5242">
        <v>5973</v>
      </c>
      <c r="I5242">
        <v>5973</v>
      </c>
      <c r="J5242">
        <v>5973</v>
      </c>
      <c r="K5242">
        <v>0</v>
      </c>
      <c r="L5242" s="2">
        <v>0</v>
      </c>
      <c r="M5242" s="2">
        <v>0</v>
      </c>
      <c r="N5242" s="2">
        <v>0</v>
      </c>
      <c r="O5242" s="2">
        <v>43.3</v>
      </c>
      <c r="P5242" s="2">
        <v>0</v>
      </c>
      <c r="Q5242" s="2">
        <v>0</v>
      </c>
      <c r="R5242" s="2">
        <v>0</v>
      </c>
      <c r="S5242" s="2">
        <v>0</v>
      </c>
      <c r="T5242" s="2">
        <v>0</v>
      </c>
      <c r="U5242" s="2">
        <v>43.3</v>
      </c>
      <c r="V5242" t="s">
        <v>55</v>
      </c>
    </row>
    <row r="5243" spans="1:22" ht="15.75" hidden="1" thickBot="1" x14ac:dyDescent="0.3">
      <c r="A5243" t="s">
        <v>7981</v>
      </c>
      <c r="B5243" s="6" t="s">
        <v>10302</v>
      </c>
      <c r="C5243" t="s">
        <v>1</v>
      </c>
      <c r="D5243" t="s">
        <v>7706</v>
      </c>
      <c r="E5243" t="s">
        <v>10329</v>
      </c>
      <c r="F5243" t="s">
        <v>10330</v>
      </c>
      <c r="G5243">
        <v>5972</v>
      </c>
      <c r="H5243">
        <v>5972</v>
      </c>
      <c r="I5243">
        <v>5972</v>
      </c>
      <c r="J5243">
        <v>5972</v>
      </c>
      <c r="K5243">
        <v>0</v>
      </c>
      <c r="L5243" s="2">
        <v>0</v>
      </c>
      <c r="M5243" s="2">
        <v>0</v>
      </c>
      <c r="N5243" s="2">
        <v>0</v>
      </c>
      <c r="O5243" s="2">
        <v>284</v>
      </c>
      <c r="P5243" s="2">
        <v>0</v>
      </c>
      <c r="Q5243" s="2">
        <v>0</v>
      </c>
      <c r="R5243" s="2">
        <v>0</v>
      </c>
      <c r="S5243" s="2">
        <v>0</v>
      </c>
      <c r="T5243" s="2">
        <v>0</v>
      </c>
      <c r="U5243" s="2">
        <v>284</v>
      </c>
      <c r="V5243" t="s">
        <v>55</v>
      </c>
    </row>
    <row r="5244" spans="1:22" ht="15.75" hidden="1" thickBot="1" x14ac:dyDescent="0.3">
      <c r="A5244" t="s">
        <v>7981</v>
      </c>
      <c r="B5244" s="6" t="s">
        <v>10302</v>
      </c>
      <c r="C5244" t="s">
        <v>1</v>
      </c>
      <c r="D5244" t="s">
        <v>7706</v>
      </c>
      <c r="E5244" t="s">
        <v>10329</v>
      </c>
      <c r="F5244" t="s">
        <v>10330</v>
      </c>
      <c r="G5244">
        <v>5971</v>
      </c>
      <c r="H5244">
        <v>5971</v>
      </c>
      <c r="I5244">
        <v>5971</v>
      </c>
      <c r="J5244">
        <v>5971</v>
      </c>
      <c r="K5244">
        <v>0</v>
      </c>
      <c r="L5244" s="2">
        <v>0</v>
      </c>
      <c r="M5244" s="2">
        <v>0</v>
      </c>
      <c r="N5244" s="2">
        <v>0</v>
      </c>
      <c r="O5244" s="2">
        <v>53.5</v>
      </c>
      <c r="P5244" s="2">
        <v>0</v>
      </c>
      <c r="Q5244" s="2">
        <v>0</v>
      </c>
      <c r="R5244" s="2">
        <v>0</v>
      </c>
      <c r="S5244" s="2">
        <v>0</v>
      </c>
      <c r="T5244" s="2">
        <v>0</v>
      </c>
      <c r="U5244" s="2">
        <v>53.5</v>
      </c>
      <c r="V5244" t="s">
        <v>55</v>
      </c>
    </row>
    <row r="5245" spans="1:22" ht="15.75" hidden="1" thickBot="1" x14ac:dyDescent="0.3">
      <c r="A5245" t="s">
        <v>7981</v>
      </c>
      <c r="B5245" s="6" t="s">
        <v>10302</v>
      </c>
      <c r="C5245" t="s">
        <v>1</v>
      </c>
      <c r="D5245" t="s">
        <v>7706</v>
      </c>
      <c r="E5245" t="s">
        <v>10329</v>
      </c>
      <c r="F5245" t="s">
        <v>10330</v>
      </c>
      <c r="G5245">
        <v>5970</v>
      </c>
      <c r="H5245">
        <v>5970</v>
      </c>
      <c r="I5245">
        <v>5970</v>
      </c>
      <c r="J5245">
        <v>5970</v>
      </c>
      <c r="K5245">
        <v>0</v>
      </c>
      <c r="L5245" s="2">
        <v>0</v>
      </c>
      <c r="M5245" s="2">
        <v>0</v>
      </c>
      <c r="N5245" s="2">
        <v>0</v>
      </c>
      <c r="O5245" s="2">
        <v>550</v>
      </c>
      <c r="P5245" s="2">
        <v>0</v>
      </c>
      <c r="Q5245" s="2">
        <v>0</v>
      </c>
      <c r="R5245" s="2">
        <v>0</v>
      </c>
      <c r="S5245" s="2">
        <v>0</v>
      </c>
      <c r="T5245" s="2">
        <v>0</v>
      </c>
      <c r="U5245" s="2">
        <v>550</v>
      </c>
      <c r="V5245" t="s">
        <v>55</v>
      </c>
    </row>
    <row r="5246" spans="1:22" ht="15.75" hidden="1" thickBot="1" x14ac:dyDescent="0.3">
      <c r="A5246" t="s">
        <v>7981</v>
      </c>
      <c r="B5246" s="6" t="s">
        <v>10302</v>
      </c>
      <c r="C5246" t="s">
        <v>1</v>
      </c>
      <c r="D5246" t="s">
        <v>7706</v>
      </c>
      <c r="E5246" t="s">
        <v>10329</v>
      </c>
      <c r="F5246" t="s">
        <v>10330</v>
      </c>
      <c r="G5246">
        <v>5969</v>
      </c>
      <c r="H5246">
        <v>5969</v>
      </c>
      <c r="I5246">
        <v>5969</v>
      </c>
      <c r="J5246">
        <v>5969</v>
      </c>
      <c r="K5246">
        <v>0</v>
      </c>
      <c r="L5246" s="2">
        <v>0</v>
      </c>
      <c r="M5246" s="2">
        <v>0</v>
      </c>
      <c r="N5246" s="2">
        <v>0</v>
      </c>
      <c r="O5246" s="2">
        <v>98</v>
      </c>
      <c r="P5246" s="2">
        <v>0</v>
      </c>
      <c r="Q5246" s="2">
        <v>0</v>
      </c>
      <c r="R5246" s="2">
        <v>0</v>
      </c>
      <c r="S5246" s="2">
        <v>0</v>
      </c>
      <c r="T5246" s="2">
        <v>0</v>
      </c>
      <c r="U5246" s="2">
        <v>98</v>
      </c>
      <c r="V5246" t="s">
        <v>55</v>
      </c>
    </row>
    <row r="5247" spans="1:22" ht="15.75" hidden="1" thickBot="1" x14ac:dyDescent="0.3">
      <c r="A5247" t="s">
        <v>7981</v>
      </c>
      <c r="B5247" s="6" t="s">
        <v>10302</v>
      </c>
      <c r="C5247" t="s">
        <v>1</v>
      </c>
      <c r="D5247" t="s">
        <v>7706</v>
      </c>
      <c r="E5247" t="s">
        <v>10329</v>
      </c>
      <c r="F5247" t="s">
        <v>10330</v>
      </c>
      <c r="G5247">
        <v>5968</v>
      </c>
      <c r="H5247">
        <v>5968</v>
      </c>
      <c r="I5247">
        <v>5968</v>
      </c>
      <c r="J5247">
        <v>5968</v>
      </c>
      <c r="K5247">
        <v>0</v>
      </c>
      <c r="L5247" s="2">
        <v>0</v>
      </c>
      <c r="M5247" s="2">
        <v>0</v>
      </c>
      <c r="N5247" s="2">
        <v>0</v>
      </c>
      <c r="O5247" s="2">
        <v>55</v>
      </c>
      <c r="P5247" s="2">
        <v>0</v>
      </c>
      <c r="Q5247" s="2">
        <v>0</v>
      </c>
      <c r="R5247" s="2">
        <v>0</v>
      </c>
      <c r="S5247" s="2">
        <v>0</v>
      </c>
      <c r="T5247" s="2">
        <v>0</v>
      </c>
      <c r="U5247" s="2">
        <v>55</v>
      </c>
      <c r="V5247" t="s">
        <v>55</v>
      </c>
    </row>
    <row r="5248" spans="1:22" ht="15.75" hidden="1" thickBot="1" x14ac:dyDescent="0.3">
      <c r="A5248" t="s">
        <v>7981</v>
      </c>
      <c r="B5248" s="6" t="s">
        <v>10302</v>
      </c>
      <c r="C5248" t="s">
        <v>1</v>
      </c>
      <c r="D5248" t="s">
        <v>7706</v>
      </c>
      <c r="E5248" t="s">
        <v>10329</v>
      </c>
      <c r="F5248" t="s">
        <v>10330</v>
      </c>
      <c r="G5248">
        <v>5967</v>
      </c>
      <c r="H5248">
        <v>5967</v>
      </c>
      <c r="I5248">
        <v>5967</v>
      </c>
      <c r="J5248">
        <v>5967</v>
      </c>
      <c r="K5248">
        <v>0</v>
      </c>
      <c r="L5248" s="2">
        <v>0</v>
      </c>
      <c r="M5248" s="2">
        <v>0</v>
      </c>
      <c r="N5248" s="2">
        <v>0</v>
      </c>
      <c r="O5248" s="2">
        <v>27</v>
      </c>
      <c r="P5248" s="2">
        <v>0</v>
      </c>
      <c r="Q5248" s="2">
        <v>0</v>
      </c>
      <c r="R5248" s="2">
        <v>0</v>
      </c>
      <c r="S5248" s="2">
        <v>0</v>
      </c>
      <c r="T5248" s="2">
        <v>0</v>
      </c>
      <c r="U5248" s="2">
        <v>27</v>
      </c>
      <c r="V5248" t="s">
        <v>55</v>
      </c>
    </row>
    <row r="5249" spans="1:22" ht="15.75" hidden="1" thickBot="1" x14ac:dyDescent="0.3">
      <c r="A5249" t="s">
        <v>7981</v>
      </c>
      <c r="B5249" s="6" t="s">
        <v>10302</v>
      </c>
      <c r="C5249" t="s">
        <v>1</v>
      </c>
      <c r="D5249" t="s">
        <v>7706</v>
      </c>
      <c r="E5249" t="s">
        <v>10329</v>
      </c>
      <c r="F5249" t="s">
        <v>10330</v>
      </c>
      <c r="G5249">
        <v>5966</v>
      </c>
      <c r="H5249">
        <v>5966</v>
      </c>
      <c r="I5249">
        <v>5966</v>
      </c>
      <c r="J5249">
        <v>5966</v>
      </c>
      <c r="K5249">
        <v>0</v>
      </c>
      <c r="L5249" s="2">
        <v>0</v>
      </c>
      <c r="M5249" s="2">
        <v>0</v>
      </c>
      <c r="N5249" s="2">
        <v>0</v>
      </c>
      <c r="O5249" s="2">
        <v>138</v>
      </c>
      <c r="P5249" s="2">
        <v>0</v>
      </c>
      <c r="Q5249" s="2">
        <v>0</v>
      </c>
      <c r="R5249" s="2">
        <v>0</v>
      </c>
      <c r="S5249" s="2">
        <v>0</v>
      </c>
      <c r="T5249" s="2">
        <v>0</v>
      </c>
      <c r="U5249" s="2">
        <v>138</v>
      </c>
      <c r="V5249" t="s">
        <v>55</v>
      </c>
    </row>
    <row r="5250" spans="1:22" ht="15.75" hidden="1" thickBot="1" x14ac:dyDescent="0.3">
      <c r="A5250" t="s">
        <v>7981</v>
      </c>
      <c r="B5250" s="6" t="s">
        <v>10302</v>
      </c>
      <c r="C5250" t="s">
        <v>1</v>
      </c>
      <c r="D5250" t="s">
        <v>7706</v>
      </c>
      <c r="E5250" t="s">
        <v>10329</v>
      </c>
      <c r="F5250" t="s">
        <v>10330</v>
      </c>
      <c r="G5250">
        <v>5965</v>
      </c>
      <c r="H5250">
        <v>5965</v>
      </c>
      <c r="I5250">
        <v>5965</v>
      </c>
      <c r="J5250">
        <v>5965</v>
      </c>
      <c r="K5250">
        <v>0</v>
      </c>
      <c r="L5250" s="2">
        <v>0</v>
      </c>
      <c r="M5250" s="2">
        <v>0</v>
      </c>
      <c r="N5250" s="2">
        <v>0</v>
      </c>
      <c r="O5250" s="2">
        <v>18</v>
      </c>
      <c r="P5250" s="2">
        <v>0</v>
      </c>
      <c r="Q5250" s="2">
        <v>0</v>
      </c>
      <c r="R5250" s="2">
        <v>0</v>
      </c>
      <c r="S5250" s="2">
        <v>0</v>
      </c>
      <c r="T5250" s="2">
        <v>0</v>
      </c>
      <c r="U5250" s="2">
        <v>18</v>
      </c>
      <c r="V5250" t="s">
        <v>55</v>
      </c>
    </row>
    <row r="5251" spans="1:22" ht="15.75" hidden="1" thickBot="1" x14ac:dyDescent="0.3">
      <c r="A5251" t="s">
        <v>7981</v>
      </c>
      <c r="B5251" s="6" t="s">
        <v>10302</v>
      </c>
      <c r="C5251" t="s">
        <v>1</v>
      </c>
      <c r="D5251" t="s">
        <v>7706</v>
      </c>
      <c r="E5251" t="s">
        <v>10329</v>
      </c>
      <c r="F5251" t="s">
        <v>10330</v>
      </c>
      <c r="G5251">
        <v>5964</v>
      </c>
      <c r="H5251">
        <v>5964</v>
      </c>
      <c r="I5251">
        <v>5964</v>
      </c>
      <c r="J5251">
        <v>5964</v>
      </c>
      <c r="K5251">
        <v>0</v>
      </c>
      <c r="L5251" s="2">
        <v>0</v>
      </c>
      <c r="M5251" s="2">
        <v>0</v>
      </c>
      <c r="N5251" s="2">
        <v>0</v>
      </c>
      <c r="O5251" s="2">
        <v>138</v>
      </c>
      <c r="P5251" s="2">
        <v>0</v>
      </c>
      <c r="Q5251" s="2">
        <v>0</v>
      </c>
      <c r="R5251" s="2">
        <v>0</v>
      </c>
      <c r="S5251" s="2">
        <v>0</v>
      </c>
      <c r="T5251" s="2">
        <v>0</v>
      </c>
      <c r="U5251" s="2">
        <v>138</v>
      </c>
      <c r="V5251" t="s">
        <v>55</v>
      </c>
    </row>
    <row r="5252" spans="1:22" ht="15.75" hidden="1" thickBot="1" x14ac:dyDescent="0.3">
      <c r="A5252" t="s">
        <v>7981</v>
      </c>
      <c r="B5252" s="6" t="s">
        <v>10302</v>
      </c>
      <c r="C5252" t="s">
        <v>1</v>
      </c>
      <c r="D5252" t="s">
        <v>7706</v>
      </c>
      <c r="E5252" t="s">
        <v>10329</v>
      </c>
      <c r="F5252" t="s">
        <v>10330</v>
      </c>
      <c r="G5252">
        <v>5963</v>
      </c>
      <c r="H5252">
        <v>5963</v>
      </c>
      <c r="I5252">
        <v>5963</v>
      </c>
      <c r="J5252">
        <v>5963</v>
      </c>
      <c r="K5252">
        <v>0</v>
      </c>
      <c r="L5252" s="2">
        <v>0</v>
      </c>
      <c r="M5252" s="2">
        <v>0</v>
      </c>
      <c r="N5252" s="2">
        <v>0</v>
      </c>
      <c r="O5252" s="2">
        <v>805.2</v>
      </c>
      <c r="P5252" s="2">
        <v>0</v>
      </c>
      <c r="Q5252" s="2">
        <v>0</v>
      </c>
      <c r="R5252" s="2">
        <v>0</v>
      </c>
      <c r="S5252" s="2">
        <v>0</v>
      </c>
      <c r="T5252" s="2">
        <v>0</v>
      </c>
      <c r="U5252" s="2">
        <v>805.2</v>
      </c>
      <c r="V5252" t="s">
        <v>55</v>
      </c>
    </row>
    <row r="5253" spans="1:22" ht="15.75" hidden="1" thickBot="1" x14ac:dyDescent="0.3">
      <c r="A5253" t="s">
        <v>7981</v>
      </c>
      <c r="B5253" s="6" t="s">
        <v>10302</v>
      </c>
      <c r="C5253" t="s">
        <v>1</v>
      </c>
      <c r="D5253" t="s">
        <v>7706</v>
      </c>
      <c r="E5253" t="s">
        <v>10329</v>
      </c>
      <c r="F5253" t="s">
        <v>10330</v>
      </c>
      <c r="G5253">
        <v>5962</v>
      </c>
      <c r="H5253">
        <v>5962</v>
      </c>
      <c r="I5253">
        <v>5962</v>
      </c>
      <c r="J5253">
        <v>5962</v>
      </c>
      <c r="K5253">
        <v>0</v>
      </c>
      <c r="L5253" s="2">
        <v>0</v>
      </c>
      <c r="M5253" s="2">
        <v>0</v>
      </c>
      <c r="N5253" s="2">
        <v>0</v>
      </c>
      <c r="O5253" s="2">
        <v>50.36</v>
      </c>
      <c r="P5253" s="2">
        <v>0</v>
      </c>
      <c r="Q5253" s="2">
        <v>0</v>
      </c>
      <c r="R5253" s="2">
        <v>0</v>
      </c>
      <c r="S5253" s="2">
        <v>0</v>
      </c>
      <c r="T5253" s="2">
        <v>0</v>
      </c>
      <c r="U5253" s="2">
        <v>50.36</v>
      </c>
      <c r="V5253" t="s">
        <v>55</v>
      </c>
    </row>
    <row r="5254" spans="1:22" ht="15.75" hidden="1" thickBot="1" x14ac:dyDescent="0.3">
      <c r="A5254" t="s">
        <v>7981</v>
      </c>
      <c r="B5254" s="6" t="s">
        <v>10302</v>
      </c>
      <c r="C5254" t="s">
        <v>1</v>
      </c>
      <c r="D5254" t="s">
        <v>7706</v>
      </c>
      <c r="E5254" t="s">
        <v>10329</v>
      </c>
      <c r="F5254" t="s">
        <v>10330</v>
      </c>
      <c r="G5254">
        <v>5961</v>
      </c>
      <c r="H5254">
        <v>5961</v>
      </c>
      <c r="I5254">
        <v>5961</v>
      </c>
      <c r="J5254">
        <v>5961</v>
      </c>
      <c r="K5254">
        <v>0</v>
      </c>
      <c r="L5254" s="2">
        <v>0</v>
      </c>
      <c r="M5254" s="2">
        <v>0</v>
      </c>
      <c r="N5254" s="2">
        <v>0</v>
      </c>
      <c r="O5254" s="2">
        <v>540.5</v>
      </c>
      <c r="P5254" s="2">
        <v>0</v>
      </c>
      <c r="Q5254" s="2">
        <v>0</v>
      </c>
      <c r="R5254" s="2">
        <v>0</v>
      </c>
      <c r="S5254" s="2">
        <v>0</v>
      </c>
      <c r="T5254" s="2">
        <v>0</v>
      </c>
      <c r="U5254" s="2">
        <v>540.5</v>
      </c>
      <c r="V5254" t="s">
        <v>55</v>
      </c>
    </row>
    <row r="5255" spans="1:22" ht="15.75" hidden="1" thickBot="1" x14ac:dyDescent="0.3">
      <c r="A5255" t="s">
        <v>7981</v>
      </c>
      <c r="B5255" s="6" t="s">
        <v>10302</v>
      </c>
      <c r="C5255" t="s">
        <v>1</v>
      </c>
      <c r="D5255" t="s">
        <v>7706</v>
      </c>
      <c r="E5255" t="s">
        <v>10329</v>
      </c>
      <c r="F5255" t="s">
        <v>10330</v>
      </c>
      <c r="G5255">
        <v>5960</v>
      </c>
      <c r="H5255">
        <v>5960</v>
      </c>
      <c r="I5255">
        <v>5960</v>
      </c>
      <c r="J5255">
        <v>5960</v>
      </c>
      <c r="K5255">
        <v>0</v>
      </c>
      <c r="L5255" s="2">
        <v>0</v>
      </c>
      <c r="M5255" s="2">
        <v>0</v>
      </c>
      <c r="N5255" s="2">
        <v>0</v>
      </c>
      <c r="O5255" s="2">
        <v>6.75</v>
      </c>
      <c r="P5255" s="2">
        <v>0</v>
      </c>
      <c r="Q5255" s="2">
        <v>0</v>
      </c>
      <c r="R5255" s="2">
        <v>0</v>
      </c>
      <c r="S5255" s="2">
        <v>0</v>
      </c>
      <c r="T5255" s="2">
        <v>0</v>
      </c>
      <c r="U5255" s="2">
        <v>6.75</v>
      </c>
      <c r="V5255" t="s">
        <v>55</v>
      </c>
    </row>
    <row r="5256" spans="1:22" ht="15.75" hidden="1" thickBot="1" x14ac:dyDescent="0.3">
      <c r="A5256" t="s">
        <v>7981</v>
      </c>
      <c r="B5256" s="6" t="s">
        <v>10302</v>
      </c>
      <c r="C5256" t="s">
        <v>1</v>
      </c>
      <c r="D5256" t="s">
        <v>7706</v>
      </c>
      <c r="E5256" t="s">
        <v>10329</v>
      </c>
      <c r="F5256" t="s">
        <v>10330</v>
      </c>
      <c r="G5256">
        <v>5959</v>
      </c>
      <c r="H5256">
        <v>5959</v>
      </c>
      <c r="I5256">
        <v>5959</v>
      </c>
      <c r="J5256">
        <v>5959</v>
      </c>
      <c r="K5256">
        <v>0</v>
      </c>
      <c r="L5256" s="2">
        <v>0</v>
      </c>
      <c r="M5256" s="2">
        <v>0</v>
      </c>
      <c r="N5256" s="2">
        <v>0</v>
      </c>
      <c r="O5256" s="2">
        <v>480</v>
      </c>
      <c r="P5256" s="2">
        <v>0</v>
      </c>
      <c r="Q5256" s="2">
        <v>0</v>
      </c>
      <c r="R5256" s="2">
        <v>0</v>
      </c>
      <c r="S5256" s="2">
        <v>0</v>
      </c>
      <c r="T5256" s="2">
        <v>0</v>
      </c>
      <c r="U5256" s="2">
        <v>480</v>
      </c>
      <c r="V5256" t="s">
        <v>55</v>
      </c>
    </row>
    <row r="5257" spans="1:22" ht="15.75" hidden="1" thickBot="1" x14ac:dyDescent="0.3">
      <c r="A5257" t="s">
        <v>7981</v>
      </c>
      <c r="B5257" s="6" t="s">
        <v>10302</v>
      </c>
      <c r="C5257" t="s">
        <v>1</v>
      </c>
      <c r="D5257" t="s">
        <v>7706</v>
      </c>
      <c r="E5257" t="s">
        <v>10329</v>
      </c>
      <c r="F5257" t="s">
        <v>10330</v>
      </c>
      <c r="G5257">
        <v>5958</v>
      </c>
      <c r="H5257">
        <v>5958</v>
      </c>
      <c r="I5257">
        <v>5958</v>
      </c>
      <c r="J5257">
        <v>5958</v>
      </c>
      <c r="K5257">
        <v>0</v>
      </c>
      <c r="L5257" s="2">
        <v>0</v>
      </c>
      <c r="M5257" s="2">
        <v>0</v>
      </c>
      <c r="N5257" s="2">
        <v>0</v>
      </c>
      <c r="O5257" s="2">
        <v>76</v>
      </c>
      <c r="P5257" s="2">
        <v>0</v>
      </c>
      <c r="Q5257" s="2">
        <v>0</v>
      </c>
      <c r="R5257" s="2">
        <v>0</v>
      </c>
      <c r="S5257" s="2">
        <v>0</v>
      </c>
      <c r="T5257" s="2">
        <v>0</v>
      </c>
      <c r="U5257" s="2">
        <v>76</v>
      </c>
      <c r="V5257" t="s">
        <v>55</v>
      </c>
    </row>
    <row r="5258" spans="1:22" ht="15.75" hidden="1" thickBot="1" x14ac:dyDescent="0.3">
      <c r="A5258" t="s">
        <v>7981</v>
      </c>
      <c r="B5258" s="6" t="s">
        <v>10302</v>
      </c>
      <c r="C5258" t="s">
        <v>1</v>
      </c>
      <c r="D5258" t="s">
        <v>7706</v>
      </c>
      <c r="E5258" t="s">
        <v>10329</v>
      </c>
      <c r="F5258" t="s">
        <v>10330</v>
      </c>
      <c r="G5258">
        <v>5957</v>
      </c>
      <c r="H5258">
        <v>5957</v>
      </c>
      <c r="I5258">
        <v>5957</v>
      </c>
      <c r="J5258">
        <v>5957</v>
      </c>
      <c r="K5258">
        <v>0</v>
      </c>
      <c r="L5258" s="2">
        <v>0</v>
      </c>
      <c r="M5258" s="2">
        <v>0</v>
      </c>
      <c r="N5258" s="2">
        <v>0</v>
      </c>
      <c r="O5258" s="2">
        <v>407</v>
      </c>
      <c r="P5258" s="2">
        <v>0</v>
      </c>
      <c r="Q5258" s="2">
        <v>0</v>
      </c>
      <c r="R5258" s="2">
        <v>0</v>
      </c>
      <c r="S5258" s="2">
        <v>0</v>
      </c>
      <c r="T5258" s="2">
        <v>0</v>
      </c>
      <c r="U5258" s="2">
        <v>407</v>
      </c>
      <c r="V5258" t="s">
        <v>55</v>
      </c>
    </row>
    <row r="5259" spans="1:22" ht="15.75" hidden="1" thickBot="1" x14ac:dyDescent="0.3">
      <c r="A5259" t="s">
        <v>7981</v>
      </c>
      <c r="B5259" s="6" t="s">
        <v>10302</v>
      </c>
      <c r="C5259" t="s">
        <v>1</v>
      </c>
      <c r="D5259" t="s">
        <v>7706</v>
      </c>
      <c r="E5259" t="s">
        <v>10329</v>
      </c>
      <c r="F5259" t="s">
        <v>10330</v>
      </c>
      <c r="G5259">
        <v>5956</v>
      </c>
      <c r="H5259">
        <v>5956</v>
      </c>
      <c r="I5259">
        <v>5956</v>
      </c>
      <c r="J5259">
        <v>5956</v>
      </c>
      <c r="K5259">
        <v>0</v>
      </c>
      <c r="L5259" s="2">
        <v>0</v>
      </c>
      <c r="M5259" s="2">
        <v>0</v>
      </c>
      <c r="N5259" s="2">
        <v>0</v>
      </c>
      <c r="O5259" s="2">
        <v>469.75</v>
      </c>
      <c r="P5259" s="2">
        <v>0</v>
      </c>
      <c r="Q5259" s="2">
        <v>0</v>
      </c>
      <c r="R5259" s="2">
        <v>0</v>
      </c>
      <c r="S5259" s="2">
        <v>0</v>
      </c>
      <c r="T5259" s="2">
        <v>0</v>
      </c>
      <c r="U5259" s="2">
        <v>469.75</v>
      </c>
      <c r="V5259" t="s">
        <v>55</v>
      </c>
    </row>
    <row r="5260" spans="1:22" ht="15.75" hidden="1" thickBot="1" x14ac:dyDescent="0.3">
      <c r="A5260" t="s">
        <v>7981</v>
      </c>
      <c r="B5260" s="6" t="s">
        <v>10302</v>
      </c>
      <c r="C5260" t="s">
        <v>1</v>
      </c>
      <c r="D5260" t="s">
        <v>7706</v>
      </c>
      <c r="E5260" t="s">
        <v>10329</v>
      </c>
      <c r="F5260" t="s">
        <v>10330</v>
      </c>
      <c r="G5260">
        <v>5955</v>
      </c>
      <c r="H5260">
        <v>5955</v>
      </c>
      <c r="I5260">
        <v>5955</v>
      </c>
      <c r="J5260">
        <v>5955</v>
      </c>
      <c r="K5260">
        <v>0</v>
      </c>
      <c r="L5260" s="2">
        <v>0</v>
      </c>
      <c r="M5260" s="2">
        <v>0</v>
      </c>
      <c r="N5260" s="2">
        <v>0</v>
      </c>
      <c r="O5260" s="2">
        <v>385.4</v>
      </c>
      <c r="P5260" s="2">
        <v>0</v>
      </c>
      <c r="Q5260" s="2">
        <v>0</v>
      </c>
      <c r="R5260" s="2">
        <v>0</v>
      </c>
      <c r="S5260" s="2">
        <v>0</v>
      </c>
      <c r="T5260" s="2">
        <v>0</v>
      </c>
      <c r="U5260" s="2">
        <v>385.4</v>
      </c>
      <c r="V5260" t="s">
        <v>55</v>
      </c>
    </row>
    <row r="5261" spans="1:22" ht="15.75" hidden="1" thickBot="1" x14ac:dyDescent="0.3">
      <c r="A5261" t="s">
        <v>7981</v>
      </c>
      <c r="B5261" s="6" t="s">
        <v>10302</v>
      </c>
      <c r="C5261" t="s">
        <v>1</v>
      </c>
      <c r="D5261" t="s">
        <v>7706</v>
      </c>
      <c r="E5261" t="s">
        <v>10329</v>
      </c>
      <c r="F5261" t="s">
        <v>10330</v>
      </c>
      <c r="G5261">
        <v>5954</v>
      </c>
      <c r="H5261">
        <v>5954</v>
      </c>
      <c r="I5261">
        <v>5954</v>
      </c>
      <c r="J5261">
        <v>5954</v>
      </c>
      <c r="K5261">
        <v>0</v>
      </c>
      <c r="L5261" s="2">
        <v>0</v>
      </c>
      <c r="M5261" s="2">
        <v>0</v>
      </c>
      <c r="N5261" s="2">
        <v>0</v>
      </c>
      <c r="O5261" s="2">
        <v>44</v>
      </c>
      <c r="P5261" s="2">
        <v>0</v>
      </c>
      <c r="Q5261" s="2">
        <v>0</v>
      </c>
      <c r="R5261" s="2">
        <v>0</v>
      </c>
      <c r="S5261" s="2">
        <v>0</v>
      </c>
      <c r="T5261" s="2">
        <v>0</v>
      </c>
      <c r="U5261" s="2">
        <v>44</v>
      </c>
      <c r="V5261" t="s">
        <v>55</v>
      </c>
    </row>
    <row r="5262" spans="1:22" ht="15.75" hidden="1" thickBot="1" x14ac:dyDescent="0.3">
      <c r="A5262" t="s">
        <v>7981</v>
      </c>
      <c r="B5262" s="6" t="s">
        <v>10302</v>
      </c>
      <c r="C5262" t="s">
        <v>1</v>
      </c>
      <c r="D5262" t="s">
        <v>7706</v>
      </c>
      <c r="E5262" t="s">
        <v>10329</v>
      </c>
      <c r="F5262" t="s">
        <v>10330</v>
      </c>
      <c r="G5262">
        <v>5953</v>
      </c>
      <c r="H5262">
        <v>5953</v>
      </c>
      <c r="I5262">
        <v>5953</v>
      </c>
      <c r="J5262">
        <v>5953</v>
      </c>
      <c r="K5262">
        <v>0</v>
      </c>
      <c r="L5262" s="2">
        <v>0</v>
      </c>
      <c r="M5262" s="2">
        <v>0</v>
      </c>
      <c r="N5262" s="2">
        <v>0</v>
      </c>
      <c r="O5262" s="2">
        <v>71.5</v>
      </c>
      <c r="P5262" s="2">
        <v>0</v>
      </c>
      <c r="Q5262" s="2">
        <v>0</v>
      </c>
      <c r="R5262" s="2">
        <v>0</v>
      </c>
      <c r="S5262" s="2">
        <v>0</v>
      </c>
      <c r="T5262" s="2">
        <v>0</v>
      </c>
      <c r="U5262" s="2">
        <v>71.5</v>
      </c>
      <c r="V5262" t="s">
        <v>55</v>
      </c>
    </row>
    <row r="5263" spans="1:22" ht="15.75" hidden="1" thickBot="1" x14ac:dyDescent="0.3">
      <c r="A5263" t="s">
        <v>7981</v>
      </c>
      <c r="B5263" s="6" t="s">
        <v>10302</v>
      </c>
      <c r="C5263" t="s">
        <v>1</v>
      </c>
      <c r="D5263" t="s">
        <v>7706</v>
      </c>
      <c r="E5263" t="s">
        <v>10329</v>
      </c>
      <c r="F5263" t="s">
        <v>10330</v>
      </c>
      <c r="G5263">
        <v>5952</v>
      </c>
      <c r="H5263">
        <v>5952</v>
      </c>
      <c r="I5263">
        <v>5952</v>
      </c>
      <c r="J5263">
        <v>5952</v>
      </c>
      <c r="K5263">
        <v>0</v>
      </c>
      <c r="L5263" s="2">
        <v>0</v>
      </c>
      <c r="M5263" s="2">
        <v>0</v>
      </c>
      <c r="N5263" s="2">
        <v>0</v>
      </c>
      <c r="O5263" s="2">
        <v>16.5</v>
      </c>
      <c r="P5263" s="2">
        <v>0</v>
      </c>
      <c r="Q5263" s="2">
        <v>0</v>
      </c>
      <c r="R5263" s="2">
        <v>0</v>
      </c>
      <c r="S5263" s="2">
        <v>0</v>
      </c>
      <c r="T5263" s="2">
        <v>0</v>
      </c>
      <c r="U5263" s="2">
        <v>16.5</v>
      </c>
      <c r="V5263" t="s">
        <v>55</v>
      </c>
    </row>
    <row r="5264" spans="1:22" ht="15.75" hidden="1" thickBot="1" x14ac:dyDescent="0.3">
      <c r="A5264" t="s">
        <v>7981</v>
      </c>
      <c r="B5264" s="6" t="s">
        <v>10302</v>
      </c>
      <c r="C5264" t="s">
        <v>1</v>
      </c>
      <c r="D5264" t="s">
        <v>7706</v>
      </c>
      <c r="E5264" t="s">
        <v>10329</v>
      </c>
      <c r="F5264" t="s">
        <v>10330</v>
      </c>
      <c r="G5264">
        <v>5951</v>
      </c>
      <c r="H5264">
        <v>5951</v>
      </c>
      <c r="I5264">
        <v>5951</v>
      </c>
      <c r="J5264">
        <v>5951</v>
      </c>
      <c r="K5264">
        <v>0</v>
      </c>
      <c r="L5264" s="2">
        <v>0</v>
      </c>
      <c r="M5264" s="2">
        <v>0</v>
      </c>
      <c r="N5264" s="2">
        <v>0</v>
      </c>
      <c r="O5264" s="2">
        <v>404.35</v>
      </c>
      <c r="P5264" s="2">
        <v>0</v>
      </c>
      <c r="Q5264" s="2">
        <v>0</v>
      </c>
      <c r="R5264" s="2">
        <v>0</v>
      </c>
      <c r="S5264" s="2">
        <v>0</v>
      </c>
      <c r="T5264" s="2">
        <v>0</v>
      </c>
      <c r="U5264" s="2">
        <v>404.35</v>
      </c>
      <c r="V5264" t="s">
        <v>55</v>
      </c>
    </row>
    <row r="5265" spans="1:22" ht="15.75" hidden="1" thickBot="1" x14ac:dyDescent="0.3">
      <c r="A5265" t="s">
        <v>7981</v>
      </c>
      <c r="B5265" s="6" t="s">
        <v>10302</v>
      </c>
      <c r="C5265" t="s">
        <v>1</v>
      </c>
      <c r="D5265" t="s">
        <v>7706</v>
      </c>
      <c r="E5265" t="s">
        <v>10329</v>
      </c>
      <c r="F5265" t="s">
        <v>10330</v>
      </c>
      <c r="G5265">
        <v>5950</v>
      </c>
      <c r="H5265">
        <v>5950</v>
      </c>
      <c r="I5265">
        <v>5950</v>
      </c>
      <c r="J5265">
        <v>5950</v>
      </c>
      <c r="K5265">
        <v>0</v>
      </c>
      <c r="L5265" s="2">
        <v>0</v>
      </c>
      <c r="M5265" s="2">
        <v>0</v>
      </c>
      <c r="N5265" s="2">
        <v>0</v>
      </c>
      <c r="O5265" s="2">
        <v>112.5</v>
      </c>
      <c r="P5265" s="2">
        <v>0</v>
      </c>
      <c r="Q5265" s="2">
        <v>0</v>
      </c>
      <c r="R5265" s="2">
        <v>0</v>
      </c>
      <c r="S5265" s="2">
        <v>0</v>
      </c>
      <c r="T5265" s="2">
        <v>0</v>
      </c>
      <c r="U5265" s="2">
        <v>112.5</v>
      </c>
      <c r="V5265" t="s">
        <v>55</v>
      </c>
    </row>
    <row r="5266" spans="1:22" ht="15.75" hidden="1" thickBot="1" x14ac:dyDescent="0.3">
      <c r="A5266" t="s">
        <v>7981</v>
      </c>
      <c r="B5266" s="6" t="s">
        <v>10297</v>
      </c>
      <c r="C5266" t="s">
        <v>1</v>
      </c>
      <c r="D5266" t="s">
        <v>7706</v>
      </c>
      <c r="E5266" t="s">
        <v>10329</v>
      </c>
      <c r="F5266" t="s">
        <v>10330</v>
      </c>
      <c r="G5266">
        <v>5949</v>
      </c>
      <c r="H5266">
        <v>5949</v>
      </c>
      <c r="I5266">
        <v>5949</v>
      </c>
      <c r="J5266">
        <v>5949</v>
      </c>
      <c r="K5266">
        <v>0</v>
      </c>
      <c r="L5266" s="2">
        <v>0</v>
      </c>
      <c r="M5266" s="2">
        <v>0</v>
      </c>
      <c r="N5266" s="2">
        <v>0</v>
      </c>
      <c r="O5266" s="2">
        <v>30</v>
      </c>
      <c r="P5266" s="2">
        <v>0</v>
      </c>
      <c r="Q5266" s="2">
        <v>0</v>
      </c>
      <c r="R5266" s="2">
        <v>0</v>
      </c>
      <c r="S5266" s="2">
        <v>0</v>
      </c>
      <c r="T5266" s="2">
        <v>0</v>
      </c>
      <c r="U5266" s="2">
        <v>30</v>
      </c>
      <c r="V5266" t="s">
        <v>55</v>
      </c>
    </row>
    <row r="5267" spans="1:22" ht="15.75" hidden="1" thickBot="1" x14ac:dyDescent="0.3">
      <c r="A5267" t="s">
        <v>7981</v>
      </c>
      <c r="B5267" s="6" t="s">
        <v>10297</v>
      </c>
      <c r="C5267" t="s">
        <v>1</v>
      </c>
      <c r="D5267" t="s">
        <v>7706</v>
      </c>
      <c r="E5267" t="s">
        <v>10329</v>
      </c>
      <c r="F5267" t="s">
        <v>10330</v>
      </c>
      <c r="G5267">
        <v>5948</v>
      </c>
      <c r="H5267">
        <v>5948</v>
      </c>
      <c r="I5267">
        <v>5948</v>
      </c>
      <c r="J5267">
        <v>5948</v>
      </c>
      <c r="K5267">
        <v>0</v>
      </c>
      <c r="L5267" s="2">
        <v>0</v>
      </c>
      <c r="M5267" s="2">
        <v>0</v>
      </c>
      <c r="N5267" s="2">
        <v>0</v>
      </c>
      <c r="O5267" s="2">
        <v>2</v>
      </c>
      <c r="P5267" s="2">
        <v>0</v>
      </c>
      <c r="Q5267" s="2">
        <v>0</v>
      </c>
      <c r="R5267" s="2">
        <v>0</v>
      </c>
      <c r="S5267" s="2">
        <v>0</v>
      </c>
      <c r="T5267" s="2">
        <v>0</v>
      </c>
      <c r="U5267" s="2">
        <v>2</v>
      </c>
      <c r="V5267" t="s">
        <v>55</v>
      </c>
    </row>
    <row r="5268" spans="1:22" ht="15.75" hidden="1" thickBot="1" x14ac:dyDescent="0.3">
      <c r="A5268" t="s">
        <v>7981</v>
      </c>
      <c r="B5268" s="6" t="s">
        <v>10297</v>
      </c>
      <c r="C5268" t="s">
        <v>1</v>
      </c>
      <c r="D5268" t="s">
        <v>7706</v>
      </c>
      <c r="E5268" t="s">
        <v>10329</v>
      </c>
      <c r="F5268" t="s">
        <v>10330</v>
      </c>
      <c r="G5268">
        <v>5947</v>
      </c>
      <c r="H5268">
        <v>5947</v>
      </c>
      <c r="I5268">
        <v>5947</v>
      </c>
      <c r="J5268">
        <v>5947</v>
      </c>
      <c r="K5268">
        <v>0</v>
      </c>
      <c r="L5268" s="2">
        <v>0</v>
      </c>
      <c r="M5268" s="2">
        <v>0</v>
      </c>
      <c r="N5268" s="2">
        <v>0</v>
      </c>
      <c r="O5268" s="2">
        <v>101.15</v>
      </c>
      <c r="P5268" s="2">
        <v>0</v>
      </c>
      <c r="Q5268" s="2">
        <v>0</v>
      </c>
      <c r="R5268" s="2">
        <v>0</v>
      </c>
      <c r="S5268" s="2">
        <v>0</v>
      </c>
      <c r="T5268" s="2">
        <v>0</v>
      </c>
      <c r="U5268" s="2">
        <v>101.15</v>
      </c>
      <c r="V5268" t="s">
        <v>55</v>
      </c>
    </row>
    <row r="5269" spans="1:22" ht="15.75" hidden="1" thickBot="1" x14ac:dyDescent="0.3">
      <c r="A5269" t="s">
        <v>7981</v>
      </c>
      <c r="B5269" s="6" t="s">
        <v>10297</v>
      </c>
      <c r="C5269" t="s">
        <v>1</v>
      </c>
      <c r="D5269" t="s">
        <v>7706</v>
      </c>
      <c r="E5269" t="s">
        <v>10329</v>
      </c>
      <c r="F5269" t="s">
        <v>10330</v>
      </c>
      <c r="G5269">
        <v>5946</v>
      </c>
      <c r="H5269">
        <v>5946</v>
      </c>
      <c r="I5269">
        <v>5946</v>
      </c>
      <c r="J5269">
        <v>5946</v>
      </c>
      <c r="K5269">
        <v>0</v>
      </c>
      <c r="L5269" s="2">
        <v>0</v>
      </c>
      <c r="M5269" s="2">
        <v>0</v>
      </c>
      <c r="N5269" s="2">
        <v>0</v>
      </c>
      <c r="O5269" s="2">
        <v>76.599999999999994</v>
      </c>
      <c r="P5269" s="2">
        <v>0</v>
      </c>
      <c r="Q5269" s="2">
        <v>0</v>
      </c>
      <c r="R5269" s="2">
        <v>0</v>
      </c>
      <c r="S5269" s="2">
        <v>0</v>
      </c>
      <c r="T5269" s="2">
        <v>0</v>
      </c>
      <c r="U5269" s="2">
        <v>76.599999999999994</v>
      </c>
      <c r="V5269" t="s">
        <v>55</v>
      </c>
    </row>
    <row r="5270" spans="1:22" ht="15.75" hidden="1" thickBot="1" x14ac:dyDescent="0.3">
      <c r="A5270" t="s">
        <v>7981</v>
      </c>
      <c r="B5270" s="6" t="s">
        <v>10297</v>
      </c>
      <c r="C5270" t="s">
        <v>1</v>
      </c>
      <c r="D5270" t="s">
        <v>7706</v>
      </c>
      <c r="E5270" t="s">
        <v>10329</v>
      </c>
      <c r="F5270" t="s">
        <v>10330</v>
      </c>
      <c r="G5270">
        <v>5945</v>
      </c>
      <c r="H5270">
        <v>5945</v>
      </c>
      <c r="I5270">
        <v>5945</v>
      </c>
      <c r="J5270">
        <v>5945</v>
      </c>
      <c r="K5270">
        <v>0</v>
      </c>
      <c r="L5270" s="2">
        <v>0</v>
      </c>
      <c r="M5270" s="2">
        <v>0</v>
      </c>
      <c r="N5270" s="2">
        <v>0</v>
      </c>
      <c r="O5270" s="2">
        <v>50</v>
      </c>
      <c r="P5270" s="2">
        <v>0</v>
      </c>
      <c r="Q5270" s="2">
        <v>0</v>
      </c>
      <c r="R5270" s="2">
        <v>0</v>
      </c>
      <c r="S5270" s="2">
        <v>0</v>
      </c>
      <c r="T5270" s="2">
        <v>0</v>
      </c>
      <c r="U5270" s="2">
        <v>50</v>
      </c>
      <c r="V5270" t="s">
        <v>55</v>
      </c>
    </row>
    <row r="5271" spans="1:22" ht="15.75" hidden="1" thickBot="1" x14ac:dyDescent="0.3">
      <c r="A5271" t="s">
        <v>7981</v>
      </c>
      <c r="B5271" s="6" t="s">
        <v>10297</v>
      </c>
      <c r="C5271" t="s">
        <v>1</v>
      </c>
      <c r="D5271" t="s">
        <v>7706</v>
      </c>
      <c r="E5271" t="s">
        <v>10329</v>
      </c>
      <c r="F5271" t="s">
        <v>10330</v>
      </c>
      <c r="G5271">
        <v>5944</v>
      </c>
      <c r="H5271">
        <v>5944</v>
      </c>
      <c r="I5271">
        <v>5944</v>
      </c>
      <c r="J5271">
        <v>5944</v>
      </c>
      <c r="K5271">
        <v>0</v>
      </c>
      <c r="L5271" s="2">
        <v>0</v>
      </c>
      <c r="M5271" s="2">
        <v>0</v>
      </c>
      <c r="N5271" s="2">
        <v>0</v>
      </c>
      <c r="O5271" s="2">
        <v>13.5</v>
      </c>
      <c r="P5271" s="2">
        <v>0</v>
      </c>
      <c r="Q5271" s="2">
        <v>0</v>
      </c>
      <c r="R5271" s="2">
        <v>0</v>
      </c>
      <c r="S5271" s="2">
        <v>0</v>
      </c>
      <c r="T5271" s="2">
        <v>0</v>
      </c>
      <c r="U5271" s="2">
        <v>13.5</v>
      </c>
      <c r="V5271" t="s">
        <v>55</v>
      </c>
    </row>
    <row r="5272" spans="1:22" ht="15.75" hidden="1" thickBot="1" x14ac:dyDescent="0.3">
      <c r="A5272" t="s">
        <v>7981</v>
      </c>
      <c r="B5272" s="6" t="s">
        <v>10297</v>
      </c>
      <c r="C5272" t="s">
        <v>1</v>
      </c>
      <c r="D5272" t="s">
        <v>7706</v>
      </c>
      <c r="E5272" t="s">
        <v>10329</v>
      </c>
      <c r="F5272" t="s">
        <v>10330</v>
      </c>
      <c r="G5272">
        <v>5943</v>
      </c>
      <c r="H5272">
        <v>5943</v>
      </c>
      <c r="I5272">
        <v>5943</v>
      </c>
      <c r="J5272">
        <v>5943</v>
      </c>
      <c r="K5272">
        <v>0</v>
      </c>
      <c r="L5272" s="2">
        <v>0</v>
      </c>
      <c r="M5272" s="2">
        <v>0</v>
      </c>
      <c r="N5272" s="2">
        <v>0</v>
      </c>
      <c r="O5272" s="2">
        <v>4</v>
      </c>
      <c r="P5272" s="2">
        <v>0</v>
      </c>
      <c r="Q5272" s="2">
        <v>0</v>
      </c>
      <c r="R5272" s="2">
        <v>0</v>
      </c>
      <c r="S5272" s="2">
        <v>0</v>
      </c>
      <c r="T5272" s="2">
        <v>0</v>
      </c>
      <c r="U5272" s="2">
        <v>4</v>
      </c>
      <c r="V5272" t="s">
        <v>55</v>
      </c>
    </row>
    <row r="5273" spans="1:22" ht="15.75" hidden="1" thickBot="1" x14ac:dyDescent="0.3">
      <c r="A5273" t="s">
        <v>7981</v>
      </c>
      <c r="B5273" s="6" t="s">
        <v>10297</v>
      </c>
      <c r="C5273" t="s">
        <v>1</v>
      </c>
      <c r="D5273" t="s">
        <v>7706</v>
      </c>
      <c r="E5273" t="s">
        <v>10329</v>
      </c>
      <c r="F5273" t="s">
        <v>10330</v>
      </c>
      <c r="G5273">
        <v>5942</v>
      </c>
      <c r="H5273">
        <v>5942</v>
      </c>
      <c r="I5273">
        <v>5942</v>
      </c>
      <c r="J5273">
        <v>5942</v>
      </c>
      <c r="K5273">
        <v>0</v>
      </c>
      <c r="L5273" s="2">
        <v>0</v>
      </c>
      <c r="M5273" s="2">
        <v>0</v>
      </c>
      <c r="N5273" s="2">
        <v>0</v>
      </c>
      <c r="O5273" s="2">
        <v>163</v>
      </c>
      <c r="P5273" s="2">
        <v>0</v>
      </c>
      <c r="Q5273" s="2">
        <v>0</v>
      </c>
      <c r="R5273" s="2">
        <v>0</v>
      </c>
      <c r="S5273" s="2">
        <v>0</v>
      </c>
      <c r="T5273" s="2">
        <v>0</v>
      </c>
      <c r="U5273" s="2">
        <v>163</v>
      </c>
      <c r="V5273" t="s">
        <v>55</v>
      </c>
    </row>
    <row r="5274" spans="1:22" ht="15.75" hidden="1" thickBot="1" x14ac:dyDescent="0.3">
      <c r="A5274" t="s">
        <v>7981</v>
      </c>
      <c r="B5274" s="6" t="s">
        <v>10297</v>
      </c>
      <c r="C5274" t="s">
        <v>1</v>
      </c>
      <c r="D5274" t="s">
        <v>7706</v>
      </c>
      <c r="E5274" t="s">
        <v>10329</v>
      </c>
      <c r="F5274" t="s">
        <v>10330</v>
      </c>
      <c r="G5274">
        <v>5941</v>
      </c>
      <c r="H5274">
        <v>5941</v>
      </c>
      <c r="I5274">
        <v>5941</v>
      </c>
      <c r="J5274">
        <v>5941</v>
      </c>
      <c r="K5274">
        <v>0</v>
      </c>
      <c r="L5274" s="2">
        <v>0</v>
      </c>
      <c r="M5274" s="2">
        <v>0</v>
      </c>
      <c r="N5274" s="2">
        <v>0</v>
      </c>
      <c r="O5274" s="2">
        <v>38.25</v>
      </c>
      <c r="P5274" s="2">
        <v>0</v>
      </c>
      <c r="Q5274" s="2">
        <v>0</v>
      </c>
      <c r="R5274" s="2">
        <v>0</v>
      </c>
      <c r="S5274" s="2">
        <v>0</v>
      </c>
      <c r="T5274" s="2">
        <v>0</v>
      </c>
      <c r="U5274" s="2">
        <v>38.25</v>
      </c>
      <c r="V5274" t="s">
        <v>55</v>
      </c>
    </row>
    <row r="5275" spans="1:22" ht="15.75" hidden="1" thickBot="1" x14ac:dyDescent="0.3">
      <c r="A5275" t="s">
        <v>7981</v>
      </c>
      <c r="B5275" s="6" t="s">
        <v>10297</v>
      </c>
      <c r="C5275" t="s">
        <v>1</v>
      </c>
      <c r="D5275" t="s">
        <v>7706</v>
      </c>
      <c r="E5275" t="s">
        <v>10329</v>
      </c>
      <c r="F5275" t="s">
        <v>10330</v>
      </c>
      <c r="G5275">
        <v>5940</v>
      </c>
      <c r="H5275">
        <v>5940</v>
      </c>
      <c r="I5275">
        <v>5940</v>
      </c>
      <c r="J5275">
        <v>5940</v>
      </c>
      <c r="K5275">
        <v>0</v>
      </c>
      <c r="L5275" s="2">
        <v>0</v>
      </c>
      <c r="M5275" s="2">
        <v>0</v>
      </c>
      <c r="N5275" s="2">
        <v>0</v>
      </c>
      <c r="O5275" s="2">
        <v>173.56</v>
      </c>
      <c r="P5275" s="2">
        <v>0</v>
      </c>
      <c r="Q5275" s="2">
        <v>0</v>
      </c>
      <c r="R5275" s="2">
        <v>0</v>
      </c>
      <c r="S5275" s="2">
        <v>0</v>
      </c>
      <c r="T5275" s="2">
        <v>0</v>
      </c>
      <c r="U5275" s="2">
        <v>173.56</v>
      </c>
      <c r="V5275" t="s">
        <v>55</v>
      </c>
    </row>
    <row r="5276" spans="1:22" ht="15.75" hidden="1" thickBot="1" x14ac:dyDescent="0.3">
      <c r="A5276" t="s">
        <v>7981</v>
      </c>
      <c r="B5276" s="6" t="s">
        <v>10297</v>
      </c>
      <c r="C5276" t="s">
        <v>1</v>
      </c>
      <c r="D5276" t="s">
        <v>7706</v>
      </c>
      <c r="E5276" t="s">
        <v>10329</v>
      </c>
      <c r="F5276" t="s">
        <v>10330</v>
      </c>
      <c r="G5276">
        <v>5939</v>
      </c>
      <c r="H5276">
        <v>5939</v>
      </c>
      <c r="I5276">
        <v>5939</v>
      </c>
      <c r="J5276">
        <v>5939</v>
      </c>
      <c r="K5276">
        <v>0</v>
      </c>
      <c r="L5276" s="2">
        <v>0</v>
      </c>
      <c r="M5276" s="2">
        <v>0</v>
      </c>
      <c r="N5276" s="2">
        <v>0</v>
      </c>
      <c r="O5276" s="2">
        <v>147.35</v>
      </c>
      <c r="P5276" s="2">
        <v>0</v>
      </c>
      <c r="Q5276" s="2">
        <v>0</v>
      </c>
      <c r="R5276" s="2">
        <v>0</v>
      </c>
      <c r="S5276" s="2">
        <v>0</v>
      </c>
      <c r="T5276" s="2">
        <v>0</v>
      </c>
      <c r="U5276" s="2">
        <v>147.35</v>
      </c>
      <c r="V5276" t="s">
        <v>55</v>
      </c>
    </row>
    <row r="5277" spans="1:22" ht="15.75" hidden="1" thickBot="1" x14ac:dyDescent="0.3">
      <c r="A5277" t="s">
        <v>7981</v>
      </c>
      <c r="B5277" s="6" t="s">
        <v>10297</v>
      </c>
      <c r="C5277" t="s">
        <v>1</v>
      </c>
      <c r="D5277" t="s">
        <v>7706</v>
      </c>
      <c r="E5277" t="s">
        <v>10329</v>
      </c>
      <c r="F5277" t="s">
        <v>10330</v>
      </c>
      <c r="G5277">
        <v>5938</v>
      </c>
      <c r="H5277">
        <v>5938</v>
      </c>
      <c r="I5277">
        <v>5938</v>
      </c>
      <c r="J5277">
        <v>5938</v>
      </c>
      <c r="K5277">
        <v>0</v>
      </c>
      <c r="L5277" s="2">
        <v>0</v>
      </c>
      <c r="M5277" s="2">
        <v>0</v>
      </c>
      <c r="N5277" s="2">
        <v>0</v>
      </c>
      <c r="O5277" s="2">
        <v>52</v>
      </c>
      <c r="P5277" s="2">
        <v>0</v>
      </c>
      <c r="Q5277" s="2">
        <v>0</v>
      </c>
      <c r="R5277" s="2">
        <v>0</v>
      </c>
      <c r="S5277" s="2">
        <v>0</v>
      </c>
      <c r="T5277" s="2">
        <v>0</v>
      </c>
      <c r="U5277" s="2">
        <v>52</v>
      </c>
      <c r="V5277" t="s">
        <v>55</v>
      </c>
    </row>
    <row r="5278" spans="1:22" ht="15.75" hidden="1" thickBot="1" x14ac:dyDescent="0.3">
      <c r="A5278" t="s">
        <v>7981</v>
      </c>
      <c r="B5278" s="6" t="s">
        <v>10297</v>
      </c>
      <c r="C5278" t="s">
        <v>1</v>
      </c>
      <c r="D5278" t="s">
        <v>7706</v>
      </c>
      <c r="E5278" t="s">
        <v>10329</v>
      </c>
      <c r="F5278" t="s">
        <v>10330</v>
      </c>
      <c r="G5278">
        <v>5937</v>
      </c>
      <c r="H5278">
        <v>5937</v>
      </c>
      <c r="I5278">
        <v>5937</v>
      </c>
      <c r="J5278">
        <v>5937</v>
      </c>
      <c r="K5278">
        <v>0</v>
      </c>
      <c r="L5278" s="2">
        <v>0</v>
      </c>
      <c r="M5278" s="2">
        <v>0</v>
      </c>
      <c r="N5278" s="2">
        <v>0</v>
      </c>
      <c r="O5278" s="2">
        <v>13.65</v>
      </c>
      <c r="P5278" s="2">
        <v>0</v>
      </c>
      <c r="Q5278" s="2">
        <v>0</v>
      </c>
      <c r="R5278" s="2">
        <v>0</v>
      </c>
      <c r="S5278" s="2">
        <v>0</v>
      </c>
      <c r="T5278" s="2">
        <v>0</v>
      </c>
      <c r="U5278" s="2">
        <v>13.65</v>
      </c>
      <c r="V5278" t="s">
        <v>55</v>
      </c>
    </row>
    <row r="5279" spans="1:22" ht="15.75" hidden="1" thickBot="1" x14ac:dyDescent="0.3">
      <c r="A5279" t="s">
        <v>7981</v>
      </c>
      <c r="B5279" s="6" t="s">
        <v>10297</v>
      </c>
      <c r="C5279" t="s">
        <v>1</v>
      </c>
      <c r="D5279" t="s">
        <v>7706</v>
      </c>
      <c r="E5279" t="s">
        <v>10329</v>
      </c>
      <c r="F5279" t="s">
        <v>10330</v>
      </c>
      <c r="G5279">
        <v>5936</v>
      </c>
      <c r="H5279">
        <v>5936</v>
      </c>
      <c r="I5279">
        <v>5936</v>
      </c>
      <c r="J5279">
        <v>5936</v>
      </c>
      <c r="K5279">
        <v>0</v>
      </c>
      <c r="L5279" s="2">
        <v>0</v>
      </c>
      <c r="M5279" s="2">
        <v>0</v>
      </c>
      <c r="N5279" s="2">
        <v>0</v>
      </c>
      <c r="O5279" s="2">
        <v>181.35</v>
      </c>
      <c r="P5279" s="2">
        <v>0</v>
      </c>
      <c r="Q5279" s="2">
        <v>0</v>
      </c>
      <c r="R5279" s="2">
        <v>0</v>
      </c>
      <c r="S5279" s="2">
        <v>0</v>
      </c>
      <c r="T5279" s="2">
        <v>0</v>
      </c>
      <c r="U5279" s="2">
        <v>181.35</v>
      </c>
      <c r="V5279" t="s">
        <v>55</v>
      </c>
    </row>
    <row r="5280" spans="1:22" ht="15.75" hidden="1" thickBot="1" x14ac:dyDescent="0.3">
      <c r="A5280" t="s">
        <v>7981</v>
      </c>
      <c r="B5280" s="6" t="s">
        <v>10297</v>
      </c>
      <c r="C5280" t="s">
        <v>1</v>
      </c>
      <c r="D5280" t="s">
        <v>7706</v>
      </c>
      <c r="E5280" t="s">
        <v>10329</v>
      </c>
      <c r="F5280" t="s">
        <v>10330</v>
      </c>
      <c r="G5280">
        <v>5935</v>
      </c>
      <c r="H5280">
        <v>5935</v>
      </c>
      <c r="I5280">
        <v>5935</v>
      </c>
      <c r="J5280">
        <v>5935</v>
      </c>
      <c r="K5280">
        <v>0</v>
      </c>
      <c r="L5280" s="2">
        <v>0</v>
      </c>
      <c r="M5280" s="2">
        <v>0</v>
      </c>
      <c r="N5280" s="2">
        <v>0</v>
      </c>
      <c r="O5280" s="2">
        <v>36.6</v>
      </c>
      <c r="P5280" s="2">
        <v>0</v>
      </c>
      <c r="Q5280" s="2">
        <v>0</v>
      </c>
      <c r="R5280" s="2">
        <v>0</v>
      </c>
      <c r="S5280" s="2">
        <v>0</v>
      </c>
      <c r="T5280" s="2">
        <v>0</v>
      </c>
      <c r="U5280" s="2">
        <v>36.6</v>
      </c>
      <c r="V5280" t="s">
        <v>55</v>
      </c>
    </row>
    <row r="5281" spans="1:22" ht="15.75" hidden="1" thickBot="1" x14ac:dyDescent="0.3">
      <c r="A5281" t="s">
        <v>7981</v>
      </c>
      <c r="B5281" s="6" t="s">
        <v>10297</v>
      </c>
      <c r="C5281" t="s">
        <v>1</v>
      </c>
      <c r="D5281" t="s">
        <v>7706</v>
      </c>
      <c r="E5281" t="s">
        <v>10329</v>
      </c>
      <c r="F5281" t="s">
        <v>10330</v>
      </c>
      <c r="G5281">
        <v>5934</v>
      </c>
      <c r="H5281">
        <v>5934</v>
      </c>
      <c r="I5281">
        <v>5934</v>
      </c>
      <c r="J5281">
        <v>5934</v>
      </c>
      <c r="K5281">
        <v>0</v>
      </c>
      <c r="L5281" s="2">
        <v>0</v>
      </c>
      <c r="M5281" s="2">
        <v>0</v>
      </c>
      <c r="N5281" s="2">
        <v>0</v>
      </c>
      <c r="O5281" s="2">
        <v>540</v>
      </c>
      <c r="P5281" s="2">
        <v>0</v>
      </c>
      <c r="Q5281" s="2">
        <v>0</v>
      </c>
      <c r="R5281" s="2">
        <v>0</v>
      </c>
      <c r="S5281" s="2">
        <v>0</v>
      </c>
      <c r="T5281" s="2">
        <v>0</v>
      </c>
      <c r="U5281" s="2">
        <v>540</v>
      </c>
      <c r="V5281" t="s">
        <v>55</v>
      </c>
    </row>
    <row r="5282" spans="1:22" ht="15.75" hidden="1" thickBot="1" x14ac:dyDescent="0.3">
      <c r="A5282" t="s">
        <v>7981</v>
      </c>
      <c r="B5282" s="6" t="s">
        <v>10297</v>
      </c>
      <c r="C5282" t="s">
        <v>1</v>
      </c>
      <c r="D5282" t="s">
        <v>7706</v>
      </c>
      <c r="E5282" t="s">
        <v>10329</v>
      </c>
      <c r="F5282" t="s">
        <v>10330</v>
      </c>
      <c r="G5282">
        <v>5933</v>
      </c>
      <c r="H5282">
        <v>5933</v>
      </c>
      <c r="I5282">
        <v>5933</v>
      </c>
      <c r="J5282">
        <v>5933</v>
      </c>
      <c r="K5282">
        <v>0</v>
      </c>
      <c r="L5282" s="2">
        <v>0</v>
      </c>
      <c r="M5282" s="2">
        <v>0</v>
      </c>
      <c r="N5282" s="2">
        <v>0</v>
      </c>
      <c r="O5282" s="2">
        <v>539.29999999999995</v>
      </c>
      <c r="P5282" s="2">
        <v>0</v>
      </c>
      <c r="Q5282" s="2">
        <v>0</v>
      </c>
      <c r="R5282" s="2">
        <v>0</v>
      </c>
      <c r="S5282" s="2">
        <v>0</v>
      </c>
      <c r="T5282" s="2">
        <v>0</v>
      </c>
      <c r="U5282" s="2">
        <v>539.29999999999995</v>
      </c>
      <c r="V5282" t="s">
        <v>55</v>
      </c>
    </row>
    <row r="5283" spans="1:22" ht="15.75" hidden="1" thickBot="1" x14ac:dyDescent="0.3">
      <c r="A5283" t="s">
        <v>7981</v>
      </c>
      <c r="B5283" s="6" t="s">
        <v>10297</v>
      </c>
      <c r="C5283" t="s">
        <v>1</v>
      </c>
      <c r="D5283" t="s">
        <v>7706</v>
      </c>
      <c r="E5283" t="s">
        <v>10329</v>
      </c>
      <c r="F5283" t="s">
        <v>10330</v>
      </c>
      <c r="G5283">
        <v>5932</v>
      </c>
      <c r="H5283">
        <v>5932</v>
      </c>
      <c r="I5283">
        <v>5932</v>
      </c>
      <c r="J5283">
        <v>5932</v>
      </c>
      <c r="K5283">
        <v>0</v>
      </c>
      <c r="L5283" s="2">
        <v>0</v>
      </c>
      <c r="M5283" s="2">
        <v>0</v>
      </c>
      <c r="N5283" s="2">
        <v>0</v>
      </c>
      <c r="O5283" s="2">
        <v>181.5</v>
      </c>
      <c r="P5283" s="2">
        <v>0</v>
      </c>
      <c r="Q5283" s="2">
        <v>0</v>
      </c>
      <c r="R5283" s="2">
        <v>0</v>
      </c>
      <c r="S5283" s="2">
        <v>0</v>
      </c>
      <c r="T5283" s="2">
        <v>0</v>
      </c>
      <c r="U5283" s="2">
        <v>181.5</v>
      </c>
      <c r="V5283" t="s">
        <v>55</v>
      </c>
    </row>
    <row r="5284" spans="1:22" ht="15.75" hidden="1" thickBot="1" x14ac:dyDescent="0.3">
      <c r="A5284" t="s">
        <v>7981</v>
      </c>
      <c r="B5284" s="6" t="s">
        <v>10297</v>
      </c>
      <c r="C5284" t="s">
        <v>1</v>
      </c>
      <c r="D5284" t="s">
        <v>7706</v>
      </c>
      <c r="E5284" t="s">
        <v>10329</v>
      </c>
      <c r="F5284" t="s">
        <v>10330</v>
      </c>
      <c r="G5284">
        <v>5931</v>
      </c>
      <c r="H5284">
        <v>5931</v>
      </c>
      <c r="I5284">
        <v>5931</v>
      </c>
      <c r="J5284">
        <v>5931</v>
      </c>
      <c r="K5284">
        <v>0</v>
      </c>
      <c r="L5284" s="2">
        <v>0</v>
      </c>
      <c r="M5284" s="2">
        <v>0</v>
      </c>
      <c r="N5284" s="2">
        <v>0</v>
      </c>
      <c r="O5284" s="2">
        <v>182</v>
      </c>
      <c r="P5284" s="2">
        <v>0</v>
      </c>
      <c r="Q5284" s="2">
        <v>0</v>
      </c>
      <c r="R5284" s="2">
        <v>0</v>
      </c>
      <c r="S5284" s="2">
        <v>0</v>
      </c>
      <c r="T5284" s="2">
        <v>0</v>
      </c>
      <c r="U5284" s="2">
        <v>182</v>
      </c>
      <c r="V5284" t="s">
        <v>55</v>
      </c>
    </row>
    <row r="5285" spans="1:22" ht="15.75" hidden="1" thickBot="1" x14ac:dyDescent="0.3">
      <c r="A5285" t="s">
        <v>7981</v>
      </c>
      <c r="B5285" s="6" t="s">
        <v>10297</v>
      </c>
      <c r="C5285" t="s">
        <v>1</v>
      </c>
      <c r="D5285" t="s">
        <v>7706</v>
      </c>
      <c r="E5285" t="s">
        <v>10329</v>
      </c>
      <c r="F5285" t="s">
        <v>10330</v>
      </c>
      <c r="G5285">
        <v>5930</v>
      </c>
      <c r="H5285">
        <v>5930</v>
      </c>
      <c r="I5285">
        <v>5930</v>
      </c>
      <c r="J5285">
        <v>5930</v>
      </c>
      <c r="K5285">
        <v>0</v>
      </c>
      <c r="L5285" s="2">
        <v>0</v>
      </c>
      <c r="M5285" s="2">
        <v>0</v>
      </c>
      <c r="N5285" s="2">
        <v>0</v>
      </c>
      <c r="O5285" s="2">
        <v>373.8</v>
      </c>
      <c r="P5285" s="2">
        <v>0</v>
      </c>
      <c r="Q5285" s="2">
        <v>0</v>
      </c>
      <c r="R5285" s="2">
        <v>0</v>
      </c>
      <c r="S5285" s="2">
        <v>0</v>
      </c>
      <c r="T5285" s="2">
        <v>0</v>
      </c>
      <c r="U5285" s="2">
        <v>373.8</v>
      </c>
      <c r="V5285" t="s">
        <v>55</v>
      </c>
    </row>
    <row r="5286" spans="1:22" ht="15.75" hidden="1" thickBot="1" x14ac:dyDescent="0.3">
      <c r="A5286" t="s">
        <v>7981</v>
      </c>
      <c r="B5286" s="6" t="s">
        <v>10297</v>
      </c>
      <c r="C5286" t="s">
        <v>1</v>
      </c>
      <c r="D5286" t="s">
        <v>7706</v>
      </c>
      <c r="E5286" t="s">
        <v>10329</v>
      </c>
      <c r="F5286" t="s">
        <v>10330</v>
      </c>
      <c r="G5286">
        <v>5929</v>
      </c>
      <c r="H5286">
        <v>5929</v>
      </c>
      <c r="I5286">
        <v>5929</v>
      </c>
      <c r="J5286">
        <v>5929</v>
      </c>
      <c r="K5286">
        <v>0</v>
      </c>
      <c r="L5286" s="2">
        <v>0</v>
      </c>
      <c r="M5286" s="2">
        <v>0</v>
      </c>
      <c r="N5286" s="2">
        <v>0</v>
      </c>
      <c r="O5286" s="2">
        <v>389.25</v>
      </c>
      <c r="P5286" s="2">
        <v>0</v>
      </c>
      <c r="Q5286" s="2">
        <v>0</v>
      </c>
      <c r="R5286" s="2">
        <v>0</v>
      </c>
      <c r="S5286" s="2">
        <v>0</v>
      </c>
      <c r="T5286" s="2">
        <v>0</v>
      </c>
      <c r="U5286" s="2">
        <v>389.25</v>
      </c>
      <c r="V5286" t="s">
        <v>55</v>
      </c>
    </row>
    <row r="5287" spans="1:22" ht="15.75" hidden="1" thickBot="1" x14ac:dyDescent="0.3">
      <c r="A5287" t="s">
        <v>7981</v>
      </c>
      <c r="B5287" s="6" t="s">
        <v>10297</v>
      </c>
      <c r="C5287" t="s">
        <v>1</v>
      </c>
      <c r="D5287" t="s">
        <v>7706</v>
      </c>
      <c r="E5287" t="s">
        <v>10329</v>
      </c>
      <c r="F5287" t="s">
        <v>10330</v>
      </c>
      <c r="G5287">
        <v>5928</v>
      </c>
      <c r="H5287">
        <v>5928</v>
      </c>
      <c r="I5287">
        <v>5928</v>
      </c>
      <c r="J5287">
        <v>5928</v>
      </c>
      <c r="K5287">
        <v>0</v>
      </c>
      <c r="L5287" s="2">
        <v>0</v>
      </c>
      <c r="M5287" s="2">
        <v>0</v>
      </c>
      <c r="N5287" s="2">
        <v>0</v>
      </c>
      <c r="O5287" s="2">
        <v>325</v>
      </c>
      <c r="P5287" s="2">
        <v>0</v>
      </c>
      <c r="Q5287" s="2">
        <v>0</v>
      </c>
      <c r="R5287" s="2">
        <v>0</v>
      </c>
      <c r="S5287" s="2">
        <v>0</v>
      </c>
      <c r="T5287" s="2">
        <v>0</v>
      </c>
      <c r="U5287" s="2">
        <v>325</v>
      </c>
      <c r="V5287" t="s">
        <v>55</v>
      </c>
    </row>
    <row r="5288" spans="1:22" ht="15.75" hidden="1" thickBot="1" x14ac:dyDescent="0.3">
      <c r="A5288" t="s">
        <v>7981</v>
      </c>
      <c r="B5288" s="6" t="s">
        <v>10297</v>
      </c>
      <c r="C5288" t="s">
        <v>1</v>
      </c>
      <c r="D5288" t="s">
        <v>7706</v>
      </c>
      <c r="E5288" t="s">
        <v>10329</v>
      </c>
      <c r="F5288" t="s">
        <v>10330</v>
      </c>
      <c r="G5288">
        <v>5927</v>
      </c>
      <c r="H5288">
        <v>5927</v>
      </c>
      <c r="I5288">
        <v>5927</v>
      </c>
      <c r="J5288">
        <v>5927</v>
      </c>
      <c r="K5288">
        <v>0</v>
      </c>
      <c r="L5288" s="2">
        <v>0</v>
      </c>
      <c r="M5288" s="2">
        <v>0</v>
      </c>
      <c r="N5288" s="2">
        <v>0</v>
      </c>
      <c r="O5288" s="2">
        <v>525</v>
      </c>
      <c r="P5288" s="2">
        <v>0</v>
      </c>
      <c r="Q5288" s="2">
        <v>0</v>
      </c>
      <c r="R5288" s="2">
        <v>0</v>
      </c>
      <c r="S5288" s="2">
        <v>0</v>
      </c>
      <c r="T5288" s="2">
        <v>0</v>
      </c>
      <c r="U5288" s="2">
        <v>525</v>
      </c>
      <c r="V5288" t="s">
        <v>55</v>
      </c>
    </row>
    <row r="5289" spans="1:22" ht="15.75" hidden="1" thickBot="1" x14ac:dyDescent="0.3">
      <c r="A5289" t="s">
        <v>7981</v>
      </c>
      <c r="B5289" s="6" t="s">
        <v>10297</v>
      </c>
      <c r="C5289" t="s">
        <v>1</v>
      </c>
      <c r="D5289" t="s">
        <v>7706</v>
      </c>
      <c r="E5289" t="s">
        <v>10329</v>
      </c>
      <c r="F5289" t="s">
        <v>10330</v>
      </c>
      <c r="G5289">
        <v>5926</v>
      </c>
      <c r="H5289">
        <v>5926</v>
      </c>
      <c r="I5289">
        <v>5926</v>
      </c>
      <c r="J5289">
        <v>5926</v>
      </c>
      <c r="K5289">
        <v>0</v>
      </c>
      <c r="L5289" s="2">
        <v>0</v>
      </c>
      <c r="M5289" s="2">
        <v>0</v>
      </c>
      <c r="N5289" s="2">
        <v>0</v>
      </c>
      <c r="O5289" s="2">
        <v>278.25</v>
      </c>
      <c r="P5289" s="2">
        <v>0</v>
      </c>
      <c r="Q5289" s="2">
        <v>0</v>
      </c>
      <c r="R5289" s="2">
        <v>0</v>
      </c>
      <c r="S5289" s="2">
        <v>0</v>
      </c>
      <c r="T5289" s="2">
        <v>0</v>
      </c>
      <c r="U5289" s="2">
        <v>278.25</v>
      </c>
      <c r="V5289" t="s">
        <v>55</v>
      </c>
    </row>
    <row r="5290" spans="1:22" ht="15.75" hidden="1" thickBot="1" x14ac:dyDescent="0.3">
      <c r="A5290" t="s">
        <v>7981</v>
      </c>
      <c r="B5290" s="6" t="s">
        <v>10290</v>
      </c>
      <c r="C5290" t="s">
        <v>1</v>
      </c>
      <c r="D5290" t="s">
        <v>7706</v>
      </c>
      <c r="E5290" t="s">
        <v>10329</v>
      </c>
      <c r="F5290" t="s">
        <v>10330</v>
      </c>
      <c r="G5290">
        <v>5925</v>
      </c>
      <c r="H5290">
        <v>5925</v>
      </c>
      <c r="I5290">
        <v>5925</v>
      </c>
      <c r="J5290">
        <v>5925</v>
      </c>
      <c r="K5290">
        <v>0</v>
      </c>
      <c r="L5290" s="2">
        <v>0</v>
      </c>
      <c r="M5290" s="2">
        <v>0</v>
      </c>
      <c r="N5290" s="2">
        <v>0</v>
      </c>
      <c r="O5290" s="2">
        <v>84</v>
      </c>
      <c r="P5290" s="2">
        <v>0</v>
      </c>
      <c r="Q5290" s="2">
        <v>0</v>
      </c>
      <c r="R5290" s="2">
        <v>0</v>
      </c>
      <c r="S5290" s="2">
        <v>0</v>
      </c>
      <c r="T5290" s="2">
        <v>0</v>
      </c>
      <c r="U5290" s="2">
        <v>84</v>
      </c>
      <c r="V5290" t="s">
        <v>55</v>
      </c>
    </row>
    <row r="5291" spans="1:22" ht="15.75" hidden="1" thickBot="1" x14ac:dyDescent="0.3">
      <c r="A5291" t="s">
        <v>7981</v>
      </c>
      <c r="B5291" s="6" t="s">
        <v>10290</v>
      </c>
      <c r="C5291" t="s">
        <v>1</v>
      </c>
      <c r="D5291" t="s">
        <v>7706</v>
      </c>
      <c r="E5291" t="s">
        <v>10329</v>
      </c>
      <c r="F5291" t="s">
        <v>10330</v>
      </c>
      <c r="G5291">
        <v>5924</v>
      </c>
      <c r="H5291">
        <v>5924</v>
      </c>
      <c r="I5291">
        <v>5924</v>
      </c>
      <c r="J5291">
        <v>5924</v>
      </c>
      <c r="K5291">
        <v>0</v>
      </c>
      <c r="L5291" s="2">
        <v>0</v>
      </c>
      <c r="M5291" s="2">
        <v>0</v>
      </c>
      <c r="N5291" s="2">
        <v>0</v>
      </c>
      <c r="O5291" s="2">
        <v>64.150000000000006</v>
      </c>
      <c r="P5291" s="2">
        <v>0</v>
      </c>
      <c r="Q5291" s="2">
        <v>0</v>
      </c>
      <c r="R5291" s="2">
        <v>0</v>
      </c>
      <c r="S5291" s="2">
        <v>0</v>
      </c>
      <c r="T5291" s="2">
        <v>0</v>
      </c>
      <c r="U5291" s="2">
        <v>64.150000000000006</v>
      </c>
      <c r="V5291" t="s">
        <v>55</v>
      </c>
    </row>
    <row r="5292" spans="1:22" ht="15.75" hidden="1" thickBot="1" x14ac:dyDescent="0.3">
      <c r="A5292" t="s">
        <v>7981</v>
      </c>
      <c r="B5292" s="6" t="s">
        <v>10290</v>
      </c>
      <c r="C5292" t="s">
        <v>1</v>
      </c>
      <c r="D5292" t="s">
        <v>7706</v>
      </c>
      <c r="E5292" t="s">
        <v>10329</v>
      </c>
      <c r="F5292" t="s">
        <v>10330</v>
      </c>
      <c r="G5292">
        <v>5923</v>
      </c>
      <c r="H5292">
        <v>5923</v>
      </c>
      <c r="I5292">
        <v>5923</v>
      </c>
      <c r="J5292">
        <v>5923</v>
      </c>
      <c r="K5292">
        <v>0</v>
      </c>
      <c r="L5292" s="2">
        <v>0</v>
      </c>
      <c r="M5292" s="2">
        <v>0</v>
      </c>
      <c r="N5292" s="2">
        <v>0</v>
      </c>
      <c r="O5292" s="2">
        <v>98</v>
      </c>
      <c r="P5292" s="2">
        <v>0</v>
      </c>
      <c r="Q5292" s="2">
        <v>0</v>
      </c>
      <c r="R5292" s="2">
        <v>0</v>
      </c>
      <c r="S5292" s="2">
        <v>0</v>
      </c>
      <c r="T5292" s="2">
        <v>0</v>
      </c>
      <c r="U5292" s="2">
        <v>98</v>
      </c>
      <c r="V5292" t="s">
        <v>55</v>
      </c>
    </row>
    <row r="5293" spans="1:22" ht="15.75" hidden="1" thickBot="1" x14ac:dyDescent="0.3">
      <c r="A5293" t="s">
        <v>7981</v>
      </c>
      <c r="B5293" s="6" t="s">
        <v>10290</v>
      </c>
      <c r="C5293" t="s">
        <v>1</v>
      </c>
      <c r="D5293" t="s">
        <v>7706</v>
      </c>
      <c r="E5293" t="s">
        <v>10329</v>
      </c>
      <c r="F5293" t="s">
        <v>10330</v>
      </c>
      <c r="G5293">
        <v>5922</v>
      </c>
      <c r="H5293">
        <v>5922</v>
      </c>
      <c r="I5293">
        <v>5922</v>
      </c>
      <c r="J5293">
        <v>5922</v>
      </c>
      <c r="K5293">
        <v>0</v>
      </c>
      <c r="L5293" s="2">
        <v>0</v>
      </c>
      <c r="M5293" s="2">
        <v>0</v>
      </c>
      <c r="N5293" s="2">
        <v>0</v>
      </c>
      <c r="O5293" s="2">
        <v>86</v>
      </c>
      <c r="P5293" s="2">
        <v>0</v>
      </c>
      <c r="Q5293" s="2">
        <v>0</v>
      </c>
      <c r="R5293" s="2">
        <v>0</v>
      </c>
      <c r="S5293" s="2">
        <v>0</v>
      </c>
      <c r="T5293" s="2">
        <v>0</v>
      </c>
      <c r="U5293" s="2">
        <v>86</v>
      </c>
      <c r="V5293" t="s">
        <v>55</v>
      </c>
    </row>
    <row r="5294" spans="1:22" ht="15.75" hidden="1" thickBot="1" x14ac:dyDescent="0.3">
      <c r="A5294" t="s">
        <v>7981</v>
      </c>
      <c r="B5294" s="6" t="s">
        <v>10290</v>
      </c>
      <c r="C5294" t="s">
        <v>1</v>
      </c>
      <c r="D5294" t="s">
        <v>7706</v>
      </c>
      <c r="E5294" t="s">
        <v>10329</v>
      </c>
      <c r="F5294" t="s">
        <v>10330</v>
      </c>
      <c r="G5294">
        <v>5921</v>
      </c>
      <c r="H5294">
        <v>5921</v>
      </c>
      <c r="I5294">
        <v>5921</v>
      </c>
      <c r="J5294">
        <v>5921</v>
      </c>
      <c r="K5294">
        <v>0</v>
      </c>
      <c r="L5294" s="2">
        <v>0</v>
      </c>
      <c r="M5294" s="2">
        <v>0</v>
      </c>
      <c r="N5294" s="2">
        <v>0</v>
      </c>
      <c r="O5294" s="2">
        <v>1178.68</v>
      </c>
      <c r="P5294" s="2">
        <v>0</v>
      </c>
      <c r="Q5294" s="2">
        <v>0</v>
      </c>
      <c r="R5294" s="2">
        <v>0</v>
      </c>
      <c r="S5294" s="2">
        <v>0</v>
      </c>
      <c r="T5294" s="2">
        <v>0</v>
      </c>
      <c r="U5294" s="2">
        <v>1178.68</v>
      </c>
      <c r="V5294" t="s">
        <v>55</v>
      </c>
    </row>
    <row r="5295" spans="1:22" ht="15.75" hidden="1" thickBot="1" x14ac:dyDescent="0.3">
      <c r="A5295" t="s">
        <v>7981</v>
      </c>
      <c r="B5295" s="6" t="s">
        <v>10290</v>
      </c>
      <c r="C5295" t="s">
        <v>1</v>
      </c>
      <c r="D5295" t="s">
        <v>7706</v>
      </c>
      <c r="E5295" t="s">
        <v>10329</v>
      </c>
      <c r="F5295" t="s">
        <v>10330</v>
      </c>
      <c r="G5295">
        <v>5920</v>
      </c>
      <c r="H5295">
        <v>5920</v>
      </c>
      <c r="I5295">
        <v>5920</v>
      </c>
      <c r="J5295">
        <v>5920</v>
      </c>
      <c r="K5295">
        <v>0</v>
      </c>
      <c r="L5295" s="2">
        <v>0</v>
      </c>
      <c r="M5295" s="2">
        <v>0</v>
      </c>
      <c r="N5295" s="2">
        <v>0</v>
      </c>
      <c r="O5295" s="2">
        <v>30.8</v>
      </c>
      <c r="P5295" s="2">
        <v>0</v>
      </c>
      <c r="Q5295" s="2">
        <v>0</v>
      </c>
      <c r="R5295" s="2">
        <v>0</v>
      </c>
      <c r="S5295" s="2">
        <v>0</v>
      </c>
      <c r="T5295" s="2">
        <v>0</v>
      </c>
      <c r="U5295" s="2">
        <v>30.8</v>
      </c>
      <c r="V5295" t="s">
        <v>55</v>
      </c>
    </row>
    <row r="5296" spans="1:22" ht="15.75" hidden="1" thickBot="1" x14ac:dyDescent="0.3">
      <c r="A5296" t="s">
        <v>7981</v>
      </c>
      <c r="B5296" s="6" t="s">
        <v>10290</v>
      </c>
      <c r="C5296" t="s">
        <v>1</v>
      </c>
      <c r="D5296" t="s">
        <v>7706</v>
      </c>
      <c r="E5296" t="s">
        <v>10329</v>
      </c>
      <c r="F5296" t="s">
        <v>10330</v>
      </c>
      <c r="G5296">
        <v>5919</v>
      </c>
      <c r="H5296">
        <v>5919</v>
      </c>
      <c r="I5296">
        <v>5919</v>
      </c>
      <c r="J5296">
        <v>5919</v>
      </c>
      <c r="K5296">
        <v>0</v>
      </c>
      <c r="L5296" s="2">
        <v>0</v>
      </c>
      <c r="M5296" s="2">
        <v>0</v>
      </c>
      <c r="N5296" s="2">
        <v>0</v>
      </c>
      <c r="O5296" s="2">
        <v>56.87</v>
      </c>
      <c r="P5296" s="2">
        <v>0</v>
      </c>
      <c r="Q5296" s="2">
        <v>0</v>
      </c>
      <c r="R5296" s="2">
        <v>0</v>
      </c>
      <c r="S5296" s="2">
        <v>0</v>
      </c>
      <c r="T5296" s="2">
        <v>0</v>
      </c>
      <c r="U5296" s="2">
        <v>56.87</v>
      </c>
      <c r="V5296" t="s">
        <v>55</v>
      </c>
    </row>
    <row r="5297" spans="1:22" ht="15.75" hidden="1" thickBot="1" x14ac:dyDescent="0.3">
      <c r="A5297" t="s">
        <v>7981</v>
      </c>
      <c r="B5297" s="6" t="s">
        <v>10290</v>
      </c>
      <c r="C5297" t="s">
        <v>1</v>
      </c>
      <c r="D5297" t="s">
        <v>7706</v>
      </c>
      <c r="E5297" t="s">
        <v>10329</v>
      </c>
      <c r="F5297" t="s">
        <v>10330</v>
      </c>
      <c r="G5297">
        <v>5918</v>
      </c>
      <c r="H5297">
        <v>5918</v>
      </c>
      <c r="I5297">
        <v>5918</v>
      </c>
      <c r="J5297">
        <v>5918</v>
      </c>
      <c r="K5297">
        <v>0</v>
      </c>
      <c r="L5297" s="2">
        <v>0</v>
      </c>
      <c r="M5297" s="2">
        <v>0</v>
      </c>
      <c r="N5297" s="2">
        <v>0</v>
      </c>
      <c r="O5297" s="2">
        <v>115.28</v>
      </c>
      <c r="P5297" s="2">
        <v>0</v>
      </c>
      <c r="Q5297" s="2">
        <v>0</v>
      </c>
      <c r="R5297" s="2">
        <v>0</v>
      </c>
      <c r="S5297" s="2">
        <v>0</v>
      </c>
      <c r="T5297" s="2">
        <v>0</v>
      </c>
      <c r="U5297" s="2">
        <v>115.28</v>
      </c>
      <c r="V5297" t="s">
        <v>55</v>
      </c>
    </row>
    <row r="5298" spans="1:22" ht="15.75" hidden="1" thickBot="1" x14ac:dyDescent="0.3">
      <c r="A5298" t="s">
        <v>7981</v>
      </c>
      <c r="B5298" s="6" t="s">
        <v>10290</v>
      </c>
      <c r="C5298" t="s">
        <v>1</v>
      </c>
      <c r="D5298" t="s">
        <v>7706</v>
      </c>
      <c r="E5298" t="s">
        <v>10329</v>
      </c>
      <c r="F5298" t="s">
        <v>10330</v>
      </c>
      <c r="G5298">
        <v>5917</v>
      </c>
      <c r="H5298">
        <v>5917</v>
      </c>
      <c r="I5298">
        <v>5917</v>
      </c>
      <c r="J5298">
        <v>5917</v>
      </c>
      <c r="K5298">
        <v>0</v>
      </c>
      <c r="L5298" s="2">
        <v>0</v>
      </c>
      <c r="M5298" s="2">
        <v>0</v>
      </c>
      <c r="N5298" s="2">
        <v>0</v>
      </c>
      <c r="O5298" s="2">
        <v>486</v>
      </c>
      <c r="P5298" s="2">
        <v>0</v>
      </c>
      <c r="Q5298" s="2">
        <v>0</v>
      </c>
      <c r="R5298" s="2">
        <v>0</v>
      </c>
      <c r="S5298" s="2">
        <v>0</v>
      </c>
      <c r="T5298" s="2">
        <v>0</v>
      </c>
      <c r="U5298" s="2">
        <v>486</v>
      </c>
      <c r="V5298" t="s">
        <v>55</v>
      </c>
    </row>
    <row r="5299" spans="1:22" ht="15.75" hidden="1" thickBot="1" x14ac:dyDescent="0.3">
      <c r="A5299" t="s">
        <v>7981</v>
      </c>
      <c r="B5299" s="6" t="s">
        <v>10290</v>
      </c>
      <c r="C5299" t="s">
        <v>1</v>
      </c>
      <c r="D5299" t="s">
        <v>7706</v>
      </c>
      <c r="E5299" t="s">
        <v>10329</v>
      </c>
      <c r="F5299" t="s">
        <v>10330</v>
      </c>
      <c r="G5299">
        <v>5916</v>
      </c>
      <c r="H5299">
        <v>5916</v>
      </c>
      <c r="I5299">
        <v>5916</v>
      </c>
      <c r="J5299">
        <v>5916</v>
      </c>
      <c r="K5299">
        <v>0</v>
      </c>
      <c r="L5299" s="2">
        <v>0</v>
      </c>
      <c r="M5299" s="2">
        <v>0</v>
      </c>
      <c r="N5299" s="2">
        <v>0</v>
      </c>
      <c r="O5299" s="2">
        <v>67</v>
      </c>
      <c r="P5299" s="2">
        <v>0</v>
      </c>
      <c r="Q5299" s="2">
        <v>0</v>
      </c>
      <c r="R5299" s="2">
        <v>0</v>
      </c>
      <c r="S5299" s="2">
        <v>0</v>
      </c>
      <c r="T5299" s="2">
        <v>0</v>
      </c>
      <c r="U5299" s="2">
        <v>67</v>
      </c>
      <c r="V5299" t="s">
        <v>55</v>
      </c>
    </row>
    <row r="5300" spans="1:22" ht="15.75" hidden="1" thickBot="1" x14ac:dyDescent="0.3">
      <c r="A5300" t="s">
        <v>7981</v>
      </c>
      <c r="B5300" s="6" t="s">
        <v>10290</v>
      </c>
      <c r="C5300" t="s">
        <v>1</v>
      </c>
      <c r="D5300" t="s">
        <v>7706</v>
      </c>
      <c r="E5300" t="s">
        <v>10329</v>
      </c>
      <c r="F5300" t="s">
        <v>10330</v>
      </c>
      <c r="G5300">
        <v>5915</v>
      </c>
      <c r="H5300">
        <v>5915</v>
      </c>
      <c r="I5300">
        <v>5915</v>
      </c>
      <c r="J5300">
        <v>5915</v>
      </c>
      <c r="K5300">
        <v>0</v>
      </c>
      <c r="L5300" s="2">
        <v>0</v>
      </c>
      <c r="M5300" s="2">
        <v>0</v>
      </c>
      <c r="N5300" s="2">
        <v>0</v>
      </c>
      <c r="O5300" s="2">
        <v>55</v>
      </c>
      <c r="P5300" s="2">
        <v>0</v>
      </c>
      <c r="Q5300" s="2">
        <v>0</v>
      </c>
      <c r="R5300" s="2">
        <v>0</v>
      </c>
      <c r="S5300" s="2">
        <v>0</v>
      </c>
      <c r="T5300" s="2">
        <v>0</v>
      </c>
      <c r="U5300" s="2">
        <v>55</v>
      </c>
      <c r="V5300" t="s">
        <v>55</v>
      </c>
    </row>
    <row r="5301" spans="1:22" ht="15.75" hidden="1" thickBot="1" x14ac:dyDescent="0.3">
      <c r="A5301" t="s">
        <v>7981</v>
      </c>
      <c r="B5301" s="6" t="s">
        <v>10290</v>
      </c>
      <c r="C5301" t="s">
        <v>1</v>
      </c>
      <c r="D5301" t="s">
        <v>7706</v>
      </c>
      <c r="E5301" t="s">
        <v>10329</v>
      </c>
      <c r="F5301" t="s">
        <v>10330</v>
      </c>
      <c r="G5301">
        <v>5914</v>
      </c>
      <c r="H5301">
        <v>5914</v>
      </c>
      <c r="I5301">
        <v>5914</v>
      </c>
      <c r="J5301">
        <v>5914</v>
      </c>
      <c r="K5301">
        <v>0</v>
      </c>
      <c r="L5301" s="2">
        <v>0</v>
      </c>
      <c r="M5301" s="2">
        <v>0</v>
      </c>
      <c r="N5301" s="2">
        <v>0</v>
      </c>
      <c r="O5301" s="2">
        <v>508</v>
      </c>
      <c r="P5301" s="2">
        <v>0</v>
      </c>
      <c r="Q5301" s="2">
        <v>0</v>
      </c>
      <c r="R5301" s="2">
        <v>0</v>
      </c>
      <c r="S5301" s="2">
        <v>0</v>
      </c>
      <c r="T5301" s="2">
        <v>0</v>
      </c>
      <c r="U5301" s="2">
        <v>508</v>
      </c>
      <c r="V5301" t="s">
        <v>55</v>
      </c>
    </row>
    <row r="5302" spans="1:22" ht="15.75" hidden="1" thickBot="1" x14ac:dyDescent="0.3">
      <c r="A5302" t="s">
        <v>7981</v>
      </c>
      <c r="B5302" s="6" t="s">
        <v>10290</v>
      </c>
      <c r="C5302" t="s">
        <v>1</v>
      </c>
      <c r="D5302" t="s">
        <v>7706</v>
      </c>
      <c r="E5302" t="s">
        <v>10329</v>
      </c>
      <c r="F5302" t="s">
        <v>10330</v>
      </c>
      <c r="G5302">
        <v>5913</v>
      </c>
      <c r="H5302">
        <v>5913</v>
      </c>
      <c r="I5302">
        <v>5913</v>
      </c>
      <c r="J5302">
        <v>5913</v>
      </c>
      <c r="K5302">
        <v>0</v>
      </c>
      <c r="L5302" s="2">
        <v>0</v>
      </c>
      <c r="M5302" s="2">
        <v>0</v>
      </c>
      <c r="N5302" s="2">
        <v>0</v>
      </c>
      <c r="O5302" s="2">
        <v>140</v>
      </c>
      <c r="P5302" s="2">
        <v>0</v>
      </c>
      <c r="Q5302" s="2">
        <v>0</v>
      </c>
      <c r="R5302" s="2">
        <v>0</v>
      </c>
      <c r="S5302" s="2">
        <v>0</v>
      </c>
      <c r="T5302" s="2">
        <v>0</v>
      </c>
      <c r="U5302" s="2">
        <v>140</v>
      </c>
      <c r="V5302" t="s">
        <v>55</v>
      </c>
    </row>
    <row r="5303" spans="1:22" ht="15.75" hidden="1" thickBot="1" x14ac:dyDescent="0.3">
      <c r="A5303" t="s">
        <v>7981</v>
      </c>
      <c r="B5303" s="6" t="s">
        <v>10290</v>
      </c>
      <c r="C5303" t="s">
        <v>1</v>
      </c>
      <c r="D5303" t="s">
        <v>7706</v>
      </c>
      <c r="E5303" t="s">
        <v>10329</v>
      </c>
      <c r="F5303" t="s">
        <v>10330</v>
      </c>
      <c r="G5303">
        <v>5912</v>
      </c>
      <c r="H5303">
        <v>5912</v>
      </c>
      <c r="I5303">
        <v>5912</v>
      </c>
      <c r="J5303">
        <v>5912</v>
      </c>
      <c r="K5303">
        <v>0</v>
      </c>
      <c r="L5303" s="2">
        <v>0</v>
      </c>
      <c r="M5303" s="2">
        <v>0</v>
      </c>
      <c r="N5303" s="2">
        <v>0</v>
      </c>
      <c r="O5303" s="2">
        <v>61.6</v>
      </c>
      <c r="P5303" s="2">
        <v>0</v>
      </c>
      <c r="Q5303" s="2">
        <v>0</v>
      </c>
      <c r="R5303" s="2">
        <v>0</v>
      </c>
      <c r="S5303" s="2">
        <v>0</v>
      </c>
      <c r="T5303" s="2">
        <v>0</v>
      </c>
      <c r="U5303" s="2">
        <v>61.6</v>
      </c>
      <c r="V5303" t="s">
        <v>55</v>
      </c>
    </row>
    <row r="5304" spans="1:22" ht="15.75" hidden="1" thickBot="1" x14ac:dyDescent="0.3">
      <c r="A5304" t="s">
        <v>7981</v>
      </c>
      <c r="B5304" s="6" t="s">
        <v>10290</v>
      </c>
      <c r="C5304" t="s">
        <v>1</v>
      </c>
      <c r="D5304" t="s">
        <v>7706</v>
      </c>
      <c r="E5304" t="s">
        <v>10329</v>
      </c>
      <c r="F5304" t="s">
        <v>10330</v>
      </c>
      <c r="G5304">
        <v>5911</v>
      </c>
      <c r="H5304">
        <v>5911</v>
      </c>
      <c r="I5304">
        <v>5911</v>
      </c>
      <c r="J5304">
        <v>5911</v>
      </c>
      <c r="K5304">
        <v>0</v>
      </c>
      <c r="L5304" s="2">
        <v>0</v>
      </c>
      <c r="M5304" s="2">
        <v>0</v>
      </c>
      <c r="N5304" s="2">
        <v>0</v>
      </c>
      <c r="O5304" s="2">
        <v>903.84</v>
      </c>
      <c r="P5304" s="2">
        <v>0</v>
      </c>
      <c r="Q5304" s="2">
        <v>0</v>
      </c>
      <c r="R5304" s="2">
        <v>0</v>
      </c>
      <c r="S5304" s="2">
        <v>0</v>
      </c>
      <c r="T5304" s="2">
        <v>0</v>
      </c>
      <c r="U5304" s="2">
        <v>903.84</v>
      </c>
      <c r="V5304" t="s">
        <v>55</v>
      </c>
    </row>
    <row r="5305" spans="1:22" ht="15.75" hidden="1" thickBot="1" x14ac:dyDescent="0.3">
      <c r="A5305" t="s">
        <v>7981</v>
      </c>
      <c r="B5305" s="6" t="s">
        <v>10290</v>
      </c>
      <c r="C5305" t="s">
        <v>1</v>
      </c>
      <c r="D5305" t="s">
        <v>7706</v>
      </c>
      <c r="E5305" t="s">
        <v>10329</v>
      </c>
      <c r="F5305" t="s">
        <v>10330</v>
      </c>
      <c r="G5305">
        <v>5910</v>
      </c>
      <c r="H5305">
        <v>5910</v>
      </c>
      <c r="I5305">
        <v>5910</v>
      </c>
      <c r="J5305">
        <v>5910</v>
      </c>
      <c r="K5305">
        <v>0</v>
      </c>
      <c r="L5305" s="2">
        <v>0</v>
      </c>
      <c r="M5305" s="2">
        <v>0</v>
      </c>
      <c r="N5305" s="2">
        <v>0</v>
      </c>
      <c r="O5305" s="2">
        <v>480</v>
      </c>
      <c r="P5305" s="2">
        <v>0</v>
      </c>
      <c r="Q5305" s="2">
        <v>0</v>
      </c>
      <c r="R5305" s="2">
        <v>0</v>
      </c>
      <c r="S5305" s="2">
        <v>0</v>
      </c>
      <c r="T5305" s="2">
        <v>0</v>
      </c>
      <c r="U5305" s="2">
        <v>480</v>
      </c>
      <c r="V5305" t="s">
        <v>55</v>
      </c>
    </row>
    <row r="5306" spans="1:22" ht="15.75" hidden="1" thickBot="1" x14ac:dyDescent="0.3">
      <c r="A5306" t="s">
        <v>7981</v>
      </c>
      <c r="B5306" s="6" t="s">
        <v>10290</v>
      </c>
      <c r="C5306" t="s">
        <v>1</v>
      </c>
      <c r="D5306" t="s">
        <v>7706</v>
      </c>
      <c r="E5306" t="s">
        <v>10329</v>
      </c>
      <c r="F5306" t="s">
        <v>10330</v>
      </c>
      <c r="G5306">
        <v>5909</v>
      </c>
      <c r="H5306">
        <v>5909</v>
      </c>
      <c r="I5306">
        <v>5909</v>
      </c>
      <c r="J5306">
        <v>5909</v>
      </c>
      <c r="K5306">
        <v>0</v>
      </c>
      <c r="L5306" s="2">
        <v>0</v>
      </c>
      <c r="M5306" s="2">
        <v>0</v>
      </c>
      <c r="N5306" s="2">
        <v>0</v>
      </c>
      <c r="O5306" s="2">
        <v>437.5</v>
      </c>
      <c r="P5306" s="2">
        <v>0</v>
      </c>
      <c r="Q5306" s="2">
        <v>0</v>
      </c>
      <c r="R5306" s="2">
        <v>0</v>
      </c>
      <c r="S5306" s="2">
        <v>0</v>
      </c>
      <c r="T5306" s="2">
        <v>0</v>
      </c>
      <c r="U5306" s="2">
        <v>437.5</v>
      </c>
      <c r="V5306" t="s">
        <v>55</v>
      </c>
    </row>
    <row r="5307" spans="1:22" ht="15.75" hidden="1" thickBot="1" x14ac:dyDescent="0.3">
      <c r="A5307" t="s">
        <v>7981</v>
      </c>
      <c r="B5307" s="6" t="s">
        <v>10290</v>
      </c>
      <c r="C5307" t="s">
        <v>1</v>
      </c>
      <c r="D5307" t="s">
        <v>7706</v>
      </c>
      <c r="E5307" t="s">
        <v>10329</v>
      </c>
      <c r="F5307" t="s">
        <v>10330</v>
      </c>
      <c r="G5307">
        <v>5908</v>
      </c>
      <c r="H5307">
        <v>5908</v>
      </c>
      <c r="I5307">
        <v>5908</v>
      </c>
      <c r="J5307">
        <v>5908</v>
      </c>
      <c r="K5307">
        <v>0</v>
      </c>
      <c r="L5307" s="2">
        <v>0</v>
      </c>
      <c r="M5307" s="2">
        <v>0</v>
      </c>
      <c r="N5307" s="2">
        <v>0</v>
      </c>
      <c r="O5307" s="2">
        <v>332</v>
      </c>
      <c r="P5307" s="2">
        <v>0</v>
      </c>
      <c r="Q5307" s="2">
        <v>0</v>
      </c>
      <c r="R5307" s="2">
        <v>0</v>
      </c>
      <c r="S5307" s="2">
        <v>0</v>
      </c>
      <c r="T5307" s="2">
        <v>0</v>
      </c>
      <c r="U5307" s="2">
        <v>332</v>
      </c>
      <c r="V5307" t="s">
        <v>55</v>
      </c>
    </row>
    <row r="5308" spans="1:22" ht="15.75" hidden="1" thickBot="1" x14ac:dyDescent="0.3">
      <c r="A5308" t="s">
        <v>7981</v>
      </c>
      <c r="B5308" s="6" t="s">
        <v>10290</v>
      </c>
      <c r="C5308" t="s">
        <v>1</v>
      </c>
      <c r="D5308" t="s">
        <v>7706</v>
      </c>
      <c r="E5308" t="s">
        <v>10329</v>
      </c>
      <c r="F5308" t="s">
        <v>10330</v>
      </c>
      <c r="G5308">
        <v>5907</v>
      </c>
      <c r="H5308">
        <v>5907</v>
      </c>
      <c r="I5308">
        <v>5907</v>
      </c>
      <c r="J5308">
        <v>5907</v>
      </c>
      <c r="K5308">
        <v>0</v>
      </c>
      <c r="L5308" s="2">
        <v>0</v>
      </c>
      <c r="M5308" s="2">
        <v>0</v>
      </c>
      <c r="N5308" s="2">
        <v>0</v>
      </c>
      <c r="O5308" s="2">
        <v>388</v>
      </c>
      <c r="P5308" s="2">
        <v>0</v>
      </c>
      <c r="Q5308" s="2">
        <v>0</v>
      </c>
      <c r="R5308" s="2">
        <v>0</v>
      </c>
      <c r="S5308" s="2">
        <v>0</v>
      </c>
      <c r="T5308" s="2">
        <v>0</v>
      </c>
      <c r="U5308" s="2">
        <v>388</v>
      </c>
      <c r="V5308" t="s">
        <v>55</v>
      </c>
    </row>
    <row r="5309" spans="1:22" ht="15.75" hidden="1" thickBot="1" x14ac:dyDescent="0.3">
      <c r="A5309" t="s">
        <v>7981</v>
      </c>
      <c r="B5309" s="6" t="s">
        <v>10290</v>
      </c>
      <c r="C5309" t="s">
        <v>1</v>
      </c>
      <c r="D5309" t="s">
        <v>7706</v>
      </c>
      <c r="E5309" t="s">
        <v>10329</v>
      </c>
      <c r="F5309" t="s">
        <v>10330</v>
      </c>
      <c r="G5309">
        <v>5906</v>
      </c>
      <c r="H5309">
        <v>5906</v>
      </c>
      <c r="I5309">
        <v>5906</v>
      </c>
      <c r="J5309">
        <v>5906</v>
      </c>
      <c r="K5309">
        <v>0</v>
      </c>
      <c r="L5309" s="2">
        <v>0</v>
      </c>
      <c r="M5309" s="2">
        <v>0</v>
      </c>
      <c r="N5309" s="2">
        <v>0</v>
      </c>
      <c r="O5309" s="2">
        <v>11.25</v>
      </c>
      <c r="P5309" s="2">
        <v>0</v>
      </c>
      <c r="Q5309" s="2">
        <v>0</v>
      </c>
      <c r="R5309" s="2">
        <v>0</v>
      </c>
      <c r="S5309" s="2">
        <v>0</v>
      </c>
      <c r="T5309" s="2">
        <v>0</v>
      </c>
      <c r="U5309" s="2">
        <v>11.25</v>
      </c>
      <c r="V5309" t="s">
        <v>55</v>
      </c>
    </row>
    <row r="5310" spans="1:22" ht="15.75" hidden="1" thickBot="1" x14ac:dyDescent="0.3">
      <c r="A5310" t="s">
        <v>7981</v>
      </c>
      <c r="B5310" s="6" t="s">
        <v>10290</v>
      </c>
      <c r="C5310" t="s">
        <v>1</v>
      </c>
      <c r="D5310" t="s">
        <v>7706</v>
      </c>
      <c r="E5310" t="s">
        <v>10329</v>
      </c>
      <c r="F5310" t="s">
        <v>10330</v>
      </c>
      <c r="G5310">
        <v>5905</v>
      </c>
      <c r="H5310">
        <v>5905</v>
      </c>
      <c r="I5310">
        <v>5905</v>
      </c>
      <c r="J5310">
        <v>5905</v>
      </c>
      <c r="K5310">
        <v>0</v>
      </c>
      <c r="L5310" s="2">
        <v>0</v>
      </c>
      <c r="M5310" s="2">
        <v>0</v>
      </c>
      <c r="N5310" s="2">
        <v>0</v>
      </c>
      <c r="O5310" s="2">
        <v>90</v>
      </c>
      <c r="P5310" s="2">
        <v>0</v>
      </c>
      <c r="Q5310" s="2">
        <v>0</v>
      </c>
      <c r="R5310" s="2">
        <v>0</v>
      </c>
      <c r="S5310" s="2">
        <v>0</v>
      </c>
      <c r="T5310" s="2">
        <v>0</v>
      </c>
      <c r="U5310" s="2">
        <v>90</v>
      </c>
      <c r="V5310" t="s">
        <v>55</v>
      </c>
    </row>
    <row r="5311" spans="1:22" ht="15.75" hidden="1" thickBot="1" x14ac:dyDescent="0.3">
      <c r="A5311" t="s">
        <v>7981</v>
      </c>
      <c r="B5311" s="6" t="s">
        <v>10290</v>
      </c>
      <c r="C5311" t="s">
        <v>1</v>
      </c>
      <c r="D5311" t="s">
        <v>7706</v>
      </c>
      <c r="E5311" t="s">
        <v>10329</v>
      </c>
      <c r="F5311" t="s">
        <v>10330</v>
      </c>
      <c r="G5311">
        <v>5904</v>
      </c>
      <c r="H5311">
        <v>5904</v>
      </c>
      <c r="I5311">
        <v>5904</v>
      </c>
      <c r="J5311">
        <v>5904</v>
      </c>
      <c r="K5311">
        <v>0</v>
      </c>
      <c r="L5311" s="2">
        <v>0</v>
      </c>
      <c r="M5311" s="2">
        <v>0</v>
      </c>
      <c r="N5311" s="2">
        <v>0</v>
      </c>
      <c r="O5311" s="2">
        <v>115</v>
      </c>
      <c r="P5311" s="2">
        <v>0</v>
      </c>
      <c r="Q5311" s="2">
        <v>0</v>
      </c>
      <c r="R5311" s="2">
        <v>0</v>
      </c>
      <c r="S5311" s="2">
        <v>0</v>
      </c>
      <c r="T5311" s="2">
        <v>0</v>
      </c>
      <c r="U5311" s="2">
        <v>115</v>
      </c>
      <c r="V5311" t="s">
        <v>55</v>
      </c>
    </row>
    <row r="5312" spans="1:22" ht="15.75" hidden="1" thickBot="1" x14ac:dyDescent="0.3">
      <c r="A5312" t="s">
        <v>7981</v>
      </c>
      <c r="B5312" s="6" t="s">
        <v>10290</v>
      </c>
      <c r="C5312" t="s">
        <v>1</v>
      </c>
      <c r="D5312" t="s">
        <v>7706</v>
      </c>
      <c r="E5312" t="s">
        <v>10329</v>
      </c>
      <c r="F5312" t="s">
        <v>10330</v>
      </c>
      <c r="G5312">
        <v>5903</v>
      </c>
      <c r="H5312">
        <v>5903</v>
      </c>
      <c r="I5312">
        <v>5903</v>
      </c>
      <c r="J5312">
        <v>5903</v>
      </c>
      <c r="K5312">
        <v>0</v>
      </c>
      <c r="L5312" s="2">
        <v>0</v>
      </c>
      <c r="M5312" s="2">
        <v>0</v>
      </c>
      <c r="N5312" s="2">
        <v>0</v>
      </c>
      <c r="O5312" s="2">
        <v>553.04999999999995</v>
      </c>
      <c r="P5312" s="2">
        <v>0</v>
      </c>
      <c r="Q5312" s="2">
        <v>0</v>
      </c>
      <c r="R5312" s="2">
        <v>0</v>
      </c>
      <c r="S5312" s="2">
        <v>0</v>
      </c>
      <c r="T5312" s="2">
        <v>0</v>
      </c>
      <c r="U5312" s="2">
        <v>553.04999999999995</v>
      </c>
      <c r="V5312" t="s">
        <v>55</v>
      </c>
    </row>
    <row r="5313" spans="1:22" ht="15.75" hidden="1" thickBot="1" x14ac:dyDescent="0.3">
      <c r="A5313" t="s">
        <v>7981</v>
      </c>
      <c r="B5313" s="6" t="s">
        <v>10285</v>
      </c>
      <c r="C5313" t="s">
        <v>1</v>
      </c>
      <c r="D5313" t="s">
        <v>7706</v>
      </c>
      <c r="E5313" t="s">
        <v>10329</v>
      </c>
      <c r="F5313" t="s">
        <v>10330</v>
      </c>
      <c r="G5313">
        <v>5902</v>
      </c>
      <c r="H5313">
        <v>5902</v>
      </c>
      <c r="I5313">
        <v>5902</v>
      </c>
      <c r="J5313">
        <v>5902</v>
      </c>
      <c r="K5313">
        <v>0</v>
      </c>
      <c r="L5313" s="2">
        <v>0</v>
      </c>
      <c r="M5313" s="2">
        <v>0</v>
      </c>
      <c r="N5313" s="2">
        <v>0</v>
      </c>
      <c r="O5313" s="2">
        <v>96.25</v>
      </c>
      <c r="P5313" s="2">
        <v>0</v>
      </c>
      <c r="Q5313" s="2">
        <v>0</v>
      </c>
      <c r="R5313" s="2">
        <v>0</v>
      </c>
      <c r="S5313" s="2">
        <v>0</v>
      </c>
      <c r="T5313" s="2">
        <v>0</v>
      </c>
      <c r="U5313" s="2">
        <v>96.25</v>
      </c>
      <c r="V5313" t="s">
        <v>55</v>
      </c>
    </row>
    <row r="5314" spans="1:22" ht="15.75" hidden="1" thickBot="1" x14ac:dyDescent="0.3">
      <c r="A5314" t="s">
        <v>7981</v>
      </c>
      <c r="B5314" s="6" t="s">
        <v>10285</v>
      </c>
      <c r="C5314" t="s">
        <v>1</v>
      </c>
      <c r="D5314" t="s">
        <v>7706</v>
      </c>
      <c r="E5314" t="s">
        <v>10329</v>
      </c>
      <c r="F5314" t="s">
        <v>10330</v>
      </c>
      <c r="G5314">
        <v>5901</v>
      </c>
      <c r="H5314">
        <v>5901</v>
      </c>
      <c r="I5314">
        <v>5901</v>
      </c>
      <c r="J5314">
        <v>5901</v>
      </c>
      <c r="K5314">
        <v>0</v>
      </c>
      <c r="L5314" s="2">
        <v>0</v>
      </c>
      <c r="M5314" s="2">
        <v>0</v>
      </c>
      <c r="N5314" s="2">
        <v>0</v>
      </c>
      <c r="O5314" s="2">
        <v>429</v>
      </c>
      <c r="P5314" s="2">
        <v>0</v>
      </c>
      <c r="Q5314" s="2">
        <v>0</v>
      </c>
      <c r="R5314" s="2">
        <v>0</v>
      </c>
      <c r="S5314" s="2">
        <v>0</v>
      </c>
      <c r="T5314" s="2">
        <v>0</v>
      </c>
      <c r="U5314" s="2">
        <v>429</v>
      </c>
      <c r="V5314" t="s">
        <v>55</v>
      </c>
    </row>
    <row r="5315" spans="1:22" ht="15.75" hidden="1" thickBot="1" x14ac:dyDescent="0.3">
      <c r="A5315" t="s">
        <v>7981</v>
      </c>
      <c r="B5315" s="6" t="s">
        <v>10285</v>
      </c>
      <c r="C5315" t="s">
        <v>1</v>
      </c>
      <c r="D5315" t="s">
        <v>7706</v>
      </c>
      <c r="E5315" t="s">
        <v>10329</v>
      </c>
      <c r="F5315" t="s">
        <v>10330</v>
      </c>
      <c r="G5315">
        <v>5900</v>
      </c>
      <c r="H5315">
        <v>5900</v>
      </c>
      <c r="I5315">
        <v>5900</v>
      </c>
      <c r="J5315">
        <v>5900</v>
      </c>
      <c r="K5315">
        <v>0</v>
      </c>
      <c r="L5315" s="2">
        <v>0</v>
      </c>
      <c r="M5315" s="2">
        <v>0</v>
      </c>
      <c r="N5315" s="2">
        <v>0</v>
      </c>
      <c r="O5315" s="2">
        <v>27</v>
      </c>
      <c r="P5315" s="2">
        <v>0</v>
      </c>
      <c r="Q5315" s="2">
        <v>0</v>
      </c>
      <c r="R5315" s="2">
        <v>0</v>
      </c>
      <c r="S5315" s="2">
        <v>0</v>
      </c>
      <c r="T5315" s="2">
        <v>0</v>
      </c>
      <c r="U5315" s="2">
        <v>27</v>
      </c>
      <c r="V5315" t="s">
        <v>55</v>
      </c>
    </row>
    <row r="5316" spans="1:22" ht="15.75" hidden="1" thickBot="1" x14ac:dyDescent="0.3">
      <c r="A5316" t="s">
        <v>7981</v>
      </c>
      <c r="B5316" s="6" t="s">
        <v>10285</v>
      </c>
      <c r="C5316" t="s">
        <v>1</v>
      </c>
      <c r="D5316" t="s">
        <v>7706</v>
      </c>
      <c r="E5316" t="s">
        <v>10329</v>
      </c>
      <c r="F5316" t="s">
        <v>10330</v>
      </c>
      <c r="G5316">
        <v>5899</v>
      </c>
      <c r="H5316">
        <v>5899</v>
      </c>
      <c r="I5316">
        <v>5899</v>
      </c>
      <c r="J5316">
        <v>5899</v>
      </c>
      <c r="K5316">
        <v>0</v>
      </c>
      <c r="L5316" s="2">
        <v>0</v>
      </c>
      <c r="M5316" s="2">
        <v>0</v>
      </c>
      <c r="N5316" s="2">
        <v>0</v>
      </c>
      <c r="O5316" s="2">
        <v>456</v>
      </c>
      <c r="P5316" s="2">
        <v>0</v>
      </c>
      <c r="Q5316" s="2">
        <v>0</v>
      </c>
      <c r="R5316" s="2">
        <v>0</v>
      </c>
      <c r="S5316" s="2">
        <v>0</v>
      </c>
      <c r="T5316" s="2">
        <v>0</v>
      </c>
      <c r="U5316" s="2">
        <v>456</v>
      </c>
      <c r="V5316" t="s">
        <v>55</v>
      </c>
    </row>
    <row r="5317" spans="1:22" ht="15.75" hidden="1" thickBot="1" x14ac:dyDescent="0.3">
      <c r="A5317" t="s">
        <v>7981</v>
      </c>
      <c r="B5317" s="6" t="s">
        <v>10285</v>
      </c>
      <c r="C5317" t="s">
        <v>1</v>
      </c>
      <c r="D5317" t="s">
        <v>7706</v>
      </c>
      <c r="E5317" t="s">
        <v>10329</v>
      </c>
      <c r="F5317" t="s">
        <v>10330</v>
      </c>
      <c r="G5317">
        <v>5898</v>
      </c>
      <c r="H5317">
        <v>5898</v>
      </c>
      <c r="I5317">
        <v>5898</v>
      </c>
      <c r="J5317">
        <v>5898</v>
      </c>
      <c r="K5317">
        <v>0</v>
      </c>
      <c r="L5317" s="2">
        <v>0</v>
      </c>
      <c r="M5317" s="2">
        <v>0</v>
      </c>
      <c r="N5317" s="2">
        <v>0</v>
      </c>
      <c r="O5317" s="2">
        <v>15.95</v>
      </c>
      <c r="P5317" s="2">
        <v>0</v>
      </c>
      <c r="Q5317" s="2">
        <v>0</v>
      </c>
      <c r="R5317" s="2">
        <v>0</v>
      </c>
      <c r="S5317" s="2">
        <v>0</v>
      </c>
      <c r="T5317" s="2">
        <v>0</v>
      </c>
      <c r="U5317" s="2">
        <v>15.95</v>
      </c>
      <c r="V5317" t="s">
        <v>55</v>
      </c>
    </row>
    <row r="5318" spans="1:22" ht="15.75" hidden="1" thickBot="1" x14ac:dyDescent="0.3">
      <c r="A5318" t="s">
        <v>7981</v>
      </c>
      <c r="B5318" s="6" t="s">
        <v>10285</v>
      </c>
      <c r="C5318" t="s">
        <v>1</v>
      </c>
      <c r="D5318" t="s">
        <v>7706</v>
      </c>
      <c r="E5318" t="s">
        <v>10329</v>
      </c>
      <c r="F5318" t="s">
        <v>10330</v>
      </c>
      <c r="G5318">
        <v>5897</v>
      </c>
      <c r="H5318">
        <v>5897</v>
      </c>
      <c r="I5318">
        <v>5897</v>
      </c>
      <c r="J5318">
        <v>5897</v>
      </c>
      <c r="K5318">
        <v>0</v>
      </c>
      <c r="L5318" s="2">
        <v>0</v>
      </c>
      <c r="M5318" s="2">
        <v>0</v>
      </c>
      <c r="N5318" s="2">
        <v>0</v>
      </c>
      <c r="O5318" s="2">
        <v>715</v>
      </c>
      <c r="P5318" s="2">
        <v>0</v>
      </c>
      <c r="Q5318" s="2">
        <v>0</v>
      </c>
      <c r="R5318" s="2">
        <v>0</v>
      </c>
      <c r="S5318" s="2">
        <v>0</v>
      </c>
      <c r="T5318" s="2">
        <v>0</v>
      </c>
      <c r="U5318" s="2">
        <v>715</v>
      </c>
      <c r="V5318" t="s">
        <v>55</v>
      </c>
    </row>
    <row r="5319" spans="1:22" ht="15.75" hidden="1" thickBot="1" x14ac:dyDescent="0.3">
      <c r="A5319" t="s">
        <v>7981</v>
      </c>
      <c r="B5319" s="6" t="s">
        <v>10285</v>
      </c>
      <c r="C5319" t="s">
        <v>1</v>
      </c>
      <c r="D5319" t="s">
        <v>7706</v>
      </c>
      <c r="E5319" t="s">
        <v>10329</v>
      </c>
      <c r="F5319" t="s">
        <v>10330</v>
      </c>
      <c r="G5319">
        <v>5896</v>
      </c>
      <c r="H5319">
        <v>5896</v>
      </c>
      <c r="I5319">
        <v>5896</v>
      </c>
      <c r="J5319">
        <v>5896</v>
      </c>
      <c r="K5319">
        <v>0</v>
      </c>
      <c r="L5319" s="2">
        <v>0</v>
      </c>
      <c r="M5319" s="2">
        <v>0</v>
      </c>
      <c r="N5319" s="2">
        <v>0</v>
      </c>
      <c r="O5319" s="2">
        <v>194.5</v>
      </c>
      <c r="P5319" s="2">
        <v>0</v>
      </c>
      <c r="Q5319" s="2">
        <v>0</v>
      </c>
      <c r="R5319" s="2">
        <v>0</v>
      </c>
      <c r="S5319" s="2">
        <v>0</v>
      </c>
      <c r="T5319" s="2">
        <v>0</v>
      </c>
      <c r="U5319" s="2">
        <v>194.5</v>
      </c>
      <c r="V5319" t="s">
        <v>55</v>
      </c>
    </row>
    <row r="5320" spans="1:22" ht="15.75" hidden="1" thickBot="1" x14ac:dyDescent="0.3">
      <c r="A5320" t="s">
        <v>7981</v>
      </c>
      <c r="B5320" s="6" t="s">
        <v>10285</v>
      </c>
      <c r="C5320" t="s">
        <v>1</v>
      </c>
      <c r="D5320" t="s">
        <v>7706</v>
      </c>
      <c r="E5320" t="s">
        <v>10329</v>
      </c>
      <c r="F5320" t="s">
        <v>10330</v>
      </c>
      <c r="G5320">
        <v>5895</v>
      </c>
      <c r="H5320">
        <v>5895</v>
      </c>
      <c r="I5320">
        <v>5895</v>
      </c>
      <c r="J5320">
        <v>5895</v>
      </c>
      <c r="K5320">
        <v>0</v>
      </c>
      <c r="L5320" s="2">
        <v>0</v>
      </c>
      <c r="M5320" s="2">
        <v>0</v>
      </c>
      <c r="N5320" s="2">
        <v>0</v>
      </c>
      <c r="O5320" s="2">
        <v>45.5</v>
      </c>
      <c r="P5320" s="2">
        <v>0</v>
      </c>
      <c r="Q5320" s="2">
        <v>0</v>
      </c>
      <c r="R5320" s="2">
        <v>0</v>
      </c>
      <c r="S5320" s="2">
        <v>0</v>
      </c>
      <c r="T5320" s="2">
        <v>0</v>
      </c>
      <c r="U5320" s="2">
        <v>45.5</v>
      </c>
      <c r="V5320" t="s">
        <v>55</v>
      </c>
    </row>
    <row r="5321" spans="1:22" ht="15.75" hidden="1" thickBot="1" x14ac:dyDescent="0.3">
      <c r="A5321" t="s">
        <v>7981</v>
      </c>
      <c r="B5321" s="6" t="s">
        <v>10285</v>
      </c>
      <c r="C5321" t="s">
        <v>1</v>
      </c>
      <c r="D5321" t="s">
        <v>7706</v>
      </c>
      <c r="E5321" t="s">
        <v>10329</v>
      </c>
      <c r="F5321" t="s">
        <v>10330</v>
      </c>
      <c r="G5321">
        <v>5894</v>
      </c>
      <c r="H5321">
        <v>5894</v>
      </c>
      <c r="I5321">
        <v>5894</v>
      </c>
      <c r="J5321">
        <v>5894</v>
      </c>
      <c r="K5321">
        <v>0</v>
      </c>
      <c r="L5321" s="2">
        <v>0</v>
      </c>
      <c r="M5321" s="2">
        <v>0</v>
      </c>
      <c r="N5321" s="2">
        <v>0</v>
      </c>
      <c r="O5321" s="2">
        <v>141</v>
      </c>
      <c r="P5321" s="2">
        <v>0</v>
      </c>
      <c r="Q5321" s="2">
        <v>0</v>
      </c>
      <c r="R5321" s="2">
        <v>0</v>
      </c>
      <c r="S5321" s="2">
        <v>0</v>
      </c>
      <c r="T5321" s="2">
        <v>0</v>
      </c>
      <c r="U5321" s="2">
        <v>141</v>
      </c>
      <c r="V5321" t="s">
        <v>55</v>
      </c>
    </row>
    <row r="5322" spans="1:22" ht="15.75" hidden="1" thickBot="1" x14ac:dyDescent="0.3">
      <c r="A5322" t="s">
        <v>7981</v>
      </c>
      <c r="B5322" s="6" t="s">
        <v>10285</v>
      </c>
      <c r="C5322" t="s">
        <v>1</v>
      </c>
      <c r="D5322" t="s">
        <v>7706</v>
      </c>
      <c r="E5322" t="s">
        <v>10329</v>
      </c>
      <c r="F5322" t="s">
        <v>10330</v>
      </c>
      <c r="G5322">
        <v>5893</v>
      </c>
      <c r="H5322">
        <v>5893</v>
      </c>
      <c r="I5322">
        <v>5893</v>
      </c>
      <c r="J5322">
        <v>5893</v>
      </c>
      <c r="K5322">
        <v>0</v>
      </c>
      <c r="L5322" s="2">
        <v>0</v>
      </c>
      <c r="M5322" s="2">
        <v>0</v>
      </c>
      <c r="N5322" s="2">
        <v>0</v>
      </c>
      <c r="O5322" s="2">
        <v>86.45</v>
      </c>
      <c r="P5322" s="2">
        <v>0</v>
      </c>
      <c r="Q5322" s="2">
        <v>0</v>
      </c>
      <c r="R5322" s="2">
        <v>0</v>
      </c>
      <c r="S5322" s="2">
        <v>0</v>
      </c>
      <c r="T5322" s="2">
        <v>0</v>
      </c>
      <c r="U5322" s="2">
        <v>86.45</v>
      </c>
      <c r="V5322" t="s">
        <v>55</v>
      </c>
    </row>
    <row r="5323" spans="1:22" ht="15.75" hidden="1" thickBot="1" x14ac:dyDescent="0.3">
      <c r="A5323" t="s">
        <v>7981</v>
      </c>
      <c r="B5323" s="6" t="s">
        <v>10285</v>
      </c>
      <c r="C5323" t="s">
        <v>1</v>
      </c>
      <c r="D5323" t="s">
        <v>7706</v>
      </c>
      <c r="E5323" t="s">
        <v>10329</v>
      </c>
      <c r="F5323" t="s">
        <v>10330</v>
      </c>
      <c r="G5323">
        <v>5892</v>
      </c>
      <c r="H5323">
        <v>5892</v>
      </c>
      <c r="I5323">
        <v>5892</v>
      </c>
      <c r="J5323">
        <v>5892</v>
      </c>
      <c r="K5323">
        <v>0</v>
      </c>
      <c r="L5323" s="2">
        <v>0</v>
      </c>
      <c r="M5323" s="2">
        <v>0</v>
      </c>
      <c r="N5323" s="2">
        <v>0</v>
      </c>
      <c r="O5323" s="2">
        <v>425</v>
      </c>
      <c r="P5323" s="2">
        <v>0</v>
      </c>
      <c r="Q5323" s="2">
        <v>0</v>
      </c>
      <c r="R5323" s="2">
        <v>0</v>
      </c>
      <c r="S5323" s="2">
        <v>0</v>
      </c>
      <c r="T5323" s="2">
        <v>0</v>
      </c>
      <c r="U5323" s="2">
        <v>425</v>
      </c>
      <c r="V5323" t="s">
        <v>55</v>
      </c>
    </row>
    <row r="5324" spans="1:22" ht="15.75" hidden="1" thickBot="1" x14ac:dyDescent="0.3">
      <c r="A5324" t="s">
        <v>7981</v>
      </c>
      <c r="B5324" s="6" t="s">
        <v>10285</v>
      </c>
      <c r="C5324" t="s">
        <v>1</v>
      </c>
      <c r="D5324" t="s">
        <v>7706</v>
      </c>
      <c r="E5324" t="s">
        <v>10329</v>
      </c>
      <c r="F5324" t="s">
        <v>10330</v>
      </c>
      <c r="G5324">
        <v>5891</v>
      </c>
      <c r="H5324">
        <v>5891</v>
      </c>
      <c r="I5324">
        <v>5891</v>
      </c>
      <c r="J5324">
        <v>5891</v>
      </c>
      <c r="K5324">
        <v>0</v>
      </c>
      <c r="L5324" s="2">
        <v>0</v>
      </c>
      <c r="M5324" s="2">
        <v>0</v>
      </c>
      <c r="N5324" s="2">
        <v>0</v>
      </c>
      <c r="O5324" s="2">
        <v>30</v>
      </c>
      <c r="P5324" s="2">
        <v>0</v>
      </c>
      <c r="Q5324" s="2">
        <v>0</v>
      </c>
      <c r="R5324" s="2">
        <v>0</v>
      </c>
      <c r="S5324" s="2">
        <v>0</v>
      </c>
      <c r="T5324" s="2">
        <v>0</v>
      </c>
      <c r="U5324" s="2">
        <v>30</v>
      </c>
      <c r="V5324" t="s">
        <v>55</v>
      </c>
    </row>
    <row r="5325" spans="1:22" ht="15.75" hidden="1" thickBot="1" x14ac:dyDescent="0.3">
      <c r="A5325" t="s">
        <v>7981</v>
      </c>
      <c r="B5325" s="6" t="s">
        <v>10285</v>
      </c>
      <c r="C5325" t="s">
        <v>1</v>
      </c>
      <c r="D5325" t="s">
        <v>7706</v>
      </c>
      <c r="E5325" t="s">
        <v>10329</v>
      </c>
      <c r="F5325" t="s">
        <v>10330</v>
      </c>
      <c r="G5325">
        <v>5890</v>
      </c>
      <c r="H5325">
        <v>5890</v>
      </c>
      <c r="I5325">
        <v>5890</v>
      </c>
      <c r="J5325">
        <v>5890</v>
      </c>
      <c r="K5325">
        <v>0</v>
      </c>
      <c r="L5325" s="2">
        <v>0</v>
      </c>
      <c r="M5325" s="2">
        <v>0</v>
      </c>
      <c r="N5325" s="2">
        <v>0</v>
      </c>
      <c r="O5325" s="2">
        <v>32</v>
      </c>
      <c r="P5325" s="2">
        <v>0</v>
      </c>
      <c r="Q5325" s="2">
        <v>0</v>
      </c>
      <c r="R5325" s="2">
        <v>0</v>
      </c>
      <c r="S5325" s="2">
        <v>0</v>
      </c>
      <c r="T5325" s="2">
        <v>0</v>
      </c>
      <c r="U5325" s="2">
        <v>32</v>
      </c>
      <c r="V5325" t="s">
        <v>55</v>
      </c>
    </row>
    <row r="5326" spans="1:22" ht="15.75" hidden="1" thickBot="1" x14ac:dyDescent="0.3">
      <c r="A5326" t="s">
        <v>7981</v>
      </c>
      <c r="B5326" s="6" t="s">
        <v>10285</v>
      </c>
      <c r="C5326" t="s">
        <v>1</v>
      </c>
      <c r="D5326" t="s">
        <v>7706</v>
      </c>
      <c r="E5326" t="s">
        <v>10329</v>
      </c>
      <c r="F5326" t="s">
        <v>10330</v>
      </c>
      <c r="G5326">
        <v>5889</v>
      </c>
      <c r="H5326">
        <v>5889</v>
      </c>
      <c r="I5326">
        <v>5889</v>
      </c>
      <c r="J5326">
        <v>5889</v>
      </c>
      <c r="K5326">
        <v>0</v>
      </c>
      <c r="L5326" s="2">
        <v>0</v>
      </c>
      <c r="M5326" s="2">
        <v>0</v>
      </c>
      <c r="N5326" s="2">
        <v>0</v>
      </c>
      <c r="O5326" s="2">
        <v>1141</v>
      </c>
      <c r="P5326" s="2">
        <v>0</v>
      </c>
      <c r="Q5326" s="2">
        <v>0</v>
      </c>
      <c r="R5326" s="2">
        <v>0</v>
      </c>
      <c r="S5326" s="2">
        <v>0</v>
      </c>
      <c r="T5326" s="2">
        <v>0</v>
      </c>
      <c r="U5326" s="2">
        <v>1141</v>
      </c>
      <c r="V5326" t="s">
        <v>55</v>
      </c>
    </row>
    <row r="5327" spans="1:22" ht="15.75" hidden="1" thickBot="1" x14ac:dyDescent="0.3">
      <c r="A5327" t="s">
        <v>7981</v>
      </c>
      <c r="B5327" s="6" t="s">
        <v>10285</v>
      </c>
      <c r="C5327" t="s">
        <v>1</v>
      </c>
      <c r="D5327" t="s">
        <v>7706</v>
      </c>
      <c r="E5327" t="s">
        <v>10329</v>
      </c>
      <c r="F5327" t="s">
        <v>10330</v>
      </c>
      <c r="G5327">
        <v>5888</v>
      </c>
      <c r="H5327">
        <v>5888</v>
      </c>
      <c r="I5327">
        <v>5888</v>
      </c>
      <c r="J5327">
        <v>5888</v>
      </c>
      <c r="K5327">
        <v>0</v>
      </c>
      <c r="L5327" s="2">
        <v>0</v>
      </c>
      <c r="M5327" s="2">
        <v>0</v>
      </c>
      <c r="N5327" s="2">
        <v>0</v>
      </c>
      <c r="O5327" s="2">
        <v>457</v>
      </c>
      <c r="P5327" s="2">
        <v>0</v>
      </c>
      <c r="Q5327" s="2">
        <v>0</v>
      </c>
      <c r="R5327" s="2">
        <v>0</v>
      </c>
      <c r="S5327" s="2">
        <v>0</v>
      </c>
      <c r="T5327" s="2">
        <v>0</v>
      </c>
      <c r="U5327" s="2">
        <v>457</v>
      </c>
      <c r="V5327" t="s">
        <v>55</v>
      </c>
    </row>
    <row r="5328" spans="1:22" ht="15.75" hidden="1" thickBot="1" x14ac:dyDescent="0.3">
      <c r="A5328" t="s">
        <v>7981</v>
      </c>
      <c r="B5328" s="6" t="s">
        <v>10285</v>
      </c>
      <c r="C5328" t="s">
        <v>1</v>
      </c>
      <c r="D5328" t="s">
        <v>7706</v>
      </c>
      <c r="E5328" t="s">
        <v>10329</v>
      </c>
      <c r="F5328" t="s">
        <v>10330</v>
      </c>
      <c r="G5328">
        <v>5887</v>
      </c>
      <c r="H5328">
        <v>5887</v>
      </c>
      <c r="I5328">
        <v>5887</v>
      </c>
      <c r="J5328">
        <v>5887</v>
      </c>
      <c r="K5328">
        <v>0</v>
      </c>
      <c r="L5328" s="2">
        <v>0</v>
      </c>
      <c r="M5328" s="2">
        <v>0</v>
      </c>
      <c r="N5328" s="2">
        <v>0</v>
      </c>
      <c r="O5328" s="2">
        <v>12.5</v>
      </c>
      <c r="P5328" s="2">
        <v>0</v>
      </c>
      <c r="Q5328" s="2">
        <v>0</v>
      </c>
      <c r="R5328" s="2">
        <v>0</v>
      </c>
      <c r="S5328" s="2">
        <v>0</v>
      </c>
      <c r="T5328" s="2">
        <v>0</v>
      </c>
      <c r="U5328" s="2">
        <v>12.5</v>
      </c>
      <c r="V5328" t="s">
        <v>55</v>
      </c>
    </row>
    <row r="5329" spans="1:22" ht="15.75" hidden="1" thickBot="1" x14ac:dyDescent="0.3">
      <c r="A5329" t="s">
        <v>7981</v>
      </c>
      <c r="B5329" s="6" t="s">
        <v>10285</v>
      </c>
      <c r="C5329" t="s">
        <v>1</v>
      </c>
      <c r="D5329" t="s">
        <v>7706</v>
      </c>
      <c r="E5329" t="s">
        <v>10329</v>
      </c>
      <c r="F5329" t="s">
        <v>10330</v>
      </c>
      <c r="G5329">
        <v>5886</v>
      </c>
      <c r="H5329">
        <v>5886</v>
      </c>
      <c r="I5329">
        <v>5886</v>
      </c>
      <c r="J5329">
        <v>5886</v>
      </c>
      <c r="K5329">
        <v>0</v>
      </c>
      <c r="L5329" s="2">
        <v>0</v>
      </c>
      <c r="M5329" s="2">
        <v>0</v>
      </c>
      <c r="N5329" s="2">
        <v>0</v>
      </c>
      <c r="O5329" s="2">
        <v>216.5</v>
      </c>
      <c r="P5329" s="2">
        <v>0</v>
      </c>
      <c r="Q5329" s="2">
        <v>0</v>
      </c>
      <c r="R5329" s="2">
        <v>0</v>
      </c>
      <c r="S5329" s="2">
        <v>0</v>
      </c>
      <c r="T5329" s="2">
        <v>0</v>
      </c>
      <c r="U5329" s="2">
        <v>216.5</v>
      </c>
      <c r="V5329" t="s">
        <v>55</v>
      </c>
    </row>
    <row r="5330" spans="1:22" ht="15.75" hidden="1" thickBot="1" x14ac:dyDescent="0.3">
      <c r="A5330" t="s">
        <v>7981</v>
      </c>
      <c r="B5330" s="6" t="s">
        <v>10285</v>
      </c>
      <c r="C5330" t="s">
        <v>1</v>
      </c>
      <c r="D5330" t="s">
        <v>7706</v>
      </c>
      <c r="E5330" t="s">
        <v>10329</v>
      </c>
      <c r="F5330" t="s">
        <v>10330</v>
      </c>
      <c r="G5330">
        <v>5885</v>
      </c>
      <c r="H5330">
        <v>5885</v>
      </c>
      <c r="I5330">
        <v>5885</v>
      </c>
      <c r="J5330">
        <v>5885</v>
      </c>
      <c r="K5330">
        <v>0</v>
      </c>
      <c r="L5330" s="2">
        <v>0</v>
      </c>
      <c r="M5330" s="2">
        <v>0</v>
      </c>
      <c r="N5330" s="2">
        <v>0</v>
      </c>
      <c r="O5330" s="2">
        <v>79.900000000000006</v>
      </c>
      <c r="P5330" s="2">
        <v>0</v>
      </c>
      <c r="Q5330" s="2">
        <v>0</v>
      </c>
      <c r="R5330" s="2">
        <v>0</v>
      </c>
      <c r="S5330" s="2">
        <v>0</v>
      </c>
      <c r="T5330" s="2">
        <v>0</v>
      </c>
      <c r="U5330" s="2">
        <v>79.900000000000006</v>
      </c>
      <c r="V5330" t="s">
        <v>55</v>
      </c>
    </row>
    <row r="5331" spans="1:22" ht="15.75" hidden="1" thickBot="1" x14ac:dyDescent="0.3">
      <c r="A5331" t="s">
        <v>7981</v>
      </c>
      <c r="B5331" s="6" t="s">
        <v>10285</v>
      </c>
      <c r="C5331" t="s">
        <v>1</v>
      </c>
      <c r="D5331" t="s">
        <v>7706</v>
      </c>
      <c r="E5331" t="s">
        <v>10329</v>
      </c>
      <c r="F5331" t="s">
        <v>10330</v>
      </c>
      <c r="G5331">
        <v>5884</v>
      </c>
      <c r="H5331">
        <v>5884</v>
      </c>
      <c r="I5331">
        <v>5884</v>
      </c>
      <c r="J5331">
        <v>5884</v>
      </c>
      <c r="K5331">
        <v>0</v>
      </c>
      <c r="L5331" s="2">
        <v>0</v>
      </c>
      <c r="M5331" s="2">
        <v>0</v>
      </c>
      <c r="N5331" s="2">
        <v>0</v>
      </c>
      <c r="O5331" s="2">
        <v>46.6</v>
      </c>
      <c r="P5331" s="2">
        <v>0</v>
      </c>
      <c r="Q5331" s="2">
        <v>0</v>
      </c>
      <c r="R5331" s="2">
        <v>0</v>
      </c>
      <c r="S5331" s="2">
        <v>0</v>
      </c>
      <c r="T5331" s="2">
        <v>0</v>
      </c>
      <c r="U5331" s="2">
        <v>46.6</v>
      </c>
      <c r="V5331" t="s">
        <v>55</v>
      </c>
    </row>
    <row r="5332" spans="1:22" ht="15.75" hidden="1" thickBot="1" x14ac:dyDescent="0.3">
      <c r="A5332" t="s">
        <v>7981</v>
      </c>
      <c r="B5332" s="6" t="s">
        <v>10285</v>
      </c>
      <c r="C5332" t="s">
        <v>1</v>
      </c>
      <c r="D5332" t="s">
        <v>7706</v>
      </c>
      <c r="E5332" t="s">
        <v>10329</v>
      </c>
      <c r="F5332" t="s">
        <v>10330</v>
      </c>
      <c r="G5332">
        <v>5883</v>
      </c>
      <c r="H5332">
        <v>5883</v>
      </c>
      <c r="I5332">
        <v>5883</v>
      </c>
      <c r="J5332">
        <v>5883</v>
      </c>
      <c r="K5332">
        <v>0</v>
      </c>
      <c r="L5332" s="2">
        <v>0</v>
      </c>
      <c r="M5332" s="2">
        <v>0</v>
      </c>
      <c r="N5332" s="2">
        <v>0</v>
      </c>
      <c r="O5332" s="2">
        <v>527.5</v>
      </c>
      <c r="P5332" s="2">
        <v>0</v>
      </c>
      <c r="Q5332" s="2">
        <v>0</v>
      </c>
      <c r="R5332" s="2">
        <v>0</v>
      </c>
      <c r="S5332" s="2">
        <v>0</v>
      </c>
      <c r="T5332" s="2">
        <v>0</v>
      </c>
      <c r="U5332" s="2">
        <v>527.5</v>
      </c>
      <c r="V5332" t="s">
        <v>55</v>
      </c>
    </row>
    <row r="5333" spans="1:22" ht="15.75" hidden="1" thickBot="1" x14ac:dyDescent="0.3">
      <c r="A5333" t="s">
        <v>7981</v>
      </c>
      <c r="B5333" s="6" t="s">
        <v>10285</v>
      </c>
      <c r="C5333" t="s">
        <v>1</v>
      </c>
      <c r="D5333" t="s">
        <v>7706</v>
      </c>
      <c r="E5333" t="s">
        <v>10329</v>
      </c>
      <c r="F5333" t="s">
        <v>10330</v>
      </c>
      <c r="G5333">
        <v>5882</v>
      </c>
      <c r="H5333">
        <v>5882</v>
      </c>
      <c r="I5333">
        <v>5882</v>
      </c>
      <c r="J5333">
        <v>5882</v>
      </c>
      <c r="K5333">
        <v>0</v>
      </c>
      <c r="L5333" s="2">
        <v>0</v>
      </c>
      <c r="M5333" s="2">
        <v>0</v>
      </c>
      <c r="N5333" s="2">
        <v>0</v>
      </c>
      <c r="O5333" s="2">
        <v>75</v>
      </c>
      <c r="P5333" s="2">
        <v>0</v>
      </c>
      <c r="Q5333" s="2">
        <v>0</v>
      </c>
      <c r="R5333" s="2">
        <v>0</v>
      </c>
      <c r="S5333" s="2">
        <v>0</v>
      </c>
      <c r="T5333" s="2">
        <v>0</v>
      </c>
      <c r="U5333" s="2">
        <v>75</v>
      </c>
      <c r="V5333" t="s">
        <v>55</v>
      </c>
    </row>
    <row r="5334" spans="1:22" ht="15.75" hidden="1" thickBot="1" x14ac:dyDescent="0.3">
      <c r="A5334" t="s">
        <v>7981</v>
      </c>
      <c r="B5334" s="6" t="s">
        <v>10278</v>
      </c>
      <c r="C5334" t="s">
        <v>1</v>
      </c>
      <c r="D5334" t="s">
        <v>7706</v>
      </c>
      <c r="E5334" t="s">
        <v>10329</v>
      </c>
      <c r="F5334" t="s">
        <v>10330</v>
      </c>
      <c r="G5334">
        <v>5881</v>
      </c>
      <c r="H5334">
        <v>5881</v>
      </c>
      <c r="I5334">
        <v>5881</v>
      </c>
      <c r="J5334">
        <v>5881</v>
      </c>
      <c r="K5334">
        <v>0</v>
      </c>
      <c r="L5334" s="2">
        <v>0</v>
      </c>
      <c r="M5334" s="2">
        <v>0</v>
      </c>
      <c r="N5334" s="2">
        <v>0</v>
      </c>
      <c r="O5334" s="2">
        <v>60</v>
      </c>
      <c r="P5334" s="2">
        <v>0</v>
      </c>
      <c r="Q5334" s="2">
        <v>0</v>
      </c>
      <c r="R5334" s="2">
        <v>0</v>
      </c>
      <c r="S5334" s="2">
        <v>0</v>
      </c>
      <c r="T5334" s="2">
        <v>0</v>
      </c>
      <c r="U5334" s="2">
        <v>60</v>
      </c>
      <c r="V5334" t="s">
        <v>55</v>
      </c>
    </row>
    <row r="5335" spans="1:22" ht="15.75" hidden="1" thickBot="1" x14ac:dyDescent="0.3">
      <c r="A5335" t="s">
        <v>7981</v>
      </c>
      <c r="B5335" s="6" t="s">
        <v>10278</v>
      </c>
      <c r="C5335" t="s">
        <v>1</v>
      </c>
      <c r="D5335" t="s">
        <v>7706</v>
      </c>
      <c r="E5335" t="s">
        <v>10329</v>
      </c>
      <c r="F5335" t="s">
        <v>10330</v>
      </c>
      <c r="G5335">
        <v>5880</v>
      </c>
      <c r="H5335">
        <v>5880</v>
      </c>
      <c r="I5335">
        <v>5880</v>
      </c>
      <c r="J5335">
        <v>5880</v>
      </c>
      <c r="K5335">
        <v>0</v>
      </c>
      <c r="L5335" s="2">
        <v>0</v>
      </c>
      <c r="M5335" s="2">
        <v>0</v>
      </c>
      <c r="N5335" s="2">
        <v>0</v>
      </c>
      <c r="O5335" s="2">
        <v>59.9</v>
      </c>
      <c r="P5335" s="2">
        <v>0</v>
      </c>
      <c r="Q5335" s="2">
        <v>0</v>
      </c>
      <c r="R5335" s="2">
        <v>0</v>
      </c>
      <c r="S5335" s="2">
        <v>0</v>
      </c>
      <c r="T5335" s="2">
        <v>0</v>
      </c>
      <c r="U5335" s="2">
        <v>59.9</v>
      </c>
      <c r="V5335" t="s">
        <v>55</v>
      </c>
    </row>
    <row r="5336" spans="1:22" ht="15.75" hidden="1" thickBot="1" x14ac:dyDescent="0.3">
      <c r="A5336" t="s">
        <v>7981</v>
      </c>
      <c r="B5336" s="6" t="s">
        <v>10278</v>
      </c>
      <c r="C5336" t="s">
        <v>1</v>
      </c>
      <c r="D5336" t="s">
        <v>7706</v>
      </c>
      <c r="E5336" t="s">
        <v>10329</v>
      </c>
      <c r="F5336" t="s">
        <v>10330</v>
      </c>
      <c r="G5336">
        <v>5879</v>
      </c>
      <c r="H5336">
        <v>5879</v>
      </c>
      <c r="I5336">
        <v>5879</v>
      </c>
      <c r="J5336">
        <v>5879</v>
      </c>
      <c r="K5336">
        <v>0</v>
      </c>
      <c r="L5336" s="2">
        <v>0</v>
      </c>
      <c r="M5336" s="2">
        <v>0</v>
      </c>
      <c r="N5336" s="2">
        <v>0</v>
      </c>
      <c r="O5336" s="2">
        <v>429.2</v>
      </c>
      <c r="P5336" s="2">
        <v>0</v>
      </c>
      <c r="Q5336" s="2">
        <v>0</v>
      </c>
      <c r="R5336" s="2">
        <v>0</v>
      </c>
      <c r="S5336" s="2">
        <v>0</v>
      </c>
      <c r="T5336" s="2">
        <v>0</v>
      </c>
      <c r="U5336" s="2">
        <v>429.2</v>
      </c>
      <c r="V5336" t="s">
        <v>55</v>
      </c>
    </row>
    <row r="5337" spans="1:22" ht="15.75" hidden="1" thickBot="1" x14ac:dyDescent="0.3">
      <c r="A5337" t="s">
        <v>7981</v>
      </c>
      <c r="B5337" s="6" t="s">
        <v>10278</v>
      </c>
      <c r="C5337" t="s">
        <v>1</v>
      </c>
      <c r="D5337" t="s">
        <v>7706</v>
      </c>
      <c r="E5337" t="s">
        <v>10329</v>
      </c>
      <c r="F5337" t="s">
        <v>10330</v>
      </c>
      <c r="G5337">
        <v>5878</v>
      </c>
      <c r="H5337">
        <v>5878</v>
      </c>
      <c r="I5337">
        <v>5878</v>
      </c>
      <c r="J5337">
        <v>5878</v>
      </c>
      <c r="K5337">
        <v>0</v>
      </c>
      <c r="L5337" s="2">
        <v>0</v>
      </c>
      <c r="M5337" s="2">
        <v>0</v>
      </c>
      <c r="N5337" s="2">
        <v>0</v>
      </c>
      <c r="O5337" s="2">
        <v>182.5</v>
      </c>
      <c r="P5337" s="2">
        <v>0</v>
      </c>
      <c r="Q5337" s="2">
        <v>0</v>
      </c>
      <c r="R5337" s="2">
        <v>0</v>
      </c>
      <c r="S5337" s="2">
        <v>0</v>
      </c>
      <c r="T5337" s="2">
        <v>0</v>
      </c>
      <c r="U5337" s="2">
        <v>182.5</v>
      </c>
      <c r="V5337" t="s">
        <v>55</v>
      </c>
    </row>
    <row r="5338" spans="1:22" ht="15.75" hidden="1" thickBot="1" x14ac:dyDescent="0.3">
      <c r="A5338" t="s">
        <v>7981</v>
      </c>
      <c r="B5338" s="6" t="s">
        <v>10278</v>
      </c>
      <c r="C5338" t="s">
        <v>1</v>
      </c>
      <c r="D5338" t="s">
        <v>7706</v>
      </c>
      <c r="E5338" t="s">
        <v>10329</v>
      </c>
      <c r="F5338" t="s">
        <v>10330</v>
      </c>
      <c r="G5338">
        <v>5877</v>
      </c>
      <c r="H5338">
        <v>5877</v>
      </c>
      <c r="I5338">
        <v>5877</v>
      </c>
      <c r="J5338">
        <v>5877</v>
      </c>
      <c r="K5338">
        <v>0</v>
      </c>
      <c r="L5338" s="2">
        <v>0</v>
      </c>
      <c r="M5338" s="2">
        <v>0</v>
      </c>
      <c r="N5338" s="2">
        <v>0</v>
      </c>
      <c r="O5338" s="2">
        <v>92</v>
      </c>
      <c r="P5338" s="2">
        <v>0</v>
      </c>
      <c r="Q5338" s="2">
        <v>0</v>
      </c>
      <c r="R5338" s="2">
        <v>0</v>
      </c>
      <c r="S5338" s="2">
        <v>0</v>
      </c>
      <c r="T5338" s="2">
        <v>0</v>
      </c>
      <c r="U5338" s="2">
        <v>92</v>
      </c>
      <c r="V5338" t="s">
        <v>55</v>
      </c>
    </row>
    <row r="5339" spans="1:22" ht="15.75" hidden="1" thickBot="1" x14ac:dyDescent="0.3">
      <c r="A5339" t="s">
        <v>7981</v>
      </c>
      <c r="B5339" s="6" t="s">
        <v>10278</v>
      </c>
      <c r="C5339" t="s">
        <v>1</v>
      </c>
      <c r="D5339" t="s">
        <v>7706</v>
      </c>
      <c r="E5339" t="s">
        <v>10329</v>
      </c>
      <c r="F5339" t="s">
        <v>10330</v>
      </c>
      <c r="G5339">
        <v>5876</v>
      </c>
      <c r="H5339">
        <v>5876</v>
      </c>
      <c r="I5339">
        <v>5876</v>
      </c>
      <c r="J5339">
        <v>5876</v>
      </c>
      <c r="K5339">
        <v>0</v>
      </c>
      <c r="L5339" s="2">
        <v>0</v>
      </c>
      <c r="M5339" s="2">
        <v>0</v>
      </c>
      <c r="N5339" s="2">
        <v>0</v>
      </c>
      <c r="O5339" s="2">
        <v>27.5</v>
      </c>
      <c r="P5339" s="2">
        <v>0</v>
      </c>
      <c r="Q5339" s="2">
        <v>0</v>
      </c>
      <c r="R5339" s="2">
        <v>0</v>
      </c>
      <c r="S5339" s="2">
        <v>0</v>
      </c>
      <c r="T5339" s="2">
        <v>0</v>
      </c>
      <c r="U5339" s="2">
        <v>27.5</v>
      </c>
      <c r="V5339" t="s">
        <v>55</v>
      </c>
    </row>
    <row r="5340" spans="1:22" ht="15.75" hidden="1" thickBot="1" x14ac:dyDescent="0.3">
      <c r="A5340" t="s">
        <v>7981</v>
      </c>
      <c r="B5340" s="6" t="s">
        <v>10278</v>
      </c>
      <c r="C5340" t="s">
        <v>1</v>
      </c>
      <c r="D5340" t="s">
        <v>7706</v>
      </c>
      <c r="E5340" t="s">
        <v>10329</v>
      </c>
      <c r="F5340" t="s">
        <v>10330</v>
      </c>
      <c r="G5340">
        <v>5875</v>
      </c>
      <c r="H5340">
        <v>5875</v>
      </c>
      <c r="I5340">
        <v>5875</v>
      </c>
      <c r="J5340">
        <v>5875</v>
      </c>
      <c r="K5340">
        <v>0</v>
      </c>
      <c r="L5340" s="2">
        <v>0</v>
      </c>
      <c r="M5340" s="2">
        <v>0</v>
      </c>
      <c r="N5340" s="2">
        <v>0</v>
      </c>
      <c r="O5340" s="2">
        <v>514</v>
      </c>
      <c r="P5340" s="2">
        <v>0</v>
      </c>
      <c r="Q5340" s="2">
        <v>0</v>
      </c>
      <c r="R5340" s="2">
        <v>0</v>
      </c>
      <c r="S5340" s="2">
        <v>0</v>
      </c>
      <c r="T5340" s="2">
        <v>0</v>
      </c>
      <c r="U5340" s="2">
        <v>514</v>
      </c>
      <c r="V5340" t="s">
        <v>55</v>
      </c>
    </row>
    <row r="5341" spans="1:22" ht="15.75" hidden="1" thickBot="1" x14ac:dyDescent="0.3">
      <c r="A5341" t="s">
        <v>7981</v>
      </c>
      <c r="B5341" s="6" t="s">
        <v>10278</v>
      </c>
      <c r="C5341" t="s">
        <v>1</v>
      </c>
      <c r="D5341" t="s">
        <v>7706</v>
      </c>
      <c r="E5341" t="s">
        <v>10329</v>
      </c>
      <c r="F5341" t="s">
        <v>10330</v>
      </c>
      <c r="G5341">
        <v>5874</v>
      </c>
      <c r="H5341">
        <v>5874</v>
      </c>
      <c r="I5341">
        <v>5874</v>
      </c>
      <c r="J5341">
        <v>5874</v>
      </c>
      <c r="K5341">
        <v>0</v>
      </c>
      <c r="L5341" s="2">
        <v>0</v>
      </c>
      <c r="M5341" s="2">
        <v>0</v>
      </c>
      <c r="N5341" s="2">
        <v>0</v>
      </c>
      <c r="O5341" s="2">
        <v>109.55</v>
      </c>
      <c r="P5341" s="2">
        <v>0</v>
      </c>
      <c r="Q5341" s="2">
        <v>0</v>
      </c>
      <c r="R5341" s="2">
        <v>0</v>
      </c>
      <c r="S5341" s="2">
        <v>0</v>
      </c>
      <c r="T5341" s="2">
        <v>0</v>
      </c>
      <c r="U5341" s="2">
        <v>109.55</v>
      </c>
      <c r="V5341" t="s">
        <v>55</v>
      </c>
    </row>
    <row r="5342" spans="1:22" ht="15.75" hidden="1" thickBot="1" x14ac:dyDescent="0.3">
      <c r="A5342" t="s">
        <v>7981</v>
      </c>
      <c r="B5342" s="6" t="s">
        <v>10278</v>
      </c>
      <c r="C5342" t="s">
        <v>1</v>
      </c>
      <c r="D5342" t="s">
        <v>7706</v>
      </c>
      <c r="E5342" t="s">
        <v>10329</v>
      </c>
      <c r="F5342" t="s">
        <v>10330</v>
      </c>
      <c r="G5342">
        <v>5873</v>
      </c>
      <c r="H5342">
        <v>5873</v>
      </c>
      <c r="I5342">
        <v>5873</v>
      </c>
      <c r="J5342">
        <v>5873</v>
      </c>
      <c r="K5342">
        <v>0</v>
      </c>
      <c r="L5342" s="2">
        <v>0</v>
      </c>
      <c r="M5342" s="2">
        <v>0</v>
      </c>
      <c r="N5342" s="2">
        <v>0</v>
      </c>
      <c r="O5342" s="2">
        <v>152.5</v>
      </c>
      <c r="P5342" s="2">
        <v>0</v>
      </c>
      <c r="Q5342" s="2">
        <v>0</v>
      </c>
      <c r="R5342" s="2">
        <v>0</v>
      </c>
      <c r="S5342" s="2">
        <v>0</v>
      </c>
      <c r="T5342" s="2">
        <v>0</v>
      </c>
      <c r="U5342" s="2">
        <v>152.5</v>
      </c>
      <c r="V5342" t="s">
        <v>55</v>
      </c>
    </row>
    <row r="5343" spans="1:22" ht="15.75" hidden="1" thickBot="1" x14ac:dyDescent="0.3">
      <c r="A5343" t="s">
        <v>7981</v>
      </c>
      <c r="B5343" s="6" t="s">
        <v>10278</v>
      </c>
      <c r="C5343" t="s">
        <v>1</v>
      </c>
      <c r="D5343" t="s">
        <v>7706</v>
      </c>
      <c r="E5343" t="s">
        <v>10329</v>
      </c>
      <c r="F5343" t="s">
        <v>10330</v>
      </c>
      <c r="G5343">
        <v>5872</v>
      </c>
      <c r="H5343">
        <v>5872</v>
      </c>
      <c r="I5343">
        <v>5872</v>
      </c>
      <c r="J5343">
        <v>5872</v>
      </c>
      <c r="K5343">
        <v>0</v>
      </c>
      <c r="L5343" s="2">
        <v>0</v>
      </c>
      <c r="M5343" s="2">
        <v>0</v>
      </c>
      <c r="N5343" s="2">
        <v>0</v>
      </c>
      <c r="O5343" s="2">
        <v>150</v>
      </c>
      <c r="P5343" s="2">
        <v>0</v>
      </c>
      <c r="Q5343" s="2">
        <v>0</v>
      </c>
      <c r="R5343" s="2">
        <v>0</v>
      </c>
      <c r="S5343" s="2">
        <v>0</v>
      </c>
      <c r="T5343" s="2">
        <v>0</v>
      </c>
      <c r="U5343" s="2">
        <v>150</v>
      </c>
      <c r="V5343" t="s">
        <v>55</v>
      </c>
    </row>
    <row r="5344" spans="1:22" ht="15.75" hidden="1" thickBot="1" x14ac:dyDescent="0.3">
      <c r="A5344" t="s">
        <v>7981</v>
      </c>
      <c r="B5344" s="6" t="s">
        <v>10278</v>
      </c>
      <c r="C5344" t="s">
        <v>1</v>
      </c>
      <c r="D5344" t="s">
        <v>7706</v>
      </c>
      <c r="E5344" t="s">
        <v>10329</v>
      </c>
      <c r="F5344" t="s">
        <v>10330</v>
      </c>
      <c r="G5344">
        <v>5871</v>
      </c>
      <c r="H5344">
        <v>5871</v>
      </c>
      <c r="I5344">
        <v>5871</v>
      </c>
      <c r="J5344">
        <v>5871</v>
      </c>
      <c r="K5344">
        <v>0</v>
      </c>
      <c r="L5344" s="2">
        <v>0</v>
      </c>
      <c r="M5344" s="2">
        <v>0</v>
      </c>
      <c r="N5344" s="2">
        <v>0</v>
      </c>
      <c r="O5344" s="2">
        <v>84</v>
      </c>
      <c r="P5344" s="2">
        <v>0</v>
      </c>
      <c r="Q5344" s="2">
        <v>0</v>
      </c>
      <c r="R5344" s="2">
        <v>0</v>
      </c>
      <c r="S5344" s="2">
        <v>0</v>
      </c>
      <c r="T5344" s="2">
        <v>0</v>
      </c>
      <c r="U5344" s="2">
        <v>84</v>
      </c>
      <c r="V5344" t="s">
        <v>55</v>
      </c>
    </row>
    <row r="5345" spans="1:22" ht="15.75" hidden="1" thickBot="1" x14ac:dyDescent="0.3">
      <c r="A5345" t="s">
        <v>7981</v>
      </c>
      <c r="B5345" s="6" t="s">
        <v>10278</v>
      </c>
      <c r="C5345" t="s">
        <v>1</v>
      </c>
      <c r="D5345" t="s">
        <v>7706</v>
      </c>
      <c r="E5345" t="s">
        <v>10329</v>
      </c>
      <c r="F5345" t="s">
        <v>10330</v>
      </c>
      <c r="G5345">
        <v>5870</v>
      </c>
      <c r="H5345">
        <v>5870</v>
      </c>
      <c r="I5345">
        <v>5870</v>
      </c>
      <c r="J5345">
        <v>5870</v>
      </c>
      <c r="K5345">
        <v>0</v>
      </c>
      <c r="L5345" s="2">
        <v>0</v>
      </c>
      <c r="M5345" s="2">
        <v>0</v>
      </c>
      <c r="N5345" s="2">
        <v>0</v>
      </c>
      <c r="O5345" s="2">
        <v>82.5</v>
      </c>
      <c r="P5345" s="2">
        <v>0</v>
      </c>
      <c r="Q5345" s="2">
        <v>0</v>
      </c>
      <c r="R5345" s="2">
        <v>0</v>
      </c>
      <c r="S5345" s="2">
        <v>0</v>
      </c>
      <c r="T5345" s="2">
        <v>0</v>
      </c>
      <c r="U5345" s="2">
        <v>82.5</v>
      </c>
      <c r="V5345" t="s">
        <v>55</v>
      </c>
    </row>
    <row r="5346" spans="1:22" ht="15.75" hidden="1" thickBot="1" x14ac:dyDescent="0.3">
      <c r="A5346" t="s">
        <v>7981</v>
      </c>
      <c r="B5346" s="6" t="s">
        <v>10278</v>
      </c>
      <c r="C5346" t="s">
        <v>1</v>
      </c>
      <c r="D5346" t="s">
        <v>7706</v>
      </c>
      <c r="E5346" t="s">
        <v>10329</v>
      </c>
      <c r="F5346" t="s">
        <v>10330</v>
      </c>
      <c r="G5346">
        <v>5869</v>
      </c>
      <c r="H5346">
        <v>5869</v>
      </c>
      <c r="I5346">
        <v>5869</v>
      </c>
      <c r="J5346">
        <v>5869</v>
      </c>
      <c r="K5346">
        <v>0</v>
      </c>
      <c r="L5346" s="2">
        <v>0</v>
      </c>
      <c r="M5346" s="2">
        <v>0</v>
      </c>
      <c r="N5346" s="2">
        <v>0</v>
      </c>
      <c r="O5346" s="2">
        <v>37.950000000000003</v>
      </c>
      <c r="P5346" s="2">
        <v>0</v>
      </c>
      <c r="Q5346" s="2">
        <v>0</v>
      </c>
      <c r="R5346" s="2">
        <v>0</v>
      </c>
      <c r="S5346" s="2">
        <v>0</v>
      </c>
      <c r="T5346" s="2">
        <v>0</v>
      </c>
      <c r="U5346" s="2">
        <v>37.950000000000003</v>
      </c>
      <c r="V5346" t="s">
        <v>55</v>
      </c>
    </row>
    <row r="5347" spans="1:22" ht="15.75" hidden="1" thickBot="1" x14ac:dyDescent="0.3">
      <c r="A5347" t="s">
        <v>7981</v>
      </c>
      <c r="B5347" s="6" t="s">
        <v>10278</v>
      </c>
      <c r="C5347" t="s">
        <v>1</v>
      </c>
      <c r="D5347" t="s">
        <v>7706</v>
      </c>
      <c r="E5347" t="s">
        <v>10329</v>
      </c>
      <c r="F5347" t="s">
        <v>10330</v>
      </c>
      <c r="G5347">
        <v>5868</v>
      </c>
      <c r="H5347">
        <v>5868</v>
      </c>
      <c r="I5347">
        <v>5868</v>
      </c>
      <c r="J5347">
        <v>5868</v>
      </c>
      <c r="K5347">
        <v>0</v>
      </c>
      <c r="L5347" s="2">
        <v>0</v>
      </c>
      <c r="M5347" s="2">
        <v>0</v>
      </c>
      <c r="N5347" s="2">
        <v>0</v>
      </c>
      <c r="O5347" s="2">
        <v>189.84</v>
      </c>
      <c r="P5347" s="2">
        <v>0</v>
      </c>
      <c r="Q5347" s="2">
        <v>0</v>
      </c>
      <c r="R5347" s="2">
        <v>0</v>
      </c>
      <c r="S5347" s="2">
        <v>0</v>
      </c>
      <c r="T5347" s="2">
        <v>0</v>
      </c>
      <c r="U5347" s="2">
        <v>189.84</v>
      </c>
      <c r="V5347" t="s">
        <v>55</v>
      </c>
    </row>
    <row r="5348" spans="1:22" ht="15.75" hidden="1" thickBot="1" x14ac:dyDescent="0.3">
      <c r="A5348" t="s">
        <v>7981</v>
      </c>
      <c r="B5348" s="6" t="s">
        <v>10278</v>
      </c>
      <c r="C5348" t="s">
        <v>1</v>
      </c>
      <c r="D5348" t="s">
        <v>7706</v>
      </c>
      <c r="E5348" t="s">
        <v>10329</v>
      </c>
      <c r="F5348" t="s">
        <v>10330</v>
      </c>
      <c r="G5348">
        <v>5867</v>
      </c>
      <c r="H5348">
        <v>5867</v>
      </c>
      <c r="I5348">
        <v>5867</v>
      </c>
      <c r="J5348">
        <v>5867</v>
      </c>
      <c r="K5348">
        <v>0</v>
      </c>
      <c r="L5348" s="2">
        <v>0</v>
      </c>
      <c r="M5348" s="2">
        <v>0</v>
      </c>
      <c r="N5348" s="2">
        <v>0</v>
      </c>
      <c r="O5348" s="2">
        <v>410</v>
      </c>
      <c r="P5348" s="2">
        <v>0</v>
      </c>
      <c r="Q5348" s="2">
        <v>0</v>
      </c>
      <c r="R5348" s="2">
        <v>0</v>
      </c>
      <c r="S5348" s="2">
        <v>0</v>
      </c>
      <c r="T5348" s="2">
        <v>0</v>
      </c>
      <c r="U5348" s="2">
        <v>410</v>
      </c>
      <c r="V5348" t="s">
        <v>55</v>
      </c>
    </row>
    <row r="5349" spans="1:22" ht="15.75" hidden="1" thickBot="1" x14ac:dyDescent="0.3">
      <c r="A5349" t="s">
        <v>7981</v>
      </c>
      <c r="B5349" s="6" t="s">
        <v>10278</v>
      </c>
      <c r="C5349" t="s">
        <v>1</v>
      </c>
      <c r="D5349" t="s">
        <v>7706</v>
      </c>
      <c r="E5349" t="s">
        <v>10329</v>
      </c>
      <c r="F5349" t="s">
        <v>10330</v>
      </c>
      <c r="G5349">
        <v>5866</v>
      </c>
      <c r="H5349">
        <v>5866</v>
      </c>
      <c r="I5349">
        <v>5866</v>
      </c>
      <c r="J5349">
        <v>5866</v>
      </c>
      <c r="K5349">
        <v>0</v>
      </c>
      <c r="L5349" s="2">
        <v>0</v>
      </c>
      <c r="M5349" s="2">
        <v>0</v>
      </c>
      <c r="N5349" s="2">
        <v>0</v>
      </c>
      <c r="O5349" s="2">
        <v>322.95</v>
      </c>
      <c r="P5349" s="2">
        <v>0</v>
      </c>
      <c r="Q5349" s="2">
        <v>0</v>
      </c>
      <c r="R5349" s="2">
        <v>0</v>
      </c>
      <c r="S5349" s="2">
        <v>0</v>
      </c>
      <c r="T5349" s="2">
        <v>0</v>
      </c>
      <c r="U5349" s="2">
        <v>322.95</v>
      </c>
      <c r="V5349" t="s">
        <v>55</v>
      </c>
    </row>
    <row r="5350" spans="1:22" ht="15.75" hidden="1" thickBot="1" x14ac:dyDescent="0.3">
      <c r="A5350" t="s">
        <v>7981</v>
      </c>
      <c r="B5350" s="6" t="s">
        <v>10278</v>
      </c>
      <c r="C5350" t="s">
        <v>1</v>
      </c>
      <c r="D5350" t="s">
        <v>7706</v>
      </c>
      <c r="E5350" t="s">
        <v>10329</v>
      </c>
      <c r="F5350" t="s">
        <v>10330</v>
      </c>
      <c r="G5350">
        <v>5865</v>
      </c>
      <c r="H5350">
        <v>5865</v>
      </c>
      <c r="I5350">
        <v>5865</v>
      </c>
      <c r="J5350">
        <v>5865</v>
      </c>
      <c r="K5350">
        <v>0</v>
      </c>
      <c r="L5350" s="2">
        <v>0</v>
      </c>
      <c r="M5350" s="2">
        <v>0</v>
      </c>
      <c r="N5350" s="2">
        <v>0</v>
      </c>
      <c r="O5350" s="2">
        <v>82.5</v>
      </c>
      <c r="P5350" s="2">
        <v>0</v>
      </c>
      <c r="Q5350" s="2">
        <v>0</v>
      </c>
      <c r="R5350" s="2">
        <v>0</v>
      </c>
      <c r="S5350" s="2">
        <v>0</v>
      </c>
      <c r="T5350" s="2">
        <v>0</v>
      </c>
      <c r="U5350" s="2">
        <v>82.5</v>
      </c>
      <c r="V5350" t="s">
        <v>55</v>
      </c>
    </row>
    <row r="5351" spans="1:22" ht="15.75" hidden="1" thickBot="1" x14ac:dyDescent="0.3">
      <c r="A5351" t="s">
        <v>7981</v>
      </c>
      <c r="B5351" s="6" t="s">
        <v>10278</v>
      </c>
      <c r="C5351" t="s">
        <v>1</v>
      </c>
      <c r="D5351" t="s">
        <v>7706</v>
      </c>
      <c r="E5351" t="s">
        <v>10329</v>
      </c>
      <c r="F5351" t="s">
        <v>10330</v>
      </c>
      <c r="G5351">
        <v>5864</v>
      </c>
      <c r="H5351">
        <v>5864</v>
      </c>
      <c r="I5351">
        <v>5864</v>
      </c>
      <c r="J5351">
        <v>5864</v>
      </c>
      <c r="K5351">
        <v>0</v>
      </c>
      <c r="L5351" s="2">
        <v>0</v>
      </c>
      <c r="M5351" s="2">
        <v>0</v>
      </c>
      <c r="N5351" s="2">
        <v>0</v>
      </c>
      <c r="O5351" s="2">
        <v>34.4</v>
      </c>
      <c r="P5351" s="2">
        <v>0</v>
      </c>
      <c r="Q5351" s="2">
        <v>0</v>
      </c>
      <c r="R5351" s="2">
        <v>0</v>
      </c>
      <c r="S5351" s="2">
        <v>0</v>
      </c>
      <c r="T5351" s="2">
        <v>0</v>
      </c>
      <c r="U5351" s="2">
        <v>34.4</v>
      </c>
      <c r="V5351" t="s">
        <v>55</v>
      </c>
    </row>
    <row r="5352" spans="1:22" ht="15.75" hidden="1" thickBot="1" x14ac:dyDescent="0.3">
      <c r="A5352" t="s">
        <v>7981</v>
      </c>
      <c r="B5352" s="6" t="s">
        <v>10278</v>
      </c>
      <c r="C5352" t="s">
        <v>1</v>
      </c>
      <c r="D5352" t="s">
        <v>7706</v>
      </c>
      <c r="E5352" t="s">
        <v>10329</v>
      </c>
      <c r="F5352" t="s">
        <v>10330</v>
      </c>
      <c r="G5352">
        <v>5863</v>
      </c>
      <c r="H5352">
        <v>5863</v>
      </c>
      <c r="I5352">
        <v>5863</v>
      </c>
      <c r="J5352">
        <v>5863</v>
      </c>
      <c r="K5352">
        <v>0</v>
      </c>
      <c r="L5352" s="2">
        <v>0</v>
      </c>
      <c r="M5352" s="2">
        <v>0</v>
      </c>
      <c r="N5352" s="2">
        <v>0</v>
      </c>
      <c r="O5352" s="2">
        <v>212.85</v>
      </c>
      <c r="P5352" s="2">
        <v>0</v>
      </c>
      <c r="Q5352" s="2">
        <v>0</v>
      </c>
      <c r="R5352" s="2">
        <v>0</v>
      </c>
      <c r="S5352" s="2">
        <v>0</v>
      </c>
      <c r="T5352" s="2">
        <v>0</v>
      </c>
      <c r="U5352" s="2">
        <v>212.85</v>
      </c>
      <c r="V5352" t="s">
        <v>55</v>
      </c>
    </row>
    <row r="5353" spans="1:22" ht="15.75" hidden="1" thickBot="1" x14ac:dyDescent="0.3">
      <c r="A5353" t="s">
        <v>7981</v>
      </c>
      <c r="B5353" s="6" t="s">
        <v>10278</v>
      </c>
      <c r="C5353" t="s">
        <v>1</v>
      </c>
      <c r="D5353" t="s">
        <v>7706</v>
      </c>
      <c r="E5353" t="s">
        <v>10329</v>
      </c>
      <c r="F5353" t="s">
        <v>10330</v>
      </c>
      <c r="G5353">
        <v>5862</v>
      </c>
      <c r="H5353">
        <v>5862</v>
      </c>
      <c r="I5353">
        <v>5862</v>
      </c>
      <c r="J5353">
        <v>5862</v>
      </c>
      <c r="K5353">
        <v>0</v>
      </c>
      <c r="L5353" s="2">
        <v>0</v>
      </c>
      <c r="M5353" s="2">
        <v>0</v>
      </c>
      <c r="N5353" s="2">
        <v>0</v>
      </c>
      <c r="O5353" s="2">
        <v>464.7</v>
      </c>
      <c r="P5353" s="2">
        <v>0</v>
      </c>
      <c r="Q5353" s="2">
        <v>0</v>
      </c>
      <c r="R5353" s="2">
        <v>0</v>
      </c>
      <c r="S5353" s="2">
        <v>0</v>
      </c>
      <c r="T5353" s="2">
        <v>0</v>
      </c>
      <c r="U5353" s="2">
        <v>464.7</v>
      </c>
      <c r="V5353" t="s">
        <v>55</v>
      </c>
    </row>
    <row r="5354" spans="1:22" ht="15.75" hidden="1" thickBot="1" x14ac:dyDescent="0.3">
      <c r="A5354" t="s">
        <v>7981</v>
      </c>
      <c r="B5354" s="6" t="s">
        <v>10274</v>
      </c>
      <c r="C5354" t="s">
        <v>1</v>
      </c>
      <c r="D5354" t="s">
        <v>7706</v>
      </c>
      <c r="E5354" t="s">
        <v>10329</v>
      </c>
      <c r="F5354" t="s">
        <v>10330</v>
      </c>
      <c r="G5354">
        <v>5861</v>
      </c>
      <c r="H5354">
        <v>5861</v>
      </c>
      <c r="I5354">
        <v>5861</v>
      </c>
      <c r="J5354">
        <v>5861</v>
      </c>
      <c r="K5354">
        <v>0</v>
      </c>
      <c r="L5354" s="2">
        <v>0</v>
      </c>
      <c r="M5354" s="2">
        <v>0</v>
      </c>
      <c r="N5354" s="2">
        <v>0</v>
      </c>
      <c r="O5354" s="2">
        <v>287</v>
      </c>
      <c r="P5354" s="2">
        <v>0</v>
      </c>
      <c r="Q5354" s="2">
        <v>0</v>
      </c>
      <c r="R5354" s="2">
        <v>0</v>
      </c>
      <c r="S5354" s="2">
        <v>0</v>
      </c>
      <c r="T5354" s="2">
        <v>0</v>
      </c>
      <c r="U5354" s="2">
        <v>287</v>
      </c>
      <c r="V5354" t="s">
        <v>55</v>
      </c>
    </row>
    <row r="5355" spans="1:22" ht="15.75" hidden="1" thickBot="1" x14ac:dyDescent="0.3">
      <c r="A5355" t="s">
        <v>7981</v>
      </c>
      <c r="B5355" s="6" t="s">
        <v>10274</v>
      </c>
      <c r="C5355" t="s">
        <v>1</v>
      </c>
      <c r="D5355" t="s">
        <v>7706</v>
      </c>
      <c r="E5355" t="s">
        <v>10329</v>
      </c>
      <c r="F5355" t="s">
        <v>10330</v>
      </c>
      <c r="G5355">
        <v>5860</v>
      </c>
      <c r="H5355">
        <v>5860</v>
      </c>
      <c r="I5355">
        <v>5860</v>
      </c>
      <c r="J5355">
        <v>5860</v>
      </c>
      <c r="K5355">
        <v>0</v>
      </c>
      <c r="L5355" s="2">
        <v>0</v>
      </c>
      <c r="M5355" s="2">
        <v>0</v>
      </c>
      <c r="N5355" s="2">
        <v>0</v>
      </c>
      <c r="O5355" s="2">
        <v>936.96</v>
      </c>
      <c r="P5355" s="2">
        <v>0</v>
      </c>
      <c r="Q5355" s="2">
        <v>0</v>
      </c>
      <c r="R5355" s="2">
        <v>0</v>
      </c>
      <c r="S5355" s="2">
        <v>0</v>
      </c>
      <c r="T5355" s="2">
        <v>0</v>
      </c>
      <c r="U5355" s="2">
        <v>936.96</v>
      </c>
      <c r="V5355" t="s">
        <v>55</v>
      </c>
    </row>
    <row r="5356" spans="1:22" ht="15.75" hidden="1" thickBot="1" x14ac:dyDescent="0.3">
      <c r="A5356" t="s">
        <v>7981</v>
      </c>
      <c r="B5356" s="6" t="s">
        <v>10274</v>
      </c>
      <c r="C5356" t="s">
        <v>1</v>
      </c>
      <c r="D5356" t="s">
        <v>7706</v>
      </c>
      <c r="E5356" t="s">
        <v>10329</v>
      </c>
      <c r="F5356" t="s">
        <v>10330</v>
      </c>
      <c r="G5356">
        <v>5859</v>
      </c>
      <c r="H5356">
        <v>5859</v>
      </c>
      <c r="I5356">
        <v>5859</v>
      </c>
      <c r="J5356">
        <v>5859</v>
      </c>
      <c r="K5356">
        <v>0</v>
      </c>
      <c r="L5356" s="2">
        <v>0</v>
      </c>
      <c r="M5356" s="2">
        <v>0</v>
      </c>
      <c r="N5356" s="2">
        <v>0</v>
      </c>
      <c r="O5356" s="2">
        <v>90</v>
      </c>
      <c r="P5356" s="2">
        <v>0</v>
      </c>
      <c r="Q5356" s="2">
        <v>0</v>
      </c>
      <c r="R5356" s="2">
        <v>0</v>
      </c>
      <c r="S5356" s="2">
        <v>0</v>
      </c>
      <c r="T5356" s="2">
        <v>0</v>
      </c>
      <c r="U5356" s="2">
        <v>90</v>
      </c>
      <c r="V5356" t="s">
        <v>55</v>
      </c>
    </row>
    <row r="5357" spans="1:22" ht="15.75" hidden="1" thickBot="1" x14ac:dyDescent="0.3">
      <c r="A5357" t="s">
        <v>7981</v>
      </c>
      <c r="B5357" s="6" t="s">
        <v>10274</v>
      </c>
      <c r="C5357" t="s">
        <v>1</v>
      </c>
      <c r="D5357" t="s">
        <v>7706</v>
      </c>
      <c r="E5357" t="s">
        <v>10329</v>
      </c>
      <c r="F5357" t="s">
        <v>10330</v>
      </c>
      <c r="G5357">
        <v>5858</v>
      </c>
      <c r="H5357">
        <v>5858</v>
      </c>
      <c r="I5357">
        <v>5858</v>
      </c>
      <c r="J5357">
        <v>5858</v>
      </c>
      <c r="K5357">
        <v>0</v>
      </c>
      <c r="L5357" s="2">
        <v>0</v>
      </c>
      <c r="M5357" s="2">
        <v>0</v>
      </c>
      <c r="N5357" s="2">
        <v>0</v>
      </c>
      <c r="O5357" s="2">
        <v>18</v>
      </c>
      <c r="P5357" s="2">
        <v>0</v>
      </c>
      <c r="Q5357" s="2">
        <v>0</v>
      </c>
      <c r="R5357" s="2">
        <v>0</v>
      </c>
      <c r="S5357" s="2">
        <v>0</v>
      </c>
      <c r="T5357" s="2">
        <v>0</v>
      </c>
      <c r="U5357" s="2">
        <v>18</v>
      </c>
      <c r="V5357" t="s">
        <v>55</v>
      </c>
    </row>
    <row r="5358" spans="1:22" ht="15.75" hidden="1" thickBot="1" x14ac:dyDescent="0.3">
      <c r="A5358" t="s">
        <v>7981</v>
      </c>
      <c r="B5358" s="6" t="s">
        <v>10274</v>
      </c>
      <c r="C5358" t="s">
        <v>1</v>
      </c>
      <c r="D5358" t="s">
        <v>7706</v>
      </c>
      <c r="E5358" t="s">
        <v>10329</v>
      </c>
      <c r="F5358" t="s">
        <v>10330</v>
      </c>
      <c r="G5358">
        <v>5857</v>
      </c>
      <c r="H5358">
        <v>5857</v>
      </c>
      <c r="I5358">
        <v>5857</v>
      </c>
      <c r="J5358">
        <v>5857</v>
      </c>
      <c r="K5358">
        <v>0</v>
      </c>
      <c r="L5358" s="2">
        <v>0</v>
      </c>
      <c r="M5358" s="2">
        <v>0</v>
      </c>
      <c r="N5358" s="2">
        <v>0</v>
      </c>
      <c r="O5358" s="2">
        <v>887.5</v>
      </c>
      <c r="P5358" s="2">
        <v>0</v>
      </c>
      <c r="Q5358" s="2">
        <v>0</v>
      </c>
      <c r="R5358" s="2">
        <v>0</v>
      </c>
      <c r="S5358" s="2">
        <v>0</v>
      </c>
      <c r="T5358" s="2">
        <v>0</v>
      </c>
      <c r="U5358" s="2">
        <v>887.5</v>
      </c>
      <c r="V5358" t="s">
        <v>55</v>
      </c>
    </row>
    <row r="5359" spans="1:22" ht="15.75" hidden="1" thickBot="1" x14ac:dyDescent="0.3">
      <c r="A5359" t="s">
        <v>7981</v>
      </c>
      <c r="B5359" s="6" t="s">
        <v>10274</v>
      </c>
      <c r="C5359" t="s">
        <v>1</v>
      </c>
      <c r="D5359" t="s">
        <v>7706</v>
      </c>
      <c r="E5359" t="s">
        <v>10329</v>
      </c>
      <c r="F5359" t="s">
        <v>10330</v>
      </c>
      <c r="G5359">
        <v>5856</v>
      </c>
      <c r="H5359">
        <v>5856</v>
      </c>
      <c r="I5359">
        <v>5856</v>
      </c>
      <c r="J5359">
        <v>5856</v>
      </c>
      <c r="K5359">
        <v>0</v>
      </c>
      <c r="L5359" s="2">
        <v>0</v>
      </c>
      <c r="M5359" s="2">
        <v>0</v>
      </c>
      <c r="N5359" s="2">
        <v>0</v>
      </c>
      <c r="O5359" s="2">
        <v>11.45</v>
      </c>
      <c r="P5359" s="2">
        <v>0</v>
      </c>
      <c r="Q5359" s="2">
        <v>0</v>
      </c>
      <c r="R5359" s="2">
        <v>0</v>
      </c>
      <c r="S5359" s="2">
        <v>0</v>
      </c>
      <c r="T5359" s="2">
        <v>0</v>
      </c>
      <c r="U5359" s="2">
        <v>11.45</v>
      </c>
      <c r="V5359" t="s">
        <v>55</v>
      </c>
    </row>
    <row r="5360" spans="1:22" ht="15.75" hidden="1" thickBot="1" x14ac:dyDescent="0.3">
      <c r="A5360" t="s">
        <v>7981</v>
      </c>
      <c r="B5360" s="6" t="s">
        <v>10274</v>
      </c>
      <c r="C5360" t="s">
        <v>1</v>
      </c>
      <c r="D5360" t="s">
        <v>7706</v>
      </c>
      <c r="E5360" t="s">
        <v>10329</v>
      </c>
      <c r="F5360" t="s">
        <v>10330</v>
      </c>
      <c r="G5360">
        <v>5855</v>
      </c>
      <c r="H5360">
        <v>5855</v>
      </c>
      <c r="I5360">
        <v>5855</v>
      </c>
      <c r="J5360">
        <v>5855</v>
      </c>
      <c r="K5360">
        <v>0</v>
      </c>
      <c r="L5360" s="2">
        <v>0</v>
      </c>
      <c r="M5360" s="2">
        <v>0</v>
      </c>
      <c r="N5360" s="2">
        <v>0</v>
      </c>
      <c r="O5360" s="2">
        <v>241.68</v>
      </c>
      <c r="P5360" s="2">
        <v>0</v>
      </c>
      <c r="Q5360" s="2">
        <v>0</v>
      </c>
      <c r="R5360" s="2">
        <v>0</v>
      </c>
      <c r="S5360" s="2">
        <v>0</v>
      </c>
      <c r="T5360" s="2">
        <v>0</v>
      </c>
      <c r="U5360" s="2">
        <v>241.68</v>
      </c>
      <c r="V5360" t="s">
        <v>55</v>
      </c>
    </row>
    <row r="5361" spans="1:22" ht="15.75" hidden="1" thickBot="1" x14ac:dyDescent="0.3">
      <c r="A5361" t="s">
        <v>7981</v>
      </c>
      <c r="B5361" s="6" t="s">
        <v>10274</v>
      </c>
      <c r="C5361" t="s">
        <v>1</v>
      </c>
      <c r="D5361" t="s">
        <v>7706</v>
      </c>
      <c r="E5361" t="s">
        <v>10329</v>
      </c>
      <c r="F5361" t="s">
        <v>10330</v>
      </c>
      <c r="G5361">
        <v>5854</v>
      </c>
      <c r="H5361">
        <v>5854</v>
      </c>
      <c r="I5361">
        <v>5854</v>
      </c>
      <c r="J5361">
        <v>5854</v>
      </c>
      <c r="K5361">
        <v>0</v>
      </c>
      <c r="L5361" s="2">
        <v>0</v>
      </c>
      <c r="M5361" s="2">
        <v>0</v>
      </c>
      <c r="N5361" s="2">
        <v>0</v>
      </c>
      <c r="O5361" s="2">
        <v>38.4</v>
      </c>
      <c r="P5361" s="2">
        <v>0</v>
      </c>
      <c r="Q5361" s="2">
        <v>0</v>
      </c>
      <c r="R5361" s="2">
        <v>0</v>
      </c>
      <c r="S5361" s="2">
        <v>0</v>
      </c>
      <c r="T5361" s="2">
        <v>0</v>
      </c>
      <c r="U5361" s="2">
        <v>38.4</v>
      </c>
      <c r="V5361" t="s">
        <v>55</v>
      </c>
    </row>
    <row r="5362" spans="1:22" ht="15.75" hidden="1" thickBot="1" x14ac:dyDescent="0.3">
      <c r="A5362" t="s">
        <v>7981</v>
      </c>
      <c r="B5362" s="6" t="s">
        <v>10274</v>
      </c>
      <c r="C5362" t="s">
        <v>1</v>
      </c>
      <c r="D5362" t="s">
        <v>7706</v>
      </c>
      <c r="E5362" t="s">
        <v>10329</v>
      </c>
      <c r="F5362" t="s">
        <v>10330</v>
      </c>
      <c r="G5362">
        <v>5853</v>
      </c>
      <c r="H5362">
        <v>5853</v>
      </c>
      <c r="I5362">
        <v>5853</v>
      </c>
      <c r="J5362">
        <v>5853</v>
      </c>
      <c r="K5362">
        <v>0</v>
      </c>
      <c r="L5362" s="2">
        <v>0</v>
      </c>
      <c r="M5362" s="2">
        <v>0</v>
      </c>
      <c r="N5362" s="2">
        <v>0</v>
      </c>
      <c r="O5362" s="2">
        <v>60</v>
      </c>
      <c r="P5362" s="2">
        <v>0</v>
      </c>
      <c r="Q5362" s="2">
        <v>0</v>
      </c>
      <c r="R5362" s="2">
        <v>0</v>
      </c>
      <c r="S5362" s="2">
        <v>0</v>
      </c>
      <c r="T5362" s="2">
        <v>0</v>
      </c>
      <c r="U5362" s="2">
        <v>60</v>
      </c>
      <c r="V5362" t="s">
        <v>55</v>
      </c>
    </row>
    <row r="5363" spans="1:22" ht="15.75" hidden="1" thickBot="1" x14ac:dyDescent="0.3">
      <c r="A5363" t="s">
        <v>7981</v>
      </c>
      <c r="B5363" s="6" t="s">
        <v>10274</v>
      </c>
      <c r="C5363" t="s">
        <v>1</v>
      </c>
      <c r="D5363" t="s">
        <v>7706</v>
      </c>
      <c r="E5363" t="s">
        <v>10329</v>
      </c>
      <c r="F5363" t="s">
        <v>10330</v>
      </c>
      <c r="G5363">
        <v>5852</v>
      </c>
      <c r="H5363">
        <v>5852</v>
      </c>
      <c r="I5363">
        <v>5852</v>
      </c>
      <c r="J5363">
        <v>5852</v>
      </c>
      <c r="K5363">
        <v>0</v>
      </c>
      <c r="L5363" s="2">
        <v>0</v>
      </c>
      <c r="M5363" s="2">
        <v>0</v>
      </c>
      <c r="N5363" s="2">
        <v>0</v>
      </c>
      <c r="O5363" s="2">
        <v>9.6</v>
      </c>
      <c r="P5363" s="2">
        <v>0</v>
      </c>
      <c r="Q5363" s="2">
        <v>0</v>
      </c>
      <c r="R5363" s="2">
        <v>0</v>
      </c>
      <c r="S5363" s="2">
        <v>0</v>
      </c>
      <c r="T5363" s="2">
        <v>0</v>
      </c>
      <c r="U5363" s="2">
        <v>9.6</v>
      </c>
      <c r="V5363" t="s">
        <v>55</v>
      </c>
    </row>
    <row r="5364" spans="1:22" ht="15.75" hidden="1" thickBot="1" x14ac:dyDescent="0.3">
      <c r="A5364" t="s">
        <v>7981</v>
      </c>
      <c r="B5364" s="6" t="s">
        <v>10274</v>
      </c>
      <c r="C5364" t="s">
        <v>1</v>
      </c>
      <c r="D5364" t="s">
        <v>7706</v>
      </c>
      <c r="E5364" t="s">
        <v>10329</v>
      </c>
      <c r="F5364" t="s">
        <v>10330</v>
      </c>
      <c r="G5364">
        <v>5851</v>
      </c>
      <c r="H5364">
        <v>5851</v>
      </c>
      <c r="I5364">
        <v>5851</v>
      </c>
      <c r="J5364">
        <v>5851</v>
      </c>
      <c r="K5364">
        <v>0</v>
      </c>
      <c r="L5364" s="2">
        <v>0</v>
      </c>
      <c r="M5364" s="2">
        <v>0</v>
      </c>
      <c r="N5364" s="2">
        <v>0</v>
      </c>
      <c r="O5364" s="2">
        <v>12.6</v>
      </c>
      <c r="P5364" s="2">
        <v>0</v>
      </c>
      <c r="Q5364" s="2">
        <v>0</v>
      </c>
      <c r="R5364" s="2">
        <v>0</v>
      </c>
      <c r="S5364" s="2">
        <v>0</v>
      </c>
      <c r="T5364" s="2">
        <v>0</v>
      </c>
      <c r="U5364" s="2">
        <v>12.6</v>
      </c>
      <c r="V5364" t="s">
        <v>55</v>
      </c>
    </row>
    <row r="5365" spans="1:22" ht="15.75" hidden="1" thickBot="1" x14ac:dyDescent="0.3">
      <c r="A5365" t="s">
        <v>7981</v>
      </c>
      <c r="B5365" s="6" t="s">
        <v>10274</v>
      </c>
      <c r="C5365" t="s">
        <v>1</v>
      </c>
      <c r="D5365" t="s">
        <v>7706</v>
      </c>
      <c r="E5365" t="s">
        <v>10329</v>
      </c>
      <c r="F5365" t="s">
        <v>10330</v>
      </c>
      <c r="G5365">
        <v>5850</v>
      </c>
      <c r="H5365">
        <v>5850</v>
      </c>
      <c r="I5365">
        <v>5850</v>
      </c>
      <c r="J5365">
        <v>5850</v>
      </c>
      <c r="K5365">
        <v>0</v>
      </c>
      <c r="L5365" s="2">
        <v>0</v>
      </c>
      <c r="M5365" s="2">
        <v>0</v>
      </c>
      <c r="N5365" s="2">
        <v>0</v>
      </c>
      <c r="O5365" s="2">
        <v>390.1</v>
      </c>
      <c r="P5365" s="2">
        <v>0</v>
      </c>
      <c r="Q5365" s="2">
        <v>0</v>
      </c>
      <c r="R5365" s="2">
        <v>0</v>
      </c>
      <c r="S5365" s="2">
        <v>0</v>
      </c>
      <c r="T5365" s="2">
        <v>0</v>
      </c>
      <c r="U5365" s="2">
        <v>390.1</v>
      </c>
      <c r="V5365" t="s">
        <v>55</v>
      </c>
    </row>
    <row r="5366" spans="1:22" ht="15.75" hidden="1" thickBot="1" x14ac:dyDescent="0.3">
      <c r="A5366" t="s">
        <v>7981</v>
      </c>
      <c r="B5366" s="6" t="s">
        <v>10274</v>
      </c>
      <c r="C5366" t="s">
        <v>1</v>
      </c>
      <c r="D5366" t="s">
        <v>7706</v>
      </c>
      <c r="E5366" t="s">
        <v>10329</v>
      </c>
      <c r="F5366" t="s">
        <v>10330</v>
      </c>
      <c r="G5366">
        <v>5849</v>
      </c>
      <c r="H5366">
        <v>5849</v>
      </c>
      <c r="I5366">
        <v>5849</v>
      </c>
      <c r="J5366">
        <v>5849</v>
      </c>
      <c r="K5366">
        <v>0</v>
      </c>
      <c r="L5366" s="2">
        <v>0</v>
      </c>
      <c r="M5366" s="2">
        <v>0</v>
      </c>
      <c r="N5366" s="2">
        <v>0</v>
      </c>
      <c r="O5366" s="2">
        <v>868.7</v>
      </c>
      <c r="P5366" s="2">
        <v>0</v>
      </c>
      <c r="Q5366" s="2">
        <v>0</v>
      </c>
      <c r="R5366" s="2">
        <v>0</v>
      </c>
      <c r="S5366" s="2">
        <v>0</v>
      </c>
      <c r="T5366" s="2">
        <v>0</v>
      </c>
      <c r="U5366" s="2">
        <v>868.7</v>
      </c>
      <c r="V5366" t="s">
        <v>55</v>
      </c>
    </row>
    <row r="5367" spans="1:22" ht="15.75" hidden="1" thickBot="1" x14ac:dyDescent="0.3">
      <c r="A5367" t="s">
        <v>7981</v>
      </c>
      <c r="B5367" s="6" t="s">
        <v>10274</v>
      </c>
      <c r="C5367" t="s">
        <v>1</v>
      </c>
      <c r="D5367" t="s">
        <v>7706</v>
      </c>
      <c r="E5367" t="s">
        <v>10329</v>
      </c>
      <c r="F5367" t="s">
        <v>10330</v>
      </c>
      <c r="G5367">
        <v>5848</v>
      </c>
      <c r="H5367">
        <v>5848</v>
      </c>
      <c r="I5367">
        <v>5848</v>
      </c>
      <c r="J5367">
        <v>5848</v>
      </c>
      <c r="K5367">
        <v>0</v>
      </c>
      <c r="L5367" s="2">
        <v>0</v>
      </c>
      <c r="M5367" s="2">
        <v>0</v>
      </c>
      <c r="N5367" s="2">
        <v>0</v>
      </c>
      <c r="O5367" s="2">
        <v>139.74</v>
      </c>
      <c r="P5367" s="2">
        <v>0</v>
      </c>
      <c r="Q5367" s="2">
        <v>0</v>
      </c>
      <c r="R5367" s="2">
        <v>0</v>
      </c>
      <c r="S5367" s="2">
        <v>0</v>
      </c>
      <c r="T5367" s="2">
        <v>0</v>
      </c>
      <c r="U5367" s="2">
        <v>139.74</v>
      </c>
      <c r="V5367" t="s">
        <v>55</v>
      </c>
    </row>
    <row r="5368" spans="1:22" ht="15.75" hidden="1" thickBot="1" x14ac:dyDescent="0.3">
      <c r="A5368" t="s">
        <v>7981</v>
      </c>
      <c r="B5368" s="6" t="s">
        <v>10274</v>
      </c>
      <c r="C5368" t="s">
        <v>1</v>
      </c>
      <c r="D5368" t="s">
        <v>7706</v>
      </c>
      <c r="E5368" t="s">
        <v>10329</v>
      </c>
      <c r="F5368" t="s">
        <v>10330</v>
      </c>
      <c r="G5368">
        <v>5847</v>
      </c>
      <c r="H5368">
        <v>5847</v>
      </c>
      <c r="I5368">
        <v>5847</v>
      </c>
      <c r="J5368">
        <v>5847</v>
      </c>
      <c r="K5368">
        <v>0</v>
      </c>
      <c r="L5368" s="2">
        <v>0</v>
      </c>
      <c r="M5368" s="2">
        <v>0</v>
      </c>
      <c r="N5368" s="2">
        <v>0</v>
      </c>
      <c r="O5368" s="2">
        <v>8.58</v>
      </c>
      <c r="P5368" s="2">
        <v>0</v>
      </c>
      <c r="Q5368" s="2">
        <v>0</v>
      </c>
      <c r="R5368" s="2">
        <v>0</v>
      </c>
      <c r="S5368" s="2">
        <v>0</v>
      </c>
      <c r="T5368" s="2">
        <v>0</v>
      </c>
      <c r="U5368" s="2">
        <v>8.58</v>
      </c>
      <c r="V5368" t="s">
        <v>55</v>
      </c>
    </row>
    <row r="5369" spans="1:22" ht="15.75" hidden="1" thickBot="1" x14ac:dyDescent="0.3">
      <c r="A5369" t="s">
        <v>7981</v>
      </c>
      <c r="B5369" s="6" t="s">
        <v>10274</v>
      </c>
      <c r="C5369" t="s">
        <v>1</v>
      </c>
      <c r="D5369" t="s">
        <v>7706</v>
      </c>
      <c r="E5369" t="s">
        <v>10329</v>
      </c>
      <c r="F5369" t="s">
        <v>10330</v>
      </c>
      <c r="G5369">
        <v>5846</v>
      </c>
      <c r="H5369">
        <v>5846</v>
      </c>
      <c r="I5369">
        <v>5846</v>
      </c>
      <c r="J5369">
        <v>5846</v>
      </c>
      <c r="K5369">
        <v>0</v>
      </c>
      <c r="L5369" s="2">
        <v>0</v>
      </c>
      <c r="M5369" s="2">
        <v>0</v>
      </c>
      <c r="N5369" s="2">
        <v>0</v>
      </c>
      <c r="O5369" s="2">
        <v>40.5</v>
      </c>
      <c r="P5369" s="2">
        <v>0</v>
      </c>
      <c r="Q5369" s="2">
        <v>0</v>
      </c>
      <c r="R5369" s="2">
        <v>0</v>
      </c>
      <c r="S5369" s="2">
        <v>0</v>
      </c>
      <c r="T5369" s="2">
        <v>0</v>
      </c>
      <c r="U5369" s="2">
        <v>40.5</v>
      </c>
      <c r="V5369" t="s">
        <v>55</v>
      </c>
    </row>
    <row r="5370" spans="1:22" ht="15.75" hidden="1" thickBot="1" x14ac:dyDescent="0.3">
      <c r="A5370" t="s">
        <v>7981</v>
      </c>
      <c r="B5370" s="6" t="s">
        <v>10274</v>
      </c>
      <c r="C5370" t="s">
        <v>1</v>
      </c>
      <c r="D5370" t="s">
        <v>7706</v>
      </c>
      <c r="E5370" t="s">
        <v>10329</v>
      </c>
      <c r="F5370" t="s">
        <v>10330</v>
      </c>
      <c r="G5370">
        <v>5845</v>
      </c>
      <c r="H5370">
        <v>5845</v>
      </c>
      <c r="I5370">
        <v>5845</v>
      </c>
      <c r="J5370">
        <v>5845</v>
      </c>
      <c r="K5370">
        <v>0</v>
      </c>
      <c r="L5370" s="2">
        <v>0</v>
      </c>
      <c r="M5370" s="2">
        <v>0</v>
      </c>
      <c r="N5370" s="2">
        <v>0</v>
      </c>
      <c r="O5370" s="2">
        <v>90</v>
      </c>
      <c r="P5370" s="2">
        <v>0</v>
      </c>
      <c r="Q5370" s="2">
        <v>0</v>
      </c>
      <c r="R5370" s="2">
        <v>0</v>
      </c>
      <c r="S5370" s="2">
        <v>0</v>
      </c>
      <c r="T5370" s="2">
        <v>0</v>
      </c>
      <c r="U5370" s="2">
        <v>90</v>
      </c>
      <c r="V5370" t="s">
        <v>55</v>
      </c>
    </row>
    <row r="5371" spans="1:22" ht="15.75" hidden="1" thickBot="1" x14ac:dyDescent="0.3">
      <c r="A5371" t="s">
        <v>7981</v>
      </c>
      <c r="B5371" s="6" t="s">
        <v>10274</v>
      </c>
      <c r="C5371" t="s">
        <v>1</v>
      </c>
      <c r="D5371" t="s">
        <v>7706</v>
      </c>
      <c r="E5371" t="s">
        <v>10329</v>
      </c>
      <c r="F5371" t="s">
        <v>10330</v>
      </c>
      <c r="G5371">
        <v>5844</v>
      </c>
      <c r="H5371">
        <v>5844</v>
      </c>
      <c r="I5371">
        <v>5844</v>
      </c>
      <c r="J5371">
        <v>5844</v>
      </c>
      <c r="K5371">
        <v>0</v>
      </c>
      <c r="L5371" s="2">
        <v>0</v>
      </c>
      <c r="M5371" s="2">
        <v>0</v>
      </c>
      <c r="N5371" s="2">
        <v>0</v>
      </c>
      <c r="O5371" s="2">
        <v>82.9</v>
      </c>
      <c r="P5371" s="2">
        <v>0</v>
      </c>
      <c r="Q5371" s="2">
        <v>0</v>
      </c>
      <c r="R5371" s="2">
        <v>0</v>
      </c>
      <c r="S5371" s="2">
        <v>0</v>
      </c>
      <c r="T5371" s="2">
        <v>0</v>
      </c>
      <c r="U5371" s="2">
        <v>82.9</v>
      </c>
      <c r="V5371" t="s">
        <v>55</v>
      </c>
    </row>
    <row r="5372" spans="1:22" ht="15.75" hidden="1" thickBot="1" x14ac:dyDescent="0.3">
      <c r="A5372" t="s">
        <v>7981</v>
      </c>
      <c r="B5372" s="6" t="s">
        <v>10274</v>
      </c>
      <c r="C5372" t="s">
        <v>1</v>
      </c>
      <c r="D5372" t="s">
        <v>7706</v>
      </c>
      <c r="E5372" t="s">
        <v>10329</v>
      </c>
      <c r="F5372" t="s">
        <v>10330</v>
      </c>
      <c r="G5372">
        <v>5843</v>
      </c>
      <c r="H5372">
        <v>5843</v>
      </c>
      <c r="I5372">
        <v>5843</v>
      </c>
      <c r="J5372">
        <v>5843</v>
      </c>
      <c r="K5372">
        <v>0</v>
      </c>
      <c r="L5372" s="2">
        <v>0</v>
      </c>
      <c r="M5372" s="2">
        <v>0</v>
      </c>
      <c r="N5372" s="2">
        <v>0</v>
      </c>
      <c r="O5372" s="2">
        <v>4.7</v>
      </c>
      <c r="P5372" s="2">
        <v>0</v>
      </c>
      <c r="Q5372" s="2">
        <v>0</v>
      </c>
      <c r="R5372" s="2">
        <v>0</v>
      </c>
      <c r="S5372" s="2">
        <v>0</v>
      </c>
      <c r="T5372" s="2">
        <v>0</v>
      </c>
      <c r="U5372" s="2">
        <v>4.7</v>
      </c>
      <c r="V5372" t="s">
        <v>55</v>
      </c>
    </row>
    <row r="5373" spans="1:22" ht="15.75" hidden="1" thickBot="1" x14ac:dyDescent="0.3">
      <c r="A5373" t="s">
        <v>7981</v>
      </c>
      <c r="B5373" s="6" t="s">
        <v>10274</v>
      </c>
      <c r="C5373" t="s">
        <v>1</v>
      </c>
      <c r="D5373" t="s">
        <v>7706</v>
      </c>
      <c r="E5373" t="s">
        <v>10329</v>
      </c>
      <c r="F5373" t="s">
        <v>10330</v>
      </c>
      <c r="G5373">
        <v>5842</v>
      </c>
      <c r="H5373">
        <v>5842</v>
      </c>
      <c r="I5373">
        <v>5842</v>
      </c>
      <c r="J5373">
        <v>5842</v>
      </c>
      <c r="K5373">
        <v>0</v>
      </c>
      <c r="L5373" s="2">
        <v>0</v>
      </c>
      <c r="M5373" s="2">
        <v>0</v>
      </c>
      <c r="N5373" s="2">
        <v>0</v>
      </c>
      <c r="O5373" s="2">
        <v>12</v>
      </c>
      <c r="P5373" s="2">
        <v>0</v>
      </c>
      <c r="Q5373" s="2">
        <v>0</v>
      </c>
      <c r="R5373" s="2">
        <v>0</v>
      </c>
      <c r="S5373" s="2">
        <v>0</v>
      </c>
      <c r="T5373" s="2">
        <v>0</v>
      </c>
      <c r="U5373" s="2">
        <v>12</v>
      </c>
      <c r="V5373" t="s">
        <v>55</v>
      </c>
    </row>
    <row r="5374" spans="1:22" ht="15.75" hidden="1" thickBot="1" x14ac:dyDescent="0.3">
      <c r="A5374" t="s">
        <v>7981</v>
      </c>
      <c r="B5374" s="6" t="s">
        <v>10274</v>
      </c>
      <c r="C5374" t="s">
        <v>1</v>
      </c>
      <c r="D5374" t="s">
        <v>7706</v>
      </c>
      <c r="E5374" t="s">
        <v>10329</v>
      </c>
      <c r="F5374" t="s">
        <v>10330</v>
      </c>
      <c r="G5374">
        <v>5841</v>
      </c>
      <c r="H5374">
        <v>5841</v>
      </c>
      <c r="I5374">
        <v>5841</v>
      </c>
      <c r="J5374">
        <v>5841</v>
      </c>
      <c r="K5374">
        <v>0</v>
      </c>
      <c r="L5374" s="2">
        <v>0</v>
      </c>
      <c r="M5374" s="2">
        <v>0</v>
      </c>
      <c r="N5374" s="2">
        <v>0</v>
      </c>
      <c r="O5374" s="2">
        <v>180</v>
      </c>
      <c r="P5374" s="2">
        <v>0</v>
      </c>
      <c r="Q5374" s="2">
        <v>0</v>
      </c>
      <c r="R5374" s="2">
        <v>0</v>
      </c>
      <c r="S5374" s="2">
        <v>0</v>
      </c>
      <c r="T5374" s="2">
        <v>0</v>
      </c>
      <c r="U5374" s="2">
        <v>180</v>
      </c>
      <c r="V5374" t="s">
        <v>55</v>
      </c>
    </row>
    <row r="5375" spans="1:22" ht="15.75" hidden="1" thickBot="1" x14ac:dyDescent="0.3">
      <c r="A5375" t="s">
        <v>7981</v>
      </c>
      <c r="B5375" s="6" t="s">
        <v>10274</v>
      </c>
      <c r="C5375" t="s">
        <v>1</v>
      </c>
      <c r="D5375" t="s">
        <v>7706</v>
      </c>
      <c r="E5375" t="s">
        <v>10329</v>
      </c>
      <c r="F5375" t="s">
        <v>10330</v>
      </c>
      <c r="G5375">
        <v>5840</v>
      </c>
      <c r="H5375">
        <v>5840</v>
      </c>
      <c r="I5375">
        <v>5840</v>
      </c>
      <c r="J5375">
        <v>5840</v>
      </c>
      <c r="K5375">
        <v>0</v>
      </c>
      <c r="L5375" s="2">
        <v>0</v>
      </c>
      <c r="M5375" s="2">
        <v>0</v>
      </c>
      <c r="N5375" s="2">
        <v>0</v>
      </c>
      <c r="O5375" s="2">
        <v>24</v>
      </c>
      <c r="P5375" s="2">
        <v>0</v>
      </c>
      <c r="Q5375" s="2">
        <v>0</v>
      </c>
      <c r="R5375" s="2">
        <v>0</v>
      </c>
      <c r="S5375" s="2">
        <v>0</v>
      </c>
      <c r="T5375" s="2">
        <v>0</v>
      </c>
      <c r="U5375" s="2">
        <v>24</v>
      </c>
      <c r="V5375" t="s">
        <v>55</v>
      </c>
    </row>
    <row r="5376" spans="1:22" ht="15.75" hidden="1" thickBot="1" x14ac:dyDescent="0.3">
      <c r="A5376" t="s">
        <v>7981</v>
      </c>
      <c r="B5376" s="6" t="s">
        <v>10274</v>
      </c>
      <c r="C5376" t="s">
        <v>1</v>
      </c>
      <c r="D5376" t="s">
        <v>7706</v>
      </c>
      <c r="E5376" t="s">
        <v>10329</v>
      </c>
      <c r="F5376" t="s">
        <v>10330</v>
      </c>
      <c r="G5376">
        <v>5839</v>
      </c>
      <c r="H5376">
        <v>5839</v>
      </c>
      <c r="I5376">
        <v>5839</v>
      </c>
      <c r="J5376">
        <v>5839</v>
      </c>
      <c r="K5376">
        <v>0</v>
      </c>
      <c r="L5376" s="2">
        <v>0</v>
      </c>
      <c r="M5376" s="2">
        <v>0</v>
      </c>
      <c r="N5376" s="2">
        <v>0</v>
      </c>
      <c r="O5376" s="2">
        <v>70</v>
      </c>
      <c r="P5376" s="2">
        <v>0</v>
      </c>
      <c r="Q5376" s="2">
        <v>0</v>
      </c>
      <c r="R5376" s="2">
        <v>0</v>
      </c>
      <c r="S5376" s="2">
        <v>0</v>
      </c>
      <c r="T5376" s="2">
        <v>0</v>
      </c>
      <c r="U5376" s="2">
        <v>70</v>
      </c>
      <c r="V5376" t="s">
        <v>55</v>
      </c>
    </row>
    <row r="5377" spans="1:22" ht="15.75" hidden="1" thickBot="1" x14ac:dyDescent="0.3">
      <c r="A5377" t="s">
        <v>7981</v>
      </c>
      <c r="B5377" s="6" t="s">
        <v>10274</v>
      </c>
      <c r="C5377" t="s">
        <v>1</v>
      </c>
      <c r="D5377" t="s">
        <v>7706</v>
      </c>
      <c r="E5377" t="s">
        <v>10329</v>
      </c>
      <c r="F5377" t="s">
        <v>10330</v>
      </c>
      <c r="G5377">
        <v>5838</v>
      </c>
      <c r="H5377">
        <v>5838</v>
      </c>
      <c r="I5377">
        <v>5838</v>
      </c>
      <c r="J5377">
        <v>5838</v>
      </c>
      <c r="K5377">
        <v>0</v>
      </c>
      <c r="L5377" s="2">
        <v>0</v>
      </c>
      <c r="M5377" s="2">
        <v>0</v>
      </c>
      <c r="N5377" s="2">
        <v>0</v>
      </c>
      <c r="O5377" s="2">
        <v>86</v>
      </c>
      <c r="P5377" s="2">
        <v>0</v>
      </c>
      <c r="Q5377" s="2">
        <v>0</v>
      </c>
      <c r="R5377" s="2">
        <v>0</v>
      </c>
      <c r="S5377" s="2">
        <v>0</v>
      </c>
      <c r="T5377" s="2">
        <v>0</v>
      </c>
      <c r="U5377" s="2">
        <v>86</v>
      </c>
      <c r="V5377" t="s">
        <v>55</v>
      </c>
    </row>
    <row r="5378" spans="1:22" ht="15.75" hidden="1" thickBot="1" x14ac:dyDescent="0.3">
      <c r="A5378" t="s">
        <v>7981</v>
      </c>
      <c r="B5378" s="6" t="s">
        <v>10274</v>
      </c>
      <c r="C5378" t="s">
        <v>1</v>
      </c>
      <c r="D5378" t="s">
        <v>7706</v>
      </c>
      <c r="E5378" t="s">
        <v>10329</v>
      </c>
      <c r="F5378" t="s">
        <v>10330</v>
      </c>
      <c r="G5378">
        <v>5837</v>
      </c>
      <c r="H5378">
        <v>5837</v>
      </c>
      <c r="I5378">
        <v>5837</v>
      </c>
      <c r="J5378">
        <v>5837</v>
      </c>
      <c r="K5378">
        <v>0</v>
      </c>
      <c r="L5378" s="2">
        <v>0</v>
      </c>
      <c r="M5378" s="2">
        <v>0</v>
      </c>
      <c r="N5378" s="2">
        <v>0</v>
      </c>
      <c r="O5378" s="2">
        <v>26.3</v>
      </c>
      <c r="P5378" s="2">
        <v>0</v>
      </c>
      <c r="Q5378" s="2">
        <v>0</v>
      </c>
      <c r="R5378" s="2">
        <v>0</v>
      </c>
      <c r="S5378" s="2">
        <v>0</v>
      </c>
      <c r="T5378" s="2">
        <v>0</v>
      </c>
      <c r="U5378" s="2">
        <v>26.3</v>
      </c>
      <c r="V5378" t="s">
        <v>55</v>
      </c>
    </row>
    <row r="5379" spans="1:22" ht="15.75" hidden="1" thickBot="1" x14ac:dyDescent="0.3">
      <c r="A5379" t="s">
        <v>7981</v>
      </c>
      <c r="B5379" s="6" t="s">
        <v>10274</v>
      </c>
      <c r="C5379" t="s">
        <v>1</v>
      </c>
      <c r="D5379" t="s">
        <v>7706</v>
      </c>
      <c r="E5379" t="s">
        <v>10329</v>
      </c>
      <c r="F5379" t="s">
        <v>10330</v>
      </c>
      <c r="G5379">
        <v>5836</v>
      </c>
      <c r="H5379">
        <v>5836</v>
      </c>
      <c r="I5379">
        <v>5836</v>
      </c>
      <c r="J5379">
        <v>5836</v>
      </c>
      <c r="K5379">
        <v>0</v>
      </c>
      <c r="L5379" s="2">
        <v>0</v>
      </c>
      <c r="M5379" s="2">
        <v>0</v>
      </c>
      <c r="N5379" s="2">
        <v>0</v>
      </c>
      <c r="O5379" s="2">
        <v>480.5</v>
      </c>
      <c r="P5379" s="2">
        <v>0</v>
      </c>
      <c r="Q5379" s="2">
        <v>0</v>
      </c>
      <c r="R5379" s="2">
        <v>0</v>
      </c>
      <c r="S5379" s="2">
        <v>0</v>
      </c>
      <c r="T5379" s="2">
        <v>0</v>
      </c>
      <c r="U5379" s="2">
        <v>480.5</v>
      </c>
      <c r="V5379" t="s">
        <v>55</v>
      </c>
    </row>
    <row r="5380" spans="1:22" ht="15.75" hidden="1" thickBot="1" x14ac:dyDescent="0.3">
      <c r="A5380" t="s">
        <v>7981</v>
      </c>
      <c r="B5380" s="6" t="s">
        <v>10274</v>
      </c>
      <c r="C5380" t="s">
        <v>1</v>
      </c>
      <c r="D5380" t="s">
        <v>7706</v>
      </c>
      <c r="E5380" t="s">
        <v>10329</v>
      </c>
      <c r="F5380" t="s">
        <v>10330</v>
      </c>
      <c r="G5380">
        <v>5835</v>
      </c>
      <c r="H5380">
        <v>5835</v>
      </c>
      <c r="I5380">
        <v>5835</v>
      </c>
      <c r="J5380">
        <v>5835</v>
      </c>
      <c r="K5380">
        <v>0</v>
      </c>
      <c r="L5380" s="2">
        <v>0</v>
      </c>
      <c r="M5380" s="2">
        <v>0</v>
      </c>
      <c r="N5380" s="2">
        <v>0</v>
      </c>
      <c r="O5380" s="2">
        <v>469.25</v>
      </c>
      <c r="P5380" s="2">
        <v>0</v>
      </c>
      <c r="Q5380" s="2">
        <v>0</v>
      </c>
      <c r="R5380" s="2">
        <v>0</v>
      </c>
      <c r="S5380" s="2">
        <v>0</v>
      </c>
      <c r="T5380" s="2">
        <v>0</v>
      </c>
      <c r="U5380" s="2">
        <v>469.25</v>
      </c>
      <c r="V5380" t="s">
        <v>55</v>
      </c>
    </row>
    <row r="5381" spans="1:22" ht="15.75" hidden="1" thickBot="1" x14ac:dyDescent="0.3">
      <c r="A5381" t="s">
        <v>7981</v>
      </c>
      <c r="B5381" s="6" t="s">
        <v>10274</v>
      </c>
      <c r="C5381" t="s">
        <v>1</v>
      </c>
      <c r="D5381" t="s">
        <v>7706</v>
      </c>
      <c r="E5381" t="s">
        <v>10329</v>
      </c>
      <c r="F5381" t="s">
        <v>10330</v>
      </c>
      <c r="G5381">
        <v>5834</v>
      </c>
      <c r="H5381">
        <v>5834</v>
      </c>
      <c r="I5381">
        <v>5834</v>
      </c>
      <c r="J5381">
        <v>5834</v>
      </c>
      <c r="K5381">
        <v>0</v>
      </c>
      <c r="L5381" s="2">
        <v>0</v>
      </c>
      <c r="M5381" s="2">
        <v>0</v>
      </c>
      <c r="N5381" s="2">
        <v>0</v>
      </c>
      <c r="O5381" s="2">
        <v>325</v>
      </c>
      <c r="P5381" s="2">
        <v>0</v>
      </c>
      <c r="Q5381" s="2">
        <v>0</v>
      </c>
      <c r="R5381" s="2">
        <v>0</v>
      </c>
      <c r="S5381" s="2">
        <v>0</v>
      </c>
      <c r="T5381" s="2">
        <v>0</v>
      </c>
      <c r="U5381" s="2">
        <v>325</v>
      </c>
      <c r="V5381" t="s">
        <v>55</v>
      </c>
    </row>
    <row r="5382" spans="1:22" ht="15.75" hidden="1" thickBot="1" x14ac:dyDescent="0.3">
      <c r="A5382" t="s">
        <v>7981</v>
      </c>
      <c r="B5382" s="6" t="s">
        <v>10274</v>
      </c>
      <c r="C5382" t="s">
        <v>1</v>
      </c>
      <c r="D5382" t="s">
        <v>7706</v>
      </c>
      <c r="E5382" t="s">
        <v>10329</v>
      </c>
      <c r="F5382" t="s">
        <v>10330</v>
      </c>
      <c r="G5382">
        <v>5833</v>
      </c>
      <c r="H5382">
        <v>5833</v>
      </c>
      <c r="I5382">
        <v>5833</v>
      </c>
      <c r="J5382">
        <v>5833</v>
      </c>
      <c r="K5382">
        <v>0</v>
      </c>
      <c r="L5382" s="2">
        <v>0</v>
      </c>
      <c r="M5382" s="2">
        <v>0</v>
      </c>
      <c r="N5382" s="2">
        <v>0</v>
      </c>
      <c r="O5382" s="2">
        <v>104.17</v>
      </c>
      <c r="P5382" s="2">
        <v>0</v>
      </c>
      <c r="Q5382" s="2">
        <v>0</v>
      </c>
      <c r="R5382" s="2">
        <v>0</v>
      </c>
      <c r="S5382" s="2">
        <v>0</v>
      </c>
      <c r="T5382" s="2">
        <v>0</v>
      </c>
      <c r="U5382" s="2">
        <v>104.17</v>
      </c>
      <c r="V5382" t="s">
        <v>55</v>
      </c>
    </row>
    <row r="5383" spans="1:22" ht="15.75" hidden="1" thickBot="1" x14ac:dyDescent="0.3">
      <c r="A5383" t="s">
        <v>7981</v>
      </c>
      <c r="B5383" s="6" t="s">
        <v>10274</v>
      </c>
      <c r="C5383" t="s">
        <v>1</v>
      </c>
      <c r="D5383" t="s">
        <v>7706</v>
      </c>
      <c r="E5383" t="s">
        <v>10329</v>
      </c>
      <c r="F5383" t="s">
        <v>10330</v>
      </c>
      <c r="G5383">
        <v>5832</v>
      </c>
      <c r="H5383">
        <v>5832</v>
      </c>
      <c r="I5383">
        <v>5832</v>
      </c>
      <c r="J5383">
        <v>5832</v>
      </c>
      <c r="K5383">
        <v>0</v>
      </c>
      <c r="L5383" s="2">
        <v>0</v>
      </c>
      <c r="M5383" s="2">
        <v>0</v>
      </c>
      <c r="N5383" s="2">
        <v>0</v>
      </c>
      <c r="O5383" s="2">
        <v>225.5</v>
      </c>
      <c r="P5383" s="2">
        <v>0</v>
      </c>
      <c r="Q5383" s="2">
        <v>0</v>
      </c>
      <c r="R5383" s="2">
        <v>0</v>
      </c>
      <c r="S5383" s="2">
        <v>0</v>
      </c>
      <c r="T5383" s="2">
        <v>0</v>
      </c>
      <c r="U5383" s="2">
        <v>225.5</v>
      </c>
      <c r="V5383" t="s">
        <v>55</v>
      </c>
    </row>
    <row r="5384" spans="1:22" ht="15.75" hidden="1" thickBot="1" x14ac:dyDescent="0.3">
      <c r="A5384" t="s">
        <v>7981</v>
      </c>
      <c r="B5384" s="6" t="s">
        <v>10274</v>
      </c>
      <c r="C5384" t="s">
        <v>1</v>
      </c>
      <c r="D5384" t="s">
        <v>7706</v>
      </c>
      <c r="E5384" t="s">
        <v>10329</v>
      </c>
      <c r="F5384" t="s">
        <v>10330</v>
      </c>
      <c r="G5384">
        <v>5831</v>
      </c>
      <c r="H5384">
        <v>5831</v>
      </c>
      <c r="I5384">
        <v>5831</v>
      </c>
      <c r="J5384">
        <v>5831</v>
      </c>
      <c r="K5384">
        <v>0</v>
      </c>
      <c r="L5384" s="2">
        <v>0</v>
      </c>
      <c r="M5384" s="2">
        <v>0</v>
      </c>
      <c r="N5384" s="2">
        <v>0</v>
      </c>
      <c r="O5384" s="2">
        <v>428.85</v>
      </c>
      <c r="P5384" s="2">
        <v>0</v>
      </c>
      <c r="Q5384" s="2">
        <v>0</v>
      </c>
      <c r="R5384" s="2">
        <v>0</v>
      </c>
      <c r="S5384" s="2">
        <v>0</v>
      </c>
      <c r="T5384" s="2">
        <v>0</v>
      </c>
      <c r="U5384" s="2">
        <v>428.85</v>
      </c>
      <c r="V5384" t="s">
        <v>55</v>
      </c>
    </row>
    <row r="5385" spans="1:22" ht="15.75" hidden="1" thickBot="1" x14ac:dyDescent="0.3">
      <c r="A5385" t="s">
        <v>7981</v>
      </c>
      <c r="B5385" s="6" t="s">
        <v>10274</v>
      </c>
      <c r="C5385" t="s">
        <v>1</v>
      </c>
      <c r="D5385" t="s">
        <v>7706</v>
      </c>
      <c r="E5385" t="s">
        <v>10329</v>
      </c>
      <c r="F5385" t="s">
        <v>10330</v>
      </c>
      <c r="G5385">
        <v>5830</v>
      </c>
      <c r="H5385">
        <v>5830</v>
      </c>
      <c r="I5385">
        <v>5830</v>
      </c>
      <c r="J5385">
        <v>5830</v>
      </c>
      <c r="K5385">
        <v>0</v>
      </c>
      <c r="L5385" s="2">
        <v>0</v>
      </c>
      <c r="M5385" s="2">
        <v>0</v>
      </c>
      <c r="N5385" s="2">
        <v>0</v>
      </c>
      <c r="O5385" s="2">
        <v>45.1</v>
      </c>
      <c r="P5385" s="2">
        <v>0</v>
      </c>
      <c r="Q5385" s="2">
        <v>0</v>
      </c>
      <c r="R5385" s="2">
        <v>0</v>
      </c>
      <c r="S5385" s="2">
        <v>0</v>
      </c>
      <c r="T5385" s="2">
        <v>0</v>
      </c>
      <c r="U5385" s="2">
        <v>45.1</v>
      </c>
      <c r="V5385" t="s">
        <v>55</v>
      </c>
    </row>
    <row r="5386" spans="1:22" ht="15.75" hidden="1" thickBot="1" x14ac:dyDescent="0.3">
      <c r="A5386" t="s">
        <v>7981</v>
      </c>
      <c r="B5386" s="6" t="s">
        <v>10274</v>
      </c>
      <c r="C5386" t="s">
        <v>1</v>
      </c>
      <c r="D5386" t="s">
        <v>7706</v>
      </c>
      <c r="E5386" t="s">
        <v>10329</v>
      </c>
      <c r="F5386" t="s">
        <v>10330</v>
      </c>
      <c r="G5386">
        <v>5829</v>
      </c>
      <c r="H5386">
        <v>5829</v>
      </c>
      <c r="I5386">
        <v>5829</v>
      </c>
      <c r="J5386">
        <v>5829</v>
      </c>
      <c r="K5386">
        <v>0</v>
      </c>
      <c r="L5386" s="2">
        <v>0</v>
      </c>
      <c r="M5386" s="2">
        <v>0</v>
      </c>
      <c r="N5386" s="2">
        <v>0</v>
      </c>
      <c r="O5386" s="2">
        <v>383.52</v>
      </c>
      <c r="P5386" s="2">
        <v>0</v>
      </c>
      <c r="Q5386" s="2">
        <v>0</v>
      </c>
      <c r="R5386" s="2">
        <v>0</v>
      </c>
      <c r="S5386" s="2">
        <v>0</v>
      </c>
      <c r="T5386" s="2">
        <v>0</v>
      </c>
      <c r="U5386" s="2">
        <v>383.52</v>
      </c>
      <c r="V5386" t="s">
        <v>55</v>
      </c>
    </row>
    <row r="5387" spans="1:22" ht="15.75" hidden="1" thickBot="1" x14ac:dyDescent="0.3">
      <c r="A5387" t="s">
        <v>7981</v>
      </c>
      <c r="B5387" s="6" t="s">
        <v>10274</v>
      </c>
      <c r="C5387" t="s">
        <v>1</v>
      </c>
      <c r="D5387" t="s">
        <v>7706</v>
      </c>
      <c r="E5387" t="s">
        <v>10329</v>
      </c>
      <c r="F5387" t="s">
        <v>10330</v>
      </c>
      <c r="G5387">
        <v>5828</v>
      </c>
      <c r="H5387">
        <v>5828</v>
      </c>
      <c r="I5387">
        <v>5828</v>
      </c>
      <c r="J5387">
        <v>5828</v>
      </c>
      <c r="K5387">
        <v>0</v>
      </c>
      <c r="L5387" s="2">
        <v>0</v>
      </c>
      <c r="M5387" s="2">
        <v>0</v>
      </c>
      <c r="N5387" s="2">
        <v>0</v>
      </c>
      <c r="O5387" s="2">
        <v>0</v>
      </c>
      <c r="P5387" s="2">
        <v>0</v>
      </c>
      <c r="Q5387" s="2">
        <v>0</v>
      </c>
      <c r="R5387" s="2">
        <v>0</v>
      </c>
      <c r="S5387" s="2">
        <v>0</v>
      </c>
      <c r="T5387" s="2">
        <v>0</v>
      </c>
      <c r="U5387" s="2">
        <v>0</v>
      </c>
      <c r="V5387" t="s">
        <v>55</v>
      </c>
    </row>
    <row r="5388" spans="1:22" ht="15.75" hidden="1" thickBot="1" x14ac:dyDescent="0.3">
      <c r="A5388" t="s">
        <v>7981</v>
      </c>
      <c r="B5388" s="6" t="s">
        <v>10274</v>
      </c>
      <c r="C5388" t="s">
        <v>1</v>
      </c>
      <c r="D5388" t="s">
        <v>7706</v>
      </c>
      <c r="E5388" t="s">
        <v>10329</v>
      </c>
      <c r="F5388" t="s">
        <v>10330</v>
      </c>
      <c r="G5388">
        <v>5827</v>
      </c>
      <c r="H5388">
        <v>5827</v>
      </c>
      <c r="I5388">
        <v>5827</v>
      </c>
      <c r="J5388">
        <v>5827</v>
      </c>
      <c r="K5388">
        <v>0</v>
      </c>
      <c r="L5388" s="2">
        <v>0</v>
      </c>
      <c r="M5388" s="2">
        <v>0</v>
      </c>
      <c r="N5388" s="2">
        <v>0</v>
      </c>
      <c r="O5388" s="2">
        <v>431</v>
      </c>
      <c r="P5388" s="2">
        <v>0</v>
      </c>
      <c r="Q5388" s="2">
        <v>0</v>
      </c>
      <c r="R5388" s="2">
        <v>0</v>
      </c>
      <c r="S5388" s="2">
        <v>0</v>
      </c>
      <c r="T5388" s="2">
        <v>0</v>
      </c>
      <c r="U5388" s="2">
        <v>431</v>
      </c>
      <c r="V5388" t="s">
        <v>55</v>
      </c>
    </row>
    <row r="5389" spans="1:22" ht="15.75" hidden="1" thickBot="1" x14ac:dyDescent="0.3">
      <c r="A5389" t="s">
        <v>7981</v>
      </c>
      <c r="B5389" s="6" t="s">
        <v>10274</v>
      </c>
      <c r="C5389" t="s">
        <v>1</v>
      </c>
      <c r="D5389" t="s">
        <v>7706</v>
      </c>
      <c r="E5389" t="s">
        <v>10329</v>
      </c>
      <c r="F5389" t="s">
        <v>10330</v>
      </c>
      <c r="G5389">
        <v>5826</v>
      </c>
      <c r="H5389">
        <v>5826</v>
      </c>
      <c r="I5389">
        <v>5826</v>
      </c>
      <c r="J5389">
        <v>5826</v>
      </c>
      <c r="K5389">
        <v>0</v>
      </c>
      <c r="L5389" s="2">
        <v>0</v>
      </c>
      <c r="M5389" s="2">
        <v>0</v>
      </c>
      <c r="N5389" s="2">
        <v>0</v>
      </c>
      <c r="O5389" s="2">
        <v>197.5</v>
      </c>
      <c r="P5389" s="2">
        <v>0</v>
      </c>
      <c r="Q5389" s="2">
        <v>0</v>
      </c>
      <c r="R5389" s="2">
        <v>0</v>
      </c>
      <c r="S5389" s="2">
        <v>0</v>
      </c>
      <c r="T5389" s="2">
        <v>0</v>
      </c>
      <c r="U5389" s="2">
        <v>197.5</v>
      </c>
      <c r="V5389" t="s">
        <v>55</v>
      </c>
    </row>
    <row r="5390" spans="1:22" ht="15.75" hidden="1" thickBot="1" x14ac:dyDescent="0.3">
      <c r="A5390" t="s">
        <v>7981</v>
      </c>
      <c r="B5390" s="6" t="s">
        <v>10274</v>
      </c>
      <c r="C5390" t="s">
        <v>1</v>
      </c>
      <c r="D5390" t="s">
        <v>7706</v>
      </c>
      <c r="E5390" t="s">
        <v>10329</v>
      </c>
      <c r="F5390" t="s">
        <v>10330</v>
      </c>
      <c r="G5390">
        <v>5825</v>
      </c>
      <c r="H5390">
        <v>5825</v>
      </c>
      <c r="I5390">
        <v>5825</v>
      </c>
      <c r="J5390">
        <v>5825</v>
      </c>
      <c r="K5390">
        <v>0</v>
      </c>
      <c r="L5390" s="2">
        <v>0</v>
      </c>
      <c r="M5390" s="2">
        <v>0</v>
      </c>
      <c r="N5390" s="2">
        <v>0</v>
      </c>
      <c r="O5390" s="2">
        <v>38.799999999999997</v>
      </c>
      <c r="P5390" s="2">
        <v>0</v>
      </c>
      <c r="Q5390" s="2">
        <v>0</v>
      </c>
      <c r="R5390" s="2">
        <v>0</v>
      </c>
      <c r="S5390" s="2">
        <v>0</v>
      </c>
      <c r="T5390" s="2">
        <v>0</v>
      </c>
      <c r="U5390" s="2">
        <v>38.799999999999997</v>
      </c>
      <c r="V5390" t="s">
        <v>55</v>
      </c>
    </row>
    <row r="5391" spans="1:22" ht="15.75" hidden="1" thickBot="1" x14ac:dyDescent="0.3">
      <c r="A5391" t="s">
        <v>7981</v>
      </c>
      <c r="B5391" s="6" t="s">
        <v>10274</v>
      </c>
      <c r="C5391" t="s">
        <v>1</v>
      </c>
      <c r="D5391" t="s">
        <v>7706</v>
      </c>
      <c r="E5391" t="s">
        <v>10329</v>
      </c>
      <c r="F5391" t="s">
        <v>10330</v>
      </c>
      <c r="G5391">
        <v>5824</v>
      </c>
      <c r="H5391">
        <v>5824</v>
      </c>
      <c r="I5391">
        <v>5824</v>
      </c>
      <c r="J5391">
        <v>5824</v>
      </c>
      <c r="K5391">
        <v>0</v>
      </c>
      <c r="L5391" s="2">
        <v>0</v>
      </c>
      <c r="M5391" s="2">
        <v>0</v>
      </c>
      <c r="N5391" s="2">
        <v>0</v>
      </c>
      <c r="O5391" s="2">
        <v>137.5</v>
      </c>
      <c r="P5391" s="2">
        <v>0</v>
      </c>
      <c r="Q5391" s="2">
        <v>0</v>
      </c>
      <c r="R5391" s="2">
        <v>0</v>
      </c>
      <c r="S5391" s="2">
        <v>0</v>
      </c>
      <c r="T5391" s="2">
        <v>0</v>
      </c>
      <c r="U5391" s="2">
        <v>137.5</v>
      </c>
      <c r="V5391" t="s">
        <v>55</v>
      </c>
    </row>
    <row r="5392" spans="1:22" ht="15.75" hidden="1" thickBot="1" x14ac:dyDescent="0.3">
      <c r="A5392" t="s">
        <v>7981</v>
      </c>
      <c r="B5392" s="6" t="s">
        <v>10271</v>
      </c>
      <c r="C5392" t="s">
        <v>1</v>
      </c>
      <c r="D5392" t="s">
        <v>7706</v>
      </c>
      <c r="E5392" t="s">
        <v>10329</v>
      </c>
      <c r="F5392" t="s">
        <v>10330</v>
      </c>
      <c r="G5392">
        <v>5823</v>
      </c>
      <c r="H5392">
        <v>5823</v>
      </c>
      <c r="I5392">
        <v>5823</v>
      </c>
      <c r="J5392">
        <v>5823</v>
      </c>
      <c r="K5392">
        <v>0</v>
      </c>
      <c r="L5392" s="2">
        <v>0</v>
      </c>
      <c r="M5392" s="2">
        <v>0</v>
      </c>
      <c r="N5392" s="2">
        <v>0</v>
      </c>
      <c r="O5392" s="2">
        <v>50.7</v>
      </c>
      <c r="P5392" s="2">
        <v>0</v>
      </c>
      <c r="Q5392" s="2">
        <v>0</v>
      </c>
      <c r="R5392" s="2">
        <v>0</v>
      </c>
      <c r="S5392" s="2">
        <v>0</v>
      </c>
      <c r="T5392" s="2">
        <v>0</v>
      </c>
      <c r="U5392" s="2">
        <v>50.7</v>
      </c>
      <c r="V5392" t="s">
        <v>55</v>
      </c>
    </row>
    <row r="5393" spans="1:22" ht="15.75" hidden="1" thickBot="1" x14ac:dyDescent="0.3">
      <c r="A5393" t="s">
        <v>7981</v>
      </c>
      <c r="B5393" s="6" t="s">
        <v>10271</v>
      </c>
      <c r="C5393" t="s">
        <v>1</v>
      </c>
      <c r="D5393" t="s">
        <v>7706</v>
      </c>
      <c r="E5393" t="s">
        <v>10329</v>
      </c>
      <c r="F5393" t="s">
        <v>10330</v>
      </c>
      <c r="G5393">
        <v>5822</v>
      </c>
      <c r="H5393">
        <v>5822</v>
      </c>
      <c r="I5393">
        <v>5822</v>
      </c>
      <c r="J5393">
        <v>5822</v>
      </c>
      <c r="K5393">
        <v>0</v>
      </c>
      <c r="L5393" s="2">
        <v>0</v>
      </c>
      <c r="M5393" s="2">
        <v>0</v>
      </c>
      <c r="N5393" s="2">
        <v>0</v>
      </c>
      <c r="O5393" s="2">
        <v>70.400000000000006</v>
      </c>
      <c r="P5393" s="2">
        <v>0</v>
      </c>
      <c r="Q5393" s="2">
        <v>0</v>
      </c>
      <c r="R5393" s="2">
        <v>0</v>
      </c>
      <c r="S5393" s="2">
        <v>0</v>
      </c>
      <c r="T5393" s="2">
        <v>0</v>
      </c>
      <c r="U5393" s="2">
        <v>70.400000000000006</v>
      </c>
      <c r="V5393" t="s">
        <v>55</v>
      </c>
    </row>
    <row r="5394" spans="1:22" ht="15.75" hidden="1" thickBot="1" x14ac:dyDescent="0.3">
      <c r="A5394" t="s">
        <v>7981</v>
      </c>
      <c r="B5394" s="6" t="s">
        <v>10271</v>
      </c>
      <c r="C5394" t="s">
        <v>1</v>
      </c>
      <c r="D5394" t="s">
        <v>7706</v>
      </c>
      <c r="E5394" t="s">
        <v>10329</v>
      </c>
      <c r="F5394" t="s">
        <v>10330</v>
      </c>
      <c r="G5394">
        <v>5821</v>
      </c>
      <c r="H5394">
        <v>5821</v>
      </c>
      <c r="I5394">
        <v>5821</v>
      </c>
      <c r="J5394">
        <v>5821</v>
      </c>
      <c r="K5394">
        <v>0</v>
      </c>
      <c r="L5394" s="2">
        <v>0</v>
      </c>
      <c r="M5394" s="2">
        <v>0</v>
      </c>
      <c r="N5394" s="2">
        <v>0</v>
      </c>
      <c r="O5394" s="2">
        <v>270</v>
      </c>
      <c r="P5394" s="2">
        <v>0</v>
      </c>
      <c r="Q5394" s="2">
        <v>0</v>
      </c>
      <c r="R5394" s="2">
        <v>0</v>
      </c>
      <c r="S5394" s="2">
        <v>0</v>
      </c>
      <c r="T5394" s="2">
        <v>0</v>
      </c>
      <c r="U5394" s="2">
        <v>270</v>
      </c>
      <c r="V5394" t="s">
        <v>55</v>
      </c>
    </row>
    <row r="5395" spans="1:22" ht="15.75" hidden="1" thickBot="1" x14ac:dyDescent="0.3">
      <c r="A5395" t="s">
        <v>7981</v>
      </c>
      <c r="B5395" s="6" t="s">
        <v>10271</v>
      </c>
      <c r="C5395" t="s">
        <v>1</v>
      </c>
      <c r="D5395" t="s">
        <v>7706</v>
      </c>
      <c r="E5395" t="s">
        <v>10329</v>
      </c>
      <c r="F5395" t="s">
        <v>10330</v>
      </c>
      <c r="G5395">
        <v>5820</v>
      </c>
      <c r="H5395">
        <v>5820</v>
      </c>
      <c r="I5395">
        <v>5820</v>
      </c>
      <c r="J5395">
        <v>5820</v>
      </c>
      <c r="K5395">
        <v>0</v>
      </c>
      <c r="L5395" s="2">
        <v>0</v>
      </c>
      <c r="M5395" s="2">
        <v>0</v>
      </c>
      <c r="N5395" s="2">
        <v>0</v>
      </c>
      <c r="O5395" s="2">
        <v>473.71</v>
      </c>
      <c r="P5395" s="2">
        <v>0</v>
      </c>
      <c r="Q5395" s="2">
        <v>0</v>
      </c>
      <c r="R5395" s="2">
        <v>0</v>
      </c>
      <c r="S5395" s="2">
        <v>0</v>
      </c>
      <c r="T5395" s="2">
        <v>0</v>
      </c>
      <c r="U5395" s="2">
        <v>473.71</v>
      </c>
      <c r="V5395" t="s">
        <v>55</v>
      </c>
    </row>
    <row r="5396" spans="1:22" ht="15.75" hidden="1" thickBot="1" x14ac:dyDescent="0.3">
      <c r="A5396" t="s">
        <v>7981</v>
      </c>
      <c r="B5396" s="6" t="s">
        <v>10271</v>
      </c>
      <c r="C5396" t="s">
        <v>1</v>
      </c>
      <c r="D5396" t="s">
        <v>7706</v>
      </c>
      <c r="E5396" t="s">
        <v>10329</v>
      </c>
      <c r="F5396" t="s">
        <v>10330</v>
      </c>
      <c r="G5396">
        <v>5819</v>
      </c>
      <c r="H5396">
        <v>5819</v>
      </c>
      <c r="I5396">
        <v>5819</v>
      </c>
      <c r="J5396">
        <v>5819</v>
      </c>
      <c r="K5396">
        <v>0</v>
      </c>
      <c r="L5396" s="2">
        <v>0</v>
      </c>
      <c r="M5396" s="2">
        <v>0</v>
      </c>
      <c r="N5396" s="2">
        <v>0</v>
      </c>
      <c r="O5396" s="2">
        <v>2.92</v>
      </c>
      <c r="P5396" s="2">
        <v>0</v>
      </c>
      <c r="Q5396" s="2">
        <v>0</v>
      </c>
      <c r="R5396" s="2">
        <v>0</v>
      </c>
      <c r="S5396" s="2">
        <v>0</v>
      </c>
      <c r="T5396" s="2">
        <v>0</v>
      </c>
      <c r="U5396" s="2">
        <v>2.92</v>
      </c>
      <c r="V5396" t="s">
        <v>55</v>
      </c>
    </row>
    <row r="5397" spans="1:22" ht="15.75" hidden="1" thickBot="1" x14ac:dyDescent="0.3">
      <c r="A5397" t="s">
        <v>7981</v>
      </c>
      <c r="B5397" s="6" t="s">
        <v>10271</v>
      </c>
      <c r="C5397" t="s">
        <v>1</v>
      </c>
      <c r="D5397" t="s">
        <v>7706</v>
      </c>
      <c r="E5397" t="s">
        <v>10329</v>
      </c>
      <c r="F5397" t="s">
        <v>10330</v>
      </c>
      <c r="G5397">
        <v>5818</v>
      </c>
      <c r="H5397">
        <v>5818</v>
      </c>
      <c r="I5397">
        <v>5818</v>
      </c>
      <c r="J5397">
        <v>5818</v>
      </c>
      <c r="K5397">
        <v>0</v>
      </c>
      <c r="L5397" s="2">
        <v>0</v>
      </c>
      <c r="M5397" s="2">
        <v>0</v>
      </c>
      <c r="N5397" s="2">
        <v>0</v>
      </c>
      <c r="O5397" s="2">
        <v>455.5</v>
      </c>
      <c r="P5397" s="2">
        <v>0</v>
      </c>
      <c r="Q5397" s="2">
        <v>0</v>
      </c>
      <c r="R5397" s="2">
        <v>0</v>
      </c>
      <c r="S5397" s="2">
        <v>0</v>
      </c>
      <c r="T5397" s="2">
        <v>0</v>
      </c>
      <c r="U5397" s="2">
        <v>455.5</v>
      </c>
      <c r="V5397" t="s">
        <v>55</v>
      </c>
    </row>
    <row r="5398" spans="1:22" ht="15.75" hidden="1" thickBot="1" x14ac:dyDescent="0.3">
      <c r="A5398" t="s">
        <v>7981</v>
      </c>
      <c r="B5398" s="6" t="s">
        <v>10271</v>
      </c>
      <c r="C5398" t="s">
        <v>1</v>
      </c>
      <c r="D5398" t="s">
        <v>7706</v>
      </c>
      <c r="E5398" t="s">
        <v>10329</v>
      </c>
      <c r="F5398" t="s">
        <v>10330</v>
      </c>
      <c r="G5398">
        <v>5817</v>
      </c>
      <c r="H5398">
        <v>5817</v>
      </c>
      <c r="I5398">
        <v>5817</v>
      </c>
      <c r="J5398">
        <v>5817</v>
      </c>
      <c r="K5398">
        <v>0</v>
      </c>
      <c r="L5398" s="2">
        <v>0</v>
      </c>
      <c r="M5398" s="2">
        <v>0</v>
      </c>
      <c r="N5398" s="2">
        <v>0</v>
      </c>
      <c r="O5398" s="2">
        <v>505</v>
      </c>
      <c r="P5398" s="2">
        <v>0</v>
      </c>
      <c r="Q5398" s="2">
        <v>0</v>
      </c>
      <c r="R5398" s="2">
        <v>0</v>
      </c>
      <c r="S5398" s="2">
        <v>0</v>
      </c>
      <c r="T5398" s="2">
        <v>0</v>
      </c>
      <c r="U5398" s="2">
        <v>505</v>
      </c>
      <c r="V5398" t="s">
        <v>55</v>
      </c>
    </row>
    <row r="5399" spans="1:22" ht="15.75" hidden="1" thickBot="1" x14ac:dyDescent="0.3">
      <c r="A5399" t="s">
        <v>7981</v>
      </c>
      <c r="B5399" s="6" t="s">
        <v>10271</v>
      </c>
      <c r="C5399" t="s">
        <v>1</v>
      </c>
      <c r="D5399" t="s">
        <v>7706</v>
      </c>
      <c r="E5399" t="s">
        <v>10329</v>
      </c>
      <c r="F5399" t="s">
        <v>10330</v>
      </c>
      <c r="G5399">
        <v>5816</v>
      </c>
      <c r="H5399">
        <v>5816</v>
      </c>
      <c r="I5399">
        <v>5816</v>
      </c>
      <c r="J5399">
        <v>5816</v>
      </c>
      <c r="K5399">
        <v>0</v>
      </c>
      <c r="L5399" s="2">
        <v>0</v>
      </c>
      <c r="M5399" s="2">
        <v>0</v>
      </c>
      <c r="N5399" s="2">
        <v>0</v>
      </c>
      <c r="O5399" s="2">
        <v>103.68</v>
      </c>
      <c r="P5399" s="2">
        <v>0</v>
      </c>
      <c r="Q5399" s="2">
        <v>0</v>
      </c>
      <c r="R5399" s="2">
        <v>0</v>
      </c>
      <c r="S5399" s="2">
        <v>0</v>
      </c>
      <c r="T5399" s="2">
        <v>0</v>
      </c>
      <c r="U5399" s="2">
        <v>103.68</v>
      </c>
      <c r="V5399" t="s">
        <v>55</v>
      </c>
    </row>
    <row r="5400" spans="1:22" ht="15.75" hidden="1" thickBot="1" x14ac:dyDescent="0.3">
      <c r="A5400" t="s">
        <v>7981</v>
      </c>
      <c r="B5400" s="6" t="s">
        <v>10271</v>
      </c>
      <c r="C5400" t="s">
        <v>1</v>
      </c>
      <c r="D5400" t="s">
        <v>7706</v>
      </c>
      <c r="E5400" t="s">
        <v>10329</v>
      </c>
      <c r="F5400" t="s">
        <v>10330</v>
      </c>
      <c r="G5400">
        <v>5815</v>
      </c>
      <c r="H5400">
        <v>5815</v>
      </c>
      <c r="I5400">
        <v>5815</v>
      </c>
      <c r="J5400">
        <v>5815</v>
      </c>
      <c r="K5400">
        <v>0</v>
      </c>
      <c r="L5400" s="2">
        <v>0</v>
      </c>
      <c r="M5400" s="2">
        <v>0</v>
      </c>
      <c r="N5400" s="2">
        <v>0</v>
      </c>
      <c r="O5400" s="2">
        <v>510.35</v>
      </c>
      <c r="P5400" s="2">
        <v>0</v>
      </c>
      <c r="Q5400" s="2">
        <v>0</v>
      </c>
      <c r="R5400" s="2">
        <v>0</v>
      </c>
      <c r="S5400" s="2">
        <v>0</v>
      </c>
      <c r="T5400" s="2">
        <v>0</v>
      </c>
      <c r="U5400" s="2">
        <v>510.35</v>
      </c>
      <c r="V5400" t="s">
        <v>55</v>
      </c>
    </row>
    <row r="5401" spans="1:22" ht="15.75" hidden="1" thickBot="1" x14ac:dyDescent="0.3">
      <c r="A5401" t="s">
        <v>7981</v>
      </c>
      <c r="B5401" s="6" t="s">
        <v>10271</v>
      </c>
      <c r="C5401" t="s">
        <v>1</v>
      </c>
      <c r="D5401" t="s">
        <v>7706</v>
      </c>
      <c r="E5401" t="s">
        <v>10329</v>
      </c>
      <c r="F5401" t="s">
        <v>10330</v>
      </c>
      <c r="G5401">
        <v>5814</v>
      </c>
      <c r="H5401">
        <v>5814</v>
      </c>
      <c r="I5401">
        <v>5814</v>
      </c>
      <c r="J5401">
        <v>5814</v>
      </c>
      <c r="K5401">
        <v>0</v>
      </c>
      <c r="L5401" s="2">
        <v>0</v>
      </c>
      <c r="M5401" s="2">
        <v>0</v>
      </c>
      <c r="N5401" s="2">
        <v>0</v>
      </c>
      <c r="O5401" s="2">
        <v>110</v>
      </c>
      <c r="P5401" s="2">
        <v>0</v>
      </c>
      <c r="Q5401" s="2">
        <v>0</v>
      </c>
      <c r="R5401" s="2">
        <v>0</v>
      </c>
      <c r="S5401" s="2">
        <v>0</v>
      </c>
      <c r="T5401" s="2">
        <v>0</v>
      </c>
      <c r="U5401" s="2">
        <v>110</v>
      </c>
      <c r="V5401" t="s">
        <v>55</v>
      </c>
    </row>
    <row r="5402" spans="1:22" ht="15.75" hidden="1" thickBot="1" x14ac:dyDescent="0.3">
      <c r="A5402" t="s">
        <v>7981</v>
      </c>
      <c r="B5402" s="6" t="s">
        <v>10271</v>
      </c>
      <c r="C5402" t="s">
        <v>1</v>
      </c>
      <c r="D5402" t="s">
        <v>7706</v>
      </c>
      <c r="E5402" t="s">
        <v>10329</v>
      </c>
      <c r="F5402" t="s">
        <v>10330</v>
      </c>
      <c r="G5402">
        <v>5813</v>
      </c>
      <c r="H5402">
        <v>5813</v>
      </c>
      <c r="I5402">
        <v>5813</v>
      </c>
      <c r="J5402">
        <v>5813</v>
      </c>
      <c r="K5402">
        <v>0</v>
      </c>
      <c r="L5402" s="2">
        <v>0</v>
      </c>
      <c r="M5402" s="2">
        <v>0</v>
      </c>
      <c r="N5402" s="2">
        <v>0</v>
      </c>
      <c r="O5402" s="2">
        <v>68.75</v>
      </c>
      <c r="P5402" s="2">
        <v>0</v>
      </c>
      <c r="Q5402" s="2">
        <v>0</v>
      </c>
      <c r="R5402" s="2">
        <v>0</v>
      </c>
      <c r="S5402" s="2">
        <v>0</v>
      </c>
      <c r="T5402" s="2">
        <v>0</v>
      </c>
      <c r="U5402" s="2">
        <v>68.75</v>
      </c>
      <c r="V5402" t="s">
        <v>55</v>
      </c>
    </row>
    <row r="5403" spans="1:22" ht="15.75" hidden="1" thickBot="1" x14ac:dyDescent="0.3">
      <c r="A5403" t="s">
        <v>7981</v>
      </c>
      <c r="B5403" s="6" t="s">
        <v>10271</v>
      </c>
      <c r="C5403" t="s">
        <v>1</v>
      </c>
      <c r="D5403" t="s">
        <v>7706</v>
      </c>
      <c r="E5403" t="s">
        <v>10329</v>
      </c>
      <c r="F5403" t="s">
        <v>10330</v>
      </c>
      <c r="G5403">
        <v>5812</v>
      </c>
      <c r="H5403">
        <v>5812</v>
      </c>
      <c r="I5403">
        <v>5812</v>
      </c>
      <c r="J5403">
        <v>5812</v>
      </c>
      <c r="K5403">
        <v>0</v>
      </c>
      <c r="L5403" s="2">
        <v>0</v>
      </c>
      <c r="M5403" s="2">
        <v>0</v>
      </c>
      <c r="N5403" s="2">
        <v>0</v>
      </c>
      <c r="O5403" s="2">
        <v>463.25</v>
      </c>
      <c r="P5403" s="2">
        <v>0</v>
      </c>
      <c r="Q5403" s="2">
        <v>0</v>
      </c>
      <c r="R5403" s="2">
        <v>0</v>
      </c>
      <c r="S5403" s="2">
        <v>0</v>
      </c>
      <c r="T5403" s="2">
        <v>0</v>
      </c>
      <c r="U5403" s="2">
        <v>463.25</v>
      </c>
      <c r="V5403" t="s">
        <v>55</v>
      </c>
    </row>
    <row r="5404" spans="1:22" ht="15.75" hidden="1" thickBot="1" x14ac:dyDescent="0.3">
      <c r="A5404" t="s">
        <v>7981</v>
      </c>
      <c r="B5404" s="6" t="s">
        <v>10271</v>
      </c>
      <c r="C5404" t="s">
        <v>1</v>
      </c>
      <c r="D5404" t="s">
        <v>7706</v>
      </c>
      <c r="E5404" t="s">
        <v>10329</v>
      </c>
      <c r="F5404" t="s">
        <v>10330</v>
      </c>
      <c r="G5404">
        <v>5811</v>
      </c>
      <c r="H5404">
        <v>5811</v>
      </c>
      <c r="I5404">
        <v>5811</v>
      </c>
      <c r="J5404">
        <v>5811</v>
      </c>
      <c r="K5404">
        <v>0</v>
      </c>
      <c r="L5404" s="2">
        <v>0</v>
      </c>
      <c r="M5404" s="2">
        <v>0</v>
      </c>
      <c r="N5404" s="2">
        <v>0</v>
      </c>
      <c r="O5404" s="2">
        <v>152.6</v>
      </c>
      <c r="P5404" s="2">
        <v>0</v>
      </c>
      <c r="Q5404" s="2">
        <v>0</v>
      </c>
      <c r="R5404" s="2">
        <v>0</v>
      </c>
      <c r="S5404" s="2">
        <v>0</v>
      </c>
      <c r="T5404" s="2">
        <v>0</v>
      </c>
      <c r="U5404" s="2">
        <v>152.6</v>
      </c>
      <c r="V5404" t="s">
        <v>55</v>
      </c>
    </row>
    <row r="5405" spans="1:22" ht="15.75" hidden="1" thickBot="1" x14ac:dyDescent="0.3">
      <c r="A5405" t="s">
        <v>7981</v>
      </c>
      <c r="B5405" s="6" t="s">
        <v>10271</v>
      </c>
      <c r="C5405" t="s">
        <v>1</v>
      </c>
      <c r="D5405" t="s">
        <v>7706</v>
      </c>
      <c r="E5405" t="s">
        <v>10329</v>
      </c>
      <c r="F5405" t="s">
        <v>10330</v>
      </c>
      <c r="G5405">
        <v>5810</v>
      </c>
      <c r="H5405">
        <v>5810</v>
      </c>
      <c r="I5405">
        <v>5810</v>
      </c>
      <c r="J5405">
        <v>5810</v>
      </c>
      <c r="K5405">
        <v>0</v>
      </c>
      <c r="L5405" s="2">
        <v>0</v>
      </c>
      <c r="M5405" s="2">
        <v>0</v>
      </c>
      <c r="N5405" s="2">
        <v>0</v>
      </c>
      <c r="O5405" s="2">
        <v>59.77</v>
      </c>
      <c r="P5405" s="2">
        <v>0</v>
      </c>
      <c r="Q5405" s="2">
        <v>0</v>
      </c>
      <c r="R5405" s="2">
        <v>0</v>
      </c>
      <c r="S5405" s="2">
        <v>0</v>
      </c>
      <c r="T5405" s="2">
        <v>0</v>
      </c>
      <c r="U5405" s="2">
        <v>59.77</v>
      </c>
      <c r="V5405" t="s">
        <v>55</v>
      </c>
    </row>
    <row r="5406" spans="1:22" ht="15.75" hidden="1" thickBot="1" x14ac:dyDescent="0.3">
      <c r="A5406" t="s">
        <v>7981</v>
      </c>
      <c r="B5406" s="6" t="s">
        <v>10271</v>
      </c>
      <c r="C5406" t="s">
        <v>1</v>
      </c>
      <c r="D5406" t="s">
        <v>7706</v>
      </c>
      <c r="E5406" t="s">
        <v>10329</v>
      </c>
      <c r="F5406" t="s">
        <v>10330</v>
      </c>
      <c r="G5406">
        <v>5809</v>
      </c>
      <c r="H5406">
        <v>5809</v>
      </c>
      <c r="I5406">
        <v>5809</v>
      </c>
      <c r="J5406">
        <v>5809</v>
      </c>
      <c r="K5406">
        <v>0</v>
      </c>
      <c r="L5406" s="2">
        <v>0</v>
      </c>
      <c r="M5406" s="2">
        <v>0</v>
      </c>
      <c r="N5406" s="2">
        <v>0</v>
      </c>
      <c r="O5406" s="2">
        <v>80</v>
      </c>
      <c r="P5406" s="2">
        <v>0</v>
      </c>
      <c r="Q5406" s="2">
        <v>0</v>
      </c>
      <c r="R5406" s="2">
        <v>0</v>
      </c>
      <c r="S5406" s="2">
        <v>0</v>
      </c>
      <c r="T5406" s="2">
        <v>0</v>
      </c>
      <c r="U5406" s="2">
        <v>80</v>
      </c>
      <c r="V5406" t="s">
        <v>55</v>
      </c>
    </row>
    <row r="5407" spans="1:22" ht="15.75" hidden="1" thickBot="1" x14ac:dyDescent="0.3">
      <c r="A5407" t="s">
        <v>7981</v>
      </c>
      <c r="B5407" s="6" t="s">
        <v>10271</v>
      </c>
      <c r="C5407" t="s">
        <v>1</v>
      </c>
      <c r="D5407" t="s">
        <v>7706</v>
      </c>
      <c r="E5407" t="s">
        <v>10329</v>
      </c>
      <c r="F5407" t="s">
        <v>10330</v>
      </c>
      <c r="G5407">
        <v>5808</v>
      </c>
      <c r="H5407">
        <v>5808</v>
      </c>
      <c r="I5407">
        <v>5808</v>
      </c>
      <c r="J5407">
        <v>5808</v>
      </c>
      <c r="K5407">
        <v>0</v>
      </c>
      <c r="L5407" s="2">
        <v>0</v>
      </c>
      <c r="M5407" s="2">
        <v>0</v>
      </c>
      <c r="N5407" s="2">
        <v>0</v>
      </c>
      <c r="O5407" s="2">
        <v>40</v>
      </c>
      <c r="P5407" s="2">
        <v>0</v>
      </c>
      <c r="Q5407" s="2">
        <v>0</v>
      </c>
      <c r="R5407" s="2">
        <v>0</v>
      </c>
      <c r="S5407" s="2">
        <v>0</v>
      </c>
      <c r="T5407" s="2">
        <v>0</v>
      </c>
      <c r="U5407" s="2">
        <v>40</v>
      </c>
      <c r="V5407" t="s">
        <v>55</v>
      </c>
    </row>
    <row r="5408" spans="1:22" ht="15.75" hidden="1" thickBot="1" x14ac:dyDescent="0.3">
      <c r="A5408" t="s">
        <v>7981</v>
      </c>
      <c r="B5408" s="6" t="s">
        <v>10271</v>
      </c>
      <c r="C5408" t="s">
        <v>1</v>
      </c>
      <c r="D5408" t="s">
        <v>7706</v>
      </c>
      <c r="E5408" t="s">
        <v>10329</v>
      </c>
      <c r="F5408" t="s">
        <v>10330</v>
      </c>
      <c r="G5408">
        <v>5807</v>
      </c>
      <c r="H5408">
        <v>5807</v>
      </c>
      <c r="I5408">
        <v>5807</v>
      </c>
      <c r="J5408">
        <v>5807</v>
      </c>
      <c r="K5408">
        <v>0</v>
      </c>
      <c r="L5408" s="2">
        <v>0</v>
      </c>
      <c r="M5408" s="2">
        <v>0</v>
      </c>
      <c r="N5408" s="2">
        <v>0</v>
      </c>
      <c r="O5408" s="2">
        <v>463.5</v>
      </c>
      <c r="P5408" s="2">
        <v>0</v>
      </c>
      <c r="Q5408" s="2">
        <v>0</v>
      </c>
      <c r="R5408" s="2">
        <v>0</v>
      </c>
      <c r="S5408" s="2">
        <v>0</v>
      </c>
      <c r="T5408" s="2">
        <v>0</v>
      </c>
      <c r="U5408" s="2">
        <v>463.5</v>
      </c>
      <c r="V5408" t="s">
        <v>55</v>
      </c>
    </row>
    <row r="5409" spans="1:22" ht="15.75" hidden="1" thickBot="1" x14ac:dyDescent="0.3">
      <c r="A5409" t="s">
        <v>7981</v>
      </c>
      <c r="B5409" s="6" t="s">
        <v>10271</v>
      </c>
      <c r="C5409" t="s">
        <v>1</v>
      </c>
      <c r="D5409" t="s">
        <v>7706</v>
      </c>
      <c r="E5409" t="s">
        <v>10329</v>
      </c>
      <c r="F5409" t="s">
        <v>10330</v>
      </c>
      <c r="G5409">
        <v>5806</v>
      </c>
      <c r="H5409">
        <v>5806</v>
      </c>
      <c r="I5409">
        <v>5806</v>
      </c>
      <c r="J5409">
        <v>5806</v>
      </c>
      <c r="K5409">
        <v>0</v>
      </c>
      <c r="L5409" s="2">
        <v>0</v>
      </c>
      <c r="M5409" s="2">
        <v>0</v>
      </c>
      <c r="N5409" s="2">
        <v>0</v>
      </c>
      <c r="O5409" s="2">
        <v>159.9</v>
      </c>
      <c r="P5409" s="2">
        <v>0</v>
      </c>
      <c r="Q5409" s="2">
        <v>0</v>
      </c>
      <c r="R5409" s="2">
        <v>0</v>
      </c>
      <c r="S5409" s="2">
        <v>0</v>
      </c>
      <c r="T5409" s="2">
        <v>0</v>
      </c>
      <c r="U5409" s="2">
        <v>159.9</v>
      </c>
      <c r="V5409" t="s">
        <v>55</v>
      </c>
    </row>
    <row r="5410" spans="1:22" ht="15.75" hidden="1" thickBot="1" x14ac:dyDescent="0.3">
      <c r="A5410" t="s">
        <v>7981</v>
      </c>
      <c r="B5410" s="6" t="s">
        <v>10271</v>
      </c>
      <c r="C5410" t="s">
        <v>1</v>
      </c>
      <c r="D5410" t="s">
        <v>7706</v>
      </c>
      <c r="E5410" t="s">
        <v>10329</v>
      </c>
      <c r="F5410" t="s">
        <v>10330</v>
      </c>
      <c r="G5410">
        <v>5805</v>
      </c>
      <c r="H5410">
        <v>5805</v>
      </c>
      <c r="I5410">
        <v>5805</v>
      </c>
      <c r="J5410">
        <v>5805</v>
      </c>
      <c r="K5410">
        <v>0</v>
      </c>
      <c r="L5410" s="2">
        <v>0</v>
      </c>
      <c r="M5410" s="2">
        <v>0</v>
      </c>
      <c r="N5410" s="2">
        <v>0</v>
      </c>
      <c r="O5410" s="2">
        <v>106</v>
      </c>
      <c r="P5410" s="2">
        <v>0</v>
      </c>
      <c r="Q5410" s="2">
        <v>0</v>
      </c>
      <c r="R5410" s="2">
        <v>0</v>
      </c>
      <c r="S5410" s="2">
        <v>0</v>
      </c>
      <c r="T5410" s="2">
        <v>0</v>
      </c>
      <c r="U5410" s="2">
        <v>106</v>
      </c>
      <c r="V5410" t="s">
        <v>55</v>
      </c>
    </row>
    <row r="5411" spans="1:22" ht="15.75" hidden="1" thickBot="1" x14ac:dyDescent="0.3">
      <c r="A5411" t="s">
        <v>7981</v>
      </c>
      <c r="B5411" s="6" t="s">
        <v>10271</v>
      </c>
      <c r="C5411" t="s">
        <v>1</v>
      </c>
      <c r="D5411" t="s">
        <v>7706</v>
      </c>
      <c r="E5411" t="s">
        <v>10329</v>
      </c>
      <c r="F5411" t="s">
        <v>10330</v>
      </c>
      <c r="G5411">
        <v>5804</v>
      </c>
      <c r="H5411">
        <v>5804</v>
      </c>
      <c r="I5411">
        <v>5804</v>
      </c>
      <c r="J5411">
        <v>5804</v>
      </c>
      <c r="K5411">
        <v>0</v>
      </c>
      <c r="L5411" s="2">
        <v>0</v>
      </c>
      <c r="M5411" s="2">
        <v>0</v>
      </c>
      <c r="N5411" s="2">
        <v>0</v>
      </c>
      <c r="O5411" s="2">
        <v>15.33</v>
      </c>
      <c r="P5411" s="2">
        <v>0</v>
      </c>
      <c r="Q5411" s="2">
        <v>0</v>
      </c>
      <c r="R5411" s="2">
        <v>0</v>
      </c>
      <c r="S5411" s="2">
        <v>0</v>
      </c>
      <c r="T5411" s="2">
        <v>0</v>
      </c>
      <c r="U5411" s="2">
        <v>15.33</v>
      </c>
      <c r="V5411" t="s">
        <v>55</v>
      </c>
    </row>
    <row r="5412" spans="1:22" ht="15.75" hidden="1" thickBot="1" x14ac:dyDescent="0.3">
      <c r="A5412" t="s">
        <v>7981</v>
      </c>
      <c r="B5412" s="6" t="s">
        <v>10271</v>
      </c>
      <c r="C5412" t="s">
        <v>1</v>
      </c>
      <c r="D5412" t="s">
        <v>7706</v>
      </c>
      <c r="E5412" t="s">
        <v>10329</v>
      </c>
      <c r="F5412" t="s">
        <v>10330</v>
      </c>
      <c r="G5412">
        <v>5803</v>
      </c>
      <c r="H5412">
        <v>5803</v>
      </c>
      <c r="I5412">
        <v>5803</v>
      </c>
      <c r="J5412">
        <v>5803</v>
      </c>
      <c r="K5412">
        <v>0</v>
      </c>
      <c r="L5412" s="2">
        <v>0</v>
      </c>
      <c r="M5412" s="2">
        <v>0</v>
      </c>
      <c r="N5412" s="2">
        <v>0</v>
      </c>
      <c r="O5412" s="2">
        <v>49.4</v>
      </c>
      <c r="P5412" s="2">
        <v>0</v>
      </c>
      <c r="Q5412" s="2">
        <v>0</v>
      </c>
      <c r="R5412" s="2">
        <v>0</v>
      </c>
      <c r="S5412" s="2">
        <v>0</v>
      </c>
      <c r="T5412" s="2">
        <v>0</v>
      </c>
      <c r="U5412" s="2">
        <v>49.4</v>
      </c>
      <c r="V5412" t="s">
        <v>55</v>
      </c>
    </row>
    <row r="5413" spans="1:22" ht="15.75" hidden="1" thickBot="1" x14ac:dyDescent="0.3">
      <c r="A5413" t="s">
        <v>7981</v>
      </c>
      <c r="B5413" s="6" t="s">
        <v>10271</v>
      </c>
      <c r="C5413" t="s">
        <v>1</v>
      </c>
      <c r="D5413" t="s">
        <v>7706</v>
      </c>
      <c r="E5413" t="s">
        <v>10329</v>
      </c>
      <c r="F5413" t="s">
        <v>10330</v>
      </c>
      <c r="G5413">
        <v>5802</v>
      </c>
      <c r="H5413">
        <v>5802</v>
      </c>
      <c r="I5413">
        <v>5802</v>
      </c>
      <c r="J5413">
        <v>5802</v>
      </c>
      <c r="K5413">
        <v>0</v>
      </c>
      <c r="L5413" s="2">
        <v>0</v>
      </c>
      <c r="M5413" s="2">
        <v>0</v>
      </c>
      <c r="N5413" s="2">
        <v>0</v>
      </c>
      <c r="O5413" s="2">
        <v>139.5</v>
      </c>
      <c r="P5413" s="2">
        <v>0</v>
      </c>
      <c r="Q5413" s="2">
        <v>0</v>
      </c>
      <c r="R5413" s="2">
        <v>0</v>
      </c>
      <c r="S5413" s="2">
        <v>0</v>
      </c>
      <c r="T5413" s="2">
        <v>0</v>
      </c>
      <c r="U5413" s="2">
        <v>139.5</v>
      </c>
      <c r="V5413" t="s">
        <v>55</v>
      </c>
    </row>
    <row r="5414" spans="1:22" ht="15.75" hidden="1" thickBot="1" x14ac:dyDescent="0.3">
      <c r="A5414" t="s">
        <v>7981</v>
      </c>
      <c r="B5414" s="6" t="s">
        <v>10271</v>
      </c>
      <c r="C5414" t="s">
        <v>1</v>
      </c>
      <c r="D5414" t="s">
        <v>7706</v>
      </c>
      <c r="E5414" t="s">
        <v>10329</v>
      </c>
      <c r="F5414" t="s">
        <v>10330</v>
      </c>
      <c r="G5414">
        <v>5801</v>
      </c>
      <c r="H5414">
        <v>5801</v>
      </c>
      <c r="I5414">
        <v>5801</v>
      </c>
      <c r="J5414">
        <v>5801</v>
      </c>
      <c r="K5414">
        <v>0</v>
      </c>
      <c r="L5414" s="2">
        <v>0</v>
      </c>
      <c r="M5414" s="2">
        <v>0</v>
      </c>
      <c r="N5414" s="2">
        <v>0</v>
      </c>
      <c r="O5414" s="2">
        <v>6.05</v>
      </c>
      <c r="P5414" s="2">
        <v>0</v>
      </c>
      <c r="Q5414" s="2">
        <v>0</v>
      </c>
      <c r="R5414" s="2">
        <v>0</v>
      </c>
      <c r="S5414" s="2">
        <v>0</v>
      </c>
      <c r="T5414" s="2">
        <v>0</v>
      </c>
      <c r="U5414" s="2">
        <v>6.05</v>
      </c>
      <c r="V5414" t="s">
        <v>55</v>
      </c>
    </row>
    <row r="5415" spans="1:22" ht="15.75" hidden="1" thickBot="1" x14ac:dyDescent="0.3">
      <c r="A5415" t="s">
        <v>7981</v>
      </c>
      <c r="B5415" s="6" t="s">
        <v>10271</v>
      </c>
      <c r="C5415" t="s">
        <v>1</v>
      </c>
      <c r="D5415" t="s">
        <v>7706</v>
      </c>
      <c r="E5415" t="s">
        <v>10329</v>
      </c>
      <c r="F5415" t="s">
        <v>10330</v>
      </c>
      <c r="G5415">
        <v>5800</v>
      </c>
      <c r="H5415">
        <v>5800</v>
      </c>
      <c r="I5415">
        <v>5800</v>
      </c>
      <c r="J5415">
        <v>5800</v>
      </c>
      <c r="K5415">
        <v>0</v>
      </c>
      <c r="L5415" s="2">
        <v>0</v>
      </c>
      <c r="M5415" s="2">
        <v>0</v>
      </c>
      <c r="N5415" s="2">
        <v>0</v>
      </c>
      <c r="O5415" s="2">
        <v>185.1</v>
      </c>
      <c r="P5415" s="2">
        <v>0</v>
      </c>
      <c r="Q5415" s="2">
        <v>0</v>
      </c>
      <c r="R5415" s="2">
        <v>0</v>
      </c>
      <c r="S5415" s="2">
        <v>0</v>
      </c>
      <c r="T5415" s="2">
        <v>0</v>
      </c>
      <c r="U5415" s="2">
        <v>185.1</v>
      </c>
      <c r="V5415" t="s">
        <v>55</v>
      </c>
    </row>
    <row r="5416" spans="1:22" ht="15.75" hidden="1" thickBot="1" x14ac:dyDescent="0.3">
      <c r="A5416" t="s">
        <v>7981</v>
      </c>
      <c r="B5416" s="6" t="s">
        <v>10271</v>
      </c>
      <c r="C5416" t="s">
        <v>1</v>
      </c>
      <c r="D5416" t="s">
        <v>7706</v>
      </c>
      <c r="E5416" t="s">
        <v>10329</v>
      </c>
      <c r="F5416" t="s">
        <v>10330</v>
      </c>
      <c r="G5416">
        <v>5799</v>
      </c>
      <c r="H5416">
        <v>5799</v>
      </c>
      <c r="I5416">
        <v>5799</v>
      </c>
      <c r="J5416">
        <v>5799</v>
      </c>
      <c r="K5416">
        <v>0</v>
      </c>
      <c r="L5416" s="2">
        <v>0</v>
      </c>
      <c r="M5416" s="2">
        <v>0</v>
      </c>
      <c r="N5416" s="2">
        <v>0</v>
      </c>
      <c r="O5416" s="2">
        <v>420</v>
      </c>
      <c r="P5416" s="2">
        <v>0</v>
      </c>
      <c r="Q5416" s="2">
        <v>0</v>
      </c>
      <c r="R5416" s="2">
        <v>0</v>
      </c>
      <c r="S5416" s="2">
        <v>0</v>
      </c>
      <c r="T5416" s="2">
        <v>0</v>
      </c>
      <c r="U5416" s="2">
        <v>420</v>
      </c>
      <c r="V5416" t="s">
        <v>55</v>
      </c>
    </row>
    <row r="5417" spans="1:22" ht="15.75" hidden="1" thickBot="1" x14ac:dyDescent="0.3">
      <c r="A5417" t="s">
        <v>7981</v>
      </c>
      <c r="B5417" s="6" t="s">
        <v>10271</v>
      </c>
      <c r="C5417" t="s">
        <v>1</v>
      </c>
      <c r="D5417" t="s">
        <v>7706</v>
      </c>
      <c r="E5417" t="s">
        <v>10329</v>
      </c>
      <c r="F5417" t="s">
        <v>10330</v>
      </c>
      <c r="G5417">
        <v>5798</v>
      </c>
      <c r="H5417">
        <v>5798</v>
      </c>
      <c r="I5417">
        <v>5798</v>
      </c>
      <c r="J5417">
        <v>5798</v>
      </c>
      <c r="K5417">
        <v>0</v>
      </c>
      <c r="L5417" s="2">
        <v>0</v>
      </c>
      <c r="M5417" s="2">
        <v>0</v>
      </c>
      <c r="N5417" s="2">
        <v>0</v>
      </c>
      <c r="O5417" s="2">
        <v>271.8</v>
      </c>
      <c r="P5417" s="2">
        <v>0</v>
      </c>
      <c r="Q5417" s="2">
        <v>0</v>
      </c>
      <c r="R5417" s="2">
        <v>0</v>
      </c>
      <c r="S5417" s="2">
        <v>0</v>
      </c>
      <c r="T5417" s="2">
        <v>0</v>
      </c>
      <c r="U5417" s="2">
        <v>271.8</v>
      </c>
      <c r="V5417" t="s">
        <v>55</v>
      </c>
    </row>
    <row r="5418" spans="1:22" ht="15.75" hidden="1" thickBot="1" x14ac:dyDescent="0.3">
      <c r="A5418" t="s">
        <v>7981</v>
      </c>
      <c r="B5418" s="6" t="s">
        <v>10271</v>
      </c>
      <c r="C5418" t="s">
        <v>1</v>
      </c>
      <c r="D5418" t="s">
        <v>7706</v>
      </c>
      <c r="E5418" t="s">
        <v>10329</v>
      </c>
      <c r="F5418" t="s">
        <v>10330</v>
      </c>
      <c r="G5418">
        <v>5797</v>
      </c>
      <c r="H5418">
        <v>5797</v>
      </c>
      <c r="I5418">
        <v>5797</v>
      </c>
      <c r="J5418">
        <v>5797</v>
      </c>
      <c r="K5418">
        <v>0</v>
      </c>
      <c r="L5418" s="2">
        <v>0</v>
      </c>
      <c r="M5418" s="2">
        <v>0</v>
      </c>
      <c r="N5418" s="2">
        <v>0</v>
      </c>
      <c r="O5418" s="2">
        <v>34.1</v>
      </c>
      <c r="P5418" s="2">
        <v>0</v>
      </c>
      <c r="Q5418" s="2">
        <v>0</v>
      </c>
      <c r="R5418" s="2">
        <v>0</v>
      </c>
      <c r="S5418" s="2">
        <v>0</v>
      </c>
      <c r="T5418" s="2">
        <v>0</v>
      </c>
      <c r="U5418" s="2">
        <v>34.1</v>
      </c>
      <c r="V5418" t="s">
        <v>55</v>
      </c>
    </row>
    <row r="5419" spans="1:22" ht="15.75" hidden="1" thickBot="1" x14ac:dyDescent="0.3">
      <c r="A5419" t="s">
        <v>7981</v>
      </c>
      <c r="B5419" s="6" t="s">
        <v>10271</v>
      </c>
      <c r="C5419" t="s">
        <v>1</v>
      </c>
      <c r="D5419" t="s">
        <v>7706</v>
      </c>
      <c r="E5419" t="s">
        <v>10329</v>
      </c>
      <c r="F5419" t="s">
        <v>10330</v>
      </c>
      <c r="G5419">
        <v>5796</v>
      </c>
      <c r="H5419">
        <v>5796</v>
      </c>
      <c r="I5419">
        <v>5796</v>
      </c>
      <c r="J5419">
        <v>5796</v>
      </c>
      <c r="K5419">
        <v>0</v>
      </c>
      <c r="L5419" s="2">
        <v>0</v>
      </c>
      <c r="M5419" s="2">
        <v>0</v>
      </c>
      <c r="N5419" s="2">
        <v>0</v>
      </c>
      <c r="O5419" s="2">
        <v>426</v>
      </c>
      <c r="P5419" s="2">
        <v>0</v>
      </c>
      <c r="Q5419" s="2">
        <v>0</v>
      </c>
      <c r="R5419" s="2">
        <v>0</v>
      </c>
      <c r="S5419" s="2">
        <v>0</v>
      </c>
      <c r="T5419" s="2">
        <v>0</v>
      </c>
      <c r="U5419" s="2">
        <v>426</v>
      </c>
      <c r="V5419" t="s">
        <v>55</v>
      </c>
    </row>
    <row r="5420" spans="1:22" ht="15.75" hidden="1" thickBot="1" x14ac:dyDescent="0.3">
      <c r="A5420" t="s">
        <v>7981</v>
      </c>
      <c r="B5420" s="6" t="s">
        <v>10271</v>
      </c>
      <c r="C5420" t="s">
        <v>1</v>
      </c>
      <c r="D5420" t="s">
        <v>7706</v>
      </c>
      <c r="E5420" t="s">
        <v>10329</v>
      </c>
      <c r="F5420" t="s">
        <v>10330</v>
      </c>
      <c r="G5420">
        <v>5795</v>
      </c>
      <c r="H5420">
        <v>5795</v>
      </c>
      <c r="I5420">
        <v>5795</v>
      </c>
      <c r="J5420">
        <v>5795</v>
      </c>
      <c r="K5420">
        <v>0</v>
      </c>
      <c r="L5420" s="2">
        <v>0</v>
      </c>
      <c r="M5420" s="2">
        <v>0</v>
      </c>
      <c r="N5420" s="2">
        <v>0</v>
      </c>
      <c r="O5420" s="2">
        <v>486</v>
      </c>
      <c r="P5420" s="2">
        <v>0</v>
      </c>
      <c r="Q5420" s="2">
        <v>0</v>
      </c>
      <c r="R5420" s="2">
        <v>0</v>
      </c>
      <c r="S5420" s="2">
        <v>0</v>
      </c>
      <c r="T5420" s="2">
        <v>0</v>
      </c>
      <c r="U5420" s="2">
        <v>486</v>
      </c>
      <c r="V5420" t="s">
        <v>55</v>
      </c>
    </row>
    <row r="5421" spans="1:22" ht="15.75" hidden="1" thickBot="1" x14ac:dyDescent="0.3">
      <c r="A5421" t="s">
        <v>7981</v>
      </c>
      <c r="B5421" s="6" t="s">
        <v>10271</v>
      </c>
      <c r="C5421" t="s">
        <v>1</v>
      </c>
      <c r="D5421" t="s">
        <v>7706</v>
      </c>
      <c r="E5421" t="s">
        <v>10329</v>
      </c>
      <c r="F5421" t="s">
        <v>10330</v>
      </c>
      <c r="G5421">
        <v>5794</v>
      </c>
      <c r="H5421">
        <v>5794</v>
      </c>
      <c r="I5421">
        <v>5794</v>
      </c>
      <c r="J5421">
        <v>5794</v>
      </c>
      <c r="K5421">
        <v>0</v>
      </c>
      <c r="L5421" s="2">
        <v>0</v>
      </c>
      <c r="M5421" s="2">
        <v>0</v>
      </c>
      <c r="N5421" s="2">
        <v>0</v>
      </c>
      <c r="O5421" s="2">
        <v>0</v>
      </c>
      <c r="P5421" s="2">
        <v>0</v>
      </c>
      <c r="Q5421" s="2">
        <v>0</v>
      </c>
      <c r="R5421" s="2">
        <v>0</v>
      </c>
      <c r="S5421" s="2">
        <v>0</v>
      </c>
      <c r="T5421" s="2">
        <v>0</v>
      </c>
      <c r="U5421" s="2">
        <v>0</v>
      </c>
      <c r="V5421" t="s">
        <v>55</v>
      </c>
    </row>
    <row r="5422" spans="1:22" ht="15.75" hidden="1" thickBot="1" x14ac:dyDescent="0.3">
      <c r="A5422" t="s">
        <v>7981</v>
      </c>
      <c r="B5422" s="6" t="s">
        <v>10271</v>
      </c>
      <c r="C5422" t="s">
        <v>1</v>
      </c>
      <c r="D5422" t="s">
        <v>7706</v>
      </c>
      <c r="E5422" t="s">
        <v>10329</v>
      </c>
      <c r="F5422" t="s">
        <v>10330</v>
      </c>
      <c r="G5422">
        <v>5793</v>
      </c>
      <c r="H5422">
        <v>5793</v>
      </c>
      <c r="I5422">
        <v>5793</v>
      </c>
      <c r="J5422">
        <v>5793</v>
      </c>
      <c r="K5422">
        <v>0</v>
      </c>
      <c r="L5422" s="2">
        <v>0</v>
      </c>
      <c r="M5422" s="2">
        <v>0</v>
      </c>
      <c r="N5422" s="2">
        <v>0</v>
      </c>
      <c r="O5422" s="2">
        <v>14.85</v>
      </c>
      <c r="P5422" s="2">
        <v>0</v>
      </c>
      <c r="Q5422" s="2">
        <v>0</v>
      </c>
      <c r="R5422" s="2">
        <v>0</v>
      </c>
      <c r="S5422" s="2">
        <v>0</v>
      </c>
      <c r="T5422" s="2">
        <v>0</v>
      </c>
      <c r="U5422" s="2">
        <v>14.85</v>
      </c>
      <c r="V5422" t="s">
        <v>55</v>
      </c>
    </row>
    <row r="5423" spans="1:22" ht="15.75" hidden="1" thickBot="1" x14ac:dyDescent="0.3">
      <c r="A5423" t="s">
        <v>7981</v>
      </c>
      <c r="B5423" s="6" t="s">
        <v>10268</v>
      </c>
      <c r="C5423" t="s">
        <v>1</v>
      </c>
      <c r="D5423" t="s">
        <v>7706</v>
      </c>
      <c r="E5423" t="s">
        <v>10329</v>
      </c>
      <c r="F5423" t="s">
        <v>10330</v>
      </c>
      <c r="G5423">
        <v>5792</v>
      </c>
      <c r="H5423">
        <v>5792</v>
      </c>
      <c r="I5423">
        <v>5792</v>
      </c>
      <c r="J5423">
        <v>5792</v>
      </c>
      <c r="K5423">
        <v>0</v>
      </c>
      <c r="L5423" s="2">
        <v>0</v>
      </c>
      <c r="M5423" s="2">
        <v>0</v>
      </c>
      <c r="N5423" s="2">
        <v>0</v>
      </c>
      <c r="O5423" s="2">
        <v>90.24</v>
      </c>
      <c r="P5423" s="2">
        <v>0</v>
      </c>
      <c r="Q5423" s="2">
        <v>0</v>
      </c>
      <c r="R5423" s="2">
        <v>0</v>
      </c>
      <c r="S5423" s="2">
        <v>0</v>
      </c>
      <c r="T5423" s="2">
        <v>0</v>
      </c>
      <c r="U5423" s="2">
        <v>90.24</v>
      </c>
      <c r="V5423" t="s">
        <v>55</v>
      </c>
    </row>
    <row r="5424" spans="1:22" ht="15.75" hidden="1" thickBot="1" x14ac:dyDescent="0.3">
      <c r="A5424" t="s">
        <v>7981</v>
      </c>
      <c r="B5424" s="6" t="s">
        <v>10268</v>
      </c>
      <c r="C5424" t="s">
        <v>1</v>
      </c>
      <c r="D5424" t="s">
        <v>7706</v>
      </c>
      <c r="E5424" t="s">
        <v>10329</v>
      </c>
      <c r="F5424" t="s">
        <v>10330</v>
      </c>
      <c r="G5424">
        <v>5791</v>
      </c>
      <c r="H5424">
        <v>5791</v>
      </c>
      <c r="I5424">
        <v>5791</v>
      </c>
      <c r="J5424">
        <v>5791</v>
      </c>
      <c r="K5424">
        <v>0</v>
      </c>
      <c r="L5424" s="2">
        <v>0</v>
      </c>
      <c r="M5424" s="2">
        <v>0</v>
      </c>
      <c r="N5424" s="2">
        <v>0</v>
      </c>
      <c r="O5424" s="2">
        <v>44.52</v>
      </c>
      <c r="P5424" s="2">
        <v>0</v>
      </c>
      <c r="Q5424" s="2">
        <v>0</v>
      </c>
      <c r="R5424" s="2">
        <v>0</v>
      </c>
      <c r="S5424" s="2">
        <v>0</v>
      </c>
      <c r="T5424" s="2">
        <v>0</v>
      </c>
      <c r="U5424" s="2">
        <v>44.52</v>
      </c>
      <c r="V5424" t="s">
        <v>55</v>
      </c>
    </row>
    <row r="5425" spans="1:22" ht="15.75" hidden="1" thickBot="1" x14ac:dyDescent="0.3">
      <c r="A5425" t="s">
        <v>7981</v>
      </c>
      <c r="B5425" s="6" t="s">
        <v>10268</v>
      </c>
      <c r="C5425" t="s">
        <v>1</v>
      </c>
      <c r="D5425" t="s">
        <v>7706</v>
      </c>
      <c r="E5425" t="s">
        <v>10329</v>
      </c>
      <c r="F5425" t="s">
        <v>10330</v>
      </c>
      <c r="G5425">
        <v>5790</v>
      </c>
      <c r="H5425">
        <v>5790</v>
      </c>
      <c r="I5425">
        <v>5790</v>
      </c>
      <c r="J5425">
        <v>5790</v>
      </c>
      <c r="K5425">
        <v>0</v>
      </c>
      <c r="L5425" s="2">
        <v>0</v>
      </c>
      <c r="M5425" s="2">
        <v>0</v>
      </c>
      <c r="N5425" s="2">
        <v>0</v>
      </c>
      <c r="O5425" s="2">
        <v>101.76</v>
      </c>
      <c r="P5425" s="2">
        <v>0</v>
      </c>
      <c r="Q5425" s="2">
        <v>0</v>
      </c>
      <c r="R5425" s="2">
        <v>0</v>
      </c>
      <c r="S5425" s="2">
        <v>0</v>
      </c>
      <c r="T5425" s="2">
        <v>0</v>
      </c>
      <c r="U5425" s="2">
        <v>101.76</v>
      </c>
      <c r="V5425" t="s">
        <v>55</v>
      </c>
    </row>
    <row r="5426" spans="1:22" ht="15.75" hidden="1" thickBot="1" x14ac:dyDescent="0.3">
      <c r="A5426" t="s">
        <v>7981</v>
      </c>
      <c r="B5426" s="6" t="s">
        <v>10268</v>
      </c>
      <c r="C5426" t="s">
        <v>1</v>
      </c>
      <c r="D5426" t="s">
        <v>7706</v>
      </c>
      <c r="E5426" t="s">
        <v>10329</v>
      </c>
      <c r="F5426" t="s">
        <v>10330</v>
      </c>
      <c r="G5426">
        <v>5789</v>
      </c>
      <c r="H5426">
        <v>5789</v>
      </c>
      <c r="I5426">
        <v>5789</v>
      </c>
      <c r="J5426">
        <v>5789</v>
      </c>
      <c r="K5426">
        <v>0</v>
      </c>
      <c r="L5426" s="2">
        <v>0</v>
      </c>
      <c r="M5426" s="2">
        <v>0</v>
      </c>
      <c r="N5426" s="2">
        <v>0</v>
      </c>
      <c r="O5426" s="2">
        <v>20</v>
      </c>
      <c r="P5426" s="2">
        <v>0</v>
      </c>
      <c r="Q5426" s="2">
        <v>0</v>
      </c>
      <c r="R5426" s="2">
        <v>0</v>
      </c>
      <c r="S5426" s="2">
        <v>0</v>
      </c>
      <c r="T5426" s="2">
        <v>0</v>
      </c>
      <c r="U5426" s="2">
        <v>20</v>
      </c>
      <c r="V5426" t="s">
        <v>55</v>
      </c>
    </row>
    <row r="5427" spans="1:22" ht="15.75" hidden="1" thickBot="1" x14ac:dyDescent="0.3">
      <c r="A5427" t="s">
        <v>7981</v>
      </c>
      <c r="B5427" s="6" t="s">
        <v>10268</v>
      </c>
      <c r="C5427" t="s">
        <v>1</v>
      </c>
      <c r="D5427" t="s">
        <v>7706</v>
      </c>
      <c r="E5427" t="s">
        <v>10329</v>
      </c>
      <c r="F5427" t="s">
        <v>10330</v>
      </c>
      <c r="G5427">
        <v>5788</v>
      </c>
      <c r="H5427">
        <v>5788</v>
      </c>
      <c r="I5427">
        <v>5788</v>
      </c>
      <c r="J5427">
        <v>5788</v>
      </c>
      <c r="K5427">
        <v>0</v>
      </c>
      <c r="L5427" s="2">
        <v>0</v>
      </c>
      <c r="M5427" s="2">
        <v>0</v>
      </c>
      <c r="N5427" s="2">
        <v>0</v>
      </c>
      <c r="O5427" s="2">
        <v>513.35</v>
      </c>
      <c r="P5427" s="2">
        <v>0</v>
      </c>
      <c r="Q5427" s="2">
        <v>0</v>
      </c>
      <c r="R5427" s="2">
        <v>0</v>
      </c>
      <c r="S5427" s="2">
        <v>0</v>
      </c>
      <c r="T5427" s="2">
        <v>0</v>
      </c>
      <c r="U5427" s="2">
        <v>513.35</v>
      </c>
      <c r="V5427" t="s">
        <v>55</v>
      </c>
    </row>
    <row r="5428" spans="1:22" ht="15.75" hidden="1" thickBot="1" x14ac:dyDescent="0.3">
      <c r="A5428" t="s">
        <v>7981</v>
      </c>
      <c r="B5428" s="6" t="s">
        <v>10268</v>
      </c>
      <c r="C5428" t="s">
        <v>1</v>
      </c>
      <c r="D5428" t="s">
        <v>7706</v>
      </c>
      <c r="E5428" t="s">
        <v>10329</v>
      </c>
      <c r="F5428" t="s">
        <v>10330</v>
      </c>
      <c r="G5428">
        <v>5787</v>
      </c>
      <c r="H5428">
        <v>5787</v>
      </c>
      <c r="I5428">
        <v>5787</v>
      </c>
      <c r="J5428">
        <v>5787</v>
      </c>
      <c r="K5428">
        <v>0</v>
      </c>
      <c r="L5428" s="2">
        <v>0</v>
      </c>
      <c r="M5428" s="2">
        <v>0</v>
      </c>
      <c r="N5428" s="2">
        <v>0</v>
      </c>
      <c r="O5428" s="2">
        <v>320</v>
      </c>
      <c r="P5428" s="2">
        <v>0</v>
      </c>
      <c r="Q5428" s="2">
        <v>0</v>
      </c>
      <c r="R5428" s="2">
        <v>0</v>
      </c>
      <c r="S5428" s="2">
        <v>0</v>
      </c>
      <c r="T5428" s="2">
        <v>0</v>
      </c>
      <c r="U5428" s="2">
        <v>320</v>
      </c>
      <c r="V5428" t="s">
        <v>55</v>
      </c>
    </row>
    <row r="5429" spans="1:22" ht="15.75" hidden="1" thickBot="1" x14ac:dyDescent="0.3">
      <c r="A5429" t="s">
        <v>7981</v>
      </c>
      <c r="B5429" s="6" t="s">
        <v>10268</v>
      </c>
      <c r="C5429" t="s">
        <v>1</v>
      </c>
      <c r="D5429" t="s">
        <v>7706</v>
      </c>
      <c r="E5429" t="s">
        <v>10329</v>
      </c>
      <c r="F5429" t="s">
        <v>10330</v>
      </c>
      <c r="G5429">
        <v>5786</v>
      </c>
      <c r="H5429">
        <v>5786</v>
      </c>
      <c r="I5429">
        <v>5786</v>
      </c>
      <c r="J5429">
        <v>5786</v>
      </c>
      <c r="K5429">
        <v>0</v>
      </c>
      <c r="L5429" s="2">
        <v>0</v>
      </c>
      <c r="M5429" s="2">
        <v>0</v>
      </c>
      <c r="N5429" s="2">
        <v>0</v>
      </c>
      <c r="O5429" s="2">
        <v>9.56</v>
      </c>
      <c r="P5429" s="2">
        <v>0</v>
      </c>
      <c r="Q5429" s="2">
        <v>0</v>
      </c>
      <c r="R5429" s="2">
        <v>0</v>
      </c>
      <c r="S5429" s="2">
        <v>0</v>
      </c>
      <c r="T5429" s="2">
        <v>0</v>
      </c>
      <c r="U5429" s="2">
        <v>9.56</v>
      </c>
      <c r="V5429" t="s">
        <v>55</v>
      </c>
    </row>
    <row r="5430" spans="1:22" ht="15.75" hidden="1" thickBot="1" x14ac:dyDescent="0.3">
      <c r="A5430" t="s">
        <v>7981</v>
      </c>
      <c r="B5430" s="6" t="s">
        <v>10268</v>
      </c>
      <c r="C5430" t="s">
        <v>1</v>
      </c>
      <c r="D5430" t="s">
        <v>7706</v>
      </c>
      <c r="E5430" t="s">
        <v>10329</v>
      </c>
      <c r="F5430" t="s">
        <v>10330</v>
      </c>
      <c r="G5430">
        <v>5785</v>
      </c>
      <c r="H5430">
        <v>5785</v>
      </c>
      <c r="I5430">
        <v>5785</v>
      </c>
      <c r="J5430">
        <v>5785</v>
      </c>
      <c r="K5430">
        <v>0</v>
      </c>
      <c r="L5430" s="2">
        <v>0</v>
      </c>
      <c r="M5430" s="2">
        <v>0</v>
      </c>
      <c r="N5430" s="2">
        <v>0</v>
      </c>
      <c r="O5430" s="2">
        <v>52.4</v>
      </c>
      <c r="P5430" s="2">
        <v>0</v>
      </c>
      <c r="Q5430" s="2">
        <v>0</v>
      </c>
      <c r="R5430" s="2">
        <v>0</v>
      </c>
      <c r="S5430" s="2">
        <v>0</v>
      </c>
      <c r="T5430" s="2">
        <v>0</v>
      </c>
      <c r="U5430" s="2">
        <v>52.4</v>
      </c>
      <c r="V5430" t="s">
        <v>55</v>
      </c>
    </row>
    <row r="5431" spans="1:22" ht="15.75" hidden="1" thickBot="1" x14ac:dyDescent="0.3">
      <c r="A5431" t="s">
        <v>7981</v>
      </c>
      <c r="B5431" s="6" t="s">
        <v>10268</v>
      </c>
      <c r="C5431" t="s">
        <v>1</v>
      </c>
      <c r="D5431" t="s">
        <v>7706</v>
      </c>
      <c r="E5431" t="s">
        <v>10329</v>
      </c>
      <c r="F5431" t="s">
        <v>10330</v>
      </c>
      <c r="G5431">
        <v>5784</v>
      </c>
      <c r="H5431">
        <v>5784</v>
      </c>
      <c r="I5431">
        <v>5784</v>
      </c>
      <c r="J5431">
        <v>5784</v>
      </c>
      <c r="K5431">
        <v>0</v>
      </c>
      <c r="L5431" s="2">
        <v>0</v>
      </c>
      <c r="M5431" s="2">
        <v>0</v>
      </c>
      <c r="N5431" s="2">
        <v>0</v>
      </c>
      <c r="O5431" s="2">
        <v>66.88</v>
      </c>
      <c r="P5431" s="2">
        <v>0</v>
      </c>
      <c r="Q5431" s="2">
        <v>0</v>
      </c>
      <c r="R5431" s="2">
        <v>0</v>
      </c>
      <c r="S5431" s="2">
        <v>0</v>
      </c>
      <c r="T5431" s="2">
        <v>0</v>
      </c>
      <c r="U5431" s="2">
        <v>66.88</v>
      </c>
      <c r="V5431" t="s">
        <v>55</v>
      </c>
    </row>
    <row r="5432" spans="1:22" ht="15.75" hidden="1" thickBot="1" x14ac:dyDescent="0.3">
      <c r="A5432" t="s">
        <v>7981</v>
      </c>
      <c r="B5432" s="6" t="s">
        <v>10268</v>
      </c>
      <c r="C5432" t="s">
        <v>1</v>
      </c>
      <c r="D5432" t="s">
        <v>7706</v>
      </c>
      <c r="E5432" t="s">
        <v>10329</v>
      </c>
      <c r="F5432" t="s">
        <v>10330</v>
      </c>
      <c r="G5432">
        <v>5783</v>
      </c>
      <c r="H5432">
        <v>5783</v>
      </c>
      <c r="I5432">
        <v>5783</v>
      </c>
      <c r="J5432">
        <v>5783</v>
      </c>
      <c r="K5432">
        <v>0</v>
      </c>
      <c r="L5432" s="2">
        <v>0</v>
      </c>
      <c r="M5432" s="2">
        <v>0</v>
      </c>
      <c r="N5432" s="2">
        <v>0</v>
      </c>
      <c r="O5432" s="2">
        <v>264.5</v>
      </c>
      <c r="P5432" s="2">
        <v>0</v>
      </c>
      <c r="Q5432" s="2">
        <v>0</v>
      </c>
      <c r="R5432" s="2">
        <v>0</v>
      </c>
      <c r="S5432" s="2">
        <v>0</v>
      </c>
      <c r="T5432" s="2">
        <v>0</v>
      </c>
      <c r="U5432" s="2">
        <v>264.5</v>
      </c>
      <c r="V5432" t="s">
        <v>55</v>
      </c>
    </row>
    <row r="5433" spans="1:22" ht="15.75" hidden="1" thickBot="1" x14ac:dyDescent="0.3">
      <c r="A5433" t="s">
        <v>7981</v>
      </c>
      <c r="B5433" s="6" t="s">
        <v>10268</v>
      </c>
      <c r="C5433" t="s">
        <v>1</v>
      </c>
      <c r="D5433" t="s">
        <v>7706</v>
      </c>
      <c r="E5433" t="s">
        <v>10329</v>
      </c>
      <c r="F5433" t="s">
        <v>10330</v>
      </c>
      <c r="G5433">
        <v>5782</v>
      </c>
      <c r="H5433">
        <v>5782</v>
      </c>
      <c r="I5433">
        <v>5782</v>
      </c>
      <c r="J5433">
        <v>5782</v>
      </c>
      <c r="K5433">
        <v>0</v>
      </c>
      <c r="L5433" s="2">
        <v>0</v>
      </c>
      <c r="M5433" s="2">
        <v>0</v>
      </c>
      <c r="N5433" s="2">
        <v>0</v>
      </c>
      <c r="O5433" s="2">
        <v>93.95</v>
      </c>
      <c r="P5433" s="2">
        <v>0</v>
      </c>
      <c r="Q5433" s="2">
        <v>0</v>
      </c>
      <c r="R5433" s="2">
        <v>0</v>
      </c>
      <c r="S5433" s="2">
        <v>0</v>
      </c>
      <c r="T5433" s="2">
        <v>0</v>
      </c>
      <c r="U5433" s="2">
        <v>93.95</v>
      </c>
      <c r="V5433" t="s">
        <v>55</v>
      </c>
    </row>
    <row r="5434" spans="1:22" ht="15.75" hidden="1" thickBot="1" x14ac:dyDescent="0.3">
      <c r="A5434" t="s">
        <v>7981</v>
      </c>
      <c r="B5434" s="6" t="s">
        <v>10268</v>
      </c>
      <c r="C5434" t="s">
        <v>1</v>
      </c>
      <c r="D5434" t="s">
        <v>7706</v>
      </c>
      <c r="E5434" t="s">
        <v>10329</v>
      </c>
      <c r="F5434" t="s">
        <v>10330</v>
      </c>
      <c r="G5434">
        <v>5781</v>
      </c>
      <c r="H5434">
        <v>5781</v>
      </c>
      <c r="I5434">
        <v>5781</v>
      </c>
      <c r="J5434">
        <v>5781</v>
      </c>
      <c r="K5434">
        <v>0</v>
      </c>
      <c r="L5434" s="2">
        <v>0</v>
      </c>
      <c r="M5434" s="2">
        <v>0</v>
      </c>
      <c r="N5434" s="2">
        <v>0</v>
      </c>
      <c r="O5434" s="2">
        <v>34.299999999999997</v>
      </c>
      <c r="P5434" s="2">
        <v>0</v>
      </c>
      <c r="Q5434" s="2">
        <v>0</v>
      </c>
      <c r="R5434" s="2">
        <v>0</v>
      </c>
      <c r="S5434" s="2">
        <v>0</v>
      </c>
      <c r="T5434" s="2">
        <v>0</v>
      </c>
      <c r="U5434" s="2">
        <v>34.299999999999997</v>
      </c>
      <c r="V5434" t="s">
        <v>55</v>
      </c>
    </row>
    <row r="5435" spans="1:22" ht="15.75" hidden="1" thickBot="1" x14ac:dyDescent="0.3">
      <c r="A5435" t="s">
        <v>7981</v>
      </c>
      <c r="B5435" s="6" t="s">
        <v>10268</v>
      </c>
      <c r="C5435" t="s">
        <v>1</v>
      </c>
      <c r="D5435" t="s">
        <v>7706</v>
      </c>
      <c r="E5435" t="s">
        <v>10329</v>
      </c>
      <c r="F5435" t="s">
        <v>10330</v>
      </c>
      <c r="G5435">
        <v>5780</v>
      </c>
      <c r="H5435">
        <v>5780</v>
      </c>
      <c r="I5435">
        <v>5780</v>
      </c>
      <c r="J5435">
        <v>5780</v>
      </c>
      <c r="K5435">
        <v>0</v>
      </c>
      <c r="L5435" s="2">
        <v>0</v>
      </c>
      <c r="M5435" s="2">
        <v>0</v>
      </c>
      <c r="N5435" s="2">
        <v>0</v>
      </c>
      <c r="O5435" s="2">
        <v>99</v>
      </c>
      <c r="P5435" s="2">
        <v>0</v>
      </c>
      <c r="Q5435" s="2">
        <v>0</v>
      </c>
      <c r="R5435" s="2">
        <v>0</v>
      </c>
      <c r="S5435" s="2">
        <v>0</v>
      </c>
      <c r="T5435" s="2">
        <v>0</v>
      </c>
      <c r="U5435" s="2">
        <v>99</v>
      </c>
      <c r="V5435" t="s">
        <v>55</v>
      </c>
    </row>
    <row r="5436" spans="1:22" ht="15.75" hidden="1" thickBot="1" x14ac:dyDescent="0.3">
      <c r="A5436" t="s">
        <v>7981</v>
      </c>
      <c r="B5436" s="6" t="s">
        <v>10268</v>
      </c>
      <c r="C5436" t="s">
        <v>1</v>
      </c>
      <c r="D5436" t="s">
        <v>7706</v>
      </c>
      <c r="E5436" t="s">
        <v>10329</v>
      </c>
      <c r="F5436" t="s">
        <v>10330</v>
      </c>
      <c r="G5436">
        <v>5779</v>
      </c>
      <c r="H5436">
        <v>5779</v>
      </c>
      <c r="I5436">
        <v>5779</v>
      </c>
      <c r="J5436">
        <v>5779</v>
      </c>
      <c r="K5436">
        <v>0</v>
      </c>
      <c r="L5436" s="2">
        <v>0</v>
      </c>
      <c r="M5436" s="2">
        <v>0</v>
      </c>
      <c r="N5436" s="2">
        <v>0</v>
      </c>
      <c r="O5436" s="2">
        <v>0</v>
      </c>
      <c r="P5436" s="2">
        <v>0</v>
      </c>
      <c r="Q5436" s="2">
        <v>0</v>
      </c>
      <c r="R5436" s="2">
        <v>0</v>
      </c>
      <c r="S5436" s="2">
        <v>0</v>
      </c>
      <c r="T5436" s="2">
        <v>0</v>
      </c>
      <c r="U5436" s="2">
        <v>0</v>
      </c>
      <c r="V5436" t="s">
        <v>55</v>
      </c>
    </row>
    <row r="5437" spans="1:22" ht="15.75" hidden="1" thickBot="1" x14ac:dyDescent="0.3">
      <c r="A5437" t="s">
        <v>7981</v>
      </c>
      <c r="B5437" s="6" t="s">
        <v>10268</v>
      </c>
      <c r="C5437" t="s">
        <v>1</v>
      </c>
      <c r="D5437" t="s">
        <v>7706</v>
      </c>
      <c r="E5437" t="s">
        <v>10329</v>
      </c>
      <c r="F5437" t="s">
        <v>10330</v>
      </c>
      <c r="G5437">
        <v>5778</v>
      </c>
      <c r="H5437">
        <v>5778</v>
      </c>
      <c r="I5437">
        <v>5778</v>
      </c>
      <c r="J5437">
        <v>5778</v>
      </c>
      <c r="K5437">
        <v>0</v>
      </c>
      <c r="L5437" s="2">
        <v>0</v>
      </c>
      <c r="M5437" s="2">
        <v>0</v>
      </c>
      <c r="N5437" s="2">
        <v>0</v>
      </c>
      <c r="O5437" s="2">
        <v>163.75</v>
      </c>
      <c r="P5437" s="2">
        <v>0</v>
      </c>
      <c r="Q5437" s="2">
        <v>0</v>
      </c>
      <c r="R5437" s="2">
        <v>0</v>
      </c>
      <c r="S5437" s="2">
        <v>0</v>
      </c>
      <c r="T5437" s="2">
        <v>0</v>
      </c>
      <c r="U5437" s="2">
        <v>163.75</v>
      </c>
      <c r="V5437" t="s">
        <v>55</v>
      </c>
    </row>
    <row r="5438" spans="1:22" ht="15.75" hidden="1" thickBot="1" x14ac:dyDescent="0.3">
      <c r="A5438" t="s">
        <v>7981</v>
      </c>
      <c r="B5438" s="6" t="s">
        <v>10268</v>
      </c>
      <c r="C5438" t="s">
        <v>1</v>
      </c>
      <c r="D5438" t="s">
        <v>7706</v>
      </c>
      <c r="E5438" t="s">
        <v>10329</v>
      </c>
      <c r="F5438" t="s">
        <v>10330</v>
      </c>
      <c r="G5438">
        <v>5777</v>
      </c>
      <c r="H5438">
        <v>5777</v>
      </c>
      <c r="I5438">
        <v>5777</v>
      </c>
      <c r="J5438">
        <v>5777</v>
      </c>
      <c r="K5438">
        <v>0</v>
      </c>
      <c r="L5438" s="2">
        <v>0</v>
      </c>
      <c r="M5438" s="2">
        <v>0</v>
      </c>
      <c r="N5438" s="2">
        <v>0</v>
      </c>
      <c r="O5438" s="2">
        <v>498</v>
      </c>
      <c r="P5438" s="2">
        <v>0</v>
      </c>
      <c r="Q5438" s="2">
        <v>0</v>
      </c>
      <c r="R5438" s="2">
        <v>0</v>
      </c>
      <c r="S5438" s="2">
        <v>0</v>
      </c>
      <c r="T5438" s="2">
        <v>0</v>
      </c>
      <c r="U5438" s="2">
        <v>498</v>
      </c>
      <c r="V5438" t="s">
        <v>55</v>
      </c>
    </row>
    <row r="5439" spans="1:22" ht="15.75" hidden="1" thickBot="1" x14ac:dyDescent="0.3">
      <c r="A5439" t="s">
        <v>7981</v>
      </c>
      <c r="B5439" s="6" t="s">
        <v>10268</v>
      </c>
      <c r="C5439" t="s">
        <v>1</v>
      </c>
      <c r="D5439" t="s">
        <v>7706</v>
      </c>
      <c r="E5439" t="s">
        <v>10329</v>
      </c>
      <c r="F5439" t="s">
        <v>10330</v>
      </c>
      <c r="G5439">
        <v>5776</v>
      </c>
      <c r="H5439">
        <v>5776</v>
      </c>
      <c r="I5439">
        <v>5776</v>
      </c>
      <c r="J5439">
        <v>5776</v>
      </c>
      <c r="K5439">
        <v>0</v>
      </c>
      <c r="L5439" s="2">
        <v>0</v>
      </c>
      <c r="M5439" s="2">
        <v>0</v>
      </c>
      <c r="N5439" s="2">
        <v>0</v>
      </c>
      <c r="O5439" s="2">
        <v>600.15</v>
      </c>
      <c r="P5439" s="2">
        <v>0</v>
      </c>
      <c r="Q5439" s="2">
        <v>0</v>
      </c>
      <c r="R5439" s="2">
        <v>0</v>
      </c>
      <c r="S5439" s="2">
        <v>0</v>
      </c>
      <c r="T5439" s="2">
        <v>0</v>
      </c>
      <c r="U5439" s="2">
        <v>600.15</v>
      </c>
      <c r="V5439" t="s">
        <v>55</v>
      </c>
    </row>
    <row r="5440" spans="1:22" ht="15.75" hidden="1" thickBot="1" x14ac:dyDescent="0.3">
      <c r="A5440" t="s">
        <v>7981</v>
      </c>
      <c r="B5440" s="6" t="s">
        <v>10268</v>
      </c>
      <c r="C5440" t="s">
        <v>1</v>
      </c>
      <c r="D5440" t="s">
        <v>7706</v>
      </c>
      <c r="E5440" t="s">
        <v>10329</v>
      </c>
      <c r="F5440" t="s">
        <v>10330</v>
      </c>
      <c r="G5440">
        <v>5775</v>
      </c>
      <c r="H5440">
        <v>5775</v>
      </c>
      <c r="I5440">
        <v>5775</v>
      </c>
      <c r="J5440">
        <v>5775</v>
      </c>
      <c r="K5440">
        <v>0</v>
      </c>
      <c r="L5440" s="2">
        <v>0</v>
      </c>
      <c r="M5440" s="2">
        <v>0</v>
      </c>
      <c r="N5440" s="2">
        <v>0</v>
      </c>
      <c r="O5440" s="2">
        <v>50.35</v>
      </c>
      <c r="P5440" s="2">
        <v>0</v>
      </c>
      <c r="Q5440" s="2">
        <v>0</v>
      </c>
      <c r="R5440" s="2">
        <v>0</v>
      </c>
      <c r="S5440" s="2">
        <v>0</v>
      </c>
      <c r="T5440" s="2">
        <v>0</v>
      </c>
      <c r="U5440" s="2">
        <v>50.35</v>
      </c>
      <c r="V5440" t="s">
        <v>55</v>
      </c>
    </row>
    <row r="5441" spans="1:22" ht="15.75" hidden="1" thickBot="1" x14ac:dyDescent="0.3">
      <c r="A5441" t="s">
        <v>7981</v>
      </c>
      <c r="B5441" s="6" t="s">
        <v>10268</v>
      </c>
      <c r="C5441" t="s">
        <v>1</v>
      </c>
      <c r="D5441" t="s">
        <v>7706</v>
      </c>
      <c r="E5441" t="s">
        <v>10329</v>
      </c>
      <c r="F5441" t="s">
        <v>10330</v>
      </c>
      <c r="G5441">
        <v>5774</v>
      </c>
      <c r="H5441">
        <v>5774</v>
      </c>
      <c r="I5441">
        <v>5774</v>
      </c>
      <c r="J5441">
        <v>5774</v>
      </c>
      <c r="K5441">
        <v>0</v>
      </c>
      <c r="L5441" s="2">
        <v>0</v>
      </c>
      <c r="M5441" s="2">
        <v>0</v>
      </c>
      <c r="N5441" s="2">
        <v>0</v>
      </c>
      <c r="O5441" s="2">
        <v>13</v>
      </c>
      <c r="P5441" s="2">
        <v>0</v>
      </c>
      <c r="Q5441" s="2">
        <v>0</v>
      </c>
      <c r="R5441" s="2">
        <v>0</v>
      </c>
      <c r="S5441" s="2">
        <v>0</v>
      </c>
      <c r="T5441" s="2">
        <v>0</v>
      </c>
      <c r="U5441" s="2">
        <v>13</v>
      </c>
      <c r="V5441" t="s">
        <v>55</v>
      </c>
    </row>
    <row r="5442" spans="1:22" ht="15.75" hidden="1" thickBot="1" x14ac:dyDescent="0.3">
      <c r="A5442" t="s">
        <v>7981</v>
      </c>
      <c r="B5442" s="6" t="s">
        <v>10268</v>
      </c>
      <c r="C5442" t="s">
        <v>1</v>
      </c>
      <c r="D5442" t="s">
        <v>7706</v>
      </c>
      <c r="E5442" t="s">
        <v>10329</v>
      </c>
      <c r="F5442" t="s">
        <v>10330</v>
      </c>
      <c r="G5442">
        <v>5773</v>
      </c>
      <c r="H5442">
        <v>5773</v>
      </c>
      <c r="I5442">
        <v>5773</v>
      </c>
      <c r="J5442">
        <v>5773</v>
      </c>
      <c r="K5442">
        <v>0</v>
      </c>
      <c r="L5442" s="2">
        <v>0</v>
      </c>
      <c r="M5442" s="2">
        <v>0</v>
      </c>
      <c r="N5442" s="2">
        <v>0</v>
      </c>
      <c r="O5442" s="2">
        <v>270.04000000000002</v>
      </c>
      <c r="P5442" s="2">
        <v>0</v>
      </c>
      <c r="Q5442" s="2">
        <v>0</v>
      </c>
      <c r="R5442" s="2">
        <v>0</v>
      </c>
      <c r="S5442" s="2">
        <v>0</v>
      </c>
      <c r="T5442" s="2">
        <v>0</v>
      </c>
      <c r="U5442" s="2">
        <v>270.04000000000002</v>
      </c>
      <c r="V5442" t="s">
        <v>55</v>
      </c>
    </row>
    <row r="5443" spans="1:22" ht="15.75" hidden="1" thickBot="1" x14ac:dyDescent="0.3">
      <c r="A5443" t="s">
        <v>7981</v>
      </c>
      <c r="B5443" s="6" t="s">
        <v>10268</v>
      </c>
      <c r="C5443" t="s">
        <v>1</v>
      </c>
      <c r="D5443" t="s">
        <v>7706</v>
      </c>
      <c r="E5443" t="s">
        <v>10329</v>
      </c>
      <c r="F5443" t="s">
        <v>10330</v>
      </c>
      <c r="G5443">
        <v>5772</v>
      </c>
      <c r="H5443">
        <v>5772</v>
      </c>
      <c r="I5443">
        <v>5772</v>
      </c>
      <c r="J5443">
        <v>5772</v>
      </c>
      <c r="K5443">
        <v>0</v>
      </c>
      <c r="L5443" s="2">
        <v>0</v>
      </c>
      <c r="M5443" s="2">
        <v>0</v>
      </c>
      <c r="N5443" s="2">
        <v>0</v>
      </c>
      <c r="O5443" s="2">
        <v>282.5</v>
      </c>
      <c r="P5443" s="2">
        <v>0</v>
      </c>
      <c r="Q5443" s="2">
        <v>0</v>
      </c>
      <c r="R5443" s="2">
        <v>0</v>
      </c>
      <c r="S5443" s="2">
        <v>0</v>
      </c>
      <c r="T5443" s="2">
        <v>0</v>
      </c>
      <c r="U5443" s="2">
        <v>282.5</v>
      </c>
      <c r="V5443" t="s">
        <v>55</v>
      </c>
    </row>
    <row r="5444" spans="1:22" ht="15.75" hidden="1" thickBot="1" x14ac:dyDescent="0.3">
      <c r="A5444" t="s">
        <v>7981</v>
      </c>
      <c r="B5444" s="6" t="s">
        <v>10268</v>
      </c>
      <c r="C5444" t="s">
        <v>1</v>
      </c>
      <c r="D5444" t="s">
        <v>7706</v>
      </c>
      <c r="E5444" t="s">
        <v>10329</v>
      </c>
      <c r="F5444" t="s">
        <v>10330</v>
      </c>
      <c r="G5444">
        <v>5771</v>
      </c>
      <c r="H5444">
        <v>5771</v>
      </c>
      <c r="I5444">
        <v>5771</v>
      </c>
      <c r="J5444">
        <v>5771</v>
      </c>
      <c r="K5444">
        <v>0</v>
      </c>
      <c r="L5444" s="2">
        <v>0</v>
      </c>
      <c r="M5444" s="2">
        <v>0</v>
      </c>
      <c r="N5444" s="2">
        <v>0</v>
      </c>
      <c r="O5444" s="2">
        <v>301.5</v>
      </c>
      <c r="P5444" s="2">
        <v>0</v>
      </c>
      <c r="Q5444" s="2">
        <v>0</v>
      </c>
      <c r="R5444" s="2">
        <v>0</v>
      </c>
      <c r="S5444" s="2">
        <v>0</v>
      </c>
      <c r="T5444" s="2">
        <v>0</v>
      </c>
      <c r="U5444" s="2">
        <v>301.5</v>
      </c>
      <c r="V5444" t="s">
        <v>55</v>
      </c>
    </row>
    <row r="5445" spans="1:22" ht="15.75" hidden="1" thickBot="1" x14ac:dyDescent="0.3">
      <c r="A5445" t="s">
        <v>7981</v>
      </c>
      <c r="B5445" s="6" t="s">
        <v>10268</v>
      </c>
      <c r="C5445" t="s">
        <v>1</v>
      </c>
      <c r="D5445" t="s">
        <v>7706</v>
      </c>
      <c r="E5445" t="s">
        <v>10329</v>
      </c>
      <c r="F5445" t="s">
        <v>10330</v>
      </c>
      <c r="G5445">
        <v>5770</v>
      </c>
      <c r="H5445">
        <v>5770</v>
      </c>
      <c r="I5445">
        <v>5770</v>
      </c>
      <c r="J5445">
        <v>5770</v>
      </c>
      <c r="K5445">
        <v>0</v>
      </c>
      <c r="L5445" s="2">
        <v>0</v>
      </c>
      <c r="M5445" s="2">
        <v>0</v>
      </c>
      <c r="N5445" s="2">
        <v>0</v>
      </c>
      <c r="O5445" s="2">
        <v>550</v>
      </c>
      <c r="P5445" s="2">
        <v>0</v>
      </c>
      <c r="Q5445" s="2">
        <v>0</v>
      </c>
      <c r="R5445" s="2">
        <v>0</v>
      </c>
      <c r="S5445" s="2">
        <v>0</v>
      </c>
      <c r="T5445" s="2">
        <v>0</v>
      </c>
      <c r="U5445" s="2">
        <v>550</v>
      </c>
      <c r="V5445" t="s">
        <v>55</v>
      </c>
    </row>
    <row r="5446" spans="1:22" ht="15.75" hidden="1" thickBot="1" x14ac:dyDescent="0.3">
      <c r="A5446" t="s">
        <v>7981</v>
      </c>
      <c r="B5446" s="6" t="s">
        <v>10267</v>
      </c>
      <c r="C5446" t="s">
        <v>1</v>
      </c>
      <c r="D5446" t="s">
        <v>7706</v>
      </c>
      <c r="E5446" t="s">
        <v>10329</v>
      </c>
      <c r="F5446" t="s">
        <v>10330</v>
      </c>
      <c r="G5446">
        <v>5769</v>
      </c>
      <c r="H5446">
        <v>5769</v>
      </c>
      <c r="I5446">
        <v>5769</v>
      </c>
      <c r="J5446">
        <v>5769</v>
      </c>
      <c r="K5446">
        <v>0</v>
      </c>
      <c r="L5446" s="2">
        <v>0</v>
      </c>
      <c r="M5446" s="2">
        <v>0</v>
      </c>
      <c r="N5446" s="2">
        <v>0</v>
      </c>
      <c r="O5446" s="2">
        <v>6.4</v>
      </c>
      <c r="P5446" s="2">
        <v>0</v>
      </c>
      <c r="Q5446" s="2">
        <v>0</v>
      </c>
      <c r="R5446" s="2">
        <v>0</v>
      </c>
      <c r="S5446" s="2">
        <v>0</v>
      </c>
      <c r="T5446" s="2">
        <v>0</v>
      </c>
      <c r="U5446" s="2">
        <v>6.4</v>
      </c>
      <c r="V5446" t="s">
        <v>55</v>
      </c>
    </row>
    <row r="5447" spans="1:22" ht="15.75" hidden="1" thickBot="1" x14ac:dyDescent="0.3">
      <c r="A5447" t="s">
        <v>7981</v>
      </c>
      <c r="B5447" s="6" t="s">
        <v>10267</v>
      </c>
      <c r="C5447" t="s">
        <v>1</v>
      </c>
      <c r="D5447" t="s">
        <v>7706</v>
      </c>
      <c r="E5447" t="s">
        <v>10329</v>
      </c>
      <c r="F5447" t="s">
        <v>10330</v>
      </c>
      <c r="G5447">
        <v>5768</v>
      </c>
      <c r="H5447">
        <v>5768</v>
      </c>
      <c r="I5447">
        <v>5768</v>
      </c>
      <c r="J5447">
        <v>5768</v>
      </c>
      <c r="K5447">
        <v>0</v>
      </c>
      <c r="L5447" s="2">
        <v>0</v>
      </c>
      <c r="M5447" s="2">
        <v>0</v>
      </c>
      <c r="N5447" s="2">
        <v>0</v>
      </c>
      <c r="O5447" s="2">
        <v>32</v>
      </c>
      <c r="P5447" s="2">
        <v>0</v>
      </c>
      <c r="Q5447" s="2">
        <v>0</v>
      </c>
      <c r="R5447" s="2">
        <v>0</v>
      </c>
      <c r="S5447" s="2">
        <v>0</v>
      </c>
      <c r="T5447" s="2">
        <v>0</v>
      </c>
      <c r="U5447" s="2">
        <v>32</v>
      </c>
      <c r="V5447" t="s">
        <v>55</v>
      </c>
    </row>
    <row r="5448" spans="1:22" ht="15.75" hidden="1" thickBot="1" x14ac:dyDescent="0.3">
      <c r="A5448" t="s">
        <v>7981</v>
      </c>
      <c r="B5448" s="6" t="s">
        <v>10267</v>
      </c>
      <c r="C5448" t="s">
        <v>1</v>
      </c>
      <c r="D5448" t="s">
        <v>7706</v>
      </c>
      <c r="E5448" t="s">
        <v>10329</v>
      </c>
      <c r="F5448" t="s">
        <v>10330</v>
      </c>
      <c r="G5448">
        <v>5767</v>
      </c>
      <c r="H5448">
        <v>5767</v>
      </c>
      <c r="I5448">
        <v>5767</v>
      </c>
      <c r="J5448">
        <v>5767</v>
      </c>
      <c r="K5448">
        <v>0</v>
      </c>
      <c r="L5448" s="2">
        <v>0</v>
      </c>
      <c r="M5448" s="2">
        <v>0</v>
      </c>
      <c r="N5448" s="2">
        <v>0</v>
      </c>
      <c r="O5448" s="2">
        <v>505</v>
      </c>
      <c r="P5448" s="2">
        <v>0</v>
      </c>
      <c r="Q5448" s="2">
        <v>0</v>
      </c>
      <c r="R5448" s="2">
        <v>0</v>
      </c>
      <c r="S5448" s="2">
        <v>0</v>
      </c>
      <c r="T5448" s="2">
        <v>0</v>
      </c>
      <c r="U5448" s="2">
        <v>505</v>
      </c>
      <c r="V5448" t="s">
        <v>55</v>
      </c>
    </row>
    <row r="5449" spans="1:22" ht="15.75" hidden="1" thickBot="1" x14ac:dyDescent="0.3">
      <c r="A5449" t="s">
        <v>7981</v>
      </c>
      <c r="B5449" s="6" t="s">
        <v>10267</v>
      </c>
      <c r="C5449" t="s">
        <v>1</v>
      </c>
      <c r="D5449" t="s">
        <v>7706</v>
      </c>
      <c r="E5449" t="s">
        <v>10329</v>
      </c>
      <c r="F5449" t="s">
        <v>10330</v>
      </c>
      <c r="G5449">
        <v>5766</v>
      </c>
      <c r="H5449">
        <v>5766</v>
      </c>
      <c r="I5449">
        <v>5766</v>
      </c>
      <c r="J5449">
        <v>5766</v>
      </c>
      <c r="K5449">
        <v>0</v>
      </c>
      <c r="L5449" s="2">
        <v>0</v>
      </c>
      <c r="M5449" s="2">
        <v>0</v>
      </c>
      <c r="N5449" s="2">
        <v>0</v>
      </c>
      <c r="O5449" s="2">
        <v>90</v>
      </c>
      <c r="P5449" s="2">
        <v>0</v>
      </c>
      <c r="Q5449" s="2">
        <v>0</v>
      </c>
      <c r="R5449" s="2">
        <v>0</v>
      </c>
      <c r="S5449" s="2">
        <v>0</v>
      </c>
      <c r="T5449" s="2">
        <v>0</v>
      </c>
      <c r="U5449" s="2">
        <v>90</v>
      </c>
      <c r="V5449" t="s">
        <v>55</v>
      </c>
    </row>
    <row r="5450" spans="1:22" ht="15.75" hidden="1" thickBot="1" x14ac:dyDescent="0.3">
      <c r="A5450" t="s">
        <v>7981</v>
      </c>
      <c r="B5450" s="6" t="s">
        <v>10267</v>
      </c>
      <c r="C5450" t="s">
        <v>1</v>
      </c>
      <c r="D5450" t="s">
        <v>7706</v>
      </c>
      <c r="E5450" t="s">
        <v>10329</v>
      </c>
      <c r="F5450" t="s">
        <v>10330</v>
      </c>
      <c r="G5450">
        <v>5765</v>
      </c>
      <c r="H5450">
        <v>5765</v>
      </c>
      <c r="I5450">
        <v>5765</v>
      </c>
      <c r="J5450">
        <v>5765</v>
      </c>
      <c r="K5450">
        <v>0</v>
      </c>
      <c r="L5450" s="2">
        <v>0</v>
      </c>
      <c r="M5450" s="2">
        <v>0</v>
      </c>
      <c r="N5450" s="2">
        <v>0</v>
      </c>
      <c r="O5450" s="2">
        <v>47.8</v>
      </c>
      <c r="P5450" s="2">
        <v>0</v>
      </c>
      <c r="Q5450" s="2">
        <v>0</v>
      </c>
      <c r="R5450" s="2">
        <v>0</v>
      </c>
      <c r="S5450" s="2">
        <v>0</v>
      </c>
      <c r="T5450" s="2">
        <v>0</v>
      </c>
      <c r="U5450" s="2">
        <v>47.8</v>
      </c>
      <c r="V5450" t="s">
        <v>55</v>
      </c>
    </row>
    <row r="5451" spans="1:22" ht="15.75" hidden="1" thickBot="1" x14ac:dyDescent="0.3">
      <c r="A5451" t="s">
        <v>7981</v>
      </c>
      <c r="B5451" s="6" t="s">
        <v>10267</v>
      </c>
      <c r="C5451" t="s">
        <v>1</v>
      </c>
      <c r="D5451" t="s">
        <v>7706</v>
      </c>
      <c r="E5451" t="s">
        <v>10329</v>
      </c>
      <c r="F5451" t="s">
        <v>10330</v>
      </c>
      <c r="G5451">
        <v>5764</v>
      </c>
      <c r="H5451">
        <v>5764</v>
      </c>
      <c r="I5451">
        <v>5764</v>
      </c>
      <c r="J5451">
        <v>5764</v>
      </c>
      <c r="K5451">
        <v>0</v>
      </c>
      <c r="L5451" s="2">
        <v>0</v>
      </c>
      <c r="M5451" s="2">
        <v>0</v>
      </c>
      <c r="N5451" s="2">
        <v>0</v>
      </c>
      <c r="O5451" s="2">
        <v>90</v>
      </c>
      <c r="P5451" s="2">
        <v>0</v>
      </c>
      <c r="Q5451" s="2">
        <v>0</v>
      </c>
      <c r="R5451" s="2">
        <v>0</v>
      </c>
      <c r="S5451" s="2">
        <v>0</v>
      </c>
      <c r="T5451" s="2">
        <v>0</v>
      </c>
      <c r="U5451" s="2">
        <v>90</v>
      </c>
      <c r="V5451" t="s">
        <v>55</v>
      </c>
    </row>
    <row r="5452" spans="1:22" ht="15.75" hidden="1" thickBot="1" x14ac:dyDescent="0.3">
      <c r="A5452" t="s">
        <v>7981</v>
      </c>
      <c r="B5452" s="6" t="s">
        <v>10267</v>
      </c>
      <c r="C5452" t="s">
        <v>1</v>
      </c>
      <c r="D5452" t="s">
        <v>7706</v>
      </c>
      <c r="E5452" t="s">
        <v>10329</v>
      </c>
      <c r="F5452" t="s">
        <v>10330</v>
      </c>
      <c r="G5452">
        <v>5763</v>
      </c>
      <c r="H5452">
        <v>5763</v>
      </c>
      <c r="I5452">
        <v>5763</v>
      </c>
      <c r="J5452">
        <v>5763</v>
      </c>
      <c r="K5452">
        <v>0</v>
      </c>
      <c r="L5452" s="2">
        <v>0</v>
      </c>
      <c r="M5452" s="2">
        <v>0</v>
      </c>
      <c r="N5452" s="2">
        <v>0</v>
      </c>
      <c r="O5452" s="2">
        <v>110</v>
      </c>
      <c r="P5452" s="2">
        <v>0</v>
      </c>
      <c r="Q5452" s="2">
        <v>0</v>
      </c>
      <c r="R5452" s="2">
        <v>0</v>
      </c>
      <c r="S5452" s="2">
        <v>0</v>
      </c>
      <c r="T5452" s="2">
        <v>0</v>
      </c>
      <c r="U5452" s="2">
        <v>110</v>
      </c>
      <c r="V5452" t="s">
        <v>55</v>
      </c>
    </row>
    <row r="5453" spans="1:22" ht="15.75" hidden="1" thickBot="1" x14ac:dyDescent="0.3">
      <c r="A5453" t="s">
        <v>7981</v>
      </c>
      <c r="B5453" s="6" t="s">
        <v>10267</v>
      </c>
      <c r="C5453" t="s">
        <v>1</v>
      </c>
      <c r="D5453" t="s">
        <v>7706</v>
      </c>
      <c r="E5453" t="s">
        <v>10329</v>
      </c>
      <c r="F5453" t="s">
        <v>10330</v>
      </c>
      <c r="G5453">
        <v>5762</v>
      </c>
      <c r="H5453">
        <v>5762</v>
      </c>
      <c r="I5453">
        <v>5762</v>
      </c>
      <c r="J5453">
        <v>5762</v>
      </c>
      <c r="K5453">
        <v>0</v>
      </c>
      <c r="L5453" s="2">
        <v>0</v>
      </c>
      <c r="M5453" s="2">
        <v>0</v>
      </c>
      <c r="N5453" s="2">
        <v>0</v>
      </c>
      <c r="O5453" s="2">
        <v>161</v>
      </c>
      <c r="P5453" s="2">
        <v>0</v>
      </c>
      <c r="Q5453" s="2">
        <v>0</v>
      </c>
      <c r="R5453" s="2">
        <v>0</v>
      </c>
      <c r="S5453" s="2">
        <v>0</v>
      </c>
      <c r="T5453" s="2">
        <v>0</v>
      </c>
      <c r="U5453" s="2">
        <v>161</v>
      </c>
      <c r="V5453" t="s">
        <v>55</v>
      </c>
    </row>
    <row r="5454" spans="1:22" ht="15.75" hidden="1" thickBot="1" x14ac:dyDescent="0.3">
      <c r="A5454" t="s">
        <v>7981</v>
      </c>
      <c r="B5454" s="6" t="s">
        <v>10267</v>
      </c>
      <c r="C5454" t="s">
        <v>1</v>
      </c>
      <c r="D5454" t="s">
        <v>7706</v>
      </c>
      <c r="E5454" t="s">
        <v>10329</v>
      </c>
      <c r="F5454" t="s">
        <v>10330</v>
      </c>
      <c r="G5454">
        <v>5761</v>
      </c>
      <c r="H5454">
        <v>5761</v>
      </c>
      <c r="I5454">
        <v>5761</v>
      </c>
      <c r="J5454">
        <v>5761</v>
      </c>
      <c r="K5454">
        <v>0</v>
      </c>
      <c r="L5454" s="2">
        <v>0</v>
      </c>
      <c r="M5454" s="2">
        <v>0</v>
      </c>
      <c r="N5454" s="2">
        <v>0</v>
      </c>
      <c r="O5454" s="2">
        <v>51.7</v>
      </c>
      <c r="P5454" s="2">
        <v>0</v>
      </c>
      <c r="Q5454" s="2">
        <v>0</v>
      </c>
      <c r="R5454" s="2">
        <v>0</v>
      </c>
      <c r="S5454" s="2">
        <v>0</v>
      </c>
      <c r="T5454" s="2">
        <v>0</v>
      </c>
      <c r="U5454" s="2">
        <v>51.7</v>
      </c>
      <c r="V5454" t="s">
        <v>55</v>
      </c>
    </row>
    <row r="5455" spans="1:22" ht="15.75" hidden="1" thickBot="1" x14ac:dyDescent="0.3">
      <c r="A5455" t="s">
        <v>7981</v>
      </c>
      <c r="B5455" s="6" t="s">
        <v>10267</v>
      </c>
      <c r="C5455" t="s">
        <v>1</v>
      </c>
      <c r="D5455" t="s">
        <v>7706</v>
      </c>
      <c r="E5455" t="s">
        <v>10329</v>
      </c>
      <c r="F5455" t="s">
        <v>10330</v>
      </c>
      <c r="G5455">
        <v>5760</v>
      </c>
      <c r="H5455">
        <v>5760</v>
      </c>
      <c r="I5455">
        <v>5760</v>
      </c>
      <c r="J5455">
        <v>5760</v>
      </c>
      <c r="K5455">
        <v>0</v>
      </c>
      <c r="L5455" s="2">
        <v>0</v>
      </c>
      <c r="M5455" s="2">
        <v>0</v>
      </c>
      <c r="N5455" s="2">
        <v>0</v>
      </c>
      <c r="O5455" s="2">
        <v>93.6</v>
      </c>
      <c r="P5455" s="2">
        <v>0</v>
      </c>
      <c r="Q5455" s="2">
        <v>0</v>
      </c>
      <c r="R5455" s="2">
        <v>0</v>
      </c>
      <c r="S5455" s="2">
        <v>0</v>
      </c>
      <c r="T5455" s="2">
        <v>0</v>
      </c>
      <c r="U5455" s="2">
        <v>93.6</v>
      </c>
      <c r="V5455" t="s">
        <v>55</v>
      </c>
    </row>
    <row r="5456" spans="1:22" ht="15.75" hidden="1" thickBot="1" x14ac:dyDescent="0.3">
      <c r="A5456" t="s">
        <v>7981</v>
      </c>
      <c r="B5456" s="6" t="s">
        <v>10267</v>
      </c>
      <c r="C5456" t="s">
        <v>1</v>
      </c>
      <c r="D5456" t="s">
        <v>7706</v>
      </c>
      <c r="E5456" t="s">
        <v>10329</v>
      </c>
      <c r="F5456" t="s">
        <v>10330</v>
      </c>
      <c r="G5456">
        <v>5759</v>
      </c>
      <c r="H5456">
        <v>5759</v>
      </c>
      <c r="I5456">
        <v>5759</v>
      </c>
      <c r="J5456">
        <v>5759</v>
      </c>
      <c r="K5456">
        <v>0</v>
      </c>
      <c r="L5456" s="2">
        <v>0</v>
      </c>
      <c r="M5456" s="2">
        <v>0</v>
      </c>
      <c r="N5456" s="2">
        <v>0</v>
      </c>
      <c r="O5456" s="2">
        <v>7.15</v>
      </c>
      <c r="P5456" s="2">
        <v>0</v>
      </c>
      <c r="Q5456" s="2">
        <v>0</v>
      </c>
      <c r="R5456" s="2">
        <v>0</v>
      </c>
      <c r="S5456" s="2">
        <v>0</v>
      </c>
      <c r="T5456" s="2">
        <v>0</v>
      </c>
      <c r="U5456" s="2">
        <v>7.15</v>
      </c>
      <c r="V5456" t="s">
        <v>55</v>
      </c>
    </row>
    <row r="5457" spans="1:22" ht="15.75" hidden="1" thickBot="1" x14ac:dyDescent="0.3">
      <c r="A5457" t="s">
        <v>7981</v>
      </c>
      <c r="B5457" s="6" t="s">
        <v>10267</v>
      </c>
      <c r="C5457" t="s">
        <v>1</v>
      </c>
      <c r="D5457" t="s">
        <v>7706</v>
      </c>
      <c r="E5457" t="s">
        <v>10329</v>
      </c>
      <c r="F5457" t="s">
        <v>10330</v>
      </c>
      <c r="G5457">
        <v>5758</v>
      </c>
      <c r="H5457">
        <v>5758</v>
      </c>
      <c r="I5457">
        <v>5758</v>
      </c>
      <c r="J5457">
        <v>5758</v>
      </c>
      <c r="K5457">
        <v>0</v>
      </c>
      <c r="L5457" s="2">
        <v>0</v>
      </c>
      <c r="M5457" s="2">
        <v>0</v>
      </c>
      <c r="N5457" s="2">
        <v>0</v>
      </c>
      <c r="O5457" s="2">
        <v>135</v>
      </c>
      <c r="P5457" s="2">
        <v>0</v>
      </c>
      <c r="Q5457" s="2">
        <v>0</v>
      </c>
      <c r="R5457" s="2">
        <v>0</v>
      </c>
      <c r="S5457" s="2">
        <v>0</v>
      </c>
      <c r="T5457" s="2">
        <v>0</v>
      </c>
      <c r="U5457" s="2">
        <v>135</v>
      </c>
      <c r="V5457" t="s">
        <v>55</v>
      </c>
    </row>
    <row r="5458" spans="1:22" ht="15.75" hidden="1" thickBot="1" x14ac:dyDescent="0.3">
      <c r="A5458" t="s">
        <v>7981</v>
      </c>
      <c r="B5458" s="6" t="s">
        <v>10267</v>
      </c>
      <c r="C5458" t="s">
        <v>1</v>
      </c>
      <c r="D5458" t="s">
        <v>7706</v>
      </c>
      <c r="E5458" t="s">
        <v>10329</v>
      </c>
      <c r="F5458" t="s">
        <v>10330</v>
      </c>
      <c r="G5458">
        <v>5757</v>
      </c>
      <c r="H5458">
        <v>5757</v>
      </c>
      <c r="I5458">
        <v>5757</v>
      </c>
      <c r="J5458">
        <v>5757</v>
      </c>
      <c r="K5458">
        <v>0</v>
      </c>
      <c r="L5458" s="2">
        <v>0</v>
      </c>
      <c r="M5458" s="2">
        <v>0</v>
      </c>
      <c r="N5458" s="2">
        <v>0</v>
      </c>
      <c r="O5458" s="2">
        <v>94.5</v>
      </c>
      <c r="P5458" s="2">
        <v>0</v>
      </c>
      <c r="Q5458" s="2">
        <v>0</v>
      </c>
      <c r="R5458" s="2">
        <v>0</v>
      </c>
      <c r="S5458" s="2">
        <v>0</v>
      </c>
      <c r="T5458" s="2">
        <v>0</v>
      </c>
      <c r="U5458" s="2">
        <v>94.5</v>
      </c>
      <c r="V5458" t="s">
        <v>55</v>
      </c>
    </row>
    <row r="5459" spans="1:22" ht="15.75" hidden="1" thickBot="1" x14ac:dyDescent="0.3">
      <c r="A5459" t="s">
        <v>7981</v>
      </c>
      <c r="B5459" s="6" t="s">
        <v>10267</v>
      </c>
      <c r="C5459" t="s">
        <v>1</v>
      </c>
      <c r="D5459" t="s">
        <v>7706</v>
      </c>
      <c r="E5459" t="s">
        <v>10329</v>
      </c>
      <c r="F5459" t="s">
        <v>10330</v>
      </c>
      <c r="G5459">
        <v>5756</v>
      </c>
      <c r="H5459">
        <v>5756</v>
      </c>
      <c r="I5459">
        <v>5756</v>
      </c>
      <c r="J5459">
        <v>5756</v>
      </c>
      <c r="K5459">
        <v>0</v>
      </c>
      <c r="L5459" s="2">
        <v>0</v>
      </c>
      <c r="M5459" s="2">
        <v>0</v>
      </c>
      <c r="N5459" s="2">
        <v>0</v>
      </c>
      <c r="O5459" s="2">
        <v>18.600000000000001</v>
      </c>
      <c r="P5459" s="2">
        <v>0</v>
      </c>
      <c r="Q5459" s="2">
        <v>0</v>
      </c>
      <c r="R5459" s="2">
        <v>0</v>
      </c>
      <c r="S5459" s="2">
        <v>0</v>
      </c>
      <c r="T5459" s="2">
        <v>0</v>
      </c>
      <c r="U5459" s="2">
        <v>18.600000000000001</v>
      </c>
      <c r="V5459" t="s">
        <v>55</v>
      </c>
    </row>
    <row r="5460" spans="1:22" ht="15.75" hidden="1" thickBot="1" x14ac:dyDescent="0.3">
      <c r="A5460" t="s">
        <v>7981</v>
      </c>
      <c r="B5460" s="6" t="s">
        <v>10267</v>
      </c>
      <c r="C5460" t="s">
        <v>1</v>
      </c>
      <c r="D5460" t="s">
        <v>7706</v>
      </c>
      <c r="E5460" t="s">
        <v>10329</v>
      </c>
      <c r="F5460" t="s">
        <v>10330</v>
      </c>
      <c r="G5460">
        <v>5755</v>
      </c>
      <c r="H5460">
        <v>5755</v>
      </c>
      <c r="I5460">
        <v>5755</v>
      </c>
      <c r="J5460">
        <v>5755</v>
      </c>
      <c r="K5460">
        <v>0</v>
      </c>
      <c r="L5460" s="2">
        <v>0</v>
      </c>
      <c r="M5460" s="2">
        <v>0</v>
      </c>
      <c r="N5460" s="2">
        <v>0</v>
      </c>
      <c r="O5460" s="2">
        <v>188</v>
      </c>
      <c r="P5460" s="2">
        <v>0</v>
      </c>
      <c r="Q5460" s="2">
        <v>0</v>
      </c>
      <c r="R5460" s="2">
        <v>0</v>
      </c>
      <c r="S5460" s="2">
        <v>0</v>
      </c>
      <c r="T5460" s="2">
        <v>0</v>
      </c>
      <c r="U5460" s="2">
        <v>188</v>
      </c>
      <c r="V5460" t="s">
        <v>55</v>
      </c>
    </row>
    <row r="5461" spans="1:22" ht="15.75" hidden="1" thickBot="1" x14ac:dyDescent="0.3">
      <c r="A5461" t="s">
        <v>7981</v>
      </c>
      <c r="B5461" s="6" t="s">
        <v>10267</v>
      </c>
      <c r="C5461" t="s">
        <v>1</v>
      </c>
      <c r="D5461" t="s">
        <v>7706</v>
      </c>
      <c r="E5461" t="s">
        <v>10329</v>
      </c>
      <c r="F5461" t="s">
        <v>10330</v>
      </c>
      <c r="G5461">
        <v>5754</v>
      </c>
      <c r="H5461">
        <v>5754</v>
      </c>
      <c r="I5461">
        <v>5754</v>
      </c>
      <c r="J5461">
        <v>5754</v>
      </c>
      <c r="K5461">
        <v>0</v>
      </c>
      <c r="L5461" s="2">
        <v>0</v>
      </c>
      <c r="M5461" s="2">
        <v>0</v>
      </c>
      <c r="N5461" s="2">
        <v>0</v>
      </c>
      <c r="O5461" s="2">
        <v>100</v>
      </c>
      <c r="P5461" s="2">
        <v>0</v>
      </c>
      <c r="Q5461" s="2">
        <v>0</v>
      </c>
      <c r="R5461" s="2">
        <v>0</v>
      </c>
      <c r="S5461" s="2">
        <v>0</v>
      </c>
      <c r="T5461" s="2">
        <v>0</v>
      </c>
      <c r="U5461" s="2">
        <v>100</v>
      </c>
      <c r="V5461" t="s">
        <v>55</v>
      </c>
    </row>
    <row r="5462" spans="1:22" ht="15.75" hidden="1" thickBot="1" x14ac:dyDescent="0.3">
      <c r="A5462" t="s">
        <v>7981</v>
      </c>
      <c r="B5462" s="6" t="s">
        <v>10267</v>
      </c>
      <c r="C5462" t="s">
        <v>1</v>
      </c>
      <c r="D5462" t="s">
        <v>7706</v>
      </c>
      <c r="E5462" t="s">
        <v>10329</v>
      </c>
      <c r="F5462" t="s">
        <v>10330</v>
      </c>
      <c r="G5462">
        <v>5753</v>
      </c>
      <c r="H5462">
        <v>5753</v>
      </c>
      <c r="I5462">
        <v>5753</v>
      </c>
      <c r="J5462">
        <v>5753</v>
      </c>
      <c r="K5462">
        <v>0</v>
      </c>
      <c r="L5462" s="2">
        <v>0</v>
      </c>
      <c r="M5462" s="2">
        <v>0</v>
      </c>
      <c r="N5462" s="2">
        <v>0</v>
      </c>
      <c r="O5462" s="2">
        <v>1350</v>
      </c>
      <c r="P5462" s="2">
        <v>0</v>
      </c>
      <c r="Q5462" s="2">
        <v>0</v>
      </c>
      <c r="R5462" s="2">
        <v>0</v>
      </c>
      <c r="S5462" s="2">
        <v>0</v>
      </c>
      <c r="T5462" s="2">
        <v>0</v>
      </c>
      <c r="U5462" s="2">
        <v>1350</v>
      </c>
      <c r="V5462" t="s">
        <v>55</v>
      </c>
    </row>
    <row r="5463" spans="1:22" ht="15.75" hidden="1" thickBot="1" x14ac:dyDescent="0.3">
      <c r="A5463" t="s">
        <v>7981</v>
      </c>
      <c r="B5463" s="6" t="s">
        <v>10267</v>
      </c>
      <c r="C5463" t="s">
        <v>1</v>
      </c>
      <c r="D5463" t="s">
        <v>7706</v>
      </c>
      <c r="E5463" t="s">
        <v>10329</v>
      </c>
      <c r="F5463" t="s">
        <v>10330</v>
      </c>
      <c r="G5463">
        <v>5752</v>
      </c>
      <c r="H5463">
        <v>5752</v>
      </c>
      <c r="I5463">
        <v>5752</v>
      </c>
      <c r="J5463">
        <v>5752</v>
      </c>
      <c r="K5463">
        <v>0</v>
      </c>
      <c r="L5463" s="2">
        <v>0</v>
      </c>
      <c r="M5463" s="2">
        <v>0</v>
      </c>
      <c r="N5463" s="2">
        <v>0</v>
      </c>
      <c r="O5463" s="2">
        <v>586.20000000000005</v>
      </c>
      <c r="P5463" s="2">
        <v>0</v>
      </c>
      <c r="Q5463" s="2">
        <v>0</v>
      </c>
      <c r="R5463" s="2">
        <v>0</v>
      </c>
      <c r="S5463" s="2">
        <v>0</v>
      </c>
      <c r="T5463" s="2">
        <v>0</v>
      </c>
      <c r="U5463" s="2">
        <v>586.20000000000005</v>
      </c>
      <c r="V5463" t="s">
        <v>55</v>
      </c>
    </row>
    <row r="5464" spans="1:22" ht="15.75" hidden="1" thickBot="1" x14ac:dyDescent="0.3">
      <c r="A5464" t="s">
        <v>7981</v>
      </c>
      <c r="B5464" s="6" t="s">
        <v>10267</v>
      </c>
      <c r="C5464" t="s">
        <v>1</v>
      </c>
      <c r="D5464" t="s">
        <v>7706</v>
      </c>
      <c r="E5464" t="s">
        <v>10329</v>
      </c>
      <c r="F5464" t="s">
        <v>10330</v>
      </c>
      <c r="G5464">
        <v>5751</v>
      </c>
      <c r="H5464">
        <v>5751</v>
      </c>
      <c r="I5464">
        <v>5751</v>
      </c>
      <c r="J5464">
        <v>5751</v>
      </c>
      <c r="K5464">
        <v>0</v>
      </c>
      <c r="L5464" s="2">
        <v>0</v>
      </c>
      <c r="M5464" s="2">
        <v>0</v>
      </c>
      <c r="N5464" s="2">
        <v>0</v>
      </c>
      <c r="O5464" s="2">
        <v>241.5</v>
      </c>
      <c r="P5464" s="2">
        <v>0</v>
      </c>
      <c r="Q5464" s="2">
        <v>0</v>
      </c>
      <c r="R5464" s="2">
        <v>0</v>
      </c>
      <c r="S5464" s="2">
        <v>0</v>
      </c>
      <c r="T5464" s="2">
        <v>0</v>
      </c>
      <c r="U5464" s="2">
        <v>241.5</v>
      </c>
      <c r="V5464" t="s">
        <v>55</v>
      </c>
    </row>
    <row r="5465" spans="1:22" ht="15.75" hidden="1" thickBot="1" x14ac:dyDescent="0.3">
      <c r="A5465" t="s">
        <v>7981</v>
      </c>
      <c r="B5465" s="6" t="s">
        <v>10267</v>
      </c>
      <c r="C5465" t="s">
        <v>1</v>
      </c>
      <c r="D5465" t="s">
        <v>7706</v>
      </c>
      <c r="E5465" t="s">
        <v>10329</v>
      </c>
      <c r="F5465" t="s">
        <v>10330</v>
      </c>
      <c r="G5465">
        <v>5750</v>
      </c>
      <c r="H5465">
        <v>5750</v>
      </c>
      <c r="I5465">
        <v>5750</v>
      </c>
      <c r="J5465">
        <v>5750</v>
      </c>
      <c r="K5465">
        <v>0</v>
      </c>
      <c r="L5465" s="2">
        <v>0</v>
      </c>
      <c r="M5465" s="2">
        <v>0</v>
      </c>
      <c r="N5465" s="2">
        <v>0</v>
      </c>
      <c r="O5465" s="2">
        <v>249.6</v>
      </c>
      <c r="P5465" s="2">
        <v>0</v>
      </c>
      <c r="Q5465" s="2">
        <v>0</v>
      </c>
      <c r="R5465" s="2">
        <v>0</v>
      </c>
      <c r="S5465" s="2">
        <v>0</v>
      </c>
      <c r="T5465" s="2">
        <v>0</v>
      </c>
      <c r="U5465" s="2">
        <v>249.6</v>
      </c>
      <c r="V5465" t="s">
        <v>55</v>
      </c>
    </row>
    <row r="5466" spans="1:22" ht="15.75" hidden="1" thickBot="1" x14ac:dyDescent="0.3">
      <c r="A5466" t="s">
        <v>7981</v>
      </c>
      <c r="B5466" s="6" t="s">
        <v>10267</v>
      </c>
      <c r="C5466" t="s">
        <v>1</v>
      </c>
      <c r="D5466" t="s">
        <v>7706</v>
      </c>
      <c r="E5466" t="s">
        <v>10329</v>
      </c>
      <c r="F5466" t="s">
        <v>10330</v>
      </c>
      <c r="G5466">
        <v>5749</v>
      </c>
      <c r="H5466">
        <v>5749</v>
      </c>
      <c r="I5466">
        <v>5749</v>
      </c>
      <c r="J5466">
        <v>5749</v>
      </c>
      <c r="K5466">
        <v>0</v>
      </c>
      <c r="L5466" s="2">
        <v>0</v>
      </c>
      <c r="M5466" s="2">
        <v>0</v>
      </c>
      <c r="N5466" s="2">
        <v>0</v>
      </c>
      <c r="O5466" s="2">
        <v>274.5</v>
      </c>
      <c r="P5466" s="2">
        <v>0</v>
      </c>
      <c r="Q5466" s="2">
        <v>0</v>
      </c>
      <c r="R5466" s="2">
        <v>0</v>
      </c>
      <c r="S5466" s="2">
        <v>0</v>
      </c>
      <c r="T5466" s="2">
        <v>0</v>
      </c>
      <c r="U5466" s="2">
        <v>274.5</v>
      </c>
      <c r="V5466" t="s">
        <v>55</v>
      </c>
    </row>
    <row r="5467" spans="1:22" ht="15.75" hidden="1" thickBot="1" x14ac:dyDescent="0.3">
      <c r="A5467" t="s">
        <v>7981</v>
      </c>
      <c r="B5467" s="6" t="s">
        <v>10267</v>
      </c>
      <c r="C5467" t="s">
        <v>1</v>
      </c>
      <c r="D5467" t="s">
        <v>7706</v>
      </c>
      <c r="E5467" t="s">
        <v>10329</v>
      </c>
      <c r="F5467" t="s">
        <v>10330</v>
      </c>
      <c r="G5467">
        <v>5748</v>
      </c>
      <c r="H5467">
        <v>5748</v>
      </c>
      <c r="I5467">
        <v>5748</v>
      </c>
      <c r="J5467">
        <v>5748</v>
      </c>
      <c r="K5467">
        <v>0</v>
      </c>
      <c r="L5467" s="2">
        <v>0</v>
      </c>
      <c r="M5467" s="2">
        <v>0</v>
      </c>
      <c r="N5467" s="2">
        <v>0</v>
      </c>
      <c r="O5467" s="2">
        <v>6.6</v>
      </c>
      <c r="P5467" s="2">
        <v>0</v>
      </c>
      <c r="Q5467" s="2">
        <v>0</v>
      </c>
      <c r="R5467" s="2">
        <v>0</v>
      </c>
      <c r="S5467" s="2">
        <v>0</v>
      </c>
      <c r="T5467" s="2">
        <v>0</v>
      </c>
      <c r="U5467" s="2">
        <v>6.6</v>
      </c>
      <c r="V5467" t="s">
        <v>55</v>
      </c>
    </row>
    <row r="5468" spans="1:22" ht="15.75" hidden="1" thickBot="1" x14ac:dyDescent="0.3">
      <c r="A5468" t="s">
        <v>7981</v>
      </c>
      <c r="B5468" s="6" t="s">
        <v>10267</v>
      </c>
      <c r="C5468" t="s">
        <v>1</v>
      </c>
      <c r="D5468" t="s">
        <v>7706</v>
      </c>
      <c r="E5468" t="s">
        <v>10329</v>
      </c>
      <c r="F5468" t="s">
        <v>10330</v>
      </c>
      <c r="G5468">
        <v>5747</v>
      </c>
      <c r="H5468">
        <v>5747</v>
      </c>
      <c r="I5468">
        <v>5747</v>
      </c>
      <c r="J5468">
        <v>5747</v>
      </c>
      <c r="K5468">
        <v>0</v>
      </c>
      <c r="L5468" s="2">
        <v>0</v>
      </c>
      <c r="M5468" s="2">
        <v>0</v>
      </c>
      <c r="N5468" s="2">
        <v>0</v>
      </c>
      <c r="O5468" s="2">
        <v>90</v>
      </c>
      <c r="P5468" s="2">
        <v>0</v>
      </c>
      <c r="Q5468" s="2">
        <v>0</v>
      </c>
      <c r="R5468" s="2">
        <v>0</v>
      </c>
      <c r="S5468" s="2">
        <v>0</v>
      </c>
      <c r="T5468" s="2">
        <v>0</v>
      </c>
      <c r="U5468" s="2">
        <v>90</v>
      </c>
      <c r="V5468" t="s">
        <v>55</v>
      </c>
    </row>
    <row r="5469" spans="1:22" ht="15.75" hidden="1" thickBot="1" x14ac:dyDescent="0.3">
      <c r="A5469" t="s">
        <v>7981</v>
      </c>
      <c r="B5469" s="6" t="s">
        <v>10267</v>
      </c>
      <c r="C5469" t="s">
        <v>1</v>
      </c>
      <c r="D5469" t="s">
        <v>7706</v>
      </c>
      <c r="E5469" t="s">
        <v>10329</v>
      </c>
      <c r="F5469" t="s">
        <v>10330</v>
      </c>
      <c r="G5469">
        <v>5746</v>
      </c>
      <c r="H5469">
        <v>5746</v>
      </c>
      <c r="I5469">
        <v>5746</v>
      </c>
      <c r="J5469">
        <v>5746</v>
      </c>
      <c r="K5469">
        <v>0</v>
      </c>
      <c r="L5469" s="2">
        <v>0</v>
      </c>
      <c r="M5469" s="2">
        <v>0</v>
      </c>
      <c r="N5469" s="2">
        <v>0</v>
      </c>
      <c r="O5469" s="2">
        <v>386.43</v>
      </c>
      <c r="P5469" s="2">
        <v>0</v>
      </c>
      <c r="Q5469" s="2">
        <v>0</v>
      </c>
      <c r="R5469" s="2">
        <v>0</v>
      </c>
      <c r="S5469" s="2">
        <v>0</v>
      </c>
      <c r="T5469" s="2">
        <v>0</v>
      </c>
      <c r="U5469" s="2">
        <v>386.43</v>
      </c>
      <c r="V5469" t="s">
        <v>55</v>
      </c>
    </row>
    <row r="5470" spans="1:22" ht="15.75" hidden="1" thickBot="1" x14ac:dyDescent="0.3">
      <c r="A5470" t="s">
        <v>7981</v>
      </c>
      <c r="B5470" s="6" t="s">
        <v>10267</v>
      </c>
      <c r="C5470" t="s">
        <v>1</v>
      </c>
      <c r="D5470" t="s">
        <v>7706</v>
      </c>
      <c r="E5470" t="s">
        <v>10329</v>
      </c>
      <c r="F5470" t="s">
        <v>10330</v>
      </c>
      <c r="G5470">
        <v>5745</v>
      </c>
      <c r="H5470">
        <v>5745</v>
      </c>
      <c r="I5470">
        <v>5745</v>
      </c>
      <c r="J5470">
        <v>5745</v>
      </c>
      <c r="K5470">
        <v>0</v>
      </c>
      <c r="L5470" s="2">
        <v>0</v>
      </c>
      <c r="M5470" s="2">
        <v>0</v>
      </c>
      <c r="N5470" s="2">
        <v>0</v>
      </c>
      <c r="O5470" s="2">
        <v>530</v>
      </c>
      <c r="P5470" s="2">
        <v>0</v>
      </c>
      <c r="Q5470" s="2">
        <v>0</v>
      </c>
      <c r="R5470" s="2">
        <v>0</v>
      </c>
      <c r="S5470" s="2">
        <v>0</v>
      </c>
      <c r="T5470" s="2">
        <v>0</v>
      </c>
      <c r="U5470" s="2">
        <v>530</v>
      </c>
      <c r="V5470" t="s">
        <v>55</v>
      </c>
    </row>
    <row r="5471" spans="1:22" ht="15.75" hidden="1" thickBot="1" x14ac:dyDescent="0.3">
      <c r="A5471" t="s">
        <v>7981</v>
      </c>
      <c r="B5471" s="6" t="s">
        <v>10267</v>
      </c>
      <c r="C5471" t="s">
        <v>1</v>
      </c>
      <c r="D5471" t="s">
        <v>7706</v>
      </c>
      <c r="E5471" t="s">
        <v>10329</v>
      </c>
      <c r="F5471" t="s">
        <v>10330</v>
      </c>
      <c r="G5471">
        <v>5744</v>
      </c>
      <c r="H5471">
        <v>5744</v>
      </c>
      <c r="I5471">
        <v>5744</v>
      </c>
      <c r="J5471">
        <v>5744</v>
      </c>
      <c r="K5471">
        <v>0</v>
      </c>
      <c r="L5471" s="2">
        <v>0</v>
      </c>
      <c r="M5471" s="2">
        <v>0</v>
      </c>
      <c r="N5471" s="2">
        <v>0</v>
      </c>
      <c r="O5471" s="2">
        <v>413</v>
      </c>
      <c r="P5471" s="2">
        <v>0</v>
      </c>
      <c r="Q5471" s="2">
        <v>0</v>
      </c>
      <c r="R5471" s="2">
        <v>0</v>
      </c>
      <c r="S5471" s="2">
        <v>0</v>
      </c>
      <c r="T5471" s="2">
        <v>0</v>
      </c>
      <c r="U5471" s="2">
        <v>413</v>
      </c>
      <c r="V5471" t="s">
        <v>55</v>
      </c>
    </row>
    <row r="5472" spans="1:22" ht="15.75" hidden="1" thickBot="1" x14ac:dyDescent="0.3">
      <c r="A5472" t="s">
        <v>7981</v>
      </c>
      <c r="B5472" s="6" t="s">
        <v>10267</v>
      </c>
      <c r="C5472" t="s">
        <v>1</v>
      </c>
      <c r="D5472" t="s">
        <v>7706</v>
      </c>
      <c r="E5472" t="s">
        <v>10329</v>
      </c>
      <c r="F5472" t="s">
        <v>10330</v>
      </c>
      <c r="G5472">
        <v>5743</v>
      </c>
      <c r="H5472">
        <v>5743</v>
      </c>
      <c r="I5472">
        <v>5743</v>
      </c>
      <c r="J5472">
        <v>5743</v>
      </c>
      <c r="K5472">
        <v>0</v>
      </c>
      <c r="L5472" s="2">
        <v>0</v>
      </c>
      <c r="M5472" s="2">
        <v>0</v>
      </c>
      <c r="N5472" s="2">
        <v>0</v>
      </c>
      <c r="O5472" s="2">
        <v>202.4</v>
      </c>
      <c r="P5472" s="2">
        <v>0</v>
      </c>
      <c r="Q5472" s="2">
        <v>0</v>
      </c>
      <c r="R5472" s="2">
        <v>0</v>
      </c>
      <c r="S5472" s="2">
        <v>0</v>
      </c>
      <c r="T5472" s="2">
        <v>0</v>
      </c>
      <c r="U5472" s="2">
        <v>202.4</v>
      </c>
      <c r="V5472" t="s">
        <v>55</v>
      </c>
    </row>
    <row r="5473" spans="1:22" ht="15.75" hidden="1" thickBot="1" x14ac:dyDescent="0.3">
      <c r="A5473" t="s">
        <v>7981</v>
      </c>
      <c r="B5473" s="6" t="s">
        <v>10267</v>
      </c>
      <c r="C5473" t="s">
        <v>1</v>
      </c>
      <c r="D5473" t="s">
        <v>7706</v>
      </c>
      <c r="E5473" t="s">
        <v>10329</v>
      </c>
      <c r="F5473" t="s">
        <v>10330</v>
      </c>
      <c r="G5473">
        <v>5742</v>
      </c>
      <c r="H5473">
        <v>5742</v>
      </c>
      <c r="I5473">
        <v>5742</v>
      </c>
      <c r="J5473">
        <v>5742</v>
      </c>
      <c r="K5473">
        <v>0</v>
      </c>
      <c r="L5473" s="2">
        <v>0</v>
      </c>
      <c r="M5473" s="2">
        <v>0</v>
      </c>
      <c r="N5473" s="2">
        <v>0</v>
      </c>
      <c r="O5473" s="2">
        <v>225</v>
      </c>
      <c r="P5473" s="2">
        <v>0</v>
      </c>
      <c r="Q5473" s="2">
        <v>0</v>
      </c>
      <c r="R5473" s="2">
        <v>0</v>
      </c>
      <c r="S5473" s="2">
        <v>0</v>
      </c>
      <c r="T5473" s="2">
        <v>0</v>
      </c>
      <c r="U5473" s="2">
        <v>225</v>
      </c>
      <c r="V5473" t="s">
        <v>55</v>
      </c>
    </row>
    <row r="5474" spans="1:22" ht="15.75" hidden="1" thickBot="1" x14ac:dyDescent="0.3">
      <c r="A5474" t="s">
        <v>7981</v>
      </c>
      <c r="B5474" s="6" t="s">
        <v>10267</v>
      </c>
      <c r="C5474" t="s">
        <v>1</v>
      </c>
      <c r="D5474" t="s">
        <v>7706</v>
      </c>
      <c r="E5474" t="s">
        <v>10329</v>
      </c>
      <c r="F5474" t="s">
        <v>10330</v>
      </c>
      <c r="G5474">
        <v>5741</v>
      </c>
      <c r="H5474">
        <v>5741</v>
      </c>
      <c r="I5474">
        <v>5741</v>
      </c>
      <c r="J5474">
        <v>5741</v>
      </c>
      <c r="K5474">
        <v>0</v>
      </c>
      <c r="L5474" s="2">
        <v>0</v>
      </c>
      <c r="M5474" s="2">
        <v>0</v>
      </c>
      <c r="N5474" s="2">
        <v>0</v>
      </c>
      <c r="O5474" s="2">
        <v>50</v>
      </c>
      <c r="P5474" s="2">
        <v>0</v>
      </c>
      <c r="Q5474" s="2">
        <v>0</v>
      </c>
      <c r="R5474" s="2">
        <v>0</v>
      </c>
      <c r="S5474" s="2">
        <v>0</v>
      </c>
      <c r="T5474" s="2">
        <v>0</v>
      </c>
      <c r="U5474" s="2">
        <v>50</v>
      </c>
      <c r="V5474" t="s">
        <v>55</v>
      </c>
    </row>
    <row r="5475" spans="1:22" ht="15.75" hidden="1" thickBot="1" x14ac:dyDescent="0.3">
      <c r="A5475" t="s">
        <v>7981</v>
      </c>
      <c r="B5475" s="6" t="s">
        <v>10264</v>
      </c>
      <c r="C5475" t="s">
        <v>1</v>
      </c>
      <c r="D5475" t="s">
        <v>7706</v>
      </c>
      <c r="E5475" t="s">
        <v>10329</v>
      </c>
      <c r="F5475" t="s">
        <v>10330</v>
      </c>
      <c r="G5475">
        <v>5740</v>
      </c>
      <c r="H5475">
        <v>5740</v>
      </c>
      <c r="I5475">
        <v>5740</v>
      </c>
      <c r="J5475">
        <v>5740</v>
      </c>
      <c r="K5475">
        <v>0</v>
      </c>
      <c r="L5475" s="2">
        <v>0</v>
      </c>
      <c r="M5475" s="2">
        <v>0</v>
      </c>
      <c r="N5475" s="2">
        <v>0</v>
      </c>
      <c r="O5475" s="2">
        <v>256</v>
      </c>
      <c r="P5475" s="2">
        <v>0</v>
      </c>
      <c r="Q5475" s="2">
        <v>0</v>
      </c>
      <c r="R5475" s="2">
        <v>0</v>
      </c>
      <c r="S5475" s="2">
        <v>0</v>
      </c>
      <c r="T5475" s="2">
        <v>0</v>
      </c>
      <c r="U5475" s="2">
        <v>256</v>
      </c>
      <c r="V5475" t="s">
        <v>55</v>
      </c>
    </row>
    <row r="5476" spans="1:22" ht="15.75" hidden="1" thickBot="1" x14ac:dyDescent="0.3">
      <c r="A5476" t="s">
        <v>7981</v>
      </c>
      <c r="B5476" s="6" t="s">
        <v>10264</v>
      </c>
      <c r="C5476" t="s">
        <v>1</v>
      </c>
      <c r="D5476" t="s">
        <v>7706</v>
      </c>
      <c r="E5476" t="s">
        <v>10329</v>
      </c>
      <c r="F5476" t="s">
        <v>10330</v>
      </c>
      <c r="G5476">
        <v>5739</v>
      </c>
      <c r="H5476">
        <v>5739</v>
      </c>
      <c r="I5476">
        <v>5739</v>
      </c>
      <c r="J5476">
        <v>5739</v>
      </c>
      <c r="K5476">
        <v>0</v>
      </c>
      <c r="L5476" s="2">
        <v>0</v>
      </c>
      <c r="M5476" s="2">
        <v>0</v>
      </c>
      <c r="N5476" s="2">
        <v>0</v>
      </c>
      <c r="O5476" s="2">
        <v>463.75</v>
      </c>
      <c r="P5476" s="2">
        <v>0</v>
      </c>
      <c r="Q5476" s="2">
        <v>0</v>
      </c>
      <c r="R5476" s="2">
        <v>0</v>
      </c>
      <c r="S5476" s="2">
        <v>0</v>
      </c>
      <c r="T5476" s="2">
        <v>0</v>
      </c>
      <c r="U5476" s="2">
        <v>463.75</v>
      </c>
      <c r="V5476" t="s">
        <v>55</v>
      </c>
    </row>
    <row r="5477" spans="1:22" ht="15.75" hidden="1" thickBot="1" x14ac:dyDescent="0.3">
      <c r="A5477" t="s">
        <v>7981</v>
      </c>
      <c r="B5477" s="6" t="s">
        <v>10264</v>
      </c>
      <c r="C5477" t="s">
        <v>1</v>
      </c>
      <c r="D5477" t="s">
        <v>7706</v>
      </c>
      <c r="E5477" t="s">
        <v>10329</v>
      </c>
      <c r="F5477" t="s">
        <v>10330</v>
      </c>
      <c r="G5477">
        <v>5738</v>
      </c>
      <c r="H5477">
        <v>5738</v>
      </c>
      <c r="I5477">
        <v>5738</v>
      </c>
      <c r="J5477">
        <v>5738</v>
      </c>
      <c r="K5477">
        <v>0</v>
      </c>
      <c r="L5477" s="2">
        <v>0</v>
      </c>
      <c r="M5477" s="2">
        <v>0</v>
      </c>
      <c r="N5477" s="2">
        <v>0</v>
      </c>
      <c r="O5477" s="2">
        <v>84</v>
      </c>
      <c r="P5477" s="2">
        <v>0</v>
      </c>
      <c r="Q5477" s="2">
        <v>0</v>
      </c>
      <c r="R5477" s="2">
        <v>0</v>
      </c>
      <c r="S5477" s="2">
        <v>0</v>
      </c>
      <c r="T5477" s="2">
        <v>0</v>
      </c>
      <c r="U5477" s="2">
        <v>84</v>
      </c>
      <c r="V5477" t="s">
        <v>55</v>
      </c>
    </row>
    <row r="5478" spans="1:22" ht="15.75" hidden="1" thickBot="1" x14ac:dyDescent="0.3">
      <c r="A5478" t="s">
        <v>7981</v>
      </c>
      <c r="B5478" s="6" t="s">
        <v>10264</v>
      </c>
      <c r="C5478" t="s">
        <v>1</v>
      </c>
      <c r="D5478" t="s">
        <v>7706</v>
      </c>
      <c r="E5478" t="s">
        <v>10329</v>
      </c>
      <c r="F5478" t="s">
        <v>10330</v>
      </c>
      <c r="G5478">
        <v>5737</v>
      </c>
      <c r="H5478">
        <v>5737</v>
      </c>
      <c r="I5478">
        <v>5737</v>
      </c>
      <c r="J5478">
        <v>5737</v>
      </c>
      <c r="K5478">
        <v>0</v>
      </c>
      <c r="L5478" s="2">
        <v>0</v>
      </c>
      <c r="M5478" s="2">
        <v>0</v>
      </c>
      <c r="N5478" s="2">
        <v>0</v>
      </c>
      <c r="O5478" s="2">
        <v>80.3</v>
      </c>
      <c r="P5478" s="2">
        <v>0</v>
      </c>
      <c r="Q5478" s="2">
        <v>0</v>
      </c>
      <c r="R5478" s="2">
        <v>0</v>
      </c>
      <c r="S5478" s="2">
        <v>0</v>
      </c>
      <c r="T5478" s="2">
        <v>0</v>
      </c>
      <c r="U5478" s="2">
        <v>80.3</v>
      </c>
      <c r="V5478" t="s">
        <v>55</v>
      </c>
    </row>
    <row r="5479" spans="1:22" ht="15.75" hidden="1" thickBot="1" x14ac:dyDescent="0.3">
      <c r="A5479" t="s">
        <v>7981</v>
      </c>
      <c r="B5479" s="6" t="s">
        <v>10264</v>
      </c>
      <c r="C5479" t="s">
        <v>1</v>
      </c>
      <c r="D5479" t="s">
        <v>7706</v>
      </c>
      <c r="E5479" t="s">
        <v>10329</v>
      </c>
      <c r="F5479" t="s">
        <v>10330</v>
      </c>
      <c r="G5479">
        <v>5736</v>
      </c>
      <c r="H5479">
        <v>5736</v>
      </c>
      <c r="I5479">
        <v>5736</v>
      </c>
      <c r="J5479">
        <v>5736</v>
      </c>
      <c r="K5479">
        <v>0</v>
      </c>
      <c r="L5479" s="2">
        <v>0</v>
      </c>
      <c r="M5479" s="2">
        <v>0</v>
      </c>
      <c r="N5479" s="2">
        <v>0</v>
      </c>
      <c r="O5479" s="2">
        <v>135</v>
      </c>
      <c r="P5479" s="2">
        <v>0</v>
      </c>
      <c r="Q5479" s="2">
        <v>0</v>
      </c>
      <c r="R5479" s="2">
        <v>0</v>
      </c>
      <c r="S5479" s="2">
        <v>0</v>
      </c>
      <c r="T5479" s="2">
        <v>0</v>
      </c>
      <c r="U5479" s="2">
        <v>135</v>
      </c>
      <c r="V5479" t="s">
        <v>55</v>
      </c>
    </row>
    <row r="5480" spans="1:22" ht="15.75" hidden="1" thickBot="1" x14ac:dyDescent="0.3">
      <c r="A5480" t="s">
        <v>7981</v>
      </c>
      <c r="B5480" s="6" t="s">
        <v>10264</v>
      </c>
      <c r="C5480" t="s">
        <v>1</v>
      </c>
      <c r="D5480" t="s">
        <v>7706</v>
      </c>
      <c r="E5480" t="s">
        <v>10329</v>
      </c>
      <c r="F5480" t="s">
        <v>10330</v>
      </c>
      <c r="G5480">
        <v>5735</v>
      </c>
      <c r="H5480">
        <v>5735</v>
      </c>
      <c r="I5480">
        <v>5735</v>
      </c>
      <c r="J5480">
        <v>5735</v>
      </c>
      <c r="K5480">
        <v>0</v>
      </c>
      <c r="L5480" s="2">
        <v>0</v>
      </c>
      <c r="M5480" s="2">
        <v>0</v>
      </c>
      <c r="N5480" s="2">
        <v>0</v>
      </c>
      <c r="O5480" s="2">
        <v>75</v>
      </c>
      <c r="P5480" s="2">
        <v>0</v>
      </c>
      <c r="Q5480" s="2">
        <v>0</v>
      </c>
      <c r="R5480" s="2">
        <v>0</v>
      </c>
      <c r="S5480" s="2">
        <v>0</v>
      </c>
      <c r="T5480" s="2">
        <v>0</v>
      </c>
      <c r="U5480" s="2">
        <v>75</v>
      </c>
      <c r="V5480" t="s">
        <v>55</v>
      </c>
    </row>
    <row r="5481" spans="1:22" ht="15.75" hidden="1" thickBot="1" x14ac:dyDescent="0.3">
      <c r="A5481" t="s">
        <v>7981</v>
      </c>
      <c r="B5481" s="6" t="s">
        <v>10264</v>
      </c>
      <c r="C5481" t="s">
        <v>1</v>
      </c>
      <c r="D5481" t="s">
        <v>7706</v>
      </c>
      <c r="E5481" t="s">
        <v>10329</v>
      </c>
      <c r="F5481" t="s">
        <v>10330</v>
      </c>
      <c r="G5481">
        <v>5734</v>
      </c>
      <c r="H5481">
        <v>5734</v>
      </c>
      <c r="I5481">
        <v>5734</v>
      </c>
      <c r="J5481">
        <v>5734</v>
      </c>
      <c r="K5481">
        <v>0</v>
      </c>
      <c r="L5481" s="2">
        <v>0</v>
      </c>
      <c r="M5481" s="2">
        <v>0</v>
      </c>
      <c r="N5481" s="2">
        <v>0</v>
      </c>
      <c r="O5481" s="2">
        <v>114.87</v>
      </c>
      <c r="P5481" s="2">
        <v>0</v>
      </c>
      <c r="Q5481" s="2">
        <v>0</v>
      </c>
      <c r="R5481" s="2">
        <v>0</v>
      </c>
      <c r="S5481" s="2">
        <v>0</v>
      </c>
      <c r="T5481" s="2">
        <v>0</v>
      </c>
      <c r="U5481" s="2">
        <v>114.87</v>
      </c>
      <c r="V5481" t="s">
        <v>55</v>
      </c>
    </row>
    <row r="5482" spans="1:22" ht="15.75" hidden="1" thickBot="1" x14ac:dyDescent="0.3">
      <c r="A5482" t="s">
        <v>7981</v>
      </c>
      <c r="B5482" s="6" t="s">
        <v>10264</v>
      </c>
      <c r="C5482" t="s">
        <v>1</v>
      </c>
      <c r="D5482" t="s">
        <v>7706</v>
      </c>
      <c r="E5482" t="s">
        <v>10329</v>
      </c>
      <c r="F5482" t="s">
        <v>10330</v>
      </c>
      <c r="G5482">
        <v>5733</v>
      </c>
      <c r="H5482">
        <v>5733</v>
      </c>
      <c r="I5482">
        <v>5733</v>
      </c>
      <c r="J5482">
        <v>5733</v>
      </c>
      <c r="K5482">
        <v>0</v>
      </c>
      <c r="L5482" s="2">
        <v>0</v>
      </c>
      <c r="M5482" s="2">
        <v>0</v>
      </c>
      <c r="N5482" s="2">
        <v>0</v>
      </c>
      <c r="O5482" s="2">
        <v>78.75</v>
      </c>
      <c r="P5482" s="2">
        <v>0</v>
      </c>
      <c r="Q5482" s="2">
        <v>0</v>
      </c>
      <c r="R5482" s="2">
        <v>0</v>
      </c>
      <c r="S5482" s="2">
        <v>0</v>
      </c>
      <c r="T5482" s="2">
        <v>0</v>
      </c>
      <c r="U5482" s="2">
        <v>78.75</v>
      </c>
      <c r="V5482" t="s">
        <v>55</v>
      </c>
    </row>
    <row r="5483" spans="1:22" ht="15.75" hidden="1" thickBot="1" x14ac:dyDescent="0.3">
      <c r="A5483" t="s">
        <v>7981</v>
      </c>
      <c r="B5483" s="6" t="s">
        <v>10264</v>
      </c>
      <c r="C5483" t="s">
        <v>1</v>
      </c>
      <c r="D5483" t="s">
        <v>7706</v>
      </c>
      <c r="E5483" t="s">
        <v>10329</v>
      </c>
      <c r="F5483" t="s">
        <v>10330</v>
      </c>
      <c r="G5483">
        <v>5732</v>
      </c>
      <c r="H5483">
        <v>5732</v>
      </c>
      <c r="I5483">
        <v>5732</v>
      </c>
      <c r="J5483">
        <v>5732</v>
      </c>
      <c r="K5483">
        <v>0</v>
      </c>
      <c r="L5483" s="2">
        <v>0</v>
      </c>
      <c r="M5483" s="2">
        <v>0</v>
      </c>
      <c r="N5483" s="2">
        <v>0</v>
      </c>
      <c r="O5483" s="2">
        <v>11</v>
      </c>
      <c r="P5483" s="2">
        <v>0</v>
      </c>
      <c r="Q5483" s="2">
        <v>0</v>
      </c>
      <c r="R5483" s="2">
        <v>0</v>
      </c>
      <c r="S5483" s="2">
        <v>0</v>
      </c>
      <c r="T5483" s="2">
        <v>0</v>
      </c>
      <c r="U5483" s="2">
        <v>11</v>
      </c>
      <c r="V5483" t="s">
        <v>55</v>
      </c>
    </row>
    <row r="5484" spans="1:22" ht="15.75" hidden="1" thickBot="1" x14ac:dyDescent="0.3">
      <c r="A5484" t="s">
        <v>7981</v>
      </c>
      <c r="B5484" s="6" t="s">
        <v>10264</v>
      </c>
      <c r="C5484" t="s">
        <v>1</v>
      </c>
      <c r="D5484" t="s">
        <v>7706</v>
      </c>
      <c r="E5484" t="s">
        <v>10329</v>
      </c>
      <c r="F5484" t="s">
        <v>10330</v>
      </c>
      <c r="G5484">
        <v>5731</v>
      </c>
      <c r="H5484">
        <v>5731</v>
      </c>
      <c r="I5484">
        <v>5731</v>
      </c>
      <c r="J5484">
        <v>5731</v>
      </c>
      <c r="K5484">
        <v>0</v>
      </c>
      <c r="L5484" s="2">
        <v>0</v>
      </c>
      <c r="M5484" s="2">
        <v>0</v>
      </c>
      <c r="N5484" s="2">
        <v>0</v>
      </c>
      <c r="O5484" s="2">
        <v>236.4</v>
      </c>
      <c r="P5484" s="2">
        <v>0</v>
      </c>
      <c r="Q5484" s="2">
        <v>0</v>
      </c>
      <c r="R5484" s="2">
        <v>0</v>
      </c>
      <c r="S5484" s="2">
        <v>0</v>
      </c>
      <c r="T5484" s="2">
        <v>0</v>
      </c>
      <c r="U5484" s="2">
        <v>236.4</v>
      </c>
      <c r="V5484" t="s">
        <v>55</v>
      </c>
    </row>
    <row r="5485" spans="1:22" ht="15.75" hidden="1" thickBot="1" x14ac:dyDescent="0.3">
      <c r="A5485" t="s">
        <v>7981</v>
      </c>
      <c r="B5485" s="6" t="s">
        <v>10264</v>
      </c>
      <c r="C5485" t="s">
        <v>1</v>
      </c>
      <c r="D5485" t="s">
        <v>7706</v>
      </c>
      <c r="E5485" t="s">
        <v>10329</v>
      </c>
      <c r="F5485" t="s">
        <v>10330</v>
      </c>
      <c r="G5485">
        <v>5730</v>
      </c>
      <c r="H5485">
        <v>5730</v>
      </c>
      <c r="I5485">
        <v>5730</v>
      </c>
      <c r="J5485">
        <v>5730</v>
      </c>
      <c r="K5485">
        <v>0</v>
      </c>
      <c r="L5485" s="2">
        <v>0</v>
      </c>
      <c r="M5485" s="2">
        <v>0</v>
      </c>
      <c r="N5485" s="2">
        <v>0</v>
      </c>
      <c r="O5485" s="2">
        <v>243.5</v>
      </c>
      <c r="P5485" s="2">
        <v>0</v>
      </c>
      <c r="Q5485" s="2">
        <v>0</v>
      </c>
      <c r="R5485" s="2">
        <v>0</v>
      </c>
      <c r="S5485" s="2">
        <v>0</v>
      </c>
      <c r="T5485" s="2">
        <v>0</v>
      </c>
      <c r="U5485" s="2">
        <v>243.5</v>
      </c>
      <c r="V5485" t="s">
        <v>55</v>
      </c>
    </row>
    <row r="5486" spans="1:22" ht="15.75" hidden="1" thickBot="1" x14ac:dyDescent="0.3">
      <c r="A5486" t="s">
        <v>7981</v>
      </c>
      <c r="B5486" s="6" t="s">
        <v>10264</v>
      </c>
      <c r="C5486" t="s">
        <v>1</v>
      </c>
      <c r="D5486" t="s">
        <v>7706</v>
      </c>
      <c r="E5486" t="s">
        <v>10329</v>
      </c>
      <c r="F5486" t="s">
        <v>10330</v>
      </c>
      <c r="G5486">
        <v>5729</v>
      </c>
      <c r="H5486">
        <v>5729</v>
      </c>
      <c r="I5486">
        <v>5729</v>
      </c>
      <c r="J5486">
        <v>5729</v>
      </c>
      <c r="K5486">
        <v>0</v>
      </c>
      <c r="L5486" s="2">
        <v>0</v>
      </c>
      <c r="M5486" s="2">
        <v>0</v>
      </c>
      <c r="N5486" s="2">
        <v>0</v>
      </c>
      <c r="O5486" s="2">
        <v>601</v>
      </c>
      <c r="P5486" s="2">
        <v>0</v>
      </c>
      <c r="Q5486" s="2">
        <v>0</v>
      </c>
      <c r="R5486" s="2">
        <v>0</v>
      </c>
      <c r="S5486" s="2">
        <v>0</v>
      </c>
      <c r="T5486" s="2">
        <v>0</v>
      </c>
      <c r="U5486" s="2">
        <v>601</v>
      </c>
      <c r="V5486" t="s">
        <v>55</v>
      </c>
    </row>
    <row r="5487" spans="1:22" ht="15.75" hidden="1" thickBot="1" x14ac:dyDescent="0.3">
      <c r="A5487" t="s">
        <v>7981</v>
      </c>
      <c r="B5487" s="6" t="s">
        <v>10264</v>
      </c>
      <c r="C5487" t="s">
        <v>1</v>
      </c>
      <c r="D5487" t="s">
        <v>7706</v>
      </c>
      <c r="E5487" t="s">
        <v>10329</v>
      </c>
      <c r="F5487" t="s">
        <v>10330</v>
      </c>
      <c r="G5487">
        <v>5728</v>
      </c>
      <c r="H5487">
        <v>5728</v>
      </c>
      <c r="I5487">
        <v>5728</v>
      </c>
      <c r="J5487">
        <v>5728</v>
      </c>
      <c r="K5487">
        <v>0</v>
      </c>
      <c r="L5487" s="2">
        <v>0</v>
      </c>
      <c r="M5487" s="2">
        <v>0</v>
      </c>
      <c r="N5487" s="2">
        <v>0</v>
      </c>
      <c r="O5487" s="2">
        <v>24.65</v>
      </c>
      <c r="P5487" s="2">
        <v>0</v>
      </c>
      <c r="Q5487" s="2">
        <v>0</v>
      </c>
      <c r="R5487" s="2">
        <v>0</v>
      </c>
      <c r="S5487" s="2">
        <v>0</v>
      </c>
      <c r="T5487" s="2">
        <v>0</v>
      </c>
      <c r="U5487" s="2">
        <v>24.65</v>
      </c>
      <c r="V5487" t="s">
        <v>55</v>
      </c>
    </row>
    <row r="5488" spans="1:22" ht="15.75" hidden="1" thickBot="1" x14ac:dyDescent="0.3">
      <c r="A5488" t="s">
        <v>7981</v>
      </c>
      <c r="B5488" s="6" t="s">
        <v>10264</v>
      </c>
      <c r="C5488" t="s">
        <v>1</v>
      </c>
      <c r="D5488" t="s">
        <v>7706</v>
      </c>
      <c r="E5488" t="s">
        <v>10329</v>
      </c>
      <c r="F5488" t="s">
        <v>10330</v>
      </c>
      <c r="G5488">
        <v>5727</v>
      </c>
      <c r="H5488">
        <v>5727</v>
      </c>
      <c r="I5488">
        <v>5727</v>
      </c>
      <c r="J5488">
        <v>5727</v>
      </c>
      <c r="K5488">
        <v>0</v>
      </c>
      <c r="L5488" s="2">
        <v>0</v>
      </c>
      <c r="M5488" s="2">
        <v>0</v>
      </c>
      <c r="N5488" s="2">
        <v>0</v>
      </c>
      <c r="O5488" s="2">
        <v>250</v>
      </c>
      <c r="P5488" s="2">
        <v>0</v>
      </c>
      <c r="Q5488" s="2">
        <v>0</v>
      </c>
      <c r="R5488" s="2">
        <v>0</v>
      </c>
      <c r="S5488" s="2">
        <v>0</v>
      </c>
      <c r="T5488" s="2">
        <v>0</v>
      </c>
      <c r="U5488" s="2">
        <v>250</v>
      </c>
      <c r="V5488" t="s">
        <v>55</v>
      </c>
    </row>
    <row r="5489" spans="1:22" ht="15.75" hidden="1" thickBot="1" x14ac:dyDescent="0.3">
      <c r="A5489" t="s">
        <v>7981</v>
      </c>
      <c r="B5489" s="6" t="s">
        <v>10264</v>
      </c>
      <c r="C5489" t="s">
        <v>1</v>
      </c>
      <c r="D5489" t="s">
        <v>7706</v>
      </c>
      <c r="E5489" t="s">
        <v>10329</v>
      </c>
      <c r="F5489" t="s">
        <v>10330</v>
      </c>
      <c r="G5489">
        <v>5726</v>
      </c>
      <c r="H5489">
        <v>5726</v>
      </c>
      <c r="I5489">
        <v>5726</v>
      </c>
      <c r="J5489">
        <v>5726</v>
      </c>
      <c r="K5489">
        <v>0</v>
      </c>
      <c r="L5489" s="2">
        <v>0</v>
      </c>
      <c r="M5489" s="2">
        <v>0</v>
      </c>
      <c r="N5489" s="2">
        <v>0</v>
      </c>
      <c r="O5489" s="2">
        <v>109.5</v>
      </c>
      <c r="P5489" s="2">
        <v>0</v>
      </c>
      <c r="Q5489" s="2">
        <v>0</v>
      </c>
      <c r="R5489" s="2">
        <v>0</v>
      </c>
      <c r="S5489" s="2">
        <v>0</v>
      </c>
      <c r="T5489" s="2">
        <v>0</v>
      </c>
      <c r="U5489" s="2">
        <v>109.5</v>
      </c>
      <c r="V5489" t="s">
        <v>55</v>
      </c>
    </row>
    <row r="5490" spans="1:22" ht="15.75" hidden="1" thickBot="1" x14ac:dyDescent="0.3">
      <c r="A5490" t="s">
        <v>7981</v>
      </c>
      <c r="B5490" s="6" t="s">
        <v>10264</v>
      </c>
      <c r="C5490" t="s">
        <v>1</v>
      </c>
      <c r="D5490" t="s">
        <v>7706</v>
      </c>
      <c r="E5490" t="s">
        <v>10329</v>
      </c>
      <c r="F5490" t="s">
        <v>10330</v>
      </c>
      <c r="G5490">
        <v>5725</v>
      </c>
      <c r="H5490">
        <v>5725</v>
      </c>
      <c r="I5490">
        <v>5725</v>
      </c>
      <c r="J5490">
        <v>5725</v>
      </c>
      <c r="K5490">
        <v>0</v>
      </c>
      <c r="L5490" s="2">
        <v>0</v>
      </c>
      <c r="M5490" s="2">
        <v>0</v>
      </c>
      <c r="N5490" s="2">
        <v>0</v>
      </c>
      <c r="O5490" s="2">
        <v>171</v>
      </c>
      <c r="P5490" s="2">
        <v>0</v>
      </c>
      <c r="Q5490" s="2">
        <v>0</v>
      </c>
      <c r="R5490" s="2">
        <v>0</v>
      </c>
      <c r="S5490" s="2">
        <v>0</v>
      </c>
      <c r="T5490" s="2">
        <v>0</v>
      </c>
      <c r="U5490" s="2">
        <v>171</v>
      </c>
      <c r="V5490" t="s">
        <v>55</v>
      </c>
    </row>
    <row r="5491" spans="1:22" ht="15.75" hidden="1" thickBot="1" x14ac:dyDescent="0.3">
      <c r="A5491" t="s">
        <v>7981</v>
      </c>
      <c r="B5491" s="6" t="s">
        <v>10264</v>
      </c>
      <c r="C5491" t="s">
        <v>1</v>
      </c>
      <c r="D5491" t="s">
        <v>7706</v>
      </c>
      <c r="E5491" t="s">
        <v>10329</v>
      </c>
      <c r="F5491" t="s">
        <v>10330</v>
      </c>
      <c r="G5491">
        <v>5724</v>
      </c>
      <c r="H5491">
        <v>5724</v>
      </c>
      <c r="I5491">
        <v>5724</v>
      </c>
      <c r="J5491">
        <v>5724</v>
      </c>
      <c r="K5491">
        <v>0</v>
      </c>
      <c r="L5491" s="2">
        <v>0</v>
      </c>
      <c r="M5491" s="2">
        <v>0</v>
      </c>
      <c r="N5491" s="2">
        <v>0</v>
      </c>
      <c r="O5491" s="2">
        <v>107.56</v>
      </c>
      <c r="P5491" s="2">
        <v>0</v>
      </c>
      <c r="Q5491" s="2">
        <v>0</v>
      </c>
      <c r="R5491" s="2">
        <v>0</v>
      </c>
      <c r="S5491" s="2">
        <v>0</v>
      </c>
      <c r="T5491" s="2">
        <v>0</v>
      </c>
      <c r="U5491" s="2">
        <v>107.56</v>
      </c>
      <c r="V5491" t="s">
        <v>55</v>
      </c>
    </row>
    <row r="5492" spans="1:22" ht="15.75" hidden="1" thickBot="1" x14ac:dyDescent="0.3">
      <c r="A5492" t="s">
        <v>7981</v>
      </c>
      <c r="B5492" s="6" t="s">
        <v>10264</v>
      </c>
      <c r="C5492" t="s">
        <v>1</v>
      </c>
      <c r="D5492" t="s">
        <v>7706</v>
      </c>
      <c r="E5492" t="s">
        <v>10329</v>
      </c>
      <c r="F5492" t="s">
        <v>10330</v>
      </c>
      <c r="G5492">
        <v>5723</v>
      </c>
      <c r="H5492">
        <v>5723</v>
      </c>
      <c r="I5492">
        <v>5723</v>
      </c>
      <c r="J5492">
        <v>5723</v>
      </c>
      <c r="K5492">
        <v>0</v>
      </c>
      <c r="L5492" s="2">
        <v>0</v>
      </c>
      <c r="M5492" s="2">
        <v>0</v>
      </c>
      <c r="N5492" s="2">
        <v>0</v>
      </c>
      <c r="O5492" s="2">
        <v>47.5</v>
      </c>
      <c r="P5492" s="2">
        <v>0</v>
      </c>
      <c r="Q5492" s="2">
        <v>0</v>
      </c>
      <c r="R5492" s="2">
        <v>0</v>
      </c>
      <c r="S5492" s="2">
        <v>0</v>
      </c>
      <c r="T5492" s="2">
        <v>0</v>
      </c>
      <c r="U5492" s="2">
        <v>47.5</v>
      </c>
      <c r="V5492" t="s">
        <v>55</v>
      </c>
    </row>
    <row r="5493" spans="1:22" ht="15.75" hidden="1" thickBot="1" x14ac:dyDescent="0.3">
      <c r="A5493" t="s">
        <v>7981</v>
      </c>
      <c r="B5493" s="6" t="s">
        <v>10264</v>
      </c>
      <c r="C5493" t="s">
        <v>1</v>
      </c>
      <c r="D5493" t="s">
        <v>7706</v>
      </c>
      <c r="E5493" t="s">
        <v>10329</v>
      </c>
      <c r="F5493" t="s">
        <v>10330</v>
      </c>
      <c r="G5493">
        <v>5722</v>
      </c>
      <c r="H5493">
        <v>5722</v>
      </c>
      <c r="I5493">
        <v>5722</v>
      </c>
      <c r="J5493">
        <v>5722</v>
      </c>
      <c r="K5493">
        <v>0</v>
      </c>
      <c r="L5493" s="2">
        <v>0</v>
      </c>
      <c r="M5493" s="2">
        <v>0</v>
      </c>
      <c r="N5493" s="2">
        <v>0</v>
      </c>
      <c r="O5493" s="2">
        <v>181.8</v>
      </c>
      <c r="P5493" s="2">
        <v>0</v>
      </c>
      <c r="Q5493" s="2">
        <v>0</v>
      </c>
      <c r="R5493" s="2">
        <v>0</v>
      </c>
      <c r="S5493" s="2">
        <v>0</v>
      </c>
      <c r="T5493" s="2">
        <v>0</v>
      </c>
      <c r="U5493" s="2">
        <v>181.8</v>
      </c>
      <c r="V5493" t="s">
        <v>55</v>
      </c>
    </row>
    <row r="5494" spans="1:22" ht="15.75" hidden="1" thickBot="1" x14ac:dyDescent="0.3">
      <c r="A5494" t="s">
        <v>7981</v>
      </c>
      <c r="B5494" s="6" t="s">
        <v>10264</v>
      </c>
      <c r="C5494" t="s">
        <v>1</v>
      </c>
      <c r="D5494" t="s">
        <v>7706</v>
      </c>
      <c r="E5494" t="s">
        <v>10329</v>
      </c>
      <c r="F5494" t="s">
        <v>10330</v>
      </c>
      <c r="G5494">
        <v>5721</v>
      </c>
      <c r="H5494">
        <v>5721</v>
      </c>
      <c r="I5494">
        <v>5721</v>
      </c>
      <c r="J5494">
        <v>5721</v>
      </c>
      <c r="K5494">
        <v>0</v>
      </c>
      <c r="L5494" s="2">
        <v>0</v>
      </c>
      <c r="M5494" s="2">
        <v>0</v>
      </c>
      <c r="N5494" s="2">
        <v>0</v>
      </c>
      <c r="O5494" s="2">
        <v>554</v>
      </c>
      <c r="P5494" s="2">
        <v>0</v>
      </c>
      <c r="Q5494" s="2">
        <v>0</v>
      </c>
      <c r="R5494" s="2">
        <v>0</v>
      </c>
      <c r="S5494" s="2">
        <v>0</v>
      </c>
      <c r="T5494" s="2">
        <v>0</v>
      </c>
      <c r="U5494" s="2">
        <v>554</v>
      </c>
      <c r="V5494" t="s">
        <v>55</v>
      </c>
    </row>
    <row r="5495" spans="1:22" ht="15.75" hidden="1" thickBot="1" x14ac:dyDescent="0.3">
      <c r="A5495" t="s">
        <v>7981</v>
      </c>
      <c r="B5495" s="6" t="s">
        <v>10264</v>
      </c>
      <c r="C5495" t="s">
        <v>1</v>
      </c>
      <c r="D5495" t="s">
        <v>7706</v>
      </c>
      <c r="E5495" t="s">
        <v>10329</v>
      </c>
      <c r="F5495" t="s">
        <v>10330</v>
      </c>
      <c r="G5495">
        <v>5720</v>
      </c>
      <c r="H5495">
        <v>5720</v>
      </c>
      <c r="I5495">
        <v>5720</v>
      </c>
      <c r="J5495">
        <v>5720</v>
      </c>
      <c r="K5495">
        <v>0</v>
      </c>
      <c r="L5495" s="2">
        <v>0</v>
      </c>
      <c r="M5495" s="2">
        <v>0</v>
      </c>
      <c r="N5495" s="2">
        <v>0</v>
      </c>
      <c r="O5495" s="2">
        <v>183.9</v>
      </c>
      <c r="P5495" s="2">
        <v>0</v>
      </c>
      <c r="Q5495" s="2">
        <v>0</v>
      </c>
      <c r="R5495" s="2">
        <v>0</v>
      </c>
      <c r="S5495" s="2">
        <v>0</v>
      </c>
      <c r="T5495" s="2">
        <v>0</v>
      </c>
      <c r="U5495" s="2">
        <v>183.9</v>
      </c>
      <c r="V5495" t="s">
        <v>55</v>
      </c>
    </row>
    <row r="5496" spans="1:22" ht="15.75" hidden="1" thickBot="1" x14ac:dyDescent="0.3">
      <c r="A5496" t="s">
        <v>7981</v>
      </c>
      <c r="B5496" s="6" t="s">
        <v>10264</v>
      </c>
      <c r="C5496" t="s">
        <v>1</v>
      </c>
      <c r="D5496" t="s">
        <v>7706</v>
      </c>
      <c r="E5496" t="s">
        <v>10329</v>
      </c>
      <c r="F5496" t="s">
        <v>10330</v>
      </c>
      <c r="G5496">
        <v>5719</v>
      </c>
      <c r="H5496">
        <v>5719</v>
      </c>
      <c r="I5496">
        <v>5719</v>
      </c>
      <c r="J5496">
        <v>5719</v>
      </c>
      <c r="K5496">
        <v>0</v>
      </c>
      <c r="L5496" s="2">
        <v>0</v>
      </c>
      <c r="M5496" s="2">
        <v>0</v>
      </c>
      <c r="N5496" s="2">
        <v>0</v>
      </c>
      <c r="O5496" s="2">
        <v>90</v>
      </c>
      <c r="P5496" s="2">
        <v>0</v>
      </c>
      <c r="Q5496" s="2">
        <v>0</v>
      </c>
      <c r="R5496" s="2">
        <v>0</v>
      </c>
      <c r="S5496" s="2">
        <v>0</v>
      </c>
      <c r="T5496" s="2">
        <v>0</v>
      </c>
      <c r="U5496" s="2">
        <v>90</v>
      </c>
      <c r="V5496" t="s">
        <v>55</v>
      </c>
    </row>
    <row r="5497" spans="1:22" ht="15.75" hidden="1" thickBot="1" x14ac:dyDescent="0.3">
      <c r="A5497" t="s">
        <v>7981</v>
      </c>
      <c r="B5497" s="6" t="s">
        <v>10264</v>
      </c>
      <c r="C5497" t="s">
        <v>1</v>
      </c>
      <c r="D5497" t="s">
        <v>7706</v>
      </c>
      <c r="E5497" t="s">
        <v>10329</v>
      </c>
      <c r="F5497" t="s">
        <v>10330</v>
      </c>
      <c r="G5497">
        <v>5718</v>
      </c>
      <c r="H5497">
        <v>5718</v>
      </c>
      <c r="I5497">
        <v>5718</v>
      </c>
      <c r="J5497">
        <v>5718</v>
      </c>
      <c r="K5497">
        <v>0</v>
      </c>
      <c r="L5497" s="2">
        <v>0</v>
      </c>
      <c r="M5497" s="2">
        <v>0</v>
      </c>
      <c r="N5497" s="2">
        <v>0</v>
      </c>
      <c r="O5497" s="2">
        <v>437</v>
      </c>
      <c r="P5497" s="2">
        <v>0</v>
      </c>
      <c r="Q5497" s="2">
        <v>0</v>
      </c>
      <c r="R5497" s="2">
        <v>0</v>
      </c>
      <c r="S5497" s="2">
        <v>0</v>
      </c>
      <c r="T5497" s="2">
        <v>0</v>
      </c>
      <c r="U5497" s="2">
        <v>437</v>
      </c>
      <c r="V5497" t="s">
        <v>55</v>
      </c>
    </row>
    <row r="5498" spans="1:22" ht="15.75" hidden="1" thickBot="1" x14ac:dyDescent="0.3">
      <c r="A5498" t="s">
        <v>7981</v>
      </c>
      <c r="B5498" s="6" t="s">
        <v>10264</v>
      </c>
      <c r="C5498" t="s">
        <v>1</v>
      </c>
      <c r="D5498" t="s">
        <v>7706</v>
      </c>
      <c r="E5498" t="s">
        <v>10329</v>
      </c>
      <c r="F5498" t="s">
        <v>10330</v>
      </c>
      <c r="G5498">
        <v>5717</v>
      </c>
      <c r="H5498">
        <v>5717</v>
      </c>
      <c r="I5498">
        <v>5717</v>
      </c>
      <c r="J5498">
        <v>5717</v>
      </c>
      <c r="K5498">
        <v>0</v>
      </c>
      <c r="L5498" s="2">
        <v>0</v>
      </c>
      <c r="M5498" s="2">
        <v>0</v>
      </c>
      <c r="N5498" s="2">
        <v>0</v>
      </c>
      <c r="O5498" s="2">
        <v>181.2</v>
      </c>
      <c r="P5498" s="2">
        <v>0</v>
      </c>
      <c r="Q5498" s="2">
        <v>0</v>
      </c>
      <c r="R5498" s="2">
        <v>0</v>
      </c>
      <c r="S5498" s="2">
        <v>0</v>
      </c>
      <c r="T5498" s="2">
        <v>0</v>
      </c>
      <c r="U5498" s="2">
        <v>181.2</v>
      </c>
      <c r="V5498" t="s">
        <v>55</v>
      </c>
    </row>
    <row r="5499" spans="1:22" ht="15.75" hidden="1" thickBot="1" x14ac:dyDescent="0.3">
      <c r="A5499" t="s">
        <v>7981</v>
      </c>
      <c r="B5499" s="6" t="s">
        <v>10264</v>
      </c>
      <c r="C5499" t="s">
        <v>1</v>
      </c>
      <c r="D5499" t="s">
        <v>7706</v>
      </c>
      <c r="E5499" t="s">
        <v>10329</v>
      </c>
      <c r="F5499" t="s">
        <v>10330</v>
      </c>
      <c r="G5499">
        <v>5716</v>
      </c>
      <c r="H5499">
        <v>5716</v>
      </c>
      <c r="I5499">
        <v>5716</v>
      </c>
      <c r="J5499">
        <v>5716</v>
      </c>
      <c r="K5499">
        <v>0</v>
      </c>
      <c r="L5499" s="2">
        <v>0</v>
      </c>
      <c r="M5499" s="2">
        <v>0</v>
      </c>
      <c r="N5499" s="2">
        <v>0</v>
      </c>
      <c r="O5499" s="2">
        <v>427.5</v>
      </c>
      <c r="P5499" s="2">
        <v>0</v>
      </c>
      <c r="Q5499" s="2">
        <v>0</v>
      </c>
      <c r="R5499" s="2">
        <v>0</v>
      </c>
      <c r="S5499" s="2">
        <v>0</v>
      </c>
      <c r="T5499" s="2">
        <v>0</v>
      </c>
      <c r="U5499" s="2">
        <v>427.5</v>
      </c>
      <c r="V5499" t="s">
        <v>55</v>
      </c>
    </row>
    <row r="5500" spans="1:22" ht="15.75" hidden="1" thickBot="1" x14ac:dyDescent="0.3">
      <c r="A5500" t="s">
        <v>7981</v>
      </c>
      <c r="B5500" s="6" t="s">
        <v>10264</v>
      </c>
      <c r="C5500" t="s">
        <v>1</v>
      </c>
      <c r="D5500" t="s">
        <v>7706</v>
      </c>
      <c r="E5500" t="s">
        <v>10329</v>
      </c>
      <c r="F5500" t="s">
        <v>10330</v>
      </c>
      <c r="G5500">
        <v>5715</v>
      </c>
      <c r="H5500">
        <v>5715</v>
      </c>
      <c r="I5500">
        <v>5715</v>
      </c>
      <c r="J5500">
        <v>5715</v>
      </c>
      <c r="K5500">
        <v>0</v>
      </c>
      <c r="L5500" s="2">
        <v>0</v>
      </c>
      <c r="M5500" s="2">
        <v>0</v>
      </c>
      <c r="N5500" s="2">
        <v>0</v>
      </c>
      <c r="O5500" s="2">
        <v>100</v>
      </c>
      <c r="P5500" s="2">
        <v>0</v>
      </c>
      <c r="Q5500" s="2">
        <v>0</v>
      </c>
      <c r="R5500" s="2">
        <v>0</v>
      </c>
      <c r="S5500" s="2">
        <v>0</v>
      </c>
      <c r="T5500" s="2">
        <v>0</v>
      </c>
      <c r="U5500" s="2">
        <v>100</v>
      </c>
      <c r="V5500" t="s">
        <v>55</v>
      </c>
    </row>
    <row r="5501" spans="1:22" ht="15.75" hidden="1" thickBot="1" x14ac:dyDescent="0.3">
      <c r="A5501" t="s">
        <v>7981</v>
      </c>
      <c r="B5501" s="6" t="s">
        <v>10264</v>
      </c>
      <c r="C5501" t="s">
        <v>1</v>
      </c>
      <c r="D5501" t="s">
        <v>7706</v>
      </c>
      <c r="E5501" t="s">
        <v>10329</v>
      </c>
      <c r="F5501" t="s">
        <v>10330</v>
      </c>
      <c r="G5501">
        <v>5714</v>
      </c>
      <c r="H5501">
        <v>5714</v>
      </c>
      <c r="I5501">
        <v>5714</v>
      </c>
      <c r="J5501">
        <v>5714</v>
      </c>
      <c r="K5501">
        <v>0</v>
      </c>
      <c r="L5501" s="2">
        <v>0</v>
      </c>
      <c r="M5501" s="2">
        <v>0</v>
      </c>
      <c r="N5501" s="2">
        <v>0</v>
      </c>
      <c r="O5501" s="2">
        <v>366.25</v>
      </c>
      <c r="P5501" s="2">
        <v>0</v>
      </c>
      <c r="Q5501" s="2">
        <v>0</v>
      </c>
      <c r="R5501" s="2">
        <v>0</v>
      </c>
      <c r="S5501" s="2">
        <v>0</v>
      </c>
      <c r="T5501" s="2">
        <v>0</v>
      </c>
      <c r="U5501" s="2">
        <v>366.25</v>
      </c>
      <c r="V5501" t="s">
        <v>55</v>
      </c>
    </row>
    <row r="5502" spans="1:22" ht="15.75" hidden="1" thickBot="1" x14ac:dyDescent="0.3">
      <c r="A5502" t="s">
        <v>7981</v>
      </c>
      <c r="B5502" s="6" t="s">
        <v>10255</v>
      </c>
      <c r="C5502" t="s">
        <v>1</v>
      </c>
      <c r="D5502" t="s">
        <v>7706</v>
      </c>
      <c r="E5502" t="s">
        <v>10329</v>
      </c>
      <c r="F5502" t="s">
        <v>10330</v>
      </c>
      <c r="G5502">
        <v>5713</v>
      </c>
      <c r="H5502">
        <v>5713</v>
      </c>
      <c r="I5502">
        <v>5713</v>
      </c>
      <c r="J5502">
        <v>5713</v>
      </c>
      <c r="K5502">
        <v>0</v>
      </c>
      <c r="L5502" s="2">
        <v>0</v>
      </c>
      <c r="M5502" s="2">
        <v>0</v>
      </c>
      <c r="N5502" s="2">
        <v>0</v>
      </c>
      <c r="O5502" s="2">
        <v>473</v>
      </c>
      <c r="P5502" s="2">
        <v>0</v>
      </c>
      <c r="Q5502" s="2">
        <v>0</v>
      </c>
      <c r="R5502" s="2">
        <v>0</v>
      </c>
      <c r="S5502" s="2">
        <v>0</v>
      </c>
      <c r="T5502" s="2">
        <v>0</v>
      </c>
      <c r="U5502" s="2">
        <v>473</v>
      </c>
      <c r="V5502" t="s">
        <v>55</v>
      </c>
    </row>
    <row r="5503" spans="1:22" ht="15.75" hidden="1" thickBot="1" x14ac:dyDescent="0.3">
      <c r="A5503" t="s">
        <v>7981</v>
      </c>
      <c r="B5503" s="6" t="s">
        <v>10255</v>
      </c>
      <c r="C5503" t="s">
        <v>1</v>
      </c>
      <c r="D5503" t="s">
        <v>7706</v>
      </c>
      <c r="E5503" t="s">
        <v>10329</v>
      </c>
      <c r="F5503" t="s">
        <v>10330</v>
      </c>
      <c r="G5503">
        <v>5712</v>
      </c>
      <c r="H5503">
        <v>5712</v>
      </c>
      <c r="I5503">
        <v>5712</v>
      </c>
      <c r="J5503">
        <v>5712</v>
      </c>
      <c r="K5503">
        <v>0</v>
      </c>
      <c r="L5503" s="2">
        <v>0</v>
      </c>
      <c r="M5503" s="2">
        <v>0</v>
      </c>
      <c r="N5503" s="2">
        <v>0</v>
      </c>
      <c r="O5503" s="2">
        <v>33.6</v>
      </c>
      <c r="P5503" s="2">
        <v>0</v>
      </c>
      <c r="Q5503" s="2">
        <v>0</v>
      </c>
      <c r="R5503" s="2">
        <v>0</v>
      </c>
      <c r="S5503" s="2">
        <v>0</v>
      </c>
      <c r="T5503" s="2">
        <v>0</v>
      </c>
      <c r="U5503" s="2">
        <v>33.6</v>
      </c>
      <c r="V5503" t="s">
        <v>55</v>
      </c>
    </row>
    <row r="5504" spans="1:22" ht="15.75" hidden="1" thickBot="1" x14ac:dyDescent="0.3">
      <c r="A5504" t="s">
        <v>7981</v>
      </c>
      <c r="B5504" s="6" t="s">
        <v>10255</v>
      </c>
      <c r="C5504" t="s">
        <v>1</v>
      </c>
      <c r="D5504" t="s">
        <v>7706</v>
      </c>
      <c r="E5504" t="s">
        <v>10329</v>
      </c>
      <c r="F5504" t="s">
        <v>10330</v>
      </c>
      <c r="G5504">
        <v>5711</v>
      </c>
      <c r="H5504">
        <v>5711</v>
      </c>
      <c r="I5504">
        <v>5711</v>
      </c>
      <c r="J5504">
        <v>5711</v>
      </c>
      <c r="K5504">
        <v>0</v>
      </c>
      <c r="L5504" s="2">
        <v>0</v>
      </c>
      <c r="M5504" s="2">
        <v>0</v>
      </c>
      <c r="N5504" s="2">
        <v>0</v>
      </c>
      <c r="O5504" s="2">
        <v>7.5</v>
      </c>
      <c r="P5504" s="2">
        <v>0</v>
      </c>
      <c r="Q5504" s="2">
        <v>0</v>
      </c>
      <c r="R5504" s="2">
        <v>0</v>
      </c>
      <c r="S5504" s="2">
        <v>0</v>
      </c>
      <c r="T5504" s="2">
        <v>0</v>
      </c>
      <c r="U5504" s="2">
        <v>7.5</v>
      </c>
      <c r="V5504" t="s">
        <v>55</v>
      </c>
    </row>
    <row r="5505" spans="1:22" ht="15.75" hidden="1" thickBot="1" x14ac:dyDescent="0.3">
      <c r="A5505" t="s">
        <v>7981</v>
      </c>
      <c r="B5505" s="6" t="s">
        <v>10255</v>
      </c>
      <c r="C5505" t="s">
        <v>1</v>
      </c>
      <c r="D5505" t="s">
        <v>7706</v>
      </c>
      <c r="E5505" t="s">
        <v>10329</v>
      </c>
      <c r="F5505" t="s">
        <v>10330</v>
      </c>
      <c r="G5505">
        <v>5710</v>
      </c>
      <c r="H5505">
        <v>5710</v>
      </c>
      <c r="I5505">
        <v>5710</v>
      </c>
      <c r="J5505">
        <v>5710</v>
      </c>
      <c r="K5505">
        <v>0</v>
      </c>
      <c r="L5505" s="2">
        <v>0</v>
      </c>
      <c r="M5505" s="2">
        <v>0</v>
      </c>
      <c r="N5505" s="2">
        <v>0</v>
      </c>
      <c r="O5505" s="2">
        <v>5.4</v>
      </c>
      <c r="P5505" s="2">
        <v>0</v>
      </c>
      <c r="Q5505" s="2">
        <v>0</v>
      </c>
      <c r="R5505" s="2">
        <v>0</v>
      </c>
      <c r="S5505" s="2">
        <v>0</v>
      </c>
      <c r="T5505" s="2">
        <v>0</v>
      </c>
      <c r="U5505" s="2">
        <v>5.4</v>
      </c>
      <c r="V5505" t="s">
        <v>55</v>
      </c>
    </row>
    <row r="5506" spans="1:22" ht="15.75" hidden="1" thickBot="1" x14ac:dyDescent="0.3">
      <c r="A5506" t="s">
        <v>7981</v>
      </c>
      <c r="B5506" s="6" t="s">
        <v>10255</v>
      </c>
      <c r="C5506" t="s">
        <v>1</v>
      </c>
      <c r="D5506" t="s">
        <v>7706</v>
      </c>
      <c r="E5506" t="s">
        <v>10329</v>
      </c>
      <c r="F5506" t="s">
        <v>10330</v>
      </c>
      <c r="G5506">
        <v>5709</v>
      </c>
      <c r="H5506">
        <v>5709</v>
      </c>
      <c r="I5506">
        <v>5709</v>
      </c>
      <c r="J5506">
        <v>5709</v>
      </c>
      <c r="K5506">
        <v>0</v>
      </c>
      <c r="L5506" s="2">
        <v>0</v>
      </c>
      <c r="M5506" s="2">
        <v>0</v>
      </c>
      <c r="N5506" s="2">
        <v>0</v>
      </c>
      <c r="O5506" s="2">
        <v>616</v>
      </c>
      <c r="P5506" s="2">
        <v>0</v>
      </c>
      <c r="Q5506" s="2">
        <v>0</v>
      </c>
      <c r="R5506" s="2">
        <v>0</v>
      </c>
      <c r="S5506" s="2">
        <v>0</v>
      </c>
      <c r="T5506" s="2">
        <v>0</v>
      </c>
      <c r="U5506" s="2">
        <v>616</v>
      </c>
      <c r="V5506" t="s">
        <v>55</v>
      </c>
    </row>
    <row r="5507" spans="1:22" ht="15.75" hidden="1" thickBot="1" x14ac:dyDescent="0.3">
      <c r="A5507" t="s">
        <v>7981</v>
      </c>
      <c r="B5507" s="6" t="s">
        <v>10255</v>
      </c>
      <c r="C5507" t="s">
        <v>1</v>
      </c>
      <c r="D5507" t="s">
        <v>7706</v>
      </c>
      <c r="E5507" t="s">
        <v>10329</v>
      </c>
      <c r="F5507" t="s">
        <v>10330</v>
      </c>
      <c r="G5507">
        <v>5708</v>
      </c>
      <c r="H5507">
        <v>5708</v>
      </c>
      <c r="I5507">
        <v>5708</v>
      </c>
      <c r="J5507">
        <v>5708</v>
      </c>
      <c r="K5507">
        <v>0</v>
      </c>
      <c r="L5507" s="2">
        <v>0</v>
      </c>
      <c r="M5507" s="2">
        <v>0</v>
      </c>
      <c r="N5507" s="2">
        <v>0</v>
      </c>
      <c r="O5507" s="2">
        <v>175.5</v>
      </c>
      <c r="P5507" s="2">
        <v>0</v>
      </c>
      <c r="Q5507" s="2">
        <v>0</v>
      </c>
      <c r="R5507" s="2">
        <v>0</v>
      </c>
      <c r="S5507" s="2">
        <v>0</v>
      </c>
      <c r="T5507" s="2">
        <v>0</v>
      </c>
      <c r="U5507" s="2">
        <v>175.5</v>
      </c>
      <c r="V5507" t="s">
        <v>55</v>
      </c>
    </row>
    <row r="5508" spans="1:22" ht="15.75" hidden="1" thickBot="1" x14ac:dyDescent="0.3">
      <c r="A5508" t="s">
        <v>7981</v>
      </c>
      <c r="B5508" s="6" t="s">
        <v>10255</v>
      </c>
      <c r="C5508" t="s">
        <v>1</v>
      </c>
      <c r="D5508" t="s">
        <v>7706</v>
      </c>
      <c r="E5508" t="s">
        <v>10329</v>
      </c>
      <c r="F5508" t="s">
        <v>10330</v>
      </c>
      <c r="G5508">
        <v>5707</v>
      </c>
      <c r="H5508">
        <v>5707</v>
      </c>
      <c r="I5508">
        <v>5707</v>
      </c>
      <c r="J5508">
        <v>5707</v>
      </c>
      <c r="K5508">
        <v>0</v>
      </c>
      <c r="L5508" s="2">
        <v>0</v>
      </c>
      <c r="M5508" s="2">
        <v>0</v>
      </c>
      <c r="N5508" s="2">
        <v>0</v>
      </c>
      <c r="O5508" s="2">
        <v>267</v>
      </c>
      <c r="P5508" s="2">
        <v>0</v>
      </c>
      <c r="Q5508" s="2">
        <v>0</v>
      </c>
      <c r="R5508" s="2">
        <v>0</v>
      </c>
      <c r="S5508" s="2">
        <v>0</v>
      </c>
      <c r="T5508" s="2">
        <v>0</v>
      </c>
      <c r="U5508" s="2">
        <v>267</v>
      </c>
      <c r="V5508" t="s">
        <v>55</v>
      </c>
    </row>
    <row r="5509" spans="1:22" ht="15.75" hidden="1" thickBot="1" x14ac:dyDescent="0.3">
      <c r="A5509" t="s">
        <v>7981</v>
      </c>
      <c r="B5509" s="6" t="s">
        <v>10255</v>
      </c>
      <c r="C5509" t="s">
        <v>1</v>
      </c>
      <c r="D5509" t="s">
        <v>7706</v>
      </c>
      <c r="E5509" t="s">
        <v>10329</v>
      </c>
      <c r="F5509" t="s">
        <v>10330</v>
      </c>
      <c r="G5509">
        <v>5706</v>
      </c>
      <c r="H5509">
        <v>5706</v>
      </c>
      <c r="I5509">
        <v>5706</v>
      </c>
      <c r="J5509">
        <v>5706</v>
      </c>
      <c r="K5509">
        <v>0</v>
      </c>
      <c r="L5509" s="2">
        <v>0</v>
      </c>
      <c r="M5509" s="2">
        <v>0</v>
      </c>
      <c r="N5509" s="2">
        <v>0</v>
      </c>
      <c r="O5509" s="2">
        <v>17.7</v>
      </c>
      <c r="P5509" s="2">
        <v>0</v>
      </c>
      <c r="Q5509" s="2">
        <v>0</v>
      </c>
      <c r="R5509" s="2">
        <v>0</v>
      </c>
      <c r="S5509" s="2">
        <v>0</v>
      </c>
      <c r="T5509" s="2">
        <v>0</v>
      </c>
      <c r="U5509" s="2">
        <v>17.7</v>
      </c>
      <c r="V5509" t="s">
        <v>55</v>
      </c>
    </row>
    <row r="5510" spans="1:22" ht="15.75" hidden="1" thickBot="1" x14ac:dyDescent="0.3">
      <c r="A5510" t="s">
        <v>7981</v>
      </c>
      <c r="B5510" s="6" t="s">
        <v>10255</v>
      </c>
      <c r="C5510" t="s">
        <v>1</v>
      </c>
      <c r="D5510" t="s">
        <v>7706</v>
      </c>
      <c r="E5510" t="s">
        <v>10329</v>
      </c>
      <c r="F5510" t="s">
        <v>10330</v>
      </c>
      <c r="G5510">
        <v>5705</v>
      </c>
      <c r="H5510">
        <v>5705</v>
      </c>
      <c r="I5510">
        <v>5705</v>
      </c>
      <c r="J5510">
        <v>5705</v>
      </c>
      <c r="K5510">
        <v>0</v>
      </c>
      <c r="L5510" s="2">
        <v>0</v>
      </c>
      <c r="M5510" s="2">
        <v>0</v>
      </c>
      <c r="N5510" s="2">
        <v>0</v>
      </c>
      <c r="O5510" s="2">
        <v>32</v>
      </c>
      <c r="P5510" s="2">
        <v>0</v>
      </c>
      <c r="Q5510" s="2">
        <v>0</v>
      </c>
      <c r="R5510" s="2">
        <v>0</v>
      </c>
      <c r="S5510" s="2">
        <v>0</v>
      </c>
      <c r="T5510" s="2">
        <v>0</v>
      </c>
      <c r="U5510" s="2">
        <v>32</v>
      </c>
      <c r="V5510" t="s">
        <v>55</v>
      </c>
    </row>
    <row r="5511" spans="1:22" ht="15.75" hidden="1" thickBot="1" x14ac:dyDescent="0.3">
      <c r="A5511" t="s">
        <v>7981</v>
      </c>
      <c r="B5511" s="6" t="s">
        <v>10255</v>
      </c>
      <c r="C5511" t="s">
        <v>1</v>
      </c>
      <c r="D5511" t="s">
        <v>7706</v>
      </c>
      <c r="E5511" t="s">
        <v>10329</v>
      </c>
      <c r="F5511" t="s">
        <v>10330</v>
      </c>
      <c r="G5511">
        <v>5704</v>
      </c>
      <c r="H5511">
        <v>5704</v>
      </c>
      <c r="I5511">
        <v>5704</v>
      </c>
      <c r="J5511">
        <v>5704</v>
      </c>
      <c r="K5511">
        <v>0</v>
      </c>
      <c r="L5511" s="2">
        <v>0</v>
      </c>
      <c r="M5511" s="2">
        <v>0</v>
      </c>
      <c r="N5511" s="2">
        <v>0</v>
      </c>
      <c r="O5511" s="2">
        <v>104</v>
      </c>
      <c r="P5511" s="2">
        <v>0</v>
      </c>
      <c r="Q5511" s="2">
        <v>0</v>
      </c>
      <c r="R5511" s="2">
        <v>0</v>
      </c>
      <c r="S5511" s="2">
        <v>0</v>
      </c>
      <c r="T5511" s="2">
        <v>0</v>
      </c>
      <c r="U5511" s="2">
        <v>104</v>
      </c>
      <c r="V5511" t="s">
        <v>55</v>
      </c>
    </row>
    <row r="5512" spans="1:22" ht="15.75" hidden="1" thickBot="1" x14ac:dyDescent="0.3">
      <c r="A5512" t="s">
        <v>7981</v>
      </c>
      <c r="B5512" s="6" t="s">
        <v>10255</v>
      </c>
      <c r="C5512" t="s">
        <v>1</v>
      </c>
      <c r="D5512" t="s">
        <v>7706</v>
      </c>
      <c r="E5512" t="s">
        <v>10329</v>
      </c>
      <c r="F5512" t="s">
        <v>10330</v>
      </c>
      <c r="G5512">
        <v>5703</v>
      </c>
      <c r="H5512">
        <v>5703</v>
      </c>
      <c r="I5512">
        <v>5703</v>
      </c>
      <c r="J5512">
        <v>5703</v>
      </c>
      <c r="K5512">
        <v>0</v>
      </c>
      <c r="L5512" s="2">
        <v>0</v>
      </c>
      <c r="M5512" s="2">
        <v>0</v>
      </c>
      <c r="N5512" s="2">
        <v>0</v>
      </c>
      <c r="O5512" s="2">
        <v>135</v>
      </c>
      <c r="P5512" s="2">
        <v>0</v>
      </c>
      <c r="Q5512" s="2">
        <v>0</v>
      </c>
      <c r="R5512" s="2">
        <v>0</v>
      </c>
      <c r="S5512" s="2">
        <v>0</v>
      </c>
      <c r="T5512" s="2">
        <v>0</v>
      </c>
      <c r="U5512" s="2">
        <v>135</v>
      </c>
      <c r="V5512" t="s">
        <v>55</v>
      </c>
    </row>
    <row r="5513" spans="1:22" ht="15.75" hidden="1" thickBot="1" x14ac:dyDescent="0.3">
      <c r="A5513" t="s">
        <v>7981</v>
      </c>
      <c r="B5513" s="6" t="s">
        <v>10255</v>
      </c>
      <c r="C5513" t="s">
        <v>1</v>
      </c>
      <c r="D5513" t="s">
        <v>7706</v>
      </c>
      <c r="E5513" t="s">
        <v>10329</v>
      </c>
      <c r="F5513" t="s">
        <v>10330</v>
      </c>
      <c r="G5513">
        <v>5702</v>
      </c>
      <c r="H5513">
        <v>5702</v>
      </c>
      <c r="I5513">
        <v>5702</v>
      </c>
      <c r="J5513">
        <v>5702</v>
      </c>
      <c r="K5513">
        <v>0</v>
      </c>
      <c r="L5513" s="2">
        <v>0</v>
      </c>
      <c r="M5513" s="2">
        <v>0</v>
      </c>
      <c r="N5513" s="2">
        <v>0</v>
      </c>
      <c r="O5513" s="2">
        <v>40</v>
      </c>
      <c r="P5513" s="2">
        <v>0</v>
      </c>
      <c r="Q5513" s="2">
        <v>0</v>
      </c>
      <c r="R5513" s="2">
        <v>0</v>
      </c>
      <c r="S5513" s="2">
        <v>0</v>
      </c>
      <c r="T5513" s="2">
        <v>0</v>
      </c>
      <c r="U5513" s="2">
        <v>40</v>
      </c>
      <c r="V5513" t="s">
        <v>55</v>
      </c>
    </row>
    <row r="5514" spans="1:22" ht="15.75" hidden="1" thickBot="1" x14ac:dyDescent="0.3">
      <c r="A5514" t="s">
        <v>7981</v>
      </c>
      <c r="B5514" s="6" t="s">
        <v>10255</v>
      </c>
      <c r="C5514" t="s">
        <v>1</v>
      </c>
      <c r="D5514" t="s">
        <v>7706</v>
      </c>
      <c r="E5514" t="s">
        <v>10329</v>
      </c>
      <c r="F5514" t="s">
        <v>10330</v>
      </c>
      <c r="G5514">
        <v>5701</v>
      </c>
      <c r="H5514">
        <v>5701</v>
      </c>
      <c r="I5514">
        <v>5701</v>
      </c>
      <c r="J5514">
        <v>5701</v>
      </c>
      <c r="K5514">
        <v>0</v>
      </c>
      <c r="L5514" s="2">
        <v>0</v>
      </c>
      <c r="M5514" s="2">
        <v>0</v>
      </c>
      <c r="N5514" s="2">
        <v>0</v>
      </c>
      <c r="O5514" s="2">
        <v>94.76</v>
      </c>
      <c r="P5514" s="2">
        <v>0</v>
      </c>
      <c r="Q5514" s="2">
        <v>0</v>
      </c>
      <c r="R5514" s="2">
        <v>0</v>
      </c>
      <c r="S5514" s="2">
        <v>0</v>
      </c>
      <c r="T5514" s="2">
        <v>0</v>
      </c>
      <c r="U5514" s="2">
        <v>94.76</v>
      </c>
      <c r="V5514" t="s">
        <v>55</v>
      </c>
    </row>
    <row r="5515" spans="1:22" ht="15.75" hidden="1" thickBot="1" x14ac:dyDescent="0.3">
      <c r="A5515" t="s">
        <v>7981</v>
      </c>
      <c r="B5515" s="6" t="s">
        <v>10255</v>
      </c>
      <c r="C5515" t="s">
        <v>1</v>
      </c>
      <c r="D5515" t="s">
        <v>7706</v>
      </c>
      <c r="E5515" t="s">
        <v>10329</v>
      </c>
      <c r="F5515" t="s">
        <v>10330</v>
      </c>
      <c r="G5515">
        <v>5700</v>
      </c>
      <c r="H5515">
        <v>5700</v>
      </c>
      <c r="I5515">
        <v>5700</v>
      </c>
      <c r="J5515">
        <v>5700</v>
      </c>
      <c r="K5515">
        <v>0</v>
      </c>
      <c r="L5515" s="2">
        <v>0</v>
      </c>
      <c r="M5515" s="2">
        <v>0</v>
      </c>
      <c r="N5515" s="2">
        <v>0</v>
      </c>
      <c r="O5515" s="2">
        <v>119.25</v>
      </c>
      <c r="P5515" s="2">
        <v>0</v>
      </c>
      <c r="Q5515" s="2">
        <v>0</v>
      </c>
      <c r="R5515" s="2">
        <v>0</v>
      </c>
      <c r="S5515" s="2">
        <v>0</v>
      </c>
      <c r="T5515" s="2">
        <v>0</v>
      </c>
      <c r="U5515" s="2">
        <v>119.25</v>
      </c>
      <c r="V5515" t="s">
        <v>55</v>
      </c>
    </row>
    <row r="5516" spans="1:22" ht="15.75" hidden="1" thickBot="1" x14ac:dyDescent="0.3">
      <c r="A5516" t="s">
        <v>7981</v>
      </c>
      <c r="B5516" s="6" t="s">
        <v>10255</v>
      </c>
      <c r="C5516" t="s">
        <v>1</v>
      </c>
      <c r="D5516" t="s">
        <v>7706</v>
      </c>
      <c r="E5516" t="s">
        <v>10329</v>
      </c>
      <c r="F5516" t="s">
        <v>10330</v>
      </c>
      <c r="G5516">
        <v>5699</v>
      </c>
      <c r="H5516">
        <v>5699</v>
      </c>
      <c r="I5516">
        <v>5699</v>
      </c>
      <c r="J5516">
        <v>5699</v>
      </c>
      <c r="K5516">
        <v>0</v>
      </c>
      <c r="L5516" s="2">
        <v>0</v>
      </c>
      <c r="M5516" s="2">
        <v>0</v>
      </c>
      <c r="N5516" s="2">
        <v>0</v>
      </c>
      <c r="O5516" s="2">
        <v>98</v>
      </c>
      <c r="P5516" s="2">
        <v>0</v>
      </c>
      <c r="Q5516" s="2">
        <v>0</v>
      </c>
      <c r="R5516" s="2">
        <v>0</v>
      </c>
      <c r="S5516" s="2">
        <v>0</v>
      </c>
      <c r="T5516" s="2">
        <v>0</v>
      </c>
      <c r="U5516" s="2">
        <v>98</v>
      </c>
      <c r="V5516" t="s">
        <v>55</v>
      </c>
    </row>
    <row r="5517" spans="1:22" ht="15.75" hidden="1" thickBot="1" x14ac:dyDescent="0.3">
      <c r="A5517" t="s">
        <v>7981</v>
      </c>
      <c r="B5517" s="6" t="s">
        <v>10255</v>
      </c>
      <c r="C5517" t="s">
        <v>1</v>
      </c>
      <c r="D5517" t="s">
        <v>7706</v>
      </c>
      <c r="E5517" t="s">
        <v>10329</v>
      </c>
      <c r="F5517" t="s">
        <v>10330</v>
      </c>
      <c r="G5517">
        <v>5698</v>
      </c>
      <c r="H5517">
        <v>5698</v>
      </c>
      <c r="I5517">
        <v>5698</v>
      </c>
      <c r="J5517">
        <v>5698</v>
      </c>
      <c r="K5517">
        <v>0</v>
      </c>
      <c r="L5517" s="2">
        <v>0</v>
      </c>
      <c r="M5517" s="2">
        <v>0</v>
      </c>
      <c r="N5517" s="2">
        <v>0</v>
      </c>
      <c r="O5517" s="2">
        <v>220</v>
      </c>
      <c r="P5517" s="2">
        <v>0</v>
      </c>
      <c r="Q5517" s="2">
        <v>0</v>
      </c>
      <c r="R5517" s="2">
        <v>0</v>
      </c>
      <c r="S5517" s="2">
        <v>0</v>
      </c>
      <c r="T5517" s="2">
        <v>0</v>
      </c>
      <c r="U5517" s="2">
        <v>220</v>
      </c>
      <c r="V5517" t="s">
        <v>55</v>
      </c>
    </row>
    <row r="5518" spans="1:22" ht="15.75" hidden="1" thickBot="1" x14ac:dyDescent="0.3">
      <c r="A5518" t="s">
        <v>7981</v>
      </c>
      <c r="B5518" s="6" t="s">
        <v>10255</v>
      </c>
      <c r="C5518" t="s">
        <v>1</v>
      </c>
      <c r="D5518" t="s">
        <v>7706</v>
      </c>
      <c r="E5518" t="s">
        <v>10329</v>
      </c>
      <c r="F5518" t="s">
        <v>10330</v>
      </c>
      <c r="G5518">
        <v>5697</v>
      </c>
      <c r="H5518">
        <v>5697</v>
      </c>
      <c r="I5518">
        <v>5697</v>
      </c>
      <c r="J5518">
        <v>5697</v>
      </c>
      <c r="K5518">
        <v>0</v>
      </c>
      <c r="L5518" s="2">
        <v>0</v>
      </c>
      <c r="M5518" s="2">
        <v>0</v>
      </c>
      <c r="N5518" s="2">
        <v>0</v>
      </c>
      <c r="O5518" s="2">
        <v>25.8</v>
      </c>
      <c r="P5518" s="2">
        <v>0</v>
      </c>
      <c r="Q5518" s="2">
        <v>0</v>
      </c>
      <c r="R5518" s="2">
        <v>0</v>
      </c>
      <c r="S5518" s="2">
        <v>0</v>
      </c>
      <c r="T5518" s="2">
        <v>0</v>
      </c>
      <c r="U5518" s="2">
        <v>25.8</v>
      </c>
      <c r="V5518" t="s">
        <v>55</v>
      </c>
    </row>
    <row r="5519" spans="1:22" ht="15.75" hidden="1" thickBot="1" x14ac:dyDescent="0.3">
      <c r="A5519" t="s">
        <v>7981</v>
      </c>
      <c r="B5519" s="6" t="s">
        <v>10255</v>
      </c>
      <c r="C5519" t="s">
        <v>1</v>
      </c>
      <c r="D5519" t="s">
        <v>7706</v>
      </c>
      <c r="E5519" t="s">
        <v>10329</v>
      </c>
      <c r="F5519" t="s">
        <v>10330</v>
      </c>
      <c r="G5519">
        <v>5696</v>
      </c>
      <c r="H5519">
        <v>5696</v>
      </c>
      <c r="I5519">
        <v>5696</v>
      </c>
      <c r="J5519">
        <v>5696</v>
      </c>
      <c r="K5519">
        <v>0</v>
      </c>
      <c r="L5519" s="2">
        <v>0</v>
      </c>
      <c r="M5519" s="2">
        <v>0</v>
      </c>
      <c r="N5519" s="2">
        <v>0</v>
      </c>
      <c r="O5519" s="2">
        <v>19.96</v>
      </c>
      <c r="P5519" s="2">
        <v>0</v>
      </c>
      <c r="Q5519" s="2">
        <v>0</v>
      </c>
      <c r="R5519" s="2">
        <v>0</v>
      </c>
      <c r="S5519" s="2">
        <v>0</v>
      </c>
      <c r="T5519" s="2">
        <v>0</v>
      </c>
      <c r="U5519" s="2">
        <v>19.96</v>
      </c>
      <c r="V5519" t="s">
        <v>55</v>
      </c>
    </row>
    <row r="5520" spans="1:22" ht="15.75" hidden="1" thickBot="1" x14ac:dyDescent="0.3">
      <c r="A5520" t="s">
        <v>7981</v>
      </c>
      <c r="B5520" s="6" t="s">
        <v>10255</v>
      </c>
      <c r="C5520" t="s">
        <v>1</v>
      </c>
      <c r="D5520" t="s">
        <v>7706</v>
      </c>
      <c r="E5520" t="s">
        <v>10329</v>
      </c>
      <c r="F5520" t="s">
        <v>10330</v>
      </c>
      <c r="G5520">
        <v>5695</v>
      </c>
      <c r="H5520">
        <v>5695</v>
      </c>
      <c r="I5520">
        <v>5695</v>
      </c>
      <c r="J5520">
        <v>5695</v>
      </c>
      <c r="K5520">
        <v>0</v>
      </c>
      <c r="L5520" s="2">
        <v>0</v>
      </c>
      <c r="M5520" s="2">
        <v>0</v>
      </c>
      <c r="N5520" s="2">
        <v>0</v>
      </c>
      <c r="O5520" s="2">
        <v>123.35</v>
      </c>
      <c r="P5520" s="2">
        <v>0</v>
      </c>
      <c r="Q5520" s="2">
        <v>0</v>
      </c>
      <c r="R5520" s="2">
        <v>0</v>
      </c>
      <c r="S5520" s="2">
        <v>0</v>
      </c>
      <c r="T5520" s="2">
        <v>0</v>
      </c>
      <c r="U5520" s="2">
        <v>123.35</v>
      </c>
      <c r="V5520" t="s">
        <v>55</v>
      </c>
    </row>
    <row r="5521" spans="1:22" ht="15.75" hidden="1" thickBot="1" x14ac:dyDescent="0.3">
      <c r="A5521" t="s">
        <v>7981</v>
      </c>
      <c r="B5521" s="6" t="s">
        <v>10255</v>
      </c>
      <c r="C5521" t="s">
        <v>1</v>
      </c>
      <c r="D5521" t="s">
        <v>7706</v>
      </c>
      <c r="E5521" t="s">
        <v>10329</v>
      </c>
      <c r="F5521" t="s">
        <v>10330</v>
      </c>
      <c r="G5521">
        <v>5694</v>
      </c>
      <c r="H5521">
        <v>5694</v>
      </c>
      <c r="I5521">
        <v>5694</v>
      </c>
      <c r="J5521">
        <v>5694</v>
      </c>
      <c r="K5521">
        <v>0</v>
      </c>
      <c r="L5521" s="2">
        <v>0</v>
      </c>
      <c r="M5521" s="2">
        <v>0</v>
      </c>
      <c r="N5521" s="2">
        <v>0</v>
      </c>
      <c r="O5521" s="2">
        <v>19.059999999999999</v>
      </c>
      <c r="P5521" s="2">
        <v>0</v>
      </c>
      <c r="Q5521" s="2">
        <v>0</v>
      </c>
      <c r="R5521" s="2">
        <v>0</v>
      </c>
      <c r="S5521" s="2">
        <v>0</v>
      </c>
      <c r="T5521" s="2">
        <v>0</v>
      </c>
      <c r="U5521" s="2">
        <v>19.059999999999999</v>
      </c>
      <c r="V5521" t="s">
        <v>55</v>
      </c>
    </row>
    <row r="5522" spans="1:22" ht="15.75" hidden="1" thickBot="1" x14ac:dyDescent="0.3">
      <c r="A5522" t="s">
        <v>7981</v>
      </c>
      <c r="B5522" s="6" t="s">
        <v>10255</v>
      </c>
      <c r="C5522" t="s">
        <v>1</v>
      </c>
      <c r="D5522" t="s">
        <v>7706</v>
      </c>
      <c r="E5522" t="s">
        <v>10329</v>
      </c>
      <c r="F5522" t="s">
        <v>10330</v>
      </c>
      <c r="G5522">
        <v>5693</v>
      </c>
      <c r="H5522">
        <v>5693</v>
      </c>
      <c r="I5522">
        <v>5693</v>
      </c>
      <c r="J5522">
        <v>5693</v>
      </c>
      <c r="K5522">
        <v>0</v>
      </c>
      <c r="L5522" s="2">
        <v>0</v>
      </c>
      <c r="M5522" s="2">
        <v>0</v>
      </c>
      <c r="N5522" s="2">
        <v>0</v>
      </c>
      <c r="O5522" s="2">
        <v>496.4</v>
      </c>
      <c r="P5522" s="2">
        <v>0</v>
      </c>
      <c r="Q5522" s="2">
        <v>0</v>
      </c>
      <c r="R5522" s="2">
        <v>0</v>
      </c>
      <c r="S5522" s="2">
        <v>0</v>
      </c>
      <c r="T5522" s="2">
        <v>0</v>
      </c>
      <c r="U5522" s="2">
        <v>496.4</v>
      </c>
      <c r="V5522" t="s">
        <v>55</v>
      </c>
    </row>
    <row r="5523" spans="1:22" ht="15.75" hidden="1" thickBot="1" x14ac:dyDescent="0.3">
      <c r="A5523" t="s">
        <v>7981</v>
      </c>
      <c r="B5523" s="6" t="s">
        <v>10255</v>
      </c>
      <c r="C5523" t="s">
        <v>1</v>
      </c>
      <c r="D5523" t="s">
        <v>7706</v>
      </c>
      <c r="E5523" t="s">
        <v>10329</v>
      </c>
      <c r="F5523" t="s">
        <v>10330</v>
      </c>
      <c r="G5523">
        <v>5692</v>
      </c>
      <c r="H5523">
        <v>5692</v>
      </c>
      <c r="I5523">
        <v>5692</v>
      </c>
      <c r="J5523">
        <v>5692</v>
      </c>
      <c r="K5523">
        <v>0</v>
      </c>
      <c r="L5523" s="2">
        <v>0</v>
      </c>
      <c r="M5523" s="2">
        <v>0</v>
      </c>
      <c r="N5523" s="2">
        <v>0</v>
      </c>
      <c r="O5523" s="2">
        <v>19.8</v>
      </c>
      <c r="P5523" s="2">
        <v>0</v>
      </c>
      <c r="Q5523" s="2">
        <v>0</v>
      </c>
      <c r="R5523" s="2">
        <v>0</v>
      </c>
      <c r="S5523" s="2">
        <v>0</v>
      </c>
      <c r="T5523" s="2">
        <v>0</v>
      </c>
      <c r="U5523" s="2">
        <v>19.8</v>
      </c>
      <c r="V5523" t="s">
        <v>55</v>
      </c>
    </row>
    <row r="5524" spans="1:22" ht="15.75" hidden="1" thickBot="1" x14ac:dyDescent="0.3">
      <c r="A5524" t="s">
        <v>7981</v>
      </c>
      <c r="B5524" s="6" t="s">
        <v>10255</v>
      </c>
      <c r="C5524" t="s">
        <v>1</v>
      </c>
      <c r="D5524" t="s">
        <v>7706</v>
      </c>
      <c r="E5524" t="s">
        <v>10329</v>
      </c>
      <c r="F5524" t="s">
        <v>10330</v>
      </c>
      <c r="G5524">
        <v>5691</v>
      </c>
      <c r="H5524">
        <v>5691</v>
      </c>
      <c r="I5524">
        <v>5691</v>
      </c>
      <c r="J5524">
        <v>5691</v>
      </c>
      <c r="K5524">
        <v>0</v>
      </c>
      <c r="L5524" s="2">
        <v>0</v>
      </c>
      <c r="M5524" s="2">
        <v>0</v>
      </c>
      <c r="N5524" s="2">
        <v>0</v>
      </c>
      <c r="O5524" s="2">
        <v>45.6</v>
      </c>
      <c r="P5524" s="2">
        <v>0</v>
      </c>
      <c r="Q5524" s="2">
        <v>0</v>
      </c>
      <c r="R5524" s="2">
        <v>0</v>
      </c>
      <c r="S5524" s="2">
        <v>0</v>
      </c>
      <c r="T5524" s="2">
        <v>0</v>
      </c>
      <c r="U5524" s="2">
        <v>45.6</v>
      </c>
      <c r="V5524" t="s">
        <v>55</v>
      </c>
    </row>
    <row r="5525" spans="1:22" ht="15.75" hidden="1" thickBot="1" x14ac:dyDescent="0.3">
      <c r="A5525" t="s">
        <v>7981</v>
      </c>
      <c r="B5525" s="6" t="s">
        <v>10255</v>
      </c>
      <c r="C5525" t="s">
        <v>1</v>
      </c>
      <c r="D5525" t="s">
        <v>7706</v>
      </c>
      <c r="E5525" t="s">
        <v>10329</v>
      </c>
      <c r="F5525" t="s">
        <v>10330</v>
      </c>
      <c r="G5525">
        <v>5690</v>
      </c>
      <c r="H5525">
        <v>5690</v>
      </c>
      <c r="I5525">
        <v>5690</v>
      </c>
      <c r="J5525">
        <v>5690</v>
      </c>
      <c r="K5525">
        <v>0</v>
      </c>
      <c r="L5525" s="2">
        <v>0</v>
      </c>
      <c r="M5525" s="2">
        <v>0</v>
      </c>
      <c r="N5525" s="2">
        <v>0</v>
      </c>
      <c r="O5525" s="2">
        <v>53.4</v>
      </c>
      <c r="P5525" s="2">
        <v>0</v>
      </c>
      <c r="Q5525" s="2">
        <v>0</v>
      </c>
      <c r="R5525" s="2">
        <v>0</v>
      </c>
      <c r="S5525" s="2">
        <v>0</v>
      </c>
      <c r="T5525" s="2">
        <v>0</v>
      </c>
      <c r="U5525" s="2">
        <v>53.4</v>
      </c>
      <c r="V5525" t="s">
        <v>55</v>
      </c>
    </row>
    <row r="5526" spans="1:22" ht="15.75" hidden="1" thickBot="1" x14ac:dyDescent="0.3">
      <c r="A5526" t="s">
        <v>7981</v>
      </c>
      <c r="B5526" s="6" t="s">
        <v>10255</v>
      </c>
      <c r="C5526" t="s">
        <v>1</v>
      </c>
      <c r="D5526" t="s">
        <v>7706</v>
      </c>
      <c r="E5526" t="s">
        <v>10329</v>
      </c>
      <c r="F5526" t="s">
        <v>10330</v>
      </c>
      <c r="G5526">
        <v>5689</v>
      </c>
      <c r="H5526">
        <v>5689</v>
      </c>
      <c r="I5526">
        <v>5689</v>
      </c>
      <c r="J5526">
        <v>5689</v>
      </c>
      <c r="K5526">
        <v>0</v>
      </c>
      <c r="L5526" s="2">
        <v>0</v>
      </c>
      <c r="M5526" s="2">
        <v>0</v>
      </c>
      <c r="N5526" s="2">
        <v>0</v>
      </c>
      <c r="O5526" s="2">
        <v>9</v>
      </c>
      <c r="P5526" s="2">
        <v>0</v>
      </c>
      <c r="Q5526" s="2">
        <v>0</v>
      </c>
      <c r="R5526" s="2">
        <v>0</v>
      </c>
      <c r="S5526" s="2">
        <v>0</v>
      </c>
      <c r="T5526" s="2">
        <v>0</v>
      </c>
      <c r="U5526" s="2">
        <v>9</v>
      </c>
      <c r="V5526" t="s">
        <v>55</v>
      </c>
    </row>
    <row r="5527" spans="1:22" ht="15.75" hidden="1" thickBot="1" x14ac:dyDescent="0.3">
      <c r="A5527" t="s">
        <v>7981</v>
      </c>
      <c r="B5527" s="6" t="s">
        <v>10255</v>
      </c>
      <c r="C5527" t="s">
        <v>1</v>
      </c>
      <c r="D5527" t="s">
        <v>7706</v>
      </c>
      <c r="E5527" t="s">
        <v>10329</v>
      </c>
      <c r="F5527" t="s">
        <v>10330</v>
      </c>
      <c r="G5527">
        <v>5688</v>
      </c>
      <c r="H5527">
        <v>5688</v>
      </c>
      <c r="I5527">
        <v>5688</v>
      </c>
      <c r="J5527">
        <v>5688</v>
      </c>
      <c r="K5527">
        <v>0</v>
      </c>
      <c r="L5527" s="2">
        <v>0</v>
      </c>
      <c r="M5527" s="2">
        <v>0</v>
      </c>
      <c r="N5527" s="2">
        <v>0</v>
      </c>
      <c r="O5527" s="2">
        <v>33.42</v>
      </c>
      <c r="P5527" s="2">
        <v>0</v>
      </c>
      <c r="Q5527" s="2">
        <v>0</v>
      </c>
      <c r="R5527" s="2">
        <v>0</v>
      </c>
      <c r="S5527" s="2">
        <v>0</v>
      </c>
      <c r="T5527" s="2">
        <v>0</v>
      </c>
      <c r="U5527" s="2">
        <v>33.42</v>
      </c>
      <c r="V5527" t="s">
        <v>55</v>
      </c>
    </row>
    <row r="5528" spans="1:22" ht="15.75" hidden="1" thickBot="1" x14ac:dyDescent="0.3">
      <c r="A5528" t="s">
        <v>7981</v>
      </c>
      <c r="B5528" s="6" t="s">
        <v>10255</v>
      </c>
      <c r="C5528" t="s">
        <v>1</v>
      </c>
      <c r="D5528" t="s">
        <v>7706</v>
      </c>
      <c r="E5528" t="s">
        <v>10329</v>
      </c>
      <c r="F5528" t="s">
        <v>10330</v>
      </c>
      <c r="G5528">
        <v>5687</v>
      </c>
      <c r="H5528">
        <v>5687</v>
      </c>
      <c r="I5528">
        <v>5687</v>
      </c>
      <c r="J5528">
        <v>5687</v>
      </c>
      <c r="K5528">
        <v>0</v>
      </c>
      <c r="L5528" s="2">
        <v>0</v>
      </c>
      <c r="M5528" s="2">
        <v>0</v>
      </c>
      <c r="N5528" s="2">
        <v>0</v>
      </c>
      <c r="O5528" s="2">
        <v>474</v>
      </c>
      <c r="P5528" s="2">
        <v>0</v>
      </c>
      <c r="Q5528" s="2">
        <v>0</v>
      </c>
      <c r="R5528" s="2">
        <v>0</v>
      </c>
      <c r="S5528" s="2">
        <v>0</v>
      </c>
      <c r="T5528" s="2">
        <v>0</v>
      </c>
      <c r="U5528" s="2">
        <v>474</v>
      </c>
      <c r="V5528" t="s">
        <v>55</v>
      </c>
    </row>
    <row r="5529" spans="1:22" ht="15.75" hidden="1" thickBot="1" x14ac:dyDescent="0.3">
      <c r="A5529" t="s">
        <v>7981</v>
      </c>
      <c r="B5529" s="6" t="s">
        <v>10255</v>
      </c>
      <c r="C5529" t="s">
        <v>1</v>
      </c>
      <c r="D5529" t="s">
        <v>7706</v>
      </c>
      <c r="E5529" t="s">
        <v>10329</v>
      </c>
      <c r="F5529" t="s">
        <v>10330</v>
      </c>
      <c r="G5529">
        <v>5686</v>
      </c>
      <c r="H5529">
        <v>5686</v>
      </c>
      <c r="I5529">
        <v>5686</v>
      </c>
      <c r="J5529">
        <v>5686</v>
      </c>
      <c r="K5529">
        <v>0</v>
      </c>
      <c r="L5529" s="2">
        <v>0</v>
      </c>
      <c r="M5529" s="2">
        <v>0</v>
      </c>
      <c r="N5529" s="2">
        <v>0</v>
      </c>
      <c r="O5529" s="2">
        <v>45</v>
      </c>
      <c r="P5529" s="2">
        <v>0</v>
      </c>
      <c r="Q5529" s="2">
        <v>0</v>
      </c>
      <c r="R5529" s="2">
        <v>0</v>
      </c>
      <c r="S5529" s="2">
        <v>0</v>
      </c>
      <c r="T5529" s="2">
        <v>0</v>
      </c>
      <c r="U5529" s="2">
        <v>45</v>
      </c>
      <c r="V5529" t="s">
        <v>55</v>
      </c>
    </row>
    <row r="5530" spans="1:22" ht="15.75" hidden="1" thickBot="1" x14ac:dyDescent="0.3">
      <c r="A5530" t="s">
        <v>7981</v>
      </c>
      <c r="B5530" s="6" t="s">
        <v>10255</v>
      </c>
      <c r="C5530" t="s">
        <v>1</v>
      </c>
      <c r="D5530" t="s">
        <v>7706</v>
      </c>
      <c r="E5530" t="s">
        <v>10329</v>
      </c>
      <c r="F5530" t="s">
        <v>10330</v>
      </c>
      <c r="G5530">
        <v>5685</v>
      </c>
      <c r="H5530">
        <v>5685</v>
      </c>
      <c r="I5530">
        <v>5685</v>
      </c>
      <c r="J5530">
        <v>5685</v>
      </c>
      <c r="K5530">
        <v>0</v>
      </c>
      <c r="L5530" s="2">
        <v>0</v>
      </c>
      <c r="M5530" s="2">
        <v>0</v>
      </c>
      <c r="N5530" s="2">
        <v>0</v>
      </c>
      <c r="O5530" s="2">
        <v>366.75</v>
      </c>
      <c r="P5530" s="2">
        <v>0</v>
      </c>
      <c r="Q5530" s="2">
        <v>0</v>
      </c>
      <c r="R5530" s="2">
        <v>0</v>
      </c>
      <c r="S5530" s="2">
        <v>0</v>
      </c>
      <c r="T5530" s="2">
        <v>0</v>
      </c>
      <c r="U5530" s="2">
        <v>366.75</v>
      </c>
      <c r="V5530" t="s">
        <v>55</v>
      </c>
    </row>
    <row r="5531" spans="1:22" ht="15.75" hidden="1" thickBot="1" x14ac:dyDescent="0.3">
      <c r="A5531" t="s">
        <v>7981</v>
      </c>
      <c r="B5531" s="6" t="s">
        <v>10255</v>
      </c>
      <c r="C5531" t="s">
        <v>1</v>
      </c>
      <c r="D5531" t="s">
        <v>7706</v>
      </c>
      <c r="E5531" t="s">
        <v>10329</v>
      </c>
      <c r="F5531" t="s">
        <v>10330</v>
      </c>
      <c r="G5531">
        <v>5684</v>
      </c>
      <c r="H5531">
        <v>5684</v>
      </c>
      <c r="I5531">
        <v>5684</v>
      </c>
      <c r="J5531">
        <v>5684</v>
      </c>
      <c r="K5531">
        <v>0</v>
      </c>
      <c r="L5531" s="2">
        <v>0</v>
      </c>
      <c r="M5531" s="2">
        <v>0</v>
      </c>
      <c r="N5531" s="2">
        <v>0</v>
      </c>
      <c r="O5531" s="2">
        <v>30</v>
      </c>
      <c r="P5531" s="2">
        <v>0</v>
      </c>
      <c r="Q5531" s="2">
        <v>0</v>
      </c>
      <c r="R5531" s="2">
        <v>0</v>
      </c>
      <c r="S5531" s="2">
        <v>0</v>
      </c>
      <c r="T5531" s="2">
        <v>0</v>
      </c>
      <c r="U5531" s="2">
        <v>30</v>
      </c>
      <c r="V5531" t="s">
        <v>55</v>
      </c>
    </row>
    <row r="5532" spans="1:22" ht="15.75" hidden="1" thickBot="1" x14ac:dyDescent="0.3">
      <c r="A5532" t="s">
        <v>7981</v>
      </c>
      <c r="B5532" s="6" t="s">
        <v>10255</v>
      </c>
      <c r="C5532" t="s">
        <v>1</v>
      </c>
      <c r="D5532" t="s">
        <v>7706</v>
      </c>
      <c r="E5532" t="s">
        <v>10329</v>
      </c>
      <c r="F5532" t="s">
        <v>10330</v>
      </c>
      <c r="G5532">
        <v>5683</v>
      </c>
      <c r="H5532">
        <v>5683</v>
      </c>
      <c r="I5532">
        <v>5683</v>
      </c>
      <c r="J5532">
        <v>5683</v>
      </c>
      <c r="K5532">
        <v>0</v>
      </c>
      <c r="L5532" s="2">
        <v>0</v>
      </c>
      <c r="M5532" s="2">
        <v>0</v>
      </c>
      <c r="N5532" s="2">
        <v>0</v>
      </c>
      <c r="O5532" s="2">
        <v>55</v>
      </c>
      <c r="P5532" s="2">
        <v>0</v>
      </c>
      <c r="Q5532" s="2">
        <v>0</v>
      </c>
      <c r="R5532" s="2">
        <v>0</v>
      </c>
      <c r="S5532" s="2">
        <v>0</v>
      </c>
      <c r="T5532" s="2">
        <v>0</v>
      </c>
      <c r="U5532" s="2">
        <v>55</v>
      </c>
      <c r="V5532" t="s">
        <v>55</v>
      </c>
    </row>
    <row r="5533" spans="1:22" ht="15.75" hidden="1" thickBot="1" x14ac:dyDescent="0.3">
      <c r="A5533" t="s">
        <v>7981</v>
      </c>
      <c r="B5533" s="6" t="s">
        <v>10255</v>
      </c>
      <c r="C5533" t="s">
        <v>1</v>
      </c>
      <c r="D5533" t="s">
        <v>7706</v>
      </c>
      <c r="E5533" t="s">
        <v>10329</v>
      </c>
      <c r="F5533" t="s">
        <v>10330</v>
      </c>
      <c r="G5533">
        <v>5682</v>
      </c>
      <c r="H5533">
        <v>5682</v>
      </c>
      <c r="I5533">
        <v>5682</v>
      </c>
      <c r="J5533">
        <v>5682</v>
      </c>
      <c r="K5533">
        <v>0</v>
      </c>
      <c r="L5533" s="2">
        <v>0</v>
      </c>
      <c r="M5533" s="2">
        <v>0</v>
      </c>
      <c r="N5533" s="2">
        <v>0</v>
      </c>
      <c r="O5533" s="2">
        <v>61</v>
      </c>
      <c r="P5533" s="2">
        <v>0</v>
      </c>
      <c r="Q5533" s="2">
        <v>0</v>
      </c>
      <c r="R5533" s="2">
        <v>0</v>
      </c>
      <c r="S5533" s="2">
        <v>0</v>
      </c>
      <c r="T5533" s="2">
        <v>0</v>
      </c>
      <c r="U5533" s="2">
        <v>61</v>
      </c>
      <c r="V5533" t="s">
        <v>55</v>
      </c>
    </row>
    <row r="5534" spans="1:22" ht="15.75" hidden="1" thickBot="1" x14ac:dyDescent="0.3">
      <c r="A5534" t="s">
        <v>7981</v>
      </c>
      <c r="B5534" s="6" t="s">
        <v>10244</v>
      </c>
      <c r="C5534" t="s">
        <v>1</v>
      </c>
      <c r="D5534" t="s">
        <v>7706</v>
      </c>
      <c r="E5534" t="s">
        <v>10329</v>
      </c>
      <c r="F5534" t="s">
        <v>10330</v>
      </c>
      <c r="G5534">
        <v>5681</v>
      </c>
      <c r="H5534">
        <v>5681</v>
      </c>
      <c r="I5534">
        <v>5681</v>
      </c>
      <c r="J5534">
        <v>5681</v>
      </c>
      <c r="K5534">
        <v>0</v>
      </c>
      <c r="L5534" s="2">
        <v>0</v>
      </c>
      <c r="M5534" s="2">
        <v>0</v>
      </c>
      <c r="N5534" s="2">
        <v>0</v>
      </c>
      <c r="O5534" s="2">
        <v>52.5</v>
      </c>
      <c r="P5534" s="2">
        <v>0</v>
      </c>
      <c r="Q5534" s="2">
        <v>0</v>
      </c>
      <c r="R5534" s="2">
        <v>0</v>
      </c>
      <c r="S5534" s="2">
        <v>0</v>
      </c>
      <c r="T5534" s="2">
        <v>0</v>
      </c>
      <c r="U5534" s="2">
        <v>52.5</v>
      </c>
      <c r="V5534" t="s">
        <v>55</v>
      </c>
    </row>
    <row r="5535" spans="1:22" ht="15.75" hidden="1" thickBot="1" x14ac:dyDescent="0.3">
      <c r="A5535" t="s">
        <v>7981</v>
      </c>
      <c r="B5535" s="6" t="s">
        <v>10244</v>
      </c>
      <c r="C5535" t="s">
        <v>1</v>
      </c>
      <c r="D5535" t="s">
        <v>7706</v>
      </c>
      <c r="E5535" t="s">
        <v>10329</v>
      </c>
      <c r="F5535" t="s">
        <v>10330</v>
      </c>
      <c r="G5535">
        <v>5680</v>
      </c>
      <c r="H5535">
        <v>5680</v>
      </c>
      <c r="I5535">
        <v>5680</v>
      </c>
      <c r="J5535">
        <v>5680</v>
      </c>
      <c r="K5535">
        <v>0</v>
      </c>
      <c r="L5535" s="2">
        <v>0</v>
      </c>
      <c r="M5535" s="2">
        <v>0</v>
      </c>
      <c r="N5535" s="2">
        <v>0</v>
      </c>
      <c r="O5535" s="2">
        <v>298</v>
      </c>
      <c r="P5535" s="2">
        <v>0</v>
      </c>
      <c r="Q5535" s="2">
        <v>0</v>
      </c>
      <c r="R5535" s="2">
        <v>0</v>
      </c>
      <c r="S5535" s="2">
        <v>0</v>
      </c>
      <c r="T5535" s="2">
        <v>0</v>
      </c>
      <c r="U5535" s="2">
        <v>298</v>
      </c>
      <c r="V5535" t="s">
        <v>55</v>
      </c>
    </row>
    <row r="5536" spans="1:22" ht="15.75" hidden="1" thickBot="1" x14ac:dyDescent="0.3">
      <c r="A5536" t="s">
        <v>7981</v>
      </c>
      <c r="B5536" s="6" t="s">
        <v>10244</v>
      </c>
      <c r="C5536" t="s">
        <v>1</v>
      </c>
      <c r="D5536" t="s">
        <v>7706</v>
      </c>
      <c r="E5536" t="s">
        <v>10329</v>
      </c>
      <c r="F5536" t="s">
        <v>10330</v>
      </c>
      <c r="G5536">
        <v>5679</v>
      </c>
      <c r="H5536">
        <v>5679</v>
      </c>
      <c r="I5536">
        <v>5679</v>
      </c>
      <c r="J5536">
        <v>5679</v>
      </c>
      <c r="K5536">
        <v>0</v>
      </c>
      <c r="L5536" s="2">
        <v>0</v>
      </c>
      <c r="M5536" s="2">
        <v>0</v>
      </c>
      <c r="N5536" s="2">
        <v>0</v>
      </c>
      <c r="O5536" s="2">
        <v>23.75</v>
      </c>
      <c r="P5536" s="2">
        <v>0</v>
      </c>
      <c r="Q5536" s="2">
        <v>0</v>
      </c>
      <c r="R5536" s="2">
        <v>0</v>
      </c>
      <c r="S5536" s="2">
        <v>0</v>
      </c>
      <c r="T5536" s="2">
        <v>0</v>
      </c>
      <c r="U5536" s="2">
        <v>23.75</v>
      </c>
      <c r="V5536" t="s">
        <v>55</v>
      </c>
    </row>
    <row r="5537" spans="1:22" ht="15.75" hidden="1" thickBot="1" x14ac:dyDescent="0.3">
      <c r="A5537" t="s">
        <v>7981</v>
      </c>
      <c r="B5537" s="6" t="s">
        <v>10244</v>
      </c>
      <c r="C5537" t="s">
        <v>1</v>
      </c>
      <c r="D5537" t="s">
        <v>7706</v>
      </c>
      <c r="E5537" t="s">
        <v>10329</v>
      </c>
      <c r="F5537" t="s">
        <v>10330</v>
      </c>
      <c r="G5537">
        <v>5678</v>
      </c>
      <c r="H5537">
        <v>5678</v>
      </c>
      <c r="I5537">
        <v>5678</v>
      </c>
      <c r="J5537">
        <v>5678</v>
      </c>
      <c r="K5537">
        <v>0</v>
      </c>
      <c r="L5537" s="2">
        <v>0</v>
      </c>
      <c r="M5537" s="2">
        <v>0</v>
      </c>
      <c r="N5537" s="2">
        <v>0</v>
      </c>
      <c r="O5537" s="2">
        <v>298</v>
      </c>
      <c r="P5537" s="2">
        <v>0</v>
      </c>
      <c r="Q5537" s="2">
        <v>0</v>
      </c>
      <c r="R5537" s="2">
        <v>0</v>
      </c>
      <c r="S5537" s="2">
        <v>0</v>
      </c>
      <c r="T5537" s="2">
        <v>0</v>
      </c>
      <c r="U5537" s="2">
        <v>298</v>
      </c>
      <c r="V5537" t="s">
        <v>55</v>
      </c>
    </row>
    <row r="5538" spans="1:22" ht="15.75" hidden="1" thickBot="1" x14ac:dyDescent="0.3">
      <c r="A5538" t="s">
        <v>7981</v>
      </c>
      <c r="B5538" s="6" t="s">
        <v>10244</v>
      </c>
      <c r="C5538" t="s">
        <v>1</v>
      </c>
      <c r="D5538" t="s">
        <v>7706</v>
      </c>
      <c r="E5538" t="s">
        <v>10329</v>
      </c>
      <c r="F5538" t="s">
        <v>10330</v>
      </c>
      <c r="G5538">
        <v>5677</v>
      </c>
      <c r="H5538">
        <v>5677</v>
      </c>
      <c r="I5538">
        <v>5677</v>
      </c>
      <c r="J5538">
        <v>5677</v>
      </c>
      <c r="K5538">
        <v>0</v>
      </c>
      <c r="L5538" s="2">
        <v>0</v>
      </c>
      <c r="M5538" s="2">
        <v>0</v>
      </c>
      <c r="N5538" s="2">
        <v>0</v>
      </c>
      <c r="O5538" s="2">
        <v>70</v>
      </c>
      <c r="P5538" s="2">
        <v>0</v>
      </c>
      <c r="Q5538" s="2">
        <v>0</v>
      </c>
      <c r="R5538" s="2">
        <v>0</v>
      </c>
      <c r="S5538" s="2">
        <v>0</v>
      </c>
      <c r="T5538" s="2">
        <v>0</v>
      </c>
      <c r="U5538" s="2">
        <v>70</v>
      </c>
      <c r="V5538" t="s">
        <v>55</v>
      </c>
    </row>
    <row r="5539" spans="1:22" ht="15.75" hidden="1" thickBot="1" x14ac:dyDescent="0.3">
      <c r="A5539" t="s">
        <v>7981</v>
      </c>
      <c r="B5539" s="6" t="s">
        <v>10244</v>
      </c>
      <c r="C5539" t="s">
        <v>1</v>
      </c>
      <c r="D5539" t="s">
        <v>7706</v>
      </c>
      <c r="E5539" t="s">
        <v>10329</v>
      </c>
      <c r="F5539" t="s">
        <v>10330</v>
      </c>
      <c r="G5539">
        <v>5676</v>
      </c>
      <c r="H5539">
        <v>5676</v>
      </c>
      <c r="I5539">
        <v>5676</v>
      </c>
      <c r="J5539">
        <v>5676</v>
      </c>
      <c r="K5539">
        <v>0</v>
      </c>
      <c r="L5539" s="2">
        <v>0</v>
      </c>
      <c r="M5539" s="2">
        <v>0</v>
      </c>
      <c r="N5539" s="2">
        <v>0</v>
      </c>
      <c r="O5539" s="2">
        <v>35.53</v>
      </c>
      <c r="P5539" s="2">
        <v>0</v>
      </c>
      <c r="Q5539" s="2">
        <v>0</v>
      </c>
      <c r="R5539" s="2">
        <v>0</v>
      </c>
      <c r="S5539" s="2">
        <v>0</v>
      </c>
      <c r="T5539" s="2">
        <v>0</v>
      </c>
      <c r="U5539" s="2">
        <v>35.53</v>
      </c>
      <c r="V5539" t="s">
        <v>55</v>
      </c>
    </row>
    <row r="5540" spans="1:22" ht="15.75" hidden="1" thickBot="1" x14ac:dyDescent="0.3">
      <c r="A5540" t="s">
        <v>7981</v>
      </c>
      <c r="B5540" s="6" t="s">
        <v>10244</v>
      </c>
      <c r="C5540" t="s">
        <v>1</v>
      </c>
      <c r="D5540" t="s">
        <v>7706</v>
      </c>
      <c r="E5540" t="s">
        <v>10329</v>
      </c>
      <c r="F5540" t="s">
        <v>10330</v>
      </c>
      <c r="G5540">
        <v>5675</v>
      </c>
      <c r="H5540">
        <v>5675</v>
      </c>
      <c r="I5540">
        <v>5675</v>
      </c>
      <c r="J5540">
        <v>5675</v>
      </c>
      <c r="K5540">
        <v>0</v>
      </c>
      <c r="L5540" s="2">
        <v>0</v>
      </c>
      <c r="M5540" s="2">
        <v>0</v>
      </c>
      <c r="N5540" s="2">
        <v>0</v>
      </c>
      <c r="O5540" s="2">
        <v>138</v>
      </c>
      <c r="P5540" s="2">
        <v>0</v>
      </c>
      <c r="Q5540" s="2">
        <v>0</v>
      </c>
      <c r="R5540" s="2">
        <v>0</v>
      </c>
      <c r="S5540" s="2">
        <v>0</v>
      </c>
      <c r="T5540" s="2">
        <v>0</v>
      </c>
      <c r="U5540" s="2">
        <v>138</v>
      </c>
      <c r="V5540" t="s">
        <v>55</v>
      </c>
    </row>
    <row r="5541" spans="1:22" ht="15.75" hidden="1" thickBot="1" x14ac:dyDescent="0.3">
      <c r="A5541" t="s">
        <v>7981</v>
      </c>
      <c r="B5541" s="6" t="s">
        <v>10244</v>
      </c>
      <c r="C5541" t="s">
        <v>1</v>
      </c>
      <c r="D5541" t="s">
        <v>7706</v>
      </c>
      <c r="E5541" t="s">
        <v>10329</v>
      </c>
      <c r="F5541" t="s">
        <v>10330</v>
      </c>
      <c r="G5541">
        <v>5674</v>
      </c>
      <c r="H5541">
        <v>5674</v>
      </c>
      <c r="I5541">
        <v>5674</v>
      </c>
      <c r="J5541">
        <v>5674</v>
      </c>
      <c r="K5541">
        <v>0</v>
      </c>
      <c r="L5541" s="2">
        <v>0</v>
      </c>
      <c r="M5541" s="2">
        <v>0</v>
      </c>
      <c r="N5541" s="2">
        <v>0</v>
      </c>
      <c r="O5541" s="2">
        <v>900</v>
      </c>
      <c r="P5541" s="2">
        <v>0</v>
      </c>
      <c r="Q5541" s="2">
        <v>0</v>
      </c>
      <c r="R5541" s="2">
        <v>0</v>
      </c>
      <c r="S5541" s="2">
        <v>0</v>
      </c>
      <c r="T5541" s="2">
        <v>0</v>
      </c>
      <c r="U5541" s="2">
        <v>900</v>
      </c>
      <c r="V5541" t="s">
        <v>55</v>
      </c>
    </row>
    <row r="5542" spans="1:22" ht="15.75" hidden="1" thickBot="1" x14ac:dyDescent="0.3">
      <c r="A5542" t="s">
        <v>7981</v>
      </c>
      <c r="B5542" s="6" t="s">
        <v>10244</v>
      </c>
      <c r="C5542" t="s">
        <v>1</v>
      </c>
      <c r="D5542" t="s">
        <v>7706</v>
      </c>
      <c r="E5542" t="s">
        <v>10329</v>
      </c>
      <c r="F5542" t="s">
        <v>10330</v>
      </c>
      <c r="G5542">
        <v>5673</v>
      </c>
      <c r="H5542">
        <v>5673</v>
      </c>
      <c r="I5542">
        <v>5673</v>
      </c>
      <c r="J5542">
        <v>5673</v>
      </c>
      <c r="K5542">
        <v>0</v>
      </c>
      <c r="L5542" s="2">
        <v>0</v>
      </c>
      <c r="M5542" s="2">
        <v>0</v>
      </c>
      <c r="N5542" s="2">
        <v>0</v>
      </c>
      <c r="O5542" s="2">
        <v>52.5</v>
      </c>
      <c r="P5542" s="2">
        <v>0</v>
      </c>
      <c r="Q5542" s="2">
        <v>0</v>
      </c>
      <c r="R5542" s="2">
        <v>0</v>
      </c>
      <c r="S5542" s="2">
        <v>0</v>
      </c>
      <c r="T5542" s="2">
        <v>0</v>
      </c>
      <c r="U5542" s="2">
        <v>52.5</v>
      </c>
      <c r="V5542" t="s">
        <v>55</v>
      </c>
    </row>
    <row r="5543" spans="1:22" ht="15.75" hidden="1" thickBot="1" x14ac:dyDescent="0.3">
      <c r="A5543" t="s">
        <v>7981</v>
      </c>
      <c r="B5543" s="6" t="s">
        <v>10244</v>
      </c>
      <c r="C5543" t="s">
        <v>1</v>
      </c>
      <c r="D5543" t="s">
        <v>7706</v>
      </c>
      <c r="E5543" t="s">
        <v>10329</v>
      </c>
      <c r="F5543" t="s">
        <v>10330</v>
      </c>
      <c r="G5543">
        <v>5672</v>
      </c>
      <c r="H5543">
        <v>5672</v>
      </c>
      <c r="I5543">
        <v>5672</v>
      </c>
      <c r="J5543">
        <v>5672</v>
      </c>
      <c r="K5543">
        <v>0</v>
      </c>
      <c r="L5543" s="2">
        <v>0</v>
      </c>
      <c r="M5543" s="2">
        <v>0</v>
      </c>
      <c r="N5543" s="2">
        <v>0</v>
      </c>
      <c r="O5543" s="2">
        <v>422</v>
      </c>
      <c r="P5543" s="2">
        <v>0</v>
      </c>
      <c r="Q5543" s="2">
        <v>0</v>
      </c>
      <c r="R5543" s="2">
        <v>0</v>
      </c>
      <c r="S5543" s="2">
        <v>0</v>
      </c>
      <c r="T5543" s="2">
        <v>0</v>
      </c>
      <c r="U5543" s="2">
        <v>422</v>
      </c>
      <c r="V5543" t="s">
        <v>55</v>
      </c>
    </row>
    <row r="5544" spans="1:22" ht="15.75" hidden="1" thickBot="1" x14ac:dyDescent="0.3">
      <c r="A5544" t="s">
        <v>7981</v>
      </c>
      <c r="B5544" s="6" t="s">
        <v>10244</v>
      </c>
      <c r="C5544" t="s">
        <v>1</v>
      </c>
      <c r="D5544" t="s">
        <v>7706</v>
      </c>
      <c r="E5544" t="s">
        <v>10329</v>
      </c>
      <c r="F5544" t="s">
        <v>10330</v>
      </c>
      <c r="G5544">
        <v>5671</v>
      </c>
      <c r="H5544">
        <v>5671</v>
      </c>
      <c r="I5544">
        <v>5671</v>
      </c>
      <c r="J5544">
        <v>5671</v>
      </c>
      <c r="K5544">
        <v>0</v>
      </c>
      <c r="L5544" s="2">
        <v>0</v>
      </c>
      <c r="M5544" s="2">
        <v>0</v>
      </c>
      <c r="N5544" s="2">
        <v>0</v>
      </c>
      <c r="O5544" s="2">
        <v>19.5</v>
      </c>
      <c r="P5544" s="2">
        <v>0</v>
      </c>
      <c r="Q5544" s="2">
        <v>0</v>
      </c>
      <c r="R5544" s="2">
        <v>0</v>
      </c>
      <c r="S5544" s="2">
        <v>0</v>
      </c>
      <c r="T5544" s="2">
        <v>0</v>
      </c>
      <c r="U5544" s="2">
        <v>19.5</v>
      </c>
      <c r="V5544" t="s">
        <v>55</v>
      </c>
    </row>
    <row r="5545" spans="1:22" ht="15.75" hidden="1" thickBot="1" x14ac:dyDescent="0.3">
      <c r="A5545" t="s">
        <v>7981</v>
      </c>
      <c r="B5545" s="6" t="s">
        <v>10244</v>
      </c>
      <c r="C5545" t="s">
        <v>1</v>
      </c>
      <c r="D5545" t="s">
        <v>7706</v>
      </c>
      <c r="E5545" t="s">
        <v>10329</v>
      </c>
      <c r="F5545" t="s">
        <v>10330</v>
      </c>
      <c r="G5545">
        <v>5670</v>
      </c>
      <c r="H5545">
        <v>5670</v>
      </c>
      <c r="I5545">
        <v>5670</v>
      </c>
      <c r="J5545">
        <v>5670</v>
      </c>
      <c r="K5545">
        <v>0</v>
      </c>
      <c r="L5545" s="2">
        <v>0</v>
      </c>
      <c r="M5545" s="2">
        <v>0</v>
      </c>
      <c r="N5545" s="2">
        <v>0</v>
      </c>
      <c r="O5545" s="2">
        <v>248.4</v>
      </c>
      <c r="P5545" s="2">
        <v>0</v>
      </c>
      <c r="Q5545" s="2">
        <v>0</v>
      </c>
      <c r="R5545" s="2">
        <v>0</v>
      </c>
      <c r="S5545" s="2">
        <v>0</v>
      </c>
      <c r="T5545" s="2">
        <v>0</v>
      </c>
      <c r="U5545" s="2">
        <v>248.4</v>
      </c>
      <c r="V5545" t="s">
        <v>55</v>
      </c>
    </row>
    <row r="5546" spans="1:22" ht="15.75" hidden="1" thickBot="1" x14ac:dyDescent="0.3">
      <c r="A5546" t="s">
        <v>7981</v>
      </c>
      <c r="B5546" s="6" t="s">
        <v>10244</v>
      </c>
      <c r="C5546" t="s">
        <v>1</v>
      </c>
      <c r="D5546" t="s">
        <v>7706</v>
      </c>
      <c r="E5546" t="s">
        <v>10329</v>
      </c>
      <c r="F5546" t="s">
        <v>10330</v>
      </c>
      <c r="G5546">
        <v>5669</v>
      </c>
      <c r="H5546">
        <v>5669</v>
      </c>
      <c r="I5546">
        <v>5669</v>
      </c>
      <c r="J5546">
        <v>5669</v>
      </c>
      <c r="K5546">
        <v>0</v>
      </c>
      <c r="L5546" s="2">
        <v>0</v>
      </c>
      <c r="M5546" s="2">
        <v>0</v>
      </c>
      <c r="N5546" s="2">
        <v>0</v>
      </c>
      <c r="O5546" s="2">
        <v>30.8</v>
      </c>
      <c r="P5546" s="2">
        <v>0</v>
      </c>
      <c r="Q5546" s="2">
        <v>0</v>
      </c>
      <c r="R5546" s="2">
        <v>0</v>
      </c>
      <c r="S5546" s="2">
        <v>0</v>
      </c>
      <c r="T5546" s="2">
        <v>0</v>
      </c>
      <c r="U5546" s="2">
        <v>30.8</v>
      </c>
      <c r="V5546" t="s">
        <v>55</v>
      </c>
    </row>
    <row r="5547" spans="1:22" ht="15.75" hidden="1" thickBot="1" x14ac:dyDescent="0.3">
      <c r="A5547" t="s">
        <v>7981</v>
      </c>
      <c r="B5547" s="6" t="s">
        <v>10244</v>
      </c>
      <c r="C5547" t="s">
        <v>1</v>
      </c>
      <c r="D5547" t="s">
        <v>7706</v>
      </c>
      <c r="E5547" t="s">
        <v>10329</v>
      </c>
      <c r="F5547" t="s">
        <v>10330</v>
      </c>
      <c r="G5547">
        <v>5668</v>
      </c>
      <c r="H5547">
        <v>5668</v>
      </c>
      <c r="I5547">
        <v>5668</v>
      </c>
      <c r="J5547">
        <v>5668</v>
      </c>
      <c r="K5547">
        <v>0</v>
      </c>
      <c r="L5547" s="2">
        <v>0</v>
      </c>
      <c r="M5547" s="2">
        <v>0</v>
      </c>
      <c r="N5547" s="2">
        <v>0</v>
      </c>
      <c r="O5547" s="2">
        <v>667.2</v>
      </c>
      <c r="P5547" s="2">
        <v>0</v>
      </c>
      <c r="Q5547" s="2">
        <v>0</v>
      </c>
      <c r="R5547" s="2">
        <v>0</v>
      </c>
      <c r="S5547" s="2">
        <v>0</v>
      </c>
      <c r="T5547" s="2">
        <v>0</v>
      </c>
      <c r="U5547" s="2">
        <v>667.2</v>
      </c>
      <c r="V5547" t="s">
        <v>55</v>
      </c>
    </row>
    <row r="5548" spans="1:22" ht="15.75" hidden="1" thickBot="1" x14ac:dyDescent="0.3">
      <c r="A5548" t="s">
        <v>7981</v>
      </c>
      <c r="B5548" s="6" t="s">
        <v>10244</v>
      </c>
      <c r="C5548" t="s">
        <v>1</v>
      </c>
      <c r="D5548" t="s">
        <v>7706</v>
      </c>
      <c r="E5548" t="s">
        <v>10329</v>
      </c>
      <c r="F5548" t="s">
        <v>10330</v>
      </c>
      <c r="G5548">
        <v>5667</v>
      </c>
      <c r="H5548">
        <v>5667</v>
      </c>
      <c r="I5548">
        <v>5667</v>
      </c>
      <c r="J5548">
        <v>5667</v>
      </c>
      <c r="K5548">
        <v>0</v>
      </c>
      <c r="L5548" s="2">
        <v>0</v>
      </c>
      <c r="M5548" s="2">
        <v>0</v>
      </c>
      <c r="N5548" s="2">
        <v>0</v>
      </c>
      <c r="O5548" s="2">
        <v>450</v>
      </c>
      <c r="P5548" s="2">
        <v>0</v>
      </c>
      <c r="Q5548" s="2">
        <v>0</v>
      </c>
      <c r="R5548" s="2">
        <v>0</v>
      </c>
      <c r="S5548" s="2">
        <v>0</v>
      </c>
      <c r="T5548" s="2">
        <v>0</v>
      </c>
      <c r="U5548" s="2">
        <v>450</v>
      </c>
      <c r="V5548" t="s">
        <v>55</v>
      </c>
    </row>
    <row r="5549" spans="1:22" ht="15.75" hidden="1" thickBot="1" x14ac:dyDescent="0.3">
      <c r="A5549" t="s">
        <v>7981</v>
      </c>
      <c r="B5549" s="6" t="s">
        <v>10244</v>
      </c>
      <c r="C5549" t="s">
        <v>1</v>
      </c>
      <c r="D5549" t="s">
        <v>7706</v>
      </c>
      <c r="E5549" t="s">
        <v>10329</v>
      </c>
      <c r="F5549" t="s">
        <v>10330</v>
      </c>
      <c r="G5549">
        <v>5666</v>
      </c>
      <c r="H5549">
        <v>5666</v>
      </c>
      <c r="I5549">
        <v>5666</v>
      </c>
      <c r="J5549">
        <v>5666</v>
      </c>
      <c r="K5549">
        <v>0</v>
      </c>
      <c r="L5549" s="2">
        <v>0</v>
      </c>
      <c r="M5549" s="2">
        <v>0</v>
      </c>
      <c r="N5549" s="2">
        <v>0</v>
      </c>
      <c r="O5549" s="2">
        <v>19.2</v>
      </c>
      <c r="P5549" s="2">
        <v>0</v>
      </c>
      <c r="Q5549" s="2">
        <v>0</v>
      </c>
      <c r="R5549" s="2">
        <v>0</v>
      </c>
      <c r="S5549" s="2">
        <v>0</v>
      </c>
      <c r="T5549" s="2">
        <v>0</v>
      </c>
      <c r="U5549" s="2">
        <v>19.2</v>
      </c>
      <c r="V5549" t="s">
        <v>55</v>
      </c>
    </row>
    <row r="5550" spans="1:22" ht="15.75" hidden="1" thickBot="1" x14ac:dyDescent="0.3">
      <c r="A5550" t="s">
        <v>7981</v>
      </c>
      <c r="B5550" s="6" t="s">
        <v>10244</v>
      </c>
      <c r="C5550" t="s">
        <v>1</v>
      </c>
      <c r="D5550" t="s">
        <v>7706</v>
      </c>
      <c r="E5550" t="s">
        <v>10329</v>
      </c>
      <c r="F5550" t="s">
        <v>10330</v>
      </c>
      <c r="G5550">
        <v>5665</v>
      </c>
      <c r="H5550">
        <v>5665</v>
      </c>
      <c r="I5550">
        <v>5665</v>
      </c>
      <c r="J5550">
        <v>5665</v>
      </c>
      <c r="K5550">
        <v>0</v>
      </c>
      <c r="L5550" s="2">
        <v>0</v>
      </c>
      <c r="M5550" s="2">
        <v>0</v>
      </c>
      <c r="N5550" s="2">
        <v>0</v>
      </c>
      <c r="O5550" s="2">
        <v>473.5</v>
      </c>
      <c r="P5550" s="2">
        <v>0</v>
      </c>
      <c r="Q5550" s="2">
        <v>0</v>
      </c>
      <c r="R5550" s="2">
        <v>0</v>
      </c>
      <c r="S5550" s="2">
        <v>0</v>
      </c>
      <c r="T5550" s="2">
        <v>0</v>
      </c>
      <c r="U5550" s="2">
        <v>473.5</v>
      </c>
      <c r="V5550" t="s">
        <v>55</v>
      </c>
    </row>
    <row r="5551" spans="1:22" ht="15.75" hidden="1" thickBot="1" x14ac:dyDescent="0.3">
      <c r="A5551" t="s">
        <v>7981</v>
      </c>
      <c r="B5551" s="6" t="s">
        <v>10244</v>
      </c>
      <c r="C5551" t="s">
        <v>1</v>
      </c>
      <c r="D5551" t="s">
        <v>7706</v>
      </c>
      <c r="E5551" t="s">
        <v>10329</v>
      </c>
      <c r="F5551" t="s">
        <v>10330</v>
      </c>
      <c r="G5551">
        <v>5664</v>
      </c>
      <c r="H5551">
        <v>5664</v>
      </c>
      <c r="I5551">
        <v>5664</v>
      </c>
      <c r="J5551">
        <v>5664</v>
      </c>
      <c r="K5551">
        <v>0</v>
      </c>
      <c r="L5551" s="2">
        <v>0</v>
      </c>
      <c r="M5551" s="2">
        <v>0</v>
      </c>
      <c r="N5551" s="2">
        <v>0</v>
      </c>
      <c r="O5551" s="2">
        <v>55</v>
      </c>
      <c r="P5551" s="2">
        <v>0</v>
      </c>
      <c r="Q5551" s="2">
        <v>0</v>
      </c>
      <c r="R5551" s="2">
        <v>0</v>
      </c>
      <c r="S5551" s="2">
        <v>0</v>
      </c>
      <c r="T5551" s="2">
        <v>0</v>
      </c>
      <c r="U5551" s="2">
        <v>55</v>
      </c>
      <c r="V5551" t="s">
        <v>55</v>
      </c>
    </row>
    <row r="5552" spans="1:22" ht="15.75" hidden="1" thickBot="1" x14ac:dyDescent="0.3">
      <c r="A5552" t="s">
        <v>7981</v>
      </c>
      <c r="B5552" s="6" t="s">
        <v>10237</v>
      </c>
      <c r="C5552" t="s">
        <v>1</v>
      </c>
      <c r="D5552" t="s">
        <v>7706</v>
      </c>
      <c r="E5552" t="s">
        <v>10329</v>
      </c>
      <c r="F5552" t="s">
        <v>10330</v>
      </c>
      <c r="G5552">
        <v>5663</v>
      </c>
      <c r="H5552">
        <v>5663</v>
      </c>
      <c r="I5552">
        <v>5663</v>
      </c>
      <c r="J5552">
        <v>5663</v>
      </c>
      <c r="K5552">
        <v>0</v>
      </c>
      <c r="L5552" s="2">
        <v>0</v>
      </c>
      <c r="M5552" s="2">
        <v>0</v>
      </c>
      <c r="N5552" s="2">
        <v>0</v>
      </c>
      <c r="O5552" s="2">
        <v>56.1</v>
      </c>
      <c r="P5552" s="2">
        <v>0</v>
      </c>
      <c r="Q5552" s="2">
        <v>0</v>
      </c>
      <c r="R5552" s="2">
        <v>0</v>
      </c>
      <c r="S5552" s="2">
        <v>0</v>
      </c>
      <c r="T5552" s="2">
        <v>0</v>
      </c>
      <c r="U5552" s="2">
        <v>56.1</v>
      </c>
      <c r="V5552" t="s">
        <v>55</v>
      </c>
    </row>
    <row r="5553" spans="1:22" ht="15.75" hidden="1" thickBot="1" x14ac:dyDescent="0.3">
      <c r="A5553" t="s">
        <v>7981</v>
      </c>
      <c r="B5553" s="6" t="s">
        <v>10237</v>
      </c>
      <c r="C5553" t="s">
        <v>1</v>
      </c>
      <c r="D5553" t="s">
        <v>7706</v>
      </c>
      <c r="E5553" t="s">
        <v>10329</v>
      </c>
      <c r="F5553" t="s">
        <v>10330</v>
      </c>
      <c r="G5553">
        <v>5662</v>
      </c>
      <c r="H5553">
        <v>5662</v>
      </c>
      <c r="I5553">
        <v>5662</v>
      </c>
      <c r="J5553">
        <v>5662</v>
      </c>
      <c r="K5553">
        <v>0</v>
      </c>
      <c r="L5553" s="2">
        <v>0</v>
      </c>
      <c r="M5553" s="2">
        <v>0</v>
      </c>
      <c r="N5553" s="2">
        <v>0</v>
      </c>
      <c r="O5553" s="2">
        <v>31.35</v>
      </c>
      <c r="P5553" s="2">
        <v>0</v>
      </c>
      <c r="Q5553" s="2">
        <v>0</v>
      </c>
      <c r="R5553" s="2">
        <v>0</v>
      </c>
      <c r="S5553" s="2">
        <v>0</v>
      </c>
      <c r="T5553" s="2">
        <v>0</v>
      </c>
      <c r="U5553" s="2">
        <v>31.35</v>
      </c>
      <c r="V5553" t="s">
        <v>55</v>
      </c>
    </row>
    <row r="5554" spans="1:22" ht="15.75" hidden="1" thickBot="1" x14ac:dyDescent="0.3">
      <c r="A5554" t="s">
        <v>7981</v>
      </c>
      <c r="B5554" s="6" t="s">
        <v>10237</v>
      </c>
      <c r="C5554" t="s">
        <v>1</v>
      </c>
      <c r="D5554" t="s">
        <v>7706</v>
      </c>
      <c r="E5554" t="s">
        <v>10329</v>
      </c>
      <c r="F5554" t="s">
        <v>10330</v>
      </c>
      <c r="G5554">
        <v>5661</v>
      </c>
      <c r="H5554">
        <v>5661</v>
      </c>
      <c r="I5554">
        <v>5661</v>
      </c>
      <c r="J5554">
        <v>5661</v>
      </c>
      <c r="K5554">
        <v>0</v>
      </c>
      <c r="L5554" s="2">
        <v>0</v>
      </c>
      <c r="M5554" s="2">
        <v>0</v>
      </c>
      <c r="N5554" s="2">
        <v>0</v>
      </c>
      <c r="O5554" s="2">
        <v>6.8</v>
      </c>
      <c r="P5554" s="2">
        <v>0</v>
      </c>
      <c r="Q5554" s="2">
        <v>0</v>
      </c>
      <c r="R5554" s="2">
        <v>0</v>
      </c>
      <c r="S5554" s="2">
        <v>0</v>
      </c>
      <c r="T5554" s="2">
        <v>0</v>
      </c>
      <c r="U5554" s="2">
        <v>6.8</v>
      </c>
      <c r="V5554" t="s">
        <v>55</v>
      </c>
    </row>
    <row r="5555" spans="1:22" ht="15.75" hidden="1" thickBot="1" x14ac:dyDescent="0.3">
      <c r="A5555" t="s">
        <v>7981</v>
      </c>
      <c r="B5555" s="6" t="s">
        <v>10237</v>
      </c>
      <c r="C5555" t="s">
        <v>1</v>
      </c>
      <c r="D5555" t="s">
        <v>7706</v>
      </c>
      <c r="E5555" t="s">
        <v>10329</v>
      </c>
      <c r="F5555" t="s">
        <v>10330</v>
      </c>
      <c r="G5555">
        <v>5660</v>
      </c>
      <c r="H5555">
        <v>5660</v>
      </c>
      <c r="I5555">
        <v>5660</v>
      </c>
      <c r="J5555">
        <v>5660</v>
      </c>
      <c r="K5555">
        <v>0</v>
      </c>
      <c r="L5555" s="2">
        <v>0</v>
      </c>
      <c r="M5555" s="2">
        <v>0</v>
      </c>
      <c r="N5555" s="2">
        <v>0</v>
      </c>
      <c r="O5555" s="2">
        <v>133.4</v>
      </c>
      <c r="P5555" s="2">
        <v>0</v>
      </c>
      <c r="Q5555" s="2">
        <v>0</v>
      </c>
      <c r="R5555" s="2">
        <v>0</v>
      </c>
      <c r="S5555" s="2">
        <v>0</v>
      </c>
      <c r="T5555" s="2">
        <v>0</v>
      </c>
      <c r="U5555" s="2">
        <v>133.4</v>
      </c>
      <c r="V5555" t="s">
        <v>55</v>
      </c>
    </row>
    <row r="5556" spans="1:22" ht="15.75" hidden="1" thickBot="1" x14ac:dyDescent="0.3">
      <c r="A5556" t="s">
        <v>7981</v>
      </c>
      <c r="B5556" s="6" t="s">
        <v>10237</v>
      </c>
      <c r="C5556" t="s">
        <v>1</v>
      </c>
      <c r="D5556" t="s">
        <v>7706</v>
      </c>
      <c r="E5556" t="s">
        <v>10329</v>
      </c>
      <c r="F5556" t="s">
        <v>10330</v>
      </c>
      <c r="G5556">
        <v>5659</v>
      </c>
      <c r="H5556">
        <v>5659</v>
      </c>
      <c r="I5556">
        <v>5659</v>
      </c>
      <c r="J5556">
        <v>5659</v>
      </c>
      <c r="K5556">
        <v>0</v>
      </c>
      <c r="L5556" s="2">
        <v>0</v>
      </c>
      <c r="M5556" s="2">
        <v>0</v>
      </c>
      <c r="N5556" s="2">
        <v>0</v>
      </c>
      <c r="O5556" s="2">
        <v>7.65</v>
      </c>
      <c r="P5556" s="2">
        <v>0</v>
      </c>
      <c r="Q5556" s="2">
        <v>0</v>
      </c>
      <c r="R5556" s="2">
        <v>0</v>
      </c>
      <c r="S5556" s="2">
        <v>0</v>
      </c>
      <c r="T5556" s="2">
        <v>0</v>
      </c>
      <c r="U5556" s="2">
        <v>7.65</v>
      </c>
      <c r="V5556" t="s">
        <v>55</v>
      </c>
    </row>
    <row r="5557" spans="1:22" ht="15.75" hidden="1" thickBot="1" x14ac:dyDescent="0.3">
      <c r="A5557" t="s">
        <v>7981</v>
      </c>
      <c r="B5557" s="6" t="s">
        <v>10237</v>
      </c>
      <c r="C5557" t="s">
        <v>1</v>
      </c>
      <c r="D5557" t="s">
        <v>7706</v>
      </c>
      <c r="E5557" t="s">
        <v>10329</v>
      </c>
      <c r="F5557" t="s">
        <v>10330</v>
      </c>
      <c r="G5557">
        <v>5658</v>
      </c>
      <c r="H5557">
        <v>5658</v>
      </c>
      <c r="I5557">
        <v>5658</v>
      </c>
      <c r="J5557">
        <v>5658</v>
      </c>
      <c r="K5557">
        <v>0</v>
      </c>
      <c r="L5557" s="2">
        <v>0</v>
      </c>
      <c r="M5557" s="2">
        <v>0</v>
      </c>
      <c r="N5557" s="2">
        <v>0</v>
      </c>
      <c r="O5557" s="2">
        <v>22.5</v>
      </c>
      <c r="P5557" s="2">
        <v>0</v>
      </c>
      <c r="Q5557" s="2">
        <v>0</v>
      </c>
      <c r="R5557" s="2">
        <v>0</v>
      </c>
      <c r="S5557" s="2">
        <v>0</v>
      </c>
      <c r="T5557" s="2">
        <v>0</v>
      </c>
      <c r="U5557" s="2">
        <v>22.5</v>
      </c>
      <c r="V5557" t="s">
        <v>55</v>
      </c>
    </row>
    <row r="5558" spans="1:22" ht="15.75" hidden="1" thickBot="1" x14ac:dyDescent="0.3">
      <c r="A5558" t="s">
        <v>7981</v>
      </c>
      <c r="B5558" s="6" t="s">
        <v>10237</v>
      </c>
      <c r="C5558" t="s">
        <v>1</v>
      </c>
      <c r="D5558" t="s">
        <v>7706</v>
      </c>
      <c r="E5558" t="s">
        <v>10329</v>
      </c>
      <c r="F5558" t="s">
        <v>10330</v>
      </c>
      <c r="G5558">
        <v>5657</v>
      </c>
      <c r="H5558">
        <v>5657</v>
      </c>
      <c r="I5558">
        <v>5657</v>
      </c>
      <c r="J5558">
        <v>5657</v>
      </c>
      <c r="K5558">
        <v>0</v>
      </c>
      <c r="L5558" s="2">
        <v>0</v>
      </c>
      <c r="M5558" s="2">
        <v>0</v>
      </c>
      <c r="N5558" s="2">
        <v>0</v>
      </c>
      <c r="O5558" s="2">
        <v>68.53</v>
      </c>
      <c r="P5558" s="2">
        <v>0</v>
      </c>
      <c r="Q5558" s="2">
        <v>0</v>
      </c>
      <c r="R5558" s="2">
        <v>0</v>
      </c>
      <c r="S5558" s="2">
        <v>0</v>
      </c>
      <c r="T5558" s="2">
        <v>0</v>
      </c>
      <c r="U5558" s="2">
        <v>68.53</v>
      </c>
      <c r="V5558" t="s">
        <v>55</v>
      </c>
    </row>
    <row r="5559" spans="1:22" ht="15.75" hidden="1" thickBot="1" x14ac:dyDescent="0.3">
      <c r="A5559" t="s">
        <v>7981</v>
      </c>
      <c r="B5559" s="6" t="s">
        <v>10237</v>
      </c>
      <c r="C5559" t="s">
        <v>1</v>
      </c>
      <c r="D5559" t="s">
        <v>7706</v>
      </c>
      <c r="E5559" t="s">
        <v>10329</v>
      </c>
      <c r="F5559" t="s">
        <v>10330</v>
      </c>
      <c r="G5559">
        <v>5656</v>
      </c>
      <c r="H5559">
        <v>5656</v>
      </c>
      <c r="I5559">
        <v>5656</v>
      </c>
      <c r="J5559">
        <v>5656</v>
      </c>
      <c r="K5559">
        <v>0</v>
      </c>
      <c r="L5559" s="2">
        <v>0</v>
      </c>
      <c r="M5559" s="2">
        <v>0</v>
      </c>
      <c r="N5559" s="2">
        <v>0</v>
      </c>
      <c r="O5559" s="2">
        <v>28.1</v>
      </c>
      <c r="P5559" s="2">
        <v>0</v>
      </c>
      <c r="Q5559" s="2">
        <v>0</v>
      </c>
      <c r="R5559" s="2">
        <v>0</v>
      </c>
      <c r="S5559" s="2">
        <v>0</v>
      </c>
      <c r="T5559" s="2">
        <v>0</v>
      </c>
      <c r="U5559" s="2">
        <v>28.1</v>
      </c>
      <c r="V5559" t="s">
        <v>55</v>
      </c>
    </row>
    <row r="5560" spans="1:22" ht="15.75" hidden="1" thickBot="1" x14ac:dyDescent="0.3">
      <c r="A5560" t="s">
        <v>7981</v>
      </c>
      <c r="B5560" s="6" t="s">
        <v>10237</v>
      </c>
      <c r="C5560" t="s">
        <v>1</v>
      </c>
      <c r="D5560" t="s">
        <v>7706</v>
      </c>
      <c r="E5560" t="s">
        <v>10329</v>
      </c>
      <c r="F5560" t="s">
        <v>10330</v>
      </c>
      <c r="G5560">
        <v>5655</v>
      </c>
      <c r="H5560">
        <v>5655</v>
      </c>
      <c r="I5560">
        <v>5655</v>
      </c>
      <c r="J5560">
        <v>5655</v>
      </c>
      <c r="K5560">
        <v>0</v>
      </c>
      <c r="L5560" s="2">
        <v>0</v>
      </c>
      <c r="M5560" s="2">
        <v>0</v>
      </c>
      <c r="N5560" s="2">
        <v>0</v>
      </c>
      <c r="O5560" s="2">
        <v>138</v>
      </c>
      <c r="P5560" s="2">
        <v>0</v>
      </c>
      <c r="Q5560" s="2">
        <v>0</v>
      </c>
      <c r="R5560" s="2">
        <v>0</v>
      </c>
      <c r="S5560" s="2">
        <v>0</v>
      </c>
      <c r="T5560" s="2">
        <v>0</v>
      </c>
      <c r="U5560" s="2">
        <v>138</v>
      </c>
      <c r="V5560" t="s">
        <v>55</v>
      </c>
    </row>
    <row r="5561" spans="1:22" ht="15.75" hidden="1" thickBot="1" x14ac:dyDescent="0.3">
      <c r="A5561" t="s">
        <v>7981</v>
      </c>
      <c r="B5561" s="6" t="s">
        <v>10237</v>
      </c>
      <c r="C5561" t="s">
        <v>1</v>
      </c>
      <c r="D5561" t="s">
        <v>7706</v>
      </c>
      <c r="E5561" t="s">
        <v>10329</v>
      </c>
      <c r="F5561" t="s">
        <v>10330</v>
      </c>
      <c r="G5561">
        <v>5654</v>
      </c>
      <c r="H5561">
        <v>5654</v>
      </c>
      <c r="I5561">
        <v>5654</v>
      </c>
      <c r="J5561">
        <v>5654</v>
      </c>
      <c r="K5561">
        <v>0</v>
      </c>
      <c r="L5561" s="2">
        <v>0</v>
      </c>
      <c r="M5561" s="2">
        <v>0</v>
      </c>
      <c r="N5561" s="2">
        <v>0</v>
      </c>
      <c r="O5561" s="2">
        <v>134.75</v>
      </c>
      <c r="P5561" s="2">
        <v>0</v>
      </c>
      <c r="Q5561" s="2">
        <v>0</v>
      </c>
      <c r="R5561" s="2">
        <v>0</v>
      </c>
      <c r="S5561" s="2">
        <v>0</v>
      </c>
      <c r="T5561" s="2">
        <v>0</v>
      </c>
      <c r="U5561" s="2">
        <v>134.75</v>
      </c>
      <c r="V5561" t="s">
        <v>55</v>
      </c>
    </row>
    <row r="5562" spans="1:22" ht="15.75" hidden="1" thickBot="1" x14ac:dyDescent="0.3">
      <c r="A5562" t="s">
        <v>7981</v>
      </c>
      <c r="B5562" s="6" t="s">
        <v>10237</v>
      </c>
      <c r="C5562" t="s">
        <v>1</v>
      </c>
      <c r="D5562" t="s">
        <v>7706</v>
      </c>
      <c r="E5562" t="s">
        <v>10329</v>
      </c>
      <c r="F5562" t="s">
        <v>10330</v>
      </c>
      <c r="G5562">
        <v>5653</v>
      </c>
      <c r="H5562">
        <v>5653</v>
      </c>
      <c r="I5562">
        <v>5653</v>
      </c>
      <c r="J5562">
        <v>5653</v>
      </c>
      <c r="K5562">
        <v>0</v>
      </c>
      <c r="L5562" s="2">
        <v>0</v>
      </c>
      <c r="M5562" s="2">
        <v>0</v>
      </c>
      <c r="N5562" s="2">
        <v>0</v>
      </c>
      <c r="O5562" s="2">
        <v>50.61</v>
      </c>
      <c r="P5562" s="2">
        <v>0</v>
      </c>
      <c r="Q5562" s="2">
        <v>0</v>
      </c>
      <c r="R5562" s="2">
        <v>0</v>
      </c>
      <c r="S5562" s="2">
        <v>0</v>
      </c>
      <c r="T5562" s="2">
        <v>0</v>
      </c>
      <c r="U5562" s="2">
        <v>50.61</v>
      </c>
      <c r="V5562" t="s">
        <v>55</v>
      </c>
    </row>
    <row r="5563" spans="1:22" ht="15.75" hidden="1" thickBot="1" x14ac:dyDescent="0.3">
      <c r="A5563" t="s">
        <v>7981</v>
      </c>
      <c r="B5563" s="6" t="s">
        <v>10237</v>
      </c>
      <c r="C5563" t="s">
        <v>1</v>
      </c>
      <c r="D5563" t="s">
        <v>7706</v>
      </c>
      <c r="E5563" t="s">
        <v>10329</v>
      </c>
      <c r="F5563" t="s">
        <v>10330</v>
      </c>
      <c r="G5563">
        <v>5652</v>
      </c>
      <c r="H5563">
        <v>5652</v>
      </c>
      <c r="I5563">
        <v>5652</v>
      </c>
      <c r="J5563">
        <v>5652</v>
      </c>
      <c r="K5563">
        <v>0</v>
      </c>
      <c r="L5563" s="2">
        <v>0</v>
      </c>
      <c r="M5563" s="2">
        <v>0</v>
      </c>
      <c r="N5563" s="2">
        <v>0</v>
      </c>
      <c r="O5563" s="2">
        <v>99</v>
      </c>
      <c r="P5563" s="2">
        <v>0</v>
      </c>
      <c r="Q5563" s="2">
        <v>0</v>
      </c>
      <c r="R5563" s="2">
        <v>0</v>
      </c>
      <c r="S5563" s="2">
        <v>0</v>
      </c>
      <c r="T5563" s="2">
        <v>0</v>
      </c>
      <c r="U5563" s="2">
        <v>99</v>
      </c>
      <c r="V5563" t="s">
        <v>55</v>
      </c>
    </row>
    <row r="5564" spans="1:22" ht="15.75" hidden="1" thickBot="1" x14ac:dyDescent="0.3">
      <c r="A5564" t="s">
        <v>7981</v>
      </c>
      <c r="B5564" s="6" t="s">
        <v>10237</v>
      </c>
      <c r="C5564" t="s">
        <v>1</v>
      </c>
      <c r="D5564" t="s">
        <v>7706</v>
      </c>
      <c r="E5564" t="s">
        <v>10329</v>
      </c>
      <c r="F5564" t="s">
        <v>10330</v>
      </c>
      <c r="G5564">
        <v>5651</v>
      </c>
      <c r="H5564">
        <v>5651</v>
      </c>
      <c r="I5564">
        <v>5651</v>
      </c>
      <c r="J5564">
        <v>5651</v>
      </c>
      <c r="K5564">
        <v>0</v>
      </c>
      <c r="L5564" s="2">
        <v>0</v>
      </c>
      <c r="M5564" s="2">
        <v>0</v>
      </c>
      <c r="N5564" s="2">
        <v>0</v>
      </c>
      <c r="O5564" s="2">
        <v>528.70000000000005</v>
      </c>
      <c r="P5564" s="2">
        <v>0</v>
      </c>
      <c r="Q5564" s="2">
        <v>0</v>
      </c>
      <c r="R5564" s="2">
        <v>0</v>
      </c>
      <c r="S5564" s="2">
        <v>0</v>
      </c>
      <c r="T5564" s="2">
        <v>0</v>
      </c>
      <c r="U5564" s="2">
        <v>528.70000000000005</v>
      </c>
      <c r="V5564" t="s">
        <v>55</v>
      </c>
    </row>
    <row r="5565" spans="1:22" ht="15.75" hidden="1" thickBot="1" x14ac:dyDescent="0.3">
      <c r="A5565" t="s">
        <v>7981</v>
      </c>
      <c r="B5565" s="6" t="s">
        <v>10237</v>
      </c>
      <c r="C5565" t="s">
        <v>1</v>
      </c>
      <c r="D5565" t="s">
        <v>7706</v>
      </c>
      <c r="E5565" t="s">
        <v>10329</v>
      </c>
      <c r="F5565" t="s">
        <v>10330</v>
      </c>
      <c r="G5565">
        <v>5650</v>
      </c>
      <c r="H5565">
        <v>5650</v>
      </c>
      <c r="I5565">
        <v>5650</v>
      </c>
      <c r="J5565">
        <v>5650</v>
      </c>
      <c r="K5565">
        <v>0</v>
      </c>
      <c r="L5565" s="2">
        <v>0</v>
      </c>
      <c r="M5565" s="2">
        <v>0</v>
      </c>
      <c r="N5565" s="2">
        <v>0</v>
      </c>
      <c r="O5565" s="2">
        <v>16.8</v>
      </c>
      <c r="P5565" s="2">
        <v>0</v>
      </c>
      <c r="Q5565" s="2">
        <v>0</v>
      </c>
      <c r="R5565" s="2">
        <v>0</v>
      </c>
      <c r="S5565" s="2">
        <v>0</v>
      </c>
      <c r="T5565" s="2">
        <v>0</v>
      </c>
      <c r="U5565" s="2">
        <v>16.8</v>
      </c>
      <c r="V5565" t="s">
        <v>55</v>
      </c>
    </row>
    <row r="5566" spans="1:22" ht="15.75" hidden="1" thickBot="1" x14ac:dyDescent="0.3">
      <c r="A5566" t="s">
        <v>7981</v>
      </c>
      <c r="B5566" s="6" t="s">
        <v>10237</v>
      </c>
      <c r="C5566" t="s">
        <v>1</v>
      </c>
      <c r="D5566" t="s">
        <v>7706</v>
      </c>
      <c r="E5566" t="s">
        <v>10329</v>
      </c>
      <c r="F5566" t="s">
        <v>10330</v>
      </c>
      <c r="G5566">
        <v>5649</v>
      </c>
      <c r="H5566">
        <v>5649</v>
      </c>
      <c r="I5566">
        <v>5649</v>
      </c>
      <c r="J5566">
        <v>5649</v>
      </c>
      <c r="K5566">
        <v>0</v>
      </c>
      <c r="L5566" s="2">
        <v>0</v>
      </c>
      <c r="M5566" s="2">
        <v>0</v>
      </c>
      <c r="N5566" s="2">
        <v>0</v>
      </c>
      <c r="O5566" s="2">
        <v>658</v>
      </c>
      <c r="P5566" s="2">
        <v>0</v>
      </c>
      <c r="Q5566" s="2">
        <v>0</v>
      </c>
      <c r="R5566" s="2">
        <v>0</v>
      </c>
      <c r="S5566" s="2">
        <v>0</v>
      </c>
      <c r="T5566" s="2">
        <v>0</v>
      </c>
      <c r="U5566" s="2">
        <v>658</v>
      </c>
      <c r="V5566" t="s">
        <v>55</v>
      </c>
    </row>
    <row r="5567" spans="1:22" ht="15.75" hidden="1" thickBot="1" x14ac:dyDescent="0.3">
      <c r="A5567" t="s">
        <v>7981</v>
      </c>
      <c r="B5567" s="6" t="s">
        <v>10237</v>
      </c>
      <c r="C5567" t="s">
        <v>1</v>
      </c>
      <c r="D5567" t="s">
        <v>7706</v>
      </c>
      <c r="E5567" t="s">
        <v>10329</v>
      </c>
      <c r="F5567" t="s">
        <v>10330</v>
      </c>
      <c r="G5567">
        <v>5648</v>
      </c>
      <c r="H5567">
        <v>5648</v>
      </c>
      <c r="I5567">
        <v>5648</v>
      </c>
      <c r="J5567">
        <v>5648</v>
      </c>
      <c r="K5567">
        <v>0</v>
      </c>
      <c r="L5567" s="2">
        <v>0</v>
      </c>
      <c r="M5567" s="2">
        <v>0</v>
      </c>
      <c r="N5567" s="2">
        <v>0</v>
      </c>
      <c r="O5567" s="2">
        <v>22.5</v>
      </c>
      <c r="P5567" s="2">
        <v>0</v>
      </c>
      <c r="Q5567" s="2">
        <v>0</v>
      </c>
      <c r="R5567" s="2">
        <v>0</v>
      </c>
      <c r="S5567" s="2">
        <v>0</v>
      </c>
      <c r="T5567" s="2">
        <v>0</v>
      </c>
      <c r="U5567" s="2">
        <v>22.5</v>
      </c>
      <c r="V5567" t="s">
        <v>55</v>
      </c>
    </row>
    <row r="5568" spans="1:22" ht="15.75" hidden="1" thickBot="1" x14ac:dyDescent="0.3">
      <c r="A5568" t="s">
        <v>7981</v>
      </c>
      <c r="B5568" s="6" t="s">
        <v>10237</v>
      </c>
      <c r="C5568" t="s">
        <v>1</v>
      </c>
      <c r="D5568" t="s">
        <v>7706</v>
      </c>
      <c r="E5568" t="s">
        <v>10329</v>
      </c>
      <c r="F5568" t="s">
        <v>10330</v>
      </c>
      <c r="G5568">
        <v>5647</v>
      </c>
      <c r="H5568">
        <v>5647</v>
      </c>
      <c r="I5568">
        <v>5647</v>
      </c>
      <c r="J5568">
        <v>5647</v>
      </c>
      <c r="K5568">
        <v>0</v>
      </c>
      <c r="L5568" s="2">
        <v>0</v>
      </c>
      <c r="M5568" s="2">
        <v>0</v>
      </c>
      <c r="N5568" s="2">
        <v>0</v>
      </c>
      <c r="O5568" s="2">
        <v>137.97999999999999</v>
      </c>
      <c r="P5568" s="2">
        <v>0</v>
      </c>
      <c r="Q5568" s="2">
        <v>0</v>
      </c>
      <c r="R5568" s="2">
        <v>0</v>
      </c>
      <c r="S5568" s="2">
        <v>0</v>
      </c>
      <c r="T5568" s="2">
        <v>0</v>
      </c>
      <c r="U5568" s="2">
        <v>137.97999999999999</v>
      </c>
      <c r="V5568" t="s">
        <v>55</v>
      </c>
    </row>
    <row r="5569" spans="1:22" ht="15.75" hidden="1" thickBot="1" x14ac:dyDescent="0.3">
      <c r="A5569" t="s">
        <v>7981</v>
      </c>
      <c r="B5569" s="6" t="s">
        <v>10237</v>
      </c>
      <c r="C5569" t="s">
        <v>1</v>
      </c>
      <c r="D5569" t="s">
        <v>7706</v>
      </c>
      <c r="E5569" t="s">
        <v>10329</v>
      </c>
      <c r="F5569" t="s">
        <v>10330</v>
      </c>
      <c r="G5569">
        <v>5646</v>
      </c>
      <c r="H5569">
        <v>5646</v>
      </c>
      <c r="I5569">
        <v>5646</v>
      </c>
      <c r="J5569">
        <v>5646</v>
      </c>
      <c r="K5569">
        <v>0</v>
      </c>
      <c r="L5569" s="2">
        <v>0</v>
      </c>
      <c r="M5569" s="2">
        <v>0</v>
      </c>
      <c r="N5569" s="2">
        <v>0</v>
      </c>
      <c r="O5569" s="2">
        <v>2162.5</v>
      </c>
      <c r="P5569" s="2">
        <v>0</v>
      </c>
      <c r="Q5569" s="2">
        <v>0</v>
      </c>
      <c r="R5569" s="2">
        <v>0</v>
      </c>
      <c r="S5569" s="2">
        <v>0</v>
      </c>
      <c r="T5569" s="2">
        <v>0</v>
      </c>
      <c r="U5569" s="2">
        <v>2162.5</v>
      </c>
      <c r="V5569" t="s">
        <v>55</v>
      </c>
    </row>
    <row r="5570" spans="1:22" ht="15.75" hidden="1" thickBot="1" x14ac:dyDescent="0.3">
      <c r="A5570" t="s">
        <v>7981</v>
      </c>
      <c r="B5570" s="6" t="s">
        <v>10237</v>
      </c>
      <c r="C5570" t="s">
        <v>1</v>
      </c>
      <c r="D5570" t="s">
        <v>7706</v>
      </c>
      <c r="E5570" t="s">
        <v>10329</v>
      </c>
      <c r="F5570" t="s">
        <v>10330</v>
      </c>
      <c r="G5570">
        <v>5645</v>
      </c>
      <c r="H5570">
        <v>5645</v>
      </c>
      <c r="I5570">
        <v>5645</v>
      </c>
      <c r="J5570">
        <v>5645</v>
      </c>
      <c r="K5570">
        <v>0</v>
      </c>
      <c r="L5570" s="2">
        <v>0</v>
      </c>
      <c r="M5570" s="2">
        <v>0</v>
      </c>
      <c r="N5570" s="2">
        <v>0</v>
      </c>
      <c r="O5570" s="2">
        <v>94.5</v>
      </c>
      <c r="P5570" s="2">
        <v>0</v>
      </c>
      <c r="Q5570" s="2">
        <v>0</v>
      </c>
      <c r="R5570" s="2">
        <v>0</v>
      </c>
      <c r="S5570" s="2">
        <v>0</v>
      </c>
      <c r="T5570" s="2">
        <v>0</v>
      </c>
      <c r="U5570" s="2">
        <v>94.5</v>
      </c>
      <c r="V5570" t="s">
        <v>55</v>
      </c>
    </row>
    <row r="5571" spans="1:22" ht="15.75" hidden="1" thickBot="1" x14ac:dyDescent="0.3">
      <c r="A5571" t="s">
        <v>7981</v>
      </c>
      <c r="B5571" s="6" t="s">
        <v>10237</v>
      </c>
      <c r="C5571" t="s">
        <v>1</v>
      </c>
      <c r="D5571" t="s">
        <v>7706</v>
      </c>
      <c r="E5571" t="s">
        <v>10329</v>
      </c>
      <c r="F5571" t="s">
        <v>10330</v>
      </c>
      <c r="G5571">
        <v>5644</v>
      </c>
      <c r="H5571">
        <v>5644</v>
      </c>
      <c r="I5571">
        <v>5644</v>
      </c>
      <c r="J5571">
        <v>5644</v>
      </c>
      <c r="K5571">
        <v>0</v>
      </c>
      <c r="L5571" s="2">
        <v>0</v>
      </c>
      <c r="M5571" s="2">
        <v>0</v>
      </c>
      <c r="N5571" s="2">
        <v>0</v>
      </c>
      <c r="O5571" s="2">
        <v>107.8</v>
      </c>
      <c r="P5571" s="2">
        <v>0</v>
      </c>
      <c r="Q5571" s="2">
        <v>0</v>
      </c>
      <c r="R5571" s="2">
        <v>0</v>
      </c>
      <c r="S5571" s="2">
        <v>0</v>
      </c>
      <c r="T5571" s="2">
        <v>0</v>
      </c>
      <c r="U5571" s="2">
        <v>107.8</v>
      </c>
      <c r="V5571" t="s">
        <v>55</v>
      </c>
    </row>
    <row r="5572" spans="1:22" ht="15.75" hidden="1" thickBot="1" x14ac:dyDescent="0.3">
      <c r="A5572" t="s">
        <v>7981</v>
      </c>
      <c r="B5572" s="6" t="s">
        <v>10237</v>
      </c>
      <c r="C5572" t="s">
        <v>1</v>
      </c>
      <c r="D5572" t="s">
        <v>7706</v>
      </c>
      <c r="E5572" t="s">
        <v>10329</v>
      </c>
      <c r="F5572" t="s">
        <v>10330</v>
      </c>
      <c r="G5572">
        <v>5643</v>
      </c>
      <c r="H5572">
        <v>5643</v>
      </c>
      <c r="I5572">
        <v>5643</v>
      </c>
      <c r="J5572">
        <v>5643</v>
      </c>
      <c r="K5572">
        <v>0</v>
      </c>
      <c r="L5572" s="2">
        <v>0</v>
      </c>
      <c r="M5572" s="2">
        <v>0</v>
      </c>
      <c r="N5572" s="2">
        <v>0</v>
      </c>
      <c r="O5572" s="2">
        <v>440</v>
      </c>
      <c r="P5572" s="2">
        <v>0</v>
      </c>
      <c r="Q5572" s="2">
        <v>0</v>
      </c>
      <c r="R5572" s="2">
        <v>0</v>
      </c>
      <c r="S5572" s="2">
        <v>0</v>
      </c>
      <c r="T5572" s="2">
        <v>0</v>
      </c>
      <c r="U5572" s="2">
        <v>440</v>
      </c>
      <c r="V5572" t="s">
        <v>55</v>
      </c>
    </row>
    <row r="5573" spans="1:22" ht="15.75" hidden="1" thickBot="1" x14ac:dyDescent="0.3">
      <c r="A5573" t="s">
        <v>7981</v>
      </c>
      <c r="B5573" s="6" t="s">
        <v>10237</v>
      </c>
      <c r="C5573" t="s">
        <v>1</v>
      </c>
      <c r="D5573" t="s">
        <v>7706</v>
      </c>
      <c r="E5573" t="s">
        <v>10329</v>
      </c>
      <c r="F5573" t="s">
        <v>10330</v>
      </c>
      <c r="G5573">
        <v>5642</v>
      </c>
      <c r="H5573">
        <v>5642</v>
      </c>
      <c r="I5573">
        <v>5642</v>
      </c>
      <c r="J5573">
        <v>5642</v>
      </c>
      <c r="K5573">
        <v>0</v>
      </c>
      <c r="L5573" s="2">
        <v>0</v>
      </c>
      <c r="M5573" s="2">
        <v>0</v>
      </c>
      <c r="N5573" s="2">
        <v>0</v>
      </c>
      <c r="O5573" s="2">
        <v>308.92</v>
      </c>
      <c r="P5573" s="2">
        <v>0</v>
      </c>
      <c r="Q5573" s="2">
        <v>0</v>
      </c>
      <c r="R5573" s="2">
        <v>0</v>
      </c>
      <c r="S5573" s="2">
        <v>0</v>
      </c>
      <c r="T5573" s="2">
        <v>0</v>
      </c>
      <c r="U5573" s="2">
        <v>308.92</v>
      </c>
      <c r="V5573" t="s">
        <v>55</v>
      </c>
    </row>
    <row r="5574" spans="1:22" ht="15.75" hidden="1" thickBot="1" x14ac:dyDescent="0.3">
      <c r="A5574" t="s">
        <v>7981</v>
      </c>
      <c r="B5574" s="6" t="s">
        <v>10237</v>
      </c>
      <c r="C5574" t="s">
        <v>1</v>
      </c>
      <c r="D5574" t="s">
        <v>7706</v>
      </c>
      <c r="E5574" t="s">
        <v>10329</v>
      </c>
      <c r="F5574" t="s">
        <v>10330</v>
      </c>
      <c r="G5574">
        <v>5641</v>
      </c>
      <c r="H5574">
        <v>5641</v>
      </c>
      <c r="I5574">
        <v>5641</v>
      </c>
      <c r="J5574">
        <v>5641</v>
      </c>
      <c r="K5574">
        <v>0</v>
      </c>
      <c r="L5574" s="2">
        <v>0</v>
      </c>
      <c r="M5574" s="2">
        <v>0</v>
      </c>
      <c r="N5574" s="2">
        <v>0</v>
      </c>
      <c r="O5574" s="2">
        <v>191.1</v>
      </c>
      <c r="P5574" s="2">
        <v>0</v>
      </c>
      <c r="Q5574" s="2">
        <v>0</v>
      </c>
      <c r="R5574" s="2">
        <v>0</v>
      </c>
      <c r="S5574" s="2">
        <v>0</v>
      </c>
      <c r="T5574" s="2">
        <v>0</v>
      </c>
      <c r="U5574" s="2">
        <v>191.1</v>
      </c>
      <c r="V5574" t="s">
        <v>55</v>
      </c>
    </row>
    <row r="5575" spans="1:22" ht="15.75" hidden="1" thickBot="1" x14ac:dyDescent="0.3">
      <c r="A5575" t="s">
        <v>7981</v>
      </c>
      <c r="B5575" s="6" t="s">
        <v>10237</v>
      </c>
      <c r="C5575" t="s">
        <v>1</v>
      </c>
      <c r="D5575" t="s">
        <v>7706</v>
      </c>
      <c r="E5575" t="s">
        <v>10329</v>
      </c>
      <c r="F5575" t="s">
        <v>10330</v>
      </c>
      <c r="G5575">
        <v>5640</v>
      </c>
      <c r="H5575">
        <v>5640</v>
      </c>
      <c r="I5575">
        <v>5640</v>
      </c>
      <c r="J5575">
        <v>5640</v>
      </c>
      <c r="K5575">
        <v>0</v>
      </c>
      <c r="L5575" s="2">
        <v>0</v>
      </c>
      <c r="M5575" s="2">
        <v>0</v>
      </c>
      <c r="N5575" s="2">
        <v>0</v>
      </c>
      <c r="O5575" s="2">
        <v>159.53</v>
      </c>
      <c r="P5575" s="2">
        <v>0</v>
      </c>
      <c r="Q5575" s="2">
        <v>0</v>
      </c>
      <c r="R5575" s="2">
        <v>0</v>
      </c>
      <c r="S5575" s="2">
        <v>0</v>
      </c>
      <c r="T5575" s="2">
        <v>0</v>
      </c>
      <c r="U5575" s="2">
        <v>159.53</v>
      </c>
      <c r="V5575" t="s">
        <v>55</v>
      </c>
    </row>
    <row r="5576" spans="1:22" ht="15.75" hidden="1" thickBot="1" x14ac:dyDescent="0.3">
      <c r="A5576" t="s">
        <v>7981</v>
      </c>
      <c r="B5576" s="6" t="s">
        <v>10237</v>
      </c>
      <c r="C5576" t="s">
        <v>1</v>
      </c>
      <c r="D5576" t="s">
        <v>7706</v>
      </c>
      <c r="E5576" t="s">
        <v>10329</v>
      </c>
      <c r="F5576" t="s">
        <v>10330</v>
      </c>
      <c r="G5576">
        <v>5639</v>
      </c>
      <c r="H5576">
        <v>5639</v>
      </c>
      <c r="I5576">
        <v>5639</v>
      </c>
      <c r="J5576">
        <v>5639</v>
      </c>
      <c r="K5576">
        <v>0</v>
      </c>
      <c r="L5576" s="2">
        <v>0</v>
      </c>
      <c r="M5576" s="2">
        <v>0</v>
      </c>
      <c r="N5576" s="2">
        <v>0</v>
      </c>
      <c r="O5576" s="2">
        <v>240.5</v>
      </c>
      <c r="P5576" s="2">
        <v>0</v>
      </c>
      <c r="Q5576" s="2">
        <v>0</v>
      </c>
      <c r="R5576" s="2">
        <v>0</v>
      </c>
      <c r="S5576" s="2">
        <v>0</v>
      </c>
      <c r="T5576" s="2">
        <v>0</v>
      </c>
      <c r="U5576" s="2">
        <v>240.5</v>
      </c>
      <c r="V5576" t="s">
        <v>55</v>
      </c>
    </row>
    <row r="5577" spans="1:22" ht="15.75" hidden="1" thickBot="1" x14ac:dyDescent="0.3">
      <c r="A5577" t="s">
        <v>7981</v>
      </c>
      <c r="B5577" s="6" t="s">
        <v>10237</v>
      </c>
      <c r="C5577" t="s">
        <v>1</v>
      </c>
      <c r="D5577" t="s">
        <v>7706</v>
      </c>
      <c r="E5577" t="s">
        <v>10329</v>
      </c>
      <c r="F5577" t="s">
        <v>10330</v>
      </c>
      <c r="G5577">
        <v>5638</v>
      </c>
      <c r="H5577">
        <v>5638</v>
      </c>
      <c r="I5577">
        <v>5638</v>
      </c>
      <c r="J5577">
        <v>5638</v>
      </c>
      <c r="K5577">
        <v>0</v>
      </c>
      <c r="L5577" s="2">
        <v>0</v>
      </c>
      <c r="M5577" s="2">
        <v>0</v>
      </c>
      <c r="N5577" s="2">
        <v>0</v>
      </c>
      <c r="O5577" s="2">
        <v>405</v>
      </c>
      <c r="P5577" s="2">
        <v>0</v>
      </c>
      <c r="Q5577" s="2">
        <v>0</v>
      </c>
      <c r="R5577" s="2">
        <v>0</v>
      </c>
      <c r="S5577" s="2">
        <v>0</v>
      </c>
      <c r="T5577" s="2">
        <v>0</v>
      </c>
      <c r="U5577" s="2">
        <v>405</v>
      </c>
      <c r="V5577" t="s">
        <v>55</v>
      </c>
    </row>
    <row r="5578" spans="1:22" ht="15.75" hidden="1" thickBot="1" x14ac:dyDescent="0.3">
      <c r="A5578" t="s">
        <v>7981</v>
      </c>
      <c r="B5578" s="6" t="s">
        <v>10232</v>
      </c>
      <c r="C5578" t="s">
        <v>1</v>
      </c>
      <c r="D5578" t="s">
        <v>7706</v>
      </c>
      <c r="E5578" t="s">
        <v>10329</v>
      </c>
      <c r="F5578" t="s">
        <v>10330</v>
      </c>
      <c r="G5578">
        <v>5637</v>
      </c>
      <c r="H5578">
        <v>5637</v>
      </c>
      <c r="I5578">
        <v>5637</v>
      </c>
      <c r="J5578">
        <v>5637</v>
      </c>
      <c r="K5578">
        <v>0</v>
      </c>
      <c r="L5578" s="2">
        <v>0</v>
      </c>
      <c r="M5578" s="2">
        <v>0</v>
      </c>
      <c r="N5578" s="2">
        <v>0</v>
      </c>
      <c r="O5578" s="2">
        <v>43.76</v>
      </c>
      <c r="P5578" s="2">
        <v>0</v>
      </c>
      <c r="Q5578" s="2">
        <v>0</v>
      </c>
      <c r="R5578" s="2">
        <v>0</v>
      </c>
      <c r="S5578" s="2">
        <v>0</v>
      </c>
      <c r="T5578" s="2">
        <v>0</v>
      </c>
      <c r="U5578" s="2">
        <v>43.76</v>
      </c>
      <c r="V5578" t="s">
        <v>55</v>
      </c>
    </row>
    <row r="5579" spans="1:22" ht="15.75" hidden="1" thickBot="1" x14ac:dyDescent="0.3">
      <c r="A5579" t="s">
        <v>7981</v>
      </c>
      <c r="B5579" s="6" t="s">
        <v>10232</v>
      </c>
      <c r="C5579" t="s">
        <v>1</v>
      </c>
      <c r="D5579" t="s">
        <v>7706</v>
      </c>
      <c r="E5579" t="s">
        <v>10329</v>
      </c>
      <c r="F5579" t="s">
        <v>10330</v>
      </c>
      <c r="G5579">
        <v>5636</v>
      </c>
      <c r="H5579">
        <v>5636</v>
      </c>
      <c r="I5579">
        <v>5636</v>
      </c>
      <c r="J5579">
        <v>5636</v>
      </c>
      <c r="K5579">
        <v>0</v>
      </c>
      <c r="L5579" s="2">
        <v>0</v>
      </c>
      <c r="M5579" s="2">
        <v>0</v>
      </c>
      <c r="N5579" s="2">
        <v>0</v>
      </c>
      <c r="O5579" s="2">
        <v>441.8</v>
      </c>
      <c r="P5579" s="2">
        <v>0</v>
      </c>
      <c r="Q5579" s="2">
        <v>0</v>
      </c>
      <c r="R5579" s="2">
        <v>0</v>
      </c>
      <c r="S5579" s="2">
        <v>0</v>
      </c>
      <c r="T5579" s="2">
        <v>0</v>
      </c>
      <c r="U5579" s="2">
        <v>441.8</v>
      </c>
      <c r="V5579" t="s">
        <v>55</v>
      </c>
    </row>
    <row r="5580" spans="1:22" ht="15.75" hidden="1" thickBot="1" x14ac:dyDescent="0.3">
      <c r="A5580" t="s">
        <v>7981</v>
      </c>
      <c r="B5580" s="6" t="s">
        <v>10232</v>
      </c>
      <c r="C5580" t="s">
        <v>1</v>
      </c>
      <c r="D5580" t="s">
        <v>7706</v>
      </c>
      <c r="E5580" t="s">
        <v>10329</v>
      </c>
      <c r="F5580" t="s">
        <v>10330</v>
      </c>
      <c r="G5580">
        <v>5635</v>
      </c>
      <c r="H5580">
        <v>5635</v>
      </c>
      <c r="I5580">
        <v>5635</v>
      </c>
      <c r="J5580">
        <v>5635</v>
      </c>
      <c r="K5580">
        <v>0</v>
      </c>
      <c r="L5580" s="2">
        <v>0</v>
      </c>
      <c r="M5580" s="2">
        <v>0</v>
      </c>
      <c r="N5580" s="2">
        <v>0</v>
      </c>
      <c r="O5580" s="2">
        <v>56.1</v>
      </c>
      <c r="P5580" s="2">
        <v>0</v>
      </c>
      <c r="Q5580" s="2">
        <v>0</v>
      </c>
      <c r="R5580" s="2">
        <v>0</v>
      </c>
      <c r="S5580" s="2">
        <v>0</v>
      </c>
      <c r="T5580" s="2">
        <v>0</v>
      </c>
      <c r="U5580" s="2">
        <v>56.1</v>
      </c>
      <c r="V5580" t="s">
        <v>55</v>
      </c>
    </row>
    <row r="5581" spans="1:22" ht="15.75" hidden="1" thickBot="1" x14ac:dyDescent="0.3">
      <c r="A5581" t="s">
        <v>7981</v>
      </c>
      <c r="B5581" s="6" t="s">
        <v>10232</v>
      </c>
      <c r="C5581" t="s">
        <v>1</v>
      </c>
      <c r="D5581" t="s">
        <v>7706</v>
      </c>
      <c r="E5581" t="s">
        <v>10329</v>
      </c>
      <c r="F5581" t="s">
        <v>10330</v>
      </c>
      <c r="G5581">
        <v>5634</v>
      </c>
      <c r="H5581">
        <v>5634</v>
      </c>
      <c r="I5581">
        <v>5634</v>
      </c>
      <c r="J5581">
        <v>5634</v>
      </c>
      <c r="K5581">
        <v>0</v>
      </c>
      <c r="L5581" s="2">
        <v>0</v>
      </c>
      <c r="M5581" s="2">
        <v>0</v>
      </c>
      <c r="N5581" s="2">
        <v>0</v>
      </c>
      <c r="O5581" s="2">
        <v>90.75</v>
      </c>
      <c r="P5581" s="2">
        <v>0</v>
      </c>
      <c r="Q5581" s="2">
        <v>0</v>
      </c>
      <c r="R5581" s="2">
        <v>0</v>
      </c>
      <c r="S5581" s="2">
        <v>0</v>
      </c>
      <c r="T5581" s="2">
        <v>0</v>
      </c>
      <c r="U5581" s="2">
        <v>90.75</v>
      </c>
      <c r="V5581" t="s">
        <v>55</v>
      </c>
    </row>
    <row r="5582" spans="1:22" ht="15.75" hidden="1" thickBot="1" x14ac:dyDescent="0.3">
      <c r="A5582" t="s">
        <v>7981</v>
      </c>
      <c r="B5582" s="6" t="s">
        <v>10232</v>
      </c>
      <c r="C5582" t="s">
        <v>1</v>
      </c>
      <c r="D5582" t="s">
        <v>7706</v>
      </c>
      <c r="E5582" t="s">
        <v>10329</v>
      </c>
      <c r="F5582" t="s">
        <v>10330</v>
      </c>
      <c r="G5582">
        <v>5633</v>
      </c>
      <c r="H5582">
        <v>5633</v>
      </c>
      <c r="I5582">
        <v>5633</v>
      </c>
      <c r="J5582">
        <v>5633</v>
      </c>
      <c r="K5582">
        <v>0</v>
      </c>
      <c r="L5582" s="2">
        <v>0</v>
      </c>
      <c r="M5582" s="2">
        <v>0</v>
      </c>
      <c r="N5582" s="2">
        <v>0</v>
      </c>
      <c r="O5582" s="2">
        <v>33</v>
      </c>
      <c r="P5582" s="2">
        <v>0</v>
      </c>
      <c r="Q5582" s="2">
        <v>0</v>
      </c>
      <c r="R5582" s="2">
        <v>0</v>
      </c>
      <c r="S5582" s="2">
        <v>0</v>
      </c>
      <c r="T5582" s="2">
        <v>0</v>
      </c>
      <c r="U5582" s="2">
        <v>33</v>
      </c>
      <c r="V5582" t="s">
        <v>55</v>
      </c>
    </row>
    <row r="5583" spans="1:22" ht="15.75" hidden="1" thickBot="1" x14ac:dyDescent="0.3">
      <c r="A5583" t="s">
        <v>7981</v>
      </c>
      <c r="B5583" s="6" t="s">
        <v>10232</v>
      </c>
      <c r="C5583" t="s">
        <v>1</v>
      </c>
      <c r="D5583" t="s">
        <v>7706</v>
      </c>
      <c r="E5583" t="s">
        <v>10329</v>
      </c>
      <c r="F5583" t="s">
        <v>10330</v>
      </c>
      <c r="G5583">
        <v>5632</v>
      </c>
      <c r="H5583">
        <v>5632</v>
      </c>
      <c r="I5583">
        <v>5632</v>
      </c>
      <c r="J5583">
        <v>5632</v>
      </c>
      <c r="K5583">
        <v>0</v>
      </c>
      <c r="L5583" s="2">
        <v>0</v>
      </c>
      <c r="M5583" s="2">
        <v>0</v>
      </c>
      <c r="N5583" s="2">
        <v>0</v>
      </c>
      <c r="O5583" s="2">
        <v>12.5</v>
      </c>
      <c r="P5583" s="2">
        <v>0</v>
      </c>
      <c r="Q5583" s="2">
        <v>0</v>
      </c>
      <c r="R5583" s="2">
        <v>0</v>
      </c>
      <c r="S5583" s="2">
        <v>0</v>
      </c>
      <c r="T5583" s="2">
        <v>0</v>
      </c>
      <c r="U5583" s="2">
        <v>12.5</v>
      </c>
      <c r="V5583" t="s">
        <v>55</v>
      </c>
    </row>
    <row r="5584" spans="1:22" ht="15.75" hidden="1" thickBot="1" x14ac:dyDescent="0.3">
      <c r="A5584" t="s">
        <v>7981</v>
      </c>
      <c r="B5584" s="6" t="s">
        <v>10232</v>
      </c>
      <c r="C5584" t="s">
        <v>1</v>
      </c>
      <c r="D5584" t="s">
        <v>7706</v>
      </c>
      <c r="E5584" t="s">
        <v>10329</v>
      </c>
      <c r="F5584" t="s">
        <v>10330</v>
      </c>
      <c r="G5584">
        <v>5631</v>
      </c>
      <c r="H5584">
        <v>5631</v>
      </c>
      <c r="I5584">
        <v>5631</v>
      </c>
      <c r="J5584">
        <v>5631</v>
      </c>
      <c r="K5584">
        <v>0</v>
      </c>
      <c r="L5584" s="2">
        <v>0</v>
      </c>
      <c r="M5584" s="2">
        <v>0</v>
      </c>
      <c r="N5584" s="2">
        <v>0</v>
      </c>
      <c r="O5584" s="2">
        <v>41</v>
      </c>
      <c r="P5584" s="2">
        <v>0</v>
      </c>
      <c r="Q5584" s="2">
        <v>0</v>
      </c>
      <c r="R5584" s="2">
        <v>0</v>
      </c>
      <c r="S5584" s="2">
        <v>0</v>
      </c>
      <c r="T5584" s="2">
        <v>0</v>
      </c>
      <c r="U5584" s="2">
        <v>41</v>
      </c>
      <c r="V5584" t="s">
        <v>55</v>
      </c>
    </row>
    <row r="5585" spans="1:22" ht="15.75" hidden="1" thickBot="1" x14ac:dyDescent="0.3">
      <c r="A5585" t="s">
        <v>7981</v>
      </c>
      <c r="B5585" s="6" t="s">
        <v>10232</v>
      </c>
      <c r="C5585" t="s">
        <v>1</v>
      </c>
      <c r="D5585" t="s">
        <v>7706</v>
      </c>
      <c r="E5585" t="s">
        <v>10329</v>
      </c>
      <c r="F5585" t="s">
        <v>10330</v>
      </c>
      <c r="G5585">
        <v>5630</v>
      </c>
      <c r="H5585">
        <v>5630</v>
      </c>
      <c r="I5585">
        <v>5630</v>
      </c>
      <c r="J5585">
        <v>5630</v>
      </c>
      <c r="K5585">
        <v>0</v>
      </c>
      <c r="L5585" s="2">
        <v>0</v>
      </c>
      <c r="M5585" s="2">
        <v>0</v>
      </c>
      <c r="N5585" s="2">
        <v>0</v>
      </c>
      <c r="O5585" s="2">
        <v>93.9</v>
      </c>
      <c r="P5585" s="2">
        <v>0</v>
      </c>
      <c r="Q5585" s="2">
        <v>0</v>
      </c>
      <c r="R5585" s="2">
        <v>0</v>
      </c>
      <c r="S5585" s="2">
        <v>0</v>
      </c>
      <c r="T5585" s="2">
        <v>0</v>
      </c>
      <c r="U5585" s="2">
        <v>93.9</v>
      </c>
      <c r="V5585" t="s">
        <v>55</v>
      </c>
    </row>
    <row r="5586" spans="1:22" ht="15.75" hidden="1" thickBot="1" x14ac:dyDescent="0.3">
      <c r="A5586" t="s">
        <v>7981</v>
      </c>
      <c r="B5586" s="6" t="s">
        <v>10232</v>
      </c>
      <c r="C5586" t="s">
        <v>1</v>
      </c>
      <c r="D5586" t="s">
        <v>7706</v>
      </c>
      <c r="E5586" t="s">
        <v>10329</v>
      </c>
      <c r="F5586" t="s">
        <v>10330</v>
      </c>
      <c r="G5586">
        <v>5629</v>
      </c>
      <c r="H5586">
        <v>5629</v>
      </c>
      <c r="I5586">
        <v>5629</v>
      </c>
      <c r="J5586">
        <v>5629</v>
      </c>
      <c r="K5586">
        <v>0</v>
      </c>
      <c r="L5586" s="2">
        <v>0</v>
      </c>
      <c r="M5586" s="2">
        <v>0</v>
      </c>
      <c r="N5586" s="2">
        <v>0</v>
      </c>
      <c r="O5586" s="2">
        <v>105.6</v>
      </c>
      <c r="P5586" s="2">
        <v>0</v>
      </c>
      <c r="Q5586" s="2">
        <v>0</v>
      </c>
      <c r="R5586" s="2">
        <v>0</v>
      </c>
      <c r="S5586" s="2">
        <v>0</v>
      </c>
      <c r="T5586" s="2">
        <v>0</v>
      </c>
      <c r="U5586" s="2">
        <v>105.6</v>
      </c>
      <c r="V5586" t="s">
        <v>55</v>
      </c>
    </row>
    <row r="5587" spans="1:22" ht="15.75" hidden="1" thickBot="1" x14ac:dyDescent="0.3">
      <c r="A5587" t="s">
        <v>7981</v>
      </c>
      <c r="B5587" s="6" t="s">
        <v>10232</v>
      </c>
      <c r="C5587" t="s">
        <v>1</v>
      </c>
      <c r="D5587" t="s">
        <v>7706</v>
      </c>
      <c r="E5587" t="s">
        <v>10329</v>
      </c>
      <c r="F5587" t="s">
        <v>10330</v>
      </c>
      <c r="G5587">
        <v>5628</v>
      </c>
      <c r="H5587">
        <v>5628</v>
      </c>
      <c r="I5587">
        <v>5628</v>
      </c>
      <c r="J5587">
        <v>5628</v>
      </c>
      <c r="K5587">
        <v>0</v>
      </c>
      <c r="L5587" s="2">
        <v>0</v>
      </c>
      <c r="M5587" s="2">
        <v>0</v>
      </c>
      <c r="N5587" s="2">
        <v>0</v>
      </c>
      <c r="O5587" s="2">
        <v>191</v>
      </c>
      <c r="P5587" s="2">
        <v>0</v>
      </c>
      <c r="Q5587" s="2">
        <v>0</v>
      </c>
      <c r="R5587" s="2">
        <v>0</v>
      </c>
      <c r="S5587" s="2">
        <v>0</v>
      </c>
      <c r="T5587" s="2">
        <v>0</v>
      </c>
      <c r="U5587" s="2">
        <v>191</v>
      </c>
      <c r="V5587" t="s">
        <v>55</v>
      </c>
    </row>
    <row r="5588" spans="1:22" ht="15.75" hidden="1" thickBot="1" x14ac:dyDescent="0.3">
      <c r="A5588" t="s">
        <v>7981</v>
      </c>
      <c r="B5588" s="6" t="s">
        <v>10232</v>
      </c>
      <c r="C5588" t="s">
        <v>1</v>
      </c>
      <c r="D5588" t="s">
        <v>7706</v>
      </c>
      <c r="E5588" t="s">
        <v>10329</v>
      </c>
      <c r="F5588" t="s">
        <v>10330</v>
      </c>
      <c r="G5588">
        <v>5627</v>
      </c>
      <c r="H5588">
        <v>5627</v>
      </c>
      <c r="I5588">
        <v>5627</v>
      </c>
      <c r="J5588">
        <v>5627</v>
      </c>
      <c r="K5588">
        <v>0</v>
      </c>
      <c r="L5588" s="2">
        <v>0</v>
      </c>
      <c r="M5588" s="2">
        <v>0</v>
      </c>
      <c r="N5588" s="2">
        <v>0</v>
      </c>
      <c r="O5588" s="2">
        <v>37.53</v>
      </c>
      <c r="P5588" s="2">
        <v>0</v>
      </c>
      <c r="Q5588" s="2">
        <v>0</v>
      </c>
      <c r="R5588" s="2">
        <v>0</v>
      </c>
      <c r="S5588" s="2">
        <v>0</v>
      </c>
      <c r="T5588" s="2">
        <v>0</v>
      </c>
      <c r="U5588" s="2">
        <v>37.53</v>
      </c>
      <c r="V5588" t="s">
        <v>55</v>
      </c>
    </row>
    <row r="5589" spans="1:22" ht="15.75" hidden="1" thickBot="1" x14ac:dyDescent="0.3">
      <c r="A5589" t="s">
        <v>7981</v>
      </c>
      <c r="B5589" s="6" t="s">
        <v>10232</v>
      </c>
      <c r="C5589" t="s">
        <v>1</v>
      </c>
      <c r="D5589" t="s">
        <v>7706</v>
      </c>
      <c r="E5589" t="s">
        <v>10329</v>
      </c>
      <c r="F5589" t="s">
        <v>10330</v>
      </c>
      <c r="G5589">
        <v>5626</v>
      </c>
      <c r="H5589">
        <v>5626</v>
      </c>
      <c r="I5589">
        <v>5626</v>
      </c>
      <c r="J5589">
        <v>5626</v>
      </c>
      <c r="K5589">
        <v>0</v>
      </c>
      <c r="L5589" s="2">
        <v>0</v>
      </c>
      <c r="M5589" s="2">
        <v>0</v>
      </c>
      <c r="N5589" s="2">
        <v>0</v>
      </c>
      <c r="O5589" s="2">
        <v>231</v>
      </c>
      <c r="P5589" s="2">
        <v>0</v>
      </c>
      <c r="Q5589" s="2">
        <v>0</v>
      </c>
      <c r="R5589" s="2">
        <v>0</v>
      </c>
      <c r="S5589" s="2">
        <v>0</v>
      </c>
      <c r="T5589" s="2">
        <v>0</v>
      </c>
      <c r="U5589" s="2">
        <v>231</v>
      </c>
      <c r="V5589" t="s">
        <v>55</v>
      </c>
    </row>
    <row r="5590" spans="1:22" ht="15.75" hidden="1" thickBot="1" x14ac:dyDescent="0.3">
      <c r="A5590" t="s">
        <v>7981</v>
      </c>
      <c r="B5590" s="6" t="s">
        <v>10232</v>
      </c>
      <c r="C5590" t="s">
        <v>1</v>
      </c>
      <c r="D5590" t="s">
        <v>7706</v>
      </c>
      <c r="E5590" t="s">
        <v>10329</v>
      </c>
      <c r="F5590" t="s">
        <v>10330</v>
      </c>
      <c r="G5590">
        <v>5625</v>
      </c>
      <c r="H5590">
        <v>5625</v>
      </c>
      <c r="I5590">
        <v>5625</v>
      </c>
      <c r="J5590">
        <v>5625</v>
      </c>
      <c r="K5590">
        <v>0</v>
      </c>
      <c r="L5590" s="2">
        <v>0</v>
      </c>
      <c r="M5590" s="2">
        <v>0</v>
      </c>
      <c r="N5590" s="2">
        <v>0</v>
      </c>
      <c r="O5590" s="2">
        <v>20</v>
      </c>
      <c r="P5590" s="2">
        <v>0</v>
      </c>
      <c r="Q5590" s="2">
        <v>0</v>
      </c>
      <c r="R5590" s="2">
        <v>0</v>
      </c>
      <c r="S5590" s="2">
        <v>0</v>
      </c>
      <c r="T5590" s="2">
        <v>0</v>
      </c>
      <c r="U5590" s="2">
        <v>20</v>
      </c>
      <c r="V5590" t="s">
        <v>55</v>
      </c>
    </row>
    <row r="5591" spans="1:22" ht="15.75" hidden="1" thickBot="1" x14ac:dyDescent="0.3">
      <c r="A5591" t="s">
        <v>7981</v>
      </c>
      <c r="B5591" s="6" t="s">
        <v>10232</v>
      </c>
      <c r="C5591" t="s">
        <v>1</v>
      </c>
      <c r="D5591" t="s">
        <v>7706</v>
      </c>
      <c r="E5591" t="s">
        <v>10329</v>
      </c>
      <c r="F5591" t="s">
        <v>10330</v>
      </c>
      <c r="G5591">
        <v>5624</v>
      </c>
      <c r="H5591">
        <v>5624</v>
      </c>
      <c r="I5591">
        <v>5624</v>
      </c>
      <c r="J5591">
        <v>5624</v>
      </c>
      <c r="K5591">
        <v>0</v>
      </c>
      <c r="L5591" s="2">
        <v>0</v>
      </c>
      <c r="M5591" s="2">
        <v>0</v>
      </c>
      <c r="N5591" s="2">
        <v>0</v>
      </c>
      <c r="O5591" s="2">
        <v>376.5</v>
      </c>
      <c r="P5591" s="2">
        <v>0</v>
      </c>
      <c r="Q5591" s="2">
        <v>0</v>
      </c>
      <c r="R5591" s="2">
        <v>0</v>
      </c>
      <c r="S5591" s="2">
        <v>0</v>
      </c>
      <c r="T5591" s="2">
        <v>0</v>
      </c>
      <c r="U5591" s="2">
        <v>376.5</v>
      </c>
      <c r="V5591" t="s">
        <v>55</v>
      </c>
    </row>
    <row r="5592" spans="1:22" ht="15.75" hidden="1" thickBot="1" x14ac:dyDescent="0.3">
      <c r="A5592" t="s">
        <v>7981</v>
      </c>
      <c r="B5592" s="6" t="s">
        <v>10232</v>
      </c>
      <c r="C5592" t="s">
        <v>1</v>
      </c>
      <c r="D5592" t="s">
        <v>7706</v>
      </c>
      <c r="E5592" t="s">
        <v>10329</v>
      </c>
      <c r="F5592" t="s">
        <v>10330</v>
      </c>
      <c r="G5592">
        <v>5623</v>
      </c>
      <c r="H5592">
        <v>5623</v>
      </c>
      <c r="I5592">
        <v>5623</v>
      </c>
      <c r="J5592">
        <v>5623</v>
      </c>
      <c r="K5592">
        <v>0</v>
      </c>
      <c r="L5592" s="2">
        <v>0</v>
      </c>
      <c r="M5592" s="2">
        <v>0</v>
      </c>
      <c r="N5592" s="2">
        <v>0</v>
      </c>
      <c r="O5592" s="2">
        <v>225</v>
      </c>
      <c r="P5592" s="2">
        <v>0</v>
      </c>
      <c r="Q5592" s="2">
        <v>0</v>
      </c>
      <c r="R5592" s="2">
        <v>0</v>
      </c>
      <c r="S5592" s="2">
        <v>0</v>
      </c>
      <c r="T5592" s="2">
        <v>0</v>
      </c>
      <c r="U5592" s="2">
        <v>225</v>
      </c>
      <c r="V5592" t="s">
        <v>55</v>
      </c>
    </row>
    <row r="5593" spans="1:22" ht="15.75" hidden="1" thickBot="1" x14ac:dyDescent="0.3">
      <c r="A5593" t="s">
        <v>7981</v>
      </c>
      <c r="B5593" s="6" t="s">
        <v>10225</v>
      </c>
      <c r="C5593" t="s">
        <v>1</v>
      </c>
      <c r="D5593" t="s">
        <v>7706</v>
      </c>
      <c r="E5593" t="s">
        <v>10329</v>
      </c>
      <c r="F5593" t="s">
        <v>10330</v>
      </c>
      <c r="G5593">
        <v>5622</v>
      </c>
      <c r="H5593">
        <v>5622</v>
      </c>
      <c r="I5593">
        <v>5622</v>
      </c>
      <c r="J5593">
        <v>5622</v>
      </c>
      <c r="K5593">
        <v>0</v>
      </c>
      <c r="L5593" s="2">
        <v>0</v>
      </c>
      <c r="M5593" s="2">
        <v>0</v>
      </c>
      <c r="N5593" s="2">
        <v>0</v>
      </c>
      <c r="O5593" s="2">
        <v>32</v>
      </c>
      <c r="P5593" s="2">
        <v>0</v>
      </c>
      <c r="Q5593" s="2">
        <v>0</v>
      </c>
      <c r="R5593" s="2">
        <v>0</v>
      </c>
      <c r="S5593" s="2">
        <v>0</v>
      </c>
      <c r="T5593" s="2">
        <v>0</v>
      </c>
      <c r="U5593" s="2">
        <v>32</v>
      </c>
      <c r="V5593" t="s">
        <v>55</v>
      </c>
    </row>
    <row r="5594" spans="1:22" ht="15.75" hidden="1" thickBot="1" x14ac:dyDescent="0.3">
      <c r="A5594" t="s">
        <v>7981</v>
      </c>
      <c r="B5594" s="6" t="s">
        <v>10225</v>
      </c>
      <c r="C5594" t="s">
        <v>1</v>
      </c>
      <c r="D5594" t="s">
        <v>7706</v>
      </c>
      <c r="E5594" t="s">
        <v>10329</v>
      </c>
      <c r="F5594" t="s">
        <v>10330</v>
      </c>
      <c r="G5594">
        <v>5621</v>
      </c>
      <c r="H5594">
        <v>5621</v>
      </c>
      <c r="I5594">
        <v>5621</v>
      </c>
      <c r="J5594">
        <v>5621</v>
      </c>
      <c r="K5594">
        <v>0</v>
      </c>
      <c r="L5594" s="2">
        <v>0</v>
      </c>
      <c r="M5594" s="2">
        <v>0</v>
      </c>
      <c r="N5594" s="2">
        <v>0</v>
      </c>
      <c r="O5594" s="2">
        <v>440</v>
      </c>
      <c r="P5594" s="2">
        <v>0</v>
      </c>
      <c r="Q5594" s="2">
        <v>0</v>
      </c>
      <c r="R5594" s="2">
        <v>0</v>
      </c>
      <c r="S5594" s="2">
        <v>0</v>
      </c>
      <c r="T5594" s="2">
        <v>0</v>
      </c>
      <c r="U5594" s="2">
        <v>440</v>
      </c>
      <c r="V5594" t="s">
        <v>55</v>
      </c>
    </row>
    <row r="5595" spans="1:22" ht="15.75" hidden="1" thickBot="1" x14ac:dyDescent="0.3">
      <c r="A5595" t="s">
        <v>7981</v>
      </c>
      <c r="B5595" s="6" t="s">
        <v>10225</v>
      </c>
      <c r="C5595" t="s">
        <v>1</v>
      </c>
      <c r="D5595" t="s">
        <v>7706</v>
      </c>
      <c r="E5595" t="s">
        <v>10329</v>
      </c>
      <c r="F5595" t="s">
        <v>10330</v>
      </c>
      <c r="G5595">
        <v>5620</v>
      </c>
      <c r="H5595">
        <v>5620</v>
      </c>
      <c r="I5595">
        <v>5620</v>
      </c>
      <c r="J5595">
        <v>5620</v>
      </c>
      <c r="K5595">
        <v>0</v>
      </c>
      <c r="L5595" s="2">
        <v>0</v>
      </c>
      <c r="M5595" s="2">
        <v>0</v>
      </c>
      <c r="N5595" s="2">
        <v>0</v>
      </c>
      <c r="O5595" s="2">
        <v>32</v>
      </c>
      <c r="P5595" s="2">
        <v>0</v>
      </c>
      <c r="Q5595" s="2">
        <v>0</v>
      </c>
      <c r="R5595" s="2">
        <v>0</v>
      </c>
      <c r="S5595" s="2">
        <v>0</v>
      </c>
      <c r="T5595" s="2">
        <v>0</v>
      </c>
      <c r="U5595" s="2">
        <v>32</v>
      </c>
      <c r="V5595" t="s">
        <v>55</v>
      </c>
    </row>
    <row r="5596" spans="1:22" ht="15.75" hidden="1" thickBot="1" x14ac:dyDescent="0.3">
      <c r="A5596" t="s">
        <v>7981</v>
      </c>
      <c r="B5596" s="6" t="s">
        <v>10225</v>
      </c>
      <c r="C5596" t="s">
        <v>1</v>
      </c>
      <c r="D5596" t="s">
        <v>7706</v>
      </c>
      <c r="E5596" t="s">
        <v>10329</v>
      </c>
      <c r="F5596" t="s">
        <v>10330</v>
      </c>
      <c r="G5596">
        <v>5619</v>
      </c>
      <c r="H5596">
        <v>5619</v>
      </c>
      <c r="I5596">
        <v>5619</v>
      </c>
      <c r="J5596">
        <v>5619</v>
      </c>
      <c r="K5596">
        <v>0</v>
      </c>
      <c r="L5596" s="2">
        <v>0</v>
      </c>
      <c r="M5596" s="2">
        <v>0</v>
      </c>
      <c r="N5596" s="2">
        <v>0</v>
      </c>
      <c r="O5596" s="2">
        <v>16.5</v>
      </c>
      <c r="P5596" s="2">
        <v>0</v>
      </c>
      <c r="Q5596" s="2">
        <v>0</v>
      </c>
      <c r="R5596" s="2">
        <v>0</v>
      </c>
      <c r="S5596" s="2">
        <v>0</v>
      </c>
      <c r="T5596" s="2">
        <v>0</v>
      </c>
      <c r="U5596" s="2">
        <v>16.5</v>
      </c>
      <c r="V5596" t="s">
        <v>55</v>
      </c>
    </row>
    <row r="5597" spans="1:22" ht="15.75" hidden="1" thickBot="1" x14ac:dyDescent="0.3">
      <c r="A5597" t="s">
        <v>7981</v>
      </c>
      <c r="B5597" s="6" t="s">
        <v>10225</v>
      </c>
      <c r="C5597" t="s">
        <v>1</v>
      </c>
      <c r="D5597" t="s">
        <v>7706</v>
      </c>
      <c r="E5597" t="s">
        <v>10329</v>
      </c>
      <c r="F5597" t="s">
        <v>10330</v>
      </c>
      <c r="G5597">
        <v>5618</v>
      </c>
      <c r="H5597">
        <v>5618</v>
      </c>
      <c r="I5597">
        <v>5618</v>
      </c>
      <c r="J5597">
        <v>5618</v>
      </c>
      <c r="K5597">
        <v>0</v>
      </c>
      <c r="L5597" s="2">
        <v>0</v>
      </c>
      <c r="M5597" s="2">
        <v>0</v>
      </c>
      <c r="N5597" s="2">
        <v>0</v>
      </c>
      <c r="O5597" s="2">
        <v>262.5</v>
      </c>
      <c r="P5597" s="2">
        <v>0</v>
      </c>
      <c r="Q5597" s="2">
        <v>0</v>
      </c>
      <c r="R5597" s="2">
        <v>0</v>
      </c>
      <c r="S5597" s="2">
        <v>0</v>
      </c>
      <c r="T5597" s="2">
        <v>0</v>
      </c>
      <c r="U5597" s="2">
        <v>262.5</v>
      </c>
      <c r="V5597" t="s">
        <v>55</v>
      </c>
    </row>
    <row r="5598" spans="1:22" ht="15.75" hidden="1" thickBot="1" x14ac:dyDescent="0.3">
      <c r="A5598" t="s">
        <v>7981</v>
      </c>
      <c r="B5598" s="6" t="s">
        <v>10225</v>
      </c>
      <c r="C5598" t="s">
        <v>1</v>
      </c>
      <c r="D5598" t="s">
        <v>7706</v>
      </c>
      <c r="E5598" t="s">
        <v>10329</v>
      </c>
      <c r="F5598" t="s">
        <v>10330</v>
      </c>
      <c r="G5598">
        <v>5617</v>
      </c>
      <c r="H5598">
        <v>5617</v>
      </c>
      <c r="I5598">
        <v>5617</v>
      </c>
      <c r="J5598">
        <v>5617</v>
      </c>
      <c r="K5598">
        <v>0</v>
      </c>
      <c r="L5598" s="2">
        <v>0</v>
      </c>
      <c r="M5598" s="2">
        <v>0</v>
      </c>
      <c r="N5598" s="2">
        <v>0</v>
      </c>
      <c r="O5598" s="2">
        <v>675</v>
      </c>
      <c r="P5598" s="2">
        <v>0</v>
      </c>
      <c r="Q5598" s="2">
        <v>0</v>
      </c>
      <c r="R5598" s="2">
        <v>0</v>
      </c>
      <c r="S5598" s="2">
        <v>0</v>
      </c>
      <c r="T5598" s="2">
        <v>0</v>
      </c>
      <c r="U5598" s="2">
        <v>675</v>
      </c>
      <c r="V5598" t="s">
        <v>55</v>
      </c>
    </row>
    <row r="5599" spans="1:22" ht="15.75" hidden="1" thickBot="1" x14ac:dyDescent="0.3">
      <c r="A5599" t="s">
        <v>7981</v>
      </c>
      <c r="B5599" s="6" t="s">
        <v>10225</v>
      </c>
      <c r="C5599" t="s">
        <v>1</v>
      </c>
      <c r="D5599" t="s">
        <v>7706</v>
      </c>
      <c r="E5599" t="s">
        <v>10329</v>
      </c>
      <c r="F5599" t="s">
        <v>10330</v>
      </c>
      <c r="G5599">
        <v>5616</v>
      </c>
      <c r="H5599">
        <v>5616</v>
      </c>
      <c r="I5599">
        <v>5616</v>
      </c>
      <c r="J5599">
        <v>5616</v>
      </c>
      <c r="K5599">
        <v>0</v>
      </c>
      <c r="L5599" s="2">
        <v>0</v>
      </c>
      <c r="M5599" s="2">
        <v>0</v>
      </c>
      <c r="N5599" s="2">
        <v>0</v>
      </c>
      <c r="O5599" s="2">
        <v>18</v>
      </c>
      <c r="P5599" s="2">
        <v>0</v>
      </c>
      <c r="Q5599" s="2">
        <v>0</v>
      </c>
      <c r="R5599" s="2">
        <v>0</v>
      </c>
      <c r="S5599" s="2">
        <v>0</v>
      </c>
      <c r="T5599" s="2">
        <v>0</v>
      </c>
      <c r="U5599" s="2">
        <v>18</v>
      </c>
      <c r="V5599" t="s">
        <v>55</v>
      </c>
    </row>
    <row r="5600" spans="1:22" ht="15.75" hidden="1" thickBot="1" x14ac:dyDescent="0.3">
      <c r="A5600" t="s">
        <v>7981</v>
      </c>
      <c r="B5600" s="6" t="s">
        <v>10225</v>
      </c>
      <c r="C5600" t="s">
        <v>1</v>
      </c>
      <c r="D5600" t="s">
        <v>7706</v>
      </c>
      <c r="E5600" t="s">
        <v>10329</v>
      </c>
      <c r="F5600" t="s">
        <v>10330</v>
      </c>
      <c r="G5600">
        <v>5615</v>
      </c>
      <c r="H5600">
        <v>5615</v>
      </c>
      <c r="I5600">
        <v>5615</v>
      </c>
      <c r="J5600">
        <v>5615</v>
      </c>
      <c r="K5600">
        <v>0</v>
      </c>
      <c r="L5600" s="2">
        <v>0</v>
      </c>
      <c r="M5600" s="2">
        <v>0</v>
      </c>
      <c r="N5600" s="2">
        <v>0</v>
      </c>
      <c r="O5600" s="2">
        <v>112.5</v>
      </c>
      <c r="P5600" s="2">
        <v>0</v>
      </c>
      <c r="Q5600" s="2">
        <v>0</v>
      </c>
      <c r="R5600" s="2">
        <v>0</v>
      </c>
      <c r="S5600" s="2">
        <v>0</v>
      </c>
      <c r="T5600" s="2">
        <v>0</v>
      </c>
      <c r="U5600" s="2">
        <v>112.5</v>
      </c>
      <c r="V5600" t="s">
        <v>55</v>
      </c>
    </row>
    <row r="5601" spans="1:22" ht="15.75" hidden="1" thickBot="1" x14ac:dyDescent="0.3">
      <c r="A5601" t="s">
        <v>7981</v>
      </c>
      <c r="B5601" s="6" t="s">
        <v>10225</v>
      </c>
      <c r="C5601" t="s">
        <v>1</v>
      </c>
      <c r="D5601" t="s">
        <v>7706</v>
      </c>
      <c r="E5601" t="s">
        <v>10329</v>
      </c>
      <c r="F5601" t="s">
        <v>10330</v>
      </c>
      <c r="G5601">
        <v>5614</v>
      </c>
      <c r="H5601">
        <v>5614</v>
      </c>
      <c r="I5601">
        <v>5614</v>
      </c>
      <c r="J5601">
        <v>5614</v>
      </c>
      <c r="K5601">
        <v>0</v>
      </c>
      <c r="L5601" s="2">
        <v>0</v>
      </c>
      <c r="M5601" s="2">
        <v>0</v>
      </c>
      <c r="N5601" s="2">
        <v>0</v>
      </c>
      <c r="O5601" s="2">
        <v>53.62</v>
      </c>
      <c r="P5601" s="2">
        <v>0</v>
      </c>
      <c r="Q5601" s="2">
        <v>0</v>
      </c>
      <c r="R5601" s="2">
        <v>0</v>
      </c>
      <c r="S5601" s="2">
        <v>0</v>
      </c>
      <c r="T5601" s="2">
        <v>0</v>
      </c>
      <c r="U5601" s="2">
        <v>53.62</v>
      </c>
      <c r="V5601" t="s">
        <v>55</v>
      </c>
    </row>
    <row r="5602" spans="1:22" ht="15.75" hidden="1" thickBot="1" x14ac:dyDescent="0.3">
      <c r="A5602" t="s">
        <v>7981</v>
      </c>
      <c r="B5602" s="6" t="s">
        <v>10225</v>
      </c>
      <c r="C5602" t="s">
        <v>1</v>
      </c>
      <c r="D5602" t="s">
        <v>7706</v>
      </c>
      <c r="E5602" t="s">
        <v>10329</v>
      </c>
      <c r="F5602" t="s">
        <v>10330</v>
      </c>
      <c r="G5602">
        <v>5613</v>
      </c>
      <c r="H5602">
        <v>5613</v>
      </c>
      <c r="I5602">
        <v>5613</v>
      </c>
      <c r="J5602">
        <v>5613</v>
      </c>
      <c r="K5602">
        <v>0</v>
      </c>
      <c r="L5602" s="2">
        <v>0</v>
      </c>
      <c r="M5602" s="2">
        <v>0</v>
      </c>
      <c r="N5602" s="2">
        <v>0</v>
      </c>
      <c r="O5602" s="2">
        <v>5.5</v>
      </c>
      <c r="P5602" s="2">
        <v>0</v>
      </c>
      <c r="Q5602" s="2">
        <v>0</v>
      </c>
      <c r="R5602" s="2">
        <v>0</v>
      </c>
      <c r="S5602" s="2">
        <v>0</v>
      </c>
      <c r="T5602" s="2">
        <v>0</v>
      </c>
      <c r="U5602" s="2">
        <v>5.5</v>
      </c>
      <c r="V5602" t="s">
        <v>55</v>
      </c>
    </row>
    <row r="5603" spans="1:22" ht="15.75" hidden="1" thickBot="1" x14ac:dyDescent="0.3">
      <c r="A5603" t="s">
        <v>7981</v>
      </c>
      <c r="B5603" s="6" t="s">
        <v>10225</v>
      </c>
      <c r="C5603" t="s">
        <v>1</v>
      </c>
      <c r="D5603" t="s">
        <v>7706</v>
      </c>
      <c r="E5603" t="s">
        <v>10329</v>
      </c>
      <c r="F5603" t="s">
        <v>10330</v>
      </c>
      <c r="G5603">
        <v>5612</v>
      </c>
      <c r="H5603">
        <v>5612</v>
      </c>
      <c r="I5603">
        <v>5612</v>
      </c>
      <c r="J5603">
        <v>5612</v>
      </c>
      <c r="K5603">
        <v>0</v>
      </c>
      <c r="L5603" s="2">
        <v>0</v>
      </c>
      <c r="M5603" s="2">
        <v>0</v>
      </c>
      <c r="N5603" s="2">
        <v>0</v>
      </c>
      <c r="O5603" s="2">
        <v>45</v>
      </c>
      <c r="P5603" s="2">
        <v>0</v>
      </c>
      <c r="Q5603" s="2">
        <v>0</v>
      </c>
      <c r="R5603" s="2">
        <v>0</v>
      </c>
      <c r="S5603" s="2">
        <v>0</v>
      </c>
      <c r="T5603" s="2">
        <v>0</v>
      </c>
      <c r="U5603" s="2">
        <v>45</v>
      </c>
      <c r="V5603" t="s">
        <v>55</v>
      </c>
    </row>
    <row r="5604" spans="1:22" ht="15.75" hidden="1" thickBot="1" x14ac:dyDescent="0.3">
      <c r="A5604" t="s">
        <v>7981</v>
      </c>
      <c r="B5604" s="6" t="s">
        <v>10225</v>
      </c>
      <c r="C5604" t="s">
        <v>1</v>
      </c>
      <c r="D5604" t="s">
        <v>7706</v>
      </c>
      <c r="E5604" t="s">
        <v>10329</v>
      </c>
      <c r="F5604" t="s">
        <v>10330</v>
      </c>
      <c r="G5604">
        <v>5611</v>
      </c>
      <c r="H5604">
        <v>5611</v>
      </c>
      <c r="I5604">
        <v>5611</v>
      </c>
      <c r="J5604">
        <v>5611</v>
      </c>
      <c r="K5604">
        <v>0</v>
      </c>
      <c r="L5604" s="2">
        <v>0</v>
      </c>
      <c r="M5604" s="2">
        <v>0</v>
      </c>
      <c r="N5604" s="2">
        <v>0</v>
      </c>
      <c r="O5604" s="2">
        <v>52.5</v>
      </c>
      <c r="P5604" s="2">
        <v>0</v>
      </c>
      <c r="Q5604" s="2">
        <v>0</v>
      </c>
      <c r="R5604" s="2">
        <v>0</v>
      </c>
      <c r="S5604" s="2">
        <v>0</v>
      </c>
      <c r="T5604" s="2">
        <v>0</v>
      </c>
      <c r="U5604" s="2">
        <v>52.5</v>
      </c>
      <c r="V5604" t="s">
        <v>55</v>
      </c>
    </row>
    <row r="5605" spans="1:22" ht="15.75" hidden="1" thickBot="1" x14ac:dyDescent="0.3">
      <c r="A5605" t="s">
        <v>7981</v>
      </c>
      <c r="B5605" s="6" t="s">
        <v>10225</v>
      </c>
      <c r="C5605" t="s">
        <v>1</v>
      </c>
      <c r="D5605" t="s">
        <v>7706</v>
      </c>
      <c r="E5605" t="s">
        <v>10329</v>
      </c>
      <c r="F5605" t="s">
        <v>10330</v>
      </c>
      <c r="G5605">
        <v>5610</v>
      </c>
      <c r="H5605">
        <v>5610</v>
      </c>
      <c r="I5605">
        <v>5610</v>
      </c>
      <c r="J5605">
        <v>5610</v>
      </c>
      <c r="K5605">
        <v>0</v>
      </c>
      <c r="L5605" s="2">
        <v>0</v>
      </c>
      <c r="M5605" s="2">
        <v>0</v>
      </c>
      <c r="N5605" s="2">
        <v>0</v>
      </c>
      <c r="O5605" s="2">
        <v>105</v>
      </c>
      <c r="P5605" s="2">
        <v>0</v>
      </c>
      <c r="Q5605" s="2">
        <v>0</v>
      </c>
      <c r="R5605" s="2">
        <v>0</v>
      </c>
      <c r="S5605" s="2">
        <v>0</v>
      </c>
      <c r="T5605" s="2">
        <v>0</v>
      </c>
      <c r="U5605" s="2">
        <v>105</v>
      </c>
      <c r="V5605" t="s">
        <v>55</v>
      </c>
    </row>
    <row r="5606" spans="1:22" ht="15.75" hidden="1" thickBot="1" x14ac:dyDescent="0.3">
      <c r="A5606" t="s">
        <v>7981</v>
      </c>
      <c r="B5606" s="6" t="s">
        <v>10225</v>
      </c>
      <c r="C5606" t="s">
        <v>1</v>
      </c>
      <c r="D5606" t="s">
        <v>7706</v>
      </c>
      <c r="E5606" t="s">
        <v>10329</v>
      </c>
      <c r="F5606" t="s">
        <v>10330</v>
      </c>
      <c r="G5606">
        <v>5609</v>
      </c>
      <c r="H5606">
        <v>5609</v>
      </c>
      <c r="I5606">
        <v>5609</v>
      </c>
      <c r="J5606">
        <v>5609</v>
      </c>
      <c r="K5606">
        <v>0</v>
      </c>
      <c r="L5606" s="2">
        <v>0</v>
      </c>
      <c r="M5606" s="2">
        <v>0</v>
      </c>
      <c r="N5606" s="2">
        <v>0</v>
      </c>
      <c r="O5606" s="2">
        <v>74</v>
      </c>
      <c r="P5606" s="2">
        <v>0</v>
      </c>
      <c r="Q5606" s="2">
        <v>0</v>
      </c>
      <c r="R5606" s="2">
        <v>0</v>
      </c>
      <c r="S5606" s="2">
        <v>0</v>
      </c>
      <c r="T5606" s="2">
        <v>0</v>
      </c>
      <c r="U5606" s="2">
        <v>74</v>
      </c>
      <c r="V5606" t="s">
        <v>55</v>
      </c>
    </row>
    <row r="5607" spans="1:22" ht="15.75" hidden="1" thickBot="1" x14ac:dyDescent="0.3">
      <c r="A5607" t="s">
        <v>7981</v>
      </c>
      <c r="B5607" s="6" t="s">
        <v>10225</v>
      </c>
      <c r="C5607" t="s">
        <v>1</v>
      </c>
      <c r="D5607" t="s">
        <v>7706</v>
      </c>
      <c r="E5607" t="s">
        <v>10329</v>
      </c>
      <c r="F5607" t="s">
        <v>10330</v>
      </c>
      <c r="G5607">
        <v>5608</v>
      </c>
      <c r="H5607">
        <v>5608</v>
      </c>
      <c r="I5607">
        <v>5608</v>
      </c>
      <c r="J5607">
        <v>5608</v>
      </c>
      <c r="K5607">
        <v>0</v>
      </c>
      <c r="L5607" s="2">
        <v>0</v>
      </c>
      <c r="M5607" s="2">
        <v>0</v>
      </c>
      <c r="N5607" s="2">
        <v>0</v>
      </c>
      <c r="O5607" s="2">
        <v>28.25</v>
      </c>
      <c r="P5607" s="2">
        <v>0</v>
      </c>
      <c r="Q5607" s="2">
        <v>0</v>
      </c>
      <c r="R5607" s="2">
        <v>0</v>
      </c>
      <c r="S5607" s="2">
        <v>0</v>
      </c>
      <c r="T5607" s="2">
        <v>0</v>
      </c>
      <c r="U5607" s="2">
        <v>28.25</v>
      </c>
      <c r="V5607" t="s">
        <v>55</v>
      </c>
    </row>
    <row r="5608" spans="1:22" ht="15.75" hidden="1" thickBot="1" x14ac:dyDescent="0.3">
      <c r="A5608" t="s">
        <v>7981</v>
      </c>
      <c r="B5608" s="6" t="s">
        <v>10225</v>
      </c>
      <c r="C5608" t="s">
        <v>1</v>
      </c>
      <c r="D5608" t="s">
        <v>7706</v>
      </c>
      <c r="E5608" t="s">
        <v>10329</v>
      </c>
      <c r="F5608" t="s">
        <v>10330</v>
      </c>
      <c r="G5608">
        <v>5607</v>
      </c>
      <c r="H5608">
        <v>5607</v>
      </c>
      <c r="I5608">
        <v>5607</v>
      </c>
      <c r="J5608">
        <v>5607</v>
      </c>
      <c r="K5608">
        <v>0</v>
      </c>
      <c r="L5608" s="2">
        <v>0</v>
      </c>
      <c r="M5608" s="2">
        <v>0</v>
      </c>
      <c r="N5608" s="2">
        <v>0</v>
      </c>
      <c r="O5608" s="2">
        <v>110</v>
      </c>
      <c r="P5608" s="2">
        <v>0</v>
      </c>
      <c r="Q5608" s="2">
        <v>0</v>
      </c>
      <c r="R5608" s="2">
        <v>0</v>
      </c>
      <c r="S5608" s="2">
        <v>0</v>
      </c>
      <c r="T5608" s="2">
        <v>0</v>
      </c>
      <c r="U5608" s="2">
        <v>110</v>
      </c>
      <c r="V5608" t="s">
        <v>55</v>
      </c>
    </row>
    <row r="5609" spans="1:22" ht="15.75" hidden="1" thickBot="1" x14ac:dyDescent="0.3">
      <c r="A5609" t="s">
        <v>7981</v>
      </c>
      <c r="B5609" s="6" t="s">
        <v>10225</v>
      </c>
      <c r="C5609" t="s">
        <v>1</v>
      </c>
      <c r="D5609" t="s">
        <v>7706</v>
      </c>
      <c r="E5609" t="s">
        <v>10329</v>
      </c>
      <c r="F5609" t="s">
        <v>10330</v>
      </c>
      <c r="G5609">
        <v>5606</v>
      </c>
      <c r="H5609">
        <v>5606</v>
      </c>
      <c r="I5609">
        <v>5606</v>
      </c>
      <c r="J5609">
        <v>5606</v>
      </c>
      <c r="K5609">
        <v>0</v>
      </c>
      <c r="L5609" s="2">
        <v>0</v>
      </c>
      <c r="M5609" s="2">
        <v>0</v>
      </c>
      <c r="N5609" s="2">
        <v>0</v>
      </c>
      <c r="O5609" s="2">
        <v>60</v>
      </c>
      <c r="P5609" s="2">
        <v>0</v>
      </c>
      <c r="Q5609" s="2">
        <v>0</v>
      </c>
      <c r="R5609" s="2">
        <v>0</v>
      </c>
      <c r="S5609" s="2">
        <v>0</v>
      </c>
      <c r="T5609" s="2">
        <v>0</v>
      </c>
      <c r="U5609" s="2">
        <v>60</v>
      </c>
      <c r="V5609" t="s">
        <v>55</v>
      </c>
    </row>
    <row r="5610" spans="1:22" ht="15.75" hidden="1" thickBot="1" x14ac:dyDescent="0.3">
      <c r="A5610" t="s">
        <v>7981</v>
      </c>
      <c r="B5610" s="6" t="s">
        <v>10225</v>
      </c>
      <c r="C5610" t="s">
        <v>1</v>
      </c>
      <c r="D5610" t="s">
        <v>7706</v>
      </c>
      <c r="E5610" t="s">
        <v>10329</v>
      </c>
      <c r="F5610" t="s">
        <v>10330</v>
      </c>
      <c r="G5610">
        <v>5605</v>
      </c>
      <c r="H5610">
        <v>5605</v>
      </c>
      <c r="I5610">
        <v>5605</v>
      </c>
      <c r="J5610">
        <v>5605</v>
      </c>
      <c r="K5610">
        <v>0</v>
      </c>
      <c r="L5610" s="2">
        <v>0</v>
      </c>
      <c r="M5610" s="2">
        <v>0</v>
      </c>
      <c r="N5610" s="2">
        <v>0</v>
      </c>
      <c r="O5610" s="2">
        <v>392</v>
      </c>
      <c r="P5610" s="2">
        <v>0</v>
      </c>
      <c r="Q5610" s="2">
        <v>0</v>
      </c>
      <c r="R5610" s="2">
        <v>0</v>
      </c>
      <c r="S5610" s="2">
        <v>0</v>
      </c>
      <c r="T5610" s="2">
        <v>0</v>
      </c>
      <c r="U5610" s="2">
        <v>392</v>
      </c>
      <c r="V5610" t="s">
        <v>55</v>
      </c>
    </row>
    <row r="5611" spans="1:22" ht="15.75" hidden="1" thickBot="1" x14ac:dyDescent="0.3">
      <c r="A5611" t="s">
        <v>7981</v>
      </c>
      <c r="B5611" s="6" t="s">
        <v>10225</v>
      </c>
      <c r="C5611" t="s">
        <v>1</v>
      </c>
      <c r="D5611" t="s">
        <v>7706</v>
      </c>
      <c r="E5611" t="s">
        <v>10329</v>
      </c>
      <c r="F5611" t="s">
        <v>10330</v>
      </c>
      <c r="G5611">
        <v>5604</v>
      </c>
      <c r="H5611">
        <v>5604</v>
      </c>
      <c r="I5611">
        <v>5604</v>
      </c>
      <c r="J5611">
        <v>5604</v>
      </c>
      <c r="K5611">
        <v>0</v>
      </c>
      <c r="L5611" s="2">
        <v>0</v>
      </c>
      <c r="M5611" s="2">
        <v>0</v>
      </c>
      <c r="N5611" s="2">
        <v>0</v>
      </c>
      <c r="O5611" s="2">
        <v>126.75</v>
      </c>
      <c r="P5611" s="2">
        <v>0</v>
      </c>
      <c r="Q5611" s="2">
        <v>0</v>
      </c>
      <c r="R5611" s="2">
        <v>0</v>
      </c>
      <c r="S5611" s="2">
        <v>0</v>
      </c>
      <c r="T5611" s="2">
        <v>0</v>
      </c>
      <c r="U5611" s="2">
        <v>126.75</v>
      </c>
      <c r="V5611" t="s">
        <v>55</v>
      </c>
    </row>
    <row r="5612" spans="1:22" ht="15.75" hidden="1" thickBot="1" x14ac:dyDescent="0.3">
      <c r="A5612" t="s">
        <v>7981</v>
      </c>
      <c r="B5612" s="6" t="s">
        <v>10225</v>
      </c>
      <c r="C5612" t="s">
        <v>1</v>
      </c>
      <c r="D5612" t="s">
        <v>7706</v>
      </c>
      <c r="E5612" t="s">
        <v>10329</v>
      </c>
      <c r="F5612" t="s">
        <v>10330</v>
      </c>
      <c r="G5612">
        <v>5603</v>
      </c>
      <c r="H5612">
        <v>5603</v>
      </c>
      <c r="I5612">
        <v>5603</v>
      </c>
      <c r="J5612">
        <v>5603</v>
      </c>
      <c r="K5612">
        <v>0</v>
      </c>
      <c r="L5612" s="2">
        <v>0</v>
      </c>
      <c r="M5612" s="2">
        <v>0</v>
      </c>
      <c r="N5612" s="2">
        <v>0</v>
      </c>
      <c r="O5612" s="2">
        <v>87.05</v>
      </c>
      <c r="P5612" s="2">
        <v>0</v>
      </c>
      <c r="Q5612" s="2">
        <v>0</v>
      </c>
      <c r="R5612" s="2">
        <v>0</v>
      </c>
      <c r="S5612" s="2">
        <v>0</v>
      </c>
      <c r="T5612" s="2">
        <v>0</v>
      </c>
      <c r="U5612" s="2">
        <v>87.05</v>
      </c>
      <c r="V5612" t="s">
        <v>55</v>
      </c>
    </row>
    <row r="5613" spans="1:22" ht="15.75" hidden="1" thickBot="1" x14ac:dyDescent="0.3">
      <c r="A5613" t="s">
        <v>7981</v>
      </c>
      <c r="B5613" s="6" t="s">
        <v>10225</v>
      </c>
      <c r="C5613" t="s">
        <v>1</v>
      </c>
      <c r="D5613" t="s">
        <v>7706</v>
      </c>
      <c r="E5613" t="s">
        <v>10329</v>
      </c>
      <c r="F5613" t="s">
        <v>10330</v>
      </c>
      <c r="G5613">
        <v>5602</v>
      </c>
      <c r="H5613">
        <v>5602</v>
      </c>
      <c r="I5613">
        <v>5602</v>
      </c>
      <c r="J5613">
        <v>5602</v>
      </c>
      <c r="K5613">
        <v>0</v>
      </c>
      <c r="L5613" s="2">
        <v>0</v>
      </c>
      <c r="M5613" s="2">
        <v>0</v>
      </c>
      <c r="N5613" s="2">
        <v>0</v>
      </c>
      <c r="O5613" s="2">
        <v>73.150000000000006</v>
      </c>
      <c r="P5613" s="2">
        <v>0</v>
      </c>
      <c r="Q5613" s="2">
        <v>0</v>
      </c>
      <c r="R5613" s="2">
        <v>0</v>
      </c>
      <c r="S5613" s="2">
        <v>0</v>
      </c>
      <c r="T5613" s="2">
        <v>0</v>
      </c>
      <c r="U5613" s="2">
        <v>73.150000000000006</v>
      </c>
      <c r="V5613" t="s">
        <v>55</v>
      </c>
    </row>
    <row r="5614" spans="1:22" ht="15.75" hidden="1" thickBot="1" x14ac:dyDescent="0.3">
      <c r="A5614" t="s">
        <v>7981</v>
      </c>
      <c r="B5614" s="6" t="s">
        <v>10208</v>
      </c>
      <c r="C5614" t="s">
        <v>1</v>
      </c>
      <c r="D5614" t="s">
        <v>7706</v>
      </c>
      <c r="E5614" t="s">
        <v>10329</v>
      </c>
      <c r="F5614" t="s">
        <v>10330</v>
      </c>
      <c r="G5614">
        <v>5601</v>
      </c>
      <c r="H5614">
        <v>5601</v>
      </c>
      <c r="I5614">
        <v>5601</v>
      </c>
      <c r="J5614">
        <v>5601</v>
      </c>
      <c r="K5614">
        <v>0</v>
      </c>
      <c r="L5614" s="2">
        <v>0</v>
      </c>
      <c r="M5614" s="2">
        <v>0</v>
      </c>
      <c r="N5614" s="2">
        <v>0</v>
      </c>
      <c r="O5614" s="2">
        <v>447</v>
      </c>
      <c r="P5614" s="2">
        <v>0</v>
      </c>
      <c r="Q5614" s="2">
        <v>0</v>
      </c>
      <c r="R5614" s="2">
        <v>0</v>
      </c>
      <c r="S5614" s="2">
        <v>0</v>
      </c>
      <c r="T5614" s="2">
        <v>0</v>
      </c>
      <c r="U5614" s="2">
        <v>447</v>
      </c>
      <c r="V5614" t="s">
        <v>55</v>
      </c>
    </row>
    <row r="5615" spans="1:22" ht="15.75" hidden="1" thickBot="1" x14ac:dyDescent="0.3">
      <c r="A5615" t="s">
        <v>7981</v>
      </c>
      <c r="B5615" s="6" t="s">
        <v>10208</v>
      </c>
      <c r="C5615" t="s">
        <v>1</v>
      </c>
      <c r="D5615" t="s">
        <v>7706</v>
      </c>
      <c r="E5615" t="s">
        <v>10329</v>
      </c>
      <c r="F5615" t="s">
        <v>10330</v>
      </c>
      <c r="G5615">
        <v>5600</v>
      </c>
      <c r="H5615">
        <v>5600</v>
      </c>
      <c r="I5615">
        <v>5600</v>
      </c>
      <c r="J5615">
        <v>5600</v>
      </c>
      <c r="K5615">
        <v>0</v>
      </c>
      <c r="L5615" s="2">
        <v>0</v>
      </c>
      <c r="M5615" s="2">
        <v>0</v>
      </c>
      <c r="N5615" s="2">
        <v>0</v>
      </c>
      <c r="O5615" s="2">
        <v>75</v>
      </c>
      <c r="P5615" s="2">
        <v>0</v>
      </c>
      <c r="Q5615" s="2">
        <v>0</v>
      </c>
      <c r="R5615" s="2">
        <v>0</v>
      </c>
      <c r="S5615" s="2">
        <v>0</v>
      </c>
      <c r="T5615" s="2">
        <v>0</v>
      </c>
      <c r="U5615" s="2">
        <v>75</v>
      </c>
      <c r="V5615" t="s">
        <v>55</v>
      </c>
    </row>
    <row r="5616" spans="1:22" ht="15.75" hidden="1" thickBot="1" x14ac:dyDescent="0.3">
      <c r="A5616" t="s">
        <v>7981</v>
      </c>
      <c r="B5616" s="6" t="s">
        <v>10208</v>
      </c>
      <c r="C5616" t="s">
        <v>1</v>
      </c>
      <c r="D5616" t="s">
        <v>7706</v>
      </c>
      <c r="E5616" t="s">
        <v>10329</v>
      </c>
      <c r="F5616" t="s">
        <v>10330</v>
      </c>
      <c r="G5616">
        <v>5599</v>
      </c>
      <c r="H5616">
        <v>5599</v>
      </c>
      <c r="I5616">
        <v>5599</v>
      </c>
      <c r="J5616">
        <v>5599</v>
      </c>
      <c r="K5616">
        <v>0</v>
      </c>
      <c r="L5616" s="2">
        <v>0</v>
      </c>
      <c r="M5616" s="2">
        <v>0</v>
      </c>
      <c r="N5616" s="2">
        <v>0</v>
      </c>
      <c r="O5616" s="2">
        <v>25.5</v>
      </c>
      <c r="P5616" s="2">
        <v>0</v>
      </c>
      <c r="Q5616" s="2">
        <v>0</v>
      </c>
      <c r="R5616" s="2">
        <v>0</v>
      </c>
      <c r="S5616" s="2">
        <v>0</v>
      </c>
      <c r="T5616" s="2">
        <v>0</v>
      </c>
      <c r="U5616" s="2">
        <v>25.5</v>
      </c>
      <c r="V5616" t="s">
        <v>55</v>
      </c>
    </row>
    <row r="5617" spans="1:22" ht="15.75" hidden="1" thickBot="1" x14ac:dyDescent="0.3">
      <c r="A5617" t="s">
        <v>7981</v>
      </c>
      <c r="B5617" s="6" t="s">
        <v>10208</v>
      </c>
      <c r="C5617" t="s">
        <v>1</v>
      </c>
      <c r="D5617" t="s">
        <v>7706</v>
      </c>
      <c r="E5617" t="s">
        <v>10329</v>
      </c>
      <c r="F5617" t="s">
        <v>10330</v>
      </c>
      <c r="G5617">
        <v>5598</v>
      </c>
      <c r="H5617">
        <v>5598</v>
      </c>
      <c r="I5617">
        <v>5598</v>
      </c>
      <c r="J5617">
        <v>5598</v>
      </c>
      <c r="K5617">
        <v>0</v>
      </c>
      <c r="L5617" s="2">
        <v>0</v>
      </c>
      <c r="M5617" s="2">
        <v>0</v>
      </c>
      <c r="N5617" s="2">
        <v>0</v>
      </c>
      <c r="O5617" s="2">
        <v>70</v>
      </c>
      <c r="P5617" s="2">
        <v>0</v>
      </c>
      <c r="Q5617" s="2">
        <v>0</v>
      </c>
      <c r="R5617" s="2">
        <v>0</v>
      </c>
      <c r="S5617" s="2">
        <v>0</v>
      </c>
      <c r="T5617" s="2">
        <v>0</v>
      </c>
      <c r="U5617" s="2">
        <v>70</v>
      </c>
      <c r="V5617" t="s">
        <v>55</v>
      </c>
    </row>
    <row r="5618" spans="1:22" ht="15.75" hidden="1" thickBot="1" x14ac:dyDescent="0.3">
      <c r="A5618" t="s">
        <v>7981</v>
      </c>
      <c r="B5618" s="6" t="s">
        <v>10208</v>
      </c>
      <c r="C5618" t="s">
        <v>1</v>
      </c>
      <c r="D5618" t="s">
        <v>7706</v>
      </c>
      <c r="E5618" t="s">
        <v>10329</v>
      </c>
      <c r="F5618" t="s">
        <v>10330</v>
      </c>
      <c r="G5618">
        <v>5597</v>
      </c>
      <c r="H5618">
        <v>5597</v>
      </c>
      <c r="I5618">
        <v>5597</v>
      </c>
      <c r="J5618">
        <v>5597</v>
      </c>
      <c r="K5618">
        <v>0</v>
      </c>
      <c r="L5618" s="2">
        <v>0</v>
      </c>
      <c r="M5618" s="2">
        <v>0</v>
      </c>
      <c r="N5618" s="2">
        <v>0</v>
      </c>
      <c r="O5618" s="2">
        <v>252.9</v>
      </c>
      <c r="P5618" s="2">
        <v>0</v>
      </c>
      <c r="Q5618" s="2">
        <v>0</v>
      </c>
      <c r="R5618" s="2">
        <v>0</v>
      </c>
      <c r="S5618" s="2">
        <v>0</v>
      </c>
      <c r="T5618" s="2">
        <v>0</v>
      </c>
      <c r="U5618" s="2">
        <v>252.9</v>
      </c>
      <c r="V5618" t="s">
        <v>55</v>
      </c>
    </row>
    <row r="5619" spans="1:22" ht="15.75" hidden="1" thickBot="1" x14ac:dyDescent="0.3">
      <c r="A5619" t="s">
        <v>7981</v>
      </c>
      <c r="B5619" s="6" t="s">
        <v>10208</v>
      </c>
      <c r="C5619" t="s">
        <v>1</v>
      </c>
      <c r="D5619" t="s">
        <v>7706</v>
      </c>
      <c r="E5619" t="s">
        <v>10329</v>
      </c>
      <c r="F5619" t="s">
        <v>10330</v>
      </c>
      <c r="G5619">
        <v>5596</v>
      </c>
      <c r="H5619">
        <v>5596</v>
      </c>
      <c r="I5619">
        <v>5596</v>
      </c>
      <c r="J5619">
        <v>5596</v>
      </c>
      <c r="K5619">
        <v>0</v>
      </c>
      <c r="L5619" s="2">
        <v>0</v>
      </c>
      <c r="M5619" s="2">
        <v>0</v>
      </c>
      <c r="N5619" s="2">
        <v>0</v>
      </c>
      <c r="O5619" s="2">
        <v>88.95</v>
      </c>
      <c r="P5619" s="2">
        <v>0</v>
      </c>
      <c r="Q5619" s="2">
        <v>0</v>
      </c>
      <c r="R5619" s="2">
        <v>0</v>
      </c>
      <c r="S5619" s="2">
        <v>0</v>
      </c>
      <c r="T5619" s="2">
        <v>0</v>
      </c>
      <c r="U5619" s="2">
        <v>88.95</v>
      </c>
      <c r="V5619" t="s">
        <v>55</v>
      </c>
    </row>
    <row r="5620" spans="1:22" ht="15.75" hidden="1" thickBot="1" x14ac:dyDescent="0.3">
      <c r="A5620" t="s">
        <v>7981</v>
      </c>
      <c r="B5620" s="6" t="s">
        <v>10208</v>
      </c>
      <c r="C5620" t="s">
        <v>1</v>
      </c>
      <c r="D5620" t="s">
        <v>7706</v>
      </c>
      <c r="E5620" t="s">
        <v>10329</v>
      </c>
      <c r="F5620" t="s">
        <v>10330</v>
      </c>
      <c r="G5620">
        <v>5595</v>
      </c>
      <c r="H5620">
        <v>5595</v>
      </c>
      <c r="I5620">
        <v>5595</v>
      </c>
      <c r="J5620">
        <v>5595</v>
      </c>
      <c r="K5620">
        <v>0</v>
      </c>
      <c r="L5620" s="2">
        <v>0</v>
      </c>
      <c r="M5620" s="2">
        <v>0</v>
      </c>
      <c r="N5620" s="2">
        <v>0</v>
      </c>
      <c r="O5620" s="2">
        <v>329.4</v>
      </c>
      <c r="P5620" s="2">
        <v>0</v>
      </c>
      <c r="Q5620" s="2">
        <v>0</v>
      </c>
      <c r="R5620" s="2">
        <v>0</v>
      </c>
      <c r="S5620" s="2">
        <v>0</v>
      </c>
      <c r="T5620" s="2">
        <v>0</v>
      </c>
      <c r="U5620" s="2">
        <v>329.4</v>
      </c>
      <c r="V5620" t="s">
        <v>55</v>
      </c>
    </row>
    <row r="5621" spans="1:22" ht="15.75" hidden="1" thickBot="1" x14ac:dyDescent="0.3">
      <c r="A5621" t="s">
        <v>7981</v>
      </c>
      <c r="B5621" s="6" t="s">
        <v>10208</v>
      </c>
      <c r="C5621" t="s">
        <v>1</v>
      </c>
      <c r="D5621" t="s">
        <v>7706</v>
      </c>
      <c r="E5621" t="s">
        <v>10329</v>
      </c>
      <c r="F5621" t="s">
        <v>10330</v>
      </c>
      <c r="G5621">
        <v>5594</v>
      </c>
      <c r="H5621">
        <v>5594</v>
      </c>
      <c r="I5621">
        <v>5594</v>
      </c>
      <c r="J5621">
        <v>5594</v>
      </c>
      <c r="K5621">
        <v>0</v>
      </c>
      <c r="L5621" s="2">
        <v>0</v>
      </c>
      <c r="M5621" s="2">
        <v>0</v>
      </c>
      <c r="N5621" s="2">
        <v>0</v>
      </c>
      <c r="O5621" s="2">
        <v>135.72999999999999</v>
      </c>
      <c r="P5621" s="2">
        <v>0</v>
      </c>
      <c r="Q5621" s="2">
        <v>0</v>
      </c>
      <c r="R5621" s="2">
        <v>0</v>
      </c>
      <c r="S5621" s="2">
        <v>0</v>
      </c>
      <c r="T5621" s="2">
        <v>0</v>
      </c>
      <c r="U5621" s="2">
        <v>135.72999999999999</v>
      </c>
      <c r="V5621" t="s">
        <v>55</v>
      </c>
    </row>
    <row r="5622" spans="1:22" ht="15.75" hidden="1" thickBot="1" x14ac:dyDescent="0.3">
      <c r="A5622" t="s">
        <v>7981</v>
      </c>
      <c r="B5622" s="6" t="s">
        <v>10208</v>
      </c>
      <c r="C5622" t="s">
        <v>1</v>
      </c>
      <c r="D5622" t="s">
        <v>7706</v>
      </c>
      <c r="E5622" t="s">
        <v>10329</v>
      </c>
      <c r="F5622" t="s">
        <v>10330</v>
      </c>
      <c r="G5622">
        <v>5593</v>
      </c>
      <c r="H5622">
        <v>5593</v>
      </c>
      <c r="I5622">
        <v>5593</v>
      </c>
      <c r="J5622">
        <v>5593</v>
      </c>
      <c r="K5622">
        <v>0</v>
      </c>
      <c r="L5622" s="2">
        <v>0</v>
      </c>
      <c r="M5622" s="2">
        <v>0</v>
      </c>
      <c r="N5622" s="2">
        <v>0</v>
      </c>
      <c r="O5622" s="2">
        <v>30</v>
      </c>
      <c r="P5622" s="2">
        <v>0</v>
      </c>
      <c r="Q5622" s="2">
        <v>0</v>
      </c>
      <c r="R5622" s="2">
        <v>0</v>
      </c>
      <c r="S5622" s="2">
        <v>0</v>
      </c>
      <c r="T5622" s="2">
        <v>0</v>
      </c>
      <c r="U5622" s="2">
        <v>30</v>
      </c>
      <c r="V5622" t="s">
        <v>55</v>
      </c>
    </row>
    <row r="5623" spans="1:22" ht="15.75" hidden="1" thickBot="1" x14ac:dyDescent="0.3">
      <c r="A5623" t="s">
        <v>7981</v>
      </c>
      <c r="B5623" s="6" t="s">
        <v>10208</v>
      </c>
      <c r="C5623" t="s">
        <v>1</v>
      </c>
      <c r="D5623" t="s">
        <v>7706</v>
      </c>
      <c r="E5623" t="s">
        <v>10329</v>
      </c>
      <c r="F5623" t="s">
        <v>10330</v>
      </c>
      <c r="G5623">
        <v>5592</v>
      </c>
      <c r="H5623">
        <v>5592</v>
      </c>
      <c r="I5623">
        <v>5592</v>
      </c>
      <c r="J5623">
        <v>5592</v>
      </c>
      <c r="K5623">
        <v>0</v>
      </c>
      <c r="L5623" s="2">
        <v>0</v>
      </c>
      <c r="M5623" s="2">
        <v>0</v>
      </c>
      <c r="N5623" s="2">
        <v>0</v>
      </c>
      <c r="O5623" s="2">
        <v>7.5</v>
      </c>
      <c r="P5623" s="2">
        <v>0</v>
      </c>
      <c r="Q5623" s="2">
        <v>0</v>
      </c>
      <c r="R5623" s="2">
        <v>0</v>
      </c>
      <c r="S5623" s="2">
        <v>0</v>
      </c>
      <c r="T5623" s="2">
        <v>0</v>
      </c>
      <c r="U5623" s="2">
        <v>7.5</v>
      </c>
      <c r="V5623" t="s">
        <v>55</v>
      </c>
    </row>
    <row r="5624" spans="1:22" ht="15.75" hidden="1" thickBot="1" x14ac:dyDescent="0.3">
      <c r="A5624" t="s">
        <v>7981</v>
      </c>
      <c r="B5624" s="6" t="s">
        <v>10208</v>
      </c>
      <c r="C5624" t="s">
        <v>1</v>
      </c>
      <c r="D5624" t="s">
        <v>7706</v>
      </c>
      <c r="E5624" t="s">
        <v>10329</v>
      </c>
      <c r="F5624" t="s">
        <v>10330</v>
      </c>
      <c r="G5624">
        <v>5591</v>
      </c>
      <c r="H5624">
        <v>5591</v>
      </c>
      <c r="I5624">
        <v>5591</v>
      </c>
      <c r="J5624">
        <v>5591</v>
      </c>
      <c r="K5624">
        <v>0</v>
      </c>
      <c r="L5624" s="2">
        <v>0</v>
      </c>
      <c r="M5624" s="2">
        <v>0</v>
      </c>
      <c r="N5624" s="2">
        <v>0</v>
      </c>
      <c r="O5624" s="2">
        <v>495</v>
      </c>
      <c r="P5624" s="2">
        <v>0</v>
      </c>
      <c r="Q5624" s="2">
        <v>0</v>
      </c>
      <c r="R5624" s="2">
        <v>0</v>
      </c>
      <c r="S5624" s="2">
        <v>0</v>
      </c>
      <c r="T5624" s="2">
        <v>0</v>
      </c>
      <c r="U5624" s="2">
        <v>495</v>
      </c>
      <c r="V5624" t="s">
        <v>55</v>
      </c>
    </row>
    <row r="5625" spans="1:22" ht="15.75" hidden="1" thickBot="1" x14ac:dyDescent="0.3">
      <c r="A5625" t="s">
        <v>7981</v>
      </c>
      <c r="B5625" s="6" t="s">
        <v>10208</v>
      </c>
      <c r="C5625" t="s">
        <v>1</v>
      </c>
      <c r="D5625" t="s">
        <v>7706</v>
      </c>
      <c r="E5625" t="s">
        <v>10329</v>
      </c>
      <c r="F5625" t="s">
        <v>10330</v>
      </c>
      <c r="G5625">
        <v>5590</v>
      </c>
      <c r="H5625">
        <v>5590</v>
      </c>
      <c r="I5625">
        <v>5590</v>
      </c>
      <c r="J5625">
        <v>5590</v>
      </c>
      <c r="K5625">
        <v>0</v>
      </c>
      <c r="L5625" s="2">
        <v>0</v>
      </c>
      <c r="M5625" s="2">
        <v>0</v>
      </c>
      <c r="N5625" s="2">
        <v>0</v>
      </c>
      <c r="O5625" s="2">
        <v>432</v>
      </c>
      <c r="P5625" s="2">
        <v>0</v>
      </c>
      <c r="Q5625" s="2">
        <v>0</v>
      </c>
      <c r="R5625" s="2">
        <v>0</v>
      </c>
      <c r="S5625" s="2">
        <v>0</v>
      </c>
      <c r="T5625" s="2">
        <v>0</v>
      </c>
      <c r="U5625" s="2">
        <v>432</v>
      </c>
      <c r="V5625" t="s">
        <v>55</v>
      </c>
    </row>
    <row r="5626" spans="1:22" ht="15.75" hidden="1" thickBot="1" x14ac:dyDescent="0.3">
      <c r="A5626" t="s">
        <v>7981</v>
      </c>
      <c r="B5626" s="6" t="s">
        <v>10208</v>
      </c>
      <c r="C5626" t="s">
        <v>1</v>
      </c>
      <c r="D5626" t="s">
        <v>7706</v>
      </c>
      <c r="E5626" t="s">
        <v>10329</v>
      </c>
      <c r="F5626" t="s">
        <v>10330</v>
      </c>
      <c r="G5626">
        <v>5589</v>
      </c>
      <c r="H5626">
        <v>5589</v>
      </c>
      <c r="I5626">
        <v>5589</v>
      </c>
      <c r="J5626">
        <v>5589</v>
      </c>
      <c r="K5626">
        <v>0</v>
      </c>
      <c r="L5626" s="2">
        <v>0</v>
      </c>
      <c r="M5626" s="2">
        <v>0</v>
      </c>
      <c r="N5626" s="2">
        <v>0</v>
      </c>
      <c r="O5626" s="2">
        <v>12</v>
      </c>
      <c r="P5626" s="2">
        <v>0</v>
      </c>
      <c r="Q5626" s="2">
        <v>0</v>
      </c>
      <c r="R5626" s="2">
        <v>0</v>
      </c>
      <c r="S5626" s="2">
        <v>0</v>
      </c>
      <c r="T5626" s="2">
        <v>0</v>
      </c>
      <c r="U5626" s="2">
        <v>12</v>
      </c>
      <c r="V5626" t="s">
        <v>55</v>
      </c>
    </row>
    <row r="5627" spans="1:22" ht="15.75" hidden="1" thickBot="1" x14ac:dyDescent="0.3">
      <c r="A5627" t="s">
        <v>7981</v>
      </c>
      <c r="B5627" s="6" t="s">
        <v>10208</v>
      </c>
      <c r="C5627" t="s">
        <v>1</v>
      </c>
      <c r="D5627" t="s">
        <v>7706</v>
      </c>
      <c r="E5627" t="s">
        <v>10329</v>
      </c>
      <c r="F5627" t="s">
        <v>10330</v>
      </c>
      <c r="G5627">
        <v>5588</v>
      </c>
      <c r="H5627">
        <v>5588</v>
      </c>
      <c r="I5627">
        <v>5588</v>
      </c>
      <c r="J5627">
        <v>5588</v>
      </c>
      <c r="K5627">
        <v>0</v>
      </c>
      <c r="L5627" s="2">
        <v>0</v>
      </c>
      <c r="M5627" s="2">
        <v>0</v>
      </c>
      <c r="N5627" s="2">
        <v>0</v>
      </c>
      <c r="O5627" s="2">
        <v>283</v>
      </c>
      <c r="P5627" s="2">
        <v>0</v>
      </c>
      <c r="Q5627" s="2">
        <v>0</v>
      </c>
      <c r="R5627" s="2">
        <v>0</v>
      </c>
      <c r="S5627" s="2">
        <v>0</v>
      </c>
      <c r="T5627" s="2">
        <v>0</v>
      </c>
      <c r="U5627" s="2">
        <v>283</v>
      </c>
      <c r="V5627" t="s">
        <v>55</v>
      </c>
    </row>
    <row r="5628" spans="1:22" ht="15.75" hidden="1" thickBot="1" x14ac:dyDescent="0.3">
      <c r="A5628" t="s">
        <v>7981</v>
      </c>
      <c r="B5628" s="6" t="s">
        <v>10208</v>
      </c>
      <c r="C5628" t="s">
        <v>1</v>
      </c>
      <c r="D5628" t="s">
        <v>7706</v>
      </c>
      <c r="E5628" t="s">
        <v>10329</v>
      </c>
      <c r="F5628" t="s">
        <v>10330</v>
      </c>
      <c r="G5628">
        <v>5587</v>
      </c>
      <c r="H5628">
        <v>5587</v>
      </c>
      <c r="I5628">
        <v>5587</v>
      </c>
      <c r="J5628">
        <v>5587</v>
      </c>
      <c r="K5628">
        <v>0</v>
      </c>
      <c r="L5628" s="2">
        <v>0</v>
      </c>
      <c r="M5628" s="2">
        <v>0</v>
      </c>
      <c r="N5628" s="2">
        <v>0</v>
      </c>
      <c r="O5628" s="2">
        <v>315</v>
      </c>
      <c r="P5628" s="2">
        <v>0</v>
      </c>
      <c r="Q5628" s="2">
        <v>0</v>
      </c>
      <c r="R5628" s="2">
        <v>0</v>
      </c>
      <c r="S5628" s="2">
        <v>0</v>
      </c>
      <c r="T5628" s="2">
        <v>0</v>
      </c>
      <c r="U5628" s="2">
        <v>315</v>
      </c>
      <c r="V5628" t="s">
        <v>55</v>
      </c>
    </row>
    <row r="5629" spans="1:22" ht="15.75" hidden="1" thickBot="1" x14ac:dyDescent="0.3">
      <c r="A5629" t="s">
        <v>7981</v>
      </c>
      <c r="B5629" s="6" t="s">
        <v>10208</v>
      </c>
      <c r="C5629" t="s">
        <v>1</v>
      </c>
      <c r="D5629" t="s">
        <v>7706</v>
      </c>
      <c r="E5629" t="s">
        <v>10329</v>
      </c>
      <c r="F5629" t="s">
        <v>10330</v>
      </c>
      <c r="G5629">
        <v>5586</v>
      </c>
      <c r="H5629">
        <v>5586</v>
      </c>
      <c r="I5629">
        <v>5586</v>
      </c>
      <c r="J5629">
        <v>5586</v>
      </c>
      <c r="K5629">
        <v>0</v>
      </c>
      <c r="L5629" s="2">
        <v>0</v>
      </c>
      <c r="M5629" s="2">
        <v>0</v>
      </c>
      <c r="N5629" s="2">
        <v>0</v>
      </c>
      <c r="O5629" s="2">
        <v>52.5</v>
      </c>
      <c r="P5629" s="2">
        <v>0</v>
      </c>
      <c r="Q5629" s="2">
        <v>0</v>
      </c>
      <c r="R5629" s="2">
        <v>0</v>
      </c>
      <c r="S5629" s="2">
        <v>0</v>
      </c>
      <c r="T5629" s="2">
        <v>0</v>
      </c>
      <c r="U5629" s="2">
        <v>52.5</v>
      </c>
      <c r="V5629" t="s">
        <v>55</v>
      </c>
    </row>
    <row r="5630" spans="1:22" ht="15.75" hidden="1" thickBot="1" x14ac:dyDescent="0.3">
      <c r="A5630" t="s">
        <v>7981</v>
      </c>
      <c r="B5630" s="6" t="s">
        <v>10208</v>
      </c>
      <c r="C5630" t="s">
        <v>1</v>
      </c>
      <c r="D5630" t="s">
        <v>7706</v>
      </c>
      <c r="E5630" t="s">
        <v>10329</v>
      </c>
      <c r="F5630" t="s">
        <v>10330</v>
      </c>
      <c r="G5630">
        <v>5585</v>
      </c>
      <c r="H5630">
        <v>5585</v>
      </c>
      <c r="I5630">
        <v>5585</v>
      </c>
      <c r="J5630">
        <v>5585</v>
      </c>
      <c r="K5630">
        <v>0</v>
      </c>
      <c r="L5630" s="2">
        <v>0</v>
      </c>
      <c r="M5630" s="2">
        <v>0</v>
      </c>
      <c r="N5630" s="2">
        <v>0</v>
      </c>
      <c r="O5630" s="2">
        <v>110</v>
      </c>
      <c r="P5630" s="2">
        <v>0</v>
      </c>
      <c r="Q5630" s="2">
        <v>0</v>
      </c>
      <c r="R5630" s="2">
        <v>0</v>
      </c>
      <c r="S5630" s="2">
        <v>0</v>
      </c>
      <c r="T5630" s="2">
        <v>0</v>
      </c>
      <c r="U5630" s="2">
        <v>110</v>
      </c>
      <c r="V5630" t="s">
        <v>55</v>
      </c>
    </row>
    <row r="5631" spans="1:22" ht="15.75" hidden="1" thickBot="1" x14ac:dyDescent="0.3">
      <c r="A5631" t="s">
        <v>7981</v>
      </c>
      <c r="B5631" s="6" t="s">
        <v>10208</v>
      </c>
      <c r="C5631" t="s">
        <v>1</v>
      </c>
      <c r="D5631" t="s">
        <v>7706</v>
      </c>
      <c r="E5631" t="s">
        <v>10329</v>
      </c>
      <c r="F5631" t="s">
        <v>10330</v>
      </c>
      <c r="G5631">
        <v>5584</v>
      </c>
      <c r="H5631">
        <v>5584</v>
      </c>
      <c r="I5631">
        <v>5584</v>
      </c>
      <c r="J5631">
        <v>5584</v>
      </c>
      <c r="K5631">
        <v>0</v>
      </c>
      <c r="L5631" s="2">
        <v>0</v>
      </c>
      <c r="M5631" s="2">
        <v>0</v>
      </c>
      <c r="N5631" s="2">
        <v>0</v>
      </c>
      <c r="O5631" s="2">
        <v>22.5</v>
      </c>
      <c r="P5631" s="2">
        <v>0</v>
      </c>
      <c r="Q5631" s="2">
        <v>0</v>
      </c>
      <c r="R5631" s="2">
        <v>0</v>
      </c>
      <c r="S5631" s="2">
        <v>0</v>
      </c>
      <c r="T5631" s="2">
        <v>0</v>
      </c>
      <c r="U5631" s="2">
        <v>22.5</v>
      </c>
      <c r="V5631" t="s">
        <v>55</v>
      </c>
    </row>
    <row r="5632" spans="1:22" ht="15.75" hidden="1" thickBot="1" x14ac:dyDescent="0.3">
      <c r="A5632" t="s">
        <v>7981</v>
      </c>
      <c r="B5632" s="6" t="s">
        <v>10208</v>
      </c>
      <c r="C5632" t="s">
        <v>1</v>
      </c>
      <c r="D5632" t="s">
        <v>7706</v>
      </c>
      <c r="E5632" t="s">
        <v>10329</v>
      </c>
      <c r="F5632" t="s">
        <v>10330</v>
      </c>
      <c r="G5632">
        <v>5583</v>
      </c>
      <c r="H5632">
        <v>5583</v>
      </c>
      <c r="I5632">
        <v>5583</v>
      </c>
      <c r="J5632">
        <v>5583</v>
      </c>
      <c r="K5632">
        <v>0</v>
      </c>
      <c r="L5632" s="2">
        <v>0</v>
      </c>
      <c r="M5632" s="2">
        <v>0</v>
      </c>
      <c r="N5632" s="2">
        <v>0</v>
      </c>
      <c r="O5632" s="2">
        <v>20.8</v>
      </c>
      <c r="P5632" s="2">
        <v>0</v>
      </c>
      <c r="Q5632" s="2">
        <v>0</v>
      </c>
      <c r="R5632" s="2">
        <v>0</v>
      </c>
      <c r="S5632" s="2">
        <v>0</v>
      </c>
      <c r="T5632" s="2">
        <v>0</v>
      </c>
      <c r="U5632" s="2">
        <v>20.8</v>
      </c>
      <c r="V5632" t="s">
        <v>55</v>
      </c>
    </row>
    <row r="5633" spans="1:22" ht="15.75" hidden="1" thickBot="1" x14ac:dyDescent="0.3">
      <c r="A5633" t="s">
        <v>7981</v>
      </c>
      <c r="B5633" s="6" t="s">
        <v>10208</v>
      </c>
      <c r="C5633" t="s">
        <v>1</v>
      </c>
      <c r="D5633" t="s">
        <v>7706</v>
      </c>
      <c r="E5633" t="s">
        <v>10329</v>
      </c>
      <c r="F5633" t="s">
        <v>10330</v>
      </c>
      <c r="G5633">
        <v>5582</v>
      </c>
      <c r="H5633">
        <v>5582</v>
      </c>
      <c r="I5633">
        <v>5582</v>
      </c>
      <c r="J5633">
        <v>5582</v>
      </c>
      <c r="K5633">
        <v>0</v>
      </c>
      <c r="L5633" s="2">
        <v>0</v>
      </c>
      <c r="M5633" s="2">
        <v>0</v>
      </c>
      <c r="N5633" s="2">
        <v>0</v>
      </c>
      <c r="O5633" s="2">
        <v>667.8</v>
      </c>
      <c r="P5633" s="2">
        <v>0</v>
      </c>
      <c r="Q5633" s="2">
        <v>0</v>
      </c>
      <c r="R5633" s="2">
        <v>0</v>
      </c>
      <c r="S5633" s="2">
        <v>0</v>
      </c>
      <c r="T5633" s="2">
        <v>0</v>
      </c>
      <c r="U5633" s="2">
        <v>667.8</v>
      </c>
      <c r="V5633" t="s">
        <v>55</v>
      </c>
    </row>
    <row r="5634" spans="1:22" ht="15.75" hidden="1" thickBot="1" x14ac:dyDescent="0.3">
      <c r="A5634" t="s">
        <v>7981</v>
      </c>
      <c r="B5634" s="6" t="s">
        <v>10208</v>
      </c>
      <c r="C5634" t="s">
        <v>1</v>
      </c>
      <c r="D5634" t="s">
        <v>7706</v>
      </c>
      <c r="E5634" t="s">
        <v>10329</v>
      </c>
      <c r="F5634" t="s">
        <v>10330</v>
      </c>
      <c r="G5634">
        <v>5581</v>
      </c>
      <c r="H5634">
        <v>5581</v>
      </c>
      <c r="I5634">
        <v>5581</v>
      </c>
      <c r="J5634">
        <v>5581</v>
      </c>
      <c r="K5634">
        <v>0</v>
      </c>
      <c r="L5634" s="2">
        <v>0</v>
      </c>
      <c r="M5634" s="2">
        <v>0</v>
      </c>
      <c r="N5634" s="2">
        <v>0</v>
      </c>
      <c r="O5634" s="2">
        <v>526.5</v>
      </c>
      <c r="P5634" s="2">
        <v>0</v>
      </c>
      <c r="Q5634" s="2">
        <v>0</v>
      </c>
      <c r="R5634" s="2">
        <v>0</v>
      </c>
      <c r="S5634" s="2">
        <v>0</v>
      </c>
      <c r="T5634" s="2">
        <v>0</v>
      </c>
      <c r="U5634" s="2">
        <v>526.5</v>
      </c>
      <c r="V5634" t="s">
        <v>55</v>
      </c>
    </row>
    <row r="5635" spans="1:22" ht="15.75" hidden="1" thickBot="1" x14ac:dyDescent="0.3">
      <c r="A5635" t="s">
        <v>7981</v>
      </c>
      <c r="B5635" s="6" t="s">
        <v>10208</v>
      </c>
      <c r="C5635" t="s">
        <v>1</v>
      </c>
      <c r="D5635" t="s">
        <v>7706</v>
      </c>
      <c r="E5635" t="s">
        <v>10329</v>
      </c>
      <c r="F5635" t="s">
        <v>10330</v>
      </c>
      <c r="G5635">
        <v>5580</v>
      </c>
      <c r="H5635">
        <v>5580</v>
      </c>
      <c r="I5635">
        <v>5580</v>
      </c>
      <c r="J5635">
        <v>5580</v>
      </c>
      <c r="K5635">
        <v>0</v>
      </c>
      <c r="L5635" s="2">
        <v>0</v>
      </c>
      <c r="M5635" s="2">
        <v>0</v>
      </c>
      <c r="N5635" s="2">
        <v>0</v>
      </c>
      <c r="O5635" s="2">
        <v>55</v>
      </c>
      <c r="P5635" s="2">
        <v>0</v>
      </c>
      <c r="Q5635" s="2">
        <v>0</v>
      </c>
      <c r="R5635" s="2">
        <v>0</v>
      </c>
      <c r="S5635" s="2">
        <v>0</v>
      </c>
      <c r="T5635" s="2">
        <v>0</v>
      </c>
      <c r="U5635" s="2">
        <v>55</v>
      </c>
      <c r="V5635" t="s">
        <v>55</v>
      </c>
    </row>
    <row r="5636" spans="1:22" ht="15.75" hidden="1" thickBot="1" x14ac:dyDescent="0.3">
      <c r="A5636" t="s">
        <v>7981</v>
      </c>
      <c r="B5636" s="6" t="s">
        <v>10208</v>
      </c>
      <c r="C5636" t="s">
        <v>1</v>
      </c>
      <c r="D5636" t="s">
        <v>7706</v>
      </c>
      <c r="E5636" t="s">
        <v>10329</v>
      </c>
      <c r="F5636" t="s">
        <v>10330</v>
      </c>
      <c r="G5636">
        <v>5579</v>
      </c>
      <c r="H5636">
        <v>5579</v>
      </c>
      <c r="I5636">
        <v>5579</v>
      </c>
      <c r="J5636">
        <v>5579</v>
      </c>
      <c r="K5636">
        <v>0</v>
      </c>
      <c r="L5636" s="2">
        <v>0</v>
      </c>
      <c r="M5636" s="2">
        <v>0</v>
      </c>
      <c r="N5636" s="2">
        <v>0</v>
      </c>
      <c r="O5636" s="2">
        <v>75</v>
      </c>
      <c r="P5636" s="2">
        <v>0</v>
      </c>
      <c r="Q5636" s="2">
        <v>0</v>
      </c>
      <c r="R5636" s="2">
        <v>0</v>
      </c>
      <c r="S5636" s="2">
        <v>0</v>
      </c>
      <c r="T5636" s="2">
        <v>0</v>
      </c>
      <c r="U5636" s="2">
        <v>75</v>
      </c>
      <c r="V5636" t="s">
        <v>55</v>
      </c>
    </row>
    <row r="5637" spans="1:22" ht="15.75" hidden="1" thickBot="1" x14ac:dyDescent="0.3">
      <c r="A5637" t="s">
        <v>7981</v>
      </c>
      <c r="B5637" s="6" t="s">
        <v>10208</v>
      </c>
      <c r="C5637" t="s">
        <v>1</v>
      </c>
      <c r="D5637" t="s">
        <v>7706</v>
      </c>
      <c r="E5637" t="s">
        <v>10329</v>
      </c>
      <c r="F5637" t="s">
        <v>10330</v>
      </c>
      <c r="G5637">
        <v>5578</v>
      </c>
      <c r="H5637">
        <v>5578</v>
      </c>
      <c r="I5637">
        <v>5578</v>
      </c>
      <c r="J5637">
        <v>5578</v>
      </c>
      <c r="K5637">
        <v>0</v>
      </c>
      <c r="L5637" s="2">
        <v>0</v>
      </c>
      <c r="M5637" s="2">
        <v>0</v>
      </c>
      <c r="N5637" s="2">
        <v>0</v>
      </c>
      <c r="O5637" s="2">
        <v>95</v>
      </c>
      <c r="P5637" s="2">
        <v>0</v>
      </c>
      <c r="Q5637" s="2">
        <v>0</v>
      </c>
      <c r="R5637" s="2">
        <v>0</v>
      </c>
      <c r="S5637" s="2">
        <v>0</v>
      </c>
      <c r="T5637" s="2">
        <v>0</v>
      </c>
      <c r="U5637" s="2">
        <v>95</v>
      </c>
      <c r="V5637" t="s">
        <v>55</v>
      </c>
    </row>
    <row r="5638" spans="1:22" ht="15.75" hidden="1" thickBot="1" x14ac:dyDescent="0.3">
      <c r="A5638" t="s">
        <v>7981</v>
      </c>
      <c r="B5638" s="6" t="s">
        <v>10208</v>
      </c>
      <c r="C5638" t="s">
        <v>1</v>
      </c>
      <c r="D5638" t="s">
        <v>7706</v>
      </c>
      <c r="E5638" t="s">
        <v>10329</v>
      </c>
      <c r="F5638" t="s">
        <v>10330</v>
      </c>
      <c r="G5638">
        <v>5577</v>
      </c>
      <c r="H5638">
        <v>5577</v>
      </c>
      <c r="I5638">
        <v>5577</v>
      </c>
      <c r="J5638">
        <v>5577</v>
      </c>
      <c r="K5638">
        <v>0</v>
      </c>
      <c r="L5638" s="2">
        <v>0</v>
      </c>
      <c r="M5638" s="2">
        <v>0</v>
      </c>
      <c r="N5638" s="2">
        <v>0</v>
      </c>
      <c r="O5638" s="2">
        <v>127.3</v>
      </c>
      <c r="P5638" s="2">
        <v>0</v>
      </c>
      <c r="Q5638" s="2">
        <v>0</v>
      </c>
      <c r="R5638" s="2">
        <v>0</v>
      </c>
      <c r="S5638" s="2">
        <v>0</v>
      </c>
      <c r="T5638" s="2">
        <v>0</v>
      </c>
      <c r="U5638" s="2">
        <v>127.3</v>
      </c>
      <c r="V5638" t="s">
        <v>55</v>
      </c>
    </row>
    <row r="5639" spans="1:22" ht="15.75" hidden="1" thickBot="1" x14ac:dyDescent="0.3">
      <c r="A5639" t="s">
        <v>7981</v>
      </c>
      <c r="B5639" s="6" t="s">
        <v>10208</v>
      </c>
      <c r="C5639" t="s">
        <v>1</v>
      </c>
      <c r="D5639" t="s">
        <v>7706</v>
      </c>
      <c r="E5639" t="s">
        <v>10329</v>
      </c>
      <c r="F5639" t="s">
        <v>10330</v>
      </c>
      <c r="G5639">
        <v>5576</v>
      </c>
      <c r="H5639">
        <v>5576</v>
      </c>
      <c r="I5639">
        <v>5576</v>
      </c>
      <c r="J5639">
        <v>5576</v>
      </c>
      <c r="K5639">
        <v>0</v>
      </c>
      <c r="L5639" s="2">
        <v>0</v>
      </c>
      <c r="M5639" s="2">
        <v>0</v>
      </c>
      <c r="N5639" s="2">
        <v>0</v>
      </c>
      <c r="O5639" s="2">
        <v>21</v>
      </c>
      <c r="P5639" s="2">
        <v>0</v>
      </c>
      <c r="Q5639" s="2">
        <v>0</v>
      </c>
      <c r="R5639" s="2">
        <v>0</v>
      </c>
      <c r="S5639" s="2">
        <v>0</v>
      </c>
      <c r="T5639" s="2">
        <v>0</v>
      </c>
      <c r="U5639" s="2">
        <v>21</v>
      </c>
      <c r="V5639" t="s">
        <v>55</v>
      </c>
    </row>
    <row r="5640" spans="1:22" ht="15.75" hidden="1" thickBot="1" x14ac:dyDescent="0.3">
      <c r="A5640" t="s">
        <v>7981</v>
      </c>
      <c r="B5640" s="6" t="s">
        <v>10208</v>
      </c>
      <c r="C5640" t="s">
        <v>1</v>
      </c>
      <c r="D5640" t="s">
        <v>7706</v>
      </c>
      <c r="E5640" t="s">
        <v>10329</v>
      </c>
      <c r="F5640" t="s">
        <v>10330</v>
      </c>
      <c r="G5640">
        <v>5575</v>
      </c>
      <c r="H5640">
        <v>5575</v>
      </c>
      <c r="I5640">
        <v>5575</v>
      </c>
      <c r="J5640">
        <v>5575</v>
      </c>
      <c r="K5640">
        <v>0</v>
      </c>
      <c r="L5640" s="2">
        <v>0</v>
      </c>
      <c r="M5640" s="2">
        <v>0</v>
      </c>
      <c r="N5640" s="2">
        <v>0</v>
      </c>
      <c r="O5640" s="2">
        <v>825</v>
      </c>
      <c r="P5640" s="2">
        <v>0</v>
      </c>
      <c r="Q5640" s="2">
        <v>0</v>
      </c>
      <c r="R5640" s="2">
        <v>0</v>
      </c>
      <c r="S5640" s="2">
        <v>0</v>
      </c>
      <c r="T5640" s="2">
        <v>0</v>
      </c>
      <c r="U5640" s="2">
        <v>825</v>
      </c>
      <c r="V5640" t="s">
        <v>55</v>
      </c>
    </row>
    <row r="5641" spans="1:22" ht="15.75" hidden="1" thickBot="1" x14ac:dyDescent="0.3">
      <c r="A5641" t="s">
        <v>7981</v>
      </c>
      <c r="B5641" s="6" t="s">
        <v>10208</v>
      </c>
      <c r="C5641" t="s">
        <v>1</v>
      </c>
      <c r="D5641" t="s">
        <v>7706</v>
      </c>
      <c r="E5641" t="s">
        <v>10329</v>
      </c>
      <c r="F5641" t="s">
        <v>10330</v>
      </c>
      <c r="G5641">
        <v>5574</v>
      </c>
      <c r="H5641">
        <v>5574</v>
      </c>
      <c r="I5641">
        <v>5574</v>
      </c>
      <c r="J5641">
        <v>5574</v>
      </c>
      <c r="K5641">
        <v>0</v>
      </c>
      <c r="L5641" s="2">
        <v>0</v>
      </c>
      <c r="M5641" s="2">
        <v>0</v>
      </c>
      <c r="N5641" s="2">
        <v>0</v>
      </c>
      <c r="O5641" s="2">
        <v>3.96</v>
      </c>
      <c r="P5641" s="2">
        <v>0</v>
      </c>
      <c r="Q5641" s="2">
        <v>0</v>
      </c>
      <c r="R5641" s="2">
        <v>0</v>
      </c>
      <c r="S5641" s="2">
        <v>0</v>
      </c>
      <c r="T5641" s="2">
        <v>0</v>
      </c>
      <c r="U5641" s="2">
        <v>3.96</v>
      </c>
      <c r="V5641" t="s">
        <v>55</v>
      </c>
    </row>
    <row r="5642" spans="1:22" ht="15.75" hidden="1" thickBot="1" x14ac:dyDescent="0.3">
      <c r="A5642" t="s">
        <v>7981</v>
      </c>
      <c r="B5642" s="6" t="s">
        <v>10208</v>
      </c>
      <c r="C5642" t="s">
        <v>1</v>
      </c>
      <c r="D5642" t="s">
        <v>7706</v>
      </c>
      <c r="E5642" t="s">
        <v>10329</v>
      </c>
      <c r="F5642" t="s">
        <v>10330</v>
      </c>
      <c r="G5642">
        <v>5573</v>
      </c>
      <c r="H5642">
        <v>5573</v>
      </c>
      <c r="I5642">
        <v>5573</v>
      </c>
      <c r="J5642">
        <v>5573</v>
      </c>
      <c r="K5642">
        <v>0</v>
      </c>
      <c r="L5642" s="2">
        <v>0</v>
      </c>
      <c r="M5642" s="2">
        <v>0</v>
      </c>
      <c r="N5642" s="2">
        <v>0</v>
      </c>
      <c r="O5642" s="2">
        <v>8.8000000000000007</v>
      </c>
      <c r="P5642" s="2">
        <v>0</v>
      </c>
      <c r="Q5642" s="2">
        <v>0</v>
      </c>
      <c r="R5642" s="2">
        <v>0</v>
      </c>
      <c r="S5642" s="2">
        <v>0</v>
      </c>
      <c r="T5642" s="2">
        <v>0</v>
      </c>
      <c r="U5642" s="2">
        <v>8.8000000000000007</v>
      </c>
      <c r="V5642" t="s">
        <v>55</v>
      </c>
    </row>
    <row r="5643" spans="1:22" ht="15.75" hidden="1" thickBot="1" x14ac:dyDescent="0.3">
      <c r="A5643" t="s">
        <v>7981</v>
      </c>
      <c r="B5643" s="6" t="s">
        <v>10208</v>
      </c>
      <c r="C5643" t="s">
        <v>1</v>
      </c>
      <c r="D5643" t="s">
        <v>7706</v>
      </c>
      <c r="E5643" t="s">
        <v>10329</v>
      </c>
      <c r="F5643" t="s">
        <v>10330</v>
      </c>
      <c r="G5643">
        <v>5572</v>
      </c>
      <c r="H5643">
        <v>5572</v>
      </c>
      <c r="I5643">
        <v>5572</v>
      </c>
      <c r="J5643">
        <v>5572</v>
      </c>
      <c r="K5643">
        <v>0</v>
      </c>
      <c r="L5643" s="2">
        <v>0</v>
      </c>
      <c r="M5643" s="2">
        <v>0</v>
      </c>
      <c r="N5643" s="2">
        <v>0</v>
      </c>
      <c r="O5643" s="2">
        <v>130</v>
      </c>
      <c r="P5643" s="2">
        <v>0</v>
      </c>
      <c r="Q5643" s="2">
        <v>0</v>
      </c>
      <c r="R5643" s="2">
        <v>0</v>
      </c>
      <c r="S5643" s="2">
        <v>0</v>
      </c>
      <c r="T5643" s="2">
        <v>0</v>
      </c>
      <c r="U5643" s="2">
        <v>130</v>
      </c>
      <c r="V5643" t="s">
        <v>55</v>
      </c>
    </row>
    <row r="5644" spans="1:22" ht="15.75" hidden="1" thickBot="1" x14ac:dyDescent="0.3">
      <c r="A5644" t="s">
        <v>7981</v>
      </c>
      <c r="B5644" s="6" t="s">
        <v>10208</v>
      </c>
      <c r="C5644" t="s">
        <v>1</v>
      </c>
      <c r="D5644" t="s">
        <v>7706</v>
      </c>
      <c r="E5644" t="s">
        <v>10329</v>
      </c>
      <c r="F5644" t="s">
        <v>10330</v>
      </c>
      <c r="G5644">
        <v>5571</v>
      </c>
      <c r="H5644">
        <v>5571</v>
      </c>
      <c r="I5644">
        <v>5571</v>
      </c>
      <c r="J5644">
        <v>5571</v>
      </c>
      <c r="K5644">
        <v>0</v>
      </c>
      <c r="L5644" s="2">
        <v>0</v>
      </c>
      <c r="M5644" s="2">
        <v>0</v>
      </c>
      <c r="N5644" s="2">
        <v>0</v>
      </c>
      <c r="O5644" s="2">
        <v>135</v>
      </c>
      <c r="P5644" s="2">
        <v>0</v>
      </c>
      <c r="Q5644" s="2">
        <v>0</v>
      </c>
      <c r="R5644" s="2">
        <v>0</v>
      </c>
      <c r="S5644" s="2">
        <v>0</v>
      </c>
      <c r="T5644" s="2">
        <v>0</v>
      </c>
      <c r="U5644" s="2">
        <v>135</v>
      </c>
      <c r="V5644" t="s">
        <v>55</v>
      </c>
    </row>
    <row r="5645" spans="1:22" ht="15.75" hidden="1" thickBot="1" x14ac:dyDescent="0.3">
      <c r="A5645" t="s">
        <v>7981</v>
      </c>
      <c r="B5645" s="6" t="s">
        <v>10208</v>
      </c>
      <c r="C5645" t="s">
        <v>1</v>
      </c>
      <c r="D5645" t="s">
        <v>7706</v>
      </c>
      <c r="E5645" t="s">
        <v>10329</v>
      </c>
      <c r="F5645" t="s">
        <v>10330</v>
      </c>
      <c r="G5645">
        <v>5570</v>
      </c>
      <c r="H5645">
        <v>5570</v>
      </c>
      <c r="I5645">
        <v>5570</v>
      </c>
      <c r="J5645">
        <v>5570</v>
      </c>
      <c r="K5645">
        <v>0</v>
      </c>
      <c r="L5645" s="2">
        <v>0</v>
      </c>
      <c r="M5645" s="2">
        <v>0</v>
      </c>
      <c r="N5645" s="2">
        <v>0</v>
      </c>
      <c r="O5645" s="2">
        <v>113.95</v>
      </c>
      <c r="P5645" s="2">
        <v>0</v>
      </c>
      <c r="Q5645" s="2">
        <v>0</v>
      </c>
      <c r="R5645" s="2">
        <v>0</v>
      </c>
      <c r="S5645" s="2">
        <v>0</v>
      </c>
      <c r="T5645" s="2">
        <v>0</v>
      </c>
      <c r="U5645" s="2">
        <v>113.95</v>
      </c>
      <c r="V5645" t="s">
        <v>55</v>
      </c>
    </row>
    <row r="5646" spans="1:22" ht="15.75" hidden="1" thickBot="1" x14ac:dyDescent="0.3">
      <c r="A5646" t="s">
        <v>7981</v>
      </c>
      <c r="B5646" s="6" t="s">
        <v>10208</v>
      </c>
      <c r="C5646" t="s">
        <v>1</v>
      </c>
      <c r="D5646" t="s">
        <v>7706</v>
      </c>
      <c r="E5646" t="s">
        <v>10329</v>
      </c>
      <c r="F5646" t="s">
        <v>10330</v>
      </c>
      <c r="G5646">
        <v>5569</v>
      </c>
      <c r="H5646">
        <v>5569</v>
      </c>
      <c r="I5646">
        <v>5569</v>
      </c>
      <c r="J5646">
        <v>5569</v>
      </c>
      <c r="K5646">
        <v>0</v>
      </c>
      <c r="L5646" s="2">
        <v>0</v>
      </c>
      <c r="M5646" s="2">
        <v>0</v>
      </c>
      <c r="N5646" s="2">
        <v>0</v>
      </c>
      <c r="O5646" s="2">
        <v>506</v>
      </c>
      <c r="P5646" s="2">
        <v>0</v>
      </c>
      <c r="Q5646" s="2">
        <v>0</v>
      </c>
      <c r="R5646" s="2">
        <v>0</v>
      </c>
      <c r="S5646" s="2">
        <v>0</v>
      </c>
      <c r="T5646" s="2">
        <v>0</v>
      </c>
      <c r="U5646" s="2">
        <v>506</v>
      </c>
      <c r="V5646" t="s">
        <v>55</v>
      </c>
    </row>
    <row r="5647" spans="1:22" ht="15.75" hidden="1" thickBot="1" x14ac:dyDescent="0.3">
      <c r="A5647" t="s">
        <v>7981</v>
      </c>
      <c r="B5647" s="6" t="s">
        <v>10208</v>
      </c>
      <c r="C5647" t="s">
        <v>1</v>
      </c>
      <c r="D5647" t="s">
        <v>7706</v>
      </c>
      <c r="E5647" t="s">
        <v>10329</v>
      </c>
      <c r="F5647" t="s">
        <v>10330</v>
      </c>
      <c r="G5647">
        <v>5568</v>
      </c>
      <c r="H5647">
        <v>5568</v>
      </c>
      <c r="I5647">
        <v>5568</v>
      </c>
      <c r="J5647">
        <v>5568</v>
      </c>
      <c r="K5647">
        <v>0</v>
      </c>
      <c r="L5647" s="2">
        <v>0</v>
      </c>
      <c r="M5647" s="2">
        <v>0</v>
      </c>
      <c r="N5647" s="2">
        <v>0</v>
      </c>
      <c r="O5647" s="2">
        <v>413</v>
      </c>
      <c r="P5647" s="2">
        <v>0</v>
      </c>
      <c r="Q5647" s="2">
        <v>0</v>
      </c>
      <c r="R5647" s="2">
        <v>0</v>
      </c>
      <c r="S5647" s="2">
        <v>0</v>
      </c>
      <c r="T5647" s="2">
        <v>0</v>
      </c>
      <c r="U5647" s="2">
        <v>413</v>
      </c>
      <c r="V5647" t="s">
        <v>55</v>
      </c>
    </row>
    <row r="5648" spans="1:22" ht="15.75" hidden="1" thickBot="1" x14ac:dyDescent="0.3"/>
    <row r="5649" spans="1:21" ht="15.75" thickBot="1" x14ac:dyDescent="0.3">
      <c r="A5649" s="195" t="s">
        <v>76</v>
      </c>
      <c r="B5649" s="193"/>
      <c r="C5649" s="193"/>
      <c r="D5649" s="193"/>
      <c r="E5649" s="193"/>
      <c r="F5649" s="193"/>
      <c r="G5649" s="193"/>
      <c r="H5649" s="193"/>
      <c r="I5649" s="193"/>
      <c r="J5649" s="193"/>
      <c r="K5649" s="194"/>
      <c r="L5649" s="4">
        <f>+SUBTOTAL(9,Tabla3[V EXENTA])</f>
        <v>0</v>
      </c>
      <c r="M5649" s="4">
        <f>+SUBTOTAL(9,Tabla3[VENTAS NO])</f>
        <v>0</v>
      </c>
      <c r="N5649" s="4">
        <f>+SUBTOTAL(9,Tabla3[V NO SUJETAS])</f>
        <v>0</v>
      </c>
      <c r="O5649" s="4">
        <f>+SUBTOTAL(9,Tabla3[V GRAVADAS])</f>
        <v>81993.169999999984</v>
      </c>
      <c r="P5649" s="4">
        <f>+SUBTOTAL(9,Tabla3[EX IN CA])</f>
        <v>0</v>
      </c>
      <c r="Q5649" s="4">
        <f>+SUBTOTAL(9,Tabla3[EX OUT CA])</f>
        <v>0</v>
      </c>
      <c r="R5649" s="4">
        <f>+SUBTOTAL(9,Tabla3[EX SERVICE])</f>
        <v>0</v>
      </c>
      <c r="S5649" s="4">
        <f>+SUBTOTAL(9,Tabla3[V ZONA FRAN])</f>
        <v>0</v>
      </c>
      <c r="T5649" s="4">
        <f>+SUBTOTAL(9,Tabla3[V CTA A 3ERO])</f>
        <v>0</v>
      </c>
      <c r="U5649" s="4">
        <f>+SUBTOTAL(9,Tabla3[TOTAL VENTA])</f>
        <v>81993.169999999984</v>
      </c>
    </row>
    <row r="5650" spans="1:21" x14ac:dyDescent="0.25">
      <c r="O5650" s="2">
        <f>O5649/1.13</f>
        <v>72560.327433628307</v>
      </c>
    </row>
    <row r="5651" spans="1:21" x14ac:dyDescent="0.25">
      <c r="O5651" s="2">
        <f>O5650*0.13</f>
        <v>9432.8425663716807</v>
      </c>
    </row>
    <row r="5798" spans="16:18" x14ac:dyDescent="0.25">
      <c r="P5798" s="124"/>
    </row>
    <row r="5799" spans="16:18" x14ac:dyDescent="0.25">
      <c r="P5799" s="123"/>
    </row>
    <row r="5800" spans="16:18" x14ac:dyDescent="0.25">
      <c r="P5800" s="124"/>
    </row>
    <row r="5801" spans="16:18" x14ac:dyDescent="0.25">
      <c r="P5801" s="123"/>
    </row>
    <row r="5802" spans="16:18" x14ac:dyDescent="0.25">
      <c r="P5802" s="124"/>
      <c r="R5802" s="123"/>
    </row>
    <row r="5803" spans="16:18" x14ac:dyDescent="0.25">
      <c r="P5803" s="123"/>
      <c r="R5803" s="124"/>
    </row>
    <row r="5804" spans="16:18" x14ac:dyDescent="0.25">
      <c r="P5804" s="124"/>
      <c r="R5804" s="123"/>
    </row>
    <row r="5805" spans="16:18" x14ac:dyDescent="0.25">
      <c r="P5805" s="123"/>
      <c r="R5805" s="124"/>
    </row>
    <row r="5806" spans="16:18" x14ac:dyDescent="0.25">
      <c r="P5806" s="124"/>
      <c r="R5806" s="123"/>
    </row>
    <row r="5807" spans="16:18" x14ac:dyDescent="0.25">
      <c r="P5807" s="123"/>
      <c r="R5807" s="124"/>
    </row>
    <row r="5808" spans="16:18" x14ac:dyDescent="0.25">
      <c r="P5808" s="124"/>
      <c r="R5808" s="123"/>
    </row>
    <row r="5809" spans="16:18" x14ac:dyDescent="0.25">
      <c r="P5809" s="123"/>
      <c r="R5809" s="124"/>
    </row>
    <row r="5810" spans="16:18" x14ac:dyDescent="0.25">
      <c r="P5810" s="124"/>
      <c r="R5810" s="123"/>
    </row>
    <row r="5811" spans="16:18" x14ac:dyDescent="0.25">
      <c r="P5811" s="123"/>
      <c r="R5811" s="124"/>
    </row>
    <row r="5812" spans="16:18" x14ac:dyDescent="0.25">
      <c r="P5812" s="124"/>
      <c r="R5812" s="123"/>
    </row>
    <row r="5813" spans="16:18" x14ac:dyDescent="0.25">
      <c r="P5813" s="123"/>
      <c r="R5813" s="124"/>
    </row>
    <row r="5814" spans="16:18" x14ac:dyDescent="0.25">
      <c r="P5814" s="124"/>
      <c r="R5814" s="123"/>
    </row>
    <row r="5815" spans="16:18" x14ac:dyDescent="0.25">
      <c r="P5815" s="123"/>
      <c r="R5815" s="124"/>
    </row>
    <row r="5816" spans="16:18" x14ac:dyDescent="0.25">
      <c r="P5816" s="124"/>
      <c r="R5816" s="123"/>
    </row>
    <row r="5817" spans="16:18" x14ac:dyDescent="0.25">
      <c r="P5817" s="123"/>
      <c r="R5817" s="124"/>
    </row>
    <row r="5818" spans="16:18" x14ac:dyDescent="0.25">
      <c r="P5818" s="124"/>
      <c r="R5818" s="123"/>
    </row>
    <row r="5819" spans="16:18" x14ac:dyDescent="0.25">
      <c r="P5819" s="123"/>
      <c r="R5819" s="124"/>
    </row>
    <row r="5820" spans="16:18" x14ac:dyDescent="0.25">
      <c r="P5820" s="124"/>
      <c r="R5820" s="123"/>
    </row>
    <row r="5821" spans="16:18" x14ac:dyDescent="0.25">
      <c r="P5821" s="123"/>
      <c r="Q5821" s="124"/>
      <c r="R5821" s="124"/>
    </row>
    <row r="5822" spans="16:18" x14ac:dyDescent="0.25">
      <c r="P5822" s="124"/>
      <c r="Q5822" s="123"/>
      <c r="R5822" s="123"/>
    </row>
    <row r="5823" spans="16:18" x14ac:dyDescent="0.25">
      <c r="P5823" s="123"/>
      <c r="Q5823" s="124"/>
      <c r="R5823" s="124"/>
    </row>
    <row r="5824" spans="16:18" x14ac:dyDescent="0.25">
      <c r="P5824" s="124"/>
      <c r="Q5824" s="123"/>
      <c r="R5824" s="123"/>
    </row>
    <row r="5825" spans="16:18" x14ac:dyDescent="0.25">
      <c r="P5825" s="123"/>
      <c r="Q5825" s="124"/>
      <c r="R5825" s="124"/>
    </row>
    <row r="5826" spans="16:18" x14ac:dyDescent="0.25">
      <c r="P5826" s="124"/>
      <c r="Q5826" s="123"/>
      <c r="R5826" s="123"/>
    </row>
    <row r="5827" spans="16:18" x14ac:dyDescent="0.25">
      <c r="P5827" s="123"/>
      <c r="Q5827" s="124"/>
      <c r="R5827" s="124"/>
    </row>
    <row r="5828" spans="16:18" x14ac:dyDescent="0.25">
      <c r="P5828" s="124"/>
      <c r="Q5828" s="123"/>
      <c r="R5828" s="123"/>
    </row>
    <row r="5829" spans="16:18" x14ac:dyDescent="0.25">
      <c r="P5829" s="123"/>
      <c r="Q5829" s="124"/>
      <c r="R5829" s="124"/>
    </row>
    <row r="5830" spans="16:18" x14ac:dyDescent="0.25">
      <c r="P5830" s="124"/>
      <c r="Q5830" s="123"/>
      <c r="R5830" s="123"/>
    </row>
    <row r="5831" spans="16:18" x14ac:dyDescent="0.25">
      <c r="P5831" s="123"/>
      <c r="Q5831" s="124"/>
      <c r="R5831" s="124"/>
    </row>
    <row r="5832" spans="16:18" x14ac:dyDescent="0.25">
      <c r="P5832" s="124"/>
      <c r="Q5832" s="123"/>
      <c r="R5832" s="123"/>
    </row>
    <row r="5833" spans="16:18" x14ac:dyDescent="0.25">
      <c r="P5833" s="123"/>
      <c r="Q5833" s="124"/>
      <c r="R5833" s="124"/>
    </row>
    <row r="5834" spans="16:18" x14ac:dyDescent="0.25">
      <c r="P5834" s="124"/>
      <c r="R5834" s="123"/>
    </row>
    <row r="5835" spans="16:18" x14ac:dyDescent="0.25">
      <c r="P5835" s="123"/>
      <c r="R5835" s="124"/>
    </row>
    <row r="5836" spans="16:18" x14ac:dyDescent="0.25">
      <c r="P5836" s="124"/>
      <c r="R5836" s="123"/>
    </row>
    <row r="5837" spans="16:18" x14ac:dyDescent="0.25">
      <c r="P5837" s="123"/>
      <c r="R5837" s="124"/>
    </row>
    <row r="5838" spans="16:18" x14ac:dyDescent="0.25">
      <c r="P5838" s="124"/>
      <c r="R5838" s="123"/>
    </row>
    <row r="5839" spans="16:18" x14ac:dyDescent="0.25">
      <c r="P5839" s="123"/>
      <c r="R5839" s="124"/>
    </row>
    <row r="5840" spans="16:18" x14ac:dyDescent="0.25">
      <c r="P5840" s="124"/>
      <c r="R5840" s="123"/>
    </row>
    <row r="5841" spans="16:18" x14ac:dyDescent="0.25">
      <c r="P5841" s="123"/>
      <c r="R5841" s="124"/>
    </row>
    <row r="5842" spans="16:18" x14ac:dyDescent="0.25">
      <c r="P5842" s="124"/>
      <c r="R5842" s="123"/>
    </row>
    <row r="5843" spans="16:18" x14ac:dyDescent="0.25">
      <c r="P5843" s="123"/>
      <c r="R5843" s="124"/>
    </row>
    <row r="5844" spans="16:18" x14ac:dyDescent="0.25">
      <c r="P5844" s="124"/>
      <c r="R5844" s="123"/>
    </row>
    <row r="5845" spans="16:18" x14ac:dyDescent="0.25">
      <c r="P5845" s="123"/>
      <c r="R5845" s="124"/>
    </row>
    <row r="5846" spans="16:18" x14ac:dyDescent="0.25">
      <c r="P5846" s="124"/>
      <c r="R5846" s="123"/>
    </row>
    <row r="5847" spans="16:18" x14ac:dyDescent="0.25">
      <c r="P5847" s="123"/>
    </row>
  </sheetData>
  <mergeCells count="1">
    <mergeCell ref="A5649:K5649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16" t="s">
        <v>17</v>
      </c>
      <c r="D3" s="18" t="s">
        <v>7944</v>
      </c>
    </row>
    <row r="4" spans="2:6" hidden="1" x14ac:dyDescent="0.25">
      <c r="B4" s="16" t="s">
        <v>7735</v>
      </c>
      <c r="D4" s="19"/>
    </row>
    <row r="5" spans="2:6" x14ac:dyDescent="0.25">
      <c r="B5" s="16" t="s">
        <v>6</v>
      </c>
      <c r="D5" s="33" t="s">
        <v>567</v>
      </c>
    </row>
    <row r="6" spans="2:6" x14ac:dyDescent="0.25">
      <c r="B6" s="16" t="s">
        <v>2</v>
      </c>
      <c r="D6" s="34"/>
      <c r="F6" s="6"/>
    </row>
    <row r="7" spans="2:6" x14ac:dyDescent="0.25">
      <c r="B7" s="16" t="s">
        <v>4</v>
      </c>
      <c r="D7" s="35" t="s">
        <v>8264</v>
      </c>
    </row>
    <row r="8" spans="2:6" x14ac:dyDescent="0.25">
      <c r="B8" s="16" t="s">
        <v>68</v>
      </c>
      <c r="D8" s="35" t="s">
        <v>9009</v>
      </c>
    </row>
    <row r="9" spans="2:6" x14ac:dyDescent="0.25">
      <c r="B9" s="16" t="s">
        <v>5</v>
      </c>
      <c r="D9" s="35"/>
    </row>
    <row r="10" spans="2:6" x14ac:dyDescent="0.25">
      <c r="B10" s="16" t="s">
        <v>7898</v>
      </c>
      <c r="D10" s="20">
        <v>0</v>
      </c>
      <c r="F10" s="2"/>
    </row>
    <row r="11" spans="2:6" x14ac:dyDescent="0.25">
      <c r="B11" s="16" t="s">
        <v>7899</v>
      </c>
      <c r="D11" s="5">
        <f>D10*0.01</f>
        <v>0</v>
      </c>
      <c r="F11" s="2"/>
    </row>
    <row r="12" spans="2:6" x14ac:dyDescent="0.25">
      <c r="B12" s="16" t="s">
        <v>7900</v>
      </c>
      <c r="D12" s="22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00B0F0"/>
  </sheetPr>
  <dimension ref="A1:E5301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10212</v>
      </c>
      <c r="D1" t="s">
        <v>10209</v>
      </c>
      <c r="E1" t="s">
        <v>10210</v>
      </c>
    </row>
    <row r="2" spans="1:5" x14ac:dyDescent="0.25">
      <c r="A2" s="21" t="s">
        <v>79</v>
      </c>
      <c r="B2" t="s">
        <v>80</v>
      </c>
      <c r="C2" t="str">
        <f>Tabla4[[#This Row],[NIT]]</f>
        <v>11231402520010</v>
      </c>
      <c r="D2">
        <f t="shared" ref="D2:D235" si="0">LEN(C2)</f>
        <v>14</v>
      </c>
      <c r="E2" t="str">
        <f t="shared" ref="E2" si="1">IF(D2=14,"NIT",IF(D2=9,"DUI"," "))</f>
        <v>NIT</v>
      </c>
    </row>
    <row r="3" spans="1:5" x14ac:dyDescent="0.25">
      <c r="A3" s="21" t="s">
        <v>11366</v>
      </c>
      <c r="B3" t="s">
        <v>11367</v>
      </c>
      <c r="C3" t="str">
        <f>Tabla4[[#This Row],[NIT]]</f>
        <v>06141506131043</v>
      </c>
      <c r="D3">
        <f>LEN(C3)</f>
        <v>14</v>
      </c>
      <c r="E3" t="str">
        <f>IF(D3=14,"NIT",IF(D3=9,"DUI"," "))</f>
        <v>NIT</v>
      </c>
    </row>
    <row r="4" spans="1:5" x14ac:dyDescent="0.25">
      <c r="A4" s="21" t="s">
        <v>11364</v>
      </c>
      <c r="B4" t="s">
        <v>11365</v>
      </c>
      <c r="C4" t="str">
        <f>Tabla4[[#This Row],[NIT]]</f>
        <v>009810842</v>
      </c>
      <c r="D4">
        <f>LEN(C4)</f>
        <v>9</v>
      </c>
      <c r="E4" t="str">
        <f>IF(D4=14,"NIT",IF(D4=9,"DUI"," "))</f>
        <v>DUI</v>
      </c>
    </row>
    <row r="5" spans="1:5" x14ac:dyDescent="0.25">
      <c r="A5" s="21" t="s">
        <v>11362</v>
      </c>
      <c r="B5" t="s">
        <v>11363</v>
      </c>
      <c r="C5" t="str">
        <f>Tabla4[[#This Row],[NIT]]</f>
        <v>014301303</v>
      </c>
      <c r="D5">
        <f>LEN(C5)</f>
        <v>9</v>
      </c>
      <c r="E5" t="str">
        <f>IF(D5=14,"NIT",IF(D5=9,"DUI"," "))</f>
        <v>DUI</v>
      </c>
    </row>
    <row r="6" spans="1:5" x14ac:dyDescent="0.25">
      <c r="A6" s="21" t="s">
        <v>11360</v>
      </c>
      <c r="B6" t="s">
        <v>11361</v>
      </c>
      <c r="C6" t="str">
        <f>Tabla4[[#This Row],[NIT]]</f>
        <v>036557946</v>
      </c>
      <c r="D6">
        <f>LEN(C6)</f>
        <v>9</v>
      </c>
      <c r="E6" t="str">
        <f>IF(D6=14,"NIT",IF(D6=9,"DUI"," "))</f>
        <v>DUI</v>
      </c>
    </row>
    <row r="7" spans="1:5" x14ac:dyDescent="0.25">
      <c r="A7" s="21" t="s">
        <v>11286</v>
      </c>
      <c r="B7" t="s">
        <v>11287</v>
      </c>
      <c r="C7" t="str">
        <f>Tabla4[[#This Row],[NIT]]</f>
        <v>025422805</v>
      </c>
      <c r="D7">
        <f t="shared" ref="D7:D24" si="2">LEN(C7)</f>
        <v>9</v>
      </c>
      <c r="E7" t="str">
        <f t="shared" ref="E7:E24" si="3">IF(D7=14,"NIT",IF(D7=9,"DUI"," "))</f>
        <v>DUI</v>
      </c>
    </row>
    <row r="8" spans="1:5" x14ac:dyDescent="0.25">
      <c r="A8" s="21" t="s">
        <v>11284</v>
      </c>
      <c r="B8" t="s">
        <v>11285</v>
      </c>
      <c r="C8" t="str">
        <f>Tabla4[[#This Row],[NIT]]</f>
        <v>06141410991017</v>
      </c>
      <c r="D8">
        <f t="shared" si="2"/>
        <v>14</v>
      </c>
      <c r="E8" t="str">
        <f t="shared" si="3"/>
        <v>NIT</v>
      </c>
    </row>
    <row r="9" spans="1:5" x14ac:dyDescent="0.25">
      <c r="A9" s="21" t="s">
        <v>11282</v>
      </c>
      <c r="B9" t="s">
        <v>11283</v>
      </c>
      <c r="C9" t="str">
        <f>Tabla4[[#This Row],[NIT]]</f>
        <v>03151503131012</v>
      </c>
      <c r="D9">
        <f t="shared" si="2"/>
        <v>14</v>
      </c>
      <c r="E9" t="str">
        <f t="shared" si="3"/>
        <v>NIT</v>
      </c>
    </row>
    <row r="10" spans="1:5" x14ac:dyDescent="0.25">
      <c r="A10" s="21" t="s">
        <v>11280</v>
      </c>
      <c r="B10" t="s">
        <v>11281</v>
      </c>
      <c r="C10" t="str">
        <f>Tabla4[[#This Row],[NIT]]</f>
        <v>0280058564</v>
      </c>
      <c r="D10">
        <f t="shared" si="2"/>
        <v>10</v>
      </c>
      <c r="E10" t="str">
        <f t="shared" si="3"/>
        <v xml:space="preserve"> </v>
      </c>
    </row>
    <row r="11" spans="1:5" x14ac:dyDescent="0.25">
      <c r="A11" s="21" t="s">
        <v>11278</v>
      </c>
      <c r="B11" t="s">
        <v>11279</v>
      </c>
      <c r="C11" t="str">
        <f>Tabla4[[#This Row],[NIT]]</f>
        <v>006347117</v>
      </c>
      <c r="D11">
        <f t="shared" si="2"/>
        <v>9</v>
      </c>
      <c r="E11" t="str">
        <f t="shared" si="3"/>
        <v>DUI</v>
      </c>
    </row>
    <row r="12" spans="1:5" x14ac:dyDescent="0.25">
      <c r="A12" s="21" t="s">
        <v>11277</v>
      </c>
      <c r="B12" t="s">
        <v>10571</v>
      </c>
      <c r="C12" t="str">
        <f>Tabla4[[#This Row],[NIT]]</f>
        <v>03151409801039</v>
      </c>
      <c r="D12">
        <f t="shared" si="2"/>
        <v>14</v>
      </c>
      <c r="E12" t="str">
        <f t="shared" si="3"/>
        <v>NIT</v>
      </c>
    </row>
    <row r="13" spans="1:5" x14ac:dyDescent="0.25">
      <c r="A13" s="21" t="s">
        <v>11275</v>
      </c>
      <c r="B13" t="s">
        <v>11276</v>
      </c>
      <c r="C13" t="str">
        <f>Tabla4[[#This Row],[NIT]]</f>
        <v>049015686</v>
      </c>
      <c r="D13">
        <f t="shared" si="2"/>
        <v>9</v>
      </c>
      <c r="E13" t="str">
        <f t="shared" si="3"/>
        <v>DUI</v>
      </c>
    </row>
    <row r="14" spans="1:5" x14ac:dyDescent="0.25">
      <c r="A14" s="21" t="s">
        <v>11273</v>
      </c>
      <c r="B14" t="s">
        <v>11274</v>
      </c>
      <c r="C14" t="str">
        <f>Tabla4[[#This Row],[NIT]]</f>
        <v>06142006121072</v>
      </c>
      <c r="D14">
        <f t="shared" si="2"/>
        <v>14</v>
      </c>
      <c r="E14" t="str">
        <f t="shared" si="3"/>
        <v>NIT</v>
      </c>
    </row>
    <row r="15" spans="1:5" x14ac:dyDescent="0.25">
      <c r="A15" s="21" t="s">
        <v>11271</v>
      </c>
      <c r="B15" t="s">
        <v>11272</v>
      </c>
      <c r="C15" t="str">
        <f>Tabla4[[#This Row],[NIT]]</f>
        <v>014596019</v>
      </c>
      <c r="D15">
        <f t="shared" si="2"/>
        <v>9</v>
      </c>
      <c r="E15" t="str">
        <f t="shared" si="3"/>
        <v>DUI</v>
      </c>
    </row>
    <row r="16" spans="1:5" x14ac:dyDescent="0.25">
      <c r="A16" s="21" t="s">
        <v>11269</v>
      </c>
      <c r="B16" t="s">
        <v>11270</v>
      </c>
      <c r="C16" t="str">
        <f>Tabla4[[#This Row],[NIT]]</f>
        <v>023213999</v>
      </c>
      <c r="D16">
        <f t="shared" si="2"/>
        <v>9</v>
      </c>
      <c r="E16" t="str">
        <f t="shared" si="3"/>
        <v>DUI</v>
      </c>
    </row>
    <row r="17" spans="1:5" x14ac:dyDescent="0.25">
      <c r="A17" s="21" t="s">
        <v>11267</v>
      </c>
      <c r="B17" t="s">
        <v>11268</v>
      </c>
      <c r="C17" t="str">
        <f>Tabla4[[#This Row],[NIT]]</f>
        <v>03062506041011</v>
      </c>
      <c r="D17">
        <f t="shared" si="2"/>
        <v>14</v>
      </c>
      <c r="E17" t="str">
        <f t="shared" si="3"/>
        <v>NIT</v>
      </c>
    </row>
    <row r="18" spans="1:5" x14ac:dyDescent="0.25">
      <c r="A18" s="21" t="s">
        <v>11265</v>
      </c>
      <c r="B18" t="s">
        <v>11266</v>
      </c>
      <c r="C18" t="str">
        <f>Tabla4[[#This Row],[NIT]]</f>
        <v>06142508620030</v>
      </c>
      <c r="D18">
        <f t="shared" si="2"/>
        <v>14</v>
      </c>
      <c r="E18" t="str">
        <f t="shared" si="3"/>
        <v>NIT</v>
      </c>
    </row>
    <row r="19" spans="1:5" x14ac:dyDescent="0.25">
      <c r="A19" s="21" t="s">
        <v>11263</v>
      </c>
      <c r="B19" t="s">
        <v>11264</v>
      </c>
      <c r="C19" t="str">
        <f>Tabla4[[#This Row],[NIT]]</f>
        <v>03150409711033</v>
      </c>
      <c r="D19">
        <f t="shared" si="2"/>
        <v>14</v>
      </c>
      <c r="E19" t="str">
        <f t="shared" si="3"/>
        <v>NIT</v>
      </c>
    </row>
    <row r="20" spans="1:5" x14ac:dyDescent="0.25">
      <c r="A20" s="21" t="s">
        <v>11261</v>
      </c>
      <c r="B20" t="s">
        <v>11262</v>
      </c>
      <c r="C20" t="str">
        <f>Tabla4[[#This Row],[NIT]]</f>
        <v>028410423</v>
      </c>
      <c r="D20">
        <f t="shared" si="2"/>
        <v>9</v>
      </c>
      <c r="E20" t="str">
        <f t="shared" si="3"/>
        <v>DUI</v>
      </c>
    </row>
    <row r="21" spans="1:5" x14ac:dyDescent="0.25">
      <c r="A21" s="21" t="s">
        <v>11259</v>
      </c>
      <c r="B21" t="s">
        <v>11260</v>
      </c>
      <c r="C21" t="str">
        <f>Tabla4[[#This Row],[NIT]]</f>
        <v>017874143</v>
      </c>
      <c r="D21">
        <f t="shared" si="2"/>
        <v>9</v>
      </c>
      <c r="E21" t="str">
        <f t="shared" si="3"/>
        <v>DUI</v>
      </c>
    </row>
    <row r="22" spans="1:5" x14ac:dyDescent="0.25">
      <c r="A22" s="21" t="s">
        <v>10743</v>
      </c>
      <c r="B22" t="s">
        <v>11258</v>
      </c>
      <c r="C22" t="str">
        <f>Tabla4[[#This Row],[NIT]]</f>
        <v>010149571</v>
      </c>
      <c r="D22">
        <f t="shared" si="2"/>
        <v>9</v>
      </c>
      <c r="E22" t="str">
        <f t="shared" si="3"/>
        <v>DUI</v>
      </c>
    </row>
    <row r="23" spans="1:5" x14ac:dyDescent="0.25">
      <c r="A23" s="21" t="s">
        <v>11256</v>
      </c>
      <c r="B23" t="s">
        <v>11257</v>
      </c>
      <c r="C23" t="str">
        <f>Tabla4[[#This Row],[NIT]]</f>
        <v>94831903961012</v>
      </c>
      <c r="D23">
        <f t="shared" si="2"/>
        <v>14</v>
      </c>
      <c r="E23" t="str">
        <f t="shared" si="3"/>
        <v>NIT</v>
      </c>
    </row>
    <row r="24" spans="1:5" x14ac:dyDescent="0.25">
      <c r="A24" s="21" t="s">
        <v>11254</v>
      </c>
      <c r="B24" t="s">
        <v>11255</v>
      </c>
      <c r="C24" t="str">
        <f>Tabla4[[#This Row],[NIT]]</f>
        <v>02023108931016</v>
      </c>
      <c r="D24">
        <f t="shared" si="2"/>
        <v>14</v>
      </c>
      <c r="E24" t="str">
        <f t="shared" si="3"/>
        <v>NIT</v>
      </c>
    </row>
    <row r="25" spans="1:5" x14ac:dyDescent="0.25">
      <c r="A25" s="21" t="s">
        <v>11175</v>
      </c>
      <c r="B25" t="s">
        <v>11176</v>
      </c>
      <c r="C25" t="str">
        <f>Tabla4[[#This Row],[NIT]]</f>
        <v>045057385</v>
      </c>
      <c r="D25">
        <f t="shared" ref="D25:D37" si="4">LEN(C25)</f>
        <v>9</v>
      </c>
      <c r="E25" t="str">
        <f t="shared" ref="E25:E37" si="5">IF(D25=14,"NIT",IF(D25=9,"DUI"," "))</f>
        <v>DUI</v>
      </c>
    </row>
    <row r="26" spans="1:5" x14ac:dyDescent="0.25">
      <c r="A26" s="21" t="s">
        <v>11173</v>
      </c>
      <c r="B26" t="s">
        <v>11174</v>
      </c>
      <c r="C26" t="str">
        <f>Tabla4[[#This Row],[NIT]]</f>
        <v>06141610181036</v>
      </c>
      <c r="D26">
        <f t="shared" si="4"/>
        <v>14</v>
      </c>
      <c r="E26" t="str">
        <f t="shared" si="5"/>
        <v>NIT</v>
      </c>
    </row>
    <row r="27" spans="1:5" x14ac:dyDescent="0.25">
      <c r="A27" s="21" t="s">
        <v>11171</v>
      </c>
      <c r="B27" t="s">
        <v>11172</v>
      </c>
      <c r="C27" t="str">
        <f>Tabla4[[#This Row],[NIT]]</f>
        <v>051024201</v>
      </c>
      <c r="D27">
        <f t="shared" si="4"/>
        <v>9</v>
      </c>
      <c r="E27" t="str">
        <f t="shared" si="5"/>
        <v>DUI</v>
      </c>
    </row>
    <row r="28" spans="1:5" x14ac:dyDescent="0.25">
      <c r="A28" s="21" t="s">
        <v>11169</v>
      </c>
      <c r="B28" t="s">
        <v>11170</v>
      </c>
      <c r="C28" t="str">
        <f>Tabla4[[#This Row],[NIT]]</f>
        <v>015116086</v>
      </c>
      <c r="D28">
        <f t="shared" si="4"/>
        <v>9</v>
      </c>
      <c r="E28" t="str">
        <f t="shared" si="5"/>
        <v>DUI</v>
      </c>
    </row>
    <row r="29" spans="1:5" x14ac:dyDescent="0.25">
      <c r="A29" s="21" t="s">
        <v>11161</v>
      </c>
      <c r="B29" t="s">
        <v>11168</v>
      </c>
      <c r="C29" t="str">
        <f>Tabla4[[#This Row],[NIT]]</f>
        <v>027447100</v>
      </c>
      <c r="D29">
        <f t="shared" si="4"/>
        <v>9</v>
      </c>
      <c r="E29" t="str">
        <f t="shared" si="5"/>
        <v>DUI</v>
      </c>
    </row>
    <row r="30" spans="1:5" x14ac:dyDescent="0.25">
      <c r="A30" s="21" t="s">
        <v>11166</v>
      </c>
      <c r="B30" t="s">
        <v>11167</v>
      </c>
      <c r="C30" t="str">
        <f>Tabla4[[#This Row],[NIT]]</f>
        <v>03152001091013</v>
      </c>
      <c r="D30">
        <f t="shared" si="4"/>
        <v>14</v>
      </c>
      <c r="E30" t="str">
        <f t="shared" si="5"/>
        <v>NIT</v>
      </c>
    </row>
    <row r="31" spans="1:5" x14ac:dyDescent="0.25">
      <c r="A31" s="21" t="s">
        <v>11164</v>
      </c>
      <c r="B31" t="s">
        <v>11165</v>
      </c>
      <c r="C31" t="str">
        <f>Tabla4[[#This Row],[NIT]]</f>
        <v>034306983</v>
      </c>
      <c r="D31">
        <f t="shared" si="4"/>
        <v>9</v>
      </c>
      <c r="E31" t="str">
        <f t="shared" si="5"/>
        <v>DUI</v>
      </c>
    </row>
    <row r="32" spans="1:5" x14ac:dyDescent="0.25">
      <c r="A32" s="21" t="s">
        <v>11163</v>
      </c>
      <c r="B32" t="s">
        <v>10323</v>
      </c>
      <c r="C32" t="str">
        <f>Tabla4[[#This Row],[NIT]]</f>
        <v>03162706851012</v>
      </c>
      <c r="D32">
        <f t="shared" si="4"/>
        <v>14</v>
      </c>
      <c r="E32" t="str">
        <f t="shared" si="5"/>
        <v>NIT</v>
      </c>
    </row>
    <row r="33" spans="1:5" x14ac:dyDescent="0.25">
      <c r="A33" s="21" t="s">
        <v>11162</v>
      </c>
      <c r="B33" t="s">
        <v>10217</v>
      </c>
      <c r="C33" t="str">
        <f>Tabla4[[#This Row],[NIT]]</f>
        <v>03152804841020</v>
      </c>
      <c r="D33">
        <f t="shared" si="4"/>
        <v>14</v>
      </c>
      <c r="E33" t="str">
        <f t="shared" si="5"/>
        <v>NIT</v>
      </c>
    </row>
    <row r="34" spans="1:5" x14ac:dyDescent="0.25">
      <c r="A34" s="21" t="s">
        <v>11159</v>
      </c>
      <c r="B34" t="s">
        <v>11160</v>
      </c>
      <c r="C34" t="str">
        <f>Tabla4[[#This Row],[NIT]]</f>
        <v>023613555</v>
      </c>
      <c r="D34">
        <f t="shared" si="4"/>
        <v>9</v>
      </c>
      <c r="E34" t="str">
        <f t="shared" si="5"/>
        <v>DUI</v>
      </c>
    </row>
    <row r="35" spans="1:5" x14ac:dyDescent="0.25">
      <c r="A35" s="21" t="s">
        <v>11158</v>
      </c>
      <c r="B35" t="s">
        <v>11155</v>
      </c>
      <c r="C35" t="str">
        <f>Tabla4[[#This Row],[NIT]]</f>
        <v>028058564</v>
      </c>
      <c r="D35">
        <f t="shared" si="4"/>
        <v>9</v>
      </c>
      <c r="E35" t="str">
        <f t="shared" si="5"/>
        <v>DUI</v>
      </c>
    </row>
    <row r="36" spans="1:5" x14ac:dyDescent="0.25">
      <c r="A36" s="21" t="s">
        <v>11156</v>
      </c>
      <c r="B36" t="s">
        <v>11157</v>
      </c>
      <c r="C36" t="str">
        <f>Tabla4[[#This Row],[NIT]]</f>
        <v>05110210131017</v>
      </c>
      <c r="D36">
        <f t="shared" si="4"/>
        <v>14</v>
      </c>
      <c r="E36" t="str">
        <f t="shared" si="5"/>
        <v>NIT</v>
      </c>
    </row>
    <row r="37" spans="1:5" x14ac:dyDescent="0.25">
      <c r="A37" s="21" t="s">
        <v>11154</v>
      </c>
      <c r="B37" t="s">
        <v>11155</v>
      </c>
      <c r="C37" t="str">
        <f>Tabla4[[#This Row],[NIT]]</f>
        <v>007658472</v>
      </c>
      <c r="D37">
        <f t="shared" si="4"/>
        <v>9</v>
      </c>
      <c r="E37" t="str">
        <f t="shared" si="5"/>
        <v>DUI</v>
      </c>
    </row>
    <row r="38" spans="1:5" x14ac:dyDescent="0.25">
      <c r="A38" s="21" t="s">
        <v>11108</v>
      </c>
      <c r="B38" t="s">
        <v>11109</v>
      </c>
      <c r="C38" t="str">
        <f>Tabla4[[#This Row],[NIT]]</f>
        <v>03083007470013</v>
      </c>
      <c r="D38">
        <f t="shared" ref="D38:D43" si="6">LEN(C38)</f>
        <v>14</v>
      </c>
      <c r="E38" t="str">
        <f t="shared" ref="E38:E43" si="7">IF(D38=14,"NIT",IF(D38=9,"DUI"," "))</f>
        <v>NIT</v>
      </c>
    </row>
    <row r="39" spans="1:5" x14ac:dyDescent="0.25">
      <c r="A39" s="21" t="s">
        <v>11106</v>
      </c>
      <c r="B39" t="s">
        <v>11107</v>
      </c>
      <c r="C39" t="str">
        <f>Tabla4[[#This Row],[NIT]]</f>
        <v>02100305151019</v>
      </c>
      <c r="D39">
        <f t="shared" si="6"/>
        <v>14</v>
      </c>
      <c r="E39" t="str">
        <f t="shared" si="7"/>
        <v>NIT</v>
      </c>
    </row>
    <row r="40" spans="1:5" x14ac:dyDescent="0.25">
      <c r="A40" s="21" t="s">
        <v>11104</v>
      </c>
      <c r="B40" t="s">
        <v>11105</v>
      </c>
      <c r="C40" t="str">
        <f>Tabla4[[#This Row],[NIT]]</f>
        <v>026228040</v>
      </c>
      <c r="D40">
        <f t="shared" si="6"/>
        <v>9</v>
      </c>
      <c r="E40" t="str">
        <f t="shared" si="7"/>
        <v>DUI</v>
      </c>
    </row>
    <row r="41" spans="1:5" x14ac:dyDescent="0.25">
      <c r="A41" s="21" t="s">
        <v>11102</v>
      </c>
      <c r="B41" t="s">
        <v>11103</v>
      </c>
      <c r="C41" t="str">
        <f>Tabla4[[#This Row],[NIT]]</f>
        <v>052547888</v>
      </c>
      <c r="D41">
        <f t="shared" si="6"/>
        <v>9</v>
      </c>
      <c r="E41" t="str">
        <f t="shared" si="7"/>
        <v>DUI</v>
      </c>
    </row>
    <row r="42" spans="1:5" x14ac:dyDescent="0.25">
      <c r="A42" s="21" t="s">
        <v>11100</v>
      </c>
      <c r="B42" t="s">
        <v>11101</v>
      </c>
      <c r="C42" t="str">
        <f>Tabla4[[#This Row],[NIT]]</f>
        <v>022885581</v>
      </c>
      <c r="D42">
        <f t="shared" si="6"/>
        <v>9</v>
      </c>
      <c r="E42" t="str">
        <f t="shared" si="7"/>
        <v>DUI</v>
      </c>
    </row>
    <row r="43" spans="1:5" x14ac:dyDescent="0.25">
      <c r="A43" s="21" t="s">
        <v>11098</v>
      </c>
      <c r="B43" t="s">
        <v>11099</v>
      </c>
      <c r="C43" t="str">
        <f>Tabla4[[#This Row],[NIT]]</f>
        <v>017211735</v>
      </c>
      <c r="D43">
        <f t="shared" si="6"/>
        <v>9</v>
      </c>
      <c r="E43" t="str">
        <f t="shared" si="7"/>
        <v>DUI</v>
      </c>
    </row>
    <row r="44" spans="1:5" x14ac:dyDescent="0.25">
      <c r="A44" s="21" t="s">
        <v>11017</v>
      </c>
      <c r="B44" t="s">
        <v>11018</v>
      </c>
      <c r="C44" t="str">
        <f>Tabla4[[#This Row],[NIT]]</f>
        <v>034175811</v>
      </c>
      <c r="D44">
        <f t="shared" ref="D44:D55" si="8">LEN(C44)</f>
        <v>9</v>
      </c>
      <c r="E44" t="str">
        <f t="shared" ref="E44:E55" si="9">IF(D44=14,"NIT",IF(D44=9,"DUI"," "))</f>
        <v>DUI</v>
      </c>
    </row>
    <row r="45" spans="1:5" x14ac:dyDescent="0.25">
      <c r="A45" s="21" t="s">
        <v>11015</v>
      </c>
      <c r="B45" t="s">
        <v>11016</v>
      </c>
      <c r="C45" t="str">
        <f>Tabla4[[#This Row],[NIT]]</f>
        <v>043234012</v>
      </c>
      <c r="D45">
        <f t="shared" si="8"/>
        <v>9</v>
      </c>
      <c r="E45" t="str">
        <f t="shared" si="9"/>
        <v>DUI</v>
      </c>
    </row>
    <row r="46" spans="1:5" x14ac:dyDescent="0.25">
      <c r="A46" s="21" t="s">
        <v>11014</v>
      </c>
      <c r="B46" t="s">
        <v>10887</v>
      </c>
      <c r="C46" t="str">
        <f>Tabla4[[#This Row],[NIT]]</f>
        <v>009000316</v>
      </c>
      <c r="D46">
        <f t="shared" si="8"/>
        <v>9</v>
      </c>
      <c r="E46" t="str">
        <f t="shared" si="9"/>
        <v>DUI</v>
      </c>
    </row>
    <row r="47" spans="1:5" x14ac:dyDescent="0.25">
      <c r="A47" s="21" t="s">
        <v>11012</v>
      </c>
      <c r="B47" t="s">
        <v>11013</v>
      </c>
      <c r="C47" t="str">
        <f>Tabla4[[#This Row],[NIT]]</f>
        <v>023979278</v>
      </c>
      <c r="D47">
        <f t="shared" si="8"/>
        <v>9</v>
      </c>
      <c r="E47" t="str">
        <f t="shared" si="9"/>
        <v>DUI</v>
      </c>
    </row>
    <row r="48" spans="1:5" x14ac:dyDescent="0.25">
      <c r="A48" s="21" t="s">
        <v>11010</v>
      </c>
      <c r="B48" t="s">
        <v>11011</v>
      </c>
      <c r="C48" t="str">
        <f>Tabla4[[#This Row],[NIT]]</f>
        <v>025920885</v>
      </c>
      <c r="D48">
        <f t="shared" si="8"/>
        <v>9</v>
      </c>
      <c r="E48" t="str">
        <f t="shared" si="9"/>
        <v>DUI</v>
      </c>
    </row>
    <row r="49" spans="1:5" x14ac:dyDescent="0.25">
      <c r="A49" s="21" t="s">
        <v>11008</v>
      </c>
      <c r="B49" t="s">
        <v>11009</v>
      </c>
      <c r="C49" t="str">
        <f>Tabla4[[#This Row],[NIT]]</f>
        <v>023756670</v>
      </c>
      <c r="D49">
        <f t="shared" si="8"/>
        <v>9</v>
      </c>
      <c r="E49" t="str">
        <f t="shared" si="9"/>
        <v>DUI</v>
      </c>
    </row>
    <row r="50" spans="1:5" x14ac:dyDescent="0.25">
      <c r="A50" s="21" t="s">
        <v>11006</v>
      </c>
      <c r="B50" t="s">
        <v>11007</v>
      </c>
      <c r="C50" t="str">
        <f>Tabla4[[#This Row],[NIT]]</f>
        <v>031496632</v>
      </c>
      <c r="D50">
        <f t="shared" si="8"/>
        <v>9</v>
      </c>
      <c r="E50" t="str">
        <f t="shared" si="9"/>
        <v>DUI</v>
      </c>
    </row>
    <row r="51" spans="1:5" x14ac:dyDescent="0.25">
      <c r="A51" s="21" t="s">
        <v>11005</v>
      </c>
      <c r="B51" t="s">
        <v>10597</v>
      </c>
      <c r="C51" t="str">
        <f>Tabla4[[#This Row],[NIT]]</f>
        <v>03060108550017</v>
      </c>
      <c r="D51">
        <f t="shared" si="8"/>
        <v>14</v>
      </c>
      <c r="E51" t="str">
        <f t="shared" si="9"/>
        <v>NIT</v>
      </c>
    </row>
    <row r="52" spans="1:5" x14ac:dyDescent="0.25">
      <c r="A52" s="21" t="s">
        <v>11003</v>
      </c>
      <c r="B52" t="s">
        <v>11004</v>
      </c>
      <c r="C52" t="str">
        <f>Tabla4[[#This Row],[NIT]]</f>
        <v>004350855</v>
      </c>
      <c r="D52">
        <f t="shared" si="8"/>
        <v>9</v>
      </c>
      <c r="E52" t="str">
        <f t="shared" si="9"/>
        <v>DUI</v>
      </c>
    </row>
    <row r="53" spans="1:5" x14ac:dyDescent="0.25">
      <c r="A53" s="21" t="s">
        <v>11001</v>
      </c>
      <c r="B53" t="s">
        <v>11002</v>
      </c>
      <c r="C53" t="str">
        <f>Tabla4[[#This Row],[NIT]]</f>
        <v>014861117</v>
      </c>
      <c r="D53">
        <f t="shared" si="8"/>
        <v>9</v>
      </c>
      <c r="E53" t="str">
        <f t="shared" si="9"/>
        <v>DUI</v>
      </c>
    </row>
    <row r="54" spans="1:5" x14ac:dyDescent="0.25">
      <c r="A54" s="21" t="s">
        <v>10999</v>
      </c>
      <c r="B54" t="s">
        <v>11000</v>
      </c>
      <c r="C54" t="str">
        <f>Tabla4[[#This Row],[NIT]]</f>
        <v>12170111231026</v>
      </c>
      <c r="D54">
        <f t="shared" si="8"/>
        <v>14</v>
      </c>
      <c r="E54" t="str">
        <f t="shared" si="9"/>
        <v>NIT</v>
      </c>
    </row>
    <row r="55" spans="1:5" x14ac:dyDescent="0.25">
      <c r="A55" s="21" t="s">
        <v>10997</v>
      </c>
      <c r="B55" t="s">
        <v>10998</v>
      </c>
      <c r="C55" t="str">
        <f>Tabla4[[#This Row],[NIT]]</f>
        <v>017422881</v>
      </c>
      <c r="D55">
        <f t="shared" si="8"/>
        <v>9</v>
      </c>
      <c r="E55" t="str">
        <f t="shared" si="9"/>
        <v>DUI</v>
      </c>
    </row>
    <row r="56" spans="1:5" x14ac:dyDescent="0.25">
      <c r="A56" s="21" t="s">
        <v>10912</v>
      </c>
      <c r="B56" t="s">
        <v>10915</v>
      </c>
      <c r="C56" t="str">
        <f>Tabla4[[#This Row],[NIT]]</f>
        <v>03062404811025</v>
      </c>
      <c r="D56">
        <f t="shared" ref="D56:D62" si="10">LEN(C56)</f>
        <v>14</v>
      </c>
      <c r="E56" t="str">
        <f t="shared" ref="E56:E62" si="11">IF(D56=14,"NIT",IF(D56=9,"DUI"," "))</f>
        <v>NIT</v>
      </c>
    </row>
    <row r="57" spans="1:5" x14ac:dyDescent="0.25">
      <c r="A57" s="21" t="s">
        <v>10901</v>
      </c>
      <c r="B57" t="s">
        <v>10902</v>
      </c>
      <c r="C57" t="str">
        <f>Tabla4[[#This Row],[NIT]]</f>
        <v>06141103941061</v>
      </c>
      <c r="D57">
        <f t="shared" si="10"/>
        <v>14</v>
      </c>
      <c r="E57" t="str">
        <f t="shared" si="11"/>
        <v>NIT</v>
      </c>
    </row>
    <row r="58" spans="1:5" x14ac:dyDescent="0.25">
      <c r="A58" s="21" t="s">
        <v>10896</v>
      </c>
      <c r="B58" t="s">
        <v>10897</v>
      </c>
      <c r="C58" t="str">
        <f>Tabla4[[#This Row],[NIT]]</f>
        <v>96153012520012</v>
      </c>
      <c r="D58">
        <f t="shared" si="10"/>
        <v>14</v>
      </c>
      <c r="E58" t="str">
        <f t="shared" si="11"/>
        <v>NIT</v>
      </c>
    </row>
    <row r="59" spans="1:5" x14ac:dyDescent="0.25">
      <c r="A59" s="21" t="s">
        <v>10888</v>
      </c>
      <c r="B59" t="s">
        <v>10889</v>
      </c>
      <c r="C59" t="str">
        <f>Tabla4[[#This Row],[NIT]]</f>
        <v>012549858</v>
      </c>
      <c r="D59">
        <f t="shared" si="10"/>
        <v>9</v>
      </c>
      <c r="E59" t="str">
        <f t="shared" si="11"/>
        <v>DUI</v>
      </c>
    </row>
    <row r="60" spans="1:5" x14ac:dyDescent="0.25">
      <c r="A60" s="21" t="s">
        <v>10886</v>
      </c>
      <c r="B60" t="s">
        <v>10887</v>
      </c>
      <c r="C60" t="str">
        <f>Tabla4[[#This Row],[NIT]]</f>
        <v>01081704541019</v>
      </c>
      <c r="D60">
        <f t="shared" si="10"/>
        <v>14</v>
      </c>
      <c r="E60" t="str">
        <f t="shared" si="11"/>
        <v>NIT</v>
      </c>
    </row>
    <row r="61" spans="1:5" x14ac:dyDescent="0.25">
      <c r="A61" s="112" t="s">
        <v>10970</v>
      </c>
      <c r="B61" t="s">
        <v>10885</v>
      </c>
      <c r="C61" t="str">
        <f>Tabla4[[#This Row],[NIT]]</f>
        <v>020349987</v>
      </c>
      <c r="D61">
        <f t="shared" si="10"/>
        <v>9</v>
      </c>
      <c r="E61" t="str">
        <f t="shared" si="11"/>
        <v>DUI</v>
      </c>
    </row>
    <row r="62" spans="1:5" x14ac:dyDescent="0.25">
      <c r="A62" s="21" t="s">
        <v>10883</v>
      </c>
      <c r="B62" t="s">
        <v>10884</v>
      </c>
      <c r="C62" t="str">
        <f>Tabla4[[#This Row],[NIT]]</f>
        <v>041361926</v>
      </c>
      <c r="D62">
        <f t="shared" si="10"/>
        <v>9</v>
      </c>
      <c r="E62" t="str">
        <f t="shared" si="11"/>
        <v>DUI</v>
      </c>
    </row>
    <row r="63" spans="1:5" x14ac:dyDescent="0.25">
      <c r="A63" s="21" t="s">
        <v>10816</v>
      </c>
      <c r="B63" t="s">
        <v>10817</v>
      </c>
      <c r="C63" t="str">
        <f>Tabla4[[#This Row],[NIT]]</f>
        <v>06141009211033</v>
      </c>
      <c r="D63">
        <f t="shared" ref="D63:D69" si="12">LEN(C63)</f>
        <v>14</v>
      </c>
      <c r="E63" t="str">
        <f t="shared" ref="E63:E69" si="13">IF(D63=14,"NIT",IF(D63=9,"DUI"," "))</f>
        <v>NIT</v>
      </c>
    </row>
    <row r="64" spans="1:5" x14ac:dyDescent="0.25">
      <c r="A64" s="21" t="s">
        <v>10806</v>
      </c>
      <c r="B64" t="s">
        <v>10807</v>
      </c>
      <c r="C64" t="str">
        <f>Tabla4[[#This Row],[NIT]]</f>
        <v>94832903871010</v>
      </c>
      <c r="D64">
        <f t="shared" si="12"/>
        <v>14</v>
      </c>
      <c r="E64" t="str">
        <f t="shared" si="13"/>
        <v>NIT</v>
      </c>
    </row>
    <row r="65" spans="1:5" x14ac:dyDescent="0.25">
      <c r="A65" s="21" t="s">
        <v>10798</v>
      </c>
      <c r="B65" t="s">
        <v>10799</v>
      </c>
      <c r="C65" t="str">
        <f>Tabla4[[#This Row],[NIT]]</f>
        <v>045988887</v>
      </c>
      <c r="D65">
        <f t="shared" si="12"/>
        <v>9</v>
      </c>
      <c r="E65" t="str">
        <f t="shared" si="13"/>
        <v>DUI</v>
      </c>
    </row>
    <row r="66" spans="1:5" x14ac:dyDescent="0.25">
      <c r="A66" s="21" t="s">
        <v>10796</v>
      </c>
      <c r="B66" t="s">
        <v>10797</v>
      </c>
      <c r="C66" t="str">
        <f>Tabla4[[#This Row],[NIT]]</f>
        <v>040493316</v>
      </c>
      <c r="D66">
        <f t="shared" si="12"/>
        <v>9</v>
      </c>
      <c r="E66" t="str">
        <f t="shared" si="13"/>
        <v>DUI</v>
      </c>
    </row>
    <row r="67" spans="1:5" x14ac:dyDescent="0.25">
      <c r="A67" s="21" t="s">
        <v>10794</v>
      </c>
      <c r="B67" t="s">
        <v>10795</v>
      </c>
      <c r="C67" t="str">
        <f>Tabla4[[#This Row],[NIT]]</f>
        <v>05110801111015</v>
      </c>
      <c r="D67">
        <f t="shared" si="12"/>
        <v>14</v>
      </c>
      <c r="E67" t="str">
        <f t="shared" si="13"/>
        <v>NIT</v>
      </c>
    </row>
    <row r="68" spans="1:5" x14ac:dyDescent="0.25">
      <c r="A68" s="21" t="s">
        <v>10792</v>
      </c>
      <c r="B68" t="s">
        <v>10793</v>
      </c>
      <c r="C68" t="str">
        <f>Tabla4[[#This Row],[NIT]]</f>
        <v>01110801530018</v>
      </c>
      <c r="D68">
        <f t="shared" si="12"/>
        <v>14</v>
      </c>
      <c r="E68" t="str">
        <f t="shared" si="13"/>
        <v>NIT</v>
      </c>
    </row>
    <row r="69" spans="1:5" x14ac:dyDescent="0.25">
      <c r="A69" s="21" t="s">
        <v>10790</v>
      </c>
      <c r="B69" t="s">
        <v>10791</v>
      </c>
      <c r="C69" t="str">
        <f>Tabla4[[#This Row],[NIT]]</f>
        <v>041561926</v>
      </c>
      <c r="D69">
        <f t="shared" si="12"/>
        <v>9</v>
      </c>
      <c r="E69" t="str">
        <f t="shared" si="13"/>
        <v>DUI</v>
      </c>
    </row>
    <row r="70" spans="1:5" x14ac:dyDescent="0.25">
      <c r="A70" s="21" t="s">
        <v>10761</v>
      </c>
      <c r="B70" t="s">
        <v>10310</v>
      </c>
      <c r="C70" t="str">
        <f>Tabla4[[#This Row],[NIT]]</f>
        <v>03151906931019</v>
      </c>
      <c r="D70">
        <f t="shared" ref="D70:D82" si="14">LEN(C70)</f>
        <v>14</v>
      </c>
      <c r="E70" t="str">
        <f t="shared" ref="E70:E82" si="15">IF(D70=14,"NIT",IF(D70=9,"DUI"," "))</f>
        <v>NIT</v>
      </c>
    </row>
    <row r="71" spans="1:5" x14ac:dyDescent="0.25">
      <c r="A71" s="21" t="s">
        <v>10759</v>
      </c>
      <c r="B71" t="s">
        <v>10760</v>
      </c>
      <c r="C71" t="str">
        <f>Tabla4[[#This Row],[NIT]]</f>
        <v>03151504131024</v>
      </c>
      <c r="D71">
        <f t="shared" si="14"/>
        <v>14</v>
      </c>
      <c r="E71" t="str">
        <f t="shared" si="15"/>
        <v>NIT</v>
      </c>
    </row>
    <row r="72" spans="1:5" x14ac:dyDescent="0.25">
      <c r="A72" s="21" t="s">
        <v>10757</v>
      </c>
      <c r="B72" t="s">
        <v>10758</v>
      </c>
      <c r="C72" t="str">
        <f>Tabla4[[#This Row],[NIT]]</f>
        <v>011146762</v>
      </c>
      <c r="D72">
        <f t="shared" si="14"/>
        <v>9</v>
      </c>
      <c r="E72" t="str">
        <f t="shared" si="15"/>
        <v>DUI</v>
      </c>
    </row>
    <row r="73" spans="1:5" x14ac:dyDescent="0.25">
      <c r="A73" s="21" t="s">
        <v>10755</v>
      </c>
      <c r="B73" t="s">
        <v>10756</v>
      </c>
      <c r="C73" t="str">
        <f>Tabla4[[#This Row],[NIT]]</f>
        <v>042210332</v>
      </c>
      <c r="D73">
        <f t="shared" si="14"/>
        <v>9</v>
      </c>
      <c r="E73" t="str">
        <f t="shared" si="15"/>
        <v>DUI</v>
      </c>
    </row>
    <row r="74" spans="1:5" x14ac:dyDescent="0.25">
      <c r="A74" s="21" t="s">
        <v>10753</v>
      </c>
      <c r="B74" t="s">
        <v>10754</v>
      </c>
      <c r="C74" t="str">
        <f>Tabla4[[#This Row],[NIT]]</f>
        <v>03153101171010</v>
      </c>
      <c r="D74">
        <f t="shared" si="14"/>
        <v>14</v>
      </c>
      <c r="E74" t="str">
        <f t="shared" si="15"/>
        <v>NIT</v>
      </c>
    </row>
    <row r="75" spans="1:5" x14ac:dyDescent="0.25">
      <c r="A75" s="21" t="s">
        <v>10750</v>
      </c>
      <c r="B75" t="s">
        <v>10751</v>
      </c>
      <c r="C75" t="str">
        <f>Tabla4[[#This Row],[NIT]]</f>
        <v>06141009161028</v>
      </c>
      <c r="D75">
        <f t="shared" si="14"/>
        <v>14</v>
      </c>
      <c r="E75" t="str">
        <f t="shared" si="15"/>
        <v>NIT</v>
      </c>
    </row>
    <row r="76" spans="1:5" x14ac:dyDescent="0.25">
      <c r="A76" s="21" t="s">
        <v>10745</v>
      </c>
      <c r="B76" t="s">
        <v>10746</v>
      </c>
      <c r="C76" t="str">
        <f>Tabla4[[#This Row],[NIT]]</f>
        <v>93932401711028</v>
      </c>
      <c r="D76">
        <f t="shared" si="14"/>
        <v>14</v>
      </c>
      <c r="E76" t="str">
        <f t="shared" si="15"/>
        <v>NIT</v>
      </c>
    </row>
    <row r="77" spans="1:5" x14ac:dyDescent="0.25">
      <c r="A77" s="21" t="s">
        <v>10741</v>
      </c>
      <c r="B77" t="s">
        <v>10742</v>
      </c>
      <c r="C77" t="str">
        <f>Tabla4[[#This Row],[NIT]]</f>
        <v>03151502061010</v>
      </c>
      <c r="D77">
        <f t="shared" si="14"/>
        <v>14</v>
      </c>
      <c r="E77" t="str">
        <f t="shared" si="15"/>
        <v>NIT</v>
      </c>
    </row>
    <row r="78" spans="1:5" x14ac:dyDescent="0.25">
      <c r="A78" s="21" t="s">
        <v>10737</v>
      </c>
      <c r="B78" t="s">
        <v>10738</v>
      </c>
      <c r="C78" t="str">
        <f>Tabla4[[#This Row],[NIT]]</f>
        <v>009823358</v>
      </c>
      <c r="D78">
        <f t="shared" si="14"/>
        <v>9</v>
      </c>
      <c r="E78" t="str">
        <f t="shared" si="15"/>
        <v>DUI</v>
      </c>
    </row>
    <row r="79" spans="1:5" x14ac:dyDescent="0.25">
      <c r="A79" s="21" t="s">
        <v>10735</v>
      </c>
      <c r="B79" t="s">
        <v>10736</v>
      </c>
      <c r="C79" t="str">
        <f>Tabla4[[#This Row],[NIT]]</f>
        <v>018912407</v>
      </c>
      <c r="D79">
        <f t="shared" si="14"/>
        <v>9</v>
      </c>
      <c r="E79" t="str">
        <f t="shared" si="15"/>
        <v>DUI</v>
      </c>
    </row>
    <row r="80" spans="1:5" x14ac:dyDescent="0.25">
      <c r="A80" s="21" t="s">
        <v>10733</v>
      </c>
      <c r="B80" t="s">
        <v>10734</v>
      </c>
      <c r="C80" t="str">
        <f>Tabla4[[#This Row],[NIT]]</f>
        <v>006627062</v>
      </c>
      <c r="D80">
        <f t="shared" si="14"/>
        <v>9</v>
      </c>
      <c r="E80" t="str">
        <f t="shared" si="15"/>
        <v>DUI</v>
      </c>
    </row>
    <row r="81" spans="1:5" x14ac:dyDescent="0.25">
      <c r="A81" s="21" t="s">
        <v>10678</v>
      </c>
      <c r="B81" t="s">
        <v>10679</v>
      </c>
      <c r="C81" t="str">
        <f>Tabla4[[#This Row],[NIT]]</f>
        <v>06140802661094</v>
      </c>
      <c r="D81">
        <f t="shared" si="14"/>
        <v>14</v>
      </c>
      <c r="E81" t="str">
        <f t="shared" si="15"/>
        <v>NIT</v>
      </c>
    </row>
    <row r="82" spans="1:5" x14ac:dyDescent="0.25">
      <c r="A82" s="21" t="s">
        <v>10676</v>
      </c>
      <c r="B82" t="s">
        <v>10677</v>
      </c>
      <c r="C82" t="str">
        <f>Tabla4[[#This Row],[NIT]]</f>
        <v>03151207061017</v>
      </c>
      <c r="D82">
        <f t="shared" si="14"/>
        <v>14</v>
      </c>
      <c r="E82" t="str">
        <f t="shared" si="15"/>
        <v>NIT</v>
      </c>
    </row>
    <row r="83" spans="1:5" x14ac:dyDescent="0.25">
      <c r="A83" s="21" t="s">
        <v>10654</v>
      </c>
      <c r="B83" t="s">
        <v>10655</v>
      </c>
      <c r="C83" t="str">
        <f>Tabla4[[#This Row],[NIT]]</f>
        <v>000533809</v>
      </c>
      <c r="D83">
        <f t="shared" ref="D83:D100" si="16">LEN(C83)</f>
        <v>9</v>
      </c>
      <c r="E83" t="str">
        <f t="shared" ref="E83:E100" si="17">IF(D83=14,"NIT",IF(D83=9,"DUI"," "))</f>
        <v>DUI</v>
      </c>
    </row>
    <row r="84" spans="1:5" x14ac:dyDescent="0.25">
      <c r="A84" s="21" t="s">
        <v>10602</v>
      </c>
      <c r="B84" t="s">
        <v>10603</v>
      </c>
      <c r="C84" t="str">
        <f>Tabla4[[#This Row],[NIT]]</f>
        <v>06140509221101</v>
      </c>
      <c r="D84">
        <f t="shared" si="16"/>
        <v>14</v>
      </c>
      <c r="E84" t="str">
        <f t="shared" si="17"/>
        <v>NIT</v>
      </c>
    </row>
    <row r="85" spans="1:5" x14ac:dyDescent="0.25">
      <c r="A85" s="21" t="s">
        <v>10600</v>
      </c>
      <c r="B85" t="s">
        <v>10601</v>
      </c>
      <c r="C85" t="str">
        <f>Tabla4[[#This Row],[NIT]]</f>
        <v>14162701661017</v>
      </c>
      <c r="D85">
        <f t="shared" si="16"/>
        <v>14</v>
      </c>
      <c r="E85" t="str">
        <f t="shared" si="17"/>
        <v>NIT</v>
      </c>
    </row>
    <row r="86" spans="1:5" x14ac:dyDescent="0.25">
      <c r="A86" s="21" t="s">
        <v>10598</v>
      </c>
      <c r="B86" t="s">
        <v>10599</v>
      </c>
      <c r="C86" t="str">
        <f>Tabla4[[#This Row],[NIT]]</f>
        <v>03110406221025</v>
      </c>
      <c r="D86">
        <f t="shared" si="16"/>
        <v>14</v>
      </c>
      <c r="E86" t="str">
        <f t="shared" si="17"/>
        <v>NIT</v>
      </c>
    </row>
    <row r="87" spans="1:5" x14ac:dyDescent="0.25">
      <c r="A87" s="21" t="s">
        <v>10596</v>
      </c>
      <c r="B87" t="s">
        <v>10597</v>
      </c>
      <c r="C87" t="str">
        <f>Tabla4[[#This Row],[NIT]]</f>
        <v>016280896</v>
      </c>
      <c r="D87">
        <f t="shared" si="16"/>
        <v>9</v>
      </c>
      <c r="E87" t="str">
        <f t="shared" si="17"/>
        <v>DUI</v>
      </c>
    </row>
    <row r="88" spans="1:5" x14ac:dyDescent="0.25">
      <c r="A88" s="21" t="s">
        <v>10594</v>
      </c>
      <c r="B88" t="s">
        <v>10595</v>
      </c>
      <c r="C88" t="str">
        <f>Tabla4[[#This Row],[NIT]]</f>
        <v>024611629</v>
      </c>
      <c r="D88">
        <f t="shared" si="16"/>
        <v>9</v>
      </c>
      <c r="E88" t="str">
        <f t="shared" si="17"/>
        <v>DUI</v>
      </c>
    </row>
    <row r="89" spans="1:5" x14ac:dyDescent="0.25">
      <c r="A89" s="21" t="s">
        <v>10592</v>
      </c>
      <c r="B89" t="s">
        <v>10593</v>
      </c>
      <c r="C89" t="str">
        <f>Tabla4[[#This Row],[NIT]]</f>
        <v>03150702221016</v>
      </c>
      <c r="D89">
        <f t="shared" si="16"/>
        <v>14</v>
      </c>
      <c r="E89" t="str">
        <f t="shared" si="17"/>
        <v>NIT</v>
      </c>
    </row>
    <row r="90" spans="1:5" x14ac:dyDescent="0.25">
      <c r="A90" s="21" t="s">
        <v>10590</v>
      </c>
      <c r="B90" t="s">
        <v>10591</v>
      </c>
      <c r="C90" t="str">
        <f>Tabla4[[#This Row],[NIT]]</f>
        <v>06140811181062</v>
      </c>
      <c r="D90">
        <f t="shared" si="16"/>
        <v>14</v>
      </c>
      <c r="E90" t="str">
        <f t="shared" si="17"/>
        <v>NIT</v>
      </c>
    </row>
    <row r="91" spans="1:5" x14ac:dyDescent="0.25">
      <c r="A91" s="21" t="s">
        <v>10588</v>
      </c>
      <c r="B91" t="s">
        <v>10589</v>
      </c>
      <c r="C91" t="str">
        <f>Tabla4[[#This Row],[NIT]]</f>
        <v>036911289</v>
      </c>
      <c r="D91">
        <f t="shared" si="16"/>
        <v>9</v>
      </c>
      <c r="E91" t="str">
        <f t="shared" si="17"/>
        <v>DUI</v>
      </c>
    </row>
    <row r="92" spans="1:5" x14ac:dyDescent="0.25">
      <c r="A92" s="21" t="s">
        <v>10586</v>
      </c>
      <c r="B92" t="s">
        <v>10587</v>
      </c>
      <c r="C92" t="str">
        <f>Tabla4[[#This Row],[NIT]]</f>
        <v>06142809101070</v>
      </c>
      <c r="D92">
        <f t="shared" si="16"/>
        <v>14</v>
      </c>
      <c r="E92" t="str">
        <f t="shared" si="17"/>
        <v>NIT</v>
      </c>
    </row>
    <row r="93" spans="1:5" x14ac:dyDescent="0.25">
      <c r="A93" s="21" t="s">
        <v>10584</v>
      </c>
      <c r="B93" t="s">
        <v>10585</v>
      </c>
      <c r="C93" t="str">
        <f>Tabla4[[#This Row],[NIT]]</f>
        <v>013423097</v>
      </c>
      <c r="D93">
        <f t="shared" si="16"/>
        <v>9</v>
      </c>
      <c r="E93" t="str">
        <f t="shared" si="17"/>
        <v>DUI</v>
      </c>
    </row>
    <row r="94" spans="1:5" x14ac:dyDescent="0.25">
      <c r="A94" s="21" t="s">
        <v>10582</v>
      </c>
      <c r="B94" t="s">
        <v>10583</v>
      </c>
      <c r="C94" t="str">
        <f>Tabla4[[#This Row],[NIT]]</f>
        <v>011441633</v>
      </c>
      <c r="D94">
        <f t="shared" si="16"/>
        <v>9</v>
      </c>
      <c r="E94" t="str">
        <f t="shared" si="17"/>
        <v>DUI</v>
      </c>
    </row>
    <row r="95" spans="1:5" x14ac:dyDescent="0.25">
      <c r="A95" s="21" t="s">
        <v>10580</v>
      </c>
      <c r="B95" t="s">
        <v>10581</v>
      </c>
      <c r="C95" t="str">
        <f>Tabla4[[#This Row],[NIT]]</f>
        <v>014073594</v>
      </c>
      <c r="D95">
        <f t="shared" si="16"/>
        <v>9</v>
      </c>
      <c r="E95" t="str">
        <f t="shared" si="17"/>
        <v>DUI</v>
      </c>
    </row>
    <row r="96" spans="1:5" x14ac:dyDescent="0.25">
      <c r="A96" s="21" t="s">
        <v>10578</v>
      </c>
      <c r="B96" t="s">
        <v>10579</v>
      </c>
      <c r="C96" t="str">
        <f>Tabla4[[#This Row],[NIT]]</f>
        <v>000534164</v>
      </c>
      <c r="D96">
        <f t="shared" si="16"/>
        <v>9</v>
      </c>
      <c r="E96" t="str">
        <f t="shared" si="17"/>
        <v>DUI</v>
      </c>
    </row>
    <row r="97" spans="1:5" x14ac:dyDescent="0.25">
      <c r="A97" s="21" t="s">
        <v>10576</v>
      </c>
      <c r="B97" t="s">
        <v>10577</v>
      </c>
      <c r="C97" t="str">
        <f>Tabla4[[#This Row],[NIT]]</f>
        <v>024693508</v>
      </c>
      <c r="D97">
        <f t="shared" si="16"/>
        <v>9</v>
      </c>
      <c r="E97" t="str">
        <f t="shared" si="17"/>
        <v>DUI</v>
      </c>
    </row>
    <row r="98" spans="1:5" x14ac:dyDescent="0.25">
      <c r="A98" s="21" t="s">
        <v>10574</v>
      </c>
      <c r="B98" t="s">
        <v>10575</v>
      </c>
      <c r="C98" t="str">
        <f>Tabla4[[#This Row],[NIT]]</f>
        <v>004377580</v>
      </c>
      <c r="D98">
        <f t="shared" si="16"/>
        <v>9</v>
      </c>
      <c r="E98" t="str">
        <f t="shared" si="17"/>
        <v>DUI</v>
      </c>
    </row>
    <row r="99" spans="1:5" x14ac:dyDescent="0.25">
      <c r="A99" s="21" t="s">
        <v>10572</v>
      </c>
      <c r="B99" t="s">
        <v>10573</v>
      </c>
      <c r="C99" t="str">
        <f>Tabla4[[#This Row],[NIT]]</f>
        <v>016983575</v>
      </c>
      <c r="D99">
        <f t="shared" si="16"/>
        <v>9</v>
      </c>
      <c r="E99" t="str">
        <f t="shared" si="17"/>
        <v>DUI</v>
      </c>
    </row>
    <row r="100" spans="1:5" x14ac:dyDescent="0.25">
      <c r="A100" s="21" t="s">
        <v>10570</v>
      </c>
      <c r="B100" t="s">
        <v>10571</v>
      </c>
      <c r="C100" t="str">
        <f>Tabla4[[#This Row],[NIT]]</f>
        <v>019752363</v>
      </c>
      <c r="D100">
        <f t="shared" si="16"/>
        <v>9</v>
      </c>
      <c r="E100" t="str">
        <f t="shared" si="17"/>
        <v>DUI</v>
      </c>
    </row>
    <row r="101" spans="1:5" x14ac:dyDescent="0.25">
      <c r="A101" s="21" t="s">
        <v>10568</v>
      </c>
      <c r="B101" t="s">
        <v>10569</v>
      </c>
      <c r="C101" t="str">
        <f>Tabla4[[#This Row],[NIT]]</f>
        <v>06141805151034</v>
      </c>
      <c r="D101">
        <f t="shared" ref="D101:D110" si="18">LEN(C101)</f>
        <v>14</v>
      </c>
      <c r="E101" t="str">
        <f t="shared" ref="E101:E110" si="19">IF(D101=14,"NIT",IF(D101=9,"DUI"," "))</f>
        <v>NIT</v>
      </c>
    </row>
    <row r="102" spans="1:5" x14ac:dyDescent="0.25">
      <c r="A102" s="21" t="s">
        <v>10566</v>
      </c>
      <c r="B102" t="s">
        <v>10567</v>
      </c>
      <c r="C102" t="str">
        <f>Tabla4[[#This Row],[NIT]]</f>
        <v>03072509771024</v>
      </c>
      <c r="D102">
        <f t="shared" si="18"/>
        <v>14</v>
      </c>
      <c r="E102" t="str">
        <f t="shared" si="19"/>
        <v>NIT</v>
      </c>
    </row>
    <row r="103" spans="1:5" x14ac:dyDescent="0.25">
      <c r="A103" s="21" t="s">
        <v>10564</v>
      </c>
      <c r="B103" t="s">
        <v>10565</v>
      </c>
      <c r="C103" t="str">
        <f>Tabla4[[#This Row],[NIT]]</f>
        <v>022377554</v>
      </c>
      <c r="D103">
        <f t="shared" si="18"/>
        <v>9</v>
      </c>
      <c r="E103" t="str">
        <f t="shared" si="19"/>
        <v>DUI</v>
      </c>
    </row>
    <row r="104" spans="1:5" x14ac:dyDescent="0.25">
      <c r="A104" s="21" t="s">
        <v>10562</v>
      </c>
      <c r="B104" t="s">
        <v>10563</v>
      </c>
      <c r="C104" t="str">
        <f>Tabla4[[#This Row],[NIT]]</f>
        <v>009508665</v>
      </c>
      <c r="D104">
        <f t="shared" si="18"/>
        <v>9</v>
      </c>
      <c r="E104" t="str">
        <f t="shared" si="19"/>
        <v>DUI</v>
      </c>
    </row>
    <row r="105" spans="1:5" x14ac:dyDescent="0.25">
      <c r="A105" s="21" t="s">
        <v>10560</v>
      </c>
      <c r="B105" t="s">
        <v>10561</v>
      </c>
      <c r="C105" t="str">
        <f>Tabla4[[#This Row],[NIT]]</f>
        <v>06140805181042</v>
      </c>
      <c r="D105">
        <f t="shared" si="18"/>
        <v>14</v>
      </c>
      <c r="E105" t="str">
        <f t="shared" si="19"/>
        <v>NIT</v>
      </c>
    </row>
    <row r="106" spans="1:5" x14ac:dyDescent="0.25">
      <c r="A106" s="21" t="s">
        <v>10558</v>
      </c>
      <c r="B106" t="s">
        <v>10559</v>
      </c>
      <c r="C106" t="str">
        <f>Tabla4[[#This Row],[NIT]]</f>
        <v>06141010081046</v>
      </c>
      <c r="D106">
        <f t="shared" si="18"/>
        <v>14</v>
      </c>
      <c r="E106" t="str">
        <f t="shared" si="19"/>
        <v>NIT</v>
      </c>
    </row>
    <row r="107" spans="1:5" x14ac:dyDescent="0.25">
      <c r="A107" s="21" t="s">
        <v>10556</v>
      </c>
      <c r="B107" t="s">
        <v>10557</v>
      </c>
      <c r="C107" t="str">
        <f>Tabla4[[#This Row],[NIT]]</f>
        <v>028302612</v>
      </c>
      <c r="D107">
        <f t="shared" si="18"/>
        <v>9</v>
      </c>
      <c r="E107" t="str">
        <f t="shared" si="19"/>
        <v>DUI</v>
      </c>
    </row>
    <row r="108" spans="1:5" x14ac:dyDescent="0.25">
      <c r="A108" s="21" t="s">
        <v>10554</v>
      </c>
      <c r="B108" t="s">
        <v>10555</v>
      </c>
      <c r="C108" t="str">
        <f>Tabla4[[#This Row],[NIT]]</f>
        <v>008350483</v>
      </c>
      <c r="D108">
        <f t="shared" si="18"/>
        <v>9</v>
      </c>
      <c r="E108" t="str">
        <f t="shared" si="19"/>
        <v>DUI</v>
      </c>
    </row>
    <row r="109" spans="1:5" x14ac:dyDescent="0.25">
      <c r="A109" s="21" t="s">
        <v>10552</v>
      </c>
      <c r="B109" t="s">
        <v>10553</v>
      </c>
      <c r="C109" t="str">
        <f>Tabla4[[#This Row],[NIT]]</f>
        <v>019830797</v>
      </c>
      <c r="D109">
        <f t="shared" si="18"/>
        <v>9</v>
      </c>
      <c r="E109" t="str">
        <f t="shared" si="19"/>
        <v>DUI</v>
      </c>
    </row>
    <row r="110" spans="1:5" x14ac:dyDescent="0.25">
      <c r="A110" s="21" t="s">
        <v>10468</v>
      </c>
      <c r="B110" t="s">
        <v>10523</v>
      </c>
      <c r="C110" t="str">
        <f>Tabla4[[#This Row],[NIT]]</f>
        <v>06142309161042</v>
      </c>
      <c r="D110">
        <f t="shared" si="18"/>
        <v>14</v>
      </c>
      <c r="E110" t="str">
        <f t="shared" si="19"/>
        <v>NIT</v>
      </c>
    </row>
    <row r="111" spans="1:5" x14ac:dyDescent="0.25">
      <c r="A111" s="21" t="s">
        <v>10385</v>
      </c>
      <c r="B111" t="s">
        <v>10518</v>
      </c>
      <c r="C111" t="str">
        <f>Tabla4[[#This Row],[NIT]]</f>
        <v>06140409901016</v>
      </c>
      <c r="D111">
        <f t="shared" ref="D111:D129" si="20">LEN(C111)</f>
        <v>14</v>
      </c>
      <c r="E111" t="str">
        <f t="shared" ref="E111:E129" si="21">IF(D111=14,"NIT",IF(D111=9,"DUI"," "))</f>
        <v>NIT</v>
      </c>
    </row>
    <row r="112" spans="1:5" x14ac:dyDescent="0.25">
      <c r="A112" s="21" t="s">
        <v>10379</v>
      </c>
      <c r="B112" t="s">
        <v>10380</v>
      </c>
      <c r="C112" t="str">
        <f>Tabla4[[#This Row],[NIT]]</f>
        <v>05031104991018</v>
      </c>
      <c r="D112">
        <f t="shared" si="20"/>
        <v>14</v>
      </c>
      <c r="E112" t="str">
        <f t="shared" si="21"/>
        <v>NIT</v>
      </c>
    </row>
    <row r="113" spans="1:5" x14ac:dyDescent="0.25">
      <c r="A113" s="21" t="s">
        <v>10474</v>
      </c>
      <c r="B113" t="s">
        <v>10475</v>
      </c>
      <c r="C113" t="str">
        <f>Tabla4[[#This Row],[NIT]]</f>
        <v>023698254</v>
      </c>
      <c r="D113">
        <f t="shared" si="20"/>
        <v>9</v>
      </c>
      <c r="E113" t="str">
        <f t="shared" si="21"/>
        <v>DUI</v>
      </c>
    </row>
    <row r="114" spans="1:5" x14ac:dyDescent="0.25">
      <c r="A114" s="21" t="s">
        <v>10471</v>
      </c>
      <c r="B114" t="s">
        <v>10472</v>
      </c>
      <c r="C114" t="str">
        <f>Tabla4[[#This Row],[NIT]]</f>
        <v>043647100</v>
      </c>
      <c r="D114">
        <f t="shared" si="20"/>
        <v>9</v>
      </c>
      <c r="E114" t="str">
        <f t="shared" si="21"/>
        <v>DUI</v>
      </c>
    </row>
    <row r="115" spans="1:5" x14ac:dyDescent="0.25">
      <c r="A115" s="21" t="s">
        <v>10469</v>
      </c>
      <c r="B115" t="s">
        <v>10470</v>
      </c>
      <c r="C115" t="str">
        <f>Tabla4[[#This Row],[NIT]]</f>
        <v>022132807</v>
      </c>
      <c r="D115">
        <f t="shared" si="20"/>
        <v>9</v>
      </c>
      <c r="E115" t="str">
        <f t="shared" si="21"/>
        <v>DUI</v>
      </c>
    </row>
    <row r="116" spans="1:5" x14ac:dyDescent="0.25">
      <c r="A116" s="21" t="s">
        <v>10466</v>
      </c>
      <c r="B116" t="s">
        <v>10467</v>
      </c>
      <c r="C116" t="str">
        <f>Tabla4[[#This Row],[NIT]]</f>
        <v>033464364</v>
      </c>
      <c r="D116">
        <f t="shared" si="20"/>
        <v>9</v>
      </c>
      <c r="E116" t="str">
        <f t="shared" si="21"/>
        <v>DUI</v>
      </c>
    </row>
    <row r="117" spans="1:5" x14ac:dyDescent="0.25">
      <c r="A117" s="21" t="s">
        <v>10464</v>
      </c>
      <c r="B117" t="s">
        <v>10465</v>
      </c>
      <c r="C117" t="str">
        <f>Tabla4[[#This Row],[NIT]]</f>
        <v>020415699</v>
      </c>
      <c r="D117">
        <f t="shared" si="20"/>
        <v>9</v>
      </c>
      <c r="E117" t="str">
        <f t="shared" si="21"/>
        <v>DUI</v>
      </c>
    </row>
    <row r="118" spans="1:5" x14ac:dyDescent="0.25">
      <c r="A118" s="21" t="s">
        <v>10272</v>
      </c>
      <c r="B118" t="s">
        <v>10463</v>
      </c>
      <c r="C118" t="str">
        <f>Tabla4[[#This Row],[NIT]]</f>
        <v>023040354</v>
      </c>
      <c r="D118">
        <f t="shared" si="20"/>
        <v>9</v>
      </c>
      <c r="E118" t="str">
        <f t="shared" si="21"/>
        <v>DUI</v>
      </c>
    </row>
    <row r="119" spans="1:5" x14ac:dyDescent="0.25">
      <c r="A119" s="21" t="s">
        <v>10211</v>
      </c>
      <c r="B119" t="s">
        <v>10462</v>
      </c>
      <c r="C119" t="str">
        <f>Tabla4[[#This Row],[NIT]]</f>
        <v>036880959</v>
      </c>
      <c r="D119">
        <f t="shared" si="20"/>
        <v>9</v>
      </c>
      <c r="E119" t="str">
        <f t="shared" si="21"/>
        <v>DUI</v>
      </c>
    </row>
    <row r="120" spans="1:5" x14ac:dyDescent="0.25">
      <c r="A120" s="21" t="s">
        <v>10253</v>
      </c>
      <c r="B120" t="s">
        <v>10461</v>
      </c>
      <c r="C120" t="str">
        <f>Tabla4[[#This Row],[NIT]]</f>
        <v>017244720</v>
      </c>
      <c r="D120">
        <f t="shared" si="20"/>
        <v>9</v>
      </c>
      <c r="E120" t="str">
        <f t="shared" si="21"/>
        <v>DUI</v>
      </c>
    </row>
    <row r="121" spans="1:5" x14ac:dyDescent="0.25">
      <c r="A121" s="21" t="s">
        <v>10206</v>
      </c>
      <c r="B121" t="s">
        <v>10460</v>
      </c>
      <c r="C121" t="str">
        <f>Tabla4[[#This Row],[NIT]]</f>
        <v>020391560</v>
      </c>
      <c r="D121">
        <f t="shared" si="20"/>
        <v>9</v>
      </c>
      <c r="E121" t="str">
        <f t="shared" si="21"/>
        <v>DUI</v>
      </c>
    </row>
    <row r="122" spans="1:5" x14ac:dyDescent="0.25">
      <c r="A122" s="21" t="s">
        <v>10458</v>
      </c>
      <c r="B122" t="s">
        <v>10459</v>
      </c>
      <c r="C122" t="str">
        <f>Tabla4[[#This Row],[NIT]]</f>
        <v>007335684</v>
      </c>
      <c r="D122">
        <f t="shared" si="20"/>
        <v>9</v>
      </c>
      <c r="E122" t="str">
        <f t="shared" si="21"/>
        <v>DUI</v>
      </c>
    </row>
    <row r="123" spans="1:5" x14ac:dyDescent="0.25">
      <c r="A123" s="21" t="s">
        <v>10456</v>
      </c>
      <c r="B123" t="s">
        <v>10457</v>
      </c>
      <c r="C123" t="str">
        <f>Tabla4[[#This Row],[NIT]]</f>
        <v>039798101</v>
      </c>
      <c r="D123">
        <f t="shared" si="20"/>
        <v>9</v>
      </c>
      <c r="E123" t="str">
        <f t="shared" si="21"/>
        <v>DUI</v>
      </c>
    </row>
    <row r="124" spans="1:5" x14ac:dyDescent="0.25">
      <c r="A124" s="21" t="s">
        <v>10454</v>
      </c>
      <c r="B124" t="s">
        <v>10455</v>
      </c>
      <c r="C124" t="str">
        <f>Tabla4[[#This Row],[NIT]]</f>
        <v>05010612161015</v>
      </c>
      <c r="D124">
        <f t="shared" si="20"/>
        <v>14</v>
      </c>
      <c r="E124" t="str">
        <f t="shared" si="21"/>
        <v>NIT</v>
      </c>
    </row>
    <row r="125" spans="1:5" x14ac:dyDescent="0.25">
      <c r="A125" s="21" t="s">
        <v>10451</v>
      </c>
      <c r="B125" t="s">
        <v>10453</v>
      </c>
      <c r="C125" t="str">
        <f>Tabla4[[#This Row],[NIT]]</f>
        <v>048835287</v>
      </c>
      <c r="D125">
        <f t="shared" si="20"/>
        <v>9</v>
      </c>
      <c r="E125" t="str">
        <f t="shared" si="21"/>
        <v>DUI</v>
      </c>
    </row>
    <row r="126" spans="1:5" x14ac:dyDescent="0.25">
      <c r="A126" s="21" t="s">
        <v>10449</v>
      </c>
      <c r="B126" t="s">
        <v>10450</v>
      </c>
      <c r="C126" t="str">
        <f>Tabla4[[#This Row],[NIT]]</f>
        <v>023323809</v>
      </c>
      <c r="D126">
        <f t="shared" si="20"/>
        <v>9</v>
      </c>
      <c r="E126" t="str">
        <f t="shared" si="21"/>
        <v>DUI</v>
      </c>
    </row>
    <row r="127" spans="1:5" x14ac:dyDescent="0.25">
      <c r="A127" s="21" t="s">
        <v>10447</v>
      </c>
      <c r="B127" t="s">
        <v>10448</v>
      </c>
      <c r="C127" t="str">
        <f>Tabla4[[#This Row],[NIT]]</f>
        <v>041113993</v>
      </c>
      <c r="D127">
        <f t="shared" si="20"/>
        <v>9</v>
      </c>
      <c r="E127" t="str">
        <f t="shared" si="21"/>
        <v>DUI</v>
      </c>
    </row>
    <row r="128" spans="1:5" x14ac:dyDescent="0.25">
      <c r="A128" s="21" t="s">
        <v>10445</v>
      </c>
      <c r="B128" t="s">
        <v>10446</v>
      </c>
      <c r="C128" t="str">
        <f>Tabla4[[#This Row],[NIT]]</f>
        <v>12170807151019</v>
      </c>
      <c r="D128">
        <f t="shared" si="20"/>
        <v>14</v>
      </c>
      <c r="E128" t="str">
        <f t="shared" si="21"/>
        <v>NIT</v>
      </c>
    </row>
    <row r="129" spans="1:5" x14ac:dyDescent="0.25">
      <c r="A129" s="21" t="s">
        <v>10442</v>
      </c>
      <c r="B129" t="s">
        <v>10443</v>
      </c>
      <c r="C129" t="str">
        <f>Tabla4[[#This Row],[NIT]]</f>
        <v>019908435</v>
      </c>
      <c r="D129">
        <f t="shared" si="20"/>
        <v>9</v>
      </c>
      <c r="E129" t="str">
        <f t="shared" si="21"/>
        <v>DUI</v>
      </c>
    </row>
    <row r="130" spans="1:5" x14ac:dyDescent="0.25">
      <c r="A130" s="21" t="s">
        <v>10439</v>
      </c>
      <c r="B130" t="s">
        <v>10440</v>
      </c>
      <c r="C130" t="str">
        <f>Tabla4[[#This Row],[NIT]]</f>
        <v>027947207</v>
      </c>
      <c r="D130">
        <f t="shared" ref="D130:D137" si="22">LEN(C130)</f>
        <v>9</v>
      </c>
      <c r="E130" t="str">
        <f t="shared" ref="E130:E137" si="23">IF(D130=14,"NIT",IF(D130=9,"DUI"," "))</f>
        <v>DUI</v>
      </c>
    </row>
    <row r="131" spans="1:5" x14ac:dyDescent="0.25">
      <c r="A131" s="21" t="s">
        <v>10437</v>
      </c>
      <c r="B131" t="s">
        <v>10438</v>
      </c>
      <c r="C131" t="str">
        <f>Tabla4[[#This Row],[NIT]]</f>
        <v>06142401171100</v>
      </c>
      <c r="D131">
        <f t="shared" si="22"/>
        <v>14</v>
      </c>
      <c r="E131" t="str">
        <f t="shared" si="23"/>
        <v>NIT</v>
      </c>
    </row>
    <row r="132" spans="1:5" x14ac:dyDescent="0.25">
      <c r="A132" s="21" t="s">
        <v>10435</v>
      </c>
      <c r="B132" t="s">
        <v>10436</v>
      </c>
      <c r="C132" t="str">
        <f>Tabla4[[#This Row],[NIT]]</f>
        <v>037049603</v>
      </c>
      <c r="D132">
        <f t="shared" si="22"/>
        <v>9</v>
      </c>
      <c r="E132" t="str">
        <f t="shared" si="23"/>
        <v>DUI</v>
      </c>
    </row>
    <row r="133" spans="1:5" x14ac:dyDescent="0.25">
      <c r="A133" s="21" t="s">
        <v>10434</v>
      </c>
      <c r="B133" t="s">
        <v>10433</v>
      </c>
      <c r="C133" t="str">
        <f>Tabla4[[#This Row],[NIT]]</f>
        <v>006449540</v>
      </c>
      <c r="D133">
        <f t="shared" si="22"/>
        <v>9</v>
      </c>
      <c r="E133" t="str">
        <f t="shared" si="23"/>
        <v>DUI</v>
      </c>
    </row>
    <row r="134" spans="1:5" x14ac:dyDescent="0.25">
      <c r="A134" s="21" t="s">
        <v>10432</v>
      </c>
      <c r="B134" t="s">
        <v>10433</v>
      </c>
      <c r="C134" t="str">
        <f>Tabla4[[#This Row],[NIT]]</f>
        <v>006749540</v>
      </c>
      <c r="D134">
        <f t="shared" si="22"/>
        <v>9</v>
      </c>
      <c r="E134" t="str">
        <f t="shared" si="23"/>
        <v>DUI</v>
      </c>
    </row>
    <row r="135" spans="1:5" x14ac:dyDescent="0.25">
      <c r="A135" s="21" t="s">
        <v>10430</v>
      </c>
      <c r="B135" t="s">
        <v>10431</v>
      </c>
      <c r="C135" t="str">
        <f>Tabla4[[#This Row],[NIT]]</f>
        <v>034872714</v>
      </c>
      <c r="D135">
        <f t="shared" si="22"/>
        <v>9</v>
      </c>
      <c r="E135" t="str">
        <f t="shared" si="23"/>
        <v>DUI</v>
      </c>
    </row>
    <row r="136" spans="1:5" x14ac:dyDescent="0.25">
      <c r="A136" s="21" t="s">
        <v>10428</v>
      </c>
      <c r="B136" t="s">
        <v>10429</v>
      </c>
      <c r="C136" t="str">
        <f>Tabla4[[#This Row],[NIT]]</f>
        <v>003352016</v>
      </c>
      <c r="D136">
        <f t="shared" si="22"/>
        <v>9</v>
      </c>
      <c r="E136" t="str">
        <f t="shared" si="23"/>
        <v>DUI</v>
      </c>
    </row>
    <row r="137" spans="1:5" x14ac:dyDescent="0.25">
      <c r="A137" s="21" t="s">
        <v>10426</v>
      </c>
      <c r="B137" t="s">
        <v>10427</v>
      </c>
      <c r="C137" t="str">
        <f>Tabla4[[#This Row],[NIT]]</f>
        <v>064904363</v>
      </c>
      <c r="D137">
        <f t="shared" si="22"/>
        <v>9</v>
      </c>
      <c r="E137" t="str">
        <f t="shared" si="23"/>
        <v>DUI</v>
      </c>
    </row>
    <row r="138" spans="1:5" x14ac:dyDescent="0.25">
      <c r="A138" s="21" t="s">
        <v>10425</v>
      </c>
      <c r="B138" t="s">
        <v>10239</v>
      </c>
      <c r="C138" t="str">
        <f>Tabla4[[#This Row],[NIT]]</f>
        <v>029422803</v>
      </c>
      <c r="D138">
        <f t="shared" ref="D138:D146" si="24">LEN(C138)</f>
        <v>9</v>
      </c>
      <c r="E138" t="str">
        <f t="shared" ref="E138:E146" si="25">IF(D138=14,"NIT",IF(D138=9,"DUI"," "))</f>
        <v>DUI</v>
      </c>
    </row>
    <row r="139" spans="1:5" x14ac:dyDescent="0.25">
      <c r="A139" s="21" t="s">
        <v>10423</v>
      </c>
      <c r="B139" t="s">
        <v>10424</v>
      </c>
      <c r="C139" t="str">
        <f>Tabla4[[#This Row],[NIT]]</f>
        <v>009006778</v>
      </c>
      <c r="D139">
        <f t="shared" si="24"/>
        <v>9</v>
      </c>
      <c r="E139" t="str">
        <f t="shared" si="25"/>
        <v>DUI</v>
      </c>
    </row>
    <row r="140" spans="1:5" x14ac:dyDescent="0.25">
      <c r="A140" s="21" t="s">
        <v>10419</v>
      </c>
      <c r="B140" t="s">
        <v>10420</v>
      </c>
      <c r="C140" t="str">
        <f>Tabla4[[#This Row],[NIT]]</f>
        <v>03151008231019</v>
      </c>
      <c r="D140">
        <f t="shared" si="24"/>
        <v>14</v>
      </c>
      <c r="E140" t="str">
        <f t="shared" si="25"/>
        <v>NIT</v>
      </c>
    </row>
    <row r="141" spans="1:5" x14ac:dyDescent="0.25">
      <c r="A141" s="21" t="s">
        <v>10417</v>
      </c>
      <c r="B141" t="s">
        <v>10418</v>
      </c>
      <c r="C141" t="str">
        <f>Tabla4[[#This Row],[NIT]]</f>
        <v>03151604121018</v>
      </c>
      <c r="D141">
        <f t="shared" si="24"/>
        <v>14</v>
      </c>
      <c r="E141" t="str">
        <f t="shared" si="25"/>
        <v>NIT</v>
      </c>
    </row>
    <row r="142" spans="1:5" x14ac:dyDescent="0.25">
      <c r="A142" s="21" t="s">
        <v>10326</v>
      </c>
      <c r="B142" t="s">
        <v>10327</v>
      </c>
      <c r="C142" t="str">
        <f>Tabla4[[#This Row],[NIT]]</f>
        <v>018752776</v>
      </c>
      <c r="D142">
        <f t="shared" si="24"/>
        <v>9</v>
      </c>
      <c r="E142" t="str">
        <f t="shared" si="25"/>
        <v>DUI</v>
      </c>
    </row>
    <row r="143" spans="1:5" x14ac:dyDescent="0.25">
      <c r="A143" s="21" t="s">
        <v>10324</v>
      </c>
      <c r="B143" t="s">
        <v>10325</v>
      </c>
      <c r="C143" t="str">
        <f>Tabla4[[#This Row],[NIT]]</f>
        <v>012885018</v>
      </c>
      <c r="D143">
        <f t="shared" si="24"/>
        <v>9</v>
      </c>
      <c r="E143" t="str">
        <f t="shared" si="25"/>
        <v>DUI</v>
      </c>
    </row>
    <row r="144" spans="1:5" x14ac:dyDescent="0.25">
      <c r="A144" s="21" t="s">
        <v>10262</v>
      </c>
      <c r="B144" t="s">
        <v>10323</v>
      </c>
      <c r="C144" t="str">
        <f>Tabla4[[#This Row],[NIT]]</f>
        <v>030697439</v>
      </c>
      <c r="D144">
        <f t="shared" si="24"/>
        <v>9</v>
      </c>
      <c r="E144" t="str">
        <f t="shared" si="25"/>
        <v>DUI</v>
      </c>
    </row>
    <row r="145" spans="1:5" x14ac:dyDescent="0.25">
      <c r="A145" s="21" t="s">
        <v>10320</v>
      </c>
      <c r="B145" t="s">
        <v>10321</v>
      </c>
      <c r="C145" t="str">
        <f>Tabla4[[#This Row],[NIT]]</f>
        <v>02100909171018</v>
      </c>
      <c r="D145">
        <f t="shared" si="24"/>
        <v>14</v>
      </c>
      <c r="E145" t="str">
        <f t="shared" si="25"/>
        <v>NIT</v>
      </c>
    </row>
    <row r="146" spans="1:5" x14ac:dyDescent="0.25">
      <c r="A146" s="21" t="s">
        <v>10315</v>
      </c>
      <c r="B146" t="s">
        <v>10316</v>
      </c>
      <c r="C146" t="str">
        <f>Tabla4[[#This Row],[NIT]]</f>
        <v>01081205151013</v>
      </c>
      <c r="D146">
        <f t="shared" si="24"/>
        <v>14</v>
      </c>
      <c r="E146" t="str">
        <f t="shared" si="25"/>
        <v>NIT</v>
      </c>
    </row>
    <row r="147" spans="1:5" x14ac:dyDescent="0.25">
      <c r="A147" s="21" t="s">
        <v>10311</v>
      </c>
      <c r="B147" t="s">
        <v>10312</v>
      </c>
      <c r="C147" t="str">
        <f>Tabla4[[#This Row],[NIT]]</f>
        <v>06142209211034</v>
      </c>
      <c r="D147">
        <f t="shared" ref="D147:D172" si="26">LEN(C147)</f>
        <v>14</v>
      </c>
      <c r="E147" t="str">
        <f t="shared" ref="E147:E172" si="27">IF(D147=14,"NIT",IF(D147=9,"DUI"," "))</f>
        <v>NIT</v>
      </c>
    </row>
    <row r="148" spans="1:5" x14ac:dyDescent="0.25">
      <c r="A148" s="21" t="s">
        <v>10309</v>
      </c>
      <c r="B148" t="s">
        <v>10310</v>
      </c>
      <c r="C148" t="str">
        <f>Tabla4[[#This Row],[NIT]]</f>
        <v>048332750</v>
      </c>
      <c r="D148">
        <f t="shared" si="26"/>
        <v>9</v>
      </c>
      <c r="E148" t="str">
        <f t="shared" si="27"/>
        <v>DUI</v>
      </c>
    </row>
    <row r="149" spans="1:5" x14ac:dyDescent="0.25">
      <c r="A149" s="21" t="s">
        <v>10305</v>
      </c>
      <c r="B149" t="s">
        <v>10306</v>
      </c>
      <c r="C149" t="str">
        <f>Tabla4[[#This Row],[NIT]]</f>
        <v>010214326</v>
      </c>
      <c r="D149">
        <f t="shared" si="26"/>
        <v>9</v>
      </c>
      <c r="E149" t="str">
        <f t="shared" si="27"/>
        <v>DUI</v>
      </c>
    </row>
    <row r="150" spans="1:5" x14ac:dyDescent="0.25">
      <c r="A150" s="21" t="s">
        <v>10303</v>
      </c>
      <c r="B150" t="s">
        <v>10304</v>
      </c>
      <c r="C150" t="str">
        <f>Tabla4[[#This Row],[NIT]]</f>
        <v>02103011201025</v>
      </c>
      <c r="D150">
        <f t="shared" si="26"/>
        <v>14</v>
      </c>
      <c r="E150" t="str">
        <f t="shared" si="27"/>
        <v>NIT</v>
      </c>
    </row>
    <row r="151" spans="1:5" x14ac:dyDescent="0.25">
      <c r="A151" s="21" t="s">
        <v>10300</v>
      </c>
      <c r="B151" t="s">
        <v>10301</v>
      </c>
      <c r="C151" t="str">
        <f>Tabla4[[#This Row],[NIT]]</f>
        <v>038195978</v>
      </c>
      <c r="D151">
        <f t="shared" si="26"/>
        <v>9</v>
      </c>
      <c r="E151" t="str">
        <f t="shared" si="27"/>
        <v>DUI</v>
      </c>
    </row>
    <row r="152" spans="1:5" x14ac:dyDescent="0.25">
      <c r="A152" s="21" t="s">
        <v>10298</v>
      </c>
      <c r="B152" t="s">
        <v>10299</v>
      </c>
      <c r="C152" t="str">
        <f>Tabla4[[#This Row],[NIT]]</f>
        <v>013838153</v>
      </c>
      <c r="D152">
        <f t="shared" si="26"/>
        <v>9</v>
      </c>
      <c r="E152" t="str">
        <f t="shared" si="27"/>
        <v>DUI</v>
      </c>
    </row>
    <row r="153" spans="1:5" x14ac:dyDescent="0.25">
      <c r="A153" s="21" t="s">
        <v>10295</v>
      </c>
      <c r="B153" t="s">
        <v>10296</v>
      </c>
      <c r="C153" t="str">
        <f>Tabla4[[#This Row],[NIT]]</f>
        <v>006659954</v>
      </c>
      <c r="D153">
        <f t="shared" si="26"/>
        <v>9</v>
      </c>
      <c r="E153" t="str">
        <f t="shared" si="27"/>
        <v>DUI</v>
      </c>
    </row>
    <row r="154" spans="1:5" x14ac:dyDescent="0.25">
      <c r="A154" s="21" t="s">
        <v>10293</v>
      </c>
      <c r="B154" t="s">
        <v>10294</v>
      </c>
      <c r="C154" t="str">
        <f>Tabla4[[#This Row],[NIT]]</f>
        <v>017947530</v>
      </c>
      <c r="D154">
        <f t="shared" si="26"/>
        <v>9</v>
      </c>
      <c r="E154" t="str">
        <f t="shared" si="27"/>
        <v>DUI</v>
      </c>
    </row>
    <row r="155" spans="1:5" x14ac:dyDescent="0.25">
      <c r="A155" s="21" t="s">
        <v>10291</v>
      </c>
      <c r="B155" t="s">
        <v>10292</v>
      </c>
      <c r="C155" t="str">
        <f>Tabla4[[#This Row],[NIT]]</f>
        <v>024680555</v>
      </c>
      <c r="D155">
        <f t="shared" si="26"/>
        <v>9</v>
      </c>
      <c r="E155" t="str">
        <f t="shared" si="27"/>
        <v>DUI</v>
      </c>
    </row>
    <row r="156" spans="1:5" x14ac:dyDescent="0.25">
      <c r="A156" s="21" t="s">
        <v>10288</v>
      </c>
      <c r="B156" t="s">
        <v>10289</v>
      </c>
      <c r="C156" t="str">
        <f>Tabla4[[#This Row],[NIT]]</f>
        <v>009902801</v>
      </c>
      <c r="D156">
        <f t="shared" si="26"/>
        <v>9</v>
      </c>
      <c r="E156" t="str">
        <f t="shared" si="27"/>
        <v>DUI</v>
      </c>
    </row>
    <row r="157" spans="1:5" x14ac:dyDescent="0.25">
      <c r="A157" s="21" t="s">
        <v>10286</v>
      </c>
      <c r="B157" t="s">
        <v>10287</v>
      </c>
      <c r="C157" t="str">
        <f>Tabla4[[#This Row],[NIT]]</f>
        <v>03150701201011</v>
      </c>
      <c r="D157">
        <f t="shared" si="26"/>
        <v>14</v>
      </c>
      <c r="E157" t="str">
        <f t="shared" si="27"/>
        <v>NIT</v>
      </c>
    </row>
    <row r="158" spans="1:5" x14ac:dyDescent="0.25">
      <c r="A158" s="21" t="s">
        <v>10283</v>
      </c>
      <c r="B158" t="s">
        <v>10284</v>
      </c>
      <c r="C158" t="str">
        <f>Tabla4[[#This Row],[NIT]]</f>
        <v>015875232</v>
      </c>
      <c r="D158">
        <f t="shared" si="26"/>
        <v>9</v>
      </c>
      <c r="E158" t="str">
        <f t="shared" si="27"/>
        <v>DUI</v>
      </c>
    </row>
    <row r="159" spans="1:5" x14ac:dyDescent="0.25">
      <c r="A159" s="21" t="s">
        <v>10281</v>
      </c>
      <c r="B159" t="s">
        <v>10282</v>
      </c>
      <c r="C159" t="str">
        <f>Tabla4[[#This Row],[NIT]]</f>
        <v>06140304031040</v>
      </c>
      <c r="D159">
        <f t="shared" si="26"/>
        <v>14</v>
      </c>
      <c r="E159" t="str">
        <f t="shared" si="27"/>
        <v>NIT</v>
      </c>
    </row>
    <row r="160" spans="1:5" x14ac:dyDescent="0.25">
      <c r="A160" s="21" t="s">
        <v>10279</v>
      </c>
      <c r="B160" t="s">
        <v>10280</v>
      </c>
      <c r="C160" t="str">
        <f>Tabla4[[#This Row],[NIT]]</f>
        <v>017788716</v>
      </c>
      <c r="D160">
        <f t="shared" si="26"/>
        <v>9</v>
      </c>
      <c r="E160" t="str">
        <f t="shared" si="27"/>
        <v>DUI</v>
      </c>
    </row>
    <row r="161" spans="1:5" x14ac:dyDescent="0.25">
      <c r="A161" s="21" t="s">
        <v>10276</v>
      </c>
      <c r="B161" t="s">
        <v>10277</v>
      </c>
      <c r="C161" t="str">
        <f>Tabla4[[#This Row],[NIT]]</f>
        <v>021240673</v>
      </c>
      <c r="D161">
        <f t="shared" si="26"/>
        <v>9</v>
      </c>
      <c r="E161" t="str">
        <f t="shared" si="27"/>
        <v>DUI</v>
      </c>
    </row>
    <row r="162" spans="1:5" x14ac:dyDescent="0.25">
      <c r="A162" s="21" t="s">
        <v>10275</v>
      </c>
      <c r="B162" t="s">
        <v>50</v>
      </c>
      <c r="C162" t="str">
        <f>Tabla4[[#This Row],[NIT]]</f>
        <v>020222119</v>
      </c>
      <c r="D162">
        <f t="shared" si="26"/>
        <v>9</v>
      </c>
      <c r="E162" t="str">
        <f t="shared" si="27"/>
        <v>DUI</v>
      </c>
    </row>
    <row r="163" spans="1:5" x14ac:dyDescent="0.25">
      <c r="A163" s="21" t="s">
        <v>10272</v>
      </c>
      <c r="B163" t="s">
        <v>10273</v>
      </c>
      <c r="C163" t="str">
        <f>Tabla4[[#This Row],[NIT]]</f>
        <v>023040354</v>
      </c>
      <c r="D163">
        <f t="shared" si="26"/>
        <v>9</v>
      </c>
      <c r="E163" t="str">
        <f t="shared" si="27"/>
        <v>DUI</v>
      </c>
    </row>
    <row r="164" spans="1:5" x14ac:dyDescent="0.25">
      <c r="A164" s="21" t="s">
        <v>10269</v>
      </c>
      <c r="B164" t="s">
        <v>10270</v>
      </c>
      <c r="C164" t="str">
        <f>Tabla4[[#This Row],[NIT]]</f>
        <v>056157740</v>
      </c>
      <c r="D164">
        <f t="shared" si="26"/>
        <v>9</v>
      </c>
      <c r="E164" t="str">
        <f t="shared" si="27"/>
        <v>DUI</v>
      </c>
    </row>
    <row r="165" spans="1:5" x14ac:dyDescent="0.25">
      <c r="A165" s="21" t="s">
        <v>10265</v>
      </c>
      <c r="B165" t="s">
        <v>10266</v>
      </c>
      <c r="C165" t="str">
        <f>Tabla4[[#This Row],[NIT]]</f>
        <v>006348901</v>
      </c>
      <c r="D165">
        <f t="shared" si="26"/>
        <v>9</v>
      </c>
      <c r="E165" t="str">
        <f t="shared" si="27"/>
        <v>DUI</v>
      </c>
    </row>
    <row r="166" spans="1:5" x14ac:dyDescent="0.25">
      <c r="A166" s="21" t="s">
        <v>10260</v>
      </c>
      <c r="B166" t="s">
        <v>10261</v>
      </c>
      <c r="C166" t="str">
        <f>Tabla4[[#This Row],[NIT]]</f>
        <v>06141104151013</v>
      </c>
      <c r="D166">
        <f t="shared" si="26"/>
        <v>14</v>
      </c>
      <c r="E166" t="str">
        <f t="shared" si="27"/>
        <v>NIT</v>
      </c>
    </row>
    <row r="167" spans="1:5" x14ac:dyDescent="0.25">
      <c r="A167" s="21" t="s">
        <v>10258</v>
      </c>
      <c r="B167" t="s">
        <v>10259</v>
      </c>
      <c r="C167" t="str">
        <f>Tabla4[[#This Row],[NIT]]</f>
        <v>013430094</v>
      </c>
      <c r="D167">
        <f t="shared" si="26"/>
        <v>9</v>
      </c>
      <c r="E167" t="str">
        <f t="shared" si="27"/>
        <v>DUI</v>
      </c>
    </row>
    <row r="168" spans="1:5" x14ac:dyDescent="0.25">
      <c r="A168" s="21" t="s">
        <v>10256</v>
      </c>
      <c r="B168" t="s">
        <v>10257</v>
      </c>
      <c r="C168" t="str">
        <f>Tabla4[[#This Row],[NIT]]</f>
        <v>022125135</v>
      </c>
      <c r="D168">
        <f t="shared" si="26"/>
        <v>9</v>
      </c>
      <c r="E168" t="str">
        <f t="shared" si="27"/>
        <v>DUI</v>
      </c>
    </row>
    <row r="169" spans="1:5" x14ac:dyDescent="0.25">
      <c r="A169" s="21" t="s">
        <v>10253</v>
      </c>
      <c r="B169" t="s">
        <v>10254</v>
      </c>
      <c r="C169" t="str">
        <f>Tabla4[[#This Row],[NIT]]</f>
        <v>017244720</v>
      </c>
      <c r="D169">
        <f t="shared" si="26"/>
        <v>9</v>
      </c>
      <c r="E169" t="str">
        <f t="shared" si="27"/>
        <v>DUI</v>
      </c>
    </row>
    <row r="170" spans="1:5" x14ac:dyDescent="0.25">
      <c r="A170" s="21" t="s">
        <v>10251</v>
      </c>
      <c r="B170" t="s">
        <v>10252</v>
      </c>
      <c r="C170" t="str">
        <f>Tabla4[[#This Row],[NIT]]</f>
        <v>027788750</v>
      </c>
      <c r="D170">
        <f t="shared" si="26"/>
        <v>9</v>
      </c>
      <c r="E170" t="str">
        <f t="shared" si="27"/>
        <v>DUI</v>
      </c>
    </row>
    <row r="171" spans="1:5" x14ac:dyDescent="0.25">
      <c r="A171" s="21" t="s">
        <v>10249</v>
      </c>
      <c r="B171" t="s">
        <v>10250</v>
      </c>
      <c r="C171" t="str">
        <f>Tabla4[[#This Row],[NIT]]</f>
        <v>06142306171063</v>
      </c>
      <c r="D171">
        <f t="shared" si="26"/>
        <v>14</v>
      </c>
      <c r="E171" t="str">
        <f t="shared" si="27"/>
        <v>NIT</v>
      </c>
    </row>
    <row r="172" spans="1:5" x14ac:dyDescent="0.25">
      <c r="A172" s="21" t="s">
        <v>10247</v>
      </c>
      <c r="B172" t="s">
        <v>10248</v>
      </c>
      <c r="C172" t="str">
        <f>Tabla4[[#This Row],[NIT]]</f>
        <v>039432925</v>
      </c>
      <c r="D172">
        <f t="shared" si="26"/>
        <v>9</v>
      </c>
      <c r="E172" t="str">
        <f t="shared" si="27"/>
        <v>DUI</v>
      </c>
    </row>
    <row r="173" spans="1:5" x14ac:dyDescent="0.25">
      <c r="A173" s="1" t="s">
        <v>81</v>
      </c>
      <c r="B173" t="s">
        <v>82</v>
      </c>
      <c r="C173" t="str">
        <f>Tabla4[[#This Row],[NIT]]</f>
        <v>11231810111015</v>
      </c>
      <c r="D173">
        <f t="shared" si="0"/>
        <v>14</v>
      </c>
      <c r="E173" t="str">
        <f t="shared" ref="E173:E236" si="28">IF(D173=14,"NIT",IF(D173=9,"DUI"," "))</f>
        <v>NIT</v>
      </c>
    </row>
    <row r="174" spans="1:5" x14ac:dyDescent="0.25">
      <c r="A174" s="1" t="s">
        <v>83</v>
      </c>
      <c r="B174" t="s">
        <v>84</v>
      </c>
      <c r="C174" t="str">
        <f>Tabla4[[#This Row],[NIT]]</f>
        <v>06142709121066</v>
      </c>
      <c r="D174">
        <f t="shared" si="0"/>
        <v>14</v>
      </c>
      <c r="E174" t="str">
        <f t="shared" si="28"/>
        <v>NIT</v>
      </c>
    </row>
    <row r="175" spans="1:5" x14ac:dyDescent="0.25">
      <c r="A175" s="1" t="s">
        <v>85</v>
      </c>
      <c r="B175" t="s">
        <v>86</v>
      </c>
      <c r="C175" t="str">
        <f>Tabla4[[#This Row],[NIT]]</f>
        <v>12170412021019</v>
      </c>
      <c r="D175">
        <f t="shared" si="0"/>
        <v>14</v>
      </c>
      <c r="E175" t="str">
        <f t="shared" si="28"/>
        <v>NIT</v>
      </c>
    </row>
    <row r="176" spans="1:5" x14ac:dyDescent="0.25">
      <c r="A176" s="1" t="s">
        <v>87</v>
      </c>
      <c r="B176" t="s">
        <v>88</v>
      </c>
      <c r="C176" t="str">
        <f>Tabla4[[#This Row],[NIT]]</f>
        <v>12171907161026</v>
      </c>
      <c r="D176">
        <f t="shared" si="0"/>
        <v>14</v>
      </c>
      <c r="E176" t="str">
        <f t="shared" si="28"/>
        <v>NIT</v>
      </c>
    </row>
    <row r="177" spans="1:5" x14ac:dyDescent="0.25">
      <c r="A177" s="1" t="s">
        <v>89</v>
      </c>
      <c r="B177" t="s">
        <v>90</v>
      </c>
      <c r="C177" t="str">
        <f>Tabla4[[#This Row],[NIT]]</f>
        <v>03120408530013</v>
      </c>
      <c r="D177">
        <f t="shared" si="0"/>
        <v>14</v>
      </c>
      <c r="E177" t="str">
        <f t="shared" si="28"/>
        <v>NIT</v>
      </c>
    </row>
    <row r="178" spans="1:5" x14ac:dyDescent="0.25">
      <c r="A178" s="1" t="s">
        <v>91</v>
      </c>
      <c r="B178" t="s">
        <v>92</v>
      </c>
      <c r="C178" t="str">
        <f>Tabla4[[#This Row],[NIT]]</f>
        <v>08192512851016</v>
      </c>
      <c r="D178">
        <f t="shared" si="0"/>
        <v>14</v>
      </c>
      <c r="E178" t="str">
        <f t="shared" si="28"/>
        <v>NIT</v>
      </c>
    </row>
    <row r="179" spans="1:5" x14ac:dyDescent="0.25">
      <c r="A179" s="1" t="s">
        <v>93</v>
      </c>
      <c r="B179" t="s">
        <v>94</v>
      </c>
      <c r="C179" t="str">
        <f>Tabla4[[#This Row],[NIT]]</f>
        <v>02103008951013</v>
      </c>
      <c r="D179">
        <f t="shared" si="0"/>
        <v>14</v>
      </c>
      <c r="E179" t="str">
        <f t="shared" si="28"/>
        <v>NIT</v>
      </c>
    </row>
    <row r="180" spans="1:5" x14ac:dyDescent="0.25">
      <c r="A180" s="1" t="s">
        <v>95</v>
      </c>
      <c r="B180" t="s">
        <v>96</v>
      </c>
      <c r="C180" t="str">
        <f>Tabla4[[#This Row],[NIT]]</f>
        <v>06140909921013</v>
      </c>
      <c r="D180">
        <f t="shared" si="0"/>
        <v>14</v>
      </c>
      <c r="E180" t="str">
        <f t="shared" si="28"/>
        <v>NIT</v>
      </c>
    </row>
    <row r="181" spans="1:5" x14ac:dyDescent="0.25">
      <c r="A181" s="1" t="s">
        <v>97</v>
      </c>
      <c r="B181" t="s">
        <v>98</v>
      </c>
      <c r="C181" t="str">
        <f>Tabla4[[#This Row],[NIT]]</f>
        <v>06142212650014</v>
      </c>
      <c r="D181">
        <f t="shared" si="0"/>
        <v>14</v>
      </c>
      <c r="E181" t="str">
        <f t="shared" si="28"/>
        <v>NIT</v>
      </c>
    </row>
    <row r="182" spans="1:5" x14ac:dyDescent="0.25">
      <c r="A182" s="1" t="s">
        <v>99</v>
      </c>
      <c r="B182" t="s">
        <v>100</v>
      </c>
      <c r="C182" t="str">
        <f>Tabla4[[#This Row],[NIT]]</f>
        <v>01112204540010</v>
      </c>
      <c r="D182">
        <f t="shared" si="0"/>
        <v>14</v>
      </c>
      <c r="E182" t="str">
        <f t="shared" si="28"/>
        <v>NIT</v>
      </c>
    </row>
    <row r="183" spans="1:5" x14ac:dyDescent="0.25">
      <c r="A183" s="1" t="s">
        <v>101</v>
      </c>
      <c r="B183" t="s">
        <v>102</v>
      </c>
      <c r="C183" t="str">
        <f>Tabla4[[#This Row],[NIT]]</f>
        <v>04070912821016</v>
      </c>
      <c r="D183">
        <f t="shared" si="0"/>
        <v>14</v>
      </c>
      <c r="E183" t="str">
        <f t="shared" si="28"/>
        <v>NIT</v>
      </c>
    </row>
    <row r="184" spans="1:5" x14ac:dyDescent="0.25">
      <c r="A184" s="1" t="s">
        <v>103</v>
      </c>
      <c r="B184" t="s">
        <v>104</v>
      </c>
      <c r="C184" t="str">
        <f>Tabla4[[#This Row],[NIT]]</f>
        <v>06140612931028</v>
      </c>
      <c r="D184">
        <f t="shared" si="0"/>
        <v>14</v>
      </c>
      <c r="E184" t="str">
        <f t="shared" si="28"/>
        <v>NIT</v>
      </c>
    </row>
    <row r="185" spans="1:5" x14ac:dyDescent="0.25">
      <c r="A185" s="1" t="s">
        <v>8157</v>
      </c>
      <c r="B185" t="s">
        <v>105</v>
      </c>
      <c r="C185" t="str">
        <f>Tabla4[[#This Row],[NIT]]</f>
        <v>045167457</v>
      </c>
      <c r="D185">
        <f t="shared" si="0"/>
        <v>9</v>
      </c>
      <c r="E185" t="str">
        <f t="shared" si="28"/>
        <v>DUI</v>
      </c>
    </row>
    <row r="186" spans="1:5" x14ac:dyDescent="0.25">
      <c r="A186" s="1" t="s">
        <v>106</v>
      </c>
      <c r="B186" t="s">
        <v>107</v>
      </c>
      <c r="C186" t="str">
        <f>Tabla4[[#This Row],[NIT]]</f>
        <v>12041017891013</v>
      </c>
      <c r="D186">
        <f t="shared" si="0"/>
        <v>14</v>
      </c>
      <c r="E186" t="str">
        <f t="shared" si="28"/>
        <v>NIT</v>
      </c>
    </row>
    <row r="187" spans="1:5" x14ac:dyDescent="0.25">
      <c r="A187" s="1" t="s">
        <v>108</v>
      </c>
      <c r="B187" t="s">
        <v>109</v>
      </c>
      <c r="C187" t="str">
        <f>Tabla4[[#This Row],[NIT]]</f>
        <v>06140311031048</v>
      </c>
      <c r="D187">
        <f t="shared" si="0"/>
        <v>14</v>
      </c>
      <c r="E187" t="str">
        <f t="shared" si="28"/>
        <v>NIT</v>
      </c>
    </row>
    <row r="188" spans="1:5" x14ac:dyDescent="0.25">
      <c r="A188" s="1" t="s">
        <v>110</v>
      </c>
      <c r="B188" t="s">
        <v>111</v>
      </c>
      <c r="C188" t="str">
        <f>Tabla4[[#This Row],[NIT]]</f>
        <v>02020103520010</v>
      </c>
      <c r="D188">
        <f t="shared" si="0"/>
        <v>14</v>
      </c>
      <c r="E188" t="str">
        <f t="shared" si="28"/>
        <v>NIT</v>
      </c>
    </row>
    <row r="189" spans="1:5" x14ac:dyDescent="0.25">
      <c r="A189" s="1" t="s">
        <v>112</v>
      </c>
      <c r="B189" t="s">
        <v>113</v>
      </c>
      <c r="C189" t="str">
        <f>Tabla4[[#This Row],[NIT]]</f>
        <v>13041805761013</v>
      </c>
      <c r="D189">
        <f t="shared" si="0"/>
        <v>14</v>
      </c>
      <c r="E189" t="str">
        <f t="shared" si="28"/>
        <v>NIT</v>
      </c>
    </row>
    <row r="190" spans="1:5" x14ac:dyDescent="0.25">
      <c r="A190" s="1" t="s">
        <v>114</v>
      </c>
      <c r="B190" t="s">
        <v>115</v>
      </c>
      <c r="C190" t="str">
        <f>Tabla4[[#This Row],[NIT]]</f>
        <v>06141904791029</v>
      </c>
      <c r="D190">
        <f t="shared" si="0"/>
        <v>14</v>
      </c>
      <c r="E190" t="str">
        <f t="shared" si="28"/>
        <v>NIT</v>
      </c>
    </row>
    <row r="191" spans="1:5" x14ac:dyDescent="0.25">
      <c r="A191" s="1" t="s">
        <v>116</v>
      </c>
      <c r="B191" t="s">
        <v>117</v>
      </c>
      <c r="C191" t="str">
        <f>Tabla4[[#This Row],[NIT]]</f>
        <v>06142709750018</v>
      </c>
      <c r="D191">
        <f t="shared" si="0"/>
        <v>14</v>
      </c>
      <c r="E191" t="str">
        <f t="shared" si="28"/>
        <v>NIT</v>
      </c>
    </row>
    <row r="192" spans="1:5" x14ac:dyDescent="0.25">
      <c r="A192" s="1" t="s">
        <v>118</v>
      </c>
      <c r="B192" t="s">
        <v>119</v>
      </c>
      <c r="C192" t="str">
        <f>Tabla4[[#This Row],[NIT]]</f>
        <v>04071101751014</v>
      </c>
      <c r="D192">
        <f t="shared" si="0"/>
        <v>14</v>
      </c>
      <c r="E192" t="str">
        <f t="shared" si="28"/>
        <v>NIT</v>
      </c>
    </row>
    <row r="193" spans="1:5" x14ac:dyDescent="0.25">
      <c r="A193" s="1" t="s">
        <v>120</v>
      </c>
      <c r="B193" t="s">
        <v>121</v>
      </c>
      <c r="C193" t="str">
        <f>Tabla4[[#This Row],[NIT]]</f>
        <v>06141106071025</v>
      </c>
      <c r="D193">
        <f t="shared" si="0"/>
        <v>14</v>
      </c>
      <c r="E193" t="str">
        <f t="shared" si="28"/>
        <v>NIT</v>
      </c>
    </row>
    <row r="194" spans="1:5" x14ac:dyDescent="0.25">
      <c r="A194" s="1" t="s">
        <v>122</v>
      </c>
      <c r="B194" t="s">
        <v>123</v>
      </c>
      <c r="C194" t="str">
        <f>Tabla4[[#This Row],[NIT]]</f>
        <v>06142208811224</v>
      </c>
      <c r="D194">
        <f t="shared" si="0"/>
        <v>14</v>
      </c>
      <c r="E194" t="str">
        <f t="shared" si="28"/>
        <v>NIT</v>
      </c>
    </row>
    <row r="195" spans="1:5" x14ac:dyDescent="0.25">
      <c r="A195" s="1" t="s">
        <v>124</v>
      </c>
      <c r="B195" t="s">
        <v>125</v>
      </c>
      <c r="C195" t="str">
        <f>Tabla4[[#This Row],[NIT]]</f>
        <v>06130807761016</v>
      </c>
      <c r="D195">
        <f t="shared" si="0"/>
        <v>14</v>
      </c>
      <c r="E195" t="str">
        <f t="shared" si="28"/>
        <v>NIT</v>
      </c>
    </row>
    <row r="196" spans="1:5" x14ac:dyDescent="0.25">
      <c r="A196" s="1" t="s">
        <v>126</v>
      </c>
      <c r="B196" t="s">
        <v>127</v>
      </c>
      <c r="C196" t="str">
        <f>Tabla4[[#This Row],[NIT]]</f>
        <v>06142302191027</v>
      </c>
      <c r="D196">
        <f t="shared" si="0"/>
        <v>14</v>
      </c>
      <c r="E196" t="str">
        <f t="shared" si="28"/>
        <v>NIT</v>
      </c>
    </row>
    <row r="197" spans="1:5" x14ac:dyDescent="0.25">
      <c r="A197" s="1" t="s">
        <v>128</v>
      </c>
      <c r="B197" t="s">
        <v>129</v>
      </c>
      <c r="C197" t="str">
        <f>Tabla4[[#This Row],[NIT]]</f>
        <v>12172508931019</v>
      </c>
      <c r="D197">
        <f t="shared" si="0"/>
        <v>14</v>
      </c>
      <c r="E197" t="str">
        <f t="shared" si="28"/>
        <v>NIT</v>
      </c>
    </row>
    <row r="198" spans="1:5" x14ac:dyDescent="0.25">
      <c r="A198" s="1" t="s">
        <v>130</v>
      </c>
      <c r="B198" t="s">
        <v>131</v>
      </c>
      <c r="C198" t="str">
        <f>Tabla4[[#This Row],[NIT]]</f>
        <v>02102110041017</v>
      </c>
      <c r="D198">
        <f t="shared" si="0"/>
        <v>14</v>
      </c>
      <c r="E198" t="str">
        <f t="shared" si="28"/>
        <v>NIT</v>
      </c>
    </row>
    <row r="199" spans="1:5" x14ac:dyDescent="0.25">
      <c r="A199" s="1" t="s">
        <v>132</v>
      </c>
      <c r="B199" t="s">
        <v>133</v>
      </c>
      <c r="C199" t="str">
        <f>Tabla4[[#This Row],[NIT]]</f>
        <v>06142601121035</v>
      </c>
      <c r="D199">
        <f t="shared" si="0"/>
        <v>14</v>
      </c>
      <c r="E199" t="str">
        <f t="shared" si="28"/>
        <v>NIT</v>
      </c>
    </row>
    <row r="200" spans="1:5" x14ac:dyDescent="0.25">
      <c r="A200" s="1" t="s">
        <v>134</v>
      </c>
      <c r="B200" t="s">
        <v>135</v>
      </c>
      <c r="C200" t="str">
        <f>Tabla4[[#This Row],[NIT]]</f>
        <v>06142705111015</v>
      </c>
      <c r="D200">
        <f t="shared" si="0"/>
        <v>14</v>
      </c>
      <c r="E200" t="str">
        <f t="shared" si="28"/>
        <v>NIT</v>
      </c>
    </row>
    <row r="201" spans="1:5" x14ac:dyDescent="0.25">
      <c r="A201" s="1" t="s">
        <v>136</v>
      </c>
      <c r="B201" t="s">
        <v>137</v>
      </c>
      <c r="C201" t="str">
        <f>Tabla4[[#This Row],[NIT]]</f>
        <v>04142512801010</v>
      </c>
      <c r="D201">
        <f t="shared" si="0"/>
        <v>14</v>
      </c>
      <c r="E201" t="str">
        <f t="shared" si="28"/>
        <v>NIT</v>
      </c>
    </row>
    <row r="202" spans="1:5" x14ac:dyDescent="0.25">
      <c r="A202" s="1" t="s">
        <v>138</v>
      </c>
      <c r="B202" t="s">
        <v>139</v>
      </c>
      <c r="C202" t="str">
        <f>Tabla4[[#This Row],[NIT]]</f>
        <v>14081506630017</v>
      </c>
      <c r="D202">
        <f t="shared" si="0"/>
        <v>14</v>
      </c>
      <c r="E202" t="str">
        <f t="shared" si="28"/>
        <v>NIT</v>
      </c>
    </row>
    <row r="203" spans="1:5" x14ac:dyDescent="0.25">
      <c r="A203" s="1" t="s">
        <v>140</v>
      </c>
      <c r="B203" t="s">
        <v>141</v>
      </c>
      <c r="C203" t="str">
        <f>Tabla4[[#This Row],[NIT]]</f>
        <v>96152808591014</v>
      </c>
      <c r="D203">
        <f t="shared" si="0"/>
        <v>14</v>
      </c>
      <c r="E203" t="str">
        <f t="shared" si="28"/>
        <v>NIT</v>
      </c>
    </row>
    <row r="204" spans="1:5" x14ac:dyDescent="0.25">
      <c r="A204" s="1" t="s">
        <v>142</v>
      </c>
      <c r="B204" t="s">
        <v>143</v>
      </c>
      <c r="C204" t="str">
        <f>Tabla4[[#This Row],[NIT]]</f>
        <v>06142110041021</v>
      </c>
      <c r="D204">
        <f t="shared" si="0"/>
        <v>14</v>
      </c>
      <c r="E204" t="str">
        <f t="shared" si="28"/>
        <v>NIT</v>
      </c>
    </row>
    <row r="205" spans="1:5" x14ac:dyDescent="0.25">
      <c r="A205" s="1" t="s">
        <v>144</v>
      </c>
      <c r="B205" t="s">
        <v>145</v>
      </c>
      <c r="C205" t="str">
        <f>Tabla4[[#This Row],[NIT]]</f>
        <v>05110205141012</v>
      </c>
      <c r="D205">
        <f t="shared" si="0"/>
        <v>14</v>
      </c>
      <c r="E205" t="str">
        <f t="shared" si="28"/>
        <v>NIT</v>
      </c>
    </row>
    <row r="206" spans="1:5" x14ac:dyDescent="0.25">
      <c r="A206" s="1" t="s">
        <v>146</v>
      </c>
      <c r="B206" t="s">
        <v>147</v>
      </c>
      <c r="C206" t="str">
        <f>Tabla4[[#This Row],[NIT]]</f>
        <v>06140809620081</v>
      </c>
      <c r="D206">
        <f t="shared" si="0"/>
        <v>14</v>
      </c>
      <c r="E206" t="str">
        <f t="shared" si="28"/>
        <v>NIT</v>
      </c>
    </row>
    <row r="207" spans="1:5" x14ac:dyDescent="0.25">
      <c r="A207" s="1" t="s">
        <v>148</v>
      </c>
      <c r="B207" t="s">
        <v>149</v>
      </c>
      <c r="C207" t="str">
        <f>Tabla4[[#This Row],[NIT]]</f>
        <v>04101501661010</v>
      </c>
      <c r="D207">
        <f t="shared" si="0"/>
        <v>14</v>
      </c>
      <c r="E207" t="str">
        <f t="shared" si="28"/>
        <v>NIT</v>
      </c>
    </row>
    <row r="208" spans="1:5" x14ac:dyDescent="0.25">
      <c r="A208" s="1" t="s">
        <v>150</v>
      </c>
      <c r="B208" t="s">
        <v>151</v>
      </c>
      <c r="C208" t="str">
        <f>Tabla4[[#This Row],[NIT]]</f>
        <v>06140803791110</v>
      </c>
      <c r="D208">
        <f t="shared" si="0"/>
        <v>14</v>
      </c>
      <c r="E208" t="str">
        <f t="shared" si="28"/>
        <v>NIT</v>
      </c>
    </row>
    <row r="209" spans="1:5" x14ac:dyDescent="0.25">
      <c r="A209" s="1" t="s">
        <v>152</v>
      </c>
      <c r="B209" t="s">
        <v>153</v>
      </c>
      <c r="C209" t="str">
        <f>Tabla4[[#This Row],[NIT]]</f>
        <v>02103006661050</v>
      </c>
      <c r="D209">
        <f t="shared" si="0"/>
        <v>14</v>
      </c>
      <c r="E209" t="str">
        <f t="shared" si="28"/>
        <v>NIT</v>
      </c>
    </row>
    <row r="210" spans="1:5" x14ac:dyDescent="0.25">
      <c r="A210" s="1" t="s">
        <v>154</v>
      </c>
      <c r="B210" t="s">
        <v>155</v>
      </c>
      <c r="C210" t="str">
        <f>Tabla4[[#This Row],[NIT]]</f>
        <v>06140205121038</v>
      </c>
      <c r="D210">
        <f t="shared" si="0"/>
        <v>14</v>
      </c>
      <c r="E210" t="str">
        <f t="shared" si="28"/>
        <v>NIT</v>
      </c>
    </row>
    <row r="211" spans="1:5" x14ac:dyDescent="0.25">
      <c r="A211" s="1" t="s">
        <v>52</v>
      </c>
      <c r="B211" t="s">
        <v>156</v>
      </c>
      <c r="C211" t="str">
        <f>Tabla4[[#This Row],[NIT]]</f>
        <v>02101901101017</v>
      </c>
      <c r="D211">
        <f t="shared" si="0"/>
        <v>14</v>
      </c>
      <c r="E211" t="str">
        <f t="shared" si="28"/>
        <v>NIT</v>
      </c>
    </row>
    <row r="212" spans="1:5" x14ac:dyDescent="0.25">
      <c r="A212" s="1" t="s">
        <v>157</v>
      </c>
      <c r="B212" t="s">
        <v>158</v>
      </c>
      <c r="C212" t="str">
        <f>Tabla4[[#This Row],[NIT]]</f>
        <v>06142610051058</v>
      </c>
      <c r="D212">
        <f t="shared" si="0"/>
        <v>14</v>
      </c>
      <c r="E212" t="str">
        <f t="shared" si="28"/>
        <v>NIT</v>
      </c>
    </row>
    <row r="213" spans="1:5" x14ac:dyDescent="0.25">
      <c r="A213" s="1" t="s">
        <v>159</v>
      </c>
      <c r="B213" t="s">
        <v>160</v>
      </c>
      <c r="C213" t="str">
        <f>Tabla4[[#This Row],[NIT]]</f>
        <v>06140101160035</v>
      </c>
      <c r="D213">
        <f t="shared" si="0"/>
        <v>14</v>
      </c>
      <c r="E213" t="str">
        <f t="shared" si="28"/>
        <v>NIT</v>
      </c>
    </row>
    <row r="214" spans="1:5" x14ac:dyDescent="0.25">
      <c r="A214" s="1" t="s">
        <v>161</v>
      </c>
      <c r="B214" t="s">
        <v>162</v>
      </c>
      <c r="C214" t="str">
        <f>Tabla4[[#This Row],[NIT]]</f>
        <v>06142409131060</v>
      </c>
      <c r="D214">
        <f t="shared" si="0"/>
        <v>14</v>
      </c>
      <c r="E214" t="str">
        <f t="shared" si="28"/>
        <v>NIT</v>
      </c>
    </row>
    <row r="215" spans="1:5" x14ac:dyDescent="0.25">
      <c r="A215" s="1" t="s">
        <v>163</v>
      </c>
      <c r="B215" t="s">
        <v>164</v>
      </c>
      <c r="C215" t="str">
        <f>Tabla4[[#This Row],[NIT]]</f>
        <v>01012603681020</v>
      </c>
      <c r="D215">
        <f t="shared" si="0"/>
        <v>14</v>
      </c>
      <c r="E215" t="str">
        <f t="shared" si="28"/>
        <v>NIT</v>
      </c>
    </row>
    <row r="216" spans="1:5" x14ac:dyDescent="0.25">
      <c r="A216" s="1" t="s">
        <v>165</v>
      </c>
      <c r="B216" t="s">
        <v>166</v>
      </c>
      <c r="C216" t="str">
        <f>Tabla4[[#This Row],[NIT]]</f>
        <v>06143009760036</v>
      </c>
      <c r="D216">
        <f t="shared" si="0"/>
        <v>14</v>
      </c>
      <c r="E216" t="str">
        <f t="shared" si="28"/>
        <v>NIT</v>
      </c>
    </row>
    <row r="217" spans="1:5" x14ac:dyDescent="0.25">
      <c r="A217" s="1" t="s">
        <v>167</v>
      </c>
      <c r="B217" t="s">
        <v>168</v>
      </c>
      <c r="C217" t="str">
        <f>Tabla4[[#This Row],[NIT]]</f>
        <v>06141303741210</v>
      </c>
      <c r="D217">
        <f t="shared" si="0"/>
        <v>14</v>
      </c>
      <c r="E217" t="str">
        <f t="shared" si="28"/>
        <v>NIT</v>
      </c>
    </row>
    <row r="218" spans="1:5" x14ac:dyDescent="0.25">
      <c r="A218" s="1" t="s">
        <v>169</v>
      </c>
      <c r="B218" s="1" t="s">
        <v>170</v>
      </c>
      <c r="C218" t="str">
        <f>Tabla4[[#This Row],[NIT]]</f>
        <v>06142201971056</v>
      </c>
      <c r="D218">
        <f t="shared" si="0"/>
        <v>14</v>
      </c>
      <c r="E218" t="str">
        <f t="shared" si="28"/>
        <v>NIT</v>
      </c>
    </row>
    <row r="219" spans="1:5" x14ac:dyDescent="0.25">
      <c r="A219" s="1" t="s">
        <v>171</v>
      </c>
      <c r="B219" t="s">
        <v>172</v>
      </c>
      <c r="C219" t="str">
        <f>Tabla4[[#This Row],[NIT]]</f>
        <v>08213005011011</v>
      </c>
      <c r="D219">
        <f t="shared" si="0"/>
        <v>14</v>
      </c>
      <c r="E219" t="str">
        <f t="shared" si="28"/>
        <v>NIT</v>
      </c>
    </row>
    <row r="220" spans="1:5" x14ac:dyDescent="0.25">
      <c r="A220" s="1" t="s">
        <v>8284</v>
      </c>
      <c r="B220" t="s">
        <v>173</v>
      </c>
      <c r="C220" t="str">
        <f>Tabla4[[#This Row],[NIT]]</f>
        <v>010828222</v>
      </c>
      <c r="D220">
        <f t="shared" si="0"/>
        <v>9</v>
      </c>
      <c r="E220" t="str">
        <f t="shared" si="28"/>
        <v>DUI</v>
      </c>
    </row>
    <row r="221" spans="1:5" x14ac:dyDescent="0.25">
      <c r="A221" s="1" t="s">
        <v>174</v>
      </c>
      <c r="B221" t="s">
        <v>175</v>
      </c>
      <c r="C221" t="str">
        <f>Tabla4[[#This Row],[NIT]]</f>
        <v>05112204700027</v>
      </c>
      <c r="D221">
        <f t="shared" si="0"/>
        <v>14</v>
      </c>
      <c r="E221" t="str">
        <f t="shared" si="28"/>
        <v>NIT</v>
      </c>
    </row>
    <row r="222" spans="1:5" x14ac:dyDescent="0.25">
      <c r="A222" s="1" t="s">
        <v>176</v>
      </c>
      <c r="B222" t="s">
        <v>177</v>
      </c>
      <c r="C222" t="str">
        <f>Tabla4[[#This Row],[NIT]]</f>
        <v>05111312801048</v>
      </c>
      <c r="D222">
        <f t="shared" si="0"/>
        <v>14</v>
      </c>
      <c r="E222" t="str">
        <f t="shared" si="28"/>
        <v>NIT</v>
      </c>
    </row>
    <row r="223" spans="1:5" x14ac:dyDescent="0.25">
      <c r="A223" s="1" t="s">
        <v>178</v>
      </c>
      <c r="B223" t="s">
        <v>179</v>
      </c>
      <c r="C223" t="str">
        <f>Tabla4[[#This Row],[NIT]]</f>
        <v>06142204831336</v>
      </c>
      <c r="D223">
        <f t="shared" si="0"/>
        <v>14</v>
      </c>
      <c r="E223" t="str">
        <f t="shared" si="28"/>
        <v>NIT</v>
      </c>
    </row>
    <row r="224" spans="1:5" x14ac:dyDescent="0.25">
      <c r="A224" s="1" t="s">
        <v>180</v>
      </c>
      <c r="B224" t="s">
        <v>181</v>
      </c>
      <c r="C224" t="str">
        <f>Tabla4[[#This Row],[NIT]]</f>
        <v>06142509811220</v>
      </c>
      <c r="D224">
        <f t="shared" si="0"/>
        <v>14</v>
      </c>
      <c r="E224" t="str">
        <f t="shared" si="28"/>
        <v>NIT</v>
      </c>
    </row>
    <row r="225" spans="1:5" x14ac:dyDescent="0.25">
      <c r="A225" s="1" t="s">
        <v>182</v>
      </c>
      <c r="B225" t="s">
        <v>183</v>
      </c>
      <c r="C225" t="str">
        <f>Tabla4[[#This Row],[NIT]]</f>
        <v>06140810101057</v>
      </c>
      <c r="D225">
        <f t="shared" si="0"/>
        <v>14</v>
      </c>
      <c r="E225" t="str">
        <f t="shared" si="28"/>
        <v>NIT</v>
      </c>
    </row>
    <row r="226" spans="1:5" x14ac:dyDescent="0.25">
      <c r="A226" s="1" t="s">
        <v>184</v>
      </c>
      <c r="B226" t="s">
        <v>185</v>
      </c>
      <c r="C226" t="str">
        <f>Tabla4[[#This Row],[NIT]]</f>
        <v>06142009101064</v>
      </c>
      <c r="D226">
        <f t="shared" si="0"/>
        <v>14</v>
      </c>
      <c r="E226" t="str">
        <f t="shared" si="28"/>
        <v>NIT</v>
      </c>
    </row>
    <row r="227" spans="1:5" x14ac:dyDescent="0.25">
      <c r="A227" s="1" t="s">
        <v>186</v>
      </c>
      <c r="B227" t="s">
        <v>187</v>
      </c>
      <c r="C227" t="str">
        <f>Tabla4[[#This Row],[NIT]]</f>
        <v>06141410921043</v>
      </c>
      <c r="D227">
        <f t="shared" si="0"/>
        <v>14</v>
      </c>
      <c r="E227" t="str">
        <f t="shared" si="28"/>
        <v>NIT</v>
      </c>
    </row>
    <row r="228" spans="1:5" x14ac:dyDescent="0.25">
      <c r="A228" s="1" t="s">
        <v>188</v>
      </c>
      <c r="B228" t="s">
        <v>189</v>
      </c>
      <c r="C228" t="str">
        <f>Tabla4[[#This Row],[NIT]]</f>
        <v>06142808181062</v>
      </c>
      <c r="D228">
        <f t="shared" si="0"/>
        <v>14</v>
      </c>
      <c r="E228" t="str">
        <f t="shared" si="28"/>
        <v>NIT</v>
      </c>
    </row>
    <row r="229" spans="1:5" x14ac:dyDescent="0.25">
      <c r="A229" s="1" t="s">
        <v>190</v>
      </c>
      <c r="B229" t="s">
        <v>191</v>
      </c>
      <c r="C229" t="str">
        <f>Tabla4[[#This Row],[NIT]]</f>
        <v>06140711111016</v>
      </c>
      <c r="D229">
        <f t="shared" si="0"/>
        <v>14</v>
      </c>
      <c r="E229" t="str">
        <f t="shared" si="28"/>
        <v>NIT</v>
      </c>
    </row>
    <row r="230" spans="1:5" x14ac:dyDescent="0.25">
      <c r="A230" s="1" t="s">
        <v>192</v>
      </c>
      <c r="B230" t="s">
        <v>193</v>
      </c>
      <c r="C230" t="str">
        <f>Tabla4[[#This Row],[NIT]]</f>
        <v>06141706800012</v>
      </c>
      <c r="D230">
        <f t="shared" si="0"/>
        <v>14</v>
      </c>
      <c r="E230" t="str">
        <f t="shared" si="28"/>
        <v>NIT</v>
      </c>
    </row>
    <row r="231" spans="1:5" x14ac:dyDescent="0.25">
      <c r="A231" s="1" t="s">
        <v>194</v>
      </c>
      <c r="B231" t="s">
        <v>195</v>
      </c>
      <c r="C231" t="str">
        <f>Tabla4[[#This Row],[NIT]]</f>
        <v>06141508171042</v>
      </c>
      <c r="D231">
        <f t="shared" si="0"/>
        <v>14</v>
      </c>
      <c r="E231" t="str">
        <f t="shared" si="28"/>
        <v>NIT</v>
      </c>
    </row>
    <row r="232" spans="1:5" x14ac:dyDescent="0.25">
      <c r="A232" s="1" t="s">
        <v>196</v>
      </c>
      <c r="B232" t="s">
        <v>197</v>
      </c>
      <c r="C232" t="str">
        <f>Tabla4[[#This Row],[NIT]]</f>
        <v>05172509881018</v>
      </c>
      <c r="D232">
        <f t="shared" si="0"/>
        <v>14</v>
      </c>
      <c r="E232" t="str">
        <f t="shared" si="28"/>
        <v>NIT</v>
      </c>
    </row>
    <row r="233" spans="1:5" x14ac:dyDescent="0.25">
      <c r="A233" s="1" t="s">
        <v>198</v>
      </c>
      <c r="B233" t="s">
        <v>199</v>
      </c>
      <c r="C233" t="str">
        <f>Tabla4[[#This Row],[NIT]]</f>
        <v>06142209891060</v>
      </c>
      <c r="D233">
        <f t="shared" si="0"/>
        <v>14</v>
      </c>
      <c r="E233" t="str">
        <f t="shared" si="28"/>
        <v>NIT</v>
      </c>
    </row>
    <row r="234" spans="1:5" x14ac:dyDescent="0.25">
      <c r="A234" s="1" t="s">
        <v>200</v>
      </c>
      <c r="B234" t="s">
        <v>201</v>
      </c>
      <c r="C234" t="str">
        <f>Tabla4[[#This Row],[NIT]]</f>
        <v>96150909731019</v>
      </c>
      <c r="D234">
        <f t="shared" si="0"/>
        <v>14</v>
      </c>
      <c r="E234" t="str">
        <f t="shared" si="28"/>
        <v>NIT</v>
      </c>
    </row>
    <row r="235" spans="1:5" x14ac:dyDescent="0.25">
      <c r="A235" s="1" t="s">
        <v>202</v>
      </c>
      <c r="B235" t="s">
        <v>203</v>
      </c>
      <c r="C235" t="str">
        <f>Tabla4[[#This Row],[NIT]]</f>
        <v>02102510011010</v>
      </c>
      <c r="D235">
        <f t="shared" si="0"/>
        <v>14</v>
      </c>
      <c r="E235" t="str">
        <f t="shared" si="28"/>
        <v>NIT</v>
      </c>
    </row>
    <row r="236" spans="1:5" x14ac:dyDescent="0.25">
      <c r="A236" s="1" t="s">
        <v>204</v>
      </c>
      <c r="B236" t="s">
        <v>205</v>
      </c>
      <c r="C236" t="str">
        <f>Tabla4[[#This Row],[NIT]]</f>
        <v>10061605871027</v>
      </c>
      <c r="D236">
        <f t="shared" ref="D236:D299" si="29">LEN(C236)</f>
        <v>14</v>
      </c>
      <c r="E236" t="str">
        <f t="shared" si="28"/>
        <v>NIT</v>
      </c>
    </row>
    <row r="237" spans="1:5" x14ac:dyDescent="0.25">
      <c r="A237" s="1" t="s">
        <v>206</v>
      </c>
      <c r="B237" t="s">
        <v>207</v>
      </c>
      <c r="C237" t="str">
        <f>Tabla4[[#This Row],[NIT]]</f>
        <v>06141504041012</v>
      </c>
      <c r="D237">
        <f t="shared" si="29"/>
        <v>14</v>
      </c>
      <c r="E237" t="str">
        <f t="shared" ref="E237:E300" si="30">IF(D237=14,"NIT",IF(D237=9,"DUI"," "))</f>
        <v>NIT</v>
      </c>
    </row>
    <row r="238" spans="1:5" x14ac:dyDescent="0.25">
      <c r="A238" s="1" t="s">
        <v>208</v>
      </c>
      <c r="B238" t="s">
        <v>209</v>
      </c>
      <c r="C238" t="str">
        <f>Tabla4[[#This Row],[NIT]]</f>
        <v>06140911921037</v>
      </c>
      <c r="D238">
        <f t="shared" si="29"/>
        <v>14</v>
      </c>
      <c r="E238" t="str">
        <f t="shared" si="30"/>
        <v>NIT</v>
      </c>
    </row>
    <row r="239" spans="1:5" x14ac:dyDescent="0.25">
      <c r="A239" s="1" t="s">
        <v>210</v>
      </c>
      <c r="B239" t="s">
        <v>211</v>
      </c>
      <c r="C239" t="str">
        <f>Tabla4[[#This Row],[NIT]]</f>
        <v>06142208831020</v>
      </c>
      <c r="D239">
        <f t="shared" si="29"/>
        <v>14</v>
      </c>
      <c r="E239" t="str">
        <f t="shared" si="30"/>
        <v>NIT</v>
      </c>
    </row>
    <row r="240" spans="1:5" x14ac:dyDescent="0.25">
      <c r="A240" s="1" t="s">
        <v>212</v>
      </c>
      <c r="B240" t="s">
        <v>213</v>
      </c>
      <c r="C240" t="str">
        <f>Tabla4[[#This Row],[NIT]]</f>
        <v>06141612151053</v>
      </c>
      <c r="D240">
        <f t="shared" si="29"/>
        <v>14</v>
      </c>
      <c r="E240" t="str">
        <f t="shared" si="30"/>
        <v>NIT</v>
      </c>
    </row>
    <row r="241" spans="1:5" x14ac:dyDescent="0.25">
      <c r="A241" s="1" t="s">
        <v>214</v>
      </c>
      <c r="B241" t="s">
        <v>215</v>
      </c>
      <c r="C241" t="str">
        <f>Tabla4[[#This Row],[NIT]]</f>
        <v>06141907171056</v>
      </c>
      <c r="D241">
        <f t="shared" si="29"/>
        <v>14</v>
      </c>
      <c r="E241" t="str">
        <f t="shared" si="30"/>
        <v>NIT</v>
      </c>
    </row>
    <row r="242" spans="1:5" x14ac:dyDescent="0.25">
      <c r="A242" s="1" t="s">
        <v>216</v>
      </c>
      <c r="B242" t="s">
        <v>217</v>
      </c>
      <c r="C242" t="str">
        <f>Tabla4[[#This Row],[NIT]]</f>
        <v>02101602941017</v>
      </c>
      <c r="D242">
        <f t="shared" si="29"/>
        <v>14</v>
      </c>
      <c r="E242" t="str">
        <f t="shared" si="30"/>
        <v>NIT</v>
      </c>
    </row>
    <row r="243" spans="1:5" x14ac:dyDescent="0.25">
      <c r="A243" s="1" t="s">
        <v>218</v>
      </c>
      <c r="B243" t="s">
        <v>219</v>
      </c>
      <c r="C243" t="str">
        <f>Tabla4[[#This Row],[NIT]]</f>
        <v>07020506911016</v>
      </c>
      <c r="D243">
        <f t="shared" si="29"/>
        <v>14</v>
      </c>
      <c r="E243" t="str">
        <f t="shared" si="30"/>
        <v>NIT</v>
      </c>
    </row>
    <row r="244" spans="1:5" x14ac:dyDescent="0.25">
      <c r="A244" s="1" t="s">
        <v>220</v>
      </c>
      <c r="B244" t="s">
        <v>221</v>
      </c>
      <c r="C244" t="str">
        <f>Tabla4[[#This Row],[NIT]]</f>
        <v>06143108731084</v>
      </c>
      <c r="D244">
        <f t="shared" si="29"/>
        <v>14</v>
      </c>
      <c r="E244" t="str">
        <f t="shared" si="30"/>
        <v>NIT</v>
      </c>
    </row>
    <row r="245" spans="1:5" x14ac:dyDescent="0.25">
      <c r="A245" s="1" t="s">
        <v>222</v>
      </c>
      <c r="B245" t="s">
        <v>223</v>
      </c>
      <c r="C245" t="str">
        <f>Tabla4[[#This Row],[NIT]]</f>
        <v>06142207550098</v>
      </c>
      <c r="D245">
        <f t="shared" si="29"/>
        <v>14</v>
      </c>
      <c r="E245" t="str">
        <f t="shared" si="30"/>
        <v>NIT</v>
      </c>
    </row>
    <row r="246" spans="1:5" x14ac:dyDescent="0.25">
      <c r="A246" s="1" t="s">
        <v>224</v>
      </c>
      <c r="B246" t="s">
        <v>225</v>
      </c>
      <c r="C246" t="str">
        <f>Tabla4[[#This Row],[NIT]]</f>
        <v>12172501711048</v>
      </c>
      <c r="D246">
        <f t="shared" si="29"/>
        <v>14</v>
      </c>
      <c r="E246" t="str">
        <f t="shared" si="30"/>
        <v>NIT</v>
      </c>
    </row>
    <row r="247" spans="1:5" x14ac:dyDescent="0.25">
      <c r="A247" s="1" t="s">
        <v>226</v>
      </c>
      <c r="B247" t="s">
        <v>227</v>
      </c>
      <c r="C247" t="str">
        <f>Tabla4[[#This Row],[NIT]]</f>
        <v>02100603700025</v>
      </c>
      <c r="D247">
        <f t="shared" si="29"/>
        <v>14</v>
      </c>
      <c r="E247" t="str">
        <f t="shared" si="30"/>
        <v>NIT</v>
      </c>
    </row>
    <row r="248" spans="1:5" x14ac:dyDescent="0.25">
      <c r="A248" s="1" t="s">
        <v>228</v>
      </c>
      <c r="B248" t="s">
        <v>229</v>
      </c>
      <c r="C248" t="str">
        <f>Tabla4[[#This Row],[NIT]]</f>
        <v>05021104731010</v>
      </c>
      <c r="D248">
        <f t="shared" si="29"/>
        <v>14</v>
      </c>
      <c r="E248" t="str">
        <f t="shared" si="30"/>
        <v>NIT</v>
      </c>
    </row>
    <row r="249" spans="1:5" x14ac:dyDescent="0.25">
      <c r="A249" s="1" t="s">
        <v>230</v>
      </c>
      <c r="B249" t="s">
        <v>231</v>
      </c>
      <c r="C249" t="str">
        <f>Tabla4[[#This Row],[NIT]]</f>
        <v>05011709121014</v>
      </c>
      <c r="D249">
        <f t="shared" si="29"/>
        <v>14</v>
      </c>
      <c r="E249" t="str">
        <f t="shared" si="30"/>
        <v>NIT</v>
      </c>
    </row>
    <row r="250" spans="1:5" x14ac:dyDescent="0.25">
      <c r="A250" s="1" t="s">
        <v>232</v>
      </c>
      <c r="B250" t="s">
        <v>233</v>
      </c>
      <c r="C250" t="str">
        <f>Tabla4[[#This Row],[NIT]]</f>
        <v>06142804861247</v>
      </c>
      <c r="D250">
        <f t="shared" si="29"/>
        <v>14</v>
      </c>
      <c r="E250" t="str">
        <f t="shared" si="30"/>
        <v>NIT</v>
      </c>
    </row>
    <row r="251" spans="1:5" x14ac:dyDescent="0.25">
      <c r="A251" s="1" t="s">
        <v>234</v>
      </c>
      <c r="B251" t="s">
        <v>235</v>
      </c>
      <c r="C251" t="str">
        <f>Tabla4[[#This Row],[NIT]]</f>
        <v>06141408201017</v>
      </c>
      <c r="D251">
        <f t="shared" si="29"/>
        <v>14</v>
      </c>
      <c r="E251" t="str">
        <f t="shared" si="30"/>
        <v>NIT</v>
      </c>
    </row>
    <row r="252" spans="1:5" x14ac:dyDescent="0.25">
      <c r="A252" s="1" t="s">
        <v>236</v>
      </c>
      <c r="B252" t="s">
        <v>237</v>
      </c>
      <c r="C252" t="str">
        <f>Tabla4[[#This Row],[NIT]]</f>
        <v>06142401181130</v>
      </c>
      <c r="D252">
        <f t="shared" si="29"/>
        <v>14</v>
      </c>
      <c r="E252" t="str">
        <f t="shared" si="30"/>
        <v>NIT</v>
      </c>
    </row>
    <row r="253" spans="1:5" x14ac:dyDescent="0.25">
      <c r="A253" s="1" t="s">
        <v>238</v>
      </c>
      <c r="B253" t="s">
        <v>239</v>
      </c>
      <c r="C253" t="str">
        <f>Tabla4[[#This Row],[NIT]]</f>
        <v>08191601731036</v>
      </c>
      <c r="D253">
        <f t="shared" si="29"/>
        <v>14</v>
      </c>
      <c r="E253" t="str">
        <f t="shared" si="30"/>
        <v>NIT</v>
      </c>
    </row>
    <row r="254" spans="1:5" x14ac:dyDescent="0.25">
      <c r="A254" s="1" t="s">
        <v>240</v>
      </c>
      <c r="B254" t="s">
        <v>241</v>
      </c>
      <c r="C254" t="str">
        <f>Tabla4[[#This Row],[NIT]]</f>
        <v>12171207011015</v>
      </c>
      <c r="D254">
        <f t="shared" si="29"/>
        <v>14</v>
      </c>
      <c r="E254" t="str">
        <f t="shared" si="30"/>
        <v>NIT</v>
      </c>
    </row>
    <row r="255" spans="1:5" x14ac:dyDescent="0.25">
      <c r="A255" s="1" t="s">
        <v>242</v>
      </c>
      <c r="B255" t="s">
        <v>243</v>
      </c>
      <c r="C255" t="str">
        <f>Tabla4[[#This Row],[NIT]]</f>
        <v>06021010851016</v>
      </c>
      <c r="D255">
        <f t="shared" si="29"/>
        <v>14</v>
      </c>
      <c r="E255" t="str">
        <f t="shared" si="30"/>
        <v>NIT</v>
      </c>
    </row>
    <row r="256" spans="1:5" x14ac:dyDescent="0.25">
      <c r="A256" s="1" t="s">
        <v>244</v>
      </c>
      <c r="B256" t="s">
        <v>245</v>
      </c>
      <c r="C256" t="str">
        <f>Tabla4[[#This Row],[NIT]]</f>
        <v>06141211181065</v>
      </c>
      <c r="D256">
        <f t="shared" si="29"/>
        <v>14</v>
      </c>
      <c r="E256" t="str">
        <f t="shared" si="30"/>
        <v>NIT</v>
      </c>
    </row>
    <row r="257" spans="1:5" x14ac:dyDescent="0.25">
      <c r="A257" s="1" t="s">
        <v>246</v>
      </c>
      <c r="B257" t="s">
        <v>247</v>
      </c>
      <c r="C257" t="str">
        <f>Tabla4[[#This Row],[NIT]]</f>
        <v>06140602600019</v>
      </c>
      <c r="D257">
        <f t="shared" si="29"/>
        <v>14</v>
      </c>
      <c r="E257" t="str">
        <f t="shared" si="30"/>
        <v>NIT</v>
      </c>
    </row>
    <row r="258" spans="1:5" x14ac:dyDescent="0.25">
      <c r="A258" s="1" t="s">
        <v>248</v>
      </c>
      <c r="B258" t="s">
        <v>249</v>
      </c>
      <c r="C258" t="str">
        <f>Tabla4[[#This Row],[NIT]]</f>
        <v>04160303630010</v>
      </c>
      <c r="D258">
        <f t="shared" si="29"/>
        <v>14</v>
      </c>
      <c r="E258" t="str">
        <f t="shared" si="30"/>
        <v>NIT</v>
      </c>
    </row>
    <row r="259" spans="1:5" x14ac:dyDescent="0.25">
      <c r="A259" s="1" t="s">
        <v>250</v>
      </c>
      <c r="B259" t="s">
        <v>251</v>
      </c>
      <c r="C259" t="str">
        <f>Tabla4[[#This Row],[NIT]]</f>
        <v>06071402171010</v>
      </c>
      <c r="D259">
        <f t="shared" si="29"/>
        <v>14</v>
      </c>
      <c r="E259" t="str">
        <f t="shared" si="30"/>
        <v>NIT</v>
      </c>
    </row>
    <row r="260" spans="1:5" x14ac:dyDescent="0.25">
      <c r="A260" s="1" t="s">
        <v>252</v>
      </c>
      <c r="B260" t="s">
        <v>253</v>
      </c>
      <c r="C260" t="str">
        <f>Tabla4[[#This Row],[NIT]]</f>
        <v>06142002761379</v>
      </c>
      <c r="D260">
        <f t="shared" si="29"/>
        <v>14</v>
      </c>
      <c r="E260" t="str">
        <f t="shared" si="30"/>
        <v>NIT</v>
      </c>
    </row>
    <row r="261" spans="1:5" x14ac:dyDescent="0.25">
      <c r="A261" s="1" t="s">
        <v>256</v>
      </c>
      <c r="B261" t="s">
        <v>257</v>
      </c>
      <c r="C261" t="str">
        <f>Tabla4[[#This Row],[NIT]]</f>
        <v>12170106061015</v>
      </c>
      <c r="D261">
        <f t="shared" si="29"/>
        <v>14</v>
      </c>
      <c r="E261" t="str">
        <f t="shared" si="30"/>
        <v>NIT</v>
      </c>
    </row>
    <row r="262" spans="1:5" x14ac:dyDescent="0.25">
      <c r="A262" s="1" t="s">
        <v>258</v>
      </c>
      <c r="B262" t="s">
        <v>259</v>
      </c>
      <c r="C262" t="str">
        <f>Tabla4[[#This Row],[NIT]]</f>
        <v>06141609750022</v>
      </c>
      <c r="D262">
        <f t="shared" si="29"/>
        <v>14</v>
      </c>
      <c r="E262" t="str">
        <f t="shared" si="30"/>
        <v>NIT</v>
      </c>
    </row>
    <row r="263" spans="1:5" x14ac:dyDescent="0.25">
      <c r="A263" s="1" t="s">
        <v>260</v>
      </c>
      <c r="B263" t="s">
        <v>261</v>
      </c>
      <c r="C263" t="str">
        <f>Tabla4[[#This Row],[NIT]]</f>
        <v>12171605140516</v>
      </c>
      <c r="D263">
        <f t="shared" si="29"/>
        <v>14</v>
      </c>
      <c r="E263" t="str">
        <f t="shared" si="30"/>
        <v>NIT</v>
      </c>
    </row>
    <row r="264" spans="1:5" x14ac:dyDescent="0.25">
      <c r="A264" s="1" t="s">
        <v>262</v>
      </c>
      <c r="B264" t="s">
        <v>263</v>
      </c>
      <c r="C264" t="str">
        <f>Tabla4[[#This Row],[NIT]]</f>
        <v>06143005081065</v>
      </c>
      <c r="D264">
        <f t="shared" si="29"/>
        <v>14</v>
      </c>
      <c r="E264" t="str">
        <f t="shared" si="30"/>
        <v>NIT</v>
      </c>
    </row>
    <row r="265" spans="1:5" x14ac:dyDescent="0.25">
      <c r="A265" s="1" t="s">
        <v>264</v>
      </c>
      <c r="B265" t="s">
        <v>265</v>
      </c>
      <c r="C265" t="str">
        <f>Tabla4[[#This Row],[NIT]]</f>
        <v>06142809101091</v>
      </c>
      <c r="D265">
        <f t="shared" si="29"/>
        <v>14</v>
      </c>
      <c r="E265" t="str">
        <f t="shared" si="30"/>
        <v>NIT</v>
      </c>
    </row>
    <row r="266" spans="1:5" x14ac:dyDescent="0.25">
      <c r="A266" s="1" t="s">
        <v>266</v>
      </c>
      <c r="B266" t="s">
        <v>267</v>
      </c>
      <c r="C266" t="str">
        <f>Tabla4[[#This Row],[NIT]]</f>
        <v>16141902701154</v>
      </c>
      <c r="D266">
        <f t="shared" si="29"/>
        <v>14</v>
      </c>
      <c r="E266" t="str">
        <f t="shared" si="30"/>
        <v>NIT</v>
      </c>
    </row>
    <row r="267" spans="1:5" x14ac:dyDescent="0.25">
      <c r="A267" s="1" t="s">
        <v>268</v>
      </c>
      <c r="B267" t="s">
        <v>269</v>
      </c>
      <c r="C267" t="str">
        <f>Tabla4[[#This Row],[NIT]]</f>
        <v>04280803600019</v>
      </c>
      <c r="D267">
        <f t="shared" si="29"/>
        <v>14</v>
      </c>
      <c r="E267" t="str">
        <f t="shared" si="30"/>
        <v>NIT</v>
      </c>
    </row>
    <row r="268" spans="1:5" x14ac:dyDescent="0.25">
      <c r="A268" s="1" t="s">
        <v>270</v>
      </c>
      <c r="B268" t="s">
        <v>271</v>
      </c>
      <c r="C268" t="str">
        <f>Tabla4[[#This Row],[NIT]]</f>
        <v>11040609590011</v>
      </c>
      <c r="D268">
        <f t="shared" si="29"/>
        <v>14</v>
      </c>
      <c r="E268" t="str">
        <f t="shared" si="30"/>
        <v>NIT</v>
      </c>
    </row>
    <row r="269" spans="1:5" x14ac:dyDescent="0.25">
      <c r="A269" s="1" t="s">
        <v>272</v>
      </c>
      <c r="B269" t="s">
        <v>273</v>
      </c>
      <c r="C269" t="str">
        <f>Tabla4[[#This Row],[NIT]]</f>
        <v>11230901630015</v>
      </c>
      <c r="D269">
        <f t="shared" si="29"/>
        <v>14</v>
      </c>
      <c r="E269" t="str">
        <f t="shared" si="30"/>
        <v>NIT</v>
      </c>
    </row>
    <row r="270" spans="1:5" x14ac:dyDescent="0.25">
      <c r="A270" s="1" t="s">
        <v>274</v>
      </c>
      <c r="B270" t="s">
        <v>275</v>
      </c>
      <c r="C270" t="str">
        <f>Tabla4[[#This Row],[NIT]]</f>
        <v>07151004520029</v>
      </c>
      <c r="D270">
        <f t="shared" si="29"/>
        <v>14</v>
      </c>
      <c r="E270" t="str">
        <f t="shared" si="30"/>
        <v>NIT</v>
      </c>
    </row>
    <row r="271" spans="1:5" x14ac:dyDescent="0.25">
      <c r="A271" s="1" t="s">
        <v>276</v>
      </c>
      <c r="B271" t="s">
        <v>277</v>
      </c>
      <c r="C271" t="str">
        <f>Tabla4[[#This Row],[NIT]]</f>
        <v>02101808710015</v>
      </c>
      <c r="D271">
        <f t="shared" si="29"/>
        <v>14</v>
      </c>
      <c r="E271" t="str">
        <f t="shared" si="30"/>
        <v>NIT</v>
      </c>
    </row>
    <row r="272" spans="1:5" x14ac:dyDescent="0.25">
      <c r="A272" s="1" t="s">
        <v>278</v>
      </c>
      <c r="B272" t="s">
        <v>279</v>
      </c>
      <c r="C272" t="str">
        <f>Tabla4[[#This Row],[NIT]]</f>
        <v>06141908811067</v>
      </c>
      <c r="D272">
        <f t="shared" si="29"/>
        <v>14</v>
      </c>
      <c r="E272" t="str">
        <f t="shared" si="30"/>
        <v>NIT</v>
      </c>
    </row>
    <row r="273" spans="1:5" x14ac:dyDescent="0.25">
      <c r="A273" s="1" t="s">
        <v>280</v>
      </c>
      <c r="B273" t="s">
        <v>281</v>
      </c>
      <c r="C273" t="str">
        <f>Tabla4[[#This Row],[NIT]]</f>
        <v>12170212911010</v>
      </c>
      <c r="D273">
        <f t="shared" si="29"/>
        <v>14</v>
      </c>
      <c r="E273" t="str">
        <f t="shared" si="30"/>
        <v>NIT</v>
      </c>
    </row>
    <row r="274" spans="1:5" x14ac:dyDescent="0.25">
      <c r="A274" s="1" t="s">
        <v>282</v>
      </c>
      <c r="B274" t="s">
        <v>283</v>
      </c>
      <c r="C274" t="str">
        <f>Tabla4[[#This Row],[NIT]]</f>
        <v>12172404971019</v>
      </c>
      <c r="D274">
        <f t="shared" si="29"/>
        <v>14</v>
      </c>
      <c r="E274" t="str">
        <f t="shared" si="30"/>
        <v>NIT</v>
      </c>
    </row>
    <row r="275" spans="1:5" x14ac:dyDescent="0.25">
      <c r="A275" s="1" t="s">
        <v>284</v>
      </c>
      <c r="B275" t="s">
        <v>285</v>
      </c>
      <c r="C275" t="str">
        <f>Tabla4[[#This Row],[NIT]]</f>
        <v>06143010121032</v>
      </c>
      <c r="D275">
        <f t="shared" si="29"/>
        <v>14</v>
      </c>
      <c r="E275" t="str">
        <f t="shared" si="30"/>
        <v>NIT</v>
      </c>
    </row>
    <row r="276" spans="1:5" x14ac:dyDescent="0.25">
      <c r="A276" s="1" t="s">
        <v>286</v>
      </c>
      <c r="B276" t="s">
        <v>287</v>
      </c>
      <c r="C276" t="str">
        <f>Tabla4[[#This Row],[NIT]]</f>
        <v>04072201180264</v>
      </c>
      <c r="D276">
        <f t="shared" si="29"/>
        <v>14</v>
      </c>
      <c r="E276" t="str">
        <f t="shared" si="30"/>
        <v>NIT</v>
      </c>
    </row>
    <row r="277" spans="1:5" x14ac:dyDescent="0.25">
      <c r="A277" s="1" t="s">
        <v>288</v>
      </c>
      <c r="B277" t="s">
        <v>289</v>
      </c>
      <c r="C277" t="str">
        <f>Tabla4[[#This Row],[NIT]]</f>
        <v>04260206761012</v>
      </c>
      <c r="D277">
        <f t="shared" si="29"/>
        <v>14</v>
      </c>
      <c r="E277" t="str">
        <f t="shared" si="30"/>
        <v>NIT</v>
      </c>
    </row>
    <row r="278" spans="1:5" x14ac:dyDescent="0.25">
      <c r="A278" s="1" t="s">
        <v>290</v>
      </c>
      <c r="B278" t="s">
        <v>291</v>
      </c>
      <c r="C278" t="str">
        <f>Tabla4[[#This Row],[NIT]]</f>
        <v>02101312400085</v>
      </c>
      <c r="D278">
        <f t="shared" si="29"/>
        <v>14</v>
      </c>
      <c r="E278" t="str">
        <f t="shared" si="30"/>
        <v>NIT</v>
      </c>
    </row>
    <row r="279" spans="1:5" x14ac:dyDescent="0.25">
      <c r="A279" s="1" t="s">
        <v>292</v>
      </c>
      <c r="B279" t="s">
        <v>293</v>
      </c>
      <c r="C279" t="str">
        <f>Tabla4[[#This Row],[NIT]]</f>
        <v>06142901991058</v>
      </c>
      <c r="D279">
        <f t="shared" si="29"/>
        <v>14</v>
      </c>
      <c r="E279" t="str">
        <f t="shared" si="30"/>
        <v>NIT</v>
      </c>
    </row>
    <row r="280" spans="1:5" x14ac:dyDescent="0.25">
      <c r="A280" s="1" t="s">
        <v>294</v>
      </c>
      <c r="B280" t="s">
        <v>295</v>
      </c>
      <c r="C280" t="str">
        <f>Tabla4[[#This Row],[NIT]]</f>
        <v>06140910081088</v>
      </c>
      <c r="D280">
        <f t="shared" si="29"/>
        <v>14</v>
      </c>
      <c r="E280" t="str">
        <f t="shared" si="30"/>
        <v>NIT</v>
      </c>
    </row>
    <row r="281" spans="1:5" x14ac:dyDescent="0.25">
      <c r="A281" s="1" t="s">
        <v>296</v>
      </c>
      <c r="B281" t="s">
        <v>297</v>
      </c>
      <c r="C281" t="str">
        <f>Tabla4[[#This Row],[NIT]]</f>
        <v>06081710650012</v>
      </c>
      <c r="D281">
        <f t="shared" si="29"/>
        <v>14</v>
      </c>
      <c r="E281" t="str">
        <f t="shared" si="30"/>
        <v>NIT</v>
      </c>
    </row>
    <row r="282" spans="1:5" x14ac:dyDescent="0.25">
      <c r="A282" s="1" t="s">
        <v>298</v>
      </c>
      <c r="B282" t="s">
        <v>299</v>
      </c>
      <c r="C282" t="str">
        <f>Tabla4[[#This Row],[NIT]]</f>
        <v>10120306731010</v>
      </c>
      <c r="D282">
        <f t="shared" si="29"/>
        <v>14</v>
      </c>
      <c r="E282" t="str">
        <f t="shared" si="30"/>
        <v>NIT</v>
      </c>
    </row>
    <row r="283" spans="1:5" x14ac:dyDescent="0.25">
      <c r="A283" s="1" t="s">
        <v>300</v>
      </c>
      <c r="B283" t="s">
        <v>301</v>
      </c>
      <c r="C283" t="str">
        <f>Tabla4[[#This Row],[NIT]]</f>
        <v>06141705620038</v>
      </c>
      <c r="D283">
        <f t="shared" si="29"/>
        <v>14</v>
      </c>
      <c r="E283" t="str">
        <f t="shared" si="30"/>
        <v>NIT</v>
      </c>
    </row>
    <row r="284" spans="1:5" x14ac:dyDescent="0.25">
      <c r="A284" s="1" t="s">
        <v>302</v>
      </c>
      <c r="B284" t="s">
        <v>303</v>
      </c>
      <c r="C284" t="str">
        <f>Tabla4[[#This Row],[NIT]]</f>
        <v>06131009871011</v>
      </c>
      <c r="D284">
        <f t="shared" si="29"/>
        <v>14</v>
      </c>
      <c r="E284" t="str">
        <f t="shared" si="30"/>
        <v>NIT</v>
      </c>
    </row>
    <row r="285" spans="1:5" x14ac:dyDescent="0.25">
      <c r="A285" s="1" t="s">
        <v>304</v>
      </c>
      <c r="B285" t="s">
        <v>305</v>
      </c>
      <c r="C285" t="str">
        <f>Tabla4[[#This Row],[NIT]]</f>
        <v>06142707041014</v>
      </c>
      <c r="D285">
        <f t="shared" si="29"/>
        <v>14</v>
      </c>
      <c r="E285" t="str">
        <f t="shared" si="30"/>
        <v>NIT</v>
      </c>
    </row>
    <row r="286" spans="1:5" x14ac:dyDescent="0.25">
      <c r="A286" s="1" t="s">
        <v>306</v>
      </c>
      <c r="B286" t="s">
        <v>307</v>
      </c>
      <c r="C286" t="str">
        <f>Tabla4[[#This Row],[NIT]]</f>
        <v>06141301211036</v>
      </c>
      <c r="D286">
        <f t="shared" si="29"/>
        <v>14</v>
      </c>
      <c r="E286" t="str">
        <f t="shared" si="30"/>
        <v>NIT</v>
      </c>
    </row>
    <row r="287" spans="1:5" x14ac:dyDescent="0.25">
      <c r="A287" s="1" t="s">
        <v>308</v>
      </c>
      <c r="B287" t="s">
        <v>309</v>
      </c>
      <c r="C287" t="str">
        <f>Tabla4[[#This Row],[NIT]]</f>
        <v>06141303971062</v>
      </c>
      <c r="D287">
        <f t="shared" si="29"/>
        <v>14</v>
      </c>
      <c r="E287" t="str">
        <f t="shared" si="30"/>
        <v>NIT</v>
      </c>
    </row>
    <row r="288" spans="1:5" x14ac:dyDescent="0.25">
      <c r="A288" s="1" t="s">
        <v>310</v>
      </c>
      <c r="B288" t="s">
        <v>311</v>
      </c>
      <c r="C288" t="str">
        <f>Tabla4[[#This Row],[NIT]]</f>
        <v>05170210550016</v>
      </c>
      <c r="D288">
        <f t="shared" si="29"/>
        <v>14</v>
      </c>
      <c r="E288" t="str">
        <f t="shared" si="30"/>
        <v>NIT</v>
      </c>
    </row>
    <row r="289" spans="1:5" x14ac:dyDescent="0.25">
      <c r="A289" s="1" t="s">
        <v>312</v>
      </c>
      <c r="B289" t="s">
        <v>313</v>
      </c>
      <c r="C289" t="str">
        <f>Tabla4[[#This Row],[NIT]]</f>
        <v>14142802851016</v>
      </c>
      <c r="D289">
        <f t="shared" si="29"/>
        <v>14</v>
      </c>
      <c r="E289" t="str">
        <f t="shared" si="30"/>
        <v>NIT</v>
      </c>
    </row>
    <row r="290" spans="1:5" x14ac:dyDescent="0.25">
      <c r="A290" s="1" t="s">
        <v>314</v>
      </c>
      <c r="B290" t="s">
        <v>315</v>
      </c>
      <c r="C290" t="str">
        <f>Tabla4[[#This Row],[NIT]]</f>
        <v>06141603781265</v>
      </c>
      <c r="D290">
        <f t="shared" si="29"/>
        <v>14</v>
      </c>
      <c r="E290" t="str">
        <f t="shared" si="30"/>
        <v>NIT</v>
      </c>
    </row>
    <row r="291" spans="1:5" x14ac:dyDescent="0.25">
      <c r="A291" s="1" t="s">
        <v>316</v>
      </c>
      <c r="B291" t="s">
        <v>317</v>
      </c>
      <c r="C291" t="str">
        <f>Tabla4[[#This Row],[NIT]]</f>
        <v>14163101061010</v>
      </c>
      <c r="D291">
        <f t="shared" si="29"/>
        <v>14</v>
      </c>
      <c r="E291" t="str">
        <f t="shared" si="30"/>
        <v>NIT</v>
      </c>
    </row>
    <row r="292" spans="1:5" x14ac:dyDescent="0.25">
      <c r="A292" s="1" t="s">
        <v>318</v>
      </c>
      <c r="B292" t="s">
        <v>319</v>
      </c>
      <c r="C292" t="str">
        <f>Tabla4[[#This Row],[NIT]]</f>
        <v>03152008711033</v>
      </c>
      <c r="D292">
        <f t="shared" si="29"/>
        <v>14</v>
      </c>
      <c r="E292" t="str">
        <f t="shared" si="30"/>
        <v>NIT</v>
      </c>
    </row>
    <row r="293" spans="1:5" x14ac:dyDescent="0.25">
      <c r="A293" s="1" t="s">
        <v>320</v>
      </c>
      <c r="B293" t="s">
        <v>321</v>
      </c>
      <c r="C293" t="str">
        <f>Tabla4[[#This Row],[NIT]]</f>
        <v>06141903570090</v>
      </c>
      <c r="D293">
        <f t="shared" si="29"/>
        <v>14</v>
      </c>
      <c r="E293" t="str">
        <f t="shared" si="30"/>
        <v>NIT</v>
      </c>
    </row>
    <row r="294" spans="1:5" x14ac:dyDescent="0.25">
      <c r="A294" s="1" t="s">
        <v>8162</v>
      </c>
      <c r="B294" t="s">
        <v>322</v>
      </c>
      <c r="C294" t="str">
        <f>Tabla4[[#This Row],[NIT]]</f>
        <v>018717409</v>
      </c>
      <c r="D294">
        <f t="shared" si="29"/>
        <v>9</v>
      </c>
      <c r="E294" t="str">
        <f t="shared" si="30"/>
        <v>DUI</v>
      </c>
    </row>
    <row r="295" spans="1:5" x14ac:dyDescent="0.25">
      <c r="A295" s="1" t="s">
        <v>323</v>
      </c>
      <c r="B295" t="s">
        <v>324</v>
      </c>
      <c r="C295" t="str">
        <f>Tabla4[[#This Row],[NIT]]</f>
        <v>06142505771037</v>
      </c>
      <c r="D295">
        <f t="shared" si="29"/>
        <v>14</v>
      </c>
      <c r="E295" t="str">
        <f t="shared" si="30"/>
        <v>NIT</v>
      </c>
    </row>
    <row r="296" spans="1:5" x14ac:dyDescent="0.25">
      <c r="A296" s="1" t="s">
        <v>325</v>
      </c>
      <c r="B296" t="s">
        <v>326</v>
      </c>
      <c r="C296" t="str">
        <f>Tabla4[[#This Row],[NIT]]</f>
        <v>06142809670057</v>
      </c>
      <c r="D296">
        <f t="shared" si="29"/>
        <v>14</v>
      </c>
      <c r="E296" t="str">
        <f t="shared" si="30"/>
        <v>NIT</v>
      </c>
    </row>
    <row r="297" spans="1:5" x14ac:dyDescent="0.25">
      <c r="A297" s="1" t="s">
        <v>327</v>
      </c>
      <c r="B297" t="s">
        <v>328</v>
      </c>
      <c r="C297" t="str">
        <f>Tabla4[[#This Row],[NIT]]</f>
        <v>06140512181021</v>
      </c>
      <c r="D297">
        <f t="shared" si="29"/>
        <v>14</v>
      </c>
      <c r="E297" t="str">
        <f t="shared" si="30"/>
        <v>NIT</v>
      </c>
    </row>
    <row r="298" spans="1:5" x14ac:dyDescent="0.25">
      <c r="A298" s="1" t="s">
        <v>329</v>
      </c>
      <c r="B298" t="s">
        <v>330</v>
      </c>
      <c r="C298" t="str">
        <f>Tabla4[[#This Row],[NIT]]</f>
        <v>02101405101015</v>
      </c>
      <c r="D298">
        <f t="shared" si="29"/>
        <v>14</v>
      </c>
      <c r="E298" t="str">
        <f t="shared" si="30"/>
        <v>NIT</v>
      </c>
    </row>
    <row r="299" spans="1:5" x14ac:dyDescent="0.25">
      <c r="A299" s="1" t="s">
        <v>8204</v>
      </c>
      <c r="B299" t="s">
        <v>332</v>
      </c>
      <c r="C299" t="str">
        <f>Tabla4[[#This Row],[NIT]]</f>
        <v>042098015</v>
      </c>
      <c r="D299">
        <f t="shared" si="29"/>
        <v>9</v>
      </c>
      <c r="E299" t="str">
        <f t="shared" si="30"/>
        <v>DUI</v>
      </c>
    </row>
    <row r="300" spans="1:5" x14ac:dyDescent="0.25">
      <c r="A300" s="1" t="s">
        <v>333</v>
      </c>
      <c r="B300" t="s">
        <v>334</v>
      </c>
      <c r="C300" t="str">
        <f>Tabla4[[#This Row],[NIT]]</f>
        <v>06140607941015</v>
      </c>
      <c r="D300">
        <f t="shared" ref="D300:D363" si="31">LEN(C300)</f>
        <v>14</v>
      </c>
      <c r="E300" t="str">
        <f t="shared" si="30"/>
        <v>NIT</v>
      </c>
    </row>
    <row r="301" spans="1:5" x14ac:dyDescent="0.25">
      <c r="A301" s="1" t="s">
        <v>335</v>
      </c>
      <c r="B301" t="s">
        <v>336</v>
      </c>
      <c r="C301" t="str">
        <f>Tabla4[[#This Row],[NIT]]</f>
        <v>06060505741018</v>
      </c>
      <c r="D301">
        <f t="shared" si="31"/>
        <v>14</v>
      </c>
      <c r="E301" t="str">
        <f t="shared" ref="E301:E364" si="32">IF(D301=14,"NIT",IF(D301=9,"DUI"," "))</f>
        <v>NIT</v>
      </c>
    </row>
    <row r="302" spans="1:5" x14ac:dyDescent="0.25">
      <c r="A302" s="1" t="s">
        <v>337</v>
      </c>
      <c r="B302" t="s">
        <v>338</v>
      </c>
      <c r="C302" t="str">
        <f>Tabla4[[#This Row],[NIT]]</f>
        <v>06140702201061</v>
      </c>
      <c r="D302">
        <f t="shared" si="31"/>
        <v>14</v>
      </c>
      <c r="E302" t="str">
        <f t="shared" si="32"/>
        <v>NIT</v>
      </c>
    </row>
    <row r="303" spans="1:5" x14ac:dyDescent="0.25">
      <c r="A303" s="1" t="s">
        <v>339</v>
      </c>
      <c r="B303" t="s">
        <v>340</v>
      </c>
      <c r="C303" t="str">
        <f>Tabla4[[#This Row],[NIT]]</f>
        <v>06071703171016</v>
      </c>
      <c r="D303">
        <f t="shared" si="31"/>
        <v>14</v>
      </c>
      <c r="E303" t="str">
        <f t="shared" si="32"/>
        <v>NIT</v>
      </c>
    </row>
    <row r="304" spans="1:5" x14ac:dyDescent="0.25">
      <c r="A304" s="1" t="s">
        <v>341</v>
      </c>
      <c r="B304" t="s">
        <v>342</v>
      </c>
      <c r="C304" t="str">
        <f>Tabla4[[#This Row],[NIT]]</f>
        <v>06140306711219</v>
      </c>
      <c r="D304">
        <f t="shared" si="31"/>
        <v>14</v>
      </c>
      <c r="E304" t="str">
        <f t="shared" si="32"/>
        <v>NIT</v>
      </c>
    </row>
    <row r="305" spans="1:5" x14ac:dyDescent="0.25">
      <c r="A305" s="1" t="s">
        <v>343</v>
      </c>
      <c r="B305" t="s">
        <v>344</v>
      </c>
      <c r="C305" t="str">
        <f>Tabla4[[#This Row],[NIT]]</f>
        <v>08192306811024</v>
      </c>
      <c r="D305">
        <f t="shared" si="31"/>
        <v>14</v>
      </c>
      <c r="E305" t="str">
        <f t="shared" si="32"/>
        <v>NIT</v>
      </c>
    </row>
    <row r="306" spans="1:5" x14ac:dyDescent="0.25">
      <c r="A306" s="1" t="s">
        <v>8166</v>
      </c>
      <c r="B306" t="s">
        <v>345</v>
      </c>
      <c r="C306" t="str">
        <f>Tabla4[[#This Row],[NIT]]</f>
        <v>007419331</v>
      </c>
      <c r="D306">
        <f t="shared" si="31"/>
        <v>9</v>
      </c>
      <c r="E306" t="str">
        <f t="shared" si="32"/>
        <v>DUI</v>
      </c>
    </row>
    <row r="307" spans="1:5" x14ac:dyDescent="0.25">
      <c r="A307" s="1" t="s">
        <v>346</v>
      </c>
      <c r="B307" t="s">
        <v>347</v>
      </c>
      <c r="C307" t="str">
        <f>Tabla4[[#This Row],[NIT]]</f>
        <v>06141106041029</v>
      </c>
      <c r="D307">
        <f t="shared" si="31"/>
        <v>14</v>
      </c>
      <c r="E307" t="str">
        <f t="shared" si="32"/>
        <v>NIT</v>
      </c>
    </row>
    <row r="308" spans="1:5" x14ac:dyDescent="0.25">
      <c r="A308" s="1" t="s">
        <v>348</v>
      </c>
      <c r="B308" t="s">
        <v>349</v>
      </c>
      <c r="C308" t="str">
        <f>Tabla4[[#This Row],[NIT]]</f>
        <v>06171810610025</v>
      </c>
      <c r="D308">
        <f t="shared" si="31"/>
        <v>14</v>
      </c>
      <c r="E308" t="str">
        <f t="shared" si="32"/>
        <v>NIT</v>
      </c>
    </row>
    <row r="309" spans="1:5" x14ac:dyDescent="0.25">
      <c r="A309" s="1" t="s">
        <v>350</v>
      </c>
      <c r="B309" t="s">
        <v>351</v>
      </c>
      <c r="C309" t="str">
        <f>Tabla4[[#This Row],[NIT]]</f>
        <v>14160704530017</v>
      </c>
      <c r="D309">
        <f t="shared" si="31"/>
        <v>14</v>
      </c>
      <c r="E309" t="str">
        <f t="shared" si="32"/>
        <v>NIT</v>
      </c>
    </row>
    <row r="310" spans="1:5" x14ac:dyDescent="0.25">
      <c r="A310" s="1" t="s">
        <v>352</v>
      </c>
      <c r="B310" t="s">
        <v>353</v>
      </c>
      <c r="C310" t="str">
        <f>Tabla4[[#This Row],[NIT]]</f>
        <v>14151604721012</v>
      </c>
      <c r="D310">
        <f t="shared" si="31"/>
        <v>14</v>
      </c>
      <c r="E310" t="str">
        <f t="shared" si="32"/>
        <v>NIT</v>
      </c>
    </row>
    <row r="311" spans="1:5" x14ac:dyDescent="0.25">
      <c r="A311" s="1" t="s">
        <v>8189</v>
      </c>
      <c r="B311" t="s">
        <v>355</v>
      </c>
      <c r="C311" t="str">
        <f>Tabla4[[#This Row],[NIT]]</f>
        <v>027776787</v>
      </c>
      <c r="D311">
        <f t="shared" si="31"/>
        <v>9</v>
      </c>
      <c r="E311" t="str">
        <f t="shared" si="32"/>
        <v>DUI</v>
      </c>
    </row>
    <row r="312" spans="1:5" x14ac:dyDescent="0.25">
      <c r="A312" s="1" t="s">
        <v>356</v>
      </c>
      <c r="B312" t="s">
        <v>357</v>
      </c>
      <c r="C312" t="str">
        <f>Tabla4[[#This Row],[NIT]]</f>
        <v>13042809881018</v>
      </c>
      <c r="D312">
        <f t="shared" si="31"/>
        <v>14</v>
      </c>
      <c r="E312" t="str">
        <f t="shared" si="32"/>
        <v>NIT</v>
      </c>
    </row>
    <row r="313" spans="1:5" x14ac:dyDescent="0.25">
      <c r="A313" s="1" t="s">
        <v>358</v>
      </c>
      <c r="B313" t="s">
        <v>359</v>
      </c>
      <c r="C313" t="str">
        <f>Tabla4[[#This Row],[NIT]]</f>
        <v>12172302081019</v>
      </c>
      <c r="D313">
        <f t="shared" si="31"/>
        <v>14</v>
      </c>
      <c r="E313" t="str">
        <f t="shared" si="32"/>
        <v>NIT</v>
      </c>
    </row>
    <row r="314" spans="1:5" x14ac:dyDescent="0.25">
      <c r="A314" s="1" t="s">
        <v>360</v>
      </c>
      <c r="B314" t="s">
        <v>361</v>
      </c>
      <c r="C314" t="str">
        <f>Tabla4[[#This Row],[NIT]]</f>
        <v>13122911771028</v>
      </c>
      <c r="D314">
        <f t="shared" si="31"/>
        <v>14</v>
      </c>
      <c r="E314" t="str">
        <f t="shared" si="32"/>
        <v>NIT</v>
      </c>
    </row>
    <row r="315" spans="1:5" x14ac:dyDescent="0.25">
      <c r="A315" s="1" t="s">
        <v>362</v>
      </c>
      <c r="B315" t="s">
        <v>363</v>
      </c>
      <c r="C315" t="str">
        <f>Tabla4[[#This Row],[NIT]]</f>
        <v>06142205931016</v>
      </c>
      <c r="D315">
        <f t="shared" si="31"/>
        <v>14</v>
      </c>
      <c r="E315" t="str">
        <f t="shared" si="32"/>
        <v>NIT</v>
      </c>
    </row>
    <row r="316" spans="1:5" x14ac:dyDescent="0.25">
      <c r="A316" s="1" t="s">
        <v>364</v>
      </c>
      <c r="B316" t="s">
        <v>365</v>
      </c>
      <c r="C316" t="str">
        <f>Tabla4[[#This Row],[NIT]]</f>
        <v>05121306771027</v>
      </c>
      <c r="D316">
        <f t="shared" si="31"/>
        <v>14</v>
      </c>
      <c r="E316" t="str">
        <f t="shared" si="32"/>
        <v>NIT</v>
      </c>
    </row>
    <row r="317" spans="1:5" x14ac:dyDescent="0.25">
      <c r="A317" s="1" t="s">
        <v>366</v>
      </c>
      <c r="B317" t="s">
        <v>367</v>
      </c>
      <c r="C317" t="str">
        <f>Tabla4[[#This Row],[NIT]]</f>
        <v>05142111821063</v>
      </c>
      <c r="D317">
        <f t="shared" si="31"/>
        <v>14</v>
      </c>
      <c r="E317" t="str">
        <f t="shared" si="32"/>
        <v>NIT</v>
      </c>
    </row>
    <row r="318" spans="1:5" x14ac:dyDescent="0.25">
      <c r="A318" s="1" t="s">
        <v>368</v>
      </c>
      <c r="B318" t="s">
        <v>369</v>
      </c>
      <c r="C318" t="str">
        <f>Tabla4[[#This Row],[NIT]]</f>
        <v>05090609380010</v>
      </c>
      <c r="D318">
        <f t="shared" si="31"/>
        <v>14</v>
      </c>
      <c r="E318" t="str">
        <f t="shared" si="32"/>
        <v>NIT</v>
      </c>
    </row>
    <row r="319" spans="1:5" x14ac:dyDescent="0.25">
      <c r="A319" s="1" t="s">
        <v>370</v>
      </c>
      <c r="B319" t="s">
        <v>371</v>
      </c>
      <c r="C319" t="str">
        <f>Tabla4[[#This Row],[NIT]]</f>
        <v>05152903721017</v>
      </c>
      <c r="D319">
        <f t="shared" si="31"/>
        <v>14</v>
      </c>
      <c r="E319" t="str">
        <f t="shared" si="32"/>
        <v>NIT</v>
      </c>
    </row>
    <row r="320" spans="1:5" x14ac:dyDescent="0.25">
      <c r="A320" s="1" t="s">
        <v>372</v>
      </c>
      <c r="B320" t="s">
        <v>373</v>
      </c>
      <c r="C320" t="str">
        <f>Tabla4[[#This Row],[NIT]]</f>
        <v>05122303871053</v>
      </c>
      <c r="D320">
        <f t="shared" si="31"/>
        <v>14</v>
      </c>
      <c r="E320" t="str">
        <f t="shared" si="32"/>
        <v>NIT</v>
      </c>
    </row>
    <row r="321" spans="1:5" x14ac:dyDescent="0.25">
      <c r="A321" s="1" t="s">
        <v>374</v>
      </c>
      <c r="B321" t="s">
        <v>375</v>
      </c>
      <c r="C321" t="str">
        <f>Tabla4[[#This Row],[NIT]]</f>
        <v>05152607831028</v>
      </c>
      <c r="D321">
        <f t="shared" si="31"/>
        <v>14</v>
      </c>
      <c r="E321" t="str">
        <f t="shared" si="32"/>
        <v>NIT</v>
      </c>
    </row>
    <row r="322" spans="1:5" x14ac:dyDescent="0.25">
      <c r="A322" s="1" t="s">
        <v>376</v>
      </c>
      <c r="B322" t="s">
        <v>377</v>
      </c>
      <c r="C322" t="str">
        <f>Tabla4[[#This Row],[NIT]]</f>
        <v>12171003240016</v>
      </c>
      <c r="D322">
        <f t="shared" si="31"/>
        <v>14</v>
      </c>
      <c r="E322" t="str">
        <f t="shared" si="32"/>
        <v>NIT</v>
      </c>
    </row>
    <row r="323" spans="1:5" x14ac:dyDescent="0.25">
      <c r="A323" s="1" t="s">
        <v>378</v>
      </c>
      <c r="B323" t="s">
        <v>379</v>
      </c>
      <c r="C323" t="str">
        <f>Tabla4[[#This Row],[NIT]]</f>
        <v>05220404181015</v>
      </c>
      <c r="D323">
        <f t="shared" si="31"/>
        <v>14</v>
      </c>
      <c r="E323" t="str">
        <f t="shared" si="32"/>
        <v>NIT</v>
      </c>
    </row>
    <row r="324" spans="1:5" x14ac:dyDescent="0.25">
      <c r="A324" s="1" t="s">
        <v>380</v>
      </c>
      <c r="B324" t="s">
        <v>381</v>
      </c>
      <c r="C324" t="str">
        <f>Tabla4[[#This Row],[NIT]]</f>
        <v>05112305961010</v>
      </c>
      <c r="D324">
        <f t="shared" si="31"/>
        <v>14</v>
      </c>
      <c r="E324" t="str">
        <f t="shared" si="32"/>
        <v>NIT</v>
      </c>
    </row>
    <row r="325" spans="1:5" x14ac:dyDescent="0.25">
      <c r="A325" s="1" t="s">
        <v>382</v>
      </c>
      <c r="B325" t="s">
        <v>383</v>
      </c>
      <c r="C325" t="str">
        <f>Tabla4[[#This Row],[NIT]]</f>
        <v>02102001171016</v>
      </c>
      <c r="D325">
        <f t="shared" si="31"/>
        <v>14</v>
      </c>
      <c r="E325" t="str">
        <f t="shared" si="32"/>
        <v>NIT</v>
      </c>
    </row>
    <row r="326" spans="1:5" x14ac:dyDescent="0.25">
      <c r="A326" s="1" t="s">
        <v>384</v>
      </c>
      <c r="B326" t="s">
        <v>385</v>
      </c>
      <c r="C326" t="str">
        <f>Tabla4[[#This Row],[NIT]]</f>
        <v>07012305640010</v>
      </c>
      <c r="D326">
        <f t="shared" si="31"/>
        <v>14</v>
      </c>
      <c r="E326" t="str">
        <f t="shared" si="32"/>
        <v>NIT</v>
      </c>
    </row>
    <row r="327" spans="1:5" x14ac:dyDescent="0.25">
      <c r="A327" s="1" t="s">
        <v>386</v>
      </c>
      <c r="B327" t="s">
        <v>387</v>
      </c>
      <c r="C327" t="str">
        <f>Tabla4[[#This Row],[NIT]]</f>
        <v>13041107821012</v>
      </c>
      <c r="D327">
        <f t="shared" si="31"/>
        <v>14</v>
      </c>
      <c r="E327" t="str">
        <f t="shared" si="32"/>
        <v>NIT</v>
      </c>
    </row>
    <row r="328" spans="1:5" x14ac:dyDescent="0.25">
      <c r="A328" s="1" t="s">
        <v>388</v>
      </c>
      <c r="B328" t="s">
        <v>389</v>
      </c>
      <c r="C328" t="str">
        <f>Tabla4[[#This Row],[NIT]]</f>
        <v>06141307951066</v>
      </c>
      <c r="D328">
        <f t="shared" si="31"/>
        <v>14</v>
      </c>
      <c r="E328" t="str">
        <f t="shared" si="32"/>
        <v>NIT</v>
      </c>
    </row>
    <row r="329" spans="1:5" x14ac:dyDescent="0.25">
      <c r="A329" s="1" t="s">
        <v>390</v>
      </c>
      <c r="B329" t="s">
        <v>391</v>
      </c>
      <c r="C329" t="str">
        <f>Tabla4[[#This Row],[NIT]]</f>
        <v>06140808771088</v>
      </c>
      <c r="D329">
        <f t="shared" si="31"/>
        <v>14</v>
      </c>
      <c r="E329" t="str">
        <f t="shared" si="32"/>
        <v>NIT</v>
      </c>
    </row>
    <row r="330" spans="1:5" x14ac:dyDescent="0.25">
      <c r="A330" s="1" t="s">
        <v>392</v>
      </c>
      <c r="B330" t="s">
        <v>393</v>
      </c>
      <c r="C330" t="str">
        <f>Tabla4[[#This Row],[NIT]]</f>
        <v>06140603001042</v>
      </c>
      <c r="D330">
        <f t="shared" si="31"/>
        <v>14</v>
      </c>
      <c r="E330" t="str">
        <f t="shared" si="32"/>
        <v>NIT</v>
      </c>
    </row>
    <row r="331" spans="1:5" x14ac:dyDescent="0.25">
      <c r="A331" s="1" t="s">
        <v>394</v>
      </c>
      <c r="B331" t="s">
        <v>395</v>
      </c>
      <c r="C331" t="str">
        <f>Tabla4[[#This Row],[NIT]]</f>
        <v>03151806650017</v>
      </c>
      <c r="D331">
        <f t="shared" si="31"/>
        <v>14</v>
      </c>
      <c r="E331" t="str">
        <f t="shared" si="32"/>
        <v>NIT</v>
      </c>
    </row>
    <row r="332" spans="1:5" x14ac:dyDescent="0.25">
      <c r="A332" s="1" t="s">
        <v>396</v>
      </c>
      <c r="B332" t="s">
        <v>397</v>
      </c>
      <c r="C332" t="str">
        <f>Tabla4[[#This Row],[NIT]]</f>
        <v>04070910701021</v>
      </c>
      <c r="D332">
        <f t="shared" si="31"/>
        <v>14</v>
      </c>
      <c r="E332" t="str">
        <f t="shared" si="32"/>
        <v>NIT</v>
      </c>
    </row>
    <row r="333" spans="1:5" x14ac:dyDescent="0.25">
      <c r="A333" s="1" t="s">
        <v>398</v>
      </c>
      <c r="B333" t="s">
        <v>399</v>
      </c>
      <c r="C333" t="str">
        <f>Tabla4[[#This Row],[NIT]]</f>
        <v>14122009691015</v>
      </c>
      <c r="D333">
        <f t="shared" si="31"/>
        <v>14</v>
      </c>
      <c r="E333" t="str">
        <f t="shared" si="32"/>
        <v>NIT</v>
      </c>
    </row>
    <row r="334" spans="1:5" x14ac:dyDescent="0.25">
      <c r="A334" s="1" t="s">
        <v>400</v>
      </c>
      <c r="B334" t="s">
        <v>401</v>
      </c>
      <c r="C334" t="str">
        <f>Tabla4[[#This Row],[NIT]]</f>
        <v>06142901620166</v>
      </c>
      <c r="D334">
        <f t="shared" si="31"/>
        <v>14</v>
      </c>
      <c r="E334" t="str">
        <f t="shared" si="32"/>
        <v>NIT</v>
      </c>
    </row>
    <row r="335" spans="1:5" x14ac:dyDescent="0.25">
      <c r="A335" s="1" t="s">
        <v>402</v>
      </c>
      <c r="B335" t="s">
        <v>403</v>
      </c>
      <c r="C335" t="str">
        <f>Tabla4[[#This Row],[NIT]]</f>
        <v>06143004931090</v>
      </c>
      <c r="D335">
        <f t="shared" si="31"/>
        <v>14</v>
      </c>
      <c r="E335" t="str">
        <f t="shared" si="32"/>
        <v>NIT</v>
      </c>
    </row>
    <row r="336" spans="1:5" x14ac:dyDescent="0.25">
      <c r="A336" s="1" t="s">
        <v>404</v>
      </c>
      <c r="B336" t="s">
        <v>405</v>
      </c>
      <c r="C336" t="str">
        <f>Tabla4[[#This Row],[NIT]]</f>
        <v>01081612781038</v>
      </c>
      <c r="D336">
        <f t="shared" si="31"/>
        <v>14</v>
      </c>
      <c r="E336" t="str">
        <f t="shared" si="32"/>
        <v>NIT</v>
      </c>
    </row>
    <row r="337" spans="1:5" x14ac:dyDescent="0.25">
      <c r="A337" s="1" t="s">
        <v>406</v>
      </c>
      <c r="B337" t="s">
        <v>407</v>
      </c>
      <c r="C337" t="str">
        <f>Tabla4[[#This Row],[NIT]]</f>
        <v>03071501681020</v>
      </c>
      <c r="D337">
        <f t="shared" si="31"/>
        <v>14</v>
      </c>
      <c r="E337" t="str">
        <f t="shared" si="32"/>
        <v>NIT</v>
      </c>
    </row>
    <row r="338" spans="1:5" x14ac:dyDescent="0.25">
      <c r="A338" s="1" t="s">
        <v>408</v>
      </c>
      <c r="B338" t="s">
        <v>409</v>
      </c>
      <c r="C338" t="str">
        <f>Tabla4[[#This Row],[NIT]]</f>
        <v>14122701570014</v>
      </c>
      <c r="D338">
        <f t="shared" si="31"/>
        <v>14</v>
      </c>
      <c r="E338" t="str">
        <f t="shared" si="32"/>
        <v>NIT</v>
      </c>
    </row>
    <row r="339" spans="1:5" x14ac:dyDescent="0.25">
      <c r="A339" s="1" t="s">
        <v>410</v>
      </c>
      <c r="B339" t="s">
        <v>411</v>
      </c>
      <c r="C339" t="str">
        <f>Tabla4[[#This Row],[NIT]]</f>
        <v>01081707741019</v>
      </c>
      <c r="D339">
        <f t="shared" si="31"/>
        <v>14</v>
      </c>
      <c r="E339" t="str">
        <f t="shared" si="32"/>
        <v>NIT</v>
      </c>
    </row>
    <row r="340" spans="1:5" x14ac:dyDescent="0.25">
      <c r="A340" s="1" t="s">
        <v>412</v>
      </c>
      <c r="B340" t="s">
        <v>413</v>
      </c>
      <c r="C340" t="str">
        <f>Tabla4[[#This Row],[NIT]]</f>
        <v>06142301201053</v>
      </c>
      <c r="D340">
        <f t="shared" si="31"/>
        <v>14</v>
      </c>
      <c r="E340" t="str">
        <f t="shared" si="32"/>
        <v>NIT</v>
      </c>
    </row>
    <row r="341" spans="1:5" x14ac:dyDescent="0.25">
      <c r="A341" s="1" t="s">
        <v>414</v>
      </c>
      <c r="B341" t="s">
        <v>415</v>
      </c>
      <c r="C341" t="str">
        <f>Tabla4[[#This Row],[NIT]]</f>
        <v>02102006550025</v>
      </c>
      <c r="D341">
        <f t="shared" si="31"/>
        <v>14</v>
      </c>
      <c r="E341" t="str">
        <f t="shared" si="32"/>
        <v>NIT</v>
      </c>
    </row>
    <row r="342" spans="1:5" x14ac:dyDescent="0.25">
      <c r="A342" s="1" t="s">
        <v>416</v>
      </c>
      <c r="B342" t="s">
        <v>417</v>
      </c>
      <c r="C342" t="str">
        <f>Tabla4[[#This Row],[NIT]]</f>
        <v>05021203781011</v>
      </c>
      <c r="D342">
        <f t="shared" si="31"/>
        <v>14</v>
      </c>
      <c r="E342" t="str">
        <f t="shared" si="32"/>
        <v>NIT</v>
      </c>
    </row>
    <row r="343" spans="1:5" x14ac:dyDescent="0.25">
      <c r="A343" s="1" t="s">
        <v>418</v>
      </c>
      <c r="B343" t="s">
        <v>419</v>
      </c>
      <c r="C343" t="str">
        <f>Tabla4[[#This Row],[NIT]]</f>
        <v>12172904751074</v>
      </c>
      <c r="D343">
        <f t="shared" si="31"/>
        <v>14</v>
      </c>
      <c r="E343" t="str">
        <f t="shared" si="32"/>
        <v>NIT</v>
      </c>
    </row>
    <row r="344" spans="1:5" x14ac:dyDescent="0.25">
      <c r="A344" s="1" t="s">
        <v>420</v>
      </c>
      <c r="B344" t="s">
        <v>421</v>
      </c>
      <c r="C344" t="str">
        <f>Tabla4[[#This Row],[NIT]]</f>
        <v>06140507171026</v>
      </c>
      <c r="D344">
        <f t="shared" si="31"/>
        <v>14</v>
      </c>
      <c r="E344" t="str">
        <f t="shared" si="32"/>
        <v>NIT</v>
      </c>
    </row>
    <row r="345" spans="1:5" x14ac:dyDescent="0.25">
      <c r="A345" s="1" t="s">
        <v>422</v>
      </c>
      <c r="B345" t="s">
        <v>423</v>
      </c>
      <c r="C345" t="str">
        <f>Tabla4[[#This Row],[NIT]]</f>
        <v>11232507791050</v>
      </c>
      <c r="D345">
        <f t="shared" si="31"/>
        <v>14</v>
      </c>
      <c r="E345" t="str">
        <f t="shared" si="32"/>
        <v>NIT</v>
      </c>
    </row>
    <row r="346" spans="1:5" x14ac:dyDescent="0.25">
      <c r="A346" s="1" t="s">
        <v>424</v>
      </c>
      <c r="B346" t="s">
        <v>425</v>
      </c>
      <c r="C346" t="str">
        <f>Tabla4[[#This Row],[NIT]]</f>
        <v>11080503400019</v>
      </c>
      <c r="D346">
        <f t="shared" si="31"/>
        <v>14</v>
      </c>
      <c r="E346" t="str">
        <f t="shared" si="32"/>
        <v>NIT</v>
      </c>
    </row>
    <row r="347" spans="1:5" x14ac:dyDescent="0.25">
      <c r="A347" s="1" t="s">
        <v>8161</v>
      </c>
      <c r="B347" t="s">
        <v>426</v>
      </c>
      <c r="C347" t="str">
        <f>Tabla4[[#This Row],[NIT]]</f>
        <v>027009790</v>
      </c>
      <c r="D347">
        <f t="shared" si="31"/>
        <v>9</v>
      </c>
      <c r="E347" t="str">
        <f t="shared" si="32"/>
        <v>DUI</v>
      </c>
    </row>
    <row r="348" spans="1:5" x14ac:dyDescent="0.25">
      <c r="A348" s="1" t="s">
        <v>427</v>
      </c>
      <c r="B348" t="s">
        <v>428</v>
      </c>
      <c r="C348" t="str">
        <f>Tabla4[[#This Row],[NIT]]</f>
        <v>03152701651010</v>
      </c>
      <c r="D348">
        <f t="shared" si="31"/>
        <v>14</v>
      </c>
      <c r="E348" t="str">
        <f t="shared" si="32"/>
        <v>NIT</v>
      </c>
    </row>
    <row r="349" spans="1:5" x14ac:dyDescent="0.25">
      <c r="A349" s="1" t="s">
        <v>429</v>
      </c>
      <c r="B349" t="s">
        <v>430</v>
      </c>
      <c r="C349" t="str">
        <f>Tabla4[[#This Row],[NIT]]</f>
        <v>12171202881011</v>
      </c>
      <c r="D349">
        <f t="shared" si="31"/>
        <v>14</v>
      </c>
      <c r="E349" t="str">
        <f t="shared" si="32"/>
        <v>NIT</v>
      </c>
    </row>
    <row r="350" spans="1:5" x14ac:dyDescent="0.25">
      <c r="A350" s="1" t="s">
        <v>431</v>
      </c>
      <c r="B350" t="s">
        <v>432</v>
      </c>
      <c r="C350" t="str">
        <f>Tabla4[[#This Row],[NIT]]</f>
        <v>08181906761010</v>
      </c>
      <c r="D350">
        <f t="shared" si="31"/>
        <v>14</v>
      </c>
      <c r="E350" t="str">
        <f t="shared" si="32"/>
        <v>NIT</v>
      </c>
    </row>
    <row r="351" spans="1:5" x14ac:dyDescent="0.25">
      <c r="A351" s="1" t="s">
        <v>433</v>
      </c>
      <c r="B351" t="s">
        <v>434</v>
      </c>
      <c r="C351" t="str">
        <f>Tabla4[[#This Row],[NIT]]</f>
        <v>06130407761017</v>
      </c>
      <c r="D351">
        <f t="shared" si="31"/>
        <v>14</v>
      </c>
      <c r="E351" t="str">
        <f t="shared" si="32"/>
        <v>NIT</v>
      </c>
    </row>
    <row r="352" spans="1:5" x14ac:dyDescent="0.25">
      <c r="A352" s="1" t="s">
        <v>435</v>
      </c>
      <c r="B352" t="s">
        <v>436</v>
      </c>
      <c r="C352" t="str">
        <f>Tabla4[[#This Row],[NIT]]</f>
        <v>06141802781118</v>
      </c>
      <c r="D352">
        <f t="shared" si="31"/>
        <v>14</v>
      </c>
      <c r="E352" t="str">
        <f t="shared" si="32"/>
        <v>NIT</v>
      </c>
    </row>
    <row r="353" spans="1:5" x14ac:dyDescent="0.25">
      <c r="A353" s="1" t="s">
        <v>437</v>
      </c>
      <c r="B353" t="s">
        <v>438</v>
      </c>
      <c r="C353" t="str">
        <f>Tabla4[[#This Row],[NIT]]</f>
        <v>06140706460139</v>
      </c>
      <c r="D353">
        <f t="shared" si="31"/>
        <v>14</v>
      </c>
      <c r="E353" t="str">
        <f t="shared" si="32"/>
        <v>NIT</v>
      </c>
    </row>
    <row r="354" spans="1:5" x14ac:dyDescent="0.25">
      <c r="A354" s="1" t="s">
        <v>439</v>
      </c>
      <c r="B354" t="s">
        <v>440</v>
      </c>
      <c r="C354" t="str">
        <f>Tabla4[[#This Row],[NIT]]</f>
        <v>06142709121015</v>
      </c>
      <c r="D354">
        <f t="shared" si="31"/>
        <v>14</v>
      </c>
      <c r="E354" t="str">
        <f t="shared" si="32"/>
        <v>NIT</v>
      </c>
    </row>
    <row r="355" spans="1:5" x14ac:dyDescent="0.25">
      <c r="A355" s="1" t="s">
        <v>441</v>
      </c>
      <c r="B355" t="s">
        <v>442</v>
      </c>
      <c r="C355" t="str">
        <f>Tabla4[[#This Row],[NIT]]</f>
        <v>06142002961017</v>
      </c>
      <c r="D355">
        <f t="shared" si="31"/>
        <v>14</v>
      </c>
      <c r="E355" t="str">
        <f t="shared" si="32"/>
        <v>NIT</v>
      </c>
    </row>
    <row r="356" spans="1:5" x14ac:dyDescent="0.25">
      <c r="A356" s="1" t="s">
        <v>443</v>
      </c>
      <c r="B356" t="s">
        <v>444</v>
      </c>
      <c r="C356" t="str">
        <f>Tabla4[[#This Row],[NIT]]</f>
        <v>06140612821176</v>
      </c>
      <c r="D356">
        <f t="shared" si="31"/>
        <v>14</v>
      </c>
      <c r="E356" t="str">
        <f t="shared" si="32"/>
        <v>NIT</v>
      </c>
    </row>
    <row r="357" spans="1:5" x14ac:dyDescent="0.25">
      <c r="A357" s="1" t="s">
        <v>445</v>
      </c>
      <c r="B357" t="s">
        <v>446</v>
      </c>
      <c r="C357" t="str">
        <f>Tabla4[[#This Row],[NIT]]</f>
        <v>02022809771041</v>
      </c>
      <c r="D357">
        <f t="shared" si="31"/>
        <v>14</v>
      </c>
      <c r="E357" t="str">
        <f t="shared" si="32"/>
        <v>NIT</v>
      </c>
    </row>
    <row r="358" spans="1:5" x14ac:dyDescent="0.25">
      <c r="A358" s="1" t="s">
        <v>447</v>
      </c>
      <c r="B358" t="s">
        <v>448</v>
      </c>
      <c r="C358" t="str">
        <f>Tabla4[[#This Row],[NIT]]</f>
        <v>12172402711036</v>
      </c>
      <c r="D358">
        <f t="shared" si="31"/>
        <v>14</v>
      </c>
      <c r="E358" t="str">
        <f t="shared" si="32"/>
        <v>NIT</v>
      </c>
    </row>
    <row r="359" spans="1:5" x14ac:dyDescent="0.25">
      <c r="A359" s="1" t="s">
        <v>449</v>
      </c>
      <c r="B359" t="s">
        <v>450</v>
      </c>
      <c r="C359" t="str">
        <f>Tabla4[[#This Row],[NIT]]</f>
        <v>11020808811017</v>
      </c>
      <c r="D359">
        <f t="shared" si="31"/>
        <v>14</v>
      </c>
      <c r="E359" t="str">
        <f t="shared" si="32"/>
        <v>NIT</v>
      </c>
    </row>
    <row r="360" spans="1:5" x14ac:dyDescent="0.25">
      <c r="A360" s="1" t="s">
        <v>451</v>
      </c>
      <c r="B360" t="s">
        <v>452</v>
      </c>
      <c r="C360" t="str">
        <f>Tabla4[[#This Row],[NIT]]</f>
        <v>06141207201027</v>
      </c>
      <c r="D360">
        <f t="shared" si="31"/>
        <v>14</v>
      </c>
      <c r="E360" t="str">
        <f t="shared" si="32"/>
        <v>NIT</v>
      </c>
    </row>
    <row r="361" spans="1:5" x14ac:dyDescent="0.25">
      <c r="A361" s="1" t="s">
        <v>453</v>
      </c>
      <c r="B361" t="s">
        <v>454</v>
      </c>
      <c r="C361" t="str">
        <f>Tabla4[[#This Row],[NIT]]</f>
        <v>06142701171056</v>
      </c>
      <c r="D361">
        <f t="shared" si="31"/>
        <v>14</v>
      </c>
      <c r="E361" t="str">
        <f t="shared" si="32"/>
        <v>NIT</v>
      </c>
    </row>
    <row r="362" spans="1:5" x14ac:dyDescent="0.25">
      <c r="A362" s="1" t="s">
        <v>455</v>
      </c>
      <c r="B362" t="s">
        <v>456</v>
      </c>
      <c r="C362" t="str">
        <f>Tabla4[[#This Row],[NIT]]</f>
        <v>06142706001019</v>
      </c>
      <c r="D362">
        <f t="shared" si="31"/>
        <v>14</v>
      </c>
      <c r="E362" t="str">
        <f t="shared" si="32"/>
        <v>NIT</v>
      </c>
    </row>
    <row r="363" spans="1:5" x14ac:dyDescent="0.25">
      <c r="A363" s="1" t="s">
        <v>457</v>
      </c>
      <c r="B363" t="s">
        <v>458</v>
      </c>
      <c r="C363" t="str">
        <f>Tabla4[[#This Row],[NIT]]</f>
        <v>06141211870020</v>
      </c>
      <c r="D363">
        <f t="shared" si="31"/>
        <v>14</v>
      </c>
      <c r="E363" t="str">
        <f t="shared" si="32"/>
        <v>NIT</v>
      </c>
    </row>
    <row r="364" spans="1:5" x14ac:dyDescent="0.25">
      <c r="A364" s="1" t="s">
        <v>459</v>
      </c>
      <c r="B364" t="s">
        <v>460</v>
      </c>
      <c r="C364" t="str">
        <f>Tabla4[[#This Row],[NIT]]</f>
        <v>13041708661012</v>
      </c>
      <c r="D364">
        <f t="shared" ref="D364:D427" si="33">LEN(C364)</f>
        <v>14</v>
      </c>
      <c r="E364" t="str">
        <f t="shared" si="32"/>
        <v>NIT</v>
      </c>
    </row>
    <row r="365" spans="1:5" x14ac:dyDescent="0.25">
      <c r="A365" s="1" t="s">
        <v>8187</v>
      </c>
      <c r="B365" t="s">
        <v>461</v>
      </c>
      <c r="C365" t="str">
        <f>Tabla4[[#This Row],[NIT]]</f>
        <v>025307605</v>
      </c>
      <c r="D365">
        <f t="shared" si="33"/>
        <v>9</v>
      </c>
      <c r="E365" t="str">
        <f t="shared" ref="E365:E428" si="34">IF(D365=14,"NIT",IF(D365=9,"DUI"," "))</f>
        <v>DUI</v>
      </c>
    </row>
    <row r="366" spans="1:5" x14ac:dyDescent="0.25">
      <c r="A366" s="1" t="s">
        <v>462</v>
      </c>
      <c r="B366" t="s">
        <v>463</v>
      </c>
      <c r="C366" t="str">
        <f>Tabla4[[#This Row],[NIT]]</f>
        <v>13161508811031</v>
      </c>
      <c r="D366">
        <f t="shared" si="33"/>
        <v>14</v>
      </c>
      <c r="E366" t="str">
        <f t="shared" si="34"/>
        <v>NIT</v>
      </c>
    </row>
    <row r="367" spans="1:5" x14ac:dyDescent="0.25">
      <c r="A367" s="1" t="s">
        <v>464</v>
      </c>
      <c r="B367" t="s">
        <v>465</v>
      </c>
      <c r="C367" t="str">
        <f>Tabla4[[#This Row],[NIT]]</f>
        <v>06140512191060</v>
      </c>
      <c r="D367">
        <f t="shared" si="33"/>
        <v>14</v>
      </c>
      <c r="E367" t="str">
        <f t="shared" si="34"/>
        <v>NIT</v>
      </c>
    </row>
    <row r="368" spans="1:5" x14ac:dyDescent="0.25">
      <c r="A368" s="1" t="s">
        <v>466</v>
      </c>
      <c r="B368" t="s">
        <v>467</v>
      </c>
      <c r="C368" t="str">
        <f>Tabla4[[#This Row],[NIT]]</f>
        <v>06142304131030</v>
      </c>
      <c r="D368">
        <f t="shared" si="33"/>
        <v>14</v>
      </c>
      <c r="E368" t="str">
        <f t="shared" si="34"/>
        <v>NIT</v>
      </c>
    </row>
    <row r="369" spans="1:5" x14ac:dyDescent="0.25">
      <c r="A369" s="1" t="s">
        <v>468</v>
      </c>
      <c r="B369" t="s">
        <v>469</v>
      </c>
      <c r="C369" t="str">
        <f>Tabla4[[#This Row],[NIT]]</f>
        <v>06142010671133</v>
      </c>
      <c r="D369">
        <f t="shared" si="33"/>
        <v>14</v>
      </c>
      <c r="E369" t="str">
        <f t="shared" si="34"/>
        <v>NIT</v>
      </c>
    </row>
    <row r="370" spans="1:5" x14ac:dyDescent="0.25">
      <c r="A370" s="1" t="s">
        <v>470</v>
      </c>
      <c r="B370" t="s">
        <v>471</v>
      </c>
      <c r="C370" t="str">
        <f>Tabla4[[#This Row],[NIT]]</f>
        <v>10100311921013</v>
      </c>
      <c r="D370">
        <f t="shared" si="33"/>
        <v>14</v>
      </c>
      <c r="E370" t="str">
        <f t="shared" si="34"/>
        <v>NIT</v>
      </c>
    </row>
    <row r="371" spans="1:5" x14ac:dyDescent="0.25">
      <c r="A371" s="1" t="s">
        <v>472</v>
      </c>
      <c r="B371" t="s">
        <v>473</v>
      </c>
      <c r="C371" t="str">
        <f>Tabla4[[#This Row],[NIT]]</f>
        <v>14121612500010</v>
      </c>
      <c r="D371">
        <f t="shared" si="33"/>
        <v>14</v>
      </c>
      <c r="E371" t="str">
        <f t="shared" si="34"/>
        <v>NIT</v>
      </c>
    </row>
    <row r="372" spans="1:5" x14ac:dyDescent="0.25">
      <c r="A372" s="1" t="s">
        <v>474</v>
      </c>
      <c r="B372" t="s">
        <v>475</v>
      </c>
      <c r="C372" t="str">
        <f>Tabla4[[#This Row],[NIT]]</f>
        <v>06140910001041</v>
      </c>
      <c r="D372">
        <f t="shared" si="33"/>
        <v>14</v>
      </c>
      <c r="E372" t="str">
        <f t="shared" si="34"/>
        <v>NIT</v>
      </c>
    </row>
    <row r="373" spans="1:5" x14ac:dyDescent="0.25">
      <c r="A373" s="1" t="s">
        <v>476</v>
      </c>
      <c r="B373" t="s">
        <v>477</v>
      </c>
      <c r="C373" t="str">
        <f>Tabla4[[#This Row],[NIT]]</f>
        <v>11230605771030</v>
      </c>
      <c r="D373">
        <f t="shared" si="33"/>
        <v>14</v>
      </c>
      <c r="E373" t="str">
        <f t="shared" si="34"/>
        <v>NIT</v>
      </c>
    </row>
    <row r="374" spans="1:5" x14ac:dyDescent="0.25">
      <c r="A374" s="1" t="s">
        <v>8177</v>
      </c>
      <c r="B374" t="s">
        <v>478</v>
      </c>
      <c r="C374" t="str">
        <f>Tabla4[[#This Row],[NIT]]</f>
        <v>026198025</v>
      </c>
      <c r="D374">
        <f t="shared" si="33"/>
        <v>9</v>
      </c>
      <c r="E374" t="str">
        <f t="shared" si="34"/>
        <v>DUI</v>
      </c>
    </row>
    <row r="375" spans="1:5" x14ac:dyDescent="0.25">
      <c r="A375" s="1" t="s">
        <v>479</v>
      </c>
      <c r="B375" t="s">
        <v>480</v>
      </c>
      <c r="C375" t="str">
        <f>Tabla4[[#This Row],[NIT]]</f>
        <v>14072506831010</v>
      </c>
      <c r="D375">
        <f t="shared" si="33"/>
        <v>14</v>
      </c>
      <c r="E375" t="str">
        <f t="shared" si="34"/>
        <v>NIT</v>
      </c>
    </row>
    <row r="376" spans="1:5" x14ac:dyDescent="0.25">
      <c r="A376" s="1" t="s">
        <v>481</v>
      </c>
      <c r="B376" t="s">
        <v>482</v>
      </c>
      <c r="C376" t="str">
        <f>Tabla4[[#This Row],[NIT]]</f>
        <v>12171311701031</v>
      </c>
      <c r="D376">
        <f t="shared" si="33"/>
        <v>14</v>
      </c>
      <c r="E376" t="str">
        <f t="shared" si="34"/>
        <v>NIT</v>
      </c>
    </row>
    <row r="377" spans="1:5" x14ac:dyDescent="0.25">
      <c r="A377" s="1" t="s">
        <v>483</v>
      </c>
      <c r="B377" t="s">
        <v>484</v>
      </c>
      <c r="C377" t="str">
        <f>Tabla4[[#This Row],[NIT]]</f>
        <v>06142306191013</v>
      </c>
      <c r="D377">
        <f t="shared" si="33"/>
        <v>14</v>
      </c>
      <c r="E377" t="str">
        <f t="shared" si="34"/>
        <v>NIT</v>
      </c>
    </row>
    <row r="378" spans="1:5" x14ac:dyDescent="0.25">
      <c r="A378" s="1" t="s">
        <v>485</v>
      </c>
      <c r="B378" t="s">
        <v>486</v>
      </c>
      <c r="C378" t="str">
        <f>Tabla4[[#This Row],[NIT]]</f>
        <v>94502202961014</v>
      </c>
      <c r="D378">
        <f t="shared" si="33"/>
        <v>14</v>
      </c>
      <c r="E378" t="str">
        <f t="shared" si="34"/>
        <v>NIT</v>
      </c>
    </row>
    <row r="379" spans="1:5" x14ac:dyDescent="0.25">
      <c r="A379" s="1" t="s">
        <v>8198</v>
      </c>
      <c r="B379" t="s">
        <v>487</v>
      </c>
      <c r="C379" t="str">
        <f>Tabla4[[#This Row],[NIT]]</f>
        <v>005661940</v>
      </c>
      <c r="D379">
        <f t="shared" si="33"/>
        <v>9</v>
      </c>
      <c r="E379" t="str">
        <f t="shared" si="34"/>
        <v>DUI</v>
      </c>
    </row>
    <row r="380" spans="1:5" x14ac:dyDescent="0.25">
      <c r="A380" s="1" t="s">
        <v>488</v>
      </c>
      <c r="B380" t="s">
        <v>489</v>
      </c>
      <c r="C380" t="str">
        <f>Tabla4[[#This Row],[NIT]]</f>
        <v>06141081101083</v>
      </c>
      <c r="D380">
        <f t="shared" si="33"/>
        <v>14</v>
      </c>
      <c r="E380" t="str">
        <f t="shared" si="34"/>
        <v>NIT</v>
      </c>
    </row>
    <row r="381" spans="1:5" x14ac:dyDescent="0.25">
      <c r="A381" s="1" t="s">
        <v>490</v>
      </c>
      <c r="B381" t="s">
        <v>491</v>
      </c>
      <c r="C381" t="str">
        <f>Tabla4[[#This Row],[NIT]]</f>
        <v>10041010601017</v>
      </c>
      <c r="D381">
        <f t="shared" si="33"/>
        <v>14</v>
      </c>
      <c r="E381" t="str">
        <f t="shared" si="34"/>
        <v>NIT</v>
      </c>
    </row>
    <row r="382" spans="1:5" x14ac:dyDescent="0.25">
      <c r="A382" s="1" t="s">
        <v>492</v>
      </c>
      <c r="B382" t="s">
        <v>493</v>
      </c>
      <c r="C382" t="str">
        <f>Tabla4[[#This Row],[NIT]]</f>
        <v>03163112851027</v>
      </c>
      <c r="D382">
        <f t="shared" si="33"/>
        <v>14</v>
      </c>
      <c r="E382" t="str">
        <f t="shared" si="34"/>
        <v>NIT</v>
      </c>
    </row>
    <row r="383" spans="1:5" x14ac:dyDescent="0.25">
      <c r="A383" s="1" t="s">
        <v>494</v>
      </c>
      <c r="B383" t="s">
        <v>495</v>
      </c>
      <c r="C383" t="str">
        <f>Tabla4[[#This Row],[NIT]]</f>
        <v>06141611741019</v>
      </c>
      <c r="D383">
        <f t="shared" si="33"/>
        <v>14</v>
      </c>
      <c r="E383" t="str">
        <f t="shared" si="34"/>
        <v>NIT</v>
      </c>
    </row>
    <row r="384" spans="1:5" x14ac:dyDescent="0.25">
      <c r="A384" s="1" t="s">
        <v>496</v>
      </c>
      <c r="B384" t="s">
        <v>497</v>
      </c>
      <c r="C384" t="str">
        <f>Tabla4[[#This Row],[NIT]]</f>
        <v>06143105181040</v>
      </c>
      <c r="D384">
        <f t="shared" si="33"/>
        <v>14</v>
      </c>
      <c r="E384" t="str">
        <f t="shared" si="34"/>
        <v>NIT</v>
      </c>
    </row>
    <row r="385" spans="1:5" x14ac:dyDescent="0.25">
      <c r="A385" s="1" t="s">
        <v>498</v>
      </c>
      <c r="B385" t="s">
        <v>499</v>
      </c>
      <c r="C385" t="str">
        <f>Tabla4[[#This Row],[NIT]]</f>
        <v>06142311181026</v>
      </c>
      <c r="D385">
        <f t="shared" si="33"/>
        <v>14</v>
      </c>
      <c r="E385" t="str">
        <f t="shared" si="34"/>
        <v>NIT</v>
      </c>
    </row>
    <row r="386" spans="1:5" x14ac:dyDescent="0.25">
      <c r="A386" s="1" t="s">
        <v>500</v>
      </c>
      <c r="B386" t="s">
        <v>501</v>
      </c>
      <c r="C386" t="str">
        <f>Tabla4[[#This Row],[NIT]]</f>
        <v>02101003570026</v>
      </c>
      <c r="D386">
        <f t="shared" si="33"/>
        <v>14</v>
      </c>
      <c r="E386" t="str">
        <f t="shared" si="34"/>
        <v>NIT</v>
      </c>
    </row>
    <row r="387" spans="1:5" x14ac:dyDescent="0.25">
      <c r="A387" s="1" t="s">
        <v>502</v>
      </c>
      <c r="B387" t="s">
        <v>503</v>
      </c>
      <c r="C387" t="str">
        <f>Tabla4[[#This Row],[NIT]]</f>
        <v>06143008831049</v>
      </c>
      <c r="D387">
        <f t="shared" si="33"/>
        <v>14</v>
      </c>
      <c r="E387" t="str">
        <f t="shared" si="34"/>
        <v>NIT</v>
      </c>
    </row>
    <row r="388" spans="1:5" x14ac:dyDescent="0.25">
      <c r="A388" s="1" t="s">
        <v>504</v>
      </c>
      <c r="B388" t="s">
        <v>505</v>
      </c>
      <c r="C388" t="str">
        <f>Tabla4[[#This Row],[NIT]]</f>
        <v>09060908931012</v>
      </c>
      <c r="D388">
        <f t="shared" si="33"/>
        <v>14</v>
      </c>
      <c r="E388" t="str">
        <f t="shared" si="34"/>
        <v>NIT</v>
      </c>
    </row>
    <row r="389" spans="1:5" x14ac:dyDescent="0.25">
      <c r="A389" s="1" t="s">
        <v>506</v>
      </c>
      <c r="B389" t="s">
        <v>7870</v>
      </c>
      <c r="C389" t="str">
        <f>Tabla4[[#This Row],[NIT]]</f>
        <v>10101408661020</v>
      </c>
      <c r="D389">
        <f t="shared" si="33"/>
        <v>14</v>
      </c>
      <c r="E389" t="str">
        <f t="shared" si="34"/>
        <v>NIT</v>
      </c>
    </row>
    <row r="390" spans="1:5" x14ac:dyDescent="0.25">
      <c r="A390" s="1" t="s">
        <v>507</v>
      </c>
      <c r="B390" t="s">
        <v>508</v>
      </c>
      <c r="C390" t="str">
        <f>Tabla4[[#This Row],[NIT]]</f>
        <v>06142703761225</v>
      </c>
      <c r="D390">
        <f t="shared" si="33"/>
        <v>14</v>
      </c>
      <c r="E390" t="str">
        <f t="shared" si="34"/>
        <v>NIT</v>
      </c>
    </row>
    <row r="391" spans="1:5" x14ac:dyDescent="0.25">
      <c r="A391" s="1" t="s">
        <v>509</v>
      </c>
      <c r="B391" t="s">
        <v>510</v>
      </c>
      <c r="C391" t="str">
        <f>Tabla4[[#This Row],[NIT]]</f>
        <v>04012106851010</v>
      </c>
      <c r="D391">
        <f t="shared" si="33"/>
        <v>14</v>
      </c>
      <c r="E391" t="str">
        <f t="shared" si="34"/>
        <v>NIT</v>
      </c>
    </row>
    <row r="392" spans="1:5" x14ac:dyDescent="0.25">
      <c r="A392" s="1" t="s">
        <v>511</v>
      </c>
      <c r="B392" t="s">
        <v>512</v>
      </c>
      <c r="C392" t="str">
        <f>Tabla4[[#This Row],[NIT]]</f>
        <v>06142503981484</v>
      </c>
      <c r="D392">
        <f t="shared" si="33"/>
        <v>14</v>
      </c>
      <c r="E392" t="str">
        <f t="shared" si="34"/>
        <v>NIT</v>
      </c>
    </row>
    <row r="393" spans="1:5" x14ac:dyDescent="0.25">
      <c r="A393" s="1" t="s">
        <v>513</v>
      </c>
      <c r="B393" t="s">
        <v>514</v>
      </c>
      <c r="C393" t="str">
        <f>Tabla4[[#This Row],[NIT]]</f>
        <v>14012206520011</v>
      </c>
      <c r="D393">
        <f t="shared" si="33"/>
        <v>14</v>
      </c>
      <c r="E393" t="str">
        <f t="shared" si="34"/>
        <v>NIT</v>
      </c>
    </row>
    <row r="394" spans="1:5" x14ac:dyDescent="0.25">
      <c r="A394" s="1" t="s">
        <v>515</v>
      </c>
      <c r="B394" t="s">
        <v>516</v>
      </c>
      <c r="C394" t="str">
        <f>Tabla4[[#This Row],[NIT]]</f>
        <v>14081108151016</v>
      </c>
      <c r="D394">
        <f t="shared" si="33"/>
        <v>14</v>
      </c>
      <c r="E394" t="str">
        <f t="shared" si="34"/>
        <v>NIT</v>
      </c>
    </row>
    <row r="395" spans="1:5" x14ac:dyDescent="0.25">
      <c r="A395" s="1" t="s">
        <v>517</v>
      </c>
      <c r="B395" t="s">
        <v>518</v>
      </c>
      <c r="C395" t="str">
        <f>Tabla4[[#This Row],[NIT]]</f>
        <v>12172701871082</v>
      </c>
      <c r="D395">
        <f t="shared" si="33"/>
        <v>14</v>
      </c>
      <c r="E395" t="str">
        <f t="shared" si="34"/>
        <v>NIT</v>
      </c>
    </row>
    <row r="396" spans="1:5" x14ac:dyDescent="0.25">
      <c r="A396" s="1" t="s">
        <v>519</v>
      </c>
      <c r="B396" t="s">
        <v>520</v>
      </c>
      <c r="C396" t="str">
        <f>Tabla4[[#This Row],[NIT]]</f>
        <v>14160304711027</v>
      </c>
      <c r="D396">
        <f t="shared" si="33"/>
        <v>14</v>
      </c>
      <c r="E396" t="str">
        <f t="shared" si="34"/>
        <v>NIT</v>
      </c>
    </row>
    <row r="397" spans="1:5" x14ac:dyDescent="0.25">
      <c r="A397" s="1" t="s">
        <v>521</v>
      </c>
      <c r="B397" t="s">
        <v>522</v>
      </c>
      <c r="C397" t="str">
        <f>Tabla4[[#This Row],[NIT]]</f>
        <v>12060212521017</v>
      </c>
      <c r="D397">
        <f t="shared" si="33"/>
        <v>14</v>
      </c>
      <c r="E397" t="str">
        <f t="shared" si="34"/>
        <v>NIT</v>
      </c>
    </row>
    <row r="398" spans="1:5" x14ac:dyDescent="0.25">
      <c r="A398" s="1" t="s">
        <v>523</v>
      </c>
      <c r="B398" t="s">
        <v>524</v>
      </c>
      <c r="C398" t="str">
        <f>Tabla4[[#This Row],[NIT]]</f>
        <v>12171412051020</v>
      </c>
      <c r="D398">
        <f t="shared" si="33"/>
        <v>14</v>
      </c>
      <c r="E398" t="str">
        <f t="shared" si="34"/>
        <v>NIT</v>
      </c>
    </row>
    <row r="399" spans="1:5" x14ac:dyDescent="0.25">
      <c r="A399" s="1" t="s">
        <v>525</v>
      </c>
      <c r="B399" t="s">
        <v>526</v>
      </c>
      <c r="C399" t="str">
        <f>Tabla4[[#This Row],[NIT]]</f>
        <v>06140705181037</v>
      </c>
      <c r="D399">
        <f t="shared" si="33"/>
        <v>14</v>
      </c>
      <c r="E399" t="str">
        <f t="shared" si="34"/>
        <v>NIT</v>
      </c>
    </row>
    <row r="400" spans="1:5" x14ac:dyDescent="0.25">
      <c r="A400" s="1" t="s">
        <v>527</v>
      </c>
      <c r="B400" t="s">
        <v>528</v>
      </c>
      <c r="C400" t="str">
        <f>Tabla4[[#This Row],[NIT]]</f>
        <v>12150312201019</v>
      </c>
      <c r="D400">
        <f t="shared" si="33"/>
        <v>14</v>
      </c>
      <c r="E400" t="str">
        <f t="shared" si="34"/>
        <v>NIT</v>
      </c>
    </row>
    <row r="401" spans="1:5" x14ac:dyDescent="0.25">
      <c r="A401" s="1" t="s">
        <v>529</v>
      </c>
      <c r="B401" t="s">
        <v>530</v>
      </c>
      <c r="C401" t="str">
        <f>Tabla4[[#This Row],[NIT]]</f>
        <v>12172307141010</v>
      </c>
      <c r="D401">
        <f t="shared" si="33"/>
        <v>14</v>
      </c>
      <c r="E401" t="str">
        <f t="shared" si="34"/>
        <v>NIT</v>
      </c>
    </row>
    <row r="402" spans="1:5" x14ac:dyDescent="0.25">
      <c r="A402" s="1" t="s">
        <v>531</v>
      </c>
      <c r="B402" t="s">
        <v>532</v>
      </c>
      <c r="C402" t="str">
        <f>Tabla4[[#This Row],[NIT]]</f>
        <v>09033101570010</v>
      </c>
      <c r="D402">
        <f t="shared" si="33"/>
        <v>14</v>
      </c>
      <c r="E402" t="str">
        <f t="shared" si="34"/>
        <v>NIT</v>
      </c>
    </row>
    <row r="403" spans="1:5" x14ac:dyDescent="0.25">
      <c r="A403" s="1" t="s">
        <v>533</v>
      </c>
      <c r="B403" t="s">
        <v>534</v>
      </c>
      <c r="C403" t="str">
        <f>Tabla4[[#This Row],[NIT]]</f>
        <v>07022811731012</v>
      </c>
      <c r="D403">
        <f t="shared" si="33"/>
        <v>14</v>
      </c>
      <c r="E403" t="str">
        <f t="shared" si="34"/>
        <v>NIT</v>
      </c>
    </row>
    <row r="404" spans="1:5" x14ac:dyDescent="0.25">
      <c r="A404" s="1" t="s">
        <v>535</v>
      </c>
      <c r="B404" t="s">
        <v>536</v>
      </c>
      <c r="C404" t="str">
        <f>Tabla4[[#This Row],[NIT]]</f>
        <v>06141111991019</v>
      </c>
      <c r="D404">
        <f t="shared" si="33"/>
        <v>14</v>
      </c>
      <c r="E404" t="str">
        <f t="shared" si="34"/>
        <v>NIT</v>
      </c>
    </row>
    <row r="405" spans="1:5" x14ac:dyDescent="0.25">
      <c r="A405" s="1" t="s">
        <v>537</v>
      </c>
      <c r="B405" t="s">
        <v>538</v>
      </c>
      <c r="C405" t="str">
        <f>Tabla4[[#This Row],[NIT]]</f>
        <v>03051501711025</v>
      </c>
      <c r="D405">
        <f t="shared" si="33"/>
        <v>14</v>
      </c>
      <c r="E405" t="str">
        <f t="shared" si="34"/>
        <v>NIT</v>
      </c>
    </row>
    <row r="406" spans="1:5" x14ac:dyDescent="0.25">
      <c r="A406" s="1" t="s">
        <v>539</v>
      </c>
      <c r="B406" t="s">
        <v>540</v>
      </c>
      <c r="C406" t="str">
        <f>Tabla4[[#This Row],[NIT]]</f>
        <v>07121905650016</v>
      </c>
      <c r="D406">
        <f t="shared" si="33"/>
        <v>14</v>
      </c>
      <c r="E406" t="str">
        <f t="shared" si="34"/>
        <v>NIT</v>
      </c>
    </row>
    <row r="407" spans="1:5" x14ac:dyDescent="0.25">
      <c r="A407" s="1" t="s">
        <v>541</v>
      </c>
      <c r="B407" t="s">
        <v>542</v>
      </c>
      <c r="C407" t="str">
        <f>Tabla4[[#This Row],[NIT]]</f>
        <v>06142310971031</v>
      </c>
      <c r="D407">
        <f t="shared" si="33"/>
        <v>14</v>
      </c>
      <c r="E407" t="str">
        <f t="shared" si="34"/>
        <v>NIT</v>
      </c>
    </row>
    <row r="408" spans="1:5" x14ac:dyDescent="0.25">
      <c r="A408" s="1" t="s">
        <v>8167</v>
      </c>
      <c r="B408" t="s">
        <v>543</v>
      </c>
      <c r="C408" t="str">
        <f>Tabla4[[#This Row],[NIT]]</f>
        <v>032122074</v>
      </c>
      <c r="D408">
        <f t="shared" si="33"/>
        <v>9</v>
      </c>
      <c r="E408" t="str">
        <f t="shared" si="34"/>
        <v>DUI</v>
      </c>
    </row>
    <row r="409" spans="1:5" x14ac:dyDescent="0.25">
      <c r="A409" s="1" t="s">
        <v>544</v>
      </c>
      <c r="B409" t="s">
        <v>545</v>
      </c>
      <c r="C409" t="str">
        <f>Tabla4[[#This Row],[NIT]]</f>
        <v>06011411901010</v>
      </c>
      <c r="D409">
        <f t="shared" si="33"/>
        <v>14</v>
      </c>
      <c r="E409" t="str">
        <f t="shared" si="34"/>
        <v>NIT</v>
      </c>
    </row>
    <row r="410" spans="1:5" x14ac:dyDescent="0.25">
      <c r="A410" s="1" t="s">
        <v>546</v>
      </c>
      <c r="B410" t="s">
        <v>547</v>
      </c>
      <c r="C410" t="str">
        <f>Tabla4[[#This Row],[NIT]]</f>
        <v>12151111630017</v>
      </c>
      <c r="D410">
        <f t="shared" si="33"/>
        <v>14</v>
      </c>
      <c r="E410" t="str">
        <f t="shared" si="34"/>
        <v>NIT</v>
      </c>
    </row>
    <row r="411" spans="1:5" x14ac:dyDescent="0.25">
      <c r="A411" s="1" t="s">
        <v>548</v>
      </c>
      <c r="B411" t="s">
        <v>549</v>
      </c>
      <c r="C411" t="str">
        <f>Tabla4[[#This Row],[NIT]]</f>
        <v>12170907891036</v>
      </c>
      <c r="D411">
        <f t="shared" si="33"/>
        <v>14</v>
      </c>
      <c r="E411" t="str">
        <f t="shared" si="34"/>
        <v>NIT</v>
      </c>
    </row>
    <row r="412" spans="1:5" x14ac:dyDescent="0.25">
      <c r="A412" s="1" t="s">
        <v>550</v>
      </c>
      <c r="B412" t="s">
        <v>551</v>
      </c>
      <c r="C412" t="str">
        <f>Tabla4[[#This Row],[NIT]]</f>
        <v>06140501630080</v>
      </c>
      <c r="D412">
        <f t="shared" si="33"/>
        <v>14</v>
      </c>
      <c r="E412" t="str">
        <f t="shared" si="34"/>
        <v>NIT</v>
      </c>
    </row>
    <row r="413" spans="1:5" x14ac:dyDescent="0.25">
      <c r="A413" s="1" t="s">
        <v>552</v>
      </c>
      <c r="B413" t="s">
        <v>553</v>
      </c>
      <c r="C413" t="str">
        <f>Tabla4[[#This Row],[NIT]]</f>
        <v>06141301121053</v>
      </c>
      <c r="D413">
        <f t="shared" si="33"/>
        <v>14</v>
      </c>
      <c r="E413" t="str">
        <f t="shared" si="34"/>
        <v>NIT</v>
      </c>
    </row>
    <row r="414" spans="1:5" x14ac:dyDescent="0.25">
      <c r="A414" s="1" t="s">
        <v>554</v>
      </c>
      <c r="B414" t="s">
        <v>555</v>
      </c>
      <c r="C414" t="str">
        <f>Tabla4[[#This Row],[NIT]]</f>
        <v>06082509801017</v>
      </c>
      <c r="D414">
        <f t="shared" si="33"/>
        <v>14</v>
      </c>
      <c r="E414" t="str">
        <f t="shared" si="34"/>
        <v>NIT</v>
      </c>
    </row>
    <row r="415" spans="1:5" x14ac:dyDescent="0.25">
      <c r="A415" s="1" t="s">
        <v>556</v>
      </c>
      <c r="B415" t="s">
        <v>557</v>
      </c>
      <c r="C415" t="str">
        <f>Tabla4[[#This Row],[NIT]]</f>
        <v>06120110821031</v>
      </c>
      <c r="D415">
        <f t="shared" si="33"/>
        <v>14</v>
      </c>
      <c r="E415" t="str">
        <f t="shared" si="34"/>
        <v>NIT</v>
      </c>
    </row>
    <row r="416" spans="1:5" x14ac:dyDescent="0.25">
      <c r="A416" s="1" t="s">
        <v>558</v>
      </c>
      <c r="B416" t="s">
        <v>559</v>
      </c>
      <c r="C416" t="str">
        <f>Tabla4[[#This Row],[NIT]]</f>
        <v>13250306470019</v>
      </c>
      <c r="D416">
        <f t="shared" si="33"/>
        <v>14</v>
      </c>
      <c r="E416" t="str">
        <f t="shared" si="34"/>
        <v>NIT</v>
      </c>
    </row>
    <row r="417" spans="1:5" x14ac:dyDescent="0.25">
      <c r="A417" s="1" t="s">
        <v>560</v>
      </c>
      <c r="B417" t="s">
        <v>561</v>
      </c>
      <c r="C417" t="str">
        <f>Tabla4[[#This Row],[NIT]]</f>
        <v>08210809600014</v>
      </c>
      <c r="D417">
        <f t="shared" si="33"/>
        <v>14</v>
      </c>
      <c r="E417" t="str">
        <f t="shared" si="34"/>
        <v>NIT</v>
      </c>
    </row>
    <row r="418" spans="1:5" x14ac:dyDescent="0.25">
      <c r="A418" s="1" t="s">
        <v>8220</v>
      </c>
      <c r="B418" t="s">
        <v>562</v>
      </c>
      <c r="C418" t="str">
        <f>Tabla4[[#This Row],[NIT]]</f>
        <v>029502215</v>
      </c>
      <c r="D418">
        <f t="shared" si="33"/>
        <v>9</v>
      </c>
      <c r="E418" t="str">
        <f t="shared" si="34"/>
        <v>DUI</v>
      </c>
    </row>
    <row r="419" spans="1:5" x14ac:dyDescent="0.25">
      <c r="A419" s="1" t="s">
        <v>563</v>
      </c>
      <c r="B419" t="s">
        <v>564</v>
      </c>
      <c r="C419" t="str">
        <f>Tabla4[[#This Row],[NIT]]</f>
        <v>06140312721072</v>
      </c>
      <c r="D419">
        <f t="shared" si="33"/>
        <v>14</v>
      </c>
      <c r="E419" t="str">
        <f t="shared" si="34"/>
        <v>NIT</v>
      </c>
    </row>
    <row r="420" spans="1:5" x14ac:dyDescent="0.25">
      <c r="A420" s="1" t="s">
        <v>565</v>
      </c>
      <c r="B420" t="s">
        <v>566</v>
      </c>
      <c r="C420" t="str">
        <f>Tabla4[[#This Row],[NIT]]</f>
        <v>06141511081020</v>
      </c>
      <c r="D420">
        <f t="shared" si="33"/>
        <v>14</v>
      </c>
      <c r="E420" t="str">
        <f t="shared" si="34"/>
        <v>NIT</v>
      </c>
    </row>
    <row r="421" spans="1:5" x14ac:dyDescent="0.25">
      <c r="A421" s="1" t="s">
        <v>567</v>
      </c>
      <c r="B421" t="s">
        <v>568</v>
      </c>
      <c r="C421" t="str">
        <f>Tabla4[[#This Row],[NIT]]</f>
        <v>06142508991046</v>
      </c>
      <c r="D421">
        <f t="shared" si="33"/>
        <v>14</v>
      </c>
      <c r="E421" t="str">
        <f t="shared" si="34"/>
        <v>NIT</v>
      </c>
    </row>
    <row r="422" spans="1:5" x14ac:dyDescent="0.25">
      <c r="A422" s="1" t="s">
        <v>569</v>
      </c>
      <c r="B422" t="s">
        <v>570</v>
      </c>
      <c r="C422" t="str">
        <f>Tabla4[[#This Row],[NIT]]</f>
        <v>12172409121153</v>
      </c>
      <c r="D422">
        <f t="shared" si="33"/>
        <v>14</v>
      </c>
      <c r="E422" t="str">
        <f t="shared" si="34"/>
        <v>NIT</v>
      </c>
    </row>
    <row r="423" spans="1:5" x14ac:dyDescent="0.25">
      <c r="A423" s="1" t="s">
        <v>571</v>
      </c>
      <c r="B423" t="s">
        <v>572</v>
      </c>
      <c r="C423" t="str">
        <f>Tabla4[[#This Row],[NIT]]</f>
        <v>08100308580017</v>
      </c>
      <c r="D423">
        <f t="shared" si="33"/>
        <v>14</v>
      </c>
      <c r="E423" t="str">
        <f t="shared" si="34"/>
        <v>NIT</v>
      </c>
    </row>
    <row r="424" spans="1:5" x14ac:dyDescent="0.25">
      <c r="A424" s="1" t="s">
        <v>573</v>
      </c>
      <c r="B424" t="s">
        <v>574</v>
      </c>
      <c r="C424" t="str">
        <f>Tabla4[[#This Row],[NIT]]</f>
        <v>02102402171027</v>
      </c>
      <c r="D424">
        <f t="shared" si="33"/>
        <v>14</v>
      </c>
      <c r="E424" t="str">
        <f t="shared" si="34"/>
        <v>NIT</v>
      </c>
    </row>
    <row r="425" spans="1:5" x14ac:dyDescent="0.25">
      <c r="A425" s="1" t="s">
        <v>575</v>
      </c>
      <c r="B425" t="s">
        <v>576</v>
      </c>
      <c r="C425" t="str">
        <f>Tabla4[[#This Row],[NIT]]</f>
        <v>12170810690016</v>
      </c>
      <c r="D425">
        <f t="shared" si="33"/>
        <v>14</v>
      </c>
      <c r="E425" t="str">
        <f t="shared" si="34"/>
        <v>NIT</v>
      </c>
    </row>
    <row r="426" spans="1:5" x14ac:dyDescent="0.25">
      <c r="A426" s="1" t="s">
        <v>577</v>
      </c>
      <c r="B426" t="s">
        <v>578</v>
      </c>
      <c r="C426" t="str">
        <f>Tabla4[[#This Row],[NIT]]</f>
        <v>06142508071128</v>
      </c>
      <c r="D426">
        <f t="shared" si="33"/>
        <v>14</v>
      </c>
      <c r="E426" t="str">
        <f t="shared" si="34"/>
        <v>NIT</v>
      </c>
    </row>
    <row r="427" spans="1:5" x14ac:dyDescent="0.25">
      <c r="A427" s="1" t="s">
        <v>579</v>
      </c>
      <c r="B427" t="s">
        <v>580</v>
      </c>
      <c r="C427" t="str">
        <f>Tabla4[[#This Row],[NIT]]</f>
        <v>06141607580010</v>
      </c>
      <c r="D427">
        <f t="shared" si="33"/>
        <v>14</v>
      </c>
      <c r="E427" t="str">
        <f t="shared" si="34"/>
        <v>NIT</v>
      </c>
    </row>
    <row r="428" spans="1:5" x14ac:dyDescent="0.25">
      <c r="A428" s="1" t="s">
        <v>581</v>
      </c>
      <c r="B428" t="s">
        <v>582</v>
      </c>
      <c r="C428" t="str">
        <f>Tabla4[[#This Row],[NIT]]</f>
        <v>11130501671013</v>
      </c>
      <c r="D428">
        <f t="shared" ref="D428:D491" si="35">LEN(C428)</f>
        <v>14</v>
      </c>
      <c r="E428" t="str">
        <f t="shared" si="34"/>
        <v>NIT</v>
      </c>
    </row>
    <row r="429" spans="1:5" x14ac:dyDescent="0.25">
      <c r="A429" s="1" t="s">
        <v>583</v>
      </c>
      <c r="B429" t="s">
        <v>584</v>
      </c>
      <c r="C429" t="str">
        <f>Tabla4[[#This Row],[NIT]]</f>
        <v>11121005811019</v>
      </c>
      <c r="D429">
        <f t="shared" si="35"/>
        <v>14</v>
      </c>
      <c r="E429" t="str">
        <f t="shared" ref="E429:E492" si="36">IF(D429=14,"NIT",IF(D429=9,"DUI"," "))</f>
        <v>NIT</v>
      </c>
    </row>
    <row r="430" spans="1:5" x14ac:dyDescent="0.25">
      <c r="A430" s="1" t="s">
        <v>8165</v>
      </c>
      <c r="B430" t="s">
        <v>585</v>
      </c>
      <c r="C430" t="str">
        <f>Tabla4[[#This Row],[NIT]]</f>
        <v>009870981</v>
      </c>
      <c r="D430">
        <f t="shared" si="35"/>
        <v>9</v>
      </c>
      <c r="E430" t="str">
        <f t="shared" si="36"/>
        <v>DUI</v>
      </c>
    </row>
    <row r="431" spans="1:5" x14ac:dyDescent="0.25">
      <c r="A431" s="1" t="s">
        <v>586</v>
      </c>
      <c r="B431" t="s">
        <v>587</v>
      </c>
      <c r="C431" t="str">
        <f>Tabla4[[#This Row],[NIT]]</f>
        <v>01041703761013</v>
      </c>
      <c r="D431">
        <f t="shared" si="35"/>
        <v>14</v>
      </c>
      <c r="E431" t="str">
        <f t="shared" si="36"/>
        <v>NIT</v>
      </c>
    </row>
    <row r="432" spans="1:5" x14ac:dyDescent="0.25">
      <c r="A432" s="1" t="s">
        <v>588</v>
      </c>
      <c r="B432" t="s">
        <v>589</v>
      </c>
      <c r="C432" t="str">
        <f>Tabla4[[#This Row],[NIT]]</f>
        <v>14180211520010</v>
      </c>
      <c r="D432">
        <f t="shared" si="35"/>
        <v>14</v>
      </c>
      <c r="E432" t="str">
        <f t="shared" si="36"/>
        <v>NIT</v>
      </c>
    </row>
    <row r="433" spans="1:5" x14ac:dyDescent="0.25">
      <c r="A433" s="1" t="s">
        <v>590</v>
      </c>
      <c r="B433" t="s">
        <v>591</v>
      </c>
      <c r="C433" t="str">
        <f>Tabla4[[#This Row],[NIT]]</f>
        <v>06140504840048</v>
      </c>
      <c r="D433">
        <f t="shared" si="35"/>
        <v>14</v>
      </c>
      <c r="E433" t="str">
        <f t="shared" si="36"/>
        <v>NIT</v>
      </c>
    </row>
    <row r="434" spans="1:5" x14ac:dyDescent="0.25">
      <c r="A434" s="1" t="s">
        <v>592</v>
      </c>
      <c r="B434" t="s">
        <v>593</v>
      </c>
      <c r="C434" t="str">
        <f>Tabla4[[#This Row],[NIT]]</f>
        <v>06141409161078</v>
      </c>
      <c r="D434">
        <f t="shared" si="35"/>
        <v>14</v>
      </c>
      <c r="E434" t="str">
        <f t="shared" si="36"/>
        <v>NIT</v>
      </c>
    </row>
    <row r="435" spans="1:5" x14ac:dyDescent="0.25">
      <c r="A435" s="1" t="s">
        <v>594</v>
      </c>
      <c r="B435" t="s">
        <v>595</v>
      </c>
      <c r="C435" t="str">
        <f>Tabla4[[#This Row],[NIT]]</f>
        <v>12200212631013</v>
      </c>
      <c r="D435">
        <f t="shared" si="35"/>
        <v>14</v>
      </c>
      <c r="E435" t="str">
        <f t="shared" si="36"/>
        <v>NIT</v>
      </c>
    </row>
    <row r="436" spans="1:5" x14ac:dyDescent="0.25">
      <c r="A436" s="1" t="s">
        <v>596</v>
      </c>
      <c r="B436" t="s">
        <v>597</v>
      </c>
      <c r="C436" t="str">
        <f>Tabla4[[#This Row],[NIT]]</f>
        <v>06140404921027</v>
      </c>
      <c r="D436">
        <f t="shared" si="35"/>
        <v>14</v>
      </c>
      <c r="E436" t="str">
        <f t="shared" si="36"/>
        <v>NIT</v>
      </c>
    </row>
    <row r="437" spans="1:5" x14ac:dyDescent="0.25">
      <c r="A437" s="1" t="s">
        <v>598</v>
      </c>
      <c r="B437" t="s">
        <v>599</v>
      </c>
      <c r="C437" t="str">
        <f>Tabla4[[#This Row],[NIT]]</f>
        <v>14151601450012</v>
      </c>
      <c r="D437">
        <f t="shared" si="35"/>
        <v>14</v>
      </c>
      <c r="E437" t="str">
        <f t="shared" si="36"/>
        <v>NIT</v>
      </c>
    </row>
    <row r="438" spans="1:5" x14ac:dyDescent="0.25">
      <c r="A438" s="1" t="s">
        <v>600</v>
      </c>
      <c r="B438" t="s">
        <v>601</v>
      </c>
      <c r="C438" t="str">
        <f>Tabla4[[#This Row],[NIT]]</f>
        <v>04072005641018</v>
      </c>
      <c r="D438">
        <f t="shared" si="35"/>
        <v>14</v>
      </c>
      <c r="E438" t="str">
        <f t="shared" si="36"/>
        <v>NIT</v>
      </c>
    </row>
    <row r="439" spans="1:5" x14ac:dyDescent="0.25">
      <c r="A439" s="1" t="s">
        <v>602</v>
      </c>
      <c r="B439" t="s">
        <v>603</v>
      </c>
      <c r="C439" t="str">
        <f>Tabla4[[#This Row],[NIT]]</f>
        <v>14062511500012</v>
      </c>
      <c r="D439">
        <f t="shared" si="35"/>
        <v>14</v>
      </c>
      <c r="E439" t="str">
        <f t="shared" si="36"/>
        <v>NIT</v>
      </c>
    </row>
    <row r="440" spans="1:5" x14ac:dyDescent="0.25">
      <c r="A440" s="1" t="s">
        <v>604</v>
      </c>
      <c r="B440" t="s">
        <v>605</v>
      </c>
      <c r="C440" t="str">
        <f>Tabla4[[#This Row],[NIT]]</f>
        <v>02102610911017</v>
      </c>
      <c r="D440">
        <f t="shared" si="35"/>
        <v>14</v>
      </c>
      <c r="E440" t="str">
        <f t="shared" si="36"/>
        <v>NIT</v>
      </c>
    </row>
    <row r="441" spans="1:5" x14ac:dyDescent="0.25">
      <c r="A441" s="1" t="s">
        <v>606</v>
      </c>
      <c r="B441" t="s">
        <v>607</v>
      </c>
      <c r="C441" t="str">
        <f>Tabla4[[#This Row],[NIT]]</f>
        <v>11231312951014</v>
      </c>
      <c r="D441">
        <f t="shared" si="35"/>
        <v>14</v>
      </c>
      <c r="E441" t="str">
        <f t="shared" si="36"/>
        <v>NIT</v>
      </c>
    </row>
    <row r="442" spans="1:5" x14ac:dyDescent="0.25">
      <c r="A442" s="1" t="s">
        <v>608</v>
      </c>
      <c r="B442" t="s">
        <v>609</v>
      </c>
      <c r="C442" t="str">
        <f>Tabla4[[#This Row],[NIT]]</f>
        <v>02030104771061</v>
      </c>
      <c r="D442">
        <f t="shared" si="35"/>
        <v>14</v>
      </c>
      <c r="E442" t="str">
        <f t="shared" si="36"/>
        <v>NIT</v>
      </c>
    </row>
    <row r="443" spans="1:5" x14ac:dyDescent="0.25">
      <c r="A443" s="1" t="s">
        <v>8288</v>
      </c>
      <c r="B443" t="s">
        <v>610</v>
      </c>
      <c r="C443" t="str">
        <f>Tabla4[[#This Row],[NIT]]</f>
        <v>004316550</v>
      </c>
      <c r="D443">
        <f t="shared" si="35"/>
        <v>9</v>
      </c>
      <c r="E443" t="str">
        <f t="shared" si="36"/>
        <v>DUI</v>
      </c>
    </row>
    <row r="444" spans="1:5" x14ac:dyDescent="0.25">
      <c r="A444" s="1" t="s">
        <v>611</v>
      </c>
      <c r="B444" t="s">
        <v>612</v>
      </c>
      <c r="C444" t="str">
        <f>Tabla4[[#This Row],[NIT]]</f>
        <v>06140312700042</v>
      </c>
      <c r="D444">
        <f t="shared" si="35"/>
        <v>14</v>
      </c>
      <c r="E444" t="str">
        <f t="shared" si="36"/>
        <v>NIT</v>
      </c>
    </row>
    <row r="445" spans="1:5" x14ac:dyDescent="0.25">
      <c r="A445" s="1" t="s">
        <v>613</v>
      </c>
      <c r="B445" t="s">
        <v>614</v>
      </c>
      <c r="C445" t="str">
        <f>Tabla4[[#This Row],[NIT]]</f>
        <v>06042001931012</v>
      </c>
      <c r="D445">
        <f t="shared" si="35"/>
        <v>14</v>
      </c>
      <c r="E445" t="str">
        <f t="shared" si="36"/>
        <v>NIT</v>
      </c>
    </row>
    <row r="446" spans="1:5" x14ac:dyDescent="0.25">
      <c r="A446" s="1" t="s">
        <v>615</v>
      </c>
      <c r="B446" t="s">
        <v>616</v>
      </c>
      <c r="C446" t="str">
        <f>Tabla4[[#This Row],[NIT]]</f>
        <v>06142601041090</v>
      </c>
      <c r="D446">
        <f t="shared" si="35"/>
        <v>14</v>
      </c>
      <c r="E446" t="str">
        <f t="shared" si="36"/>
        <v>NIT</v>
      </c>
    </row>
    <row r="447" spans="1:5" x14ac:dyDescent="0.25">
      <c r="A447" s="1" t="s">
        <v>617</v>
      </c>
      <c r="B447" t="s">
        <v>618</v>
      </c>
      <c r="C447" t="str">
        <f>Tabla4[[#This Row],[NIT]]</f>
        <v>10100906600010</v>
      </c>
      <c r="D447">
        <f t="shared" si="35"/>
        <v>14</v>
      </c>
      <c r="E447" t="str">
        <f t="shared" si="36"/>
        <v>NIT</v>
      </c>
    </row>
    <row r="448" spans="1:5" x14ac:dyDescent="0.25">
      <c r="A448" s="1" t="s">
        <v>619</v>
      </c>
      <c r="B448" t="s">
        <v>620</v>
      </c>
      <c r="C448" t="str">
        <f>Tabla4[[#This Row],[NIT]]</f>
        <v>12172306380025</v>
      </c>
      <c r="D448">
        <f t="shared" si="35"/>
        <v>14</v>
      </c>
      <c r="E448" t="str">
        <f t="shared" si="36"/>
        <v>NIT</v>
      </c>
    </row>
    <row r="449" spans="1:5" x14ac:dyDescent="0.25">
      <c r="A449" s="1" t="s">
        <v>8163</v>
      </c>
      <c r="B449" t="s">
        <v>621</v>
      </c>
      <c r="C449" t="str">
        <f>Tabla4[[#This Row],[NIT]]</f>
        <v>017828338</v>
      </c>
      <c r="D449">
        <f t="shared" si="35"/>
        <v>9</v>
      </c>
      <c r="E449" t="str">
        <f t="shared" si="36"/>
        <v>DUI</v>
      </c>
    </row>
    <row r="450" spans="1:5" x14ac:dyDescent="0.25">
      <c r="A450" s="1" t="s">
        <v>622</v>
      </c>
      <c r="B450" t="s">
        <v>623</v>
      </c>
      <c r="C450" t="str">
        <f>Tabla4[[#This Row],[NIT]]</f>
        <v>07022306610013</v>
      </c>
      <c r="D450">
        <f t="shared" si="35"/>
        <v>14</v>
      </c>
      <c r="E450" t="str">
        <f t="shared" si="36"/>
        <v>NIT</v>
      </c>
    </row>
    <row r="451" spans="1:5" x14ac:dyDescent="0.25">
      <c r="A451" s="1" t="s">
        <v>624</v>
      </c>
      <c r="B451" t="s">
        <v>625</v>
      </c>
      <c r="C451" t="str">
        <f>Tabla4[[#This Row],[NIT]]</f>
        <v>06142508161086</v>
      </c>
      <c r="D451">
        <f t="shared" si="35"/>
        <v>14</v>
      </c>
      <c r="E451" t="str">
        <f t="shared" si="36"/>
        <v>NIT</v>
      </c>
    </row>
    <row r="452" spans="1:5" x14ac:dyDescent="0.25">
      <c r="A452" s="1" t="s">
        <v>8207</v>
      </c>
      <c r="B452" t="s">
        <v>626</v>
      </c>
      <c r="C452" t="str">
        <f>Tabla4[[#This Row],[NIT]]</f>
        <v>014498744</v>
      </c>
      <c r="D452">
        <f t="shared" si="35"/>
        <v>9</v>
      </c>
      <c r="E452" t="str">
        <f t="shared" si="36"/>
        <v>DUI</v>
      </c>
    </row>
    <row r="453" spans="1:5" x14ac:dyDescent="0.25">
      <c r="A453" s="15" t="s">
        <v>8350</v>
      </c>
      <c r="B453" t="s">
        <v>627</v>
      </c>
      <c r="C453" t="str">
        <f>Tabla4[[#This Row],[NIT]]</f>
        <v>025117115</v>
      </c>
      <c r="D453">
        <f t="shared" si="35"/>
        <v>9</v>
      </c>
      <c r="E453" t="str">
        <f t="shared" si="36"/>
        <v>DUI</v>
      </c>
    </row>
    <row r="454" spans="1:5" x14ac:dyDescent="0.25">
      <c r="A454" s="1" t="s">
        <v>628</v>
      </c>
      <c r="B454" t="s">
        <v>629</v>
      </c>
      <c r="C454" t="str">
        <f>Tabla4[[#This Row],[NIT]]</f>
        <v>10102507460019</v>
      </c>
      <c r="D454">
        <f t="shared" si="35"/>
        <v>14</v>
      </c>
      <c r="E454" t="str">
        <f t="shared" si="36"/>
        <v>NIT</v>
      </c>
    </row>
    <row r="455" spans="1:5" x14ac:dyDescent="0.25">
      <c r="A455" s="1" t="s">
        <v>8181</v>
      </c>
      <c r="B455" t="s">
        <v>630</v>
      </c>
      <c r="C455" t="str">
        <f>Tabla4[[#This Row],[NIT]]</f>
        <v>020422921</v>
      </c>
      <c r="D455">
        <f t="shared" si="35"/>
        <v>9</v>
      </c>
      <c r="E455" t="str">
        <f t="shared" si="36"/>
        <v>DUI</v>
      </c>
    </row>
    <row r="456" spans="1:5" x14ac:dyDescent="0.25">
      <c r="A456" s="1" t="s">
        <v>631</v>
      </c>
      <c r="B456" t="s">
        <v>632</v>
      </c>
      <c r="C456" t="str">
        <f>Tabla4[[#This Row],[NIT]]</f>
        <v>06082909811064</v>
      </c>
      <c r="D456">
        <f t="shared" si="35"/>
        <v>14</v>
      </c>
      <c r="E456" t="str">
        <f t="shared" si="36"/>
        <v>NIT</v>
      </c>
    </row>
    <row r="457" spans="1:5" x14ac:dyDescent="0.25">
      <c r="A457" s="1" t="s">
        <v>633</v>
      </c>
      <c r="B457" t="s">
        <v>634</v>
      </c>
      <c r="C457" t="str">
        <f>Tabla4[[#This Row],[NIT]]</f>
        <v>07150603620028</v>
      </c>
      <c r="D457">
        <f t="shared" si="35"/>
        <v>14</v>
      </c>
      <c r="E457" t="str">
        <f t="shared" si="36"/>
        <v>NIT</v>
      </c>
    </row>
    <row r="458" spans="1:5" x14ac:dyDescent="0.25">
      <c r="A458" s="1" t="s">
        <v>635</v>
      </c>
      <c r="B458" t="s">
        <v>636</v>
      </c>
      <c r="C458" t="str">
        <f>Tabla4[[#This Row],[NIT]]</f>
        <v>06142209201055</v>
      </c>
      <c r="D458">
        <f t="shared" si="35"/>
        <v>14</v>
      </c>
      <c r="E458" t="str">
        <f t="shared" si="36"/>
        <v>NIT</v>
      </c>
    </row>
    <row r="459" spans="1:5" x14ac:dyDescent="0.25">
      <c r="A459" s="1" t="s">
        <v>637</v>
      </c>
      <c r="B459" t="s">
        <v>10716</v>
      </c>
      <c r="C459" t="str">
        <f>Tabla4[[#This Row],[NIT]]</f>
        <v>06142202770023</v>
      </c>
      <c r="D459">
        <f t="shared" si="35"/>
        <v>14</v>
      </c>
      <c r="E459" t="str">
        <f t="shared" si="36"/>
        <v>NIT</v>
      </c>
    </row>
    <row r="460" spans="1:5" x14ac:dyDescent="0.25">
      <c r="A460" s="1" t="s">
        <v>639</v>
      </c>
      <c r="B460" t="s">
        <v>640</v>
      </c>
      <c r="C460" t="str">
        <f>Tabla4[[#This Row],[NIT]]</f>
        <v>11091202711011</v>
      </c>
      <c r="D460">
        <f t="shared" si="35"/>
        <v>14</v>
      </c>
      <c r="E460" t="str">
        <f t="shared" si="36"/>
        <v>NIT</v>
      </c>
    </row>
    <row r="461" spans="1:5" x14ac:dyDescent="0.25">
      <c r="A461" s="1" t="s">
        <v>641</v>
      </c>
      <c r="B461" t="s">
        <v>642</v>
      </c>
      <c r="C461" t="str">
        <f>Tabla4[[#This Row],[NIT]]</f>
        <v>11230112821063</v>
      </c>
      <c r="D461">
        <f t="shared" si="35"/>
        <v>14</v>
      </c>
      <c r="E461" t="str">
        <f t="shared" si="36"/>
        <v>NIT</v>
      </c>
    </row>
    <row r="462" spans="1:5" x14ac:dyDescent="0.25">
      <c r="A462" s="1" t="s">
        <v>643</v>
      </c>
      <c r="B462" t="s">
        <v>644</v>
      </c>
      <c r="C462" t="str">
        <f>Tabla4[[#This Row],[NIT]]</f>
        <v>06141812831130</v>
      </c>
      <c r="D462">
        <f t="shared" si="35"/>
        <v>14</v>
      </c>
      <c r="E462" t="str">
        <f t="shared" si="36"/>
        <v>NIT</v>
      </c>
    </row>
    <row r="463" spans="1:5" x14ac:dyDescent="0.25">
      <c r="A463" s="1" t="s">
        <v>8216</v>
      </c>
      <c r="B463" t="s">
        <v>645</v>
      </c>
      <c r="C463" t="str">
        <f>Tabla4[[#This Row],[NIT]]</f>
        <v>023577636</v>
      </c>
      <c r="D463">
        <f t="shared" si="35"/>
        <v>9</v>
      </c>
      <c r="E463" t="str">
        <f t="shared" si="36"/>
        <v>DUI</v>
      </c>
    </row>
    <row r="464" spans="1:5" x14ac:dyDescent="0.25">
      <c r="A464" s="1" t="s">
        <v>646</v>
      </c>
      <c r="B464" t="s">
        <v>647</v>
      </c>
      <c r="C464" t="str">
        <f>Tabla4[[#This Row],[NIT]]</f>
        <v>06142805101041</v>
      </c>
      <c r="D464">
        <f t="shared" si="35"/>
        <v>14</v>
      </c>
      <c r="E464" t="str">
        <f t="shared" si="36"/>
        <v>NIT</v>
      </c>
    </row>
    <row r="465" spans="1:5" x14ac:dyDescent="0.25">
      <c r="A465" s="1" t="s">
        <v>648</v>
      </c>
      <c r="B465" t="s">
        <v>649</v>
      </c>
      <c r="C465" t="str">
        <f>Tabla4[[#This Row],[NIT]]</f>
        <v>13101605721010</v>
      </c>
      <c r="D465">
        <f t="shared" si="35"/>
        <v>14</v>
      </c>
      <c r="E465" t="str">
        <f t="shared" si="36"/>
        <v>NIT</v>
      </c>
    </row>
    <row r="466" spans="1:5" x14ac:dyDescent="0.25">
      <c r="A466" s="1" t="s">
        <v>650</v>
      </c>
      <c r="B466" t="s">
        <v>651</v>
      </c>
      <c r="C466" t="str">
        <f>Tabla4[[#This Row],[NIT]]</f>
        <v>06142306721101</v>
      </c>
      <c r="D466">
        <f t="shared" si="35"/>
        <v>14</v>
      </c>
      <c r="E466" t="str">
        <f t="shared" si="36"/>
        <v>NIT</v>
      </c>
    </row>
    <row r="467" spans="1:5" x14ac:dyDescent="0.25">
      <c r="A467" s="1" t="s">
        <v>652</v>
      </c>
      <c r="B467" t="s">
        <v>653</v>
      </c>
      <c r="C467" t="str">
        <f>Tabla4[[#This Row],[NIT]]</f>
        <v>06143101931134</v>
      </c>
      <c r="D467">
        <f t="shared" si="35"/>
        <v>14</v>
      </c>
      <c r="E467" t="str">
        <f t="shared" si="36"/>
        <v>NIT</v>
      </c>
    </row>
    <row r="468" spans="1:5" x14ac:dyDescent="0.25">
      <c r="A468" s="1" t="s">
        <v>654</v>
      </c>
      <c r="B468" t="s">
        <v>655</v>
      </c>
      <c r="C468" t="str">
        <f>Tabla4[[#This Row],[NIT]]</f>
        <v>06140310131090</v>
      </c>
      <c r="D468">
        <f t="shared" si="35"/>
        <v>14</v>
      </c>
      <c r="E468" t="str">
        <f t="shared" si="36"/>
        <v>NIT</v>
      </c>
    </row>
    <row r="469" spans="1:5" x14ac:dyDescent="0.25">
      <c r="A469" s="1" t="s">
        <v>656</v>
      </c>
      <c r="B469" t="s">
        <v>657</v>
      </c>
      <c r="C469" t="str">
        <f>Tabla4[[#This Row],[NIT]]</f>
        <v>02102007761117</v>
      </c>
      <c r="D469">
        <f t="shared" si="35"/>
        <v>14</v>
      </c>
      <c r="E469" t="str">
        <f t="shared" si="36"/>
        <v>NIT</v>
      </c>
    </row>
    <row r="470" spans="1:5" x14ac:dyDescent="0.25">
      <c r="A470" s="1" t="s">
        <v>658</v>
      </c>
      <c r="B470" t="s">
        <v>659</v>
      </c>
      <c r="C470" t="str">
        <f>Tabla4[[#This Row],[NIT]]</f>
        <v>06143005741146</v>
      </c>
      <c r="D470">
        <f t="shared" si="35"/>
        <v>14</v>
      </c>
      <c r="E470" t="str">
        <f t="shared" si="36"/>
        <v>NIT</v>
      </c>
    </row>
    <row r="471" spans="1:5" x14ac:dyDescent="0.25">
      <c r="A471" s="1" t="s">
        <v>660</v>
      </c>
      <c r="B471" t="s">
        <v>661</v>
      </c>
      <c r="C471" t="str">
        <f>Tabla4[[#This Row],[NIT]]</f>
        <v>03072409951017</v>
      </c>
      <c r="D471">
        <f t="shared" si="35"/>
        <v>14</v>
      </c>
      <c r="E471" t="str">
        <f t="shared" si="36"/>
        <v>NIT</v>
      </c>
    </row>
    <row r="472" spans="1:5" x14ac:dyDescent="0.25">
      <c r="A472" s="1" t="s">
        <v>662</v>
      </c>
      <c r="B472" t="s">
        <v>663</v>
      </c>
      <c r="C472" t="str">
        <f>Tabla4[[#This Row],[NIT]]</f>
        <v>05022009530018</v>
      </c>
      <c r="D472">
        <f t="shared" si="35"/>
        <v>14</v>
      </c>
      <c r="E472" t="str">
        <f t="shared" si="36"/>
        <v>NIT</v>
      </c>
    </row>
    <row r="473" spans="1:5" x14ac:dyDescent="0.25">
      <c r="A473" s="1" t="s">
        <v>664</v>
      </c>
      <c r="B473" t="s">
        <v>665</v>
      </c>
      <c r="C473" t="str">
        <f>Tabla4[[#This Row],[NIT]]</f>
        <v>03150203961068</v>
      </c>
      <c r="D473">
        <f t="shared" si="35"/>
        <v>14</v>
      </c>
      <c r="E473" t="str">
        <f t="shared" si="36"/>
        <v>NIT</v>
      </c>
    </row>
    <row r="474" spans="1:5" x14ac:dyDescent="0.25">
      <c r="A474" s="1" t="s">
        <v>666</v>
      </c>
      <c r="B474" t="s">
        <v>667</v>
      </c>
      <c r="C474" t="str">
        <f>Tabla4[[#This Row],[NIT]]</f>
        <v>12172706761013</v>
      </c>
      <c r="D474">
        <f t="shared" si="35"/>
        <v>14</v>
      </c>
      <c r="E474" t="str">
        <f t="shared" si="36"/>
        <v>NIT</v>
      </c>
    </row>
    <row r="475" spans="1:5" x14ac:dyDescent="0.25">
      <c r="A475" s="1" t="s">
        <v>668</v>
      </c>
      <c r="B475" t="s">
        <v>669</v>
      </c>
      <c r="C475" t="str">
        <f>Tabla4[[#This Row],[NIT]]</f>
        <v>06141909761047</v>
      </c>
      <c r="D475">
        <f t="shared" si="35"/>
        <v>14</v>
      </c>
      <c r="E475" t="str">
        <f t="shared" si="36"/>
        <v>NIT</v>
      </c>
    </row>
    <row r="476" spans="1:5" x14ac:dyDescent="0.25">
      <c r="A476" s="1" t="s">
        <v>670</v>
      </c>
      <c r="B476" t="s">
        <v>671</v>
      </c>
      <c r="C476" t="str">
        <f>Tabla4[[#This Row],[NIT]]</f>
        <v>14061003660010</v>
      </c>
      <c r="D476">
        <f t="shared" si="35"/>
        <v>14</v>
      </c>
      <c r="E476" t="str">
        <f t="shared" si="36"/>
        <v>NIT</v>
      </c>
    </row>
    <row r="477" spans="1:5" x14ac:dyDescent="0.25">
      <c r="A477" s="1" t="s">
        <v>672</v>
      </c>
      <c r="B477" t="s">
        <v>673</v>
      </c>
      <c r="C477" t="str">
        <f>Tabla4[[#This Row],[NIT]]</f>
        <v>11212603721011</v>
      </c>
      <c r="D477">
        <f t="shared" si="35"/>
        <v>14</v>
      </c>
      <c r="E477" t="str">
        <f t="shared" si="36"/>
        <v>NIT</v>
      </c>
    </row>
    <row r="478" spans="1:5" x14ac:dyDescent="0.25">
      <c r="A478" s="1" t="s">
        <v>674</v>
      </c>
      <c r="B478" t="s">
        <v>675</v>
      </c>
      <c r="C478" t="str">
        <f>Tabla4[[#This Row],[NIT]]</f>
        <v>11110506671017</v>
      </c>
      <c r="D478">
        <f t="shared" si="35"/>
        <v>14</v>
      </c>
      <c r="E478" t="str">
        <f t="shared" si="36"/>
        <v>NIT</v>
      </c>
    </row>
    <row r="479" spans="1:5" x14ac:dyDescent="0.25">
      <c r="A479" s="1" t="s">
        <v>676</v>
      </c>
      <c r="B479" t="s">
        <v>677</v>
      </c>
      <c r="C479" t="str">
        <f>Tabla4[[#This Row],[NIT]]</f>
        <v>11082201781017</v>
      </c>
      <c r="D479">
        <f t="shared" si="35"/>
        <v>14</v>
      </c>
      <c r="E479" t="str">
        <f t="shared" si="36"/>
        <v>NIT</v>
      </c>
    </row>
    <row r="480" spans="1:5" x14ac:dyDescent="0.25">
      <c r="A480" s="1" t="s">
        <v>678</v>
      </c>
      <c r="B480" t="s">
        <v>679</v>
      </c>
      <c r="C480" t="str">
        <f>Tabla4[[#This Row],[NIT]]</f>
        <v>14122104501010</v>
      </c>
      <c r="D480">
        <f t="shared" si="35"/>
        <v>14</v>
      </c>
      <c r="E480" t="str">
        <f t="shared" si="36"/>
        <v>NIT</v>
      </c>
    </row>
    <row r="481" spans="1:5" x14ac:dyDescent="0.25">
      <c r="A481" s="1" t="s">
        <v>680</v>
      </c>
      <c r="B481" t="s">
        <v>681</v>
      </c>
      <c r="C481" t="str">
        <f>Tabla4[[#This Row],[NIT]]</f>
        <v>11021904701024</v>
      </c>
      <c r="D481">
        <f t="shared" si="35"/>
        <v>14</v>
      </c>
      <c r="E481" t="str">
        <f t="shared" si="36"/>
        <v>NIT</v>
      </c>
    </row>
    <row r="482" spans="1:5" x14ac:dyDescent="0.25">
      <c r="A482" s="1" t="s">
        <v>682</v>
      </c>
      <c r="B482" t="s">
        <v>683</v>
      </c>
      <c r="C482" t="str">
        <f>Tabla4[[#This Row],[NIT]]</f>
        <v>06141303831023</v>
      </c>
      <c r="D482">
        <f t="shared" si="35"/>
        <v>14</v>
      </c>
      <c r="E482" t="str">
        <f t="shared" si="36"/>
        <v>NIT</v>
      </c>
    </row>
    <row r="483" spans="1:5" x14ac:dyDescent="0.25">
      <c r="A483" s="1" t="s">
        <v>684</v>
      </c>
      <c r="B483" t="s">
        <v>685</v>
      </c>
      <c r="C483" t="str">
        <f>Tabla4[[#This Row],[NIT]]</f>
        <v>06140807600017</v>
      </c>
      <c r="D483">
        <f t="shared" si="35"/>
        <v>14</v>
      </c>
      <c r="E483" t="str">
        <f t="shared" si="36"/>
        <v>NIT</v>
      </c>
    </row>
    <row r="484" spans="1:5" x14ac:dyDescent="0.25">
      <c r="A484" s="1" t="s">
        <v>686</v>
      </c>
      <c r="B484" t="s">
        <v>687</v>
      </c>
      <c r="C484" t="str">
        <f>Tabla4[[#This Row],[NIT]]</f>
        <v>14022406721015</v>
      </c>
      <c r="D484">
        <f t="shared" si="35"/>
        <v>14</v>
      </c>
      <c r="E484" t="str">
        <f t="shared" si="36"/>
        <v>NIT</v>
      </c>
    </row>
    <row r="485" spans="1:5" x14ac:dyDescent="0.25">
      <c r="A485" s="1" t="s">
        <v>688</v>
      </c>
      <c r="B485" t="s">
        <v>689</v>
      </c>
      <c r="C485" t="str">
        <f>Tabla4[[#This Row],[NIT]]</f>
        <v>12172712761017</v>
      </c>
      <c r="D485">
        <f t="shared" si="35"/>
        <v>14</v>
      </c>
      <c r="E485" t="str">
        <f t="shared" si="36"/>
        <v>NIT</v>
      </c>
    </row>
    <row r="486" spans="1:5" x14ac:dyDescent="0.25">
      <c r="A486" s="1" t="s">
        <v>690</v>
      </c>
      <c r="B486" t="s">
        <v>691</v>
      </c>
      <c r="C486" t="str">
        <f>Tabla4[[#This Row],[NIT]]</f>
        <v>06142810771346</v>
      </c>
      <c r="D486">
        <f t="shared" si="35"/>
        <v>14</v>
      </c>
      <c r="E486" t="str">
        <f t="shared" si="36"/>
        <v>NIT</v>
      </c>
    </row>
    <row r="487" spans="1:5" x14ac:dyDescent="0.25">
      <c r="A487" s="1" t="s">
        <v>692</v>
      </c>
      <c r="B487" t="s">
        <v>693</v>
      </c>
      <c r="C487" t="str">
        <f>Tabla4[[#This Row],[NIT]]</f>
        <v>12050810610019</v>
      </c>
      <c r="D487">
        <f t="shared" si="35"/>
        <v>14</v>
      </c>
      <c r="E487" t="str">
        <f t="shared" si="36"/>
        <v>NIT</v>
      </c>
    </row>
    <row r="488" spans="1:5" x14ac:dyDescent="0.25">
      <c r="A488" s="1" t="s">
        <v>694</v>
      </c>
      <c r="B488" t="s">
        <v>695</v>
      </c>
      <c r="C488" t="str">
        <f>Tabla4[[#This Row],[NIT]]</f>
        <v>06140303540074</v>
      </c>
      <c r="D488">
        <f t="shared" si="35"/>
        <v>14</v>
      </c>
      <c r="E488" t="str">
        <f t="shared" si="36"/>
        <v>NIT</v>
      </c>
    </row>
    <row r="489" spans="1:5" x14ac:dyDescent="0.25">
      <c r="A489" s="1" t="s">
        <v>696</v>
      </c>
      <c r="B489" t="s">
        <v>697</v>
      </c>
      <c r="C489" t="str">
        <f>Tabla4[[#This Row],[NIT]]</f>
        <v>07022608741010</v>
      </c>
      <c r="D489">
        <f t="shared" si="35"/>
        <v>14</v>
      </c>
      <c r="E489" t="str">
        <f t="shared" si="36"/>
        <v>NIT</v>
      </c>
    </row>
    <row r="490" spans="1:5" x14ac:dyDescent="0.25">
      <c r="A490" s="1" t="s">
        <v>698</v>
      </c>
      <c r="B490" t="s">
        <v>699</v>
      </c>
      <c r="C490" t="str">
        <f>Tabla4[[#This Row],[NIT]]</f>
        <v>06141304941051</v>
      </c>
      <c r="D490">
        <f t="shared" si="35"/>
        <v>14</v>
      </c>
      <c r="E490" t="str">
        <f t="shared" si="36"/>
        <v>NIT</v>
      </c>
    </row>
    <row r="491" spans="1:5" x14ac:dyDescent="0.25">
      <c r="A491" s="1" t="s">
        <v>8179</v>
      </c>
      <c r="B491" t="s">
        <v>700</v>
      </c>
      <c r="C491" t="str">
        <f>Tabla4[[#This Row],[NIT]]</f>
        <v>013758387</v>
      </c>
      <c r="D491">
        <f t="shared" si="35"/>
        <v>9</v>
      </c>
      <c r="E491" t="str">
        <f t="shared" si="36"/>
        <v>DUI</v>
      </c>
    </row>
    <row r="492" spans="1:5" x14ac:dyDescent="0.25">
      <c r="A492" s="1" t="s">
        <v>701</v>
      </c>
      <c r="B492" t="s">
        <v>702</v>
      </c>
      <c r="C492" t="str">
        <f>Tabla4[[#This Row],[NIT]]</f>
        <v>06141006131063</v>
      </c>
      <c r="D492">
        <f t="shared" ref="D492:D555" si="37">LEN(C492)</f>
        <v>14</v>
      </c>
      <c r="E492" t="str">
        <f t="shared" si="36"/>
        <v>NIT</v>
      </c>
    </row>
    <row r="493" spans="1:5" x14ac:dyDescent="0.25">
      <c r="A493" s="1" t="s">
        <v>703</v>
      </c>
      <c r="B493" t="s">
        <v>704</v>
      </c>
      <c r="C493" t="str">
        <f>Tabla4[[#This Row],[NIT]]</f>
        <v>13142602871019</v>
      </c>
      <c r="D493">
        <f t="shared" si="37"/>
        <v>14</v>
      </c>
      <c r="E493" t="str">
        <f t="shared" ref="E493:E556" si="38">IF(D493=14,"NIT",IF(D493=9,"DUI"," "))</f>
        <v>NIT</v>
      </c>
    </row>
    <row r="494" spans="1:5" x14ac:dyDescent="0.25">
      <c r="A494" s="1" t="s">
        <v>705</v>
      </c>
      <c r="B494" t="s">
        <v>706</v>
      </c>
      <c r="C494" t="str">
        <f>Tabla4[[#This Row],[NIT]]</f>
        <v>08212709721026</v>
      </c>
      <c r="D494">
        <f t="shared" si="37"/>
        <v>14</v>
      </c>
      <c r="E494" t="str">
        <f t="shared" si="38"/>
        <v>NIT</v>
      </c>
    </row>
    <row r="495" spans="1:5" x14ac:dyDescent="0.25">
      <c r="A495" s="1" t="s">
        <v>707</v>
      </c>
      <c r="B495" t="s">
        <v>708</v>
      </c>
      <c r="C495" t="str">
        <f>Tabla4[[#This Row],[NIT]]</f>
        <v>11151004801016</v>
      </c>
      <c r="D495">
        <f t="shared" si="37"/>
        <v>14</v>
      </c>
      <c r="E495" t="str">
        <f t="shared" si="38"/>
        <v>NIT</v>
      </c>
    </row>
    <row r="496" spans="1:5" x14ac:dyDescent="0.25">
      <c r="A496" s="1" t="s">
        <v>8237</v>
      </c>
      <c r="B496" t="s">
        <v>709</v>
      </c>
      <c r="C496" t="str">
        <f>Tabla4[[#This Row],[NIT]]</f>
        <v>032305494</v>
      </c>
      <c r="D496">
        <f t="shared" si="37"/>
        <v>9</v>
      </c>
      <c r="E496" t="str">
        <f t="shared" si="38"/>
        <v>DUI</v>
      </c>
    </row>
    <row r="497" spans="1:5" x14ac:dyDescent="0.25">
      <c r="A497" s="1" t="s">
        <v>710</v>
      </c>
      <c r="B497" t="s">
        <v>711</v>
      </c>
      <c r="C497" t="str">
        <f>Tabla4[[#This Row],[NIT]]</f>
        <v>09062107590018</v>
      </c>
      <c r="D497">
        <f t="shared" si="37"/>
        <v>14</v>
      </c>
      <c r="E497" t="str">
        <f t="shared" si="38"/>
        <v>NIT</v>
      </c>
    </row>
    <row r="498" spans="1:5" x14ac:dyDescent="0.25">
      <c r="A498" s="1" t="s">
        <v>712</v>
      </c>
      <c r="B498" t="s">
        <v>713</v>
      </c>
      <c r="C498" t="str">
        <f>Tabla4[[#This Row],[NIT]]</f>
        <v>01011702691031</v>
      </c>
      <c r="D498">
        <f t="shared" si="37"/>
        <v>14</v>
      </c>
      <c r="E498" t="str">
        <f t="shared" si="38"/>
        <v>NIT</v>
      </c>
    </row>
    <row r="499" spans="1:5" x14ac:dyDescent="0.25">
      <c r="A499" s="1" t="s">
        <v>714</v>
      </c>
      <c r="B499" t="s">
        <v>715</v>
      </c>
      <c r="C499" t="str">
        <f>Tabla4[[#This Row],[NIT]]</f>
        <v>10101612841020</v>
      </c>
      <c r="D499">
        <f t="shared" si="37"/>
        <v>14</v>
      </c>
      <c r="E499" t="str">
        <f t="shared" si="38"/>
        <v>NIT</v>
      </c>
    </row>
    <row r="500" spans="1:5" x14ac:dyDescent="0.25">
      <c r="A500" s="1" t="s">
        <v>716</v>
      </c>
      <c r="B500" t="s">
        <v>717</v>
      </c>
      <c r="C500" t="str">
        <f>Tabla4[[#This Row],[NIT]]</f>
        <v>05112810881012</v>
      </c>
      <c r="D500">
        <f t="shared" si="37"/>
        <v>14</v>
      </c>
      <c r="E500" t="str">
        <f t="shared" si="38"/>
        <v>NIT</v>
      </c>
    </row>
    <row r="501" spans="1:5" x14ac:dyDescent="0.25">
      <c r="A501" s="1" t="s">
        <v>718</v>
      </c>
      <c r="B501" t="s">
        <v>719</v>
      </c>
      <c r="C501" t="str">
        <f>Tabla4[[#This Row],[NIT]]</f>
        <v>03121406801023</v>
      </c>
      <c r="D501">
        <f t="shared" si="37"/>
        <v>14</v>
      </c>
      <c r="E501" t="str">
        <f t="shared" si="38"/>
        <v>NIT</v>
      </c>
    </row>
    <row r="502" spans="1:5" x14ac:dyDescent="0.25">
      <c r="A502" s="1" t="s">
        <v>720</v>
      </c>
      <c r="B502" t="s">
        <v>721</v>
      </c>
      <c r="C502" t="str">
        <f>Tabla4[[#This Row],[NIT]]</f>
        <v>06142610051066</v>
      </c>
      <c r="D502">
        <f t="shared" si="37"/>
        <v>14</v>
      </c>
      <c r="E502" t="str">
        <f t="shared" si="38"/>
        <v>NIT</v>
      </c>
    </row>
    <row r="503" spans="1:5" x14ac:dyDescent="0.25">
      <c r="A503" s="1" t="s">
        <v>722</v>
      </c>
      <c r="B503" t="s">
        <v>723</v>
      </c>
      <c r="C503" t="str">
        <f>Tabla4[[#This Row],[NIT]]</f>
        <v>06142411121039</v>
      </c>
      <c r="D503">
        <f t="shared" si="37"/>
        <v>14</v>
      </c>
      <c r="E503" t="str">
        <f t="shared" si="38"/>
        <v>NIT</v>
      </c>
    </row>
    <row r="504" spans="1:5" x14ac:dyDescent="0.25">
      <c r="A504" s="1" t="s">
        <v>724</v>
      </c>
      <c r="B504" t="s">
        <v>725</v>
      </c>
      <c r="C504" t="str">
        <f>Tabla4[[#This Row],[NIT]]</f>
        <v>06142410891140</v>
      </c>
      <c r="D504">
        <f t="shared" si="37"/>
        <v>14</v>
      </c>
      <c r="E504" t="str">
        <f t="shared" si="38"/>
        <v>NIT</v>
      </c>
    </row>
    <row r="505" spans="1:5" x14ac:dyDescent="0.25">
      <c r="A505" s="1" t="s">
        <v>726</v>
      </c>
      <c r="B505" t="s">
        <v>727</v>
      </c>
      <c r="C505" t="str">
        <f>Tabla4[[#This Row],[NIT]]</f>
        <v>06141502911052</v>
      </c>
      <c r="D505">
        <f t="shared" si="37"/>
        <v>14</v>
      </c>
      <c r="E505" t="str">
        <f t="shared" si="38"/>
        <v>NIT</v>
      </c>
    </row>
    <row r="506" spans="1:5" x14ac:dyDescent="0.25">
      <c r="A506" s="1" t="s">
        <v>728</v>
      </c>
      <c r="B506" t="s">
        <v>729</v>
      </c>
      <c r="C506" t="str">
        <f>Tabla4[[#This Row],[NIT]]</f>
        <v>06193004681015</v>
      </c>
      <c r="D506">
        <f t="shared" si="37"/>
        <v>14</v>
      </c>
      <c r="E506" t="str">
        <f t="shared" si="38"/>
        <v>NIT</v>
      </c>
    </row>
    <row r="507" spans="1:5" x14ac:dyDescent="0.25">
      <c r="A507" s="1" t="s">
        <v>730</v>
      </c>
      <c r="B507" t="s">
        <v>731</v>
      </c>
      <c r="C507" t="str">
        <f>Tabla4[[#This Row],[NIT]]</f>
        <v>06141305701232</v>
      </c>
      <c r="D507">
        <f t="shared" si="37"/>
        <v>14</v>
      </c>
      <c r="E507" t="str">
        <f t="shared" si="38"/>
        <v>NIT</v>
      </c>
    </row>
    <row r="508" spans="1:5" x14ac:dyDescent="0.25">
      <c r="A508" s="1" t="s">
        <v>732</v>
      </c>
      <c r="B508" t="s">
        <v>733</v>
      </c>
      <c r="C508" t="str">
        <f>Tabla4[[#This Row],[NIT]]</f>
        <v>07111804620031</v>
      </c>
      <c r="D508">
        <f t="shared" si="37"/>
        <v>14</v>
      </c>
      <c r="E508" t="str">
        <f t="shared" si="38"/>
        <v>NIT</v>
      </c>
    </row>
    <row r="509" spans="1:5" x14ac:dyDescent="0.25">
      <c r="A509" s="1" t="s">
        <v>734</v>
      </c>
      <c r="B509" t="s">
        <v>735</v>
      </c>
      <c r="C509" t="str">
        <f>Tabla4[[#This Row],[NIT]]</f>
        <v>14063101640015</v>
      </c>
      <c r="D509">
        <f t="shared" si="37"/>
        <v>14</v>
      </c>
      <c r="E509" t="str">
        <f t="shared" si="38"/>
        <v>NIT</v>
      </c>
    </row>
    <row r="510" spans="1:5" x14ac:dyDescent="0.25">
      <c r="A510" s="1" t="s">
        <v>8222</v>
      </c>
      <c r="B510" t="s">
        <v>736</v>
      </c>
      <c r="C510" t="str">
        <f>Tabla4[[#This Row],[NIT]]</f>
        <v>030060307</v>
      </c>
      <c r="D510">
        <f t="shared" si="37"/>
        <v>9</v>
      </c>
      <c r="E510" t="str">
        <f t="shared" si="38"/>
        <v>DUI</v>
      </c>
    </row>
    <row r="511" spans="1:5" x14ac:dyDescent="0.25">
      <c r="A511" s="1" t="s">
        <v>737</v>
      </c>
      <c r="B511" t="s">
        <v>738</v>
      </c>
      <c r="C511" t="str">
        <f>Tabla4[[#This Row],[NIT]]</f>
        <v>01010207530016</v>
      </c>
      <c r="D511">
        <f t="shared" si="37"/>
        <v>14</v>
      </c>
      <c r="E511" t="str">
        <f t="shared" si="38"/>
        <v>NIT</v>
      </c>
    </row>
    <row r="512" spans="1:5" x14ac:dyDescent="0.25">
      <c r="A512" s="1" t="s">
        <v>739</v>
      </c>
      <c r="B512" t="s">
        <v>740</v>
      </c>
      <c r="C512" t="str">
        <f>Tabla4[[#This Row],[NIT]]</f>
        <v>02030505670013</v>
      </c>
      <c r="D512">
        <f t="shared" si="37"/>
        <v>14</v>
      </c>
      <c r="E512" t="str">
        <f t="shared" si="38"/>
        <v>NIT</v>
      </c>
    </row>
    <row r="513" spans="1:5" x14ac:dyDescent="0.25">
      <c r="A513" s="1" t="s">
        <v>741</v>
      </c>
      <c r="B513" t="s">
        <v>742</v>
      </c>
      <c r="C513" t="str">
        <f>Tabla4[[#This Row],[NIT]]</f>
        <v>08142505751017</v>
      </c>
      <c r="D513">
        <f t="shared" si="37"/>
        <v>14</v>
      </c>
      <c r="E513" t="str">
        <f t="shared" si="38"/>
        <v>NIT</v>
      </c>
    </row>
    <row r="514" spans="1:5" x14ac:dyDescent="0.25">
      <c r="A514" s="1" t="s">
        <v>743</v>
      </c>
      <c r="B514" t="s">
        <v>744</v>
      </c>
      <c r="C514" t="str">
        <f>Tabla4[[#This Row],[NIT]]</f>
        <v>01012709731043</v>
      </c>
      <c r="D514">
        <f t="shared" si="37"/>
        <v>14</v>
      </c>
      <c r="E514" t="str">
        <f t="shared" si="38"/>
        <v>NIT</v>
      </c>
    </row>
    <row r="515" spans="1:5" x14ac:dyDescent="0.25">
      <c r="A515" s="1" t="s">
        <v>745</v>
      </c>
      <c r="B515" t="s">
        <v>746</v>
      </c>
      <c r="C515" t="str">
        <f>Tabla4[[#This Row],[NIT]]</f>
        <v>06140511881038</v>
      </c>
      <c r="D515">
        <f t="shared" si="37"/>
        <v>14</v>
      </c>
      <c r="E515" t="str">
        <f t="shared" si="38"/>
        <v>NIT</v>
      </c>
    </row>
    <row r="516" spans="1:5" x14ac:dyDescent="0.25">
      <c r="A516" s="1" t="s">
        <v>747</v>
      </c>
      <c r="B516" t="s">
        <v>748</v>
      </c>
      <c r="C516" t="str">
        <f>Tabla4[[#This Row],[NIT]]</f>
        <v>05111604081011</v>
      </c>
      <c r="D516">
        <f t="shared" si="37"/>
        <v>14</v>
      </c>
      <c r="E516" t="str">
        <f t="shared" si="38"/>
        <v>NIT</v>
      </c>
    </row>
    <row r="517" spans="1:5" x14ac:dyDescent="0.25">
      <c r="A517" s="1" t="s">
        <v>749</v>
      </c>
      <c r="B517" t="s">
        <v>750</v>
      </c>
      <c r="C517" t="str">
        <f>Tabla4[[#This Row],[NIT]]</f>
        <v>06141412840020</v>
      </c>
      <c r="D517">
        <f t="shared" si="37"/>
        <v>14</v>
      </c>
      <c r="E517" t="str">
        <f t="shared" si="38"/>
        <v>NIT</v>
      </c>
    </row>
    <row r="518" spans="1:5" x14ac:dyDescent="0.25">
      <c r="A518" s="1" t="s">
        <v>751</v>
      </c>
      <c r="B518" t="s">
        <v>752</v>
      </c>
      <c r="C518" t="str">
        <f>Tabla4[[#This Row],[NIT]]</f>
        <v>09060212821026</v>
      </c>
      <c r="D518">
        <f t="shared" si="37"/>
        <v>14</v>
      </c>
      <c r="E518" t="str">
        <f t="shared" si="38"/>
        <v>NIT</v>
      </c>
    </row>
    <row r="519" spans="1:5" x14ac:dyDescent="0.25">
      <c r="A519" s="1" t="s">
        <v>753</v>
      </c>
      <c r="B519" t="s">
        <v>754</v>
      </c>
      <c r="C519" t="str">
        <f>Tabla4[[#This Row],[NIT]]</f>
        <v>04162810771024</v>
      </c>
      <c r="D519">
        <f t="shared" si="37"/>
        <v>14</v>
      </c>
      <c r="E519" t="str">
        <f t="shared" si="38"/>
        <v>NIT</v>
      </c>
    </row>
    <row r="520" spans="1:5" x14ac:dyDescent="0.25">
      <c r="A520" s="1" t="s">
        <v>755</v>
      </c>
      <c r="B520" t="s">
        <v>756</v>
      </c>
      <c r="C520" t="str">
        <f>Tabla4[[#This Row],[NIT]]</f>
        <v>14112509741013</v>
      </c>
      <c r="D520">
        <f t="shared" si="37"/>
        <v>14</v>
      </c>
      <c r="E520" t="str">
        <f t="shared" si="38"/>
        <v>NIT</v>
      </c>
    </row>
    <row r="521" spans="1:5" x14ac:dyDescent="0.25">
      <c r="A521" s="1" t="s">
        <v>757</v>
      </c>
      <c r="B521" t="s">
        <v>758</v>
      </c>
      <c r="C521" t="str">
        <f>Tabla4[[#This Row],[NIT]]</f>
        <v>04332706761010</v>
      </c>
      <c r="D521">
        <f t="shared" si="37"/>
        <v>14</v>
      </c>
      <c r="E521" t="str">
        <f t="shared" si="38"/>
        <v>NIT</v>
      </c>
    </row>
    <row r="522" spans="1:5" x14ac:dyDescent="0.25">
      <c r="A522" s="1" t="s">
        <v>759</v>
      </c>
      <c r="B522" t="s">
        <v>760</v>
      </c>
      <c r="C522" t="str">
        <f>Tabla4[[#This Row],[NIT]]</f>
        <v>02022309831021</v>
      </c>
      <c r="D522">
        <f t="shared" si="37"/>
        <v>14</v>
      </c>
      <c r="E522" t="str">
        <f t="shared" si="38"/>
        <v>NIT</v>
      </c>
    </row>
    <row r="523" spans="1:5" x14ac:dyDescent="0.25">
      <c r="A523" s="1" t="s">
        <v>761</v>
      </c>
      <c r="B523" t="s">
        <v>762</v>
      </c>
      <c r="C523" t="str">
        <f>Tabla4[[#This Row],[NIT]]</f>
        <v>12173010121016</v>
      </c>
      <c r="D523">
        <f t="shared" si="37"/>
        <v>14</v>
      </c>
      <c r="E523" t="str">
        <f t="shared" si="38"/>
        <v>NIT</v>
      </c>
    </row>
    <row r="524" spans="1:5" x14ac:dyDescent="0.25">
      <c r="A524" s="1" t="s">
        <v>763</v>
      </c>
      <c r="B524" t="s">
        <v>764</v>
      </c>
      <c r="C524" t="str">
        <f>Tabla4[[#This Row],[NIT]]</f>
        <v>08190301891019</v>
      </c>
      <c r="D524">
        <f t="shared" si="37"/>
        <v>14</v>
      </c>
      <c r="E524" t="str">
        <f t="shared" si="38"/>
        <v>NIT</v>
      </c>
    </row>
    <row r="525" spans="1:5" x14ac:dyDescent="0.25">
      <c r="A525" s="1" t="s">
        <v>765</v>
      </c>
      <c r="B525" t="s">
        <v>766</v>
      </c>
      <c r="C525" t="str">
        <f>Tabla4[[#This Row],[NIT]]</f>
        <v>06143006890074</v>
      </c>
      <c r="D525">
        <f t="shared" si="37"/>
        <v>14</v>
      </c>
      <c r="E525" t="str">
        <f t="shared" si="38"/>
        <v>NIT</v>
      </c>
    </row>
    <row r="526" spans="1:5" x14ac:dyDescent="0.25">
      <c r="A526" s="1" t="s">
        <v>767</v>
      </c>
      <c r="B526" t="s">
        <v>768</v>
      </c>
      <c r="C526" t="str">
        <f>Tabla4[[#This Row],[NIT]]</f>
        <v>11041009750017</v>
      </c>
      <c r="D526">
        <f t="shared" si="37"/>
        <v>14</v>
      </c>
      <c r="E526" t="str">
        <f t="shared" si="38"/>
        <v>NIT</v>
      </c>
    </row>
    <row r="527" spans="1:5" x14ac:dyDescent="0.25">
      <c r="A527" s="1" t="s">
        <v>769</v>
      </c>
      <c r="B527" t="s">
        <v>770</v>
      </c>
      <c r="C527" t="str">
        <f>Tabla4[[#This Row],[NIT]]</f>
        <v>04160808961018</v>
      </c>
      <c r="D527">
        <f t="shared" si="37"/>
        <v>14</v>
      </c>
      <c r="E527" t="str">
        <f t="shared" si="38"/>
        <v>NIT</v>
      </c>
    </row>
    <row r="528" spans="1:5" x14ac:dyDescent="0.25">
      <c r="A528" s="1" t="s">
        <v>771</v>
      </c>
      <c r="B528" t="s">
        <v>772</v>
      </c>
      <c r="C528" t="str">
        <f>Tabla4[[#This Row],[NIT]]</f>
        <v>10010103731015</v>
      </c>
      <c r="D528">
        <f t="shared" si="37"/>
        <v>14</v>
      </c>
      <c r="E528" t="str">
        <f t="shared" si="38"/>
        <v>NIT</v>
      </c>
    </row>
    <row r="529" spans="1:5" x14ac:dyDescent="0.25">
      <c r="A529" s="1" t="s">
        <v>773</v>
      </c>
      <c r="B529" t="s">
        <v>774</v>
      </c>
      <c r="C529" t="str">
        <f>Tabla4[[#This Row],[NIT]]</f>
        <v>08021212871024</v>
      </c>
      <c r="D529">
        <f t="shared" si="37"/>
        <v>14</v>
      </c>
      <c r="E529" t="str">
        <f t="shared" si="38"/>
        <v>NIT</v>
      </c>
    </row>
    <row r="530" spans="1:5" x14ac:dyDescent="0.25">
      <c r="A530" s="1" t="s">
        <v>775</v>
      </c>
      <c r="B530" t="s">
        <v>776</v>
      </c>
      <c r="C530" t="str">
        <f>Tabla4[[#This Row],[NIT]]</f>
        <v>14121007181010</v>
      </c>
      <c r="D530">
        <f t="shared" si="37"/>
        <v>14</v>
      </c>
      <c r="E530" t="str">
        <f t="shared" si="38"/>
        <v>NIT</v>
      </c>
    </row>
    <row r="531" spans="1:5" x14ac:dyDescent="0.25">
      <c r="A531" s="1" t="s">
        <v>777</v>
      </c>
      <c r="B531" t="s">
        <v>778</v>
      </c>
      <c r="C531" t="str">
        <f>Tabla4[[#This Row],[NIT]]</f>
        <v>05030307851010</v>
      </c>
      <c r="D531">
        <f t="shared" si="37"/>
        <v>14</v>
      </c>
      <c r="E531" t="str">
        <f t="shared" si="38"/>
        <v>NIT</v>
      </c>
    </row>
    <row r="532" spans="1:5" x14ac:dyDescent="0.25">
      <c r="A532" s="1" t="s">
        <v>779</v>
      </c>
      <c r="B532" t="s">
        <v>780</v>
      </c>
      <c r="C532" t="str">
        <f>Tabla4[[#This Row],[NIT]]</f>
        <v>06142310750039</v>
      </c>
      <c r="D532">
        <f t="shared" si="37"/>
        <v>14</v>
      </c>
      <c r="E532" t="str">
        <f t="shared" si="38"/>
        <v>NIT</v>
      </c>
    </row>
    <row r="533" spans="1:5" x14ac:dyDescent="0.25">
      <c r="A533" s="1" t="s">
        <v>7877</v>
      </c>
      <c r="B533" t="s">
        <v>7878</v>
      </c>
      <c r="C533" t="str">
        <f>Tabla4[[#This Row],[NIT]]</f>
        <v>05110812171028</v>
      </c>
      <c r="D533">
        <f t="shared" si="37"/>
        <v>14</v>
      </c>
      <c r="E533" t="str">
        <f t="shared" si="38"/>
        <v>NIT</v>
      </c>
    </row>
    <row r="534" spans="1:5" x14ac:dyDescent="0.25">
      <c r="A534" s="1" t="s">
        <v>509</v>
      </c>
      <c r="B534" t="s">
        <v>7882</v>
      </c>
      <c r="C534" t="str">
        <f>Tabla4[[#This Row],[NIT]]</f>
        <v>04012106851010</v>
      </c>
      <c r="D534">
        <f t="shared" si="37"/>
        <v>14</v>
      </c>
      <c r="E534" t="str">
        <f t="shared" si="38"/>
        <v>NIT</v>
      </c>
    </row>
    <row r="535" spans="1:5" x14ac:dyDescent="0.25">
      <c r="A535" s="1" t="s">
        <v>41</v>
      </c>
      <c r="B535" t="s">
        <v>41</v>
      </c>
      <c r="C535" t="str">
        <f>Tabla4[[#This Row],[NIT]]</f>
        <v>ANULADO</v>
      </c>
      <c r="D535">
        <f t="shared" si="37"/>
        <v>7</v>
      </c>
      <c r="E535" t="str">
        <f t="shared" si="38"/>
        <v xml:space="preserve"> </v>
      </c>
    </row>
    <row r="536" spans="1:5" x14ac:dyDescent="0.25">
      <c r="A536" s="1" t="s">
        <v>781</v>
      </c>
      <c r="B536" t="s">
        <v>782</v>
      </c>
      <c r="C536" t="str">
        <f>Tabla4[[#This Row],[NIT]]</f>
        <v>06141505091110</v>
      </c>
      <c r="D536">
        <f t="shared" si="37"/>
        <v>14</v>
      </c>
      <c r="E536" t="str">
        <f t="shared" si="38"/>
        <v>NIT</v>
      </c>
    </row>
    <row r="537" spans="1:5" x14ac:dyDescent="0.25">
      <c r="A537" s="1" t="s">
        <v>7803</v>
      </c>
      <c r="B537" t="s">
        <v>7804</v>
      </c>
      <c r="C537" t="str">
        <f>Tabla4[[#This Row],[NIT]]</f>
        <v>061406911921037</v>
      </c>
      <c r="D537">
        <f t="shared" si="37"/>
        <v>15</v>
      </c>
      <c r="E537" t="str">
        <f t="shared" si="38"/>
        <v xml:space="preserve"> </v>
      </c>
    </row>
    <row r="538" spans="1:5" x14ac:dyDescent="0.25">
      <c r="A538" s="1" t="s">
        <v>783</v>
      </c>
      <c r="B538" t="s">
        <v>784</v>
      </c>
      <c r="C538" t="str">
        <f>Tabla4[[#This Row],[NIT]]</f>
        <v>05010909881017</v>
      </c>
      <c r="D538">
        <f t="shared" si="37"/>
        <v>14</v>
      </c>
      <c r="E538" t="str">
        <f t="shared" si="38"/>
        <v>NIT</v>
      </c>
    </row>
    <row r="539" spans="1:5" x14ac:dyDescent="0.25">
      <c r="A539" s="1" t="s">
        <v>786</v>
      </c>
      <c r="B539" t="s">
        <v>787</v>
      </c>
      <c r="C539" t="str">
        <f>Tabla4[[#This Row],[NIT]]</f>
        <v>06143010031041</v>
      </c>
      <c r="D539">
        <f t="shared" si="37"/>
        <v>14</v>
      </c>
      <c r="E539" t="str">
        <f t="shared" si="38"/>
        <v>NIT</v>
      </c>
    </row>
    <row r="540" spans="1:5" x14ac:dyDescent="0.25">
      <c r="A540" s="1" t="s">
        <v>788</v>
      </c>
      <c r="B540" t="s">
        <v>789</v>
      </c>
      <c r="C540" t="str">
        <f>Tabla4[[#This Row],[NIT]]</f>
        <v>06140703951013</v>
      </c>
      <c r="D540">
        <f t="shared" si="37"/>
        <v>14</v>
      </c>
      <c r="E540" t="str">
        <f t="shared" si="38"/>
        <v>NIT</v>
      </c>
    </row>
    <row r="541" spans="1:5" x14ac:dyDescent="0.25">
      <c r="A541" s="1" t="s">
        <v>791</v>
      </c>
      <c r="B541" t="s">
        <v>792</v>
      </c>
      <c r="C541" t="str">
        <f>Tabla4[[#This Row],[NIT]]</f>
        <v>13122307721012</v>
      </c>
      <c r="D541">
        <f t="shared" si="37"/>
        <v>14</v>
      </c>
      <c r="E541" t="str">
        <f t="shared" si="38"/>
        <v>NIT</v>
      </c>
    </row>
    <row r="542" spans="1:5" x14ac:dyDescent="0.25">
      <c r="A542" s="1" t="s">
        <v>793</v>
      </c>
      <c r="B542" t="s">
        <v>794</v>
      </c>
      <c r="C542" t="str">
        <f>Tabla4[[#This Row],[NIT]]</f>
        <v>06142207850045</v>
      </c>
      <c r="D542">
        <f t="shared" si="37"/>
        <v>14</v>
      </c>
      <c r="E542" t="str">
        <f t="shared" si="38"/>
        <v>NIT</v>
      </c>
    </row>
    <row r="543" spans="1:5" x14ac:dyDescent="0.25">
      <c r="A543" s="1" t="s">
        <v>795</v>
      </c>
      <c r="B543" t="s">
        <v>796</v>
      </c>
      <c r="C543" t="str">
        <f>Tabla4[[#This Row],[NIT]]</f>
        <v>06142106751197</v>
      </c>
      <c r="D543">
        <f t="shared" si="37"/>
        <v>14</v>
      </c>
      <c r="E543" t="str">
        <f t="shared" si="38"/>
        <v>NIT</v>
      </c>
    </row>
    <row r="544" spans="1:5" x14ac:dyDescent="0.25">
      <c r="A544" s="1" t="s">
        <v>797</v>
      </c>
      <c r="B544" t="s">
        <v>798</v>
      </c>
      <c r="C544" t="str">
        <f>Tabla4[[#This Row],[NIT]]</f>
        <v>10100306650014</v>
      </c>
      <c r="D544">
        <f t="shared" si="37"/>
        <v>14</v>
      </c>
      <c r="E544" t="str">
        <f t="shared" si="38"/>
        <v>NIT</v>
      </c>
    </row>
    <row r="545" spans="1:5" x14ac:dyDescent="0.25">
      <c r="A545" s="1" t="s">
        <v>799</v>
      </c>
      <c r="B545" t="s">
        <v>800</v>
      </c>
      <c r="C545" t="str">
        <f>Tabla4[[#This Row],[NIT]]</f>
        <v>04331509400011</v>
      </c>
      <c r="D545">
        <f t="shared" si="37"/>
        <v>14</v>
      </c>
      <c r="E545" t="str">
        <f t="shared" si="38"/>
        <v>NIT</v>
      </c>
    </row>
    <row r="546" spans="1:5" x14ac:dyDescent="0.25">
      <c r="A546" s="1" t="s">
        <v>801</v>
      </c>
      <c r="B546" t="s">
        <v>802</v>
      </c>
      <c r="C546" t="str">
        <f>Tabla4[[#This Row],[NIT]]</f>
        <v>14080405781014</v>
      </c>
      <c r="D546">
        <f t="shared" si="37"/>
        <v>14</v>
      </c>
      <c r="E546" t="str">
        <f t="shared" si="38"/>
        <v>NIT</v>
      </c>
    </row>
    <row r="547" spans="1:5" x14ac:dyDescent="0.25">
      <c r="A547" s="1" t="s">
        <v>803</v>
      </c>
      <c r="B547" t="s">
        <v>804</v>
      </c>
      <c r="C547" t="str">
        <f>Tabla4[[#This Row],[NIT]]</f>
        <v>09031412801011</v>
      </c>
      <c r="D547">
        <f t="shared" si="37"/>
        <v>14</v>
      </c>
      <c r="E547" t="str">
        <f t="shared" si="38"/>
        <v>NIT</v>
      </c>
    </row>
    <row r="548" spans="1:5" x14ac:dyDescent="0.25">
      <c r="A548" s="1" t="s">
        <v>805</v>
      </c>
      <c r="B548" t="s">
        <v>806</v>
      </c>
      <c r="C548" t="str">
        <f>Tabla4[[#This Row],[NIT]]</f>
        <v>02100108700014</v>
      </c>
      <c r="D548">
        <f t="shared" si="37"/>
        <v>14</v>
      </c>
      <c r="E548" t="str">
        <f t="shared" si="38"/>
        <v>NIT</v>
      </c>
    </row>
    <row r="549" spans="1:5" x14ac:dyDescent="0.25">
      <c r="A549" s="1" t="s">
        <v>807</v>
      </c>
      <c r="B549" t="s">
        <v>808</v>
      </c>
      <c r="C549" t="str">
        <f>Tabla4[[#This Row],[NIT]]</f>
        <v>06140802911112</v>
      </c>
      <c r="D549">
        <f t="shared" si="37"/>
        <v>14</v>
      </c>
      <c r="E549" t="str">
        <f t="shared" si="38"/>
        <v>NIT</v>
      </c>
    </row>
    <row r="550" spans="1:5" x14ac:dyDescent="0.25">
      <c r="A550" s="1" t="s">
        <v>809</v>
      </c>
      <c r="B550" t="s">
        <v>810</v>
      </c>
      <c r="C550" t="str">
        <f>Tabla4[[#This Row],[NIT]]</f>
        <v>06140502860019</v>
      </c>
      <c r="D550">
        <f t="shared" si="37"/>
        <v>14</v>
      </c>
      <c r="E550" t="str">
        <f t="shared" si="38"/>
        <v>NIT</v>
      </c>
    </row>
    <row r="551" spans="1:5" x14ac:dyDescent="0.25">
      <c r="A551" s="1" t="s">
        <v>8156</v>
      </c>
      <c r="B551" t="s">
        <v>813</v>
      </c>
      <c r="C551" t="str">
        <f>Tabla4[[#This Row],[NIT]]</f>
        <v>041130466</v>
      </c>
      <c r="D551">
        <f t="shared" si="37"/>
        <v>9</v>
      </c>
      <c r="E551" t="str">
        <f t="shared" si="38"/>
        <v>DUI</v>
      </c>
    </row>
    <row r="552" spans="1:5" x14ac:dyDescent="0.25">
      <c r="A552" s="1" t="s">
        <v>814</v>
      </c>
      <c r="B552" t="s">
        <v>815</v>
      </c>
      <c r="C552" t="str">
        <f>Tabla4[[#This Row],[NIT]]</f>
        <v>11230705611014</v>
      </c>
      <c r="D552">
        <f t="shared" si="37"/>
        <v>14</v>
      </c>
      <c r="E552" t="str">
        <f t="shared" si="38"/>
        <v>NIT</v>
      </c>
    </row>
    <row r="553" spans="1:5" x14ac:dyDescent="0.25">
      <c r="A553" s="1" t="s">
        <v>8230</v>
      </c>
      <c r="B553" t="s">
        <v>816</v>
      </c>
      <c r="C553" t="str">
        <f>Tabla4[[#This Row],[NIT]]</f>
        <v>018593855</v>
      </c>
      <c r="D553">
        <f t="shared" si="37"/>
        <v>9</v>
      </c>
      <c r="E553" t="str">
        <f t="shared" si="38"/>
        <v>DUI</v>
      </c>
    </row>
    <row r="554" spans="1:5" x14ac:dyDescent="0.25">
      <c r="A554" s="1" t="s">
        <v>817</v>
      </c>
      <c r="B554" t="s">
        <v>818</v>
      </c>
      <c r="C554" t="str">
        <f>Tabla4[[#This Row],[NIT]]</f>
        <v>12191102611018</v>
      </c>
      <c r="D554">
        <f t="shared" si="37"/>
        <v>14</v>
      </c>
      <c r="E554" t="str">
        <f t="shared" si="38"/>
        <v>NIT</v>
      </c>
    </row>
    <row r="555" spans="1:5" x14ac:dyDescent="0.25">
      <c r="A555" s="1" t="s">
        <v>820</v>
      </c>
      <c r="B555" t="s">
        <v>821</v>
      </c>
      <c r="C555" t="str">
        <f>Tabla4[[#This Row],[NIT]]</f>
        <v>06143012931015</v>
      </c>
      <c r="D555">
        <f t="shared" si="37"/>
        <v>14</v>
      </c>
      <c r="E555" t="str">
        <f t="shared" si="38"/>
        <v>NIT</v>
      </c>
    </row>
    <row r="556" spans="1:5" x14ac:dyDescent="0.25">
      <c r="A556" s="1" t="s">
        <v>822</v>
      </c>
      <c r="B556" t="s">
        <v>823</v>
      </c>
      <c r="C556" t="str">
        <f>Tabla4[[#This Row],[NIT]]</f>
        <v>14081402731012</v>
      </c>
      <c r="D556">
        <f t="shared" ref="D556:D619" si="39">LEN(C556)</f>
        <v>14</v>
      </c>
      <c r="E556" t="str">
        <f t="shared" si="38"/>
        <v>NIT</v>
      </c>
    </row>
    <row r="557" spans="1:5" x14ac:dyDescent="0.25">
      <c r="A557" s="1" t="s">
        <v>824</v>
      </c>
      <c r="B557" t="s">
        <v>825</v>
      </c>
      <c r="C557" t="str">
        <f>Tabla4[[#This Row],[NIT]]</f>
        <v>14121407510011</v>
      </c>
      <c r="D557">
        <f t="shared" si="39"/>
        <v>14</v>
      </c>
      <c r="E557" t="str">
        <f t="shared" ref="E557:E620" si="40">IF(D557=14,"NIT",IF(D557=9,"DUI"," "))</f>
        <v>NIT</v>
      </c>
    </row>
    <row r="558" spans="1:5" x14ac:dyDescent="0.25">
      <c r="A558" s="1" t="s">
        <v>826</v>
      </c>
      <c r="B558" t="s">
        <v>827</v>
      </c>
      <c r="C558" t="str">
        <f>Tabla4[[#This Row],[NIT]]</f>
        <v>02102111191012</v>
      </c>
      <c r="D558">
        <f t="shared" si="39"/>
        <v>14</v>
      </c>
      <c r="E558" t="str">
        <f t="shared" si="40"/>
        <v>NIT</v>
      </c>
    </row>
    <row r="559" spans="1:5" x14ac:dyDescent="0.25">
      <c r="A559" s="1" t="s">
        <v>828</v>
      </c>
      <c r="B559" t="s">
        <v>829</v>
      </c>
      <c r="C559" t="str">
        <f>Tabla4[[#This Row],[NIT]]</f>
        <v>06141506001026</v>
      </c>
      <c r="D559">
        <f t="shared" si="39"/>
        <v>14</v>
      </c>
      <c r="E559" t="str">
        <f t="shared" si="40"/>
        <v>NIT</v>
      </c>
    </row>
    <row r="560" spans="1:5" x14ac:dyDescent="0.25">
      <c r="A560" s="1" t="s">
        <v>830</v>
      </c>
      <c r="B560" t="s">
        <v>831</v>
      </c>
      <c r="C560" t="str">
        <f>Tabla4[[#This Row],[NIT]]</f>
        <v>06140604871180</v>
      </c>
      <c r="D560">
        <f t="shared" si="39"/>
        <v>14</v>
      </c>
      <c r="E560" t="str">
        <f t="shared" si="40"/>
        <v>NIT</v>
      </c>
    </row>
    <row r="561" spans="1:5" x14ac:dyDescent="0.25">
      <c r="A561" s="1" t="s">
        <v>832</v>
      </c>
      <c r="B561" t="s">
        <v>833</v>
      </c>
      <c r="C561" t="str">
        <f>Tabla4[[#This Row],[NIT]]</f>
        <v>14061409831011</v>
      </c>
      <c r="D561">
        <f t="shared" si="39"/>
        <v>14</v>
      </c>
      <c r="E561" t="str">
        <f t="shared" si="40"/>
        <v>NIT</v>
      </c>
    </row>
    <row r="562" spans="1:5" x14ac:dyDescent="0.25">
      <c r="A562" s="1" t="s">
        <v>834</v>
      </c>
      <c r="B562" t="s">
        <v>835</v>
      </c>
      <c r="C562" t="str">
        <f>Tabla4[[#This Row],[NIT]]</f>
        <v>06141601921043</v>
      </c>
      <c r="D562">
        <f t="shared" si="39"/>
        <v>14</v>
      </c>
      <c r="E562" t="str">
        <f t="shared" si="40"/>
        <v>NIT</v>
      </c>
    </row>
    <row r="563" spans="1:5" x14ac:dyDescent="0.25">
      <c r="A563" s="1" t="s">
        <v>7879</v>
      </c>
      <c r="B563" t="s">
        <v>7880</v>
      </c>
      <c r="C563" t="str">
        <f>Tabla4[[#This Row],[NIT]]</f>
        <v>12173107821020</v>
      </c>
      <c r="D563">
        <f t="shared" si="39"/>
        <v>14</v>
      </c>
      <c r="E563" t="str">
        <f t="shared" si="40"/>
        <v>NIT</v>
      </c>
    </row>
    <row r="564" spans="1:5" x14ac:dyDescent="0.25">
      <c r="A564" s="1" t="s">
        <v>836</v>
      </c>
      <c r="B564" t="s">
        <v>837</v>
      </c>
      <c r="C564" t="str">
        <f>Tabla4[[#This Row],[NIT]]</f>
        <v>06142209470033</v>
      </c>
      <c r="D564">
        <f t="shared" si="39"/>
        <v>14</v>
      </c>
      <c r="E564" t="str">
        <f t="shared" si="40"/>
        <v>NIT</v>
      </c>
    </row>
    <row r="565" spans="1:5" x14ac:dyDescent="0.25">
      <c r="A565" s="1" t="s">
        <v>838</v>
      </c>
      <c r="B565" t="s">
        <v>839</v>
      </c>
      <c r="C565" t="str">
        <f>Tabla4[[#This Row],[NIT]]</f>
        <v>06142802870016</v>
      </c>
      <c r="D565">
        <f t="shared" si="39"/>
        <v>14</v>
      </c>
      <c r="E565" t="str">
        <f t="shared" si="40"/>
        <v>NIT</v>
      </c>
    </row>
    <row r="566" spans="1:5" x14ac:dyDescent="0.25">
      <c r="A566" s="1" t="s">
        <v>840</v>
      </c>
      <c r="B566" t="s">
        <v>841</v>
      </c>
      <c r="C566" t="str">
        <f>Tabla4[[#This Row],[NIT]]</f>
        <v>06140302171058</v>
      </c>
      <c r="D566">
        <f t="shared" si="39"/>
        <v>14</v>
      </c>
      <c r="E566" t="str">
        <f t="shared" si="40"/>
        <v>NIT</v>
      </c>
    </row>
    <row r="567" spans="1:5" x14ac:dyDescent="0.25">
      <c r="A567" s="1" t="s">
        <v>7763</v>
      </c>
      <c r="B567" t="s">
        <v>357</v>
      </c>
      <c r="C567" t="str">
        <f>Tabla4[[#This Row],[NIT]]</f>
        <v>13042809881010</v>
      </c>
      <c r="D567">
        <f t="shared" si="39"/>
        <v>14</v>
      </c>
      <c r="E567" t="str">
        <f t="shared" si="40"/>
        <v>NIT</v>
      </c>
    </row>
    <row r="568" spans="1:5" x14ac:dyDescent="0.25">
      <c r="A568" s="1" t="s">
        <v>842</v>
      </c>
      <c r="B568" t="s">
        <v>843</v>
      </c>
      <c r="C568" t="str">
        <f>Tabla4[[#This Row],[NIT]]</f>
        <v>14181804861014</v>
      </c>
      <c r="D568">
        <f t="shared" si="39"/>
        <v>14</v>
      </c>
      <c r="E568" t="str">
        <f t="shared" si="40"/>
        <v>NIT</v>
      </c>
    </row>
    <row r="569" spans="1:5" x14ac:dyDescent="0.25">
      <c r="A569" s="1" t="s">
        <v>844</v>
      </c>
      <c r="B569" t="s">
        <v>845</v>
      </c>
      <c r="C569" t="str">
        <f>Tabla4[[#This Row],[NIT]]</f>
        <v>12171406680019</v>
      </c>
      <c r="D569">
        <f t="shared" si="39"/>
        <v>14</v>
      </c>
      <c r="E569" t="str">
        <f t="shared" si="40"/>
        <v>NIT</v>
      </c>
    </row>
    <row r="570" spans="1:5" x14ac:dyDescent="0.25">
      <c r="A570" s="1" t="s">
        <v>7788</v>
      </c>
      <c r="B570" t="s">
        <v>846</v>
      </c>
      <c r="C570" t="str">
        <f>Tabla4[[#This Row],[NIT]]</f>
        <v>06142508640064</v>
      </c>
      <c r="D570">
        <f t="shared" si="39"/>
        <v>14</v>
      </c>
      <c r="E570" t="str">
        <f t="shared" si="40"/>
        <v>NIT</v>
      </c>
    </row>
    <row r="571" spans="1:5" x14ac:dyDescent="0.25">
      <c r="A571" s="1" t="s">
        <v>7754</v>
      </c>
      <c r="B571" t="s">
        <v>768</v>
      </c>
      <c r="C571" t="str">
        <f>Tabla4[[#This Row],[NIT]]</f>
        <v>110410097510017</v>
      </c>
      <c r="D571">
        <f t="shared" si="39"/>
        <v>15</v>
      </c>
      <c r="E571" t="str">
        <f t="shared" si="40"/>
        <v xml:space="preserve"> </v>
      </c>
    </row>
    <row r="572" spans="1:5" x14ac:dyDescent="0.25">
      <c r="A572" s="1" t="s">
        <v>847</v>
      </c>
      <c r="B572" t="s">
        <v>848</v>
      </c>
      <c r="C572" t="str">
        <f>Tabla4[[#This Row],[NIT]]</f>
        <v>06142206021048</v>
      </c>
      <c r="D572">
        <f t="shared" si="39"/>
        <v>14</v>
      </c>
      <c r="E572" t="str">
        <f t="shared" si="40"/>
        <v>NIT</v>
      </c>
    </row>
    <row r="573" spans="1:5" x14ac:dyDescent="0.25">
      <c r="A573" s="1" t="s">
        <v>7871</v>
      </c>
      <c r="B573" t="s">
        <v>7887</v>
      </c>
      <c r="C573" t="str">
        <f>Tabla4[[#This Row],[NIT]]</f>
        <v>12101112731012</v>
      </c>
      <c r="D573">
        <f t="shared" si="39"/>
        <v>14</v>
      </c>
      <c r="E573" t="str">
        <f t="shared" si="40"/>
        <v>NIT</v>
      </c>
    </row>
    <row r="574" spans="1:5" x14ac:dyDescent="0.25">
      <c r="A574" s="1" t="s">
        <v>849</v>
      </c>
      <c r="B574" t="s">
        <v>850</v>
      </c>
      <c r="C574" t="str">
        <f>Tabla4[[#This Row],[NIT]]</f>
        <v>05112810911019</v>
      </c>
      <c r="D574">
        <f t="shared" si="39"/>
        <v>14</v>
      </c>
      <c r="E574" t="str">
        <f t="shared" si="40"/>
        <v>NIT</v>
      </c>
    </row>
    <row r="575" spans="1:5" x14ac:dyDescent="0.25">
      <c r="A575" s="1" t="s">
        <v>7828</v>
      </c>
      <c r="B575" t="s">
        <v>851</v>
      </c>
      <c r="C575" t="str">
        <f>Tabla4[[#This Row],[NIT]]</f>
        <v>02030612811010</v>
      </c>
      <c r="D575">
        <f t="shared" si="39"/>
        <v>14</v>
      </c>
      <c r="E575" t="str">
        <f t="shared" si="40"/>
        <v>NIT</v>
      </c>
    </row>
    <row r="576" spans="1:5" x14ac:dyDescent="0.25">
      <c r="A576" s="1" t="s">
        <v>852</v>
      </c>
      <c r="B576" t="s">
        <v>853</v>
      </c>
      <c r="C576" t="str">
        <f>Tabla4[[#This Row],[NIT]]</f>
        <v>06140506171065</v>
      </c>
      <c r="D576">
        <f t="shared" si="39"/>
        <v>14</v>
      </c>
      <c r="E576" t="str">
        <f t="shared" si="40"/>
        <v>NIT</v>
      </c>
    </row>
    <row r="577" spans="1:5" x14ac:dyDescent="0.25">
      <c r="A577" s="1" t="s">
        <v>854</v>
      </c>
      <c r="B577" t="s">
        <v>855</v>
      </c>
      <c r="C577" t="str">
        <f>Tabla4[[#This Row],[NIT]]</f>
        <v>06140901031027</v>
      </c>
      <c r="D577">
        <f t="shared" si="39"/>
        <v>14</v>
      </c>
      <c r="E577" t="str">
        <f t="shared" si="40"/>
        <v>NIT</v>
      </c>
    </row>
    <row r="578" spans="1:5" x14ac:dyDescent="0.25">
      <c r="A578" s="1" t="s">
        <v>856</v>
      </c>
      <c r="B578" t="s">
        <v>857</v>
      </c>
      <c r="C578" t="str">
        <f>Tabla4[[#This Row],[NIT]]</f>
        <v>06140606931083</v>
      </c>
      <c r="D578">
        <f t="shared" si="39"/>
        <v>14</v>
      </c>
      <c r="E578" t="str">
        <f t="shared" si="40"/>
        <v>NIT</v>
      </c>
    </row>
    <row r="579" spans="1:5" x14ac:dyDescent="0.25">
      <c r="A579" s="1" t="s">
        <v>858</v>
      </c>
      <c r="B579" t="s">
        <v>859</v>
      </c>
      <c r="C579" t="str">
        <f>Tabla4[[#This Row],[NIT]]</f>
        <v>12120709841018</v>
      </c>
      <c r="D579">
        <f t="shared" si="39"/>
        <v>14</v>
      </c>
      <c r="E579" t="str">
        <f t="shared" si="40"/>
        <v>NIT</v>
      </c>
    </row>
    <row r="580" spans="1:5" x14ac:dyDescent="0.25">
      <c r="A580" s="1" t="s">
        <v>860</v>
      </c>
      <c r="B580" t="s">
        <v>861</v>
      </c>
      <c r="C580" t="str">
        <f>Tabla4[[#This Row],[NIT]]</f>
        <v>08212508691030</v>
      </c>
      <c r="D580">
        <f t="shared" si="39"/>
        <v>14</v>
      </c>
      <c r="E580" t="str">
        <f t="shared" si="40"/>
        <v>NIT</v>
      </c>
    </row>
    <row r="581" spans="1:5" x14ac:dyDescent="0.25">
      <c r="A581" s="1" t="s">
        <v>862</v>
      </c>
      <c r="B581" t="s">
        <v>863</v>
      </c>
      <c r="C581" t="str">
        <f>Tabla4[[#This Row],[NIT]]</f>
        <v>11210210811016</v>
      </c>
      <c r="D581">
        <f t="shared" si="39"/>
        <v>14</v>
      </c>
      <c r="E581" t="str">
        <f t="shared" si="40"/>
        <v>NIT</v>
      </c>
    </row>
    <row r="582" spans="1:5" x14ac:dyDescent="0.25">
      <c r="A582" s="1" t="s">
        <v>864</v>
      </c>
      <c r="B582" t="s">
        <v>865</v>
      </c>
      <c r="C582" t="str">
        <f>Tabla4[[#This Row],[NIT]]</f>
        <v>11232512781055</v>
      </c>
      <c r="D582">
        <f t="shared" si="39"/>
        <v>14</v>
      </c>
      <c r="E582" t="str">
        <f t="shared" si="40"/>
        <v>NIT</v>
      </c>
    </row>
    <row r="583" spans="1:5" x14ac:dyDescent="0.25">
      <c r="A583" s="1" t="s">
        <v>866</v>
      </c>
      <c r="B583" t="s">
        <v>867</v>
      </c>
      <c r="C583" t="str">
        <f>Tabla4[[#This Row],[NIT]]</f>
        <v>10100210781024</v>
      </c>
      <c r="D583">
        <f t="shared" si="39"/>
        <v>14</v>
      </c>
      <c r="E583" t="str">
        <f t="shared" si="40"/>
        <v>NIT</v>
      </c>
    </row>
    <row r="584" spans="1:5" x14ac:dyDescent="0.25">
      <c r="A584" s="1" t="s">
        <v>868</v>
      </c>
      <c r="B584" t="s">
        <v>869</v>
      </c>
      <c r="C584" t="str">
        <f>Tabla4[[#This Row],[NIT]]</f>
        <v>11020103790011</v>
      </c>
      <c r="D584">
        <f t="shared" si="39"/>
        <v>14</v>
      </c>
      <c r="E584" t="str">
        <f t="shared" si="40"/>
        <v>NIT</v>
      </c>
    </row>
    <row r="585" spans="1:5" x14ac:dyDescent="0.25">
      <c r="A585" s="1" t="s">
        <v>870</v>
      </c>
      <c r="B585" t="s">
        <v>871</v>
      </c>
      <c r="C585" t="str">
        <f>Tabla4[[#This Row],[NIT]]</f>
        <v>14082109731021</v>
      </c>
      <c r="D585">
        <f t="shared" si="39"/>
        <v>14</v>
      </c>
      <c r="E585" t="str">
        <f t="shared" si="40"/>
        <v>NIT</v>
      </c>
    </row>
    <row r="586" spans="1:5" x14ac:dyDescent="0.25">
      <c r="A586" s="1" t="s">
        <v>872</v>
      </c>
      <c r="B586" t="s">
        <v>873</v>
      </c>
      <c r="C586" t="str">
        <f>Tabla4[[#This Row],[NIT]]</f>
        <v>11231809761022</v>
      </c>
      <c r="D586">
        <f t="shared" si="39"/>
        <v>14</v>
      </c>
      <c r="E586" t="str">
        <f t="shared" si="40"/>
        <v>NIT</v>
      </c>
    </row>
    <row r="587" spans="1:5" x14ac:dyDescent="0.25">
      <c r="A587" s="1" t="s">
        <v>874</v>
      </c>
      <c r="B587" t="s">
        <v>875</v>
      </c>
      <c r="C587" t="str">
        <f>Tabla4[[#This Row],[NIT]]</f>
        <v>12091601831024</v>
      </c>
      <c r="D587">
        <f t="shared" si="39"/>
        <v>14</v>
      </c>
      <c r="E587" t="str">
        <f t="shared" si="40"/>
        <v>NIT</v>
      </c>
    </row>
    <row r="588" spans="1:5" x14ac:dyDescent="0.25">
      <c r="A588" s="1" t="s">
        <v>876</v>
      </c>
      <c r="B588" t="s">
        <v>877</v>
      </c>
      <c r="C588" t="str">
        <f>Tabla4[[#This Row],[NIT]]</f>
        <v>04071110570025</v>
      </c>
      <c r="D588">
        <f t="shared" si="39"/>
        <v>14</v>
      </c>
      <c r="E588" t="str">
        <f t="shared" si="40"/>
        <v>NIT</v>
      </c>
    </row>
    <row r="589" spans="1:5" x14ac:dyDescent="0.25">
      <c r="A589" s="1" t="s">
        <v>878</v>
      </c>
      <c r="B589" t="s">
        <v>879</v>
      </c>
      <c r="C589" t="str">
        <f>Tabla4[[#This Row],[NIT]]</f>
        <v>14162212541012</v>
      </c>
      <c r="D589">
        <f t="shared" si="39"/>
        <v>14</v>
      </c>
      <c r="E589" t="str">
        <f t="shared" si="40"/>
        <v>NIT</v>
      </c>
    </row>
    <row r="590" spans="1:5" x14ac:dyDescent="0.25">
      <c r="A590" s="1" t="s">
        <v>880</v>
      </c>
      <c r="B590" t="s">
        <v>881</v>
      </c>
      <c r="C590" t="str">
        <f>Tabla4[[#This Row],[NIT]]</f>
        <v>14051010741021</v>
      </c>
      <c r="D590">
        <f t="shared" si="39"/>
        <v>14</v>
      </c>
      <c r="E590" t="str">
        <f t="shared" si="40"/>
        <v>NIT</v>
      </c>
    </row>
    <row r="591" spans="1:5" x14ac:dyDescent="0.25">
      <c r="A591" s="1" t="s">
        <v>882</v>
      </c>
      <c r="B591" t="s">
        <v>883</v>
      </c>
      <c r="C591" t="str">
        <f>Tabla4[[#This Row],[NIT]]</f>
        <v>06141605121041</v>
      </c>
      <c r="D591">
        <f t="shared" si="39"/>
        <v>14</v>
      </c>
      <c r="E591" t="str">
        <f t="shared" si="40"/>
        <v>NIT</v>
      </c>
    </row>
    <row r="592" spans="1:5" x14ac:dyDescent="0.25">
      <c r="A592" s="1" t="s">
        <v>884</v>
      </c>
      <c r="B592" t="s">
        <v>885</v>
      </c>
      <c r="C592" t="str">
        <f>Tabla4[[#This Row],[NIT]]</f>
        <v>06012504731014</v>
      </c>
      <c r="D592">
        <f t="shared" si="39"/>
        <v>14</v>
      </c>
      <c r="E592" t="str">
        <f t="shared" si="40"/>
        <v>NIT</v>
      </c>
    </row>
    <row r="593" spans="1:5" x14ac:dyDescent="0.25">
      <c r="A593" s="1" t="s">
        <v>886</v>
      </c>
      <c r="B593" t="s">
        <v>887</v>
      </c>
      <c r="C593" t="str">
        <f>Tabla4[[#This Row],[NIT]]</f>
        <v>08190201771016</v>
      </c>
      <c r="D593">
        <f t="shared" si="39"/>
        <v>14</v>
      </c>
      <c r="E593" t="str">
        <f t="shared" si="40"/>
        <v>NIT</v>
      </c>
    </row>
    <row r="594" spans="1:5" x14ac:dyDescent="0.25">
      <c r="A594" s="1" t="s">
        <v>888</v>
      </c>
      <c r="B594" t="s">
        <v>889</v>
      </c>
      <c r="C594" t="str">
        <f>Tabla4[[#This Row],[NIT]]</f>
        <v>06142711081039</v>
      </c>
      <c r="D594">
        <f t="shared" si="39"/>
        <v>14</v>
      </c>
      <c r="E594" t="str">
        <f t="shared" si="40"/>
        <v>NIT</v>
      </c>
    </row>
    <row r="595" spans="1:5" x14ac:dyDescent="0.25">
      <c r="A595" s="1" t="s">
        <v>890</v>
      </c>
      <c r="B595" t="s">
        <v>891</v>
      </c>
      <c r="C595" t="str">
        <f>Tabla4[[#This Row],[NIT]]</f>
        <v>12052712731015</v>
      </c>
      <c r="D595">
        <f t="shared" si="39"/>
        <v>14</v>
      </c>
      <c r="E595" t="str">
        <f t="shared" si="40"/>
        <v>NIT</v>
      </c>
    </row>
    <row r="596" spans="1:5" x14ac:dyDescent="0.25">
      <c r="A596" s="1" t="s">
        <v>892</v>
      </c>
      <c r="B596" t="s">
        <v>893</v>
      </c>
      <c r="C596" t="str">
        <f>Tabla4[[#This Row],[NIT]]</f>
        <v>11082306781039</v>
      </c>
      <c r="D596">
        <f t="shared" si="39"/>
        <v>14</v>
      </c>
      <c r="E596" t="str">
        <f t="shared" si="40"/>
        <v>NIT</v>
      </c>
    </row>
    <row r="597" spans="1:5" x14ac:dyDescent="0.25">
      <c r="A597" s="1" t="s">
        <v>8798</v>
      </c>
      <c r="B597" t="s">
        <v>8799</v>
      </c>
      <c r="C597" t="str">
        <f>Tabla4[[#This Row],[NIT]]</f>
        <v>001045469</v>
      </c>
      <c r="D597">
        <f t="shared" si="39"/>
        <v>9</v>
      </c>
      <c r="E597" t="str">
        <f t="shared" si="40"/>
        <v>DUI</v>
      </c>
    </row>
    <row r="598" spans="1:5" x14ac:dyDescent="0.25">
      <c r="A598" s="1" t="s">
        <v>894</v>
      </c>
      <c r="B598" t="s">
        <v>895</v>
      </c>
      <c r="C598" t="str">
        <f>Tabla4[[#This Row],[NIT]]</f>
        <v>11232103721016</v>
      </c>
      <c r="D598">
        <f t="shared" si="39"/>
        <v>14</v>
      </c>
      <c r="E598" t="str">
        <f t="shared" si="40"/>
        <v>NIT</v>
      </c>
    </row>
    <row r="599" spans="1:5" x14ac:dyDescent="0.25">
      <c r="A599" s="1" t="s">
        <v>8800</v>
      </c>
      <c r="B599" t="s">
        <v>8801</v>
      </c>
      <c r="C599" t="str">
        <f>Tabla4[[#This Row],[NIT]]</f>
        <v>14082407031015</v>
      </c>
      <c r="D599">
        <f t="shared" si="39"/>
        <v>14</v>
      </c>
      <c r="E599" t="str">
        <f t="shared" si="40"/>
        <v>NIT</v>
      </c>
    </row>
    <row r="600" spans="1:5" x14ac:dyDescent="0.25">
      <c r="A600" s="1" t="s">
        <v>8627</v>
      </c>
      <c r="B600" t="s">
        <v>8802</v>
      </c>
      <c r="C600" t="str">
        <f>Tabla4[[#This Row],[NIT]]</f>
        <v>06140110911074</v>
      </c>
      <c r="D600">
        <f t="shared" si="39"/>
        <v>14</v>
      </c>
      <c r="E600" t="str">
        <f t="shared" si="40"/>
        <v>NIT</v>
      </c>
    </row>
    <row r="601" spans="1:5" x14ac:dyDescent="0.25">
      <c r="A601" s="1" t="s">
        <v>896</v>
      </c>
      <c r="B601" t="s">
        <v>897</v>
      </c>
      <c r="C601" t="str">
        <f>Tabla4[[#This Row],[NIT]]</f>
        <v>06140604191015</v>
      </c>
      <c r="D601">
        <f t="shared" si="39"/>
        <v>14</v>
      </c>
      <c r="E601" t="str">
        <f t="shared" si="40"/>
        <v>NIT</v>
      </c>
    </row>
    <row r="602" spans="1:5" x14ac:dyDescent="0.25">
      <c r="A602" s="1" t="s">
        <v>898</v>
      </c>
      <c r="B602" t="s">
        <v>899</v>
      </c>
      <c r="C602" t="str">
        <f>Tabla4[[#This Row],[NIT]]</f>
        <v>06142402731100</v>
      </c>
      <c r="D602">
        <f t="shared" si="39"/>
        <v>14</v>
      </c>
      <c r="E602" t="str">
        <f t="shared" si="40"/>
        <v>NIT</v>
      </c>
    </row>
    <row r="603" spans="1:5" x14ac:dyDescent="0.25">
      <c r="A603" s="1" t="s">
        <v>900</v>
      </c>
      <c r="B603" t="s">
        <v>901</v>
      </c>
      <c r="C603" t="str">
        <f>Tabla4[[#This Row],[NIT]]</f>
        <v>11061406771017</v>
      </c>
      <c r="D603">
        <f t="shared" si="39"/>
        <v>14</v>
      </c>
      <c r="E603" t="str">
        <f t="shared" si="40"/>
        <v>NIT</v>
      </c>
    </row>
    <row r="604" spans="1:5" x14ac:dyDescent="0.25">
      <c r="A604" s="1" t="s">
        <v>902</v>
      </c>
      <c r="B604" t="s">
        <v>903</v>
      </c>
      <c r="C604" t="str">
        <f>Tabla4[[#This Row],[NIT]]</f>
        <v>06190711691036</v>
      </c>
      <c r="D604">
        <f t="shared" si="39"/>
        <v>14</v>
      </c>
      <c r="E604" t="str">
        <f t="shared" si="40"/>
        <v>NIT</v>
      </c>
    </row>
    <row r="605" spans="1:5" x14ac:dyDescent="0.25">
      <c r="A605" s="1" t="s">
        <v>904</v>
      </c>
      <c r="B605" t="s">
        <v>905</v>
      </c>
      <c r="C605" t="str">
        <f>Tabla4[[#This Row],[NIT]]</f>
        <v>11230411660015</v>
      </c>
      <c r="D605">
        <f t="shared" si="39"/>
        <v>14</v>
      </c>
      <c r="E605" t="str">
        <f t="shared" si="40"/>
        <v>NIT</v>
      </c>
    </row>
    <row r="606" spans="1:5" x14ac:dyDescent="0.25">
      <c r="A606" s="1" t="s">
        <v>906</v>
      </c>
      <c r="B606" t="s">
        <v>907</v>
      </c>
      <c r="C606" t="str">
        <f>Tabla4[[#This Row],[NIT]]</f>
        <v>06140109681081</v>
      </c>
      <c r="D606">
        <f t="shared" si="39"/>
        <v>14</v>
      </c>
      <c r="E606" t="str">
        <f t="shared" si="40"/>
        <v>NIT</v>
      </c>
    </row>
    <row r="607" spans="1:5" x14ac:dyDescent="0.25">
      <c r="A607" s="1" t="s">
        <v>908</v>
      </c>
      <c r="B607" t="s">
        <v>909</v>
      </c>
      <c r="C607" t="str">
        <f>Tabla4[[#This Row],[NIT]]</f>
        <v>05031101841023</v>
      </c>
      <c r="D607">
        <f t="shared" si="39"/>
        <v>14</v>
      </c>
      <c r="E607" t="str">
        <f t="shared" si="40"/>
        <v>NIT</v>
      </c>
    </row>
    <row r="608" spans="1:5" x14ac:dyDescent="0.25">
      <c r="A608" s="1" t="s">
        <v>7740</v>
      </c>
      <c r="B608" t="s">
        <v>7741</v>
      </c>
      <c r="C608" t="str">
        <f>Tabla4[[#This Row],[NIT]]</f>
        <v>06142002191068</v>
      </c>
      <c r="D608">
        <f t="shared" si="39"/>
        <v>14</v>
      </c>
      <c r="E608" t="str">
        <f t="shared" si="40"/>
        <v>NIT</v>
      </c>
    </row>
    <row r="609" spans="1:5" x14ac:dyDescent="0.25">
      <c r="A609" s="1" t="s">
        <v>7837</v>
      </c>
      <c r="B609" t="s">
        <v>910</v>
      </c>
      <c r="C609" t="str">
        <f>Tabla4[[#This Row],[NIT]]</f>
        <v>06140709841031</v>
      </c>
      <c r="D609">
        <f t="shared" si="39"/>
        <v>14</v>
      </c>
      <c r="E609" t="str">
        <f t="shared" si="40"/>
        <v>NIT</v>
      </c>
    </row>
    <row r="610" spans="1:5" x14ac:dyDescent="0.25">
      <c r="A610" s="1" t="s">
        <v>911</v>
      </c>
      <c r="B610" t="s">
        <v>912</v>
      </c>
      <c r="C610" t="str">
        <f>Tabla4[[#This Row],[NIT]]</f>
        <v>12172002811112</v>
      </c>
      <c r="D610">
        <f t="shared" si="39"/>
        <v>14</v>
      </c>
      <c r="E610" t="str">
        <f t="shared" si="40"/>
        <v>NIT</v>
      </c>
    </row>
    <row r="611" spans="1:5" x14ac:dyDescent="0.25">
      <c r="A611" s="1" t="s">
        <v>913</v>
      </c>
      <c r="B611" t="s">
        <v>914</v>
      </c>
      <c r="C611" t="str">
        <f>Tabla4[[#This Row],[NIT]]</f>
        <v>02100905711026</v>
      </c>
      <c r="D611">
        <f t="shared" si="39"/>
        <v>14</v>
      </c>
      <c r="E611" t="str">
        <f t="shared" si="40"/>
        <v>NIT</v>
      </c>
    </row>
    <row r="612" spans="1:5" x14ac:dyDescent="0.25">
      <c r="A612" s="1" t="s">
        <v>915</v>
      </c>
      <c r="B612" t="s">
        <v>916</v>
      </c>
      <c r="C612" t="str">
        <f>Tabla4[[#This Row],[NIT]]</f>
        <v>12172111600024</v>
      </c>
      <c r="D612">
        <f t="shared" si="39"/>
        <v>14</v>
      </c>
      <c r="E612" t="str">
        <f t="shared" si="40"/>
        <v>NIT</v>
      </c>
    </row>
    <row r="613" spans="1:5" x14ac:dyDescent="0.25">
      <c r="A613" s="1" t="s">
        <v>8226</v>
      </c>
      <c r="B613" t="s">
        <v>917</v>
      </c>
      <c r="C613" t="str">
        <f>Tabla4[[#This Row],[NIT]]</f>
        <v>041541510</v>
      </c>
      <c r="D613">
        <f t="shared" si="39"/>
        <v>9</v>
      </c>
      <c r="E613" t="str">
        <f t="shared" si="40"/>
        <v>DUI</v>
      </c>
    </row>
    <row r="614" spans="1:5" x14ac:dyDescent="0.25">
      <c r="A614" s="1" t="s">
        <v>918</v>
      </c>
      <c r="B614" t="s">
        <v>919</v>
      </c>
      <c r="C614" t="str">
        <f>Tabla4[[#This Row],[NIT]]</f>
        <v>14121211650018</v>
      </c>
      <c r="D614">
        <f t="shared" si="39"/>
        <v>14</v>
      </c>
      <c r="E614" t="str">
        <f t="shared" si="40"/>
        <v>NIT</v>
      </c>
    </row>
    <row r="615" spans="1:5" x14ac:dyDescent="0.25">
      <c r="A615" s="1" t="s">
        <v>920</v>
      </c>
      <c r="B615" t="s">
        <v>921</v>
      </c>
      <c r="C615" t="str">
        <f>Tabla4[[#This Row],[NIT]]</f>
        <v>06140511121017</v>
      </c>
      <c r="D615">
        <f t="shared" si="39"/>
        <v>14</v>
      </c>
      <c r="E615" t="str">
        <f t="shared" si="40"/>
        <v>NIT</v>
      </c>
    </row>
    <row r="616" spans="1:5" x14ac:dyDescent="0.25">
      <c r="A616" s="1" t="s">
        <v>8155</v>
      </c>
      <c r="B616" t="s">
        <v>7705</v>
      </c>
      <c r="C616" t="str">
        <f>Tabla4[[#This Row],[NIT]]</f>
        <v>002883187</v>
      </c>
      <c r="D616">
        <f t="shared" si="39"/>
        <v>9</v>
      </c>
      <c r="E616" t="str">
        <f t="shared" si="40"/>
        <v>DUI</v>
      </c>
    </row>
    <row r="617" spans="1:5" x14ac:dyDescent="0.25">
      <c r="A617" s="1" t="s">
        <v>922</v>
      </c>
      <c r="B617" t="s">
        <v>923</v>
      </c>
      <c r="C617" t="str">
        <f>Tabla4[[#This Row],[NIT]]</f>
        <v>10010104671016</v>
      </c>
      <c r="D617">
        <f t="shared" si="39"/>
        <v>14</v>
      </c>
      <c r="E617" t="str">
        <f t="shared" si="40"/>
        <v>NIT</v>
      </c>
    </row>
    <row r="618" spans="1:5" x14ac:dyDescent="0.25">
      <c r="A618" s="1" t="s">
        <v>924</v>
      </c>
      <c r="B618" t="s">
        <v>925</v>
      </c>
      <c r="C618" t="str">
        <f>Tabla4[[#This Row],[NIT]]</f>
        <v>06142101941028</v>
      </c>
      <c r="D618">
        <f t="shared" si="39"/>
        <v>14</v>
      </c>
      <c r="E618" t="str">
        <f t="shared" si="40"/>
        <v>NIT</v>
      </c>
    </row>
    <row r="619" spans="1:5" x14ac:dyDescent="0.25">
      <c r="A619" s="1" t="s">
        <v>7664</v>
      </c>
      <c r="B619" t="s">
        <v>7678</v>
      </c>
      <c r="C619" t="str">
        <f>Tabla4[[#This Row],[NIT]]</f>
        <v>06143007891048</v>
      </c>
      <c r="D619">
        <f t="shared" si="39"/>
        <v>14</v>
      </c>
      <c r="E619" t="str">
        <f t="shared" si="40"/>
        <v>NIT</v>
      </c>
    </row>
    <row r="620" spans="1:5" x14ac:dyDescent="0.25">
      <c r="A620" s="1" t="s">
        <v>926</v>
      </c>
      <c r="B620" t="s">
        <v>927</v>
      </c>
      <c r="C620" t="str">
        <f>Tabla4[[#This Row],[NIT]]</f>
        <v>06142005700036</v>
      </c>
      <c r="D620">
        <f t="shared" ref="D620:D683" si="41">LEN(C620)</f>
        <v>14</v>
      </c>
      <c r="E620" t="str">
        <f t="shared" si="40"/>
        <v>NIT</v>
      </c>
    </row>
    <row r="621" spans="1:5" x14ac:dyDescent="0.25">
      <c r="A621" s="1" t="s">
        <v>928</v>
      </c>
      <c r="B621" t="s">
        <v>929</v>
      </c>
      <c r="C621" t="str">
        <f>Tabla4[[#This Row],[NIT]]</f>
        <v>06142812891023</v>
      </c>
      <c r="D621">
        <f t="shared" si="41"/>
        <v>14</v>
      </c>
      <c r="E621" t="str">
        <f t="shared" ref="E621:E684" si="42">IF(D621=14,"NIT",IF(D621=9,"DUI"," "))</f>
        <v>NIT</v>
      </c>
    </row>
    <row r="622" spans="1:5" x14ac:dyDescent="0.25">
      <c r="A622" s="1" t="s">
        <v>930</v>
      </c>
      <c r="B622" t="s">
        <v>931</v>
      </c>
      <c r="C622" t="str">
        <f>Tabla4[[#This Row],[NIT]]</f>
        <v>12172712731029</v>
      </c>
      <c r="D622">
        <f t="shared" si="41"/>
        <v>14</v>
      </c>
      <c r="E622" t="str">
        <f t="shared" si="42"/>
        <v>NIT</v>
      </c>
    </row>
    <row r="623" spans="1:5" x14ac:dyDescent="0.25">
      <c r="A623" s="15" t="s">
        <v>8285</v>
      </c>
      <c r="B623" t="s">
        <v>8082</v>
      </c>
      <c r="C623" t="str">
        <f>Tabla4[[#This Row],[NIT]]</f>
        <v>024801054</v>
      </c>
      <c r="D623">
        <f t="shared" si="41"/>
        <v>9</v>
      </c>
      <c r="E623" t="str">
        <f t="shared" si="42"/>
        <v>DUI</v>
      </c>
    </row>
    <row r="624" spans="1:5" x14ac:dyDescent="0.25">
      <c r="A624" s="1" t="s">
        <v>8236</v>
      </c>
      <c r="B624" t="s">
        <v>932</v>
      </c>
      <c r="C624" t="str">
        <f>Tabla4[[#This Row],[NIT]]</f>
        <v>000534732</v>
      </c>
      <c r="D624">
        <f t="shared" si="41"/>
        <v>9</v>
      </c>
      <c r="E624" t="str">
        <f t="shared" si="42"/>
        <v>DUI</v>
      </c>
    </row>
    <row r="625" spans="1:5" x14ac:dyDescent="0.25">
      <c r="A625" s="1" t="s">
        <v>7874</v>
      </c>
      <c r="B625" t="s">
        <v>7875</v>
      </c>
      <c r="C625" t="str">
        <f>Tabla4[[#This Row],[NIT]]</f>
        <v>05090509861037</v>
      </c>
      <c r="D625">
        <f t="shared" si="41"/>
        <v>14</v>
      </c>
      <c r="E625" t="str">
        <f t="shared" si="42"/>
        <v>NIT</v>
      </c>
    </row>
    <row r="626" spans="1:5" x14ac:dyDescent="0.25">
      <c r="A626" s="1" t="s">
        <v>933</v>
      </c>
      <c r="B626" t="s">
        <v>934</v>
      </c>
      <c r="C626" t="str">
        <f>Tabla4[[#This Row],[NIT]]</f>
        <v>05121609510010</v>
      </c>
      <c r="D626">
        <f t="shared" si="41"/>
        <v>14</v>
      </c>
      <c r="E626" t="str">
        <f t="shared" si="42"/>
        <v>NIT</v>
      </c>
    </row>
    <row r="627" spans="1:5" x14ac:dyDescent="0.25">
      <c r="A627" s="1" t="s">
        <v>935</v>
      </c>
      <c r="B627" t="s">
        <v>936</v>
      </c>
      <c r="C627" t="str">
        <f>Tabla4[[#This Row],[NIT]]</f>
        <v>05111809821034</v>
      </c>
      <c r="D627">
        <f t="shared" si="41"/>
        <v>14</v>
      </c>
      <c r="E627" t="str">
        <f t="shared" si="42"/>
        <v>NIT</v>
      </c>
    </row>
    <row r="628" spans="1:5" x14ac:dyDescent="0.25">
      <c r="A628" s="1" t="s">
        <v>937</v>
      </c>
      <c r="B628" t="s">
        <v>938</v>
      </c>
      <c r="C628" t="str">
        <f>Tabla4[[#This Row],[NIT]]</f>
        <v>06142104901019</v>
      </c>
      <c r="D628">
        <f t="shared" si="41"/>
        <v>14</v>
      </c>
      <c r="E628" t="str">
        <f t="shared" si="42"/>
        <v>NIT</v>
      </c>
    </row>
    <row r="629" spans="1:5" x14ac:dyDescent="0.25">
      <c r="A629" s="1" t="s">
        <v>939</v>
      </c>
      <c r="B629" t="s">
        <v>940</v>
      </c>
      <c r="C629" t="str">
        <f>Tabla4[[#This Row],[NIT]]</f>
        <v>14160609761016</v>
      </c>
      <c r="D629">
        <f t="shared" si="41"/>
        <v>14</v>
      </c>
      <c r="E629" t="str">
        <f t="shared" si="42"/>
        <v>NIT</v>
      </c>
    </row>
    <row r="630" spans="1:5" x14ac:dyDescent="0.25">
      <c r="A630" s="1" t="s">
        <v>941</v>
      </c>
      <c r="B630" t="s">
        <v>942</v>
      </c>
      <c r="C630" t="str">
        <f>Tabla4[[#This Row],[NIT]]</f>
        <v>12062709781023</v>
      </c>
      <c r="D630">
        <f t="shared" si="41"/>
        <v>14</v>
      </c>
      <c r="E630" t="str">
        <f t="shared" si="42"/>
        <v>NIT</v>
      </c>
    </row>
    <row r="631" spans="1:5" x14ac:dyDescent="0.25">
      <c r="A631" s="1" t="s">
        <v>943</v>
      </c>
      <c r="B631" t="s">
        <v>944</v>
      </c>
      <c r="C631" t="str">
        <f>Tabla4[[#This Row],[NIT]]</f>
        <v>13100806701010</v>
      </c>
      <c r="D631">
        <f t="shared" si="41"/>
        <v>14</v>
      </c>
      <c r="E631" t="str">
        <f t="shared" si="42"/>
        <v>NIT</v>
      </c>
    </row>
    <row r="632" spans="1:5" x14ac:dyDescent="0.25">
      <c r="A632" s="1" t="s">
        <v>945</v>
      </c>
      <c r="B632" t="s">
        <v>946</v>
      </c>
      <c r="C632" t="str">
        <f>Tabla4[[#This Row],[NIT]]</f>
        <v>06142405791383</v>
      </c>
      <c r="D632">
        <f t="shared" si="41"/>
        <v>14</v>
      </c>
      <c r="E632" t="str">
        <f t="shared" si="42"/>
        <v>NIT</v>
      </c>
    </row>
    <row r="633" spans="1:5" x14ac:dyDescent="0.25">
      <c r="A633" s="1" t="s">
        <v>947</v>
      </c>
      <c r="B633" t="s">
        <v>948</v>
      </c>
      <c r="C633" t="str">
        <f>Tabla4[[#This Row],[NIT]]</f>
        <v>12171902111012</v>
      </c>
      <c r="D633">
        <f t="shared" si="41"/>
        <v>14</v>
      </c>
      <c r="E633" t="str">
        <f t="shared" si="42"/>
        <v>NIT</v>
      </c>
    </row>
    <row r="634" spans="1:5" x14ac:dyDescent="0.25">
      <c r="A634" s="1" t="s">
        <v>949</v>
      </c>
      <c r="B634" t="s">
        <v>950</v>
      </c>
      <c r="C634" t="str">
        <f>Tabla4[[#This Row],[NIT]]</f>
        <v>06140206680031</v>
      </c>
      <c r="D634">
        <f t="shared" si="41"/>
        <v>14</v>
      </c>
      <c r="E634" t="str">
        <f t="shared" si="42"/>
        <v>NIT</v>
      </c>
    </row>
    <row r="635" spans="1:5" x14ac:dyDescent="0.25">
      <c r="A635" s="1" t="s">
        <v>951</v>
      </c>
      <c r="B635" t="s">
        <v>952</v>
      </c>
      <c r="C635" t="str">
        <f>Tabla4[[#This Row],[NIT]]</f>
        <v>12170408811030</v>
      </c>
      <c r="D635">
        <f t="shared" si="41"/>
        <v>14</v>
      </c>
      <c r="E635" t="str">
        <f t="shared" si="42"/>
        <v>NIT</v>
      </c>
    </row>
    <row r="636" spans="1:5" x14ac:dyDescent="0.25">
      <c r="A636" s="1" t="s">
        <v>953</v>
      </c>
      <c r="B636" t="s">
        <v>954</v>
      </c>
      <c r="C636" t="str">
        <f>Tabla4[[#This Row],[NIT]]</f>
        <v>11112106931016</v>
      </c>
      <c r="D636">
        <f t="shared" si="41"/>
        <v>14</v>
      </c>
      <c r="E636" t="str">
        <f t="shared" si="42"/>
        <v>NIT</v>
      </c>
    </row>
    <row r="637" spans="1:5" x14ac:dyDescent="0.25">
      <c r="A637" s="1" t="s">
        <v>955</v>
      </c>
      <c r="B637" t="s">
        <v>956</v>
      </c>
      <c r="C637" t="str">
        <f>Tabla4[[#This Row],[NIT]]</f>
        <v>06140911470011</v>
      </c>
      <c r="D637">
        <f t="shared" si="41"/>
        <v>14</v>
      </c>
      <c r="E637" t="str">
        <f t="shared" si="42"/>
        <v>NIT</v>
      </c>
    </row>
    <row r="638" spans="1:5" x14ac:dyDescent="0.25">
      <c r="A638" s="1" t="s">
        <v>957</v>
      </c>
      <c r="B638" t="s">
        <v>958</v>
      </c>
      <c r="C638" t="str">
        <f>Tabla4[[#This Row],[NIT]]</f>
        <v>06142909951047</v>
      </c>
      <c r="D638">
        <f t="shared" si="41"/>
        <v>14</v>
      </c>
      <c r="E638" t="str">
        <f t="shared" si="42"/>
        <v>NIT</v>
      </c>
    </row>
    <row r="639" spans="1:5" x14ac:dyDescent="0.25">
      <c r="A639" s="1" t="s">
        <v>959</v>
      </c>
      <c r="B639" t="s">
        <v>960</v>
      </c>
      <c r="C639" t="str">
        <f>Tabla4[[#This Row],[NIT]]</f>
        <v>06140605201014</v>
      </c>
      <c r="D639">
        <f t="shared" si="41"/>
        <v>14</v>
      </c>
      <c r="E639" t="str">
        <f t="shared" si="42"/>
        <v>NIT</v>
      </c>
    </row>
    <row r="640" spans="1:5" x14ac:dyDescent="0.25">
      <c r="A640" s="1" t="s">
        <v>961</v>
      </c>
      <c r="B640" t="s">
        <v>962</v>
      </c>
      <c r="C640" t="str">
        <f>Tabla4[[#This Row],[NIT]]</f>
        <v>06140308951015</v>
      </c>
      <c r="D640">
        <f t="shared" si="41"/>
        <v>14</v>
      </c>
      <c r="E640" t="str">
        <f t="shared" si="42"/>
        <v>NIT</v>
      </c>
    </row>
    <row r="641" spans="1:5" x14ac:dyDescent="0.25">
      <c r="A641" s="1" t="s">
        <v>8215</v>
      </c>
      <c r="B641" t="s">
        <v>963</v>
      </c>
      <c r="C641" t="str">
        <f>Tabla4[[#This Row],[NIT]]</f>
        <v>012218512</v>
      </c>
      <c r="D641">
        <f t="shared" si="41"/>
        <v>9</v>
      </c>
      <c r="E641" t="str">
        <f t="shared" si="42"/>
        <v>DUI</v>
      </c>
    </row>
    <row r="642" spans="1:5" x14ac:dyDescent="0.25">
      <c r="A642" s="1" t="s">
        <v>964</v>
      </c>
      <c r="B642" t="s">
        <v>965</v>
      </c>
      <c r="C642" t="str">
        <f>Tabla4[[#This Row],[NIT]]</f>
        <v>06141903911074</v>
      </c>
      <c r="D642">
        <f t="shared" si="41"/>
        <v>14</v>
      </c>
      <c r="E642" t="str">
        <f t="shared" si="42"/>
        <v>NIT</v>
      </c>
    </row>
    <row r="643" spans="1:5" x14ac:dyDescent="0.25">
      <c r="A643" s="1" t="s">
        <v>966</v>
      </c>
      <c r="B643" t="s">
        <v>967</v>
      </c>
      <c r="C643" t="str">
        <f>Tabla4[[#This Row],[NIT]]</f>
        <v>06614041151024</v>
      </c>
      <c r="D643">
        <f t="shared" si="41"/>
        <v>14</v>
      </c>
      <c r="E643" t="str">
        <f t="shared" si="42"/>
        <v>NIT</v>
      </c>
    </row>
    <row r="644" spans="1:5" x14ac:dyDescent="0.25">
      <c r="A644" s="1" t="s">
        <v>968</v>
      </c>
      <c r="B644" t="s">
        <v>969</v>
      </c>
      <c r="C644" t="str">
        <f>Tabla4[[#This Row],[NIT]]</f>
        <v>12171807550056</v>
      </c>
      <c r="D644">
        <f t="shared" si="41"/>
        <v>14</v>
      </c>
      <c r="E644" t="str">
        <f t="shared" si="42"/>
        <v>NIT</v>
      </c>
    </row>
    <row r="645" spans="1:5" x14ac:dyDescent="0.25">
      <c r="A645" s="1" t="s">
        <v>970</v>
      </c>
      <c r="B645" t="s">
        <v>971</v>
      </c>
      <c r="C645" t="str">
        <f>Tabla4[[#This Row],[NIT]]</f>
        <v>06190912650013</v>
      </c>
      <c r="D645">
        <f t="shared" si="41"/>
        <v>14</v>
      </c>
      <c r="E645" t="str">
        <f t="shared" si="42"/>
        <v>NIT</v>
      </c>
    </row>
    <row r="646" spans="1:5" x14ac:dyDescent="0.25">
      <c r="A646" s="1" t="s">
        <v>972</v>
      </c>
      <c r="B646" t="s">
        <v>973</v>
      </c>
      <c r="C646" t="str">
        <f>Tabla4[[#This Row],[NIT]]</f>
        <v>12200702851011</v>
      </c>
      <c r="D646">
        <f t="shared" si="41"/>
        <v>14</v>
      </c>
      <c r="E646" t="str">
        <f t="shared" si="42"/>
        <v>NIT</v>
      </c>
    </row>
    <row r="647" spans="1:5" x14ac:dyDescent="0.25">
      <c r="A647" s="1" t="s">
        <v>975</v>
      </c>
      <c r="B647" t="s">
        <v>976</v>
      </c>
      <c r="C647" t="str">
        <f>Tabla4[[#This Row],[NIT]]</f>
        <v>13231312440016</v>
      </c>
      <c r="D647">
        <f t="shared" si="41"/>
        <v>14</v>
      </c>
      <c r="E647" t="str">
        <f t="shared" si="42"/>
        <v>NIT</v>
      </c>
    </row>
    <row r="648" spans="1:5" x14ac:dyDescent="0.25">
      <c r="A648" s="1" t="s">
        <v>7789</v>
      </c>
      <c r="B648" t="s">
        <v>977</v>
      </c>
      <c r="C648" t="str">
        <f>Tabla4[[#This Row],[NIT]]</f>
        <v>06142805811375</v>
      </c>
      <c r="D648">
        <f t="shared" si="41"/>
        <v>14</v>
      </c>
      <c r="E648" t="str">
        <f t="shared" si="42"/>
        <v>NIT</v>
      </c>
    </row>
    <row r="649" spans="1:5" x14ac:dyDescent="0.25">
      <c r="A649" s="1" t="s">
        <v>978</v>
      </c>
      <c r="B649" t="s">
        <v>979</v>
      </c>
      <c r="C649" t="str">
        <f>Tabla4[[#This Row],[NIT]]</f>
        <v>12171001011019</v>
      </c>
      <c r="D649">
        <f t="shared" si="41"/>
        <v>14</v>
      </c>
      <c r="E649" t="str">
        <f t="shared" si="42"/>
        <v>NIT</v>
      </c>
    </row>
    <row r="650" spans="1:5" x14ac:dyDescent="0.25">
      <c r="A650" s="1" t="s">
        <v>980</v>
      </c>
      <c r="B650" t="s">
        <v>981</v>
      </c>
      <c r="C650" t="str">
        <f>Tabla4[[#This Row],[NIT]]</f>
        <v>02101910851029</v>
      </c>
      <c r="D650">
        <f t="shared" si="41"/>
        <v>14</v>
      </c>
      <c r="E650" t="str">
        <f t="shared" si="42"/>
        <v>NIT</v>
      </c>
    </row>
    <row r="651" spans="1:5" x14ac:dyDescent="0.25">
      <c r="A651" s="1" t="s">
        <v>982</v>
      </c>
      <c r="B651" t="s">
        <v>983</v>
      </c>
      <c r="C651" t="str">
        <f>Tabla4[[#This Row],[NIT]]</f>
        <v>06140512111104</v>
      </c>
      <c r="D651">
        <f t="shared" si="41"/>
        <v>14</v>
      </c>
      <c r="E651" t="str">
        <f t="shared" si="42"/>
        <v>NIT</v>
      </c>
    </row>
    <row r="652" spans="1:5" x14ac:dyDescent="0.25">
      <c r="A652" s="1" t="s">
        <v>8203</v>
      </c>
      <c r="B652" t="s">
        <v>984</v>
      </c>
      <c r="C652" t="str">
        <f>Tabla4[[#This Row],[NIT]]</f>
        <v>018983466</v>
      </c>
      <c r="D652">
        <f t="shared" si="41"/>
        <v>9</v>
      </c>
      <c r="E652" t="str">
        <f t="shared" si="42"/>
        <v>DUI</v>
      </c>
    </row>
    <row r="653" spans="1:5" x14ac:dyDescent="0.25">
      <c r="A653" s="1" t="s">
        <v>985</v>
      </c>
      <c r="B653" t="s">
        <v>187</v>
      </c>
      <c r="C653" t="str">
        <f>Tabla4[[#This Row],[NIT]]</f>
        <v>234688-3</v>
      </c>
      <c r="D653">
        <f t="shared" si="41"/>
        <v>8</v>
      </c>
      <c r="E653" t="str">
        <f t="shared" si="42"/>
        <v xml:space="preserve"> </v>
      </c>
    </row>
    <row r="654" spans="1:5" x14ac:dyDescent="0.25">
      <c r="A654" s="1" t="s">
        <v>986</v>
      </c>
      <c r="B654" t="s">
        <v>987</v>
      </c>
      <c r="C654" t="str">
        <f>Tabla4[[#This Row],[NIT]]</f>
        <v>14181409560029</v>
      </c>
      <c r="D654">
        <f t="shared" si="41"/>
        <v>14</v>
      </c>
      <c r="E654" t="str">
        <f t="shared" si="42"/>
        <v>NIT</v>
      </c>
    </row>
    <row r="655" spans="1:5" x14ac:dyDescent="0.25">
      <c r="A655" s="1" t="s">
        <v>8218</v>
      </c>
      <c r="B655" t="s">
        <v>8219</v>
      </c>
      <c r="C655" t="str">
        <f>Tabla4[[#This Row],[NIT]]</f>
        <v>005819878</v>
      </c>
      <c r="D655">
        <f t="shared" si="41"/>
        <v>9</v>
      </c>
      <c r="E655" t="str">
        <f t="shared" si="42"/>
        <v>DUI</v>
      </c>
    </row>
    <row r="656" spans="1:5" x14ac:dyDescent="0.25">
      <c r="A656" s="1" t="s">
        <v>988</v>
      </c>
      <c r="B656" t="s">
        <v>989</v>
      </c>
      <c r="C656" t="str">
        <f>Tabla4[[#This Row],[NIT]]</f>
        <v>14012909701016</v>
      </c>
      <c r="D656">
        <f t="shared" si="41"/>
        <v>14</v>
      </c>
      <c r="E656" t="str">
        <f t="shared" si="42"/>
        <v>NIT</v>
      </c>
    </row>
    <row r="657" spans="1:5" x14ac:dyDescent="0.25">
      <c r="A657" s="1" t="s">
        <v>7769</v>
      </c>
      <c r="B657" t="s">
        <v>990</v>
      </c>
      <c r="C657" t="str">
        <f>Tabla4[[#This Row],[NIT]]</f>
        <v>12011812761010</v>
      </c>
      <c r="D657">
        <f t="shared" si="41"/>
        <v>14</v>
      </c>
      <c r="E657" t="str">
        <f t="shared" si="42"/>
        <v>NIT</v>
      </c>
    </row>
    <row r="658" spans="1:5" x14ac:dyDescent="0.25">
      <c r="A658" s="1" t="s">
        <v>991</v>
      </c>
      <c r="B658" t="s">
        <v>992</v>
      </c>
      <c r="C658" t="str">
        <f>Tabla4[[#This Row],[NIT]]</f>
        <v>12172911881013</v>
      </c>
      <c r="D658">
        <f t="shared" si="41"/>
        <v>14</v>
      </c>
      <c r="E658" t="str">
        <f t="shared" si="42"/>
        <v>NIT</v>
      </c>
    </row>
    <row r="659" spans="1:5" x14ac:dyDescent="0.25">
      <c r="A659" s="1" t="s">
        <v>993</v>
      </c>
      <c r="B659" t="s">
        <v>994</v>
      </c>
      <c r="C659" t="str">
        <f>Tabla4[[#This Row],[NIT]]</f>
        <v>13122410530010</v>
      </c>
      <c r="D659">
        <f t="shared" si="41"/>
        <v>14</v>
      </c>
      <c r="E659" t="str">
        <f t="shared" si="42"/>
        <v>NIT</v>
      </c>
    </row>
    <row r="660" spans="1:5" x14ac:dyDescent="0.25">
      <c r="A660" s="1" t="s">
        <v>995</v>
      </c>
      <c r="B660" t="s">
        <v>996</v>
      </c>
      <c r="C660" t="str">
        <f>Tabla4[[#This Row],[NIT]]</f>
        <v>06142808791014</v>
      </c>
      <c r="D660">
        <f t="shared" si="41"/>
        <v>14</v>
      </c>
      <c r="E660" t="str">
        <f t="shared" si="42"/>
        <v>NIT</v>
      </c>
    </row>
    <row r="661" spans="1:5" x14ac:dyDescent="0.25">
      <c r="A661" s="1" t="s">
        <v>997</v>
      </c>
      <c r="B661" t="s">
        <v>998</v>
      </c>
      <c r="C661" t="str">
        <f>Tabla4[[#This Row],[NIT]]</f>
        <v>12010504741010</v>
      </c>
      <c r="D661">
        <f t="shared" si="41"/>
        <v>14</v>
      </c>
      <c r="E661" t="str">
        <f t="shared" si="42"/>
        <v>NIT</v>
      </c>
    </row>
    <row r="662" spans="1:5" x14ac:dyDescent="0.25">
      <c r="A662" s="1" t="s">
        <v>999</v>
      </c>
      <c r="B662" t="s">
        <v>1000</v>
      </c>
      <c r="C662" t="str">
        <f>Tabla4[[#This Row],[NIT]]</f>
        <v>06140511811137</v>
      </c>
      <c r="D662">
        <f t="shared" si="41"/>
        <v>14</v>
      </c>
      <c r="E662" t="str">
        <f t="shared" si="42"/>
        <v>NIT</v>
      </c>
    </row>
    <row r="663" spans="1:5" x14ac:dyDescent="0.25">
      <c r="A663" s="1" t="s">
        <v>7738</v>
      </c>
      <c r="B663" t="s">
        <v>117</v>
      </c>
      <c r="C663" t="str">
        <f>Tabla4[[#This Row],[NIT]]</f>
        <v>06142769750018</v>
      </c>
      <c r="D663">
        <f t="shared" si="41"/>
        <v>14</v>
      </c>
      <c r="E663" t="str">
        <f t="shared" si="42"/>
        <v>NIT</v>
      </c>
    </row>
    <row r="664" spans="1:5" x14ac:dyDescent="0.25">
      <c r="A664" s="1" t="s">
        <v>1001</v>
      </c>
      <c r="B664" t="s">
        <v>1002</v>
      </c>
      <c r="C664" t="str">
        <f>Tabla4[[#This Row],[NIT]]</f>
        <v>14120907651019</v>
      </c>
      <c r="D664">
        <f t="shared" si="41"/>
        <v>14</v>
      </c>
      <c r="E664" t="str">
        <f t="shared" si="42"/>
        <v>NIT</v>
      </c>
    </row>
    <row r="665" spans="1:5" x14ac:dyDescent="0.25">
      <c r="A665" s="1" t="s">
        <v>1003</v>
      </c>
      <c r="B665" t="s">
        <v>1004</v>
      </c>
      <c r="C665" t="str">
        <f>Tabla4[[#This Row],[NIT]]</f>
        <v>02100904600044</v>
      </c>
      <c r="D665">
        <f t="shared" si="41"/>
        <v>14</v>
      </c>
      <c r="E665" t="str">
        <f t="shared" si="42"/>
        <v>NIT</v>
      </c>
    </row>
    <row r="666" spans="1:5" x14ac:dyDescent="0.25">
      <c r="A666" s="1" t="s">
        <v>1005</v>
      </c>
      <c r="B666" t="s">
        <v>8481</v>
      </c>
      <c r="C666" t="str">
        <f>Tabla4[[#This Row],[NIT]]</f>
        <v>06142007580150</v>
      </c>
      <c r="D666">
        <f t="shared" si="41"/>
        <v>14</v>
      </c>
      <c r="E666" t="str">
        <f t="shared" si="42"/>
        <v>NIT</v>
      </c>
    </row>
    <row r="667" spans="1:5" x14ac:dyDescent="0.25">
      <c r="A667" s="1" t="s">
        <v>1006</v>
      </c>
      <c r="B667" t="s">
        <v>1007</v>
      </c>
      <c r="C667" t="str">
        <f>Tabla4[[#This Row],[NIT]]</f>
        <v>14012304741016</v>
      </c>
      <c r="D667">
        <f t="shared" si="41"/>
        <v>14</v>
      </c>
      <c r="E667" t="str">
        <f t="shared" si="42"/>
        <v>NIT</v>
      </c>
    </row>
    <row r="668" spans="1:5" x14ac:dyDescent="0.25">
      <c r="A668" s="1" t="s">
        <v>1008</v>
      </c>
      <c r="B668" t="s">
        <v>1009</v>
      </c>
      <c r="C668" t="str">
        <f>Tabla4[[#This Row],[NIT]]</f>
        <v>10102204771013</v>
      </c>
      <c r="D668">
        <f t="shared" si="41"/>
        <v>14</v>
      </c>
      <c r="E668" t="str">
        <f t="shared" si="42"/>
        <v>NIT</v>
      </c>
    </row>
    <row r="669" spans="1:5" x14ac:dyDescent="0.25">
      <c r="A669" s="1" t="s">
        <v>1010</v>
      </c>
      <c r="B669" t="s">
        <v>1011</v>
      </c>
      <c r="C669" t="str">
        <f>Tabla4[[#This Row],[NIT]]</f>
        <v>12172601061016</v>
      </c>
      <c r="D669">
        <f t="shared" si="41"/>
        <v>14</v>
      </c>
      <c r="E669" t="str">
        <f t="shared" si="42"/>
        <v>NIT</v>
      </c>
    </row>
    <row r="670" spans="1:5" x14ac:dyDescent="0.25">
      <c r="A670" s="1" t="s">
        <v>1012</v>
      </c>
      <c r="B670" t="s">
        <v>1013</v>
      </c>
      <c r="C670" t="str">
        <f>Tabla4[[#This Row],[NIT]]</f>
        <v>04250612470014</v>
      </c>
      <c r="D670">
        <f t="shared" si="41"/>
        <v>14</v>
      </c>
      <c r="E670" t="str">
        <f t="shared" si="42"/>
        <v>NIT</v>
      </c>
    </row>
    <row r="671" spans="1:5" x14ac:dyDescent="0.25">
      <c r="A671" s="1" t="s">
        <v>1014</v>
      </c>
      <c r="B671" t="s">
        <v>1015</v>
      </c>
      <c r="C671" t="str">
        <f>Tabla4[[#This Row],[NIT]]</f>
        <v>06140903861469</v>
      </c>
      <c r="D671">
        <f t="shared" si="41"/>
        <v>14</v>
      </c>
      <c r="E671" t="str">
        <f t="shared" si="42"/>
        <v>NIT</v>
      </c>
    </row>
    <row r="672" spans="1:5" x14ac:dyDescent="0.25">
      <c r="A672" s="1" t="s">
        <v>7743</v>
      </c>
      <c r="B672" t="s">
        <v>1016</v>
      </c>
      <c r="C672" t="str">
        <f>Tabla4[[#This Row],[NIT]]</f>
        <v>06140802891065</v>
      </c>
      <c r="D672">
        <f t="shared" si="41"/>
        <v>14</v>
      </c>
      <c r="E672" t="str">
        <f t="shared" si="42"/>
        <v>NIT</v>
      </c>
    </row>
    <row r="673" spans="1:5" x14ac:dyDescent="0.25">
      <c r="A673" s="1" t="s">
        <v>1017</v>
      </c>
      <c r="B673" t="s">
        <v>1018</v>
      </c>
      <c r="C673" t="str">
        <f>Tabla4[[#This Row],[NIT]]</f>
        <v>02100805570013</v>
      </c>
      <c r="D673">
        <f t="shared" si="41"/>
        <v>14</v>
      </c>
      <c r="E673" t="str">
        <f t="shared" si="42"/>
        <v>NIT</v>
      </c>
    </row>
    <row r="674" spans="1:5" x14ac:dyDescent="0.25">
      <c r="A674" s="1" t="s">
        <v>1019</v>
      </c>
      <c r="B674" t="s">
        <v>653</v>
      </c>
      <c r="C674" t="str">
        <f>Tabla4[[#This Row],[NIT]]</f>
        <v>06141101721250</v>
      </c>
      <c r="D674">
        <f t="shared" si="41"/>
        <v>14</v>
      </c>
      <c r="E674" t="str">
        <f t="shared" si="42"/>
        <v>NIT</v>
      </c>
    </row>
    <row r="675" spans="1:5" x14ac:dyDescent="0.25">
      <c r="A675" s="1" t="s">
        <v>8010</v>
      </c>
      <c r="B675" t="s">
        <v>8011</v>
      </c>
      <c r="C675" t="str">
        <f>Tabla4[[#This Row],[NIT]]</f>
        <v>06141610751088</v>
      </c>
      <c r="D675">
        <f t="shared" si="41"/>
        <v>14</v>
      </c>
      <c r="E675" t="str">
        <f t="shared" si="42"/>
        <v>NIT</v>
      </c>
    </row>
    <row r="676" spans="1:5" x14ac:dyDescent="0.25">
      <c r="A676" s="1" t="s">
        <v>1020</v>
      </c>
      <c r="B676" t="s">
        <v>1021</v>
      </c>
      <c r="C676" t="str">
        <f>Tabla4[[#This Row],[NIT]]</f>
        <v>08210204881042</v>
      </c>
      <c r="D676">
        <f t="shared" si="41"/>
        <v>14</v>
      </c>
      <c r="E676" t="str">
        <f t="shared" si="42"/>
        <v>NIT</v>
      </c>
    </row>
    <row r="677" spans="1:5" x14ac:dyDescent="0.25">
      <c r="A677" s="1" t="s">
        <v>1022</v>
      </c>
      <c r="B677" t="s">
        <v>1023</v>
      </c>
      <c r="C677" t="str">
        <f>Tabla4[[#This Row],[NIT]]</f>
        <v>02102106790010</v>
      </c>
      <c r="D677">
        <f t="shared" si="41"/>
        <v>14</v>
      </c>
      <c r="E677" t="str">
        <f t="shared" si="42"/>
        <v>NIT</v>
      </c>
    </row>
    <row r="678" spans="1:5" x14ac:dyDescent="0.25">
      <c r="A678" s="1" t="s">
        <v>7697</v>
      </c>
      <c r="B678" t="s">
        <v>1024</v>
      </c>
      <c r="C678" t="str">
        <f>Tabla4[[#This Row],[NIT]]</f>
        <v>06060306791014</v>
      </c>
      <c r="D678">
        <f t="shared" si="41"/>
        <v>14</v>
      </c>
      <c r="E678" t="str">
        <f t="shared" si="42"/>
        <v>NIT</v>
      </c>
    </row>
    <row r="679" spans="1:5" x14ac:dyDescent="0.25">
      <c r="A679" s="1" t="s">
        <v>1025</v>
      </c>
      <c r="B679" t="s">
        <v>1026</v>
      </c>
      <c r="C679" t="str">
        <f>Tabla4[[#This Row],[NIT]]</f>
        <v>06141110051055</v>
      </c>
      <c r="D679">
        <f t="shared" si="41"/>
        <v>14</v>
      </c>
      <c r="E679" t="str">
        <f t="shared" si="42"/>
        <v>NIT</v>
      </c>
    </row>
    <row r="680" spans="1:5" x14ac:dyDescent="0.25">
      <c r="A680" s="1" t="s">
        <v>1027</v>
      </c>
      <c r="B680" t="s">
        <v>1028</v>
      </c>
      <c r="C680" t="str">
        <f>Tabla4[[#This Row],[NIT]]</f>
        <v>11091509861010</v>
      </c>
      <c r="D680">
        <f t="shared" si="41"/>
        <v>14</v>
      </c>
      <c r="E680" t="str">
        <f t="shared" si="42"/>
        <v>NIT</v>
      </c>
    </row>
    <row r="681" spans="1:5" x14ac:dyDescent="0.25">
      <c r="A681" s="1" t="s">
        <v>1029</v>
      </c>
      <c r="B681" t="s">
        <v>1030</v>
      </c>
      <c r="C681" t="str">
        <f>Tabla4[[#This Row],[NIT]]</f>
        <v>06140112530025</v>
      </c>
      <c r="D681">
        <f t="shared" si="41"/>
        <v>14</v>
      </c>
      <c r="E681" t="str">
        <f t="shared" si="42"/>
        <v>NIT</v>
      </c>
    </row>
    <row r="682" spans="1:5" x14ac:dyDescent="0.25">
      <c r="A682" s="1" t="s">
        <v>7785</v>
      </c>
      <c r="B682" t="s">
        <v>1031</v>
      </c>
      <c r="C682" t="str">
        <f>Tabla4[[#This Row],[NIT]]</f>
        <v>14160410661012</v>
      </c>
      <c r="D682">
        <f t="shared" si="41"/>
        <v>14</v>
      </c>
      <c r="E682" t="str">
        <f t="shared" si="42"/>
        <v>NIT</v>
      </c>
    </row>
    <row r="683" spans="1:5" x14ac:dyDescent="0.25">
      <c r="A683" s="1" t="s">
        <v>7691</v>
      </c>
      <c r="B683" t="s">
        <v>1032</v>
      </c>
      <c r="C683" t="str">
        <f>Tabla4[[#This Row],[NIT]]</f>
        <v>94833010071011</v>
      </c>
      <c r="D683">
        <f t="shared" si="41"/>
        <v>14</v>
      </c>
      <c r="E683" t="str">
        <f t="shared" si="42"/>
        <v>NIT</v>
      </c>
    </row>
    <row r="684" spans="1:5" x14ac:dyDescent="0.25">
      <c r="A684" s="1" t="s">
        <v>1033</v>
      </c>
      <c r="B684" t="s">
        <v>1034</v>
      </c>
      <c r="C684" t="str">
        <f>Tabla4[[#This Row],[NIT]]</f>
        <v>10025066810142</v>
      </c>
      <c r="D684">
        <f t="shared" ref="D684:D747" si="43">LEN(C684)</f>
        <v>14</v>
      </c>
      <c r="E684" t="str">
        <f t="shared" si="42"/>
        <v>NIT</v>
      </c>
    </row>
    <row r="685" spans="1:5" x14ac:dyDescent="0.25">
      <c r="A685" s="1" t="s">
        <v>7760</v>
      </c>
      <c r="B685" t="s">
        <v>1035</v>
      </c>
      <c r="C685" t="str">
        <f>Tabla4[[#This Row],[NIT]]</f>
        <v>06140812081045</v>
      </c>
      <c r="D685">
        <f t="shared" si="43"/>
        <v>14</v>
      </c>
      <c r="E685" t="str">
        <f t="shared" ref="E685:E748" si="44">IF(D685=14,"NIT",IF(D685=9,"DUI"," "))</f>
        <v>NIT</v>
      </c>
    </row>
    <row r="686" spans="1:5" x14ac:dyDescent="0.25">
      <c r="A686" s="1" t="s">
        <v>1036</v>
      </c>
      <c r="B686" t="s">
        <v>1037</v>
      </c>
      <c r="C686" t="str">
        <f>Tabla4[[#This Row],[NIT]]</f>
        <v>06140201151013</v>
      </c>
      <c r="D686">
        <f t="shared" si="43"/>
        <v>14</v>
      </c>
      <c r="E686" t="str">
        <f t="shared" si="44"/>
        <v>NIT</v>
      </c>
    </row>
    <row r="687" spans="1:5" x14ac:dyDescent="0.25">
      <c r="A687" s="1" t="s">
        <v>7782</v>
      </c>
      <c r="B687" t="s">
        <v>1038</v>
      </c>
      <c r="C687" t="str">
        <f>Tabla4[[#This Row],[NIT]]</f>
        <v>14050811630018</v>
      </c>
      <c r="D687">
        <f t="shared" si="43"/>
        <v>14</v>
      </c>
      <c r="E687" t="str">
        <f t="shared" si="44"/>
        <v>NIT</v>
      </c>
    </row>
    <row r="688" spans="1:5" x14ac:dyDescent="0.25">
      <c r="A688" s="1" t="s">
        <v>1039</v>
      </c>
      <c r="B688" t="s">
        <v>1040</v>
      </c>
      <c r="C688" t="str">
        <f>Tabla4[[#This Row],[NIT]]</f>
        <v>06141203131101</v>
      </c>
      <c r="D688">
        <f t="shared" si="43"/>
        <v>14</v>
      </c>
      <c r="E688" t="str">
        <f t="shared" si="44"/>
        <v>NIT</v>
      </c>
    </row>
    <row r="689" spans="1:5" x14ac:dyDescent="0.25">
      <c r="A689" s="1" t="s">
        <v>7776</v>
      </c>
      <c r="B689" t="s">
        <v>1041</v>
      </c>
      <c r="C689" t="str">
        <f>Tabla4[[#This Row],[NIT]]</f>
        <v>07110106561015</v>
      </c>
      <c r="D689">
        <f t="shared" si="43"/>
        <v>14</v>
      </c>
      <c r="E689" t="str">
        <f t="shared" si="44"/>
        <v>NIT</v>
      </c>
    </row>
    <row r="690" spans="1:5" x14ac:dyDescent="0.25">
      <c r="A690" s="1" t="s">
        <v>422</v>
      </c>
      <c r="B690" t="s">
        <v>1042</v>
      </c>
      <c r="C690" t="str">
        <f>Tabla4[[#This Row],[NIT]]</f>
        <v>11232507791050</v>
      </c>
      <c r="D690">
        <f t="shared" si="43"/>
        <v>14</v>
      </c>
      <c r="E690" t="str">
        <f t="shared" si="44"/>
        <v>NIT</v>
      </c>
    </row>
    <row r="691" spans="1:5" x14ac:dyDescent="0.25">
      <c r="A691" s="1" t="s">
        <v>1043</v>
      </c>
      <c r="B691" t="s">
        <v>1044</v>
      </c>
      <c r="C691" t="str">
        <f>Tabla4[[#This Row],[NIT]]</f>
        <v>09061212581021</v>
      </c>
      <c r="D691">
        <f t="shared" si="43"/>
        <v>14</v>
      </c>
      <c r="E691" t="str">
        <f t="shared" si="44"/>
        <v>NIT</v>
      </c>
    </row>
    <row r="692" spans="1:5" x14ac:dyDescent="0.25">
      <c r="A692" s="1" t="s">
        <v>1045</v>
      </c>
      <c r="B692" t="s">
        <v>1046</v>
      </c>
      <c r="C692" t="str">
        <f>Tabla4[[#This Row],[NIT]]</f>
        <v>06142703981055</v>
      </c>
      <c r="D692">
        <f t="shared" si="43"/>
        <v>14</v>
      </c>
      <c r="E692" t="str">
        <f t="shared" si="44"/>
        <v>NIT</v>
      </c>
    </row>
    <row r="693" spans="1:5" x14ac:dyDescent="0.25">
      <c r="A693" s="1" t="s">
        <v>1047</v>
      </c>
      <c r="B693" t="s">
        <v>1048</v>
      </c>
      <c r="C693" t="str">
        <f>Tabla4[[#This Row],[NIT]]</f>
        <v>06170705871048</v>
      </c>
      <c r="D693">
        <f t="shared" si="43"/>
        <v>14</v>
      </c>
      <c r="E693" t="str">
        <f t="shared" si="44"/>
        <v>NIT</v>
      </c>
    </row>
    <row r="694" spans="1:5" x14ac:dyDescent="0.25">
      <c r="A694" s="1" t="s">
        <v>8438</v>
      </c>
      <c r="B694" t="s">
        <v>1051</v>
      </c>
      <c r="C694" t="str">
        <f>Tabla4[[#This Row],[NIT]]</f>
        <v>06140806951020</v>
      </c>
      <c r="D694">
        <f t="shared" si="43"/>
        <v>14</v>
      </c>
      <c r="E694" t="str">
        <f t="shared" si="44"/>
        <v>NIT</v>
      </c>
    </row>
    <row r="695" spans="1:5" x14ac:dyDescent="0.25">
      <c r="A695" s="1" t="s">
        <v>1052</v>
      </c>
      <c r="B695" t="s">
        <v>1053</v>
      </c>
      <c r="C695" t="str">
        <f>Tabla4[[#This Row],[NIT]]</f>
        <v>14051505480012</v>
      </c>
      <c r="D695">
        <f t="shared" si="43"/>
        <v>14</v>
      </c>
      <c r="E695" t="str">
        <f t="shared" si="44"/>
        <v>NIT</v>
      </c>
    </row>
    <row r="696" spans="1:5" x14ac:dyDescent="0.25">
      <c r="A696" s="1" t="s">
        <v>8168</v>
      </c>
      <c r="B696" t="s">
        <v>7881</v>
      </c>
      <c r="C696" t="str">
        <f>Tabla4[[#This Row],[NIT]]</f>
        <v>044578045</v>
      </c>
      <c r="D696">
        <f t="shared" si="43"/>
        <v>9</v>
      </c>
      <c r="E696" t="str">
        <f t="shared" si="44"/>
        <v>DUI</v>
      </c>
    </row>
    <row r="697" spans="1:5" x14ac:dyDescent="0.25">
      <c r="A697" s="1" t="s">
        <v>1054</v>
      </c>
      <c r="B697" t="s">
        <v>1055</v>
      </c>
      <c r="C697" t="str">
        <f>Tabla4[[#This Row],[NIT]]</f>
        <v>06140903921054</v>
      </c>
      <c r="D697">
        <f t="shared" si="43"/>
        <v>14</v>
      </c>
      <c r="E697" t="str">
        <f t="shared" si="44"/>
        <v>NIT</v>
      </c>
    </row>
    <row r="698" spans="1:5" x14ac:dyDescent="0.25">
      <c r="A698" s="1" t="s">
        <v>1056</v>
      </c>
      <c r="B698" t="s">
        <v>1057</v>
      </c>
      <c r="C698" t="str">
        <f>Tabla4[[#This Row],[NIT]]</f>
        <v>08210412921074</v>
      </c>
      <c r="D698">
        <f t="shared" si="43"/>
        <v>14</v>
      </c>
      <c r="E698" t="str">
        <f t="shared" si="44"/>
        <v>NIT</v>
      </c>
    </row>
    <row r="699" spans="1:5" x14ac:dyDescent="0.25">
      <c r="A699" s="1" t="s">
        <v>1058</v>
      </c>
      <c r="B699" t="s">
        <v>1059</v>
      </c>
      <c r="C699" t="str">
        <f>Tabla4[[#This Row],[NIT]]</f>
        <v>06142403181022</v>
      </c>
      <c r="D699">
        <f t="shared" si="43"/>
        <v>14</v>
      </c>
      <c r="E699" t="str">
        <f t="shared" si="44"/>
        <v>NIT</v>
      </c>
    </row>
    <row r="700" spans="1:5" x14ac:dyDescent="0.25">
      <c r="A700" s="1" t="s">
        <v>1060</v>
      </c>
      <c r="B700" t="s">
        <v>1061</v>
      </c>
      <c r="C700" t="str">
        <f>Tabla4[[#This Row],[NIT]]</f>
        <v>06140705520010</v>
      </c>
      <c r="D700">
        <f t="shared" si="43"/>
        <v>14</v>
      </c>
      <c r="E700" t="str">
        <f t="shared" si="44"/>
        <v>NIT</v>
      </c>
    </row>
    <row r="701" spans="1:5" x14ac:dyDescent="0.25">
      <c r="A701" s="1" t="s">
        <v>1062</v>
      </c>
      <c r="B701" t="s">
        <v>1063</v>
      </c>
      <c r="C701" t="str">
        <f>Tabla4[[#This Row],[NIT]]</f>
        <v>06141809801351</v>
      </c>
      <c r="D701">
        <f t="shared" si="43"/>
        <v>14</v>
      </c>
      <c r="E701" t="str">
        <f t="shared" si="44"/>
        <v>NIT</v>
      </c>
    </row>
    <row r="702" spans="1:5" x14ac:dyDescent="0.25">
      <c r="A702" s="1" t="s">
        <v>1064</v>
      </c>
      <c r="B702" t="s">
        <v>1065</v>
      </c>
      <c r="C702" t="str">
        <f>Tabla4[[#This Row],[NIT]]</f>
        <v>0617070482102</v>
      </c>
      <c r="D702">
        <f t="shared" si="43"/>
        <v>13</v>
      </c>
      <c r="E702" t="str">
        <f t="shared" si="44"/>
        <v xml:space="preserve"> </v>
      </c>
    </row>
    <row r="703" spans="1:5" x14ac:dyDescent="0.25">
      <c r="A703" s="1" t="s">
        <v>8532</v>
      </c>
      <c r="B703" t="s">
        <v>8533</v>
      </c>
      <c r="C703" t="str">
        <f>Tabla4[[#This Row],[NIT]]</f>
        <v>06140605221066</v>
      </c>
      <c r="D703">
        <f t="shared" si="43"/>
        <v>14</v>
      </c>
      <c r="E703" t="str">
        <f t="shared" si="44"/>
        <v>NIT</v>
      </c>
    </row>
    <row r="704" spans="1:5" x14ac:dyDescent="0.25">
      <c r="A704" s="1" t="s">
        <v>1066</v>
      </c>
      <c r="B704" t="s">
        <v>1067</v>
      </c>
      <c r="C704" t="str">
        <f>Tabla4[[#This Row],[NIT]]</f>
        <v>12173107821022</v>
      </c>
      <c r="D704">
        <f t="shared" si="43"/>
        <v>14</v>
      </c>
      <c r="E704" t="str">
        <f t="shared" si="44"/>
        <v>NIT</v>
      </c>
    </row>
    <row r="705" spans="1:5" x14ac:dyDescent="0.25">
      <c r="A705" s="1" t="s">
        <v>1068</v>
      </c>
      <c r="B705" t="s">
        <v>1069</v>
      </c>
      <c r="C705" t="str">
        <f>Tabla4[[#This Row],[NIT]]</f>
        <v>02100308651012</v>
      </c>
      <c r="D705">
        <f t="shared" si="43"/>
        <v>14</v>
      </c>
      <c r="E705" t="str">
        <f t="shared" si="44"/>
        <v>NIT</v>
      </c>
    </row>
    <row r="706" spans="1:5" x14ac:dyDescent="0.25">
      <c r="A706" s="1" t="s">
        <v>8848</v>
      </c>
      <c r="B706" t="s">
        <v>8849</v>
      </c>
      <c r="C706" t="str">
        <f>Tabla4[[#This Row],[NIT]]</f>
        <v>03021608841022</v>
      </c>
      <c r="D706">
        <f t="shared" si="43"/>
        <v>14</v>
      </c>
      <c r="E706" t="str">
        <f t="shared" si="44"/>
        <v>NIT</v>
      </c>
    </row>
    <row r="707" spans="1:5" x14ac:dyDescent="0.25">
      <c r="A707" s="1" t="s">
        <v>1070</v>
      </c>
      <c r="B707" t="s">
        <v>1071</v>
      </c>
      <c r="C707" t="str">
        <f>Tabla4[[#This Row],[NIT]]</f>
        <v>06140608801284</v>
      </c>
      <c r="D707">
        <f t="shared" si="43"/>
        <v>14</v>
      </c>
      <c r="E707" t="str">
        <f t="shared" si="44"/>
        <v>NIT</v>
      </c>
    </row>
    <row r="708" spans="1:5" x14ac:dyDescent="0.25">
      <c r="A708" s="1" t="s">
        <v>1073</v>
      </c>
      <c r="B708" t="s">
        <v>1074</v>
      </c>
      <c r="C708" t="str">
        <f>Tabla4[[#This Row],[NIT]]</f>
        <v>06143012831061</v>
      </c>
      <c r="D708">
        <f t="shared" si="43"/>
        <v>14</v>
      </c>
      <c r="E708" t="str">
        <f t="shared" si="44"/>
        <v>NIT</v>
      </c>
    </row>
    <row r="709" spans="1:5" x14ac:dyDescent="0.25">
      <c r="A709" s="1" t="s">
        <v>1075</v>
      </c>
      <c r="B709" t="s">
        <v>1076</v>
      </c>
      <c r="C709" t="str">
        <f>Tabla4[[#This Row],[NIT]]</f>
        <v>06141205801108</v>
      </c>
      <c r="D709">
        <f t="shared" si="43"/>
        <v>14</v>
      </c>
      <c r="E709" t="str">
        <f t="shared" si="44"/>
        <v>NIT</v>
      </c>
    </row>
    <row r="710" spans="1:5" x14ac:dyDescent="0.25">
      <c r="A710" s="15" t="s">
        <v>8217</v>
      </c>
      <c r="B710" t="s">
        <v>297</v>
      </c>
      <c r="C710" t="str">
        <f>Tabla4[[#This Row],[NIT]]</f>
        <v>021648009</v>
      </c>
      <c r="D710">
        <f t="shared" si="43"/>
        <v>9</v>
      </c>
      <c r="E710" t="str">
        <f t="shared" si="44"/>
        <v>DUI</v>
      </c>
    </row>
    <row r="711" spans="1:5" x14ac:dyDescent="0.25">
      <c r="A711" s="1" t="s">
        <v>1077</v>
      </c>
      <c r="B711" t="s">
        <v>1078</v>
      </c>
      <c r="C711" t="str">
        <f>Tabla4[[#This Row],[NIT]]</f>
        <v>11150301570020</v>
      </c>
      <c r="D711">
        <f t="shared" si="43"/>
        <v>14</v>
      </c>
      <c r="E711" t="str">
        <f t="shared" si="44"/>
        <v>NIT</v>
      </c>
    </row>
    <row r="712" spans="1:5" x14ac:dyDescent="0.25">
      <c r="A712" s="1" t="s">
        <v>1080</v>
      </c>
      <c r="B712" t="s">
        <v>1081</v>
      </c>
      <c r="C712" t="str">
        <f>Tabla4[[#This Row],[NIT]]</f>
        <v>06142401560065</v>
      </c>
      <c r="D712">
        <f t="shared" si="43"/>
        <v>14</v>
      </c>
      <c r="E712" t="str">
        <f t="shared" si="44"/>
        <v>NIT</v>
      </c>
    </row>
    <row r="713" spans="1:5" x14ac:dyDescent="0.25">
      <c r="A713" s="1" t="s">
        <v>1082</v>
      </c>
      <c r="B713" t="s">
        <v>1083</v>
      </c>
      <c r="C713" t="str">
        <f>Tabla4[[#This Row],[NIT]]</f>
        <v>11090502881010</v>
      </c>
      <c r="D713">
        <f t="shared" si="43"/>
        <v>14</v>
      </c>
      <c r="E713" t="str">
        <f t="shared" si="44"/>
        <v>NIT</v>
      </c>
    </row>
    <row r="714" spans="1:5" x14ac:dyDescent="0.25">
      <c r="A714" s="1" t="s">
        <v>1084</v>
      </c>
      <c r="B714" t="s">
        <v>1085</v>
      </c>
      <c r="C714" t="str">
        <f>Tabla4[[#This Row],[NIT]]</f>
        <v>11180406590017</v>
      </c>
      <c r="D714">
        <f t="shared" si="43"/>
        <v>14</v>
      </c>
      <c r="E714" t="str">
        <f t="shared" si="44"/>
        <v>NIT</v>
      </c>
    </row>
    <row r="715" spans="1:5" x14ac:dyDescent="0.25">
      <c r="A715" s="1" t="s">
        <v>7844</v>
      </c>
      <c r="B715" t="s">
        <v>452</v>
      </c>
      <c r="C715" t="str">
        <f>Tabla4[[#This Row],[NIT]]</f>
        <v>2912300</v>
      </c>
      <c r="D715">
        <f t="shared" si="43"/>
        <v>7</v>
      </c>
      <c r="E715" t="str">
        <f t="shared" si="44"/>
        <v xml:space="preserve"> </v>
      </c>
    </row>
    <row r="716" spans="1:5" x14ac:dyDescent="0.25">
      <c r="A716" s="1" t="s">
        <v>7862</v>
      </c>
      <c r="B716" t="s">
        <v>7863</v>
      </c>
      <c r="C716" t="str">
        <f>Tabla4[[#This Row],[NIT]]</f>
        <v>02101506741015</v>
      </c>
      <c r="D716">
        <f t="shared" si="43"/>
        <v>14</v>
      </c>
      <c r="E716" t="str">
        <f t="shared" si="44"/>
        <v>NIT</v>
      </c>
    </row>
    <row r="717" spans="1:5" x14ac:dyDescent="0.25">
      <c r="A717" s="1" t="s">
        <v>1086</v>
      </c>
      <c r="B717" t="s">
        <v>1087</v>
      </c>
      <c r="C717" t="str">
        <f>Tabla4[[#This Row],[NIT]]</f>
        <v>06140503721145</v>
      </c>
      <c r="D717">
        <f t="shared" si="43"/>
        <v>14</v>
      </c>
      <c r="E717" t="str">
        <f t="shared" si="44"/>
        <v>NIT</v>
      </c>
    </row>
    <row r="718" spans="1:5" x14ac:dyDescent="0.25">
      <c r="A718" s="1" t="s">
        <v>7883</v>
      </c>
      <c r="B718" t="s">
        <v>7884</v>
      </c>
      <c r="C718" t="str">
        <f>Tabla4[[#This Row],[NIT]]</f>
        <v>13121106861014</v>
      </c>
      <c r="D718">
        <f t="shared" si="43"/>
        <v>14</v>
      </c>
      <c r="E718" t="str">
        <f t="shared" si="44"/>
        <v>NIT</v>
      </c>
    </row>
    <row r="719" spans="1:5" x14ac:dyDescent="0.25">
      <c r="A719" s="1" t="s">
        <v>7876</v>
      </c>
      <c r="B719" t="s">
        <v>634</v>
      </c>
      <c r="C719" t="str">
        <f>Tabla4[[#This Row],[NIT]]</f>
        <v>07150602620028</v>
      </c>
      <c r="D719">
        <f t="shared" si="43"/>
        <v>14</v>
      </c>
      <c r="E719" t="str">
        <f t="shared" si="44"/>
        <v>NIT</v>
      </c>
    </row>
    <row r="720" spans="1:5" x14ac:dyDescent="0.25">
      <c r="A720" s="1" t="s">
        <v>7885</v>
      </c>
      <c r="B720" t="s">
        <v>7886</v>
      </c>
      <c r="C720" t="str">
        <f>Tabla4[[#This Row],[NIT]]</f>
        <v>06141711801159</v>
      </c>
      <c r="D720">
        <f t="shared" si="43"/>
        <v>14</v>
      </c>
      <c r="E720" t="str">
        <f t="shared" si="44"/>
        <v>NIT</v>
      </c>
    </row>
    <row r="721" spans="1:5" x14ac:dyDescent="0.25">
      <c r="A721" s="1" t="s">
        <v>1088</v>
      </c>
      <c r="B721" t="s">
        <v>1089</v>
      </c>
      <c r="C721" t="str">
        <f>Tabla4[[#This Row],[NIT]]</f>
        <v>06141209021050</v>
      </c>
      <c r="D721">
        <f t="shared" si="43"/>
        <v>14</v>
      </c>
      <c r="E721" t="str">
        <f t="shared" si="44"/>
        <v>NIT</v>
      </c>
    </row>
    <row r="722" spans="1:5" x14ac:dyDescent="0.25">
      <c r="A722" s="1" t="s">
        <v>1090</v>
      </c>
      <c r="B722" t="s">
        <v>1091</v>
      </c>
      <c r="C722" t="str">
        <f>Tabla4[[#This Row],[NIT]]</f>
        <v>06142602911269</v>
      </c>
      <c r="D722">
        <f t="shared" si="43"/>
        <v>14</v>
      </c>
      <c r="E722" t="str">
        <f t="shared" si="44"/>
        <v>NIT</v>
      </c>
    </row>
    <row r="723" spans="1:5" x14ac:dyDescent="0.25">
      <c r="A723" s="1" t="s">
        <v>1092</v>
      </c>
      <c r="B723" t="s">
        <v>1093</v>
      </c>
      <c r="C723" t="str">
        <f>Tabla4[[#This Row],[NIT]]</f>
        <v>06143006081034</v>
      </c>
      <c r="D723">
        <f t="shared" si="43"/>
        <v>14</v>
      </c>
      <c r="E723" t="str">
        <f t="shared" si="44"/>
        <v>NIT</v>
      </c>
    </row>
    <row r="724" spans="1:5" x14ac:dyDescent="0.25">
      <c r="A724" s="1" t="s">
        <v>1094</v>
      </c>
      <c r="B724" t="s">
        <v>1095</v>
      </c>
      <c r="C724" t="str">
        <f>Tabla4[[#This Row],[NIT]]</f>
        <v>06142209201110</v>
      </c>
      <c r="D724">
        <f t="shared" si="43"/>
        <v>14</v>
      </c>
      <c r="E724" t="str">
        <f t="shared" si="44"/>
        <v>NIT</v>
      </c>
    </row>
    <row r="725" spans="1:5" x14ac:dyDescent="0.25">
      <c r="A725" s="1" t="s">
        <v>1096</v>
      </c>
      <c r="B725" t="s">
        <v>1097</v>
      </c>
      <c r="C725" t="str">
        <f>Tabla4[[#This Row],[NIT]]</f>
        <v>97410109821015</v>
      </c>
      <c r="D725">
        <f t="shared" si="43"/>
        <v>14</v>
      </c>
      <c r="E725" t="str">
        <f t="shared" si="44"/>
        <v>NIT</v>
      </c>
    </row>
    <row r="726" spans="1:5" x14ac:dyDescent="0.25">
      <c r="A726" s="1" t="s">
        <v>1098</v>
      </c>
      <c r="B726" t="s">
        <v>1099</v>
      </c>
      <c r="C726" t="str">
        <f>Tabla4[[#This Row],[NIT]]</f>
        <v>06140311171011</v>
      </c>
      <c r="D726">
        <f t="shared" si="43"/>
        <v>14</v>
      </c>
      <c r="E726" t="str">
        <f t="shared" si="44"/>
        <v>NIT</v>
      </c>
    </row>
    <row r="727" spans="1:5" x14ac:dyDescent="0.25">
      <c r="A727" s="1" t="s">
        <v>1100</v>
      </c>
      <c r="B727" t="s">
        <v>1101</v>
      </c>
      <c r="C727" t="str">
        <f>Tabla4[[#This Row],[NIT]]</f>
        <v>09040806661010</v>
      </c>
      <c r="D727">
        <f t="shared" si="43"/>
        <v>14</v>
      </c>
      <c r="E727" t="str">
        <f t="shared" si="44"/>
        <v>NIT</v>
      </c>
    </row>
    <row r="728" spans="1:5" x14ac:dyDescent="0.25">
      <c r="A728" s="1" t="s">
        <v>1102</v>
      </c>
      <c r="B728" t="s">
        <v>1103</v>
      </c>
      <c r="C728" t="str">
        <f>Tabla4[[#This Row],[NIT]]</f>
        <v>11230212751011</v>
      </c>
      <c r="D728">
        <f t="shared" si="43"/>
        <v>14</v>
      </c>
      <c r="E728" t="str">
        <f t="shared" si="44"/>
        <v>NIT</v>
      </c>
    </row>
    <row r="729" spans="1:5" x14ac:dyDescent="0.25">
      <c r="A729" s="1" t="s">
        <v>1104</v>
      </c>
      <c r="B729" t="s">
        <v>1105</v>
      </c>
      <c r="C729" t="str">
        <f>Tabla4[[#This Row],[NIT]]</f>
        <v>05151612191014</v>
      </c>
      <c r="D729">
        <f t="shared" si="43"/>
        <v>14</v>
      </c>
      <c r="E729" t="str">
        <f t="shared" si="44"/>
        <v>NIT</v>
      </c>
    </row>
    <row r="730" spans="1:5" x14ac:dyDescent="0.25">
      <c r="A730" s="1" t="s">
        <v>1106</v>
      </c>
      <c r="B730" t="s">
        <v>1107</v>
      </c>
      <c r="C730" t="str">
        <f>Tabla4[[#This Row],[NIT]]</f>
        <v>06080708951019</v>
      </c>
      <c r="D730">
        <f t="shared" si="43"/>
        <v>14</v>
      </c>
      <c r="E730" t="str">
        <f t="shared" si="44"/>
        <v>NIT</v>
      </c>
    </row>
    <row r="731" spans="1:5" x14ac:dyDescent="0.25">
      <c r="A731" s="1" t="s">
        <v>1108</v>
      </c>
      <c r="B731" t="s">
        <v>1109</v>
      </c>
      <c r="C731" t="str">
        <f>Tabla4[[#This Row],[NIT]]</f>
        <v>05111609141012</v>
      </c>
      <c r="D731">
        <f t="shared" si="43"/>
        <v>14</v>
      </c>
      <c r="E731" t="str">
        <f t="shared" si="44"/>
        <v>NIT</v>
      </c>
    </row>
    <row r="732" spans="1:5" x14ac:dyDescent="0.25">
      <c r="A732" s="1" t="s">
        <v>1110</v>
      </c>
      <c r="B732" t="s">
        <v>1111</v>
      </c>
      <c r="C732" t="str">
        <f>Tabla4[[#This Row],[NIT]]</f>
        <v>06140907740020</v>
      </c>
      <c r="D732">
        <f t="shared" si="43"/>
        <v>14</v>
      </c>
      <c r="E732" t="str">
        <f t="shared" si="44"/>
        <v>NIT</v>
      </c>
    </row>
    <row r="733" spans="1:5" x14ac:dyDescent="0.25">
      <c r="A733" s="1" t="s">
        <v>1112</v>
      </c>
      <c r="B733" t="s">
        <v>1113</v>
      </c>
      <c r="C733" t="str">
        <f>Tabla4[[#This Row],[NIT]]</f>
        <v>14010101471012</v>
      </c>
      <c r="D733">
        <f t="shared" si="43"/>
        <v>14</v>
      </c>
      <c r="E733" t="str">
        <f t="shared" si="44"/>
        <v>NIT</v>
      </c>
    </row>
    <row r="734" spans="1:5" x14ac:dyDescent="0.25">
      <c r="A734" s="1" t="s">
        <v>1114</v>
      </c>
      <c r="B734" t="s">
        <v>1115</v>
      </c>
      <c r="C734" t="str">
        <f>Tabla4[[#This Row],[NIT]]</f>
        <v>12150208460016</v>
      </c>
      <c r="D734">
        <f t="shared" si="43"/>
        <v>14</v>
      </c>
      <c r="E734" t="str">
        <f t="shared" si="44"/>
        <v>NIT</v>
      </c>
    </row>
    <row r="735" spans="1:5" x14ac:dyDescent="0.25">
      <c r="A735" s="1" t="s">
        <v>1116</v>
      </c>
      <c r="B735" t="s">
        <v>1117</v>
      </c>
      <c r="C735" t="str">
        <f>Tabla4[[#This Row],[NIT]]</f>
        <v>06141111811355</v>
      </c>
      <c r="D735">
        <f t="shared" si="43"/>
        <v>14</v>
      </c>
      <c r="E735" t="str">
        <f t="shared" si="44"/>
        <v>NIT</v>
      </c>
    </row>
    <row r="736" spans="1:5" x14ac:dyDescent="0.25">
      <c r="A736" s="1" t="s">
        <v>1118</v>
      </c>
      <c r="B736" t="s">
        <v>1119</v>
      </c>
      <c r="C736" t="str">
        <f>Tabla4[[#This Row],[NIT]]</f>
        <v>12182105781012</v>
      </c>
      <c r="D736">
        <f t="shared" si="43"/>
        <v>14</v>
      </c>
      <c r="E736" t="str">
        <f t="shared" si="44"/>
        <v>NIT</v>
      </c>
    </row>
    <row r="737" spans="1:5" x14ac:dyDescent="0.25">
      <c r="A737" s="1" t="s">
        <v>1120</v>
      </c>
      <c r="B737" t="s">
        <v>1121</v>
      </c>
      <c r="C737" t="str">
        <f>Tabla4[[#This Row],[NIT]]</f>
        <v>14073001650023</v>
      </c>
      <c r="D737">
        <f t="shared" si="43"/>
        <v>14</v>
      </c>
      <c r="E737" t="str">
        <f t="shared" si="44"/>
        <v>NIT</v>
      </c>
    </row>
    <row r="738" spans="1:5" x14ac:dyDescent="0.25">
      <c r="A738" s="1" t="s">
        <v>1122</v>
      </c>
      <c r="B738" t="s">
        <v>1123</v>
      </c>
      <c r="C738" t="str">
        <f>Tabla4[[#This Row],[NIT]]</f>
        <v>12072905751014</v>
      </c>
      <c r="D738">
        <f t="shared" si="43"/>
        <v>14</v>
      </c>
      <c r="E738" t="str">
        <f t="shared" si="44"/>
        <v>NIT</v>
      </c>
    </row>
    <row r="739" spans="1:5" x14ac:dyDescent="0.25">
      <c r="A739" s="1" t="s">
        <v>1124</v>
      </c>
      <c r="B739" t="s">
        <v>1125</v>
      </c>
      <c r="C739" t="str">
        <f>Tabla4[[#This Row],[NIT]]</f>
        <v>06140901630174</v>
      </c>
      <c r="D739">
        <f t="shared" si="43"/>
        <v>14</v>
      </c>
      <c r="E739" t="str">
        <f t="shared" si="44"/>
        <v>NIT</v>
      </c>
    </row>
    <row r="740" spans="1:5" x14ac:dyDescent="0.25">
      <c r="A740" s="1" t="s">
        <v>1126</v>
      </c>
      <c r="B740" t="s">
        <v>1127</v>
      </c>
      <c r="C740" t="str">
        <f>Tabla4[[#This Row],[NIT]]</f>
        <v>06141905171067</v>
      </c>
      <c r="D740">
        <f t="shared" si="43"/>
        <v>14</v>
      </c>
      <c r="E740" t="str">
        <f t="shared" si="44"/>
        <v>NIT</v>
      </c>
    </row>
    <row r="741" spans="1:5" x14ac:dyDescent="0.25">
      <c r="A741" s="1" t="s">
        <v>8194</v>
      </c>
      <c r="B741" t="s">
        <v>1128</v>
      </c>
      <c r="C741" t="str">
        <f>Tabla4[[#This Row],[NIT]]</f>
        <v>028442006</v>
      </c>
      <c r="D741">
        <f t="shared" si="43"/>
        <v>9</v>
      </c>
      <c r="E741" t="str">
        <f t="shared" si="44"/>
        <v>DUI</v>
      </c>
    </row>
    <row r="742" spans="1:5" x14ac:dyDescent="0.25">
      <c r="A742" s="1" t="s">
        <v>1129</v>
      </c>
      <c r="B742" t="s">
        <v>1130</v>
      </c>
      <c r="C742" t="str">
        <f>Tabla4[[#This Row],[NIT]]</f>
        <v>12070101711017</v>
      </c>
      <c r="D742">
        <f t="shared" si="43"/>
        <v>14</v>
      </c>
      <c r="E742" t="str">
        <f t="shared" si="44"/>
        <v>NIT</v>
      </c>
    </row>
    <row r="743" spans="1:5" x14ac:dyDescent="0.25">
      <c r="A743" s="1" t="s">
        <v>1131</v>
      </c>
      <c r="B743" t="s">
        <v>1132</v>
      </c>
      <c r="C743" t="str">
        <f>Tabla4[[#This Row],[NIT]]</f>
        <v>09042810681010</v>
      </c>
      <c r="D743">
        <f t="shared" si="43"/>
        <v>14</v>
      </c>
      <c r="E743" t="str">
        <f t="shared" si="44"/>
        <v>NIT</v>
      </c>
    </row>
    <row r="744" spans="1:5" x14ac:dyDescent="0.25">
      <c r="A744" s="1" t="s">
        <v>466</v>
      </c>
      <c r="B744" t="s">
        <v>1133</v>
      </c>
      <c r="C744" t="str">
        <f>Tabla4[[#This Row],[NIT]]</f>
        <v>06142304131030</v>
      </c>
      <c r="D744">
        <f t="shared" si="43"/>
        <v>14</v>
      </c>
      <c r="E744" t="str">
        <f t="shared" si="44"/>
        <v>NIT</v>
      </c>
    </row>
    <row r="745" spans="1:5" x14ac:dyDescent="0.25">
      <c r="A745" s="1" t="s">
        <v>1086</v>
      </c>
      <c r="B745" t="s">
        <v>1134</v>
      </c>
      <c r="C745" t="str">
        <f>Tabla4[[#This Row],[NIT]]</f>
        <v>06140503721145</v>
      </c>
      <c r="D745">
        <f t="shared" si="43"/>
        <v>14</v>
      </c>
      <c r="E745" t="str">
        <f t="shared" si="44"/>
        <v>NIT</v>
      </c>
    </row>
    <row r="746" spans="1:5" x14ac:dyDescent="0.25">
      <c r="A746" s="1" t="s">
        <v>1135</v>
      </c>
      <c r="B746" t="s">
        <v>1136</v>
      </c>
      <c r="C746" t="str">
        <f>Tabla4[[#This Row],[NIT]]</f>
        <v>06141010141030</v>
      </c>
      <c r="D746">
        <f t="shared" si="43"/>
        <v>14</v>
      </c>
      <c r="E746" t="str">
        <f t="shared" si="44"/>
        <v>NIT</v>
      </c>
    </row>
    <row r="747" spans="1:5" x14ac:dyDescent="0.25">
      <c r="A747" s="1" t="s">
        <v>1137</v>
      </c>
      <c r="B747" t="s">
        <v>1138</v>
      </c>
      <c r="C747" t="str">
        <f>Tabla4[[#This Row],[NIT]]</f>
        <v>06142010851115</v>
      </c>
      <c r="D747">
        <f t="shared" si="43"/>
        <v>14</v>
      </c>
      <c r="E747" t="str">
        <f t="shared" si="44"/>
        <v>NIT</v>
      </c>
    </row>
    <row r="748" spans="1:5" x14ac:dyDescent="0.25">
      <c r="A748" s="1" t="s">
        <v>1139</v>
      </c>
      <c r="B748" t="s">
        <v>1140</v>
      </c>
      <c r="C748" t="str">
        <f>Tabla4[[#This Row],[NIT]]</f>
        <v>94112901871011</v>
      </c>
      <c r="D748">
        <f t="shared" ref="D748:D811" si="45">LEN(C748)</f>
        <v>14</v>
      </c>
      <c r="E748" t="str">
        <f t="shared" si="44"/>
        <v>NIT</v>
      </c>
    </row>
    <row r="749" spans="1:5" x14ac:dyDescent="0.25">
      <c r="A749" s="1" t="s">
        <v>1141</v>
      </c>
      <c r="B749" t="s">
        <v>1142</v>
      </c>
      <c r="C749" t="str">
        <f>Tabla4[[#This Row],[NIT]]</f>
        <v>06142111801437</v>
      </c>
      <c r="D749">
        <f t="shared" si="45"/>
        <v>14</v>
      </c>
      <c r="E749" t="str">
        <f t="shared" ref="E749:E812" si="46">IF(D749=14,"NIT",IF(D749=9,"DUI"," "))</f>
        <v>NIT</v>
      </c>
    </row>
    <row r="750" spans="1:5" x14ac:dyDescent="0.25">
      <c r="A750" s="1" t="s">
        <v>1143</v>
      </c>
      <c r="B750" t="s">
        <v>1144</v>
      </c>
      <c r="C750" t="str">
        <f>Tabla4[[#This Row],[NIT]]</f>
        <v>06140301530119</v>
      </c>
      <c r="D750">
        <f t="shared" si="45"/>
        <v>14</v>
      </c>
      <c r="E750" t="str">
        <f t="shared" si="46"/>
        <v>NIT</v>
      </c>
    </row>
    <row r="751" spans="1:5" x14ac:dyDescent="0.25">
      <c r="A751" s="1" t="s">
        <v>1145</v>
      </c>
      <c r="B751" t="s">
        <v>1146</v>
      </c>
      <c r="C751" t="str">
        <f>Tabla4[[#This Row],[NIT]]</f>
        <v>06142209670095</v>
      </c>
      <c r="D751">
        <f t="shared" si="45"/>
        <v>14</v>
      </c>
      <c r="E751" t="str">
        <f t="shared" si="46"/>
        <v>NIT</v>
      </c>
    </row>
    <row r="752" spans="1:5" x14ac:dyDescent="0.25">
      <c r="A752" s="1" t="s">
        <v>1147</v>
      </c>
      <c r="B752" t="s">
        <v>1148</v>
      </c>
      <c r="C752" t="str">
        <f>Tabla4[[#This Row],[NIT]]</f>
        <v>06142706801058</v>
      </c>
      <c r="D752">
        <f t="shared" si="45"/>
        <v>14</v>
      </c>
      <c r="E752" t="str">
        <f t="shared" si="46"/>
        <v>NIT</v>
      </c>
    </row>
    <row r="753" spans="1:5" x14ac:dyDescent="0.25">
      <c r="A753" s="1" t="s">
        <v>1149</v>
      </c>
      <c r="B753" t="s">
        <v>1150</v>
      </c>
      <c r="C753" t="str">
        <f>Tabla4[[#This Row],[NIT]]</f>
        <v>11042203560015</v>
      </c>
      <c r="D753">
        <f t="shared" si="45"/>
        <v>14</v>
      </c>
      <c r="E753" t="str">
        <f t="shared" si="46"/>
        <v>NIT</v>
      </c>
    </row>
    <row r="754" spans="1:5" x14ac:dyDescent="0.25">
      <c r="A754" s="1" t="s">
        <v>8241</v>
      </c>
      <c r="B754" t="s">
        <v>1151</v>
      </c>
      <c r="C754" t="str">
        <f>Tabla4[[#This Row],[NIT]]</f>
        <v>026624830</v>
      </c>
      <c r="D754">
        <f t="shared" si="45"/>
        <v>9</v>
      </c>
      <c r="E754" t="str">
        <f t="shared" si="46"/>
        <v>DUI</v>
      </c>
    </row>
    <row r="755" spans="1:5" x14ac:dyDescent="0.25">
      <c r="A755" s="1" t="s">
        <v>1152</v>
      </c>
      <c r="B755" t="s">
        <v>1153</v>
      </c>
      <c r="C755" t="str">
        <f>Tabla4[[#This Row],[NIT]]</f>
        <v>02101809041015</v>
      </c>
      <c r="D755">
        <f t="shared" si="45"/>
        <v>14</v>
      </c>
      <c r="E755" t="str">
        <f t="shared" si="46"/>
        <v>NIT</v>
      </c>
    </row>
    <row r="756" spans="1:5" x14ac:dyDescent="0.25">
      <c r="A756" s="1" t="s">
        <v>1154</v>
      </c>
      <c r="B756" t="s">
        <v>1155</v>
      </c>
      <c r="C756" t="str">
        <f>Tabla4[[#This Row],[NIT]]</f>
        <v>09060401941016</v>
      </c>
      <c r="D756">
        <f t="shared" si="45"/>
        <v>14</v>
      </c>
      <c r="E756" t="str">
        <f t="shared" si="46"/>
        <v>NIT</v>
      </c>
    </row>
    <row r="757" spans="1:5" x14ac:dyDescent="0.25">
      <c r="A757" s="1" t="s">
        <v>1019</v>
      </c>
      <c r="B757" t="s">
        <v>1156</v>
      </c>
      <c r="C757" t="str">
        <f>Tabla4[[#This Row],[NIT]]</f>
        <v>06141101721250</v>
      </c>
      <c r="D757">
        <f t="shared" si="45"/>
        <v>14</v>
      </c>
      <c r="E757" t="str">
        <f t="shared" si="46"/>
        <v>NIT</v>
      </c>
    </row>
    <row r="758" spans="1:5" x14ac:dyDescent="0.25">
      <c r="A758" s="1" t="s">
        <v>1157</v>
      </c>
      <c r="B758" t="s">
        <v>1158</v>
      </c>
      <c r="C758" t="str">
        <f>Tabla4[[#This Row],[NIT]]</f>
        <v>06140211530015</v>
      </c>
      <c r="D758">
        <f t="shared" si="45"/>
        <v>14</v>
      </c>
      <c r="E758" t="str">
        <f t="shared" si="46"/>
        <v>NIT</v>
      </c>
    </row>
    <row r="759" spans="1:5" x14ac:dyDescent="0.25">
      <c r="A759" s="1" t="s">
        <v>1159</v>
      </c>
      <c r="B759" t="s">
        <v>1160</v>
      </c>
      <c r="C759" t="str">
        <f>Tabla4[[#This Row],[NIT]]</f>
        <v>12171912871023</v>
      </c>
      <c r="D759">
        <f t="shared" si="45"/>
        <v>14</v>
      </c>
      <c r="E759" t="str">
        <f t="shared" si="46"/>
        <v>NIT</v>
      </c>
    </row>
    <row r="760" spans="1:5" x14ac:dyDescent="0.25">
      <c r="A760" s="1" t="s">
        <v>1161</v>
      </c>
      <c r="B760" t="s">
        <v>1162</v>
      </c>
      <c r="C760" t="str">
        <f>Tabla4[[#This Row],[NIT]]</f>
        <v>14162609201013</v>
      </c>
      <c r="D760">
        <f t="shared" si="45"/>
        <v>14</v>
      </c>
      <c r="E760" t="str">
        <f t="shared" si="46"/>
        <v>NIT</v>
      </c>
    </row>
    <row r="761" spans="1:5" x14ac:dyDescent="0.25">
      <c r="A761" s="1" t="s">
        <v>8227</v>
      </c>
      <c r="B761" t="s">
        <v>1163</v>
      </c>
      <c r="C761" t="str">
        <f>Tabla4[[#This Row],[NIT]]</f>
        <v>005583029</v>
      </c>
      <c r="D761">
        <f t="shared" si="45"/>
        <v>9</v>
      </c>
      <c r="E761" t="str">
        <f t="shared" si="46"/>
        <v>DUI</v>
      </c>
    </row>
    <row r="762" spans="1:5" x14ac:dyDescent="0.25">
      <c r="A762" s="1" t="s">
        <v>1164</v>
      </c>
      <c r="B762" t="s">
        <v>1165</v>
      </c>
      <c r="C762" t="str">
        <f>Tabla4[[#This Row],[NIT]]</f>
        <v>10080202941011</v>
      </c>
      <c r="D762">
        <f t="shared" si="45"/>
        <v>14</v>
      </c>
      <c r="E762" t="str">
        <f t="shared" si="46"/>
        <v>NIT</v>
      </c>
    </row>
    <row r="763" spans="1:5" x14ac:dyDescent="0.25">
      <c r="A763" s="1" t="s">
        <v>1166</v>
      </c>
      <c r="B763" t="s">
        <v>1167</v>
      </c>
      <c r="C763" t="str">
        <f>Tabla4[[#This Row],[NIT]]</f>
        <v>12170803171023</v>
      </c>
      <c r="D763">
        <f t="shared" si="45"/>
        <v>14</v>
      </c>
      <c r="E763" t="str">
        <f t="shared" si="46"/>
        <v>NIT</v>
      </c>
    </row>
    <row r="764" spans="1:5" x14ac:dyDescent="0.25">
      <c r="A764" s="1" t="s">
        <v>1168</v>
      </c>
      <c r="B764" t="s">
        <v>1169</v>
      </c>
      <c r="C764" t="str">
        <f>Tabla4[[#This Row],[NIT]]</f>
        <v>12172812941098</v>
      </c>
      <c r="D764">
        <f t="shared" si="45"/>
        <v>14</v>
      </c>
      <c r="E764" t="str">
        <f t="shared" si="46"/>
        <v>NIT</v>
      </c>
    </row>
    <row r="765" spans="1:5" x14ac:dyDescent="0.25">
      <c r="A765" s="1" t="s">
        <v>1170</v>
      </c>
      <c r="B765" t="s">
        <v>1171</v>
      </c>
      <c r="C765" t="str">
        <f>Tabla4[[#This Row],[NIT]]</f>
        <v>06141609201015</v>
      </c>
      <c r="D765">
        <f t="shared" si="45"/>
        <v>14</v>
      </c>
      <c r="E765" t="str">
        <f t="shared" si="46"/>
        <v>NIT</v>
      </c>
    </row>
    <row r="766" spans="1:5" x14ac:dyDescent="0.25">
      <c r="A766" s="1" t="s">
        <v>1172</v>
      </c>
      <c r="B766" t="s">
        <v>1173</v>
      </c>
      <c r="C766" t="str">
        <f>Tabla4[[#This Row],[NIT]]</f>
        <v>05021402641024</v>
      </c>
      <c r="D766">
        <f t="shared" si="45"/>
        <v>14</v>
      </c>
      <c r="E766" t="str">
        <f t="shared" si="46"/>
        <v>NIT</v>
      </c>
    </row>
    <row r="767" spans="1:5" x14ac:dyDescent="0.25">
      <c r="A767" s="1" t="s">
        <v>1174</v>
      </c>
      <c r="B767" t="s">
        <v>1175</v>
      </c>
      <c r="C767" t="str">
        <f>Tabla4[[#This Row],[NIT]]</f>
        <v>09031712791014</v>
      </c>
      <c r="D767">
        <f t="shared" si="45"/>
        <v>14</v>
      </c>
      <c r="E767" t="str">
        <f t="shared" si="46"/>
        <v>NIT</v>
      </c>
    </row>
    <row r="768" spans="1:5" x14ac:dyDescent="0.25">
      <c r="A768" s="1" t="s">
        <v>1176</v>
      </c>
      <c r="B768" t="s">
        <v>1177</v>
      </c>
      <c r="C768" t="str">
        <f>Tabla4[[#This Row],[NIT]]</f>
        <v>08212001761028</v>
      </c>
      <c r="D768">
        <f t="shared" si="45"/>
        <v>14</v>
      </c>
      <c r="E768" t="str">
        <f t="shared" si="46"/>
        <v>NIT</v>
      </c>
    </row>
    <row r="769" spans="1:5" x14ac:dyDescent="0.25">
      <c r="A769" s="1" t="s">
        <v>1178</v>
      </c>
      <c r="B769" t="s">
        <v>1179</v>
      </c>
      <c r="C769" t="str">
        <f>Tabla4[[#This Row],[NIT]]</f>
        <v>06022401811015</v>
      </c>
      <c r="D769">
        <f t="shared" si="45"/>
        <v>14</v>
      </c>
      <c r="E769" t="str">
        <f t="shared" si="46"/>
        <v>NIT</v>
      </c>
    </row>
    <row r="770" spans="1:5" x14ac:dyDescent="0.25">
      <c r="A770" s="1" t="s">
        <v>1180</v>
      </c>
      <c r="B770" t="s">
        <v>1181</v>
      </c>
      <c r="C770" t="str">
        <f>Tabla4[[#This Row],[NIT]]</f>
        <v>06141912191065</v>
      </c>
      <c r="D770">
        <f t="shared" si="45"/>
        <v>14</v>
      </c>
      <c r="E770" t="str">
        <f t="shared" si="46"/>
        <v>NIT</v>
      </c>
    </row>
    <row r="771" spans="1:5" x14ac:dyDescent="0.25">
      <c r="A771" s="1" t="s">
        <v>1182</v>
      </c>
      <c r="B771" t="s">
        <v>1183</v>
      </c>
      <c r="C771" t="str">
        <f>Tabla4[[#This Row],[NIT]]</f>
        <v>04061601721019</v>
      </c>
      <c r="D771">
        <f t="shared" si="45"/>
        <v>14</v>
      </c>
      <c r="E771" t="str">
        <f t="shared" si="46"/>
        <v>NIT</v>
      </c>
    </row>
    <row r="772" spans="1:5" x14ac:dyDescent="0.25">
      <c r="A772" s="1" t="s">
        <v>7814</v>
      </c>
      <c r="B772" t="s">
        <v>8508</v>
      </c>
      <c r="C772" t="str">
        <f>Tabla4[[#This Row],[NIT]]</f>
        <v>05191909891020</v>
      </c>
      <c r="D772">
        <f t="shared" si="45"/>
        <v>14</v>
      </c>
      <c r="E772" t="str">
        <f t="shared" si="46"/>
        <v>NIT</v>
      </c>
    </row>
    <row r="773" spans="1:5" x14ac:dyDescent="0.25">
      <c r="A773" s="1" t="s">
        <v>7792</v>
      </c>
      <c r="B773" t="s">
        <v>1185</v>
      </c>
      <c r="C773" t="str">
        <f>Tabla4[[#This Row],[NIT]]</f>
        <v>07151001771010</v>
      </c>
      <c r="D773">
        <f t="shared" si="45"/>
        <v>14</v>
      </c>
      <c r="E773" t="str">
        <f t="shared" si="46"/>
        <v>NIT</v>
      </c>
    </row>
    <row r="774" spans="1:5" x14ac:dyDescent="0.25">
      <c r="A774" s="1" t="s">
        <v>1186</v>
      </c>
      <c r="B774" t="s">
        <v>1187</v>
      </c>
      <c r="C774" t="str">
        <f>Tabla4[[#This Row],[NIT]]</f>
        <v>06140705151014</v>
      </c>
      <c r="D774">
        <f t="shared" si="45"/>
        <v>14</v>
      </c>
      <c r="E774" t="str">
        <f t="shared" si="46"/>
        <v>NIT</v>
      </c>
    </row>
    <row r="775" spans="1:5" x14ac:dyDescent="0.25">
      <c r="A775" s="1" t="s">
        <v>1188</v>
      </c>
      <c r="B775" t="s">
        <v>1189</v>
      </c>
      <c r="C775" t="str">
        <f>Tabla4[[#This Row],[NIT]]</f>
        <v>06140107640160</v>
      </c>
      <c r="D775">
        <f t="shared" si="45"/>
        <v>14</v>
      </c>
      <c r="E775" t="str">
        <f t="shared" si="46"/>
        <v>NIT</v>
      </c>
    </row>
    <row r="776" spans="1:5" x14ac:dyDescent="0.25">
      <c r="A776" s="21" t="s">
        <v>7739</v>
      </c>
      <c r="B776" t="s">
        <v>1190</v>
      </c>
      <c r="C776" t="str">
        <f>Tabla4[[#This Row],[NIT]]</f>
        <v>02103010630020</v>
      </c>
      <c r="D776">
        <f t="shared" si="45"/>
        <v>14</v>
      </c>
      <c r="E776" t="str">
        <f t="shared" si="46"/>
        <v>NIT</v>
      </c>
    </row>
    <row r="777" spans="1:5" x14ac:dyDescent="0.25">
      <c r="A777" s="1" t="s">
        <v>1191</v>
      </c>
      <c r="B777" t="s">
        <v>1192</v>
      </c>
      <c r="C777" t="str">
        <f>Tabla4[[#This Row],[NIT]]</f>
        <v>06140709750018</v>
      </c>
      <c r="D777">
        <f t="shared" si="45"/>
        <v>14</v>
      </c>
      <c r="E777" t="str">
        <f t="shared" si="46"/>
        <v>NIT</v>
      </c>
    </row>
    <row r="778" spans="1:5" x14ac:dyDescent="0.25">
      <c r="A778" s="1" t="s">
        <v>1193</v>
      </c>
      <c r="B778" t="s">
        <v>1194</v>
      </c>
      <c r="C778" t="str">
        <f>Tabla4[[#This Row],[NIT]]</f>
        <v>05113003670013</v>
      </c>
      <c r="D778">
        <f t="shared" si="45"/>
        <v>14</v>
      </c>
      <c r="E778" t="str">
        <f t="shared" si="46"/>
        <v>NIT</v>
      </c>
    </row>
    <row r="779" spans="1:5" x14ac:dyDescent="0.25">
      <c r="A779" s="1" t="s">
        <v>1195</v>
      </c>
      <c r="B779" t="s">
        <v>1196</v>
      </c>
      <c r="C779" t="str">
        <f>Tabla4[[#This Row],[NIT]]</f>
        <v>05112204881015</v>
      </c>
      <c r="D779">
        <f t="shared" si="45"/>
        <v>14</v>
      </c>
      <c r="E779" t="str">
        <f t="shared" si="46"/>
        <v>NIT</v>
      </c>
    </row>
    <row r="780" spans="1:5" x14ac:dyDescent="0.25">
      <c r="A780" s="1" t="s">
        <v>1197</v>
      </c>
      <c r="B780" t="s">
        <v>1198</v>
      </c>
      <c r="C780" t="str">
        <f>Tabla4[[#This Row],[NIT]]</f>
        <v>06140807881149</v>
      </c>
      <c r="D780">
        <f t="shared" si="45"/>
        <v>14</v>
      </c>
      <c r="E780" t="str">
        <f t="shared" si="46"/>
        <v>NIT</v>
      </c>
    </row>
    <row r="781" spans="1:5" x14ac:dyDescent="0.25">
      <c r="A781" s="1" t="s">
        <v>1199</v>
      </c>
      <c r="B781" t="s">
        <v>1200</v>
      </c>
      <c r="C781" t="str">
        <f>Tabla4[[#This Row],[NIT]]</f>
        <v>06141708941063</v>
      </c>
      <c r="D781">
        <f t="shared" si="45"/>
        <v>14</v>
      </c>
      <c r="E781" t="str">
        <f t="shared" si="46"/>
        <v>NIT</v>
      </c>
    </row>
    <row r="782" spans="1:5" x14ac:dyDescent="0.25">
      <c r="A782" s="1" t="s">
        <v>1201</v>
      </c>
      <c r="B782" t="s">
        <v>1202</v>
      </c>
      <c r="C782" t="str">
        <f>Tabla4[[#This Row],[NIT]]</f>
        <v>06143009191051</v>
      </c>
      <c r="D782">
        <f t="shared" si="45"/>
        <v>14</v>
      </c>
      <c r="E782" t="str">
        <f t="shared" si="46"/>
        <v>NIT</v>
      </c>
    </row>
    <row r="783" spans="1:5" x14ac:dyDescent="0.25">
      <c r="A783" s="1" t="s">
        <v>1203</v>
      </c>
      <c r="B783" t="s">
        <v>1204</v>
      </c>
      <c r="C783" t="str">
        <f>Tabla4[[#This Row],[NIT]]</f>
        <v>06141602051069</v>
      </c>
      <c r="D783">
        <f t="shared" si="45"/>
        <v>14</v>
      </c>
      <c r="E783" t="str">
        <f t="shared" si="46"/>
        <v>NIT</v>
      </c>
    </row>
    <row r="784" spans="1:5" x14ac:dyDescent="0.25">
      <c r="A784" s="1" t="s">
        <v>1205</v>
      </c>
      <c r="B784" t="s">
        <v>1206</v>
      </c>
      <c r="C784" t="str">
        <f>Tabla4[[#This Row],[NIT]]</f>
        <v>12171307861091</v>
      </c>
      <c r="D784">
        <f t="shared" si="45"/>
        <v>14</v>
      </c>
      <c r="E784" t="str">
        <f t="shared" si="46"/>
        <v>NIT</v>
      </c>
    </row>
    <row r="785" spans="1:5" x14ac:dyDescent="0.25">
      <c r="A785" s="1" t="s">
        <v>1207</v>
      </c>
      <c r="B785" t="s">
        <v>1208</v>
      </c>
      <c r="C785" t="str">
        <f>Tabla4[[#This Row],[NIT]]</f>
        <v>04111712511010</v>
      </c>
      <c r="D785">
        <f t="shared" si="45"/>
        <v>14</v>
      </c>
      <c r="E785" t="str">
        <f t="shared" si="46"/>
        <v>NIT</v>
      </c>
    </row>
    <row r="786" spans="1:5" x14ac:dyDescent="0.25">
      <c r="A786" s="1" t="s">
        <v>1209</v>
      </c>
      <c r="B786" t="s">
        <v>1210</v>
      </c>
      <c r="C786" t="str">
        <f>Tabla4[[#This Row],[NIT]]</f>
        <v>06141504181043</v>
      </c>
      <c r="D786">
        <f t="shared" si="45"/>
        <v>14</v>
      </c>
      <c r="E786" t="str">
        <f t="shared" si="46"/>
        <v>NIT</v>
      </c>
    </row>
    <row r="787" spans="1:5" x14ac:dyDescent="0.25">
      <c r="A787" s="1" t="s">
        <v>1211</v>
      </c>
      <c r="B787" t="s">
        <v>1212</v>
      </c>
      <c r="C787" t="str">
        <f>Tabla4[[#This Row],[NIT]]</f>
        <v>04072703911019</v>
      </c>
      <c r="D787">
        <f t="shared" si="45"/>
        <v>14</v>
      </c>
      <c r="E787" t="str">
        <f t="shared" si="46"/>
        <v>NIT</v>
      </c>
    </row>
    <row r="788" spans="1:5" x14ac:dyDescent="0.25">
      <c r="A788" s="1" t="s">
        <v>1213</v>
      </c>
      <c r="B788" t="s">
        <v>1214</v>
      </c>
      <c r="C788" t="str">
        <f>Tabla4[[#This Row],[NIT]]</f>
        <v>12170407851020</v>
      </c>
      <c r="D788">
        <f t="shared" si="45"/>
        <v>14</v>
      </c>
      <c r="E788" t="str">
        <f t="shared" si="46"/>
        <v>NIT</v>
      </c>
    </row>
    <row r="789" spans="1:5" x14ac:dyDescent="0.25">
      <c r="A789" s="1" t="s">
        <v>1215</v>
      </c>
      <c r="B789" t="s">
        <v>1216</v>
      </c>
      <c r="C789" t="str">
        <f>Tabla4[[#This Row],[NIT]]</f>
        <v>05110201781025</v>
      </c>
      <c r="D789">
        <f t="shared" si="45"/>
        <v>14</v>
      </c>
      <c r="E789" t="str">
        <f t="shared" si="46"/>
        <v>NIT</v>
      </c>
    </row>
    <row r="790" spans="1:5" x14ac:dyDescent="0.25">
      <c r="A790" s="1" t="s">
        <v>1217</v>
      </c>
      <c r="B790" t="s">
        <v>1218</v>
      </c>
      <c r="C790" t="str">
        <f>Tabla4[[#This Row],[NIT]]</f>
        <v>03112905680011</v>
      </c>
      <c r="D790">
        <f t="shared" si="45"/>
        <v>14</v>
      </c>
      <c r="E790" t="str">
        <f t="shared" si="46"/>
        <v>NIT</v>
      </c>
    </row>
    <row r="791" spans="1:5" x14ac:dyDescent="0.25">
      <c r="A791" s="1" t="s">
        <v>1219</v>
      </c>
      <c r="B791" t="s">
        <v>1220</v>
      </c>
      <c r="C791" t="str">
        <f>Tabla4[[#This Row],[NIT]]</f>
        <v>13122611821015</v>
      </c>
      <c r="D791">
        <f t="shared" si="45"/>
        <v>14</v>
      </c>
      <c r="E791" t="str">
        <f t="shared" si="46"/>
        <v>NIT</v>
      </c>
    </row>
    <row r="792" spans="1:5" x14ac:dyDescent="0.25">
      <c r="A792" s="1" t="s">
        <v>8178</v>
      </c>
      <c r="B792" t="s">
        <v>1221</v>
      </c>
      <c r="C792" t="str">
        <f>Tabla4[[#This Row],[NIT]]</f>
        <v>001121312</v>
      </c>
      <c r="D792">
        <f t="shared" si="45"/>
        <v>9</v>
      </c>
      <c r="E792" t="str">
        <f t="shared" si="46"/>
        <v>DUI</v>
      </c>
    </row>
    <row r="793" spans="1:5" x14ac:dyDescent="0.25">
      <c r="A793" s="1" t="s">
        <v>1222</v>
      </c>
      <c r="B793" t="s">
        <v>1223</v>
      </c>
      <c r="C793" t="str">
        <f>Tabla4[[#This Row],[NIT]]</f>
        <v>06141904640116</v>
      </c>
      <c r="D793">
        <f t="shared" si="45"/>
        <v>14</v>
      </c>
      <c r="E793" t="str">
        <f t="shared" si="46"/>
        <v>NIT</v>
      </c>
    </row>
    <row r="794" spans="1:5" x14ac:dyDescent="0.25">
      <c r="A794" s="1" t="s">
        <v>1224</v>
      </c>
      <c r="B794" t="s">
        <v>1225</v>
      </c>
      <c r="C794" t="str">
        <f>Tabla4[[#This Row],[NIT]]</f>
        <v>06142007201037</v>
      </c>
      <c r="D794">
        <f t="shared" si="45"/>
        <v>14</v>
      </c>
      <c r="E794" t="str">
        <f t="shared" si="46"/>
        <v>NIT</v>
      </c>
    </row>
    <row r="795" spans="1:5" x14ac:dyDescent="0.25">
      <c r="A795" s="1" t="s">
        <v>1226</v>
      </c>
      <c r="B795" t="s">
        <v>1227</v>
      </c>
      <c r="C795" t="str">
        <f>Tabla4[[#This Row],[NIT]]</f>
        <v>06101705801021</v>
      </c>
      <c r="D795">
        <f t="shared" si="45"/>
        <v>14</v>
      </c>
      <c r="E795" t="str">
        <f t="shared" si="46"/>
        <v>NIT</v>
      </c>
    </row>
    <row r="796" spans="1:5" x14ac:dyDescent="0.25">
      <c r="A796" s="1" t="s">
        <v>1228</v>
      </c>
      <c r="B796" t="s">
        <v>1229</v>
      </c>
      <c r="C796" t="str">
        <f>Tabla4[[#This Row],[NIT]]</f>
        <v>06141001881013</v>
      </c>
      <c r="D796">
        <f t="shared" si="45"/>
        <v>14</v>
      </c>
      <c r="E796" t="str">
        <f t="shared" si="46"/>
        <v>NIT</v>
      </c>
    </row>
    <row r="797" spans="1:5" x14ac:dyDescent="0.25">
      <c r="A797" s="1" t="s">
        <v>1230</v>
      </c>
      <c r="B797" t="s">
        <v>1231</v>
      </c>
      <c r="C797" t="str">
        <f>Tabla4[[#This Row],[NIT]]</f>
        <v>06140801191043</v>
      </c>
      <c r="D797">
        <f t="shared" si="45"/>
        <v>14</v>
      </c>
      <c r="E797" t="str">
        <f t="shared" si="46"/>
        <v>NIT</v>
      </c>
    </row>
    <row r="798" spans="1:5" x14ac:dyDescent="0.25">
      <c r="A798" s="1" t="s">
        <v>1232</v>
      </c>
      <c r="B798" t="s">
        <v>1233</v>
      </c>
      <c r="C798" t="str">
        <f>Tabla4[[#This Row],[NIT]]</f>
        <v>09062001420014</v>
      </c>
      <c r="D798">
        <f t="shared" si="45"/>
        <v>14</v>
      </c>
      <c r="E798" t="str">
        <f t="shared" si="46"/>
        <v>NIT</v>
      </c>
    </row>
    <row r="799" spans="1:5" x14ac:dyDescent="0.25">
      <c r="A799" s="1" t="s">
        <v>1234</v>
      </c>
      <c r="B799" t="s">
        <v>1235</v>
      </c>
      <c r="C799" t="str">
        <f>Tabla4[[#This Row],[NIT]]</f>
        <v>02022504430011</v>
      </c>
      <c r="D799">
        <f t="shared" si="45"/>
        <v>14</v>
      </c>
      <c r="E799" t="str">
        <f t="shared" si="46"/>
        <v>NIT</v>
      </c>
    </row>
    <row r="800" spans="1:5" x14ac:dyDescent="0.25">
      <c r="A800" s="1" t="s">
        <v>1236</v>
      </c>
      <c r="B800" t="s">
        <v>1237</v>
      </c>
      <c r="C800" t="str">
        <f>Tabla4[[#This Row],[NIT]]</f>
        <v>07141503861010</v>
      </c>
      <c r="D800">
        <f t="shared" si="45"/>
        <v>14</v>
      </c>
      <c r="E800" t="str">
        <f t="shared" si="46"/>
        <v>NIT</v>
      </c>
    </row>
    <row r="801" spans="1:5" x14ac:dyDescent="0.25">
      <c r="A801" s="1" t="s">
        <v>1238</v>
      </c>
      <c r="B801" t="s">
        <v>1239</v>
      </c>
      <c r="C801" t="str">
        <f>Tabla4[[#This Row],[NIT]]</f>
        <v>10100401911017</v>
      </c>
      <c r="D801">
        <f t="shared" si="45"/>
        <v>14</v>
      </c>
      <c r="E801" t="str">
        <f t="shared" si="46"/>
        <v>NIT</v>
      </c>
    </row>
    <row r="802" spans="1:5" x14ac:dyDescent="0.25">
      <c r="A802" s="1" t="s">
        <v>1240</v>
      </c>
      <c r="B802" t="s">
        <v>1241</v>
      </c>
      <c r="C802" t="str">
        <f>Tabla4[[#This Row],[NIT]]</f>
        <v>08151003640017</v>
      </c>
      <c r="D802">
        <f t="shared" si="45"/>
        <v>14</v>
      </c>
      <c r="E802" t="str">
        <f t="shared" si="46"/>
        <v>NIT</v>
      </c>
    </row>
    <row r="803" spans="1:5" x14ac:dyDescent="0.25">
      <c r="A803" s="1" t="s">
        <v>1242</v>
      </c>
      <c r="B803" t="s">
        <v>1243</v>
      </c>
      <c r="C803" t="str">
        <f>Tabla4[[#This Row],[NIT]]</f>
        <v>05111212851048</v>
      </c>
      <c r="D803">
        <f t="shared" si="45"/>
        <v>14</v>
      </c>
      <c r="E803" t="str">
        <f t="shared" si="46"/>
        <v>NIT</v>
      </c>
    </row>
    <row r="804" spans="1:5" x14ac:dyDescent="0.25">
      <c r="A804" s="1" t="s">
        <v>1244</v>
      </c>
      <c r="B804" t="s">
        <v>1245</v>
      </c>
      <c r="C804" t="str">
        <f>Tabla4[[#This Row],[NIT]]</f>
        <v>02070509891015</v>
      </c>
      <c r="D804">
        <f t="shared" si="45"/>
        <v>14</v>
      </c>
      <c r="E804" t="str">
        <f t="shared" si="46"/>
        <v>NIT</v>
      </c>
    </row>
    <row r="805" spans="1:5" x14ac:dyDescent="0.25">
      <c r="A805" s="1" t="s">
        <v>1246</v>
      </c>
      <c r="B805" t="s">
        <v>1247</v>
      </c>
      <c r="C805" t="str">
        <f>Tabla4[[#This Row],[NIT]]</f>
        <v>06141001680070</v>
      </c>
      <c r="D805">
        <f t="shared" si="45"/>
        <v>14</v>
      </c>
      <c r="E805" t="str">
        <f t="shared" si="46"/>
        <v>NIT</v>
      </c>
    </row>
    <row r="806" spans="1:5" x14ac:dyDescent="0.25">
      <c r="A806" s="1" t="s">
        <v>1248</v>
      </c>
      <c r="B806" t="s">
        <v>1249</v>
      </c>
      <c r="C806" t="str">
        <f>Tabla4[[#This Row],[NIT]]</f>
        <v>05120709201011</v>
      </c>
      <c r="D806">
        <f t="shared" si="45"/>
        <v>14</v>
      </c>
      <c r="E806" t="str">
        <f t="shared" si="46"/>
        <v>NIT</v>
      </c>
    </row>
    <row r="807" spans="1:5" x14ac:dyDescent="0.25">
      <c r="A807" s="1" t="s">
        <v>1250</v>
      </c>
      <c r="B807" t="s">
        <v>1251</v>
      </c>
      <c r="C807" t="str">
        <f>Tabla4[[#This Row],[NIT]]</f>
        <v>10061504711010</v>
      </c>
      <c r="D807">
        <f t="shared" si="45"/>
        <v>14</v>
      </c>
      <c r="E807" t="str">
        <f t="shared" si="46"/>
        <v>NIT</v>
      </c>
    </row>
    <row r="808" spans="1:5" x14ac:dyDescent="0.25">
      <c r="A808" s="1" t="s">
        <v>1252</v>
      </c>
      <c r="B808" t="s">
        <v>1253</v>
      </c>
      <c r="C808" t="str">
        <f>Tabla4[[#This Row],[NIT]]</f>
        <v>06142511710010</v>
      </c>
      <c r="D808">
        <f t="shared" si="45"/>
        <v>14</v>
      </c>
      <c r="E808" t="str">
        <f t="shared" si="46"/>
        <v>NIT</v>
      </c>
    </row>
    <row r="809" spans="1:5" x14ac:dyDescent="0.25">
      <c r="A809" s="1" t="s">
        <v>1254</v>
      </c>
      <c r="B809" t="s">
        <v>1255</v>
      </c>
      <c r="C809" t="str">
        <f>Tabla4[[#This Row],[NIT]]</f>
        <v>14081811660010</v>
      </c>
      <c r="D809">
        <f t="shared" si="45"/>
        <v>14</v>
      </c>
      <c r="E809" t="str">
        <f t="shared" si="46"/>
        <v>NIT</v>
      </c>
    </row>
    <row r="810" spans="1:5" x14ac:dyDescent="0.25">
      <c r="A810" s="1" t="s">
        <v>1256</v>
      </c>
      <c r="B810" t="s">
        <v>1257</v>
      </c>
      <c r="C810" t="str">
        <f>Tabla4[[#This Row],[NIT]]</f>
        <v>12170803031019</v>
      </c>
      <c r="D810">
        <f t="shared" si="45"/>
        <v>14</v>
      </c>
      <c r="E810" t="str">
        <f t="shared" si="46"/>
        <v>NIT</v>
      </c>
    </row>
    <row r="811" spans="1:5" x14ac:dyDescent="0.25">
      <c r="A811" s="1" t="s">
        <v>1258</v>
      </c>
      <c r="B811" t="s">
        <v>1259</v>
      </c>
      <c r="C811" t="str">
        <f>Tabla4[[#This Row],[NIT]]</f>
        <v>14111410711027</v>
      </c>
      <c r="D811">
        <f t="shared" si="45"/>
        <v>14</v>
      </c>
      <c r="E811" t="str">
        <f t="shared" si="46"/>
        <v>NIT</v>
      </c>
    </row>
    <row r="812" spans="1:5" x14ac:dyDescent="0.25">
      <c r="A812" s="1" t="s">
        <v>1260</v>
      </c>
      <c r="B812" t="s">
        <v>1261</v>
      </c>
      <c r="C812" t="str">
        <f>Tabla4[[#This Row],[NIT]]</f>
        <v>06140703191035</v>
      </c>
      <c r="D812">
        <f t="shared" ref="D812:D875" si="47">LEN(C812)</f>
        <v>14</v>
      </c>
      <c r="E812" t="str">
        <f t="shared" si="46"/>
        <v>NIT</v>
      </c>
    </row>
    <row r="813" spans="1:5" x14ac:dyDescent="0.25">
      <c r="A813" s="1" t="s">
        <v>1262</v>
      </c>
      <c r="B813" t="s">
        <v>1263</v>
      </c>
      <c r="C813" t="str">
        <f>Tabla4[[#This Row],[NIT]]</f>
        <v>04091806831018</v>
      </c>
      <c r="D813">
        <f t="shared" si="47"/>
        <v>14</v>
      </c>
      <c r="E813" t="str">
        <f t="shared" ref="E813:E876" si="48">IF(D813=14,"NIT",IF(D813=9,"DUI"," "))</f>
        <v>NIT</v>
      </c>
    </row>
    <row r="814" spans="1:5" x14ac:dyDescent="0.25">
      <c r="A814" s="1" t="s">
        <v>1264</v>
      </c>
      <c r="B814" t="s">
        <v>1265</v>
      </c>
      <c r="C814" t="str">
        <f>Tabla4[[#This Row],[NIT]]</f>
        <v>06141805600190</v>
      </c>
      <c r="D814">
        <f t="shared" si="47"/>
        <v>14</v>
      </c>
      <c r="E814" t="str">
        <f t="shared" si="48"/>
        <v>NIT</v>
      </c>
    </row>
    <row r="815" spans="1:5" x14ac:dyDescent="0.25">
      <c r="A815" s="1" t="s">
        <v>1266</v>
      </c>
      <c r="B815" t="s">
        <v>1267</v>
      </c>
      <c r="C815" t="str">
        <f>Tabla4[[#This Row],[NIT]]</f>
        <v>12170102881069</v>
      </c>
      <c r="D815">
        <f t="shared" si="47"/>
        <v>14</v>
      </c>
      <c r="E815" t="str">
        <f t="shared" si="48"/>
        <v>NIT</v>
      </c>
    </row>
    <row r="816" spans="1:5" x14ac:dyDescent="0.25">
      <c r="A816" s="1" t="s">
        <v>1268</v>
      </c>
      <c r="B816" t="s">
        <v>1269</v>
      </c>
      <c r="C816" t="str">
        <f>Tabla4[[#This Row],[NIT]]</f>
        <v>07121705881011</v>
      </c>
      <c r="D816">
        <f t="shared" si="47"/>
        <v>14</v>
      </c>
      <c r="E816" t="str">
        <f t="shared" si="48"/>
        <v>NIT</v>
      </c>
    </row>
    <row r="817" spans="1:5" x14ac:dyDescent="0.25">
      <c r="A817" s="1" t="s">
        <v>1270</v>
      </c>
      <c r="B817" t="s">
        <v>1271</v>
      </c>
      <c r="C817" t="str">
        <f>Tabla4[[#This Row],[NIT]]</f>
        <v>12172309861052</v>
      </c>
      <c r="D817">
        <f t="shared" si="47"/>
        <v>14</v>
      </c>
      <c r="E817" t="str">
        <f t="shared" si="48"/>
        <v>NIT</v>
      </c>
    </row>
    <row r="818" spans="1:5" x14ac:dyDescent="0.25">
      <c r="A818" s="1" t="s">
        <v>1272</v>
      </c>
      <c r="B818" t="s">
        <v>1273</v>
      </c>
      <c r="C818" t="str">
        <f>Tabla4[[#This Row],[NIT]]</f>
        <v>06171606821019</v>
      </c>
      <c r="D818">
        <f t="shared" si="47"/>
        <v>14</v>
      </c>
      <c r="E818" t="str">
        <f t="shared" si="48"/>
        <v>NIT</v>
      </c>
    </row>
    <row r="819" spans="1:5" x14ac:dyDescent="0.25">
      <c r="A819" s="1" t="s">
        <v>1274</v>
      </c>
      <c r="B819" t="s">
        <v>1275</v>
      </c>
      <c r="C819" t="str">
        <f>Tabla4[[#This Row],[NIT]]</f>
        <v>14160812181017</v>
      </c>
      <c r="D819">
        <f t="shared" si="47"/>
        <v>14</v>
      </c>
      <c r="E819" t="str">
        <f t="shared" si="48"/>
        <v>NIT</v>
      </c>
    </row>
    <row r="820" spans="1:5" x14ac:dyDescent="0.25">
      <c r="A820" s="1" t="s">
        <v>1276</v>
      </c>
      <c r="B820" t="s">
        <v>1277</v>
      </c>
      <c r="C820" t="str">
        <f>Tabla4[[#This Row],[NIT]]</f>
        <v>06142610201068</v>
      </c>
      <c r="D820">
        <f t="shared" si="47"/>
        <v>14</v>
      </c>
      <c r="E820" t="str">
        <f t="shared" si="48"/>
        <v>NIT</v>
      </c>
    </row>
    <row r="821" spans="1:5" x14ac:dyDescent="0.25">
      <c r="A821" s="1" t="s">
        <v>1278</v>
      </c>
      <c r="B821" t="s">
        <v>1279</v>
      </c>
      <c r="C821" t="str">
        <f>Tabla4[[#This Row],[NIT]]</f>
        <v>06142609861453</v>
      </c>
      <c r="D821">
        <f t="shared" si="47"/>
        <v>14</v>
      </c>
      <c r="E821" t="str">
        <f t="shared" si="48"/>
        <v>NIT</v>
      </c>
    </row>
    <row r="822" spans="1:5" x14ac:dyDescent="0.25">
      <c r="A822" s="1" t="s">
        <v>1280</v>
      </c>
      <c r="B822" t="s">
        <v>1281</v>
      </c>
      <c r="C822" t="str">
        <f>Tabla4[[#This Row],[NIT]]</f>
        <v>06140506141077</v>
      </c>
      <c r="D822">
        <f t="shared" si="47"/>
        <v>14</v>
      </c>
      <c r="E822" t="str">
        <f t="shared" si="48"/>
        <v>NIT</v>
      </c>
    </row>
    <row r="823" spans="1:5" x14ac:dyDescent="0.25">
      <c r="A823" s="1" t="s">
        <v>1282</v>
      </c>
      <c r="B823" t="s">
        <v>1283</v>
      </c>
      <c r="C823" t="str">
        <f>Tabla4[[#This Row],[NIT]]</f>
        <v>07020810701010</v>
      </c>
      <c r="D823">
        <f t="shared" si="47"/>
        <v>14</v>
      </c>
      <c r="E823" t="str">
        <f t="shared" si="48"/>
        <v>NIT</v>
      </c>
    </row>
    <row r="824" spans="1:5" x14ac:dyDescent="0.25">
      <c r="A824" s="1" t="s">
        <v>1284</v>
      </c>
      <c r="B824" t="s">
        <v>1285</v>
      </c>
      <c r="C824" t="str">
        <f>Tabla4[[#This Row],[NIT]]</f>
        <v>01032808831034</v>
      </c>
      <c r="D824">
        <f t="shared" si="47"/>
        <v>14</v>
      </c>
      <c r="E824" t="str">
        <f t="shared" si="48"/>
        <v>NIT</v>
      </c>
    </row>
    <row r="825" spans="1:5" x14ac:dyDescent="0.25">
      <c r="A825" s="1" t="s">
        <v>1286</v>
      </c>
      <c r="B825" t="s">
        <v>1287</v>
      </c>
      <c r="C825" t="str">
        <f>Tabla4[[#This Row],[NIT]]</f>
        <v>12172408540030</v>
      </c>
      <c r="D825">
        <f t="shared" si="47"/>
        <v>14</v>
      </c>
      <c r="E825" t="str">
        <f t="shared" si="48"/>
        <v>NIT</v>
      </c>
    </row>
    <row r="826" spans="1:5" x14ac:dyDescent="0.25">
      <c r="A826" s="1" t="s">
        <v>1288</v>
      </c>
      <c r="B826" t="s">
        <v>1289</v>
      </c>
      <c r="C826" t="str">
        <f>Tabla4[[#This Row],[NIT]]</f>
        <v>06141610201053</v>
      </c>
      <c r="D826">
        <f t="shared" si="47"/>
        <v>14</v>
      </c>
      <c r="E826" t="str">
        <f t="shared" si="48"/>
        <v>NIT</v>
      </c>
    </row>
    <row r="827" spans="1:5" x14ac:dyDescent="0.25">
      <c r="A827" s="1" t="s">
        <v>1290</v>
      </c>
      <c r="B827" t="s">
        <v>1291</v>
      </c>
      <c r="C827" t="str">
        <f>Tabla4[[#This Row],[NIT]]</f>
        <v>24880500852821</v>
      </c>
      <c r="D827">
        <f t="shared" si="47"/>
        <v>14</v>
      </c>
      <c r="E827" t="str">
        <f t="shared" si="48"/>
        <v>NIT</v>
      </c>
    </row>
    <row r="828" spans="1:5" x14ac:dyDescent="0.25">
      <c r="A828" s="1" t="s">
        <v>1292</v>
      </c>
      <c r="B828" t="s">
        <v>1293</v>
      </c>
      <c r="C828" t="str">
        <f>Tabla4[[#This Row],[NIT]]</f>
        <v>06141203791032</v>
      </c>
      <c r="D828">
        <f t="shared" si="47"/>
        <v>14</v>
      </c>
      <c r="E828" t="str">
        <f t="shared" si="48"/>
        <v>NIT</v>
      </c>
    </row>
    <row r="829" spans="1:5" x14ac:dyDescent="0.25">
      <c r="A829" s="1" t="s">
        <v>1294</v>
      </c>
      <c r="B829" t="s">
        <v>1295</v>
      </c>
      <c r="C829" t="str">
        <f>Tabla4[[#This Row],[NIT]]</f>
        <v>06140210141012</v>
      </c>
      <c r="D829">
        <f t="shared" si="47"/>
        <v>14</v>
      </c>
      <c r="E829" t="str">
        <f t="shared" si="48"/>
        <v>NIT</v>
      </c>
    </row>
    <row r="830" spans="1:5" x14ac:dyDescent="0.25">
      <c r="A830" s="1" t="s">
        <v>1296</v>
      </c>
      <c r="B830" t="s">
        <v>1297</v>
      </c>
      <c r="C830" t="str">
        <f>Tabla4[[#This Row],[NIT]]</f>
        <v>06141706830030</v>
      </c>
      <c r="D830">
        <f t="shared" si="47"/>
        <v>14</v>
      </c>
      <c r="E830" t="str">
        <f t="shared" si="48"/>
        <v>NIT</v>
      </c>
    </row>
    <row r="831" spans="1:5" x14ac:dyDescent="0.25">
      <c r="A831" s="1" t="s">
        <v>1298</v>
      </c>
      <c r="B831" t="s">
        <v>1299</v>
      </c>
      <c r="C831" t="str">
        <f>Tabla4[[#This Row],[NIT]]</f>
        <v>02101409610049</v>
      </c>
      <c r="D831">
        <f t="shared" si="47"/>
        <v>14</v>
      </c>
      <c r="E831" t="str">
        <f t="shared" si="48"/>
        <v>NIT</v>
      </c>
    </row>
    <row r="832" spans="1:5" x14ac:dyDescent="0.25">
      <c r="A832" s="1" t="s">
        <v>1300</v>
      </c>
      <c r="B832" t="s">
        <v>1301</v>
      </c>
      <c r="C832" t="str">
        <f>Tabla4[[#This Row],[NIT]]</f>
        <v>02070412620010</v>
      </c>
      <c r="D832">
        <f t="shared" si="47"/>
        <v>14</v>
      </c>
      <c r="E832" t="str">
        <f t="shared" si="48"/>
        <v>NIT</v>
      </c>
    </row>
    <row r="833" spans="1:5" x14ac:dyDescent="0.25">
      <c r="A833" s="1" t="s">
        <v>1302</v>
      </c>
      <c r="B833" t="s">
        <v>1303</v>
      </c>
      <c r="C833" t="str">
        <f>Tabla4[[#This Row],[NIT]]</f>
        <v>06140103191074</v>
      </c>
      <c r="D833">
        <f t="shared" si="47"/>
        <v>14</v>
      </c>
      <c r="E833" t="str">
        <f t="shared" si="48"/>
        <v>NIT</v>
      </c>
    </row>
    <row r="834" spans="1:5" x14ac:dyDescent="0.25">
      <c r="A834" s="1" t="s">
        <v>1304</v>
      </c>
      <c r="B834" t="s">
        <v>1305</v>
      </c>
      <c r="C834" t="str">
        <f>Tabla4[[#This Row],[NIT]]</f>
        <v>06141703841427</v>
      </c>
      <c r="D834">
        <f t="shared" si="47"/>
        <v>14</v>
      </c>
      <c r="E834" t="str">
        <f t="shared" si="48"/>
        <v>NIT</v>
      </c>
    </row>
    <row r="835" spans="1:5" x14ac:dyDescent="0.25">
      <c r="A835" s="1" t="s">
        <v>1306</v>
      </c>
      <c r="B835" t="s">
        <v>1307</v>
      </c>
      <c r="C835" t="str">
        <f>Tabla4[[#This Row],[NIT]]</f>
        <v>12170908861068</v>
      </c>
      <c r="D835">
        <f t="shared" si="47"/>
        <v>14</v>
      </c>
      <c r="E835" t="str">
        <f t="shared" si="48"/>
        <v>NIT</v>
      </c>
    </row>
    <row r="836" spans="1:5" x14ac:dyDescent="0.25">
      <c r="A836" s="1" t="s">
        <v>7673</v>
      </c>
      <c r="B836" t="s">
        <v>7674</v>
      </c>
      <c r="C836" t="str">
        <f>Tabla4[[#This Row],[NIT]]</f>
        <v>06142302191019</v>
      </c>
      <c r="D836">
        <f t="shared" si="47"/>
        <v>14</v>
      </c>
      <c r="E836" t="str">
        <f t="shared" si="48"/>
        <v>NIT</v>
      </c>
    </row>
    <row r="837" spans="1:5" x14ac:dyDescent="0.25">
      <c r="A837" s="1" t="s">
        <v>7676</v>
      </c>
      <c r="B837" t="s">
        <v>7675</v>
      </c>
      <c r="C837" t="str">
        <f>Tabla4[[#This Row],[NIT]]</f>
        <v>0-0</v>
      </c>
      <c r="D837">
        <f t="shared" si="47"/>
        <v>3</v>
      </c>
      <c r="E837" t="str">
        <f t="shared" si="48"/>
        <v xml:space="preserve"> </v>
      </c>
    </row>
    <row r="838" spans="1:5" x14ac:dyDescent="0.25">
      <c r="A838" s="1" t="s">
        <v>7679</v>
      </c>
      <c r="B838" t="s">
        <v>7680</v>
      </c>
      <c r="C838" t="str">
        <f>Tabla4[[#This Row],[NIT]]</f>
        <v>06141801101083</v>
      </c>
      <c r="D838">
        <f t="shared" si="47"/>
        <v>14</v>
      </c>
      <c r="E838" t="str">
        <f t="shared" si="48"/>
        <v>NIT</v>
      </c>
    </row>
    <row r="839" spans="1:5" x14ac:dyDescent="0.25">
      <c r="A839" s="1" t="s">
        <v>7681</v>
      </c>
      <c r="B839" t="s">
        <v>7682</v>
      </c>
      <c r="C839" t="str">
        <f>Tabla4[[#This Row],[NIT]]</f>
        <v>11231505861012</v>
      </c>
      <c r="D839">
        <f t="shared" si="47"/>
        <v>14</v>
      </c>
      <c r="E839" t="str">
        <f t="shared" si="48"/>
        <v>NIT</v>
      </c>
    </row>
    <row r="840" spans="1:5" x14ac:dyDescent="0.25">
      <c r="A840" s="1" t="s">
        <v>7683</v>
      </c>
      <c r="B840" t="s">
        <v>7684</v>
      </c>
      <c r="C840" t="str">
        <f>Tabla4[[#This Row],[NIT]]</f>
        <v>06142208870014</v>
      </c>
      <c r="D840">
        <f t="shared" si="47"/>
        <v>14</v>
      </c>
      <c r="E840" t="str">
        <f t="shared" si="48"/>
        <v>NIT</v>
      </c>
    </row>
    <row r="841" spans="1:5" x14ac:dyDescent="0.25">
      <c r="A841" s="1" t="s">
        <v>7685</v>
      </c>
      <c r="B841" t="s">
        <v>7686</v>
      </c>
      <c r="C841" t="str">
        <f>Tabla4[[#This Row],[NIT]]</f>
        <v>06142208171012</v>
      </c>
      <c r="D841">
        <f t="shared" si="47"/>
        <v>14</v>
      </c>
      <c r="E841" t="str">
        <f t="shared" si="48"/>
        <v>NIT</v>
      </c>
    </row>
    <row r="842" spans="1:5" x14ac:dyDescent="0.25">
      <c r="A842" s="1" t="s">
        <v>7687</v>
      </c>
      <c r="B842" t="s">
        <v>7688</v>
      </c>
      <c r="C842" t="str">
        <f>Tabla4[[#This Row],[NIT]]</f>
        <v>06140504211035</v>
      </c>
      <c r="D842">
        <f t="shared" si="47"/>
        <v>14</v>
      </c>
      <c r="E842" t="str">
        <f t="shared" si="48"/>
        <v>NIT</v>
      </c>
    </row>
    <row r="843" spans="1:5" x14ac:dyDescent="0.25">
      <c r="A843" s="1" t="s">
        <v>7689</v>
      </c>
      <c r="B843" t="s">
        <v>7690</v>
      </c>
      <c r="C843" t="str">
        <f>Tabla4[[#This Row],[NIT]]</f>
        <v>06142508921021</v>
      </c>
      <c r="D843">
        <f t="shared" si="47"/>
        <v>14</v>
      </c>
      <c r="E843" t="str">
        <f t="shared" si="48"/>
        <v>NIT</v>
      </c>
    </row>
    <row r="844" spans="1:5" x14ac:dyDescent="0.25">
      <c r="A844" s="1" t="s">
        <v>7693</v>
      </c>
      <c r="B844" t="s">
        <v>7694</v>
      </c>
      <c r="C844" t="str">
        <f>Tabla4[[#This Row],[NIT]]</f>
        <v>11211902801017</v>
      </c>
      <c r="D844">
        <f t="shared" si="47"/>
        <v>14</v>
      </c>
      <c r="E844" t="str">
        <f t="shared" si="48"/>
        <v>NIT</v>
      </c>
    </row>
    <row r="845" spans="1:5" x14ac:dyDescent="0.25">
      <c r="A845" s="1" t="s">
        <v>7695</v>
      </c>
      <c r="B845" t="s">
        <v>7696</v>
      </c>
      <c r="C845" t="str">
        <f>Tabla4[[#This Row],[NIT]]</f>
        <v>02101610741019</v>
      </c>
      <c r="D845">
        <f t="shared" si="47"/>
        <v>14</v>
      </c>
      <c r="E845" t="str">
        <f t="shared" si="48"/>
        <v>NIT</v>
      </c>
    </row>
    <row r="846" spans="1:5" x14ac:dyDescent="0.25">
      <c r="A846" s="1" t="s">
        <v>7698</v>
      </c>
      <c r="B846" t="s">
        <v>7699</v>
      </c>
      <c r="C846" t="str">
        <f>Tabla4[[#This Row],[NIT]]</f>
        <v>94142512801010</v>
      </c>
      <c r="D846">
        <f t="shared" si="47"/>
        <v>14</v>
      </c>
      <c r="E846" t="str">
        <f t="shared" si="48"/>
        <v>NIT</v>
      </c>
    </row>
    <row r="847" spans="1:5" x14ac:dyDescent="0.25">
      <c r="A847" s="1" t="s">
        <v>7700</v>
      </c>
      <c r="B847" t="s">
        <v>7701</v>
      </c>
      <c r="C847" t="str">
        <f>Tabla4[[#This Row],[NIT]]</f>
        <v>06141505091030</v>
      </c>
      <c r="D847">
        <f t="shared" si="47"/>
        <v>14</v>
      </c>
      <c r="E847" t="str">
        <f t="shared" si="48"/>
        <v>NIT</v>
      </c>
    </row>
    <row r="848" spans="1:5" x14ac:dyDescent="0.25">
      <c r="A848" s="1" t="s">
        <v>7702</v>
      </c>
      <c r="B848" t="s">
        <v>7703</v>
      </c>
      <c r="C848" t="str">
        <f>Tabla4[[#This Row],[NIT]]</f>
        <v>06140311951015</v>
      </c>
      <c r="D848">
        <f t="shared" si="47"/>
        <v>14</v>
      </c>
      <c r="E848" t="str">
        <f t="shared" si="48"/>
        <v>NIT</v>
      </c>
    </row>
    <row r="849" spans="1:5" x14ac:dyDescent="0.25">
      <c r="A849" s="15" t="s">
        <v>296</v>
      </c>
      <c r="B849" t="s">
        <v>7742</v>
      </c>
      <c r="C849" t="str">
        <f>Tabla4[[#This Row],[NIT]]</f>
        <v>06081710650012</v>
      </c>
      <c r="D849">
        <f t="shared" si="47"/>
        <v>14</v>
      </c>
      <c r="E849" t="str">
        <f t="shared" si="48"/>
        <v>NIT</v>
      </c>
    </row>
    <row r="850" spans="1:5" x14ac:dyDescent="0.25">
      <c r="A850" s="1" t="s">
        <v>7744</v>
      </c>
      <c r="B850" t="s">
        <v>7745</v>
      </c>
      <c r="C850" t="str">
        <f>Tabla4[[#This Row],[NIT]]</f>
        <v>06141411911068</v>
      </c>
      <c r="D850">
        <f t="shared" si="47"/>
        <v>14</v>
      </c>
      <c r="E850" t="str">
        <f t="shared" si="48"/>
        <v>NIT</v>
      </c>
    </row>
    <row r="851" spans="1:5" x14ac:dyDescent="0.25">
      <c r="A851" s="1" t="s">
        <v>7746</v>
      </c>
      <c r="B851" t="s">
        <v>7747</v>
      </c>
      <c r="C851" t="str">
        <f>Tabla4[[#This Row],[NIT]]</f>
        <v>06140103630171</v>
      </c>
      <c r="D851">
        <f t="shared" si="47"/>
        <v>14</v>
      </c>
      <c r="E851" t="str">
        <f t="shared" si="48"/>
        <v>NIT</v>
      </c>
    </row>
    <row r="852" spans="1:5" x14ac:dyDescent="0.25">
      <c r="A852" s="1" t="s">
        <v>7748</v>
      </c>
      <c r="B852" t="s">
        <v>7749</v>
      </c>
      <c r="C852" t="str">
        <f>Tabla4[[#This Row],[NIT]]</f>
        <v>06141905091063</v>
      </c>
      <c r="D852">
        <f t="shared" si="47"/>
        <v>14</v>
      </c>
      <c r="E852" t="str">
        <f t="shared" si="48"/>
        <v>NIT</v>
      </c>
    </row>
    <row r="853" spans="1:5" x14ac:dyDescent="0.25">
      <c r="A853" s="1" t="s">
        <v>7750</v>
      </c>
      <c r="B853" t="s">
        <v>7751</v>
      </c>
      <c r="C853" t="str">
        <f>Tabla4[[#This Row],[NIT]]</f>
        <v>14052805811016</v>
      </c>
      <c r="D853">
        <f t="shared" si="47"/>
        <v>14</v>
      </c>
      <c r="E853" t="str">
        <f t="shared" si="48"/>
        <v>NIT</v>
      </c>
    </row>
    <row r="854" spans="1:5" x14ac:dyDescent="0.25">
      <c r="A854" s="1" t="s">
        <v>7752</v>
      </c>
      <c r="B854" t="s">
        <v>7753</v>
      </c>
      <c r="C854" t="str">
        <f>Tabla4[[#This Row],[NIT]]</f>
        <v>04091502590010</v>
      </c>
      <c r="D854">
        <f t="shared" si="47"/>
        <v>14</v>
      </c>
      <c r="E854" t="str">
        <f t="shared" si="48"/>
        <v>NIT</v>
      </c>
    </row>
    <row r="855" spans="1:5" x14ac:dyDescent="0.25">
      <c r="A855" s="1" t="s">
        <v>7755</v>
      </c>
      <c r="B855" t="s">
        <v>7756</v>
      </c>
      <c r="C855" t="str">
        <f>Tabla4[[#This Row],[NIT]]</f>
        <v>06140808770022</v>
      </c>
      <c r="D855">
        <f t="shared" si="47"/>
        <v>14</v>
      </c>
      <c r="E855" t="str">
        <f t="shared" si="48"/>
        <v>NIT</v>
      </c>
    </row>
    <row r="856" spans="1:5" x14ac:dyDescent="0.25">
      <c r="A856" s="1" t="s">
        <v>7757</v>
      </c>
      <c r="B856" t="s">
        <v>7940</v>
      </c>
      <c r="C856" t="str">
        <f>Tabla4[[#This Row],[NIT]]</f>
        <v>04280110660017</v>
      </c>
      <c r="D856">
        <f t="shared" si="47"/>
        <v>14</v>
      </c>
      <c r="E856" t="str">
        <f t="shared" si="48"/>
        <v>NIT</v>
      </c>
    </row>
    <row r="857" spans="1:5" x14ac:dyDescent="0.25">
      <c r="A857" s="1" t="s">
        <v>7758</v>
      </c>
      <c r="B857" t="s">
        <v>7759</v>
      </c>
      <c r="C857" t="str">
        <f>Tabla4[[#This Row],[NIT]]</f>
        <v>12171112191016</v>
      </c>
      <c r="D857">
        <f t="shared" si="47"/>
        <v>14</v>
      </c>
      <c r="E857" t="str">
        <f t="shared" si="48"/>
        <v>NIT</v>
      </c>
    </row>
    <row r="858" spans="1:5" x14ac:dyDescent="0.25">
      <c r="A858" s="1" t="s">
        <v>7761</v>
      </c>
      <c r="B858" t="s">
        <v>7762</v>
      </c>
      <c r="C858" t="str">
        <f>Tabla4[[#This Row],[NIT]]</f>
        <v>04281809620015</v>
      </c>
      <c r="D858">
        <f t="shared" si="47"/>
        <v>14</v>
      </c>
      <c r="E858" t="str">
        <f t="shared" si="48"/>
        <v>NIT</v>
      </c>
    </row>
    <row r="859" spans="1:5" x14ac:dyDescent="0.25">
      <c r="A859" s="1" t="s">
        <v>7764</v>
      </c>
      <c r="B859" t="s">
        <v>7765</v>
      </c>
      <c r="C859" t="str">
        <f>Tabla4[[#This Row],[NIT]]</f>
        <v>08192406871024</v>
      </c>
      <c r="D859">
        <f t="shared" si="47"/>
        <v>14</v>
      </c>
      <c r="E859" t="str">
        <f t="shared" si="48"/>
        <v>NIT</v>
      </c>
    </row>
    <row r="860" spans="1:5" x14ac:dyDescent="0.25">
      <c r="A860" s="15" t="s">
        <v>1039</v>
      </c>
      <c r="B860" t="s">
        <v>7766</v>
      </c>
      <c r="C860" t="str">
        <f>Tabla4[[#This Row],[NIT]]</f>
        <v>06141203131101</v>
      </c>
      <c r="D860">
        <f t="shared" si="47"/>
        <v>14</v>
      </c>
      <c r="E860" t="str">
        <f t="shared" si="48"/>
        <v>NIT</v>
      </c>
    </row>
    <row r="861" spans="1:5" x14ac:dyDescent="0.25">
      <c r="A861" s="1" t="s">
        <v>7767</v>
      </c>
      <c r="B861" t="s">
        <v>7768</v>
      </c>
      <c r="C861" t="str">
        <f>Tabla4[[#This Row],[NIT]]</f>
        <v>06140304181042</v>
      </c>
      <c r="D861">
        <f t="shared" si="47"/>
        <v>14</v>
      </c>
      <c r="E861" t="str">
        <f t="shared" si="48"/>
        <v>NIT</v>
      </c>
    </row>
    <row r="862" spans="1:5" x14ac:dyDescent="0.25">
      <c r="A862" s="1" t="s">
        <v>7770</v>
      </c>
      <c r="B862" t="s">
        <v>7771</v>
      </c>
      <c r="C862" t="str">
        <f>Tabla4[[#This Row],[NIT]]</f>
        <v>14160108711019</v>
      </c>
      <c r="D862">
        <f t="shared" si="47"/>
        <v>14</v>
      </c>
      <c r="E862" t="str">
        <f t="shared" si="48"/>
        <v>NIT</v>
      </c>
    </row>
    <row r="863" spans="1:5" x14ac:dyDescent="0.25">
      <c r="A863" s="1" t="s">
        <v>7772</v>
      </c>
      <c r="B863" t="s">
        <v>7773</v>
      </c>
      <c r="C863" t="str">
        <f>Tabla4[[#This Row],[NIT]]</f>
        <v>06143110141022</v>
      </c>
      <c r="D863">
        <f t="shared" si="47"/>
        <v>14</v>
      </c>
      <c r="E863" t="str">
        <f t="shared" si="48"/>
        <v>NIT</v>
      </c>
    </row>
    <row r="864" spans="1:5" x14ac:dyDescent="0.25">
      <c r="A864" s="1" t="s">
        <v>7774</v>
      </c>
      <c r="B864" t="s">
        <v>7775</v>
      </c>
      <c r="C864" t="str">
        <f>Tabla4[[#This Row],[NIT]]</f>
        <v>02021811851048</v>
      </c>
      <c r="D864">
        <f t="shared" si="47"/>
        <v>14</v>
      </c>
      <c r="E864" t="str">
        <f t="shared" si="48"/>
        <v>NIT</v>
      </c>
    </row>
    <row r="865" spans="1:5" x14ac:dyDescent="0.25">
      <c r="A865" s="1" t="s">
        <v>7777</v>
      </c>
      <c r="B865" t="s">
        <v>7778</v>
      </c>
      <c r="C865" t="str">
        <f>Tabla4[[#This Row],[NIT]]</f>
        <v>09062402811011</v>
      </c>
      <c r="D865">
        <f t="shared" si="47"/>
        <v>14</v>
      </c>
      <c r="E865" t="str">
        <f t="shared" si="48"/>
        <v>NIT</v>
      </c>
    </row>
    <row r="866" spans="1:5" x14ac:dyDescent="0.25">
      <c r="A866" s="1" t="s">
        <v>7779</v>
      </c>
      <c r="B866" t="s">
        <v>7780</v>
      </c>
      <c r="C866" t="str">
        <f>Tabla4[[#This Row],[NIT]]</f>
        <v>06140711061086</v>
      </c>
      <c r="D866">
        <f t="shared" si="47"/>
        <v>14</v>
      </c>
      <c r="E866" t="str">
        <f t="shared" si="48"/>
        <v>NIT</v>
      </c>
    </row>
    <row r="867" spans="1:5" x14ac:dyDescent="0.25">
      <c r="A867" s="1" t="s">
        <v>8302</v>
      </c>
      <c r="B867" t="s">
        <v>7781</v>
      </c>
      <c r="C867" t="str">
        <f>Tabla4[[#This Row],[NIT]]</f>
        <v>040866014</v>
      </c>
      <c r="D867">
        <f t="shared" si="47"/>
        <v>9</v>
      </c>
      <c r="E867" t="str">
        <f t="shared" si="48"/>
        <v>DUI</v>
      </c>
    </row>
    <row r="868" spans="1:5" x14ac:dyDescent="0.25">
      <c r="A868" s="1" t="s">
        <v>7783</v>
      </c>
      <c r="B868" t="s">
        <v>7784</v>
      </c>
      <c r="C868" t="str">
        <f>Tabla4[[#This Row],[NIT]]</f>
        <v>01081612781030</v>
      </c>
      <c r="D868">
        <f t="shared" si="47"/>
        <v>14</v>
      </c>
      <c r="E868" t="str">
        <f t="shared" si="48"/>
        <v>NIT</v>
      </c>
    </row>
    <row r="869" spans="1:5" x14ac:dyDescent="0.25">
      <c r="A869" s="1" t="s">
        <v>7786</v>
      </c>
      <c r="B869" t="s">
        <v>7787</v>
      </c>
      <c r="C869" t="str">
        <f>Tabla4[[#This Row],[NIT]]</f>
        <v>04162209941010</v>
      </c>
      <c r="D869">
        <f t="shared" si="47"/>
        <v>14</v>
      </c>
      <c r="E869" t="str">
        <f t="shared" si="48"/>
        <v>NIT</v>
      </c>
    </row>
    <row r="870" spans="1:5" x14ac:dyDescent="0.25">
      <c r="A870" s="1" t="s">
        <v>7793</v>
      </c>
      <c r="B870" t="s">
        <v>7794</v>
      </c>
      <c r="C870" t="str">
        <f>Tabla4[[#This Row],[NIT]]</f>
        <v>06140712891015</v>
      </c>
      <c r="D870">
        <f t="shared" si="47"/>
        <v>14</v>
      </c>
      <c r="E870" t="str">
        <f t="shared" si="48"/>
        <v>NIT</v>
      </c>
    </row>
    <row r="871" spans="1:5" x14ac:dyDescent="0.25">
      <c r="A871" s="1" t="s">
        <v>7795</v>
      </c>
      <c r="B871" t="s">
        <v>7796</v>
      </c>
      <c r="C871" t="str">
        <f>Tabla4[[#This Row],[NIT]]</f>
        <v>06141801881402</v>
      </c>
      <c r="D871">
        <f t="shared" si="47"/>
        <v>14</v>
      </c>
      <c r="E871" t="str">
        <f t="shared" si="48"/>
        <v>NIT</v>
      </c>
    </row>
    <row r="872" spans="1:5" x14ac:dyDescent="0.25">
      <c r="A872" s="1" t="s">
        <v>7797</v>
      </c>
      <c r="B872" t="s">
        <v>7798</v>
      </c>
      <c r="C872" t="str">
        <f>Tabla4[[#This Row],[NIT]]</f>
        <v>06012309580010</v>
      </c>
      <c r="D872">
        <f t="shared" si="47"/>
        <v>14</v>
      </c>
      <c r="E872" t="str">
        <f t="shared" si="48"/>
        <v>NIT</v>
      </c>
    </row>
    <row r="873" spans="1:5" x14ac:dyDescent="0.25">
      <c r="A873" s="1" t="s">
        <v>7799</v>
      </c>
      <c r="B873" t="s">
        <v>7800</v>
      </c>
      <c r="C873" t="str">
        <f>Tabla4[[#This Row],[NIT]]</f>
        <v>96152105781016</v>
      </c>
      <c r="D873">
        <f t="shared" si="47"/>
        <v>14</v>
      </c>
      <c r="E873" t="str">
        <f t="shared" si="48"/>
        <v>NIT</v>
      </c>
    </row>
    <row r="874" spans="1:5" x14ac:dyDescent="0.25">
      <c r="A874" s="1" t="s">
        <v>7801</v>
      </c>
      <c r="B874" t="s">
        <v>7802</v>
      </c>
      <c r="C874" t="str">
        <f>Tabla4[[#This Row],[NIT]]</f>
        <v>02021002731023</v>
      </c>
      <c r="D874">
        <f t="shared" si="47"/>
        <v>14</v>
      </c>
      <c r="E874" t="str">
        <f t="shared" si="48"/>
        <v>NIT</v>
      </c>
    </row>
    <row r="875" spans="1:5" x14ac:dyDescent="0.25">
      <c r="A875" s="1" t="s">
        <v>7815</v>
      </c>
      <c r="B875" t="s">
        <v>7816</v>
      </c>
      <c r="C875" t="str">
        <f>Tabla4[[#This Row],[NIT]]</f>
        <v>06191204881024</v>
      </c>
      <c r="D875">
        <f t="shared" si="47"/>
        <v>14</v>
      </c>
      <c r="E875" t="str">
        <f t="shared" si="48"/>
        <v>NIT</v>
      </c>
    </row>
    <row r="876" spans="1:5" x14ac:dyDescent="0.25">
      <c r="A876" s="1" t="s">
        <v>7817</v>
      </c>
      <c r="B876" t="s">
        <v>7818</v>
      </c>
      <c r="C876" t="str">
        <f>Tabla4[[#This Row],[NIT]]</f>
        <v>06192409801011</v>
      </c>
      <c r="D876">
        <f t="shared" ref="D876:D939" si="49">LEN(C876)</f>
        <v>14</v>
      </c>
      <c r="E876" t="str">
        <f t="shared" si="48"/>
        <v>NIT</v>
      </c>
    </row>
    <row r="877" spans="1:5" x14ac:dyDescent="0.25">
      <c r="A877" s="1" t="s">
        <v>7819</v>
      </c>
      <c r="B877" t="s">
        <v>7820</v>
      </c>
      <c r="C877" t="str">
        <f>Tabla4[[#This Row],[NIT]]</f>
        <v>02070905921016</v>
      </c>
      <c r="D877">
        <f t="shared" si="49"/>
        <v>14</v>
      </c>
      <c r="E877" t="str">
        <f t="shared" ref="E877:E940" si="50">IF(D877=14,"NIT",IF(D877=9,"DUI"," "))</f>
        <v>NIT</v>
      </c>
    </row>
    <row r="878" spans="1:5" x14ac:dyDescent="0.25">
      <c r="A878" s="1" t="s">
        <v>7805</v>
      </c>
      <c r="B878" t="s">
        <v>7806</v>
      </c>
      <c r="C878" t="str">
        <f>Tabla4[[#This Row],[NIT]]</f>
        <v>03062908661016</v>
      </c>
      <c r="D878">
        <f t="shared" si="49"/>
        <v>14</v>
      </c>
      <c r="E878" t="str">
        <f t="shared" si="50"/>
        <v>NIT</v>
      </c>
    </row>
    <row r="879" spans="1:5" x14ac:dyDescent="0.25">
      <c r="A879" s="1" t="s">
        <v>7821</v>
      </c>
      <c r="B879" t="s">
        <v>7822</v>
      </c>
      <c r="C879" t="str">
        <f>Tabla4[[#This Row],[NIT]]</f>
        <v>05012007161014</v>
      </c>
      <c r="D879">
        <f t="shared" si="49"/>
        <v>14</v>
      </c>
      <c r="E879" t="str">
        <f t="shared" si="50"/>
        <v>NIT</v>
      </c>
    </row>
    <row r="880" spans="1:5" x14ac:dyDescent="0.25">
      <c r="A880" s="1" t="s">
        <v>7823</v>
      </c>
      <c r="B880" t="s">
        <v>7824</v>
      </c>
      <c r="C880" t="str">
        <f>Tabla4[[#This Row],[NIT]]</f>
        <v>02101302871106</v>
      </c>
      <c r="D880">
        <f t="shared" si="49"/>
        <v>14</v>
      </c>
      <c r="E880" t="str">
        <f t="shared" si="50"/>
        <v>NIT</v>
      </c>
    </row>
    <row r="881" spans="1:5" x14ac:dyDescent="0.25">
      <c r="A881" s="1" t="s">
        <v>7677</v>
      </c>
      <c r="B881" t="s">
        <v>7825</v>
      </c>
      <c r="C881" t="str">
        <f>Tabla4[[#This Row],[NIT]]</f>
        <v>06142111821063</v>
      </c>
      <c r="D881">
        <f t="shared" si="49"/>
        <v>14</v>
      </c>
      <c r="E881" t="str">
        <f t="shared" si="50"/>
        <v>NIT</v>
      </c>
    </row>
    <row r="882" spans="1:5" x14ac:dyDescent="0.25">
      <c r="A882" s="1" t="s">
        <v>7826</v>
      </c>
      <c r="B882" t="s">
        <v>7827</v>
      </c>
      <c r="C882" t="str">
        <f>Tabla4[[#This Row],[NIT]]</f>
        <v>06142905840033</v>
      </c>
      <c r="D882">
        <f t="shared" si="49"/>
        <v>14</v>
      </c>
      <c r="E882" t="str">
        <f t="shared" si="50"/>
        <v>NIT</v>
      </c>
    </row>
    <row r="883" spans="1:5" x14ac:dyDescent="0.25">
      <c r="A883" s="1" t="s">
        <v>7829</v>
      </c>
      <c r="B883" t="s">
        <v>7830</v>
      </c>
      <c r="C883" t="str">
        <f>Tabla4[[#This Row],[NIT]]</f>
        <v>14052508811023</v>
      </c>
      <c r="D883">
        <f t="shared" si="49"/>
        <v>14</v>
      </c>
      <c r="E883" t="str">
        <f t="shared" si="50"/>
        <v>NIT</v>
      </c>
    </row>
    <row r="884" spans="1:5" x14ac:dyDescent="0.25">
      <c r="A884" s="1" t="s">
        <v>7831</v>
      </c>
      <c r="B884" t="s">
        <v>7832</v>
      </c>
      <c r="C884" t="str">
        <f>Tabla4[[#This Row],[NIT]]</f>
        <v>12172204751014</v>
      </c>
      <c r="D884">
        <f t="shared" si="49"/>
        <v>14</v>
      </c>
      <c r="E884" t="str">
        <f t="shared" si="50"/>
        <v>NIT</v>
      </c>
    </row>
    <row r="885" spans="1:5" x14ac:dyDescent="0.25">
      <c r="A885" s="1" t="s">
        <v>7833</v>
      </c>
      <c r="B885" t="s">
        <v>7834</v>
      </c>
      <c r="C885" t="str">
        <f>Tabla4[[#This Row],[NIT]]</f>
        <v>06140602790039</v>
      </c>
      <c r="D885">
        <f t="shared" si="49"/>
        <v>14</v>
      </c>
      <c r="E885" t="str">
        <f t="shared" si="50"/>
        <v>NIT</v>
      </c>
    </row>
    <row r="886" spans="1:5" x14ac:dyDescent="0.25">
      <c r="A886" s="1" t="s">
        <v>7835</v>
      </c>
      <c r="B886" t="s">
        <v>7836</v>
      </c>
      <c r="C886" t="str">
        <f>Tabla4[[#This Row],[NIT]]</f>
        <v>06180610891047</v>
      </c>
      <c r="D886">
        <f t="shared" si="49"/>
        <v>14</v>
      </c>
      <c r="E886" t="str">
        <f t="shared" si="50"/>
        <v>NIT</v>
      </c>
    </row>
    <row r="887" spans="1:5" x14ac:dyDescent="0.25">
      <c r="A887" s="1" t="s">
        <v>7838</v>
      </c>
      <c r="B887" t="s">
        <v>7839</v>
      </c>
      <c r="C887" t="str">
        <f>Tabla4[[#This Row],[NIT]]</f>
        <v>06140403800045</v>
      </c>
      <c r="D887">
        <f t="shared" si="49"/>
        <v>14</v>
      </c>
      <c r="E887" t="str">
        <f t="shared" si="50"/>
        <v>NIT</v>
      </c>
    </row>
    <row r="888" spans="1:5" x14ac:dyDescent="0.25">
      <c r="A888" s="1" t="s">
        <v>7840</v>
      </c>
      <c r="B888" t="s">
        <v>7841</v>
      </c>
      <c r="C888" t="str">
        <f>Tabla4[[#This Row],[NIT]]</f>
        <v>06140812091091</v>
      </c>
      <c r="D888">
        <f t="shared" si="49"/>
        <v>14</v>
      </c>
      <c r="E888" t="str">
        <f t="shared" si="50"/>
        <v>NIT</v>
      </c>
    </row>
    <row r="889" spans="1:5" x14ac:dyDescent="0.25">
      <c r="A889" s="1" t="s">
        <v>7842</v>
      </c>
      <c r="B889" t="s">
        <v>7843</v>
      </c>
      <c r="C889" t="str">
        <f>Tabla4[[#This Row],[NIT]]</f>
        <v>08132705211011</v>
      </c>
      <c r="D889">
        <f t="shared" si="49"/>
        <v>14</v>
      </c>
      <c r="E889" t="str">
        <f t="shared" si="50"/>
        <v>NIT</v>
      </c>
    </row>
    <row r="890" spans="1:5" x14ac:dyDescent="0.25">
      <c r="A890" s="1" t="s">
        <v>1347</v>
      </c>
      <c r="B890" t="s">
        <v>7807</v>
      </c>
      <c r="C890" t="str">
        <f>Tabla4[[#This Row],[NIT]]</f>
        <v>05030410891020</v>
      </c>
      <c r="D890">
        <f t="shared" si="49"/>
        <v>14</v>
      </c>
      <c r="E890" t="str">
        <f t="shared" si="50"/>
        <v>NIT</v>
      </c>
    </row>
    <row r="891" spans="1:5" x14ac:dyDescent="0.25">
      <c r="A891" s="1" t="s">
        <v>7845</v>
      </c>
      <c r="B891" t="s">
        <v>7846</v>
      </c>
      <c r="C891" t="str">
        <f>Tabla4[[#This Row],[NIT]]</f>
        <v>06140606681184</v>
      </c>
      <c r="D891">
        <f t="shared" si="49"/>
        <v>14</v>
      </c>
      <c r="E891" t="str">
        <f t="shared" si="50"/>
        <v>NIT</v>
      </c>
    </row>
    <row r="892" spans="1:5" x14ac:dyDescent="0.25">
      <c r="A892" s="1" t="s">
        <v>7847</v>
      </c>
      <c r="B892" t="s">
        <v>7848</v>
      </c>
      <c r="C892" t="str">
        <f>Tabla4[[#This Row],[NIT]]</f>
        <v>11232523061015</v>
      </c>
      <c r="D892">
        <f t="shared" si="49"/>
        <v>14</v>
      </c>
      <c r="E892" t="str">
        <f t="shared" si="50"/>
        <v>NIT</v>
      </c>
    </row>
    <row r="893" spans="1:5" x14ac:dyDescent="0.25">
      <c r="A893" s="1" t="s">
        <v>7849</v>
      </c>
      <c r="B893" t="s">
        <v>7850</v>
      </c>
      <c r="C893" t="str">
        <f>Tabla4[[#This Row],[NIT]]</f>
        <v>06141409801239</v>
      </c>
      <c r="D893">
        <f t="shared" si="49"/>
        <v>14</v>
      </c>
      <c r="E893" t="str">
        <f t="shared" si="50"/>
        <v>NIT</v>
      </c>
    </row>
    <row r="894" spans="1:5" x14ac:dyDescent="0.25">
      <c r="A894" s="1" t="s">
        <v>7851</v>
      </c>
      <c r="B894" t="s">
        <v>7852</v>
      </c>
      <c r="C894" t="str">
        <f>Tabla4[[#This Row],[NIT]]</f>
        <v>14021912701018</v>
      </c>
      <c r="D894">
        <f t="shared" si="49"/>
        <v>14</v>
      </c>
      <c r="E894" t="str">
        <f t="shared" si="50"/>
        <v>NIT</v>
      </c>
    </row>
    <row r="895" spans="1:5" x14ac:dyDescent="0.25">
      <c r="A895" s="1" t="s">
        <v>7942</v>
      </c>
      <c r="B895" t="s">
        <v>7853</v>
      </c>
      <c r="C895" t="str">
        <f>Tabla4[[#This Row],[NIT]]</f>
        <v>14051704981010</v>
      </c>
      <c r="D895">
        <f t="shared" si="49"/>
        <v>14</v>
      </c>
      <c r="E895" t="str">
        <f t="shared" si="50"/>
        <v>NIT</v>
      </c>
    </row>
    <row r="896" spans="1:5" x14ac:dyDescent="0.25">
      <c r="A896" s="1" t="s">
        <v>7854</v>
      </c>
      <c r="B896" t="s">
        <v>7855</v>
      </c>
      <c r="C896" t="str">
        <f>Tabla4[[#This Row],[NIT]]</f>
        <v>06140306931065</v>
      </c>
      <c r="D896">
        <f t="shared" si="49"/>
        <v>14</v>
      </c>
      <c r="E896" t="str">
        <f t="shared" si="50"/>
        <v>NIT</v>
      </c>
    </row>
    <row r="897" spans="1:5" x14ac:dyDescent="0.25">
      <c r="A897" s="1" t="s">
        <v>7856</v>
      </c>
      <c r="B897" t="s">
        <v>7857</v>
      </c>
      <c r="C897" t="str">
        <f>Tabla4[[#This Row],[NIT]]</f>
        <v>06141411711166</v>
      </c>
      <c r="D897">
        <f t="shared" si="49"/>
        <v>14</v>
      </c>
      <c r="E897" t="str">
        <f t="shared" si="50"/>
        <v>NIT</v>
      </c>
    </row>
    <row r="898" spans="1:5" x14ac:dyDescent="0.25">
      <c r="A898" s="1" t="s">
        <v>7858</v>
      </c>
      <c r="B898" t="s">
        <v>869</v>
      </c>
      <c r="C898" t="str">
        <f>Tabla4[[#This Row],[NIT]]</f>
        <v>1102010379001</v>
      </c>
      <c r="D898">
        <f t="shared" si="49"/>
        <v>13</v>
      </c>
      <c r="E898" t="str">
        <f t="shared" si="50"/>
        <v xml:space="preserve"> </v>
      </c>
    </row>
    <row r="899" spans="1:5" x14ac:dyDescent="0.25">
      <c r="A899" s="1" t="s">
        <v>7859</v>
      </c>
      <c r="B899" t="s">
        <v>7860</v>
      </c>
      <c r="C899" t="str">
        <f>Tabla4[[#This Row],[NIT]]</f>
        <v>06140911181078</v>
      </c>
      <c r="D899">
        <f t="shared" si="49"/>
        <v>14</v>
      </c>
      <c r="E899" t="str">
        <f t="shared" si="50"/>
        <v>NIT</v>
      </c>
    </row>
    <row r="900" spans="1:5" x14ac:dyDescent="0.25">
      <c r="A900" s="1" t="s">
        <v>7941</v>
      </c>
      <c r="B900" t="s">
        <v>107</v>
      </c>
      <c r="C900" t="str">
        <f>Tabla4[[#This Row],[NIT]]</f>
        <v>12041001789101</v>
      </c>
      <c r="D900">
        <f t="shared" si="49"/>
        <v>14</v>
      </c>
      <c r="E900" t="str">
        <f t="shared" si="50"/>
        <v>NIT</v>
      </c>
    </row>
    <row r="901" spans="1:5" x14ac:dyDescent="0.25">
      <c r="A901" s="1" t="s">
        <v>7861</v>
      </c>
      <c r="B901" t="s">
        <v>967</v>
      </c>
      <c r="C901" t="str">
        <f>Tabla4[[#This Row],[NIT]]</f>
        <v>06140411151024</v>
      </c>
      <c r="D901">
        <f t="shared" si="49"/>
        <v>14</v>
      </c>
      <c r="E901" t="str">
        <f t="shared" si="50"/>
        <v>NIT</v>
      </c>
    </row>
    <row r="902" spans="1:5" x14ac:dyDescent="0.25">
      <c r="A902" s="1" t="s">
        <v>93</v>
      </c>
      <c r="B902" t="s">
        <v>7901</v>
      </c>
      <c r="C902" t="str">
        <f>Tabla4[[#This Row],[NIT]]</f>
        <v>02103008951013</v>
      </c>
      <c r="D902">
        <f t="shared" si="49"/>
        <v>14</v>
      </c>
      <c r="E902" t="str">
        <f t="shared" si="50"/>
        <v>NIT</v>
      </c>
    </row>
    <row r="903" spans="1:5" x14ac:dyDescent="0.25">
      <c r="A903" s="1" t="s">
        <v>7902</v>
      </c>
      <c r="B903" t="s">
        <v>7903</v>
      </c>
      <c r="C903" t="str">
        <f>Tabla4[[#This Row],[NIT]]</f>
        <v>06140708901030</v>
      </c>
      <c r="D903">
        <f t="shared" si="49"/>
        <v>14</v>
      </c>
      <c r="E903" t="str">
        <f t="shared" si="50"/>
        <v>NIT</v>
      </c>
    </row>
    <row r="904" spans="1:5" x14ac:dyDescent="0.25">
      <c r="A904" s="1" t="s">
        <v>7904</v>
      </c>
      <c r="B904" t="s">
        <v>7905</v>
      </c>
      <c r="C904" t="str">
        <f>Tabla4[[#This Row],[NIT]]</f>
        <v>14132403590011</v>
      </c>
      <c r="D904">
        <f t="shared" si="49"/>
        <v>14</v>
      </c>
      <c r="E904" t="str">
        <f t="shared" si="50"/>
        <v>NIT</v>
      </c>
    </row>
    <row r="905" spans="1:5" x14ac:dyDescent="0.25">
      <c r="A905" s="1" t="s">
        <v>7906</v>
      </c>
      <c r="B905" t="s">
        <v>7907</v>
      </c>
      <c r="C905" t="str">
        <f>Tabla4[[#This Row],[NIT]]</f>
        <v>05022009530016</v>
      </c>
      <c r="D905">
        <f t="shared" si="49"/>
        <v>14</v>
      </c>
      <c r="E905" t="str">
        <f t="shared" si="50"/>
        <v>NIT</v>
      </c>
    </row>
    <row r="906" spans="1:5" x14ac:dyDescent="0.25">
      <c r="A906" s="15" t="s">
        <v>7908</v>
      </c>
      <c r="B906" t="s">
        <v>7909</v>
      </c>
      <c r="C906" t="str">
        <f>Tabla4[[#This Row],[NIT]]</f>
        <v>06141004911010</v>
      </c>
      <c r="D906">
        <f t="shared" si="49"/>
        <v>14</v>
      </c>
      <c r="E906" t="str">
        <f t="shared" si="50"/>
        <v>NIT</v>
      </c>
    </row>
    <row r="907" spans="1:5" x14ac:dyDescent="0.25">
      <c r="A907" s="1" t="s">
        <v>7910</v>
      </c>
      <c r="B907" t="s">
        <v>7911</v>
      </c>
      <c r="C907" t="str">
        <f>Tabla4[[#This Row],[NIT]]</f>
        <v>06141304931021</v>
      </c>
      <c r="D907">
        <f t="shared" si="49"/>
        <v>14</v>
      </c>
      <c r="E907" t="str">
        <f t="shared" si="50"/>
        <v>NIT</v>
      </c>
    </row>
    <row r="908" spans="1:5" x14ac:dyDescent="0.25">
      <c r="A908" s="15" t="s">
        <v>7912</v>
      </c>
      <c r="B908" t="s">
        <v>7913</v>
      </c>
      <c r="C908" t="str">
        <f>Tabla4[[#This Row],[NIT]]</f>
        <v>06142309831030</v>
      </c>
      <c r="D908">
        <f t="shared" si="49"/>
        <v>14</v>
      </c>
      <c r="E908" t="str">
        <f t="shared" si="50"/>
        <v>NIT</v>
      </c>
    </row>
    <row r="909" spans="1:5" x14ac:dyDescent="0.25">
      <c r="A909" s="15" t="s">
        <v>7914</v>
      </c>
      <c r="B909" t="s">
        <v>7915</v>
      </c>
      <c r="C909" t="str">
        <f>Tabla4[[#This Row],[NIT]]</f>
        <v>06141210991055</v>
      </c>
      <c r="D909">
        <f t="shared" si="49"/>
        <v>14</v>
      </c>
      <c r="E909" t="str">
        <f t="shared" si="50"/>
        <v>NIT</v>
      </c>
    </row>
    <row r="910" spans="1:5" x14ac:dyDescent="0.25">
      <c r="A910" s="15" t="s">
        <v>7916</v>
      </c>
      <c r="B910" t="s">
        <v>7917</v>
      </c>
      <c r="C910" t="str">
        <f>Tabla4[[#This Row],[NIT]]</f>
        <v>07152401721029</v>
      </c>
      <c r="D910">
        <f t="shared" si="49"/>
        <v>14</v>
      </c>
      <c r="E910" t="str">
        <f t="shared" si="50"/>
        <v>NIT</v>
      </c>
    </row>
    <row r="911" spans="1:5" x14ac:dyDescent="0.25">
      <c r="A911" s="15" t="s">
        <v>7918</v>
      </c>
      <c r="B911" t="s">
        <v>7919</v>
      </c>
      <c r="C911" t="str">
        <f>Tabla4[[#This Row],[NIT]]</f>
        <v>06141309810013</v>
      </c>
      <c r="D911">
        <f t="shared" si="49"/>
        <v>14</v>
      </c>
      <c r="E911" t="str">
        <f t="shared" si="50"/>
        <v>NIT</v>
      </c>
    </row>
    <row r="912" spans="1:5" x14ac:dyDescent="0.25">
      <c r="A912" s="15" t="s">
        <v>7920</v>
      </c>
      <c r="B912" t="s">
        <v>7921</v>
      </c>
      <c r="C912" t="str">
        <f>Tabla4[[#This Row],[NIT]]</f>
        <v>06140509811162</v>
      </c>
      <c r="D912">
        <f t="shared" si="49"/>
        <v>14</v>
      </c>
      <c r="E912" t="str">
        <f t="shared" si="50"/>
        <v>NIT</v>
      </c>
    </row>
    <row r="913" spans="1:5" x14ac:dyDescent="0.25">
      <c r="A913" s="15" t="s">
        <v>97</v>
      </c>
      <c r="B913" t="s">
        <v>7922</v>
      </c>
      <c r="C913" t="str">
        <f>Tabla4[[#This Row],[NIT]]</f>
        <v>06142212650014</v>
      </c>
      <c r="D913">
        <f t="shared" si="49"/>
        <v>14</v>
      </c>
      <c r="E913" t="str">
        <f t="shared" si="50"/>
        <v>NIT</v>
      </c>
    </row>
    <row r="914" spans="1:5" x14ac:dyDescent="0.25">
      <c r="A914" s="1" t="s">
        <v>7923</v>
      </c>
      <c r="B914" t="s">
        <v>7924</v>
      </c>
      <c r="C914" t="str">
        <f>Tabla4[[#This Row],[NIT]]</f>
        <v>08191804761020</v>
      </c>
      <c r="D914">
        <f t="shared" si="49"/>
        <v>14</v>
      </c>
      <c r="E914" t="str">
        <f t="shared" si="50"/>
        <v>NIT</v>
      </c>
    </row>
    <row r="915" spans="1:5" x14ac:dyDescent="0.25">
      <c r="A915" s="15" t="s">
        <v>1308</v>
      </c>
      <c r="B915" t="s">
        <v>7925</v>
      </c>
      <c r="C915" t="str">
        <f>Tabla4[[#This Row],[NIT]]</f>
        <v>05113001661024</v>
      </c>
      <c r="D915">
        <f t="shared" si="49"/>
        <v>14</v>
      </c>
      <c r="E915" t="str">
        <f t="shared" si="50"/>
        <v>NIT</v>
      </c>
    </row>
    <row r="916" spans="1:5" x14ac:dyDescent="0.25">
      <c r="A916" s="1" t="s">
        <v>7926</v>
      </c>
      <c r="B916" t="s">
        <v>7927</v>
      </c>
      <c r="C916" t="str">
        <f>Tabla4[[#This Row],[NIT]]</f>
        <v>06142208812224</v>
      </c>
      <c r="D916">
        <f t="shared" si="49"/>
        <v>14</v>
      </c>
      <c r="E916" t="str">
        <f t="shared" si="50"/>
        <v>NIT</v>
      </c>
    </row>
    <row r="917" spans="1:5" x14ac:dyDescent="0.25">
      <c r="A917" s="15" t="s">
        <v>7928</v>
      </c>
      <c r="B917" t="s">
        <v>1185</v>
      </c>
      <c r="C917" t="str">
        <f>Tabla4[[#This Row],[NIT]]</f>
        <v>07151001771020</v>
      </c>
      <c r="D917">
        <f t="shared" si="49"/>
        <v>14</v>
      </c>
      <c r="E917" t="str">
        <f t="shared" si="50"/>
        <v>NIT</v>
      </c>
    </row>
    <row r="918" spans="1:5" x14ac:dyDescent="0.25">
      <c r="A918" s="15" t="s">
        <v>1184</v>
      </c>
      <c r="B918" t="s">
        <v>7929</v>
      </c>
      <c r="C918" t="str">
        <f>Tabla4[[#This Row],[NIT]]</f>
        <v>05091909891020</v>
      </c>
      <c r="D918">
        <f t="shared" si="49"/>
        <v>14</v>
      </c>
      <c r="E918" t="str">
        <f t="shared" si="50"/>
        <v>NIT</v>
      </c>
    </row>
    <row r="919" spans="1:5" x14ac:dyDescent="0.25">
      <c r="A919" s="15" t="s">
        <v>260</v>
      </c>
      <c r="B919" t="s">
        <v>7930</v>
      </c>
      <c r="C919" t="str">
        <f>Tabla4[[#This Row],[NIT]]</f>
        <v>12171605140516</v>
      </c>
      <c r="D919">
        <f t="shared" si="49"/>
        <v>14</v>
      </c>
      <c r="E919" t="str">
        <f t="shared" si="50"/>
        <v>NIT</v>
      </c>
    </row>
    <row r="920" spans="1:5" x14ac:dyDescent="0.25">
      <c r="A920" s="1" t="s">
        <v>7931</v>
      </c>
      <c r="B920" t="s">
        <v>7932</v>
      </c>
      <c r="C920" t="str">
        <f>Tabla4[[#This Row],[NIT]]</f>
        <v>06142711201042</v>
      </c>
      <c r="D920">
        <f t="shared" si="49"/>
        <v>14</v>
      </c>
      <c r="E920" t="str">
        <f t="shared" si="50"/>
        <v>NIT</v>
      </c>
    </row>
    <row r="921" spans="1:5" x14ac:dyDescent="0.25">
      <c r="A921" s="15" t="s">
        <v>7864</v>
      </c>
      <c r="B921" t="s">
        <v>7865</v>
      </c>
      <c r="C921" t="str">
        <f>Tabla4[[#This Row],[NIT]]</f>
        <v>06142903721040</v>
      </c>
      <c r="D921">
        <f t="shared" si="49"/>
        <v>14</v>
      </c>
      <c r="E921" t="str">
        <f t="shared" si="50"/>
        <v>NIT</v>
      </c>
    </row>
    <row r="922" spans="1:5" x14ac:dyDescent="0.25">
      <c r="A922" s="1" t="s">
        <v>7933</v>
      </c>
      <c r="B922" t="s">
        <v>7934</v>
      </c>
      <c r="C922" t="str">
        <f>Tabla4[[#This Row],[NIT]]</f>
        <v>06141502051029</v>
      </c>
      <c r="D922">
        <f t="shared" si="49"/>
        <v>14</v>
      </c>
      <c r="E922" t="str">
        <f t="shared" si="50"/>
        <v>NIT</v>
      </c>
    </row>
    <row r="923" spans="1:5" x14ac:dyDescent="0.25">
      <c r="A923" t="s">
        <v>1309</v>
      </c>
      <c r="B923" t="s">
        <v>1310</v>
      </c>
      <c r="C923" t="str">
        <f>Tabla4[[#This Row],[NIT]]</f>
        <v>94832404991012</v>
      </c>
      <c r="D923">
        <f t="shared" si="49"/>
        <v>14</v>
      </c>
      <c r="E923" t="str">
        <f t="shared" si="50"/>
        <v>NIT</v>
      </c>
    </row>
    <row r="924" spans="1:5" x14ac:dyDescent="0.25">
      <c r="A924" t="s">
        <v>1311</v>
      </c>
      <c r="B924" t="s">
        <v>1312</v>
      </c>
      <c r="C924" t="str">
        <f>Tabla4[[#This Row],[NIT]]</f>
        <v>04070802600010</v>
      </c>
      <c r="D924">
        <f t="shared" si="49"/>
        <v>14</v>
      </c>
      <c r="E924" t="str">
        <f t="shared" si="50"/>
        <v>NIT</v>
      </c>
    </row>
    <row r="925" spans="1:5" x14ac:dyDescent="0.25">
      <c r="A925" s="14" t="s">
        <v>7890</v>
      </c>
      <c r="B925" t="s">
        <v>7891</v>
      </c>
      <c r="C925" t="str">
        <f>Tabla4[[#This Row],[NIT]]</f>
        <v>06141411171030</v>
      </c>
      <c r="D925">
        <f t="shared" si="49"/>
        <v>14</v>
      </c>
      <c r="E925" t="str">
        <f t="shared" si="50"/>
        <v>NIT</v>
      </c>
    </row>
    <row r="926" spans="1:5" x14ac:dyDescent="0.25">
      <c r="A926" t="s">
        <v>1313</v>
      </c>
      <c r="B926" t="s">
        <v>1314</v>
      </c>
      <c r="C926" t="str">
        <f>Tabla4[[#This Row],[NIT]]</f>
        <v xml:space="preserve"> </v>
      </c>
      <c r="D926">
        <f t="shared" si="49"/>
        <v>1</v>
      </c>
      <c r="E926" t="str">
        <f t="shared" si="50"/>
        <v xml:space="preserve"> </v>
      </c>
    </row>
    <row r="927" spans="1:5" x14ac:dyDescent="0.25">
      <c r="A927" t="s">
        <v>1315</v>
      </c>
      <c r="B927" t="s">
        <v>1316</v>
      </c>
      <c r="C927" t="str">
        <f>Tabla4[[#This Row],[NIT]]</f>
        <v>02100703721038</v>
      </c>
      <c r="D927">
        <f t="shared" si="49"/>
        <v>14</v>
      </c>
      <c r="E927" t="str">
        <f t="shared" si="50"/>
        <v>NIT</v>
      </c>
    </row>
    <row r="928" spans="1:5" x14ac:dyDescent="0.25">
      <c r="A928" t="s">
        <v>1317</v>
      </c>
      <c r="B928" t="s">
        <v>1318</v>
      </c>
      <c r="C928" t="str">
        <f>Tabla4[[#This Row],[NIT]]</f>
        <v>06140108580017</v>
      </c>
      <c r="D928">
        <f t="shared" si="49"/>
        <v>14</v>
      </c>
      <c r="E928" t="str">
        <f t="shared" si="50"/>
        <v>NIT</v>
      </c>
    </row>
    <row r="929" spans="1:5" x14ac:dyDescent="0.25">
      <c r="A929" t="s">
        <v>1313</v>
      </c>
      <c r="B929" t="s">
        <v>1319</v>
      </c>
      <c r="C929" t="str">
        <f>Tabla4[[#This Row],[NIT]]</f>
        <v xml:space="preserve"> </v>
      </c>
      <c r="D929">
        <f t="shared" si="49"/>
        <v>1</v>
      </c>
      <c r="E929" t="str">
        <f t="shared" si="50"/>
        <v xml:space="preserve"> </v>
      </c>
    </row>
    <row r="930" spans="1:5" x14ac:dyDescent="0.25">
      <c r="A930" t="s">
        <v>1320</v>
      </c>
      <c r="B930" t="s">
        <v>1321</v>
      </c>
      <c r="C930" t="str">
        <f>Tabla4[[#This Row],[NIT]]</f>
        <v>06141511720027</v>
      </c>
      <c r="D930">
        <f t="shared" si="49"/>
        <v>14</v>
      </c>
      <c r="E930" t="str">
        <f t="shared" si="50"/>
        <v>NIT</v>
      </c>
    </row>
    <row r="931" spans="1:5" x14ac:dyDescent="0.25">
      <c r="A931" t="s">
        <v>1322</v>
      </c>
      <c r="B931" t="s">
        <v>1323</v>
      </c>
      <c r="C931" t="str">
        <f>Tabla4[[#This Row],[NIT]]</f>
        <v>06140711071030</v>
      </c>
      <c r="D931">
        <f t="shared" si="49"/>
        <v>14</v>
      </c>
      <c r="E931" t="str">
        <f t="shared" si="50"/>
        <v>NIT</v>
      </c>
    </row>
    <row r="932" spans="1:5" x14ac:dyDescent="0.25">
      <c r="A932" t="s">
        <v>1324</v>
      </c>
      <c r="B932" t="s">
        <v>1325</v>
      </c>
      <c r="C932" t="str">
        <f>Tabla4[[#This Row],[NIT]]</f>
        <v>14070503650018</v>
      </c>
      <c r="D932">
        <f t="shared" si="49"/>
        <v>14</v>
      </c>
      <c r="E932" t="str">
        <f t="shared" si="50"/>
        <v>NIT</v>
      </c>
    </row>
    <row r="933" spans="1:5" x14ac:dyDescent="0.25">
      <c r="A933" t="s">
        <v>1326</v>
      </c>
      <c r="B933" t="s">
        <v>1327</v>
      </c>
      <c r="C933" t="str">
        <f>Tabla4[[#This Row],[NIT]]</f>
        <v>06141101690011</v>
      </c>
      <c r="D933">
        <f t="shared" si="49"/>
        <v>14</v>
      </c>
      <c r="E933" t="str">
        <f t="shared" si="50"/>
        <v>NIT</v>
      </c>
    </row>
    <row r="934" spans="1:5" x14ac:dyDescent="0.25">
      <c r="A934" t="s">
        <v>1313</v>
      </c>
      <c r="B934" t="s">
        <v>1328</v>
      </c>
      <c r="C934" t="str">
        <f>Tabla4[[#This Row],[NIT]]</f>
        <v xml:space="preserve"> </v>
      </c>
      <c r="D934">
        <f t="shared" si="49"/>
        <v>1</v>
      </c>
      <c r="E934" t="str">
        <f t="shared" si="50"/>
        <v xml:space="preserve"> </v>
      </c>
    </row>
    <row r="935" spans="1:5" x14ac:dyDescent="0.25">
      <c r="A935" t="s">
        <v>1329</v>
      </c>
      <c r="B935" t="s">
        <v>1330</v>
      </c>
      <c r="C935" t="str">
        <f>Tabla4[[#This Row],[NIT]]</f>
        <v>06141611841170</v>
      </c>
      <c r="D935">
        <f t="shared" si="49"/>
        <v>14</v>
      </c>
      <c r="E935" t="str">
        <f t="shared" si="50"/>
        <v>NIT</v>
      </c>
    </row>
    <row r="936" spans="1:5" x14ac:dyDescent="0.25">
      <c r="A936" t="s">
        <v>1331</v>
      </c>
      <c r="B936" t="s">
        <v>1332</v>
      </c>
      <c r="C936" t="str">
        <f>Tabla4[[#This Row],[NIT]]</f>
        <v>06142302931020</v>
      </c>
      <c r="D936">
        <f t="shared" si="49"/>
        <v>14</v>
      </c>
      <c r="E936" t="str">
        <f t="shared" si="50"/>
        <v>NIT</v>
      </c>
    </row>
    <row r="937" spans="1:5" x14ac:dyDescent="0.25">
      <c r="A937" t="s">
        <v>1045</v>
      </c>
      <c r="B937" t="s">
        <v>1333</v>
      </c>
      <c r="C937" t="str">
        <f>Tabla4[[#This Row],[NIT]]</f>
        <v>06142703981055</v>
      </c>
      <c r="D937">
        <f t="shared" si="49"/>
        <v>14</v>
      </c>
      <c r="E937" t="str">
        <f t="shared" si="50"/>
        <v>NIT</v>
      </c>
    </row>
    <row r="938" spans="1:5" x14ac:dyDescent="0.25">
      <c r="A938" t="s">
        <v>1334</v>
      </c>
      <c r="B938" t="s">
        <v>1335</v>
      </c>
      <c r="C938" t="str">
        <f>Tabla4[[#This Row],[NIT]]</f>
        <v>05043110741013</v>
      </c>
      <c r="D938">
        <f t="shared" si="49"/>
        <v>14</v>
      </c>
      <c r="E938" t="str">
        <f t="shared" si="50"/>
        <v>NIT</v>
      </c>
    </row>
    <row r="939" spans="1:5" x14ac:dyDescent="0.25">
      <c r="A939" t="s">
        <v>1313</v>
      </c>
      <c r="B939" t="s">
        <v>1336</v>
      </c>
      <c r="C939" t="str">
        <f>Tabla4[[#This Row],[NIT]]</f>
        <v xml:space="preserve"> </v>
      </c>
      <c r="D939">
        <f t="shared" si="49"/>
        <v>1</v>
      </c>
      <c r="E939" t="str">
        <f t="shared" si="50"/>
        <v xml:space="preserve"> </v>
      </c>
    </row>
    <row r="940" spans="1:5" x14ac:dyDescent="0.25">
      <c r="A940" t="s">
        <v>1313</v>
      </c>
      <c r="B940" t="s">
        <v>1337</v>
      </c>
      <c r="C940" t="str">
        <f>Tabla4[[#This Row],[NIT]]</f>
        <v xml:space="preserve"> </v>
      </c>
      <c r="D940">
        <f t="shared" ref="D940:D1003" si="51">LEN(C940)</f>
        <v>1</v>
      </c>
      <c r="E940" t="str">
        <f t="shared" si="50"/>
        <v xml:space="preserve"> </v>
      </c>
    </row>
    <row r="941" spans="1:5" x14ac:dyDescent="0.25">
      <c r="A941" t="s">
        <v>1338</v>
      </c>
      <c r="B941" t="s">
        <v>1339</v>
      </c>
      <c r="C941" t="str">
        <f>Tabla4[[#This Row],[NIT]]</f>
        <v>06142307091063</v>
      </c>
      <c r="D941">
        <f t="shared" si="51"/>
        <v>14</v>
      </c>
      <c r="E941" t="str">
        <f t="shared" ref="E941:E1004" si="52">IF(D941=14,"NIT",IF(D941=9,"DUI"," "))</f>
        <v>NIT</v>
      </c>
    </row>
    <row r="942" spans="1:5" x14ac:dyDescent="0.25">
      <c r="A942" t="s">
        <v>1340</v>
      </c>
      <c r="B942" t="s">
        <v>1341</v>
      </c>
      <c r="C942" t="str">
        <f>Tabla4[[#This Row],[NIT]]</f>
        <v>02101911710016</v>
      </c>
      <c r="D942">
        <f t="shared" si="51"/>
        <v>14</v>
      </c>
      <c r="E942" t="str">
        <f t="shared" si="52"/>
        <v>NIT</v>
      </c>
    </row>
    <row r="943" spans="1:5" x14ac:dyDescent="0.25">
      <c r="A943" t="s">
        <v>1342</v>
      </c>
      <c r="B943" t="s">
        <v>1343</v>
      </c>
      <c r="C943" t="str">
        <f>Tabla4[[#This Row],[NIT]]</f>
        <v>06142407750010</v>
      </c>
      <c r="D943">
        <f t="shared" si="51"/>
        <v>14</v>
      </c>
      <c r="E943" t="str">
        <f t="shared" si="52"/>
        <v>NIT</v>
      </c>
    </row>
    <row r="944" spans="1:5" x14ac:dyDescent="0.25">
      <c r="A944" t="s">
        <v>1313</v>
      </c>
      <c r="B944" t="s">
        <v>1344</v>
      </c>
      <c r="C944" t="str">
        <f>Tabla4[[#This Row],[NIT]]</f>
        <v xml:space="preserve"> </v>
      </c>
      <c r="D944">
        <f t="shared" si="51"/>
        <v>1</v>
      </c>
      <c r="E944" t="str">
        <f t="shared" si="52"/>
        <v xml:space="preserve"> </v>
      </c>
    </row>
    <row r="945" spans="1:5" x14ac:dyDescent="0.25">
      <c r="A945" t="s">
        <v>1345</v>
      </c>
      <c r="B945" t="s">
        <v>1346</v>
      </c>
      <c r="C945" t="str">
        <f>Tabla4[[#This Row],[NIT]]</f>
        <v>07151508430012</v>
      </c>
      <c r="D945">
        <f t="shared" si="51"/>
        <v>14</v>
      </c>
      <c r="E945" t="str">
        <f t="shared" si="52"/>
        <v>NIT</v>
      </c>
    </row>
    <row r="946" spans="1:5" x14ac:dyDescent="0.25">
      <c r="A946" t="s">
        <v>1347</v>
      </c>
      <c r="B946" t="s">
        <v>1348</v>
      </c>
      <c r="C946" t="str">
        <f>Tabla4[[#This Row],[NIT]]</f>
        <v>05030410891020</v>
      </c>
      <c r="D946">
        <f t="shared" si="51"/>
        <v>14</v>
      </c>
      <c r="E946" t="str">
        <f t="shared" si="52"/>
        <v>NIT</v>
      </c>
    </row>
    <row r="947" spans="1:5" x14ac:dyDescent="0.25">
      <c r="A947" t="s">
        <v>1313</v>
      </c>
      <c r="B947" t="s">
        <v>1349</v>
      </c>
      <c r="C947" t="str">
        <f>Tabla4[[#This Row],[NIT]]</f>
        <v xml:space="preserve"> </v>
      </c>
      <c r="D947">
        <f t="shared" si="51"/>
        <v>1</v>
      </c>
      <c r="E947" t="str">
        <f t="shared" si="52"/>
        <v xml:space="preserve"> </v>
      </c>
    </row>
    <row r="948" spans="1:5" x14ac:dyDescent="0.25">
      <c r="A948" t="s">
        <v>1350</v>
      </c>
      <c r="B948" t="s">
        <v>1351</v>
      </c>
      <c r="C948" t="str">
        <f>Tabla4[[#This Row],[NIT]]</f>
        <v>06142406870019</v>
      </c>
      <c r="D948">
        <f t="shared" si="51"/>
        <v>14</v>
      </c>
      <c r="E948" t="str">
        <f t="shared" si="52"/>
        <v>NIT</v>
      </c>
    </row>
    <row r="949" spans="1:5" x14ac:dyDescent="0.25">
      <c r="A949" t="s">
        <v>1352</v>
      </c>
      <c r="B949" t="s">
        <v>1353</v>
      </c>
      <c r="C949" t="str">
        <f>Tabla4[[#This Row],[NIT]]</f>
        <v>06140112641120</v>
      </c>
      <c r="D949">
        <f t="shared" si="51"/>
        <v>14</v>
      </c>
      <c r="E949" t="str">
        <f t="shared" si="52"/>
        <v>NIT</v>
      </c>
    </row>
    <row r="950" spans="1:5" x14ac:dyDescent="0.25">
      <c r="A950" t="s">
        <v>1354</v>
      </c>
      <c r="B950" t="s">
        <v>1355</v>
      </c>
      <c r="C950" t="str">
        <f>Tabla4[[#This Row],[NIT]]</f>
        <v>06142708101053</v>
      </c>
      <c r="D950">
        <f t="shared" si="51"/>
        <v>14</v>
      </c>
      <c r="E950" t="str">
        <f t="shared" si="52"/>
        <v>NIT</v>
      </c>
    </row>
    <row r="951" spans="1:5" x14ac:dyDescent="0.25">
      <c r="A951" t="s">
        <v>1313</v>
      </c>
      <c r="B951" t="s">
        <v>1356</v>
      </c>
      <c r="C951" t="str">
        <f>Tabla4[[#This Row],[NIT]]</f>
        <v xml:space="preserve"> </v>
      </c>
      <c r="D951">
        <f t="shared" si="51"/>
        <v>1</v>
      </c>
      <c r="E951" t="str">
        <f t="shared" si="52"/>
        <v xml:space="preserve"> </v>
      </c>
    </row>
    <row r="952" spans="1:5" x14ac:dyDescent="0.25">
      <c r="A952" t="s">
        <v>1357</v>
      </c>
      <c r="B952" t="s">
        <v>1358</v>
      </c>
      <c r="C952" t="str">
        <f>Tabla4[[#This Row],[NIT]]</f>
        <v>06141607031015</v>
      </c>
      <c r="D952">
        <f t="shared" si="51"/>
        <v>14</v>
      </c>
      <c r="E952" t="str">
        <f t="shared" si="52"/>
        <v>NIT</v>
      </c>
    </row>
    <row r="953" spans="1:5" x14ac:dyDescent="0.25">
      <c r="A953" t="s">
        <v>1359</v>
      </c>
      <c r="B953" t="s">
        <v>1360</v>
      </c>
      <c r="C953" t="str">
        <f>Tabla4[[#This Row],[NIT]]</f>
        <v>06141402370078</v>
      </c>
      <c r="D953">
        <f t="shared" si="51"/>
        <v>14</v>
      </c>
      <c r="E953" t="str">
        <f t="shared" si="52"/>
        <v>NIT</v>
      </c>
    </row>
    <row r="954" spans="1:5" x14ac:dyDescent="0.25">
      <c r="A954" t="s">
        <v>1361</v>
      </c>
      <c r="B954" t="s">
        <v>1362</v>
      </c>
      <c r="C954" t="str">
        <f>Tabla4[[#This Row],[NIT]]</f>
        <v>06140909751258</v>
      </c>
      <c r="D954">
        <f t="shared" si="51"/>
        <v>14</v>
      </c>
      <c r="E954" t="str">
        <f t="shared" si="52"/>
        <v>NIT</v>
      </c>
    </row>
    <row r="955" spans="1:5" x14ac:dyDescent="0.25">
      <c r="A955" t="s">
        <v>1363</v>
      </c>
      <c r="B955" t="s">
        <v>1364</v>
      </c>
      <c r="C955" t="str">
        <f>Tabla4[[#This Row],[NIT]]</f>
        <v>06141708071034</v>
      </c>
      <c r="D955">
        <f t="shared" si="51"/>
        <v>14</v>
      </c>
      <c r="E955" t="str">
        <f t="shared" si="52"/>
        <v>NIT</v>
      </c>
    </row>
    <row r="956" spans="1:5" x14ac:dyDescent="0.25">
      <c r="A956" t="s">
        <v>1365</v>
      </c>
      <c r="B956" t="s">
        <v>1366</v>
      </c>
      <c r="C956" t="str">
        <f>Tabla4[[#This Row],[NIT]]</f>
        <v>14162710661017</v>
      </c>
      <c r="D956">
        <f t="shared" si="51"/>
        <v>14</v>
      </c>
      <c r="E956" t="str">
        <f t="shared" si="52"/>
        <v>NIT</v>
      </c>
    </row>
    <row r="957" spans="1:5" x14ac:dyDescent="0.25">
      <c r="A957" t="s">
        <v>1367</v>
      </c>
      <c r="B957" t="s">
        <v>1368</v>
      </c>
      <c r="C957" t="str">
        <f>Tabla4[[#This Row],[NIT]]</f>
        <v>06141307921019</v>
      </c>
      <c r="D957">
        <f t="shared" si="51"/>
        <v>14</v>
      </c>
      <c r="E957" t="str">
        <f t="shared" si="52"/>
        <v>NIT</v>
      </c>
    </row>
    <row r="958" spans="1:5" x14ac:dyDescent="0.25">
      <c r="A958" s="14" t="s">
        <v>7888</v>
      </c>
      <c r="B958" t="s">
        <v>7889</v>
      </c>
      <c r="C958" t="str">
        <f>Tabla4[[#This Row],[NIT]]</f>
        <v>08210108781096</v>
      </c>
      <c r="D958">
        <f t="shared" si="51"/>
        <v>14</v>
      </c>
      <c r="E958" t="str">
        <f t="shared" si="52"/>
        <v>NIT</v>
      </c>
    </row>
    <row r="959" spans="1:5" x14ac:dyDescent="0.25">
      <c r="A959" t="s">
        <v>1369</v>
      </c>
      <c r="B959" t="s">
        <v>1370</v>
      </c>
      <c r="C959" t="str">
        <f>Tabla4[[#This Row],[NIT]]</f>
        <v>06142407500017</v>
      </c>
      <c r="D959">
        <f t="shared" si="51"/>
        <v>14</v>
      </c>
      <c r="E959" t="str">
        <f t="shared" si="52"/>
        <v>NIT</v>
      </c>
    </row>
    <row r="960" spans="1:5" x14ac:dyDescent="0.25">
      <c r="A960" t="s">
        <v>1371</v>
      </c>
      <c r="B960" t="s">
        <v>1372</v>
      </c>
      <c r="C960" t="str">
        <f>Tabla4[[#This Row],[NIT]]</f>
        <v>06143003710013</v>
      </c>
      <c r="D960">
        <f t="shared" si="51"/>
        <v>14</v>
      </c>
      <c r="E960" t="str">
        <f t="shared" si="52"/>
        <v>NIT</v>
      </c>
    </row>
    <row r="961" spans="1:5" x14ac:dyDescent="0.25">
      <c r="A961" t="s">
        <v>1373</v>
      </c>
      <c r="B961" t="s">
        <v>1374</v>
      </c>
      <c r="C961" t="str">
        <f>Tabla4[[#This Row],[NIT]]</f>
        <v>09091105520014</v>
      </c>
      <c r="D961">
        <f t="shared" si="51"/>
        <v>14</v>
      </c>
      <c r="E961" t="str">
        <f t="shared" si="52"/>
        <v>NIT</v>
      </c>
    </row>
    <row r="962" spans="1:5" x14ac:dyDescent="0.25">
      <c r="A962" t="s">
        <v>1313</v>
      </c>
      <c r="B962" t="s">
        <v>785</v>
      </c>
      <c r="C962" t="str">
        <f>Tabla4[[#This Row],[NIT]]</f>
        <v xml:space="preserve"> </v>
      </c>
      <c r="D962">
        <f t="shared" si="51"/>
        <v>1</v>
      </c>
      <c r="E962" t="str">
        <f t="shared" si="52"/>
        <v xml:space="preserve"> </v>
      </c>
    </row>
    <row r="963" spans="1:5" x14ac:dyDescent="0.25">
      <c r="A963" t="s">
        <v>1375</v>
      </c>
      <c r="B963" t="s">
        <v>1376</v>
      </c>
      <c r="C963" t="str">
        <f>Tabla4[[#This Row],[NIT]]</f>
        <v>06141403161033</v>
      </c>
      <c r="D963">
        <f t="shared" si="51"/>
        <v>14</v>
      </c>
      <c r="E963" t="str">
        <f t="shared" si="52"/>
        <v>NIT</v>
      </c>
    </row>
    <row r="964" spans="1:5" x14ac:dyDescent="0.25">
      <c r="A964" t="s">
        <v>1377</v>
      </c>
      <c r="B964" t="s">
        <v>1378</v>
      </c>
      <c r="C964" t="str">
        <f>Tabla4[[#This Row],[NIT]]</f>
        <v>06140101670050</v>
      </c>
      <c r="D964">
        <f t="shared" si="51"/>
        <v>14</v>
      </c>
      <c r="E964" t="str">
        <f t="shared" si="52"/>
        <v>NIT</v>
      </c>
    </row>
    <row r="965" spans="1:5" x14ac:dyDescent="0.25">
      <c r="A965" t="s">
        <v>1313</v>
      </c>
      <c r="B965" t="s">
        <v>1379</v>
      </c>
      <c r="C965" t="str">
        <f>Tabla4[[#This Row],[NIT]]</f>
        <v xml:space="preserve"> </v>
      </c>
      <c r="D965">
        <f t="shared" si="51"/>
        <v>1</v>
      </c>
      <c r="E965" t="str">
        <f t="shared" si="52"/>
        <v xml:space="preserve"> </v>
      </c>
    </row>
    <row r="966" spans="1:5" x14ac:dyDescent="0.25">
      <c r="A966" t="s">
        <v>1380</v>
      </c>
      <c r="B966" t="s">
        <v>1381</v>
      </c>
      <c r="C966" t="str">
        <f>Tabla4[[#This Row],[NIT]]</f>
        <v>12171109131010</v>
      </c>
      <c r="D966">
        <f t="shared" si="51"/>
        <v>14</v>
      </c>
      <c r="E966" t="str">
        <f t="shared" si="52"/>
        <v>NIT</v>
      </c>
    </row>
    <row r="967" spans="1:5" x14ac:dyDescent="0.25">
      <c r="A967" t="s">
        <v>1382</v>
      </c>
      <c r="B967" t="s">
        <v>1383</v>
      </c>
      <c r="C967" t="str">
        <f>Tabla4[[#This Row],[NIT]]</f>
        <v>02100605630026</v>
      </c>
      <c r="D967">
        <f t="shared" si="51"/>
        <v>14</v>
      </c>
      <c r="E967" t="str">
        <f t="shared" si="52"/>
        <v>NIT</v>
      </c>
    </row>
    <row r="968" spans="1:5" x14ac:dyDescent="0.25">
      <c r="A968" t="s">
        <v>1313</v>
      </c>
      <c r="B968" t="s">
        <v>279</v>
      </c>
      <c r="C968" t="str">
        <f>Tabla4[[#This Row],[NIT]]</f>
        <v xml:space="preserve"> </v>
      </c>
      <c r="D968">
        <f t="shared" si="51"/>
        <v>1</v>
      </c>
      <c r="E968" t="str">
        <f t="shared" si="52"/>
        <v xml:space="preserve"> </v>
      </c>
    </row>
    <row r="969" spans="1:5" x14ac:dyDescent="0.25">
      <c r="A969" t="s">
        <v>1384</v>
      </c>
      <c r="B969" t="s">
        <v>1385</v>
      </c>
      <c r="C969" t="str">
        <f>Tabla4[[#This Row],[NIT]]</f>
        <v>06142501101070</v>
      </c>
      <c r="D969">
        <f t="shared" si="51"/>
        <v>14</v>
      </c>
      <c r="E969" t="str">
        <f t="shared" si="52"/>
        <v>NIT</v>
      </c>
    </row>
    <row r="970" spans="1:5" x14ac:dyDescent="0.25">
      <c r="A970" t="s">
        <v>1313</v>
      </c>
      <c r="B970" t="s">
        <v>1386</v>
      </c>
      <c r="C970" t="str">
        <f>Tabla4[[#This Row],[NIT]]</f>
        <v xml:space="preserve"> </v>
      </c>
      <c r="D970">
        <f t="shared" si="51"/>
        <v>1</v>
      </c>
      <c r="E970" t="str">
        <f t="shared" si="52"/>
        <v xml:space="preserve"> </v>
      </c>
    </row>
    <row r="971" spans="1:5" x14ac:dyDescent="0.25">
      <c r="A971" t="s">
        <v>1313</v>
      </c>
      <c r="B971" t="s">
        <v>1387</v>
      </c>
      <c r="C971" t="str">
        <f>Tabla4[[#This Row],[NIT]]</f>
        <v xml:space="preserve"> </v>
      </c>
      <c r="D971">
        <f t="shared" si="51"/>
        <v>1</v>
      </c>
      <c r="E971" t="str">
        <f t="shared" si="52"/>
        <v xml:space="preserve"> </v>
      </c>
    </row>
    <row r="972" spans="1:5" x14ac:dyDescent="0.25">
      <c r="A972" t="s">
        <v>1388</v>
      </c>
      <c r="B972" t="s">
        <v>1389</v>
      </c>
      <c r="C972" t="str">
        <f>Tabla4[[#This Row],[NIT]]</f>
        <v>06141909961054</v>
      </c>
      <c r="D972">
        <f t="shared" si="51"/>
        <v>14</v>
      </c>
      <c r="E972" t="str">
        <f t="shared" si="52"/>
        <v>NIT</v>
      </c>
    </row>
    <row r="973" spans="1:5" x14ac:dyDescent="0.25">
      <c r="A973" t="s">
        <v>1390</v>
      </c>
      <c r="B973" t="s">
        <v>1391</v>
      </c>
      <c r="C973" t="str">
        <f>Tabla4[[#This Row],[NIT]]</f>
        <v>12171906520017</v>
      </c>
      <c r="D973">
        <f t="shared" si="51"/>
        <v>14</v>
      </c>
      <c r="E973" t="str">
        <f t="shared" si="52"/>
        <v>NIT</v>
      </c>
    </row>
    <row r="974" spans="1:5" x14ac:dyDescent="0.25">
      <c r="A974" t="s">
        <v>1313</v>
      </c>
      <c r="B974" t="s">
        <v>1392</v>
      </c>
      <c r="C974" t="str">
        <f>Tabla4[[#This Row],[NIT]]</f>
        <v xml:space="preserve"> </v>
      </c>
      <c r="D974">
        <f t="shared" si="51"/>
        <v>1</v>
      </c>
      <c r="E974" t="str">
        <f t="shared" si="52"/>
        <v xml:space="preserve"> </v>
      </c>
    </row>
    <row r="975" spans="1:5" x14ac:dyDescent="0.25">
      <c r="A975" t="s">
        <v>1313</v>
      </c>
      <c r="B975" t="s">
        <v>1393</v>
      </c>
      <c r="C975" t="str">
        <f>Tabla4[[#This Row],[NIT]]</f>
        <v xml:space="preserve"> </v>
      </c>
      <c r="D975">
        <f t="shared" si="51"/>
        <v>1</v>
      </c>
      <c r="E975" t="str">
        <f t="shared" si="52"/>
        <v xml:space="preserve"> </v>
      </c>
    </row>
    <row r="976" spans="1:5" x14ac:dyDescent="0.25">
      <c r="A976" t="s">
        <v>1394</v>
      </c>
      <c r="B976" t="s">
        <v>1395</v>
      </c>
      <c r="C976" t="str">
        <f>Tabla4[[#This Row],[NIT]]</f>
        <v>06140210081052</v>
      </c>
      <c r="D976">
        <f t="shared" si="51"/>
        <v>14</v>
      </c>
      <c r="E976" t="str">
        <f t="shared" si="52"/>
        <v>NIT</v>
      </c>
    </row>
    <row r="977" spans="1:5" x14ac:dyDescent="0.25">
      <c r="A977" t="s">
        <v>1313</v>
      </c>
      <c r="B977" t="s">
        <v>1396</v>
      </c>
      <c r="C977" t="str">
        <f>Tabla4[[#This Row],[NIT]]</f>
        <v xml:space="preserve"> </v>
      </c>
      <c r="D977">
        <f t="shared" si="51"/>
        <v>1</v>
      </c>
      <c r="E977" t="str">
        <f t="shared" si="52"/>
        <v xml:space="preserve"> </v>
      </c>
    </row>
    <row r="978" spans="1:5" x14ac:dyDescent="0.25">
      <c r="A978" t="s">
        <v>1397</v>
      </c>
      <c r="B978" t="s">
        <v>1398</v>
      </c>
      <c r="C978" t="str">
        <f>Tabla4[[#This Row],[NIT]]</f>
        <v>06142201151105</v>
      </c>
      <c r="D978">
        <f t="shared" si="51"/>
        <v>14</v>
      </c>
      <c r="E978" t="str">
        <f t="shared" si="52"/>
        <v>NIT</v>
      </c>
    </row>
    <row r="979" spans="1:5" x14ac:dyDescent="0.25">
      <c r="A979" t="s">
        <v>1399</v>
      </c>
      <c r="B979" t="s">
        <v>1400</v>
      </c>
      <c r="C979" t="str">
        <f>Tabla4[[#This Row],[NIT]]</f>
        <v>06140812610145</v>
      </c>
      <c r="D979">
        <f t="shared" si="51"/>
        <v>14</v>
      </c>
      <c r="E979" t="str">
        <f t="shared" si="52"/>
        <v>NIT</v>
      </c>
    </row>
    <row r="980" spans="1:5" x14ac:dyDescent="0.25">
      <c r="A980" t="s">
        <v>1313</v>
      </c>
      <c r="B980" t="s">
        <v>1401</v>
      </c>
      <c r="C980" t="str">
        <f>Tabla4[[#This Row],[NIT]]</f>
        <v xml:space="preserve"> </v>
      </c>
      <c r="D980">
        <f t="shared" si="51"/>
        <v>1</v>
      </c>
      <c r="E980" t="str">
        <f t="shared" si="52"/>
        <v xml:space="preserve"> </v>
      </c>
    </row>
    <row r="981" spans="1:5" x14ac:dyDescent="0.25">
      <c r="A981" t="s">
        <v>1313</v>
      </c>
      <c r="B981" t="s">
        <v>1402</v>
      </c>
      <c r="C981" t="str">
        <f>Tabla4[[#This Row],[NIT]]</f>
        <v xml:space="preserve"> </v>
      </c>
      <c r="D981">
        <f t="shared" si="51"/>
        <v>1</v>
      </c>
      <c r="E981" t="str">
        <f t="shared" si="52"/>
        <v xml:space="preserve"> </v>
      </c>
    </row>
    <row r="982" spans="1:5" x14ac:dyDescent="0.25">
      <c r="A982" t="s">
        <v>1403</v>
      </c>
      <c r="B982" t="s">
        <v>1404</v>
      </c>
      <c r="C982" t="str">
        <f>Tabla4[[#This Row],[NIT]]</f>
        <v>06140406191018</v>
      </c>
      <c r="D982">
        <f t="shared" si="51"/>
        <v>14</v>
      </c>
      <c r="E982" t="str">
        <f t="shared" si="52"/>
        <v>NIT</v>
      </c>
    </row>
    <row r="983" spans="1:5" x14ac:dyDescent="0.25">
      <c r="A983" t="s">
        <v>1405</v>
      </c>
      <c r="B983" t="s">
        <v>1406</v>
      </c>
      <c r="C983" t="str">
        <f>Tabla4[[#This Row],[NIT]]</f>
        <v>06142506191018</v>
      </c>
      <c r="D983">
        <f t="shared" si="51"/>
        <v>14</v>
      </c>
      <c r="E983" t="str">
        <f t="shared" si="52"/>
        <v>NIT</v>
      </c>
    </row>
    <row r="984" spans="1:5" x14ac:dyDescent="0.25">
      <c r="A984" t="s">
        <v>1407</v>
      </c>
      <c r="B984" t="s">
        <v>1408</v>
      </c>
      <c r="C984" t="str">
        <f>Tabla4[[#This Row],[NIT]]</f>
        <v>06141007840010</v>
      </c>
      <c r="D984">
        <f t="shared" si="51"/>
        <v>14</v>
      </c>
      <c r="E984" t="str">
        <f t="shared" si="52"/>
        <v>NIT</v>
      </c>
    </row>
    <row r="985" spans="1:5" x14ac:dyDescent="0.25">
      <c r="A985" t="s">
        <v>1409</v>
      </c>
      <c r="B985" t="s">
        <v>1410</v>
      </c>
      <c r="C985" t="str">
        <f>Tabla4[[#This Row],[NIT]]</f>
        <v>09043007610018</v>
      </c>
      <c r="D985">
        <f t="shared" si="51"/>
        <v>14</v>
      </c>
      <c r="E985" t="str">
        <f t="shared" si="52"/>
        <v>NIT</v>
      </c>
    </row>
    <row r="986" spans="1:5" x14ac:dyDescent="0.25">
      <c r="A986" t="s">
        <v>1313</v>
      </c>
      <c r="B986" t="s">
        <v>1411</v>
      </c>
      <c r="C986" t="str">
        <f>Tabla4[[#This Row],[NIT]]</f>
        <v xml:space="preserve"> </v>
      </c>
      <c r="D986">
        <f t="shared" si="51"/>
        <v>1</v>
      </c>
      <c r="E986" t="str">
        <f t="shared" si="52"/>
        <v xml:space="preserve"> </v>
      </c>
    </row>
    <row r="987" spans="1:5" x14ac:dyDescent="0.25">
      <c r="A987" t="s">
        <v>1412</v>
      </c>
      <c r="B987" t="s">
        <v>1413</v>
      </c>
      <c r="C987" t="str">
        <f>Tabla4[[#This Row],[NIT]]</f>
        <v>06142008011037</v>
      </c>
      <c r="D987">
        <f t="shared" si="51"/>
        <v>14</v>
      </c>
      <c r="E987" t="str">
        <f t="shared" si="52"/>
        <v>NIT</v>
      </c>
    </row>
    <row r="988" spans="1:5" x14ac:dyDescent="0.25">
      <c r="A988" t="s">
        <v>1414</v>
      </c>
      <c r="B988" t="s">
        <v>1415</v>
      </c>
      <c r="C988" t="str">
        <f>Tabla4[[#This Row],[NIT]]</f>
        <v>06140602161046</v>
      </c>
      <c r="D988">
        <f t="shared" si="51"/>
        <v>14</v>
      </c>
      <c r="E988" t="str">
        <f t="shared" si="52"/>
        <v>NIT</v>
      </c>
    </row>
    <row r="989" spans="1:5" x14ac:dyDescent="0.25">
      <c r="A989" t="s">
        <v>1416</v>
      </c>
      <c r="B989" t="s">
        <v>1417</v>
      </c>
      <c r="C989" t="str">
        <f>Tabla4[[#This Row],[NIT]]</f>
        <v>06142704801220</v>
      </c>
      <c r="D989">
        <f t="shared" si="51"/>
        <v>14</v>
      </c>
      <c r="E989" t="str">
        <f t="shared" si="52"/>
        <v>NIT</v>
      </c>
    </row>
    <row r="990" spans="1:5" x14ac:dyDescent="0.25">
      <c r="A990" t="s">
        <v>1313</v>
      </c>
      <c r="B990" t="s">
        <v>1418</v>
      </c>
      <c r="C990" t="str">
        <f>Tabla4[[#This Row],[NIT]]</f>
        <v xml:space="preserve"> </v>
      </c>
      <c r="D990">
        <f t="shared" si="51"/>
        <v>1</v>
      </c>
      <c r="E990" t="str">
        <f t="shared" si="52"/>
        <v xml:space="preserve"> </v>
      </c>
    </row>
    <row r="991" spans="1:5" x14ac:dyDescent="0.25">
      <c r="A991" t="s">
        <v>39</v>
      </c>
      <c r="B991" t="s">
        <v>1419</v>
      </c>
      <c r="C991" t="str">
        <f>Tabla4[[#This Row],[NIT]]</f>
        <v>06141909001034</v>
      </c>
      <c r="D991">
        <f t="shared" si="51"/>
        <v>14</v>
      </c>
      <c r="E991" t="str">
        <f t="shared" si="52"/>
        <v>NIT</v>
      </c>
    </row>
    <row r="992" spans="1:5" x14ac:dyDescent="0.25">
      <c r="A992" t="s">
        <v>1420</v>
      </c>
      <c r="B992" t="s">
        <v>1421</v>
      </c>
      <c r="C992" t="str">
        <f>Tabla4[[#This Row],[NIT]]</f>
        <v>06143007941037</v>
      </c>
      <c r="D992">
        <f t="shared" si="51"/>
        <v>14</v>
      </c>
      <c r="E992" t="str">
        <f t="shared" si="52"/>
        <v>NIT</v>
      </c>
    </row>
    <row r="993" spans="1:5" x14ac:dyDescent="0.25">
      <c r="A993" t="s">
        <v>1422</v>
      </c>
      <c r="B993" t="s">
        <v>1423</v>
      </c>
      <c r="C993" t="str">
        <f>Tabla4[[#This Row],[NIT]]</f>
        <v>06142304991039</v>
      </c>
      <c r="D993">
        <f t="shared" si="51"/>
        <v>14</v>
      </c>
      <c r="E993" t="str">
        <f t="shared" si="52"/>
        <v>NIT</v>
      </c>
    </row>
    <row r="994" spans="1:5" x14ac:dyDescent="0.25">
      <c r="A994" t="s">
        <v>1424</v>
      </c>
      <c r="B994" t="s">
        <v>1425</v>
      </c>
      <c r="C994" t="str">
        <f>Tabla4[[#This Row],[NIT]]</f>
        <v>06141609031012</v>
      </c>
      <c r="D994">
        <f t="shared" si="51"/>
        <v>14</v>
      </c>
      <c r="E994" t="str">
        <f t="shared" si="52"/>
        <v>NIT</v>
      </c>
    </row>
    <row r="995" spans="1:5" x14ac:dyDescent="0.25">
      <c r="A995" t="s">
        <v>1313</v>
      </c>
      <c r="B995" t="s">
        <v>497</v>
      </c>
      <c r="C995" t="str">
        <f>Tabla4[[#This Row],[NIT]]</f>
        <v xml:space="preserve"> </v>
      </c>
      <c r="D995">
        <f t="shared" si="51"/>
        <v>1</v>
      </c>
      <c r="E995" t="str">
        <f t="shared" si="52"/>
        <v xml:space="preserve"> </v>
      </c>
    </row>
    <row r="996" spans="1:5" x14ac:dyDescent="0.25">
      <c r="A996" t="s">
        <v>1313</v>
      </c>
      <c r="B996" t="s">
        <v>1426</v>
      </c>
      <c r="C996" t="str">
        <f>Tabla4[[#This Row],[NIT]]</f>
        <v xml:space="preserve"> </v>
      </c>
      <c r="D996">
        <f t="shared" si="51"/>
        <v>1</v>
      </c>
      <c r="E996" t="str">
        <f t="shared" si="52"/>
        <v xml:space="preserve"> </v>
      </c>
    </row>
    <row r="997" spans="1:5" x14ac:dyDescent="0.25">
      <c r="A997" t="s">
        <v>1313</v>
      </c>
      <c r="B997" t="s">
        <v>1427</v>
      </c>
      <c r="C997" t="str">
        <f>Tabla4[[#This Row],[NIT]]</f>
        <v xml:space="preserve"> </v>
      </c>
      <c r="D997">
        <f t="shared" si="51"/>
        <v>1</v>
      </c>
      <c r="E997" t="str">
        <f t="shared" si="52"/>
        <v xml:space="preserve"> </v>
      </c>
    </row>
    <row r="998" spans="1:5" x14ac:dyDescent="0.25">
      <c r="A998" s="14" t="s">
        <v>7937</v>
      </c>
      <c r="B998" t="s">
        <v>1428</v>
      </c>
      <c r="C998" t="str">
        <f>Tabla4[[#This Row],[NIT]]</f>
        <v>94832601101010</v>
      </c>
      <c r="D998">
        <f t="shared" si="51"/>
        <v>14</v>
      </c>
      <c r="E998" t="str">
        <f t="shared" si="52"/>
        <v>NIT</v>
      </c>
    </row>
    <row r="999" spans="1:5" x14ac:dyDescent="0.25">
      <c r="A999" t="s">
        <v>1313</v>
      </c>
      <c r="B999" t="s">
        <v>1429</v>
      </c>
      <c r="C999" t="str">
        <f>Tabla4[[#This Row],[NIT]]</f>
        <v xml:space="preserve"> </v>
      </c>
      <c r="D999">
        <f t="shared" si="51"/>
        <v>1</v>
      </c>
      <c r="E999" t="str">
        <f t="shared" si="52"/>
        <v xml:space="preserve"> </v>
      </c>
    </row>
    <row r="1000" spans="1:5" x14ac:dyDescent="0.25">
      <c r="A1000" t="s">
        <v>1430</v>
      </c>
      <c r="B1000" t="s">
        <v>1431</v>
      </c>
      <c r="C1000" t="str">
        <f>Tabla4[[#This Row],[NIT]]</f>
        <v>06140205031020</v>
      </c>
      <c r="D1000">
        <f t="shared" si="51"/>
        <v>14</v>
      </c>
      <c r="E1000" t="str">
        <f t="shared" si="52"/>
        <v>NIT</v>
      </c>
    </row>
    <row r="1001" spans="1:5" x14ac:dyDescent="0.25">
      <c r="A1001" t="s">
        <v>1313</v>
      </c>
      <c r="B1001" t="s">
        <v>1432</v>
      </c>
      <c r="C1001" t="str">
        <f>Tabla4[[#This Row],[NIT]]</f>
        <v xml:space="preserve"> </v>
      </c>
      <c r="D1001">
        <f t="shared" si="51"/>
        <v>1</v>
      </c>
      <c r="E1001" t="str">
        <f t="shared" si="52"/>
        <v xml:space="preserve"> </v>
      </c>
    </row>
    <row r="1002" spans="1:5" x14ac:dyDescent="0.25">
      <c r="A1002" t="s">
        <v>1313</v>
      </c>
      <c r="B1002" t="s">
        <v>486</v>
      </c>
      <c r="C1002" t="str">
        <f>Tabla4[[#This Row],[NIT]]</f>
        <v xml:space="preserve"> </v>
      </c>
      <c r="D1002">
        <f t="shared" si="51"/>
        <v>1</v>
      </c>
      <c r="E1002" t="str">
        <f t="shared" si="52"/>
        <v xml:space="preserve"> </v>
      </c>
    </row>
    <row r="1003" spans="1:5" x14ac:dyDescent="0.25">
      <c r="A1003" t="s">
        <v>1433</v>
      </c>
      <c r="B1003" t="s">
        <v>1434</v>
      </c>
      <c r="C1003" t="str">
        <f>Tabla4[[#This Row],[NIT]]</f>
        <v>06141407941017</v>
      </c>
      <c r="D1003">
        <f t="shared" si="51"/>
        <v>14</v>
      </c>
      <c r="E1003" t="str">
        <f t="shared" si="52"/>
        <v>NIT</v>
      </c>
    </row>
    <row r="1004" spans="1:5" x14ac:dyDescent="0.25">
      <c r="A1004" t="s">
        <v>1313</v>
      </c>
      <c r="B1004" t="s">
        <v>1435</v>
      </c>
      <c r="C1004" t="str">
        <f>Tabla4[[#This Row],[NIT]]</f>
        <v xml:space="preserve"> </v>
      </c>
      <c r="D1004">
        <f t="shared" ref="D1004:D1067" si="53">LEN(C1004)</f>
        <v>1</v>
      </c>
      <c r="E1004" t="str">
        <f t="shared" si="52"/>
        <v xml:space="preserve"> </v>
      </c>
    </row>
    <row r="1005" spans="1:5" x14ac:dyDescent="0.25">
      <c r="A1005" t="s">
        <v>1313</v>
      </c>
      <c r="B1005" t="s">
        <v>790</v>
      </c>
      <c r="C1005" t="str">
        <f>Tabla4[[#This Row],[NIT]]</f>
        <v xml:space="preserve"> </v>
      </c>
      <c r="D1005">
        <f t="shared" si="53"/>
        <v>1</v>
      </c>
      <c r="E1005" t="str">
        <f t="shared" ref="E1005:E1068" si="54">IF(D1005=14,"NIT",IF(D1005=9,"DUI"," "))</f>
        <v xml:space="preserve"> </v>
      </c>
    </row>
    <row r="1006" spans="1:5" x14ac:dyDescent="0.25">
      <c r="A1006" t="s">
        <v>1313</v>
      </c>
      <c r="B1006" t="s">
        <v>1436</v>
      </c>
      <c r="C1006" t="str">
        <f>Tabla4[[#This Row],[NIT]]</f>
        <v xml:space="preserve"> </v>
      </c>
      <c r="D1006">
        <f t="shared" si="53"/>
        <v>1</v>
      </c>
      <c r="E1006" t="str">
        <f t="shared" si="54"/>
        <v xml:space="preserve"> </v>
      </c>
    </row>
    <row r="1007" spans="1:5" x14ac:dyDescent="0.25">
      <c r="A1007" t="s">
        <v>1437</v>
      </c>
      <c r="B1007" t="s">
        <v>1438</v>
      </c>
      <c r="C1007" t="str">
        <f>Tabla4[[#This Row],[NIT]]</f>
        <v>06140108161017</v>
      </c>
      <c r="D1007">
        <f t="shared" si="53"/>
        <v>14</v>
      </c>
      <c r="E1007" t="str">
        <f t="shared" si="54"/>
        <v>NIT</v>
      </c>
    </row>
    <row r="1008" spans="1:5" x14ac:dyDescent="0.25">
      <c r="A1008" t="s">
        <v>1439</v>
      </c>
      <c r="B1008" t="s">
        <v>1440</v>
      </c>
      <c r="C1008" t="str">
        <f>Tabla4[[#This Row],[NIT]]</f>
        <v>06141612021044</v>
      </c>
      <c r="D1008">
        <f t="shared" si="53"/>
        <v>14</v>
      </c>
      <c r="E1008" t="str">
        <f t="shared" si="54"/>
        <v>NIT</v>
      </c>
    </row>
    <row r="1009" spans="1:5" x14ac:dyDescent="0.25">
      <c r="A1009" t="s">
        <v>1313</v>
      </c>
      <c r="B1009" t="s">
        <v>1441</v>
      </c>
      <c r="C1009" t="str">
        <f>Tabla4[[#This Row],[NIT]]</f>
        <v xml:space="preserve"> </v>
      </c>
      <c r="D1009">
        <f t="shared" si="53"/>
        <v>1</v>
      </c>
      <c r="E1009" t="str">
        <f t="shared" si="54"/>
        <v xml:space="preserve"> </v>
      </c>
    </row>
    <row r="1010" spans="1:5" x14ac:dyDescent="0.25">
      <c r="A1010" t="s">
        <v>1313</v>
      </c>
      <c r="B1010" t="s">
        <v>1442</v>
      </c>
      <c r="C1010" t="str">
        <f>Tabla4[[#This Row],[NIT]]</f>
        <v xml:space="preserve"> </v>
      </c>
      <c r="D1010">
        <f t="shared" si="53"/>
        <v>1</v>
      </c>
      <c r="E1010" t="str">
        <f t="shared" si="54"/>
        <v xml:space="preserve"> </v>
      </c>
    </row>
    <row r="1011" spans="1:5" x14ac:dyDescent="0.25">
      <c r="A1011" t="s">
        <v>1443</v>
      </c>
      <c r="B1011" t="s">
        <v>1444</v>
      </c>
      <c r="C1011" t="str">
        <f>Tabla4[[#This Row],[NIT]]</f>
        <v>06142604071063</v>
      </c>
      <c r="D1011">
        <f t="shared" si="53"/>
        <v>14</v>
      </c>
      <c r="E1011" t="str">
        <f t="shared" si="54"/>
        <v>NIT</v>
      </c>
    </row>
    <row r="1012" spans="1:5" x14ac:dyDescent="0.25">
      <c r="A1012" t="s">
        <v>1445</v>
      </c>
      <c r="B1012" t="s">
        <v>1446</v>
      </c>
      <c r="C1012" t="str">
        <f>Tabla4[[#This Row],[NIT]]</f>
        <v>05032702851022</v>
      </c>
      <c r="D1012">
        <f t="shared" si="53"/>
        <v>14</v>
      </c>
      <c r="E1012" t="str">
        <f t="shared" si="54"/>
        <v>NIT</v>
      </c>
    </row>
    <row r="1013" spans="1:5" x14ac:dyDescent="0.25">
      <c r="A1013" t="s">
        <v>1313</v>
      </c>
      <c r="B1013" t="s">
        <v>1447</v>
      </c>
      <c r="C1013" t="str">
        <f>Tabla4[[#This Row],[NIT]]</f>
        <v xml:space="preserve"> </v>
      </c>
      <c r="D1013">
        <f t="shared" si="53"/>
        <v>1</v>
      </c>
      <c r="E1013" t="str">
        <f t="shared" si="54"/>
        <v xml:space="preserve"> </v>
      </c>
    </row>
    <row r="1014" spans="1:5" x14ac:dyDescent="0.25">
      <c r="A1014" t="s">
        <v>1313</v>
      </c>
      <c r="B1014" t="s">
        <v>1448</v>
      </c>
      <c r="C1014" t="str">
        <f>Tabla4[[#This Row],[NIT]]</f>
        <v xml:space="preserve"> </v>
      </c>
      <c r="D1014">
        <f t="shared" si="53"/>
        <v>1</v>
      </c>
      <c r="E1014" t="str">
        <f t="shared" si="54"/>
        <v xml:space="preserve"> </v>
      </c>
    </row>
    <row r="1015" spans="1:5" x14ac:dyDescent="0.25">
      <c r="A1015" t="s">
        <v>1449</v>
      </c>
      <c r="B1015" t="s">
        <v>1450</v>
      </c>
      <c r="C1015" t="str">
        <f>Tabla4[[#This Row],[NIT]]</f>
        <v>06140207670045</v>
      </c>
      <c r="D1015">
        <f t="shared" si="53"/>
        <v>14</v>
      </c>
      <c r="E1015" t="str">
        <f t="shared" si="54"/>
        <v>NIT</v>
      </c>
    </row>
    <row r="1016" spans="1:5" x14ac:dyDescent="0.25">
      <c r="A1016" t="s">
        <v>1313</v>
      </c>
      <c r="B1016" t="s">
        <v>1451</v>
      </c>
      <c r="C1016" t="str">
        <f>Tabla4[[#This Row],[NIT]]</f>
        <v xml:space="preserve"> </v>
      </c>
      <c r="D1016">
        <f t="shared" si="53"/>
        <v>1</v>
      </c>
      <c r="E1016" t="str">
        <f t="shared" si="54"/>
        <v xml:space="preserve"> </v>
      </c>
    </row>
    <row r="1017" spans="1:5" x14ac:dyDescent="0.25">
      <c r="A1017" t="s">
        <v>1313</v>
      </c>
      <c r="B1017" t="s">
        <v>1452</v>
      </c>
      <c r="C1017" t="str">
        <f>Tabla4[[#This Row],[NIT]]</f>
        <v xml:space="preserve"> </v>
      </c>
      <c r="D1017">
        <f t="shared" si="53"/>
        <v>1</v>
      </c>
      <c r="E1017" t="str">
        <f t="shared" si="54"/>
        <v xml:space="preserve"> </v>
      </c>
    </row>
    <row r="1018" spans="1:5" x14ac:dyDescent="0.25">
      <c r="A1018" t="s">
        <v>1453</v>
      </c>
      <c r="B1018" t="s">
        <v>1454</v>
      </c>
      <c r="C1018" t="str">
        <f>Tabla4[[#This Row],[NIT]]</f>
        <v>06142911101042</v>
      </c>
      <c r="D1018">
        <f t="shared" si="53"/>
        <v>14</v>
      </c>
      <c r="E1018" t="str">
        <f t="shared" si="54"/>
        <v>NIT</v>
      </c>
    </row>
    <row r="1019" spans="1:5" x14ac:dyDescent="0.25">
      <c r="A1019" t="s">
        <v>1455</v>
      </c>
      <c r="B1019" t="s">
        <v>1456</v>
      </c>
      <c r="C1019" t="str">
        <f>Tabla4[[#This Row],[NIT]]</f>
        <v>05111703630014</v>
      </c>
      <c r="D1019">
        <f t="shared" si="53"/>
        <v>14</v>
      </c>
      <c r="E1019" t="str">
        <f t="shared" si="54"/>
        <v>NIT</v>
      </c>
    </row>
    <row r="1020" spans="1:5" x14ac:dyDescent="0.25">
      <c r="A1020" t="s">
        <v>1313</v>
      </c>
      <c r="B1020" t="s">
        <v>1457</v>
      </c>
      <c r="C1020" t="str">
        <f>Tabla4[[#This Row],[NIT]]</f>
        <v xml:space="preserve"> </v>
      </c>
      <c r="D1020">
        <f t="shared" si="53"/>
        <v>1</v>
      </c>
      <c r="E1020" t="str">
        <f t="shared" si="54"/>
        <v xml:space="preserve"> </v>
      </c>
    </row>
    <row r="1021" spans="1:5" x14ac:dyDescent="0.25">
      <c r="A1021" t="s">
        <v>1313</v>
      </c>
      <c r="B1021" t="s">
        <v>1458</v>
      </c>
      <c r="C1021" t="str">
        <f>Tabla4[[#This Row],[NIT]]</f>
        <v xml:space="preserve"> </v>
      </c>
      <c r="D1021">
        <f t="shared" si="53"/>
        <v>1</v>
      </c>
      <c r="E1021" t="str">
        <f t="shared" si="54"/>
        <v xml:space="preserve"> </v>
      </c>
    </row>
    <row r="1022" spans="1:5" x14ac:dyDescent="0.25">
      <c r="A1022" t="s">
        <v>1459</v>
      </c>
      <c r="B1022" t="s">
        <v>1460</v>
      </c>
      <c r="C1022" t="str">
        <f>Tabla4[[#This Row],[NIT]]</f>
        <v>06142410141010</v>
      </c>
      <c r="D1022">
        <f t="shared" si="53"/>
        <v>14</v>
      </c>
      <c r="E1022" t="str">
        <f t="shared" si="54"/>
        <v>NIT</v>
      </c>
    </row>
    <row r="1023" spans="1:5" x14ac:dyDescent="0.25">
      <c r="A1023" t="s">
        <v>1461</v>
      </c>
      <c r="B1023" t="s">
        <v>1462</v>
      </c>
      <c r="C1023" t="str">
        <f>Tabla4[[#This Row],[NIT]]</f>
        <v>06142110700016</v>
      </c>
      <c r="D1023">
        <f t="shared" si="53"/>
        <v>14</v>
      </c>
      <c r="E1023" t="str">
        <f t="shared" si="54"/>
        <v>NIT</v>
      </c>
    </row>
    <row r="1024" spans="1:5" x14ac:dyDescent="0.25">
      <c r="A1024" t="s">
        <v>1463</v>
      </c>
      <c r="B1024" t="s">
        <v>1464</v>
      </c>
      <c r="C1024" t="str">
        <f>Tabla4[[#This Row],[NIT]]</f>
        <v>04123008771013</v>
      </c>
      <c r="D1024">
        <f t="shared" si="53"/>
        <v>14</v>
      </c>
      <c r="E1024" t="str">
        <f t="shared" si="54"/>
        <v>NIT</v>
      </c>
    </row>
    <row r="1025" spans="1:5" x14ac:dyDescent="0.25">
      <c r="A1025" t="s">
        <v>1313</v>
      </c>
      <c r="B1025" t="s">
        <v>1465</v>
      </c>
      <c r="C1025" t="str">
        <f>Tabla4[[#This Row],[NIT]]</f>
        <v xml:space="preserve"> </v>
      </c>
      <c r="D1025">
        <f t="shared" si="53"/>
        <v>1</v>
      </c>
      <c r="E1025" t="str">
        <f t="shared" si="54"/>
        <v xml:space="preserve"> </v>
      </c>
    </row>
    <row r="1026" spans="1:5" x14ac:dyDescent="0.25">
      <c r="A1026" t="s">
        <v>1313</v>
      </c>
      <c r="B1026" t="s">
        <v>1466</v>
      </c>
      <c r="C1026" t="str">
        <f>Tabla4[[#This Row],[NIT]]</f>
        <v xml:space="preserve"> </v>
      </c>
      <c r="D1026">
        <f t="shared" si="53"/>
        <v>1</v>
      </c>
      <c r="E1026" t="str">
        <f t="shared" si="54"/>
        <v xml:space="preserve"> </v>
      </c>
    </row>
    <row r="1027" spans="1:5" x14ac:dyDescent="0.25">
      <c r="A1027" t="s">
        <v>1313</v>
      </c>
      <c r="B1027" t="s">
        <v>1467</v>
      </c>
      <c r="C1027" t="str">
        <f>Tabla4[[#This Row],[NIT]]</f>
        <v xml:space="preserve"> </v>
      </c>
      <c r="D1027">
        <f t="shared" si="53"/>
        <v>1</v>
      </c>
      <c r="E1027" t="str">
        <f t="shared" si="54"/>
        <v xml:space="preserve"> </v>
      </c>
    </row>
    <row r="1028" spans="1:5" x14ac:dyDescent="0.25">
      <c r="A1028" t="s">
        <v>1313</v>
      </c>
      <c r="B1028" t="s">
        <v>1468</v>
      </c>
      <c r="C1028" t="str">
        <f>Tabla4[[#This Row],[NIT]]</f>
        <v xml:space="preserve"> </v>
      </c>
      <c r="D1028">
        <f t="shared" si="53"/>
        <v>1</v>
      </c>
      <c r="E1028" t="str">
        <f t="shared" si="54"/>
        <v xml:space="preserve"> </v>
      </c>
    </row>
    <row r="1029" spans="1:5" x14ac:dyDescent="0.25">
      <c r="A1029" t="s">
        <v>1313</v>
      </c>
      <c r="B1029" t="s">
        <v>1469</v>
      </c>
      <c r="C1029" t="str">
        <f>Tabla4[[#This Row],[NIT]]</f>
        <v xml:space="preserve"> </v>
      </c>
      <c r="D1029">
        <f t="shared" si="53"/>
        <v>1</v>
      </c>
      <c r="E1029" t="str">
        <f t="shared" si="54"/>
        <v xml:space="preserve"> </v>
      </c>
    </row>
    <row r="1030" spans="1:5" x14ac:dyDescent="0.25">
      <c r="A1030" t="s">
        <v>1470</v>
      </c>
      <c r="B1030" t="s">
        <v>1471</v>
      </c>
      <c r="C1030" t="str">
        <f>Tabla4[[#This Row],[NIT]]</f>
        <v>06141512001054</v>
      </c>
      <c r="D1030">
        <f t="shared" si="53"/>
        <v>14</v>
      </c>
      <c r="E1030" t="str">
        <f t="shared" si="54"/>
        <v>NIT</v>
      </c>
    </row>
    <row r="1031" spans="1:5" x14ac:dyDescent="0.25">
      <c r="A1031" t="s">
        <v>1313</v>
      </c>
      <c r="B1031" t="s">
        <v>1472</v>
      </c>
      <c r="C1031" t="str">
        <f>Tabla4[[#This Row],[NIT]]</f>
        <v xml:space="preserve"> </v>
      </c>
      <c r="D1031">
        <f t="shared" si="53"/>
        <v>1</v>
      </c>
      <c r="E1031" t="str">
        <f t="shared" si="54"/>
        <v xml:space="preserve"> </v>
      </c>
    </row>
    <row r="1032" spans="1:5" x14ac:dyDescent="0.25">
      <c r="A1032" t="s">
        <v>1313</v>
      </c>
      <c r="B1032" t="s">
        <v>1473</v>
      </c>
      <c r="C1032" t="str">
        <f>Tabla4[[#This Row],[NIT]]</f>
        <v xml:space="preserve"> </v>
      </c>
      <c r="D1032">
        <f t="shared" si="53"/>
        <v>1</v>
      </c>
      <c r="E1032" t="str">
        <f t="shared" si="54"/>
        <v xml:space="preserve"> </v>
      </c>
    </row>
    <row r="1033" spans="1:5" x14ac:dyDescent="0.25">
      <c r="A1033" t="s">
        <v>1474</v>
      </c>
      <c r="B1033" t="s">
        <v>1475</v>
      </c>
      <c r="C1033" t="str">
        <f>Tabla4[[#This Row],[NIT]]</f>
        <v>06141303151073</v>
      </c>
      <c r="D1033">
        <f t="shared" si="53"/>
        <v>14</v>
      </c>
      <c r="E1033" t="str">
        <f t="shared" si="54"/>
        <v>NIT</v>
      </c>
    </row>
    <row r="1034" spans="1:5" x14ac:dyDescent="0.25">
      <c r="A1034" t="s">
        <v>1313</v>
      </c>
      <c r="B1034" t="s">
        <v>1476</v>
      </c>
      <c r="C1034" t="str">
        <f>Tabla4[[#This Row],[NIT]]</f>
        <v xml:space="preserve"> </v>
      </c>
      <c r="D1034">
        <f t="shared" si="53"/>
        <v>1</v>
      </c>
      <c r="E1034" t="str">
        <f t="shared" si="54"/>
        <v xml:space="preserve"> </v>
      </c>
    </row>
    <row r="1035" spans="1:5" x14ac:dyDescent="0.25">
      <c r="A1035" t="s">
        <v>1477</v>
      </c>
      <c r="B1035" t="s">
        <v>1478</v>
      </c>
      <c r="C1035" t="str">
        <f>Tabla4[[#This Row],[NIT]]</f>
        <v>06142409151044</v>
      </c>
      <c r="D1035">
        <f t="shared" si="53"/>
        <v>14</v>
      </c>
      <c r="E1035" t="str">
        <f t="shared" si="54"/>
        <v>NIT</v>
      </c>
    </row>
    <row r="1036" spans="1:5" x14ac:dyDescent="0.25">
      <c r="A1036" t="s">
        <v>1479</v>
      </c>
      <c r="B1036" t="s">
        <v>1480</v>
      </c>
      <c r="C1036" t="str">
        <f>Tabla4[[#This Row],[NIT]]</f>
        <v>06140804161013</v>
      </c>
      <c r="D1036">
        <f t="shared" si="53"/>
        <v>14</v>
      </c>
      <c r="E1036" t="str">
        <f t="shared" si="54"/>
        <v>NIT</v>
      </c>
    </row>
    <row r="1037" spans="1:5" x14ac:dyDescent="0.25">
      <c r="A1037" t="s">
        <v>1481</v>
      </c>
      <c r="B1037" t="s">
        <v>1482</v>
      </c>
      <c r="C1037" t="str">
        <f>Tabla4[[#This Row],[NIT]]</f>
        <v>06140404530104</v>
      </c>
      <c r="D1037">
        <f t="shared" si="53"/>
        <v>14</v>
      </c>
      <c r="E1037" t="str">
        <f t="shared" si="54"/>
        <v>NIT</v>
      </c>
    </row>
    <row r="1038" spans="1:5" x14ac:dyDescent="0.25">
      <c r="A1038" t="s">
        <v>1313</v>
      </c>
      <c r="B1038" t="s">
        <v>1483</v>
      </c>
      <c r="C1038" t="str">
        <f>Tabla4[[#This Row],[NIT]]</f>
        <v xml:space="preserve"> </v>
      </c>
      <c r="D1038">
        <f t="shared" si="53"/>
        <v>1</v>
      </c>
      <c r="E1038" t="str">
        <f t="shared" si="54"/>
        <v xml:space="preserve"> </v>
      </c>
    </row>
    <row r="1039" spans="1:5" x14ac:dyDescent="0.25">
      <c r="A1039" t="s">
        <v>1313</v>
      </c>
      <c r="B1039" t="s">
        <v>1484</v>
      </c>
      <c r="C1039" t="str">
        <f>Tabla4[[#This Row],[NIT]]</f>
        <v xml:space="preserve"> </v>
      </c>
      <c r="D1039">
        <f t="shared" si="53"/>
        <v>1</v>
      </c>
      <c r="E1039" t="str">
        <f t="shared" si="54"/>
        <v xml:space="preserve"> </v>
      </c>
    </row>
    <row r="1040" spans="1:5" x14ac:dyDescent="0.25">
      <c r="A1040" t="s">
        <v>1485</v>
      </c>
      <c r="B1040" t="s">
        <v>1486</v>
      </c>
      <c r="C1040" t="str">
        <f>Tabla4[[#This Row],[NIT]]</f>
        <v>06141605081040</v>
      </c>
      <c r="D1040">
        <f t="shared" si="53"/>
        <v>14</v>
      </c>
      <c r="E1040" t="str">
        <f t="shared" si="54"/>
        <v>NIT</v>
      </c>
    </row>
    <row r="1041" spans="1:5" x14ac:dyDescent="0.25">
      <c r="A1041" t="s">
        <v>1487</v>
      </c>
      <c r="B1041" t="s">
        <v>1488</v>
      </c>
      <c r="C1041" t="str">
        <f>Tabla4[[#This Row],[NIT]]</f>
        <v>06142403071030</v>
      </c>
      <c r="D1041">
        <f t="shared" si="53"/>
        <v>14</v>
      </c>
      <c r="E1041" t="str">
        <f t="shared" si="54"/>
        <v>NIT</v>
      </c>
    </row>
    <row r="1042" spans="1:5" x14ac:dyDescent="0.25">
      <c r="A1042" t="s">
        <v>1489</v>
      </c>
      <c r="B1042" t="s">
        <v>1490</v>
      </c>
      <c r="C1042" t="str">
        <f>Tabla4[[#This Row],[NIT]]</f>
        <v>06141611161047</v>
      </c>
      <c r="D1042">
        <f t="shared" si="53"/>
        <v>14</v>
      </c>
      <c r="E1042" t="str">
        <f t="shared" si="54"/>
        <v>NIT</v>
      </c>
    </row>
    <row r="1043" spans="1:5" x14ac:dyDescent="0.25">
      <c r="A1043" t="s">
        <v>1491</v>
      </c>
      <c r="B1043" t="s">
        <v>1492</v>
      </c>
      <c r="C1043" t="str">
        <f>Tabla4[[#This Row],[NIT]]</f>
        <v>06142502121023</v>
      </c>
      <c r="D1043">
        <f t="shared" si="53"/>
        <v>14</v>
      </c>
      <c r="E1043" t="str">
        <f t="shared" si="54"/>
        <v>NIT</v>
      </c>
    </row>
    <row r="1044" spans="1:5" x14ac:dyDescent="0.25">
      <c r="A1044" t="s">
        <v>1313</v>
      </c>
      <c r="B1044" t="s">
        <v>1493</v>
      </c>
      <c r="C1044" t="str">
        <f>Tabla4[[#This Row],[NIT]]</f>
        <v xml:space="preserve"> </v>
      </c>
      <c r="D1044">
        <f t="shared" si="53"/>
        <v>1</v>
      </c>
      <c r="E1044" t="str">
        <f t="shared" si="54"/>
        <v xml:space="preserve"> </v>
      </c>
    </row>
    <row r="1045" spans="1:5" x14ac:dyDescent="0.25">
      <c r="A1045" t="s">
        <v>1494</v>
      </c>
      <c r="B1045" t="s">
        <v>1495</v>
      </c>
      <c r="C1045" t="str">
        <f>Tabla4[[#This Row],[NIT]]</f>
        <v>06140307951051</v>
      </c>
      <c r="D1045">
        <f t="shared" si="53"/>
        <v>14</v>
      </c>
      <c r="E1045" t="str">
        <f t="shared" si="54"/>
        <v>NIT</v>
      </c>
    </row>
    <row r="1046" spans="1:5" x14ac:dyDescent="0.25">
      <c r="A1046" t="s">
        <v>1496</v>
      </c>
      <c r="B1046" t="s">
        <v>1497</v>
      </c>
      <c r="C1046" t="str">
        <f>Tabla4[[#This Row],[NIT]]</f>
        <v>06141204840017</v>
      </c>
      <c r="D1046">
        <f t="shared" si="53"/>
        <v>14</v>
      </c>
      <c r="E1046" t="str">
        <f t="shared" si="54"/>
        <v>NIT</v>
      </c>
    </row>
    <row r="1047" spans="1:5" x14ac:dyDescent="0.25">
      <c r="A1047" t="s">
        <v>1498</v>
      </c>
      <c r="B1047" t="s">
        <v>1499</v>
      </c>
      <c r="C1047" t="str">
        <f>Tabla4[[#This Row],[NIT]]</f>
        <v>06142006031022</v>
      </c>
      <c r="D1047">
        <f t="shared" si="53"/>
        <v>14</v>
      </c>
      <c r="E1047" t="str">
        <f t="shared" si="54"/>
        <v>NIT</v>
      </c>
    </row>
    <row r="1048" spans="1:5" x14ac:dyDescent="0.25">
      <c r="A1048" t="s">
        <v>1500</v>
      </c>
      <c r="B1048" t="s">
        <v>1501</v>
      </c>
      <c r="C1048" t="str">
        <f>Tabla4[[#This Row],[NIT]]</f>
        <v>06141208161010</v>
      </c>
      <c r="D1048">
        <f t="shared" si="53"/>
        <v>14</v>
      </c>
      <c r="E1048" t="str">
        <f t="shared" si="54"/>
        <v>NIT</v>
      </c>
    </row>
    <row r="1049" spans="1:5" x14ac:dyDescent="0.25">
      <c r="A1049" t="s">
        <v>1502</v>
      </c>
      <c r="B1049" t="s">
        <v>1503</v>
      </c>
      <c r="C1049" t="str">
        <f>Tabla4[[#This Row],[NIT]]</f>
        <v>06142505731094</v>
      </c>
      <c r="D1049">
        <f t="shared" si="53"/>
        <v>14</v>
      </c>
      <c r="E1049" t="str">
        <f t="shared" si="54"/>
        <v>NIT</v>
      </c>
    </row>
    <row r="1050" spans="1:5" x14ac:dyDescent="0.25">
      <c r="A1050" t="s">
        <v>1331</v>
      </c>
      <c r="B1050" t="s">
        <v>1504</v>
      </c>
      <c r="C1050" t="str">
        <f>Tabla4[[#This Row],[NIT]]</f>
        <v>06142302931020</v>
      </c>
      <c r="D1050">
        <f t="shared" si="53"/>
        <v>14</v>
      </c>
      <c r="E1050" t="str">
        <f t="shared" si="54"/>
        <v>NIT</v>
      </c>
    </row>
    <row r="1051" spans="1:5" x14ac:dyDescent="0.25">
      <c r="A1051" t="s">
        <v>1313</v>
      </c>
      <c r="B1051" t="s">
        <v>1505</v>
      </c>
      <c r="C1051" t="str">
        <f>Tabla4[[#This Row],[NIT]]</f>
        <v xml:space="preserve"> </v>
      </c>
      <c r="D1051">
        <f t="shared" si="53"/>
        <v>1</v>
      </c>
      <c r="E1051" t="str">
        <f t="shared" si="54"/>
        <v xml:space="preserve"> </v>
      </c>
    </row>
    <row r="1052" spans="1:5" x14ac:dyDescent="0.25">
      <c r="A1052" t="s">
        <v>1506</v>
      </c>
      <c r="B1052" t="s">
        <v>1507</v>
      </c>
      <c r="C1052" t="str">
        <f>Tabla4[[#This Row],[NIT]]</f>
        <v>06142610981012</v>
      </c>
      <c r="D1052">
        <f t="shared" si="53"/>
        <v>14</v>
      </c>
      <c r="E1052" t="str">
        <f t="shared" si="54"/>
        <v>NIT</v>
      </c>
    </row>
    <row r="1053" spans="1:5" x14ac:dyDescent="0.25">
      <c r="A1053" t="s">
        <v>1508</v>
      </c>
      <c r="B1053" t="s">
        <v>1509</v>
      </c>
      <c r="C1053" t="str">
        <f>Tabla4[[#This Row],[NIT]]</f>
        <v>06142210971018</v>
      </c>
      <c r="D1053">
        <f t="shared" si="53"/>
        <v>14</v>
      </c>
      <c r="E1053" t="str">
        <f t="shared" si="54"/>
        <v>NIT</v>
      </c>
    </row>
    <row r="1054" spans="1:5" x14ac:dyDescent="0.25">
      <c r="A1054" t="s">
        <v>1510</v>
      </c>
      <c r="B1054" t="s">
        <v>1511</v>
      </c>
      <c r="C1054" t="str">
        <f>Tabla4[[#This Row],[NIT]]</f>
        <v>06143009921068</v>
      </c>
      <c r="D1054">
        <f t="shared" si="53"/>
        <v>14</v>
      </c>
      <c r="E1054" t="str">
        <f t="shared" si="54"/>
        <v>NIT</v>
      </c>
    </row>
    <row r="1055" spans="1:5" x14ac:dyDescent="0.25">
      <c r="A1055" t="s">
        <v>1512</v>
      </c>
      <c r="B1055" t="s">
        <v>1513</v>
      </c>
      <c r="C1055" t="str">
        <f>Tabla4[[#This Row],[NIT]]</f>
        <v>06142804860014</v>
      </c>
      <c r="D1055">
        <f t="shared" si="53"/>
        <v>14</v>
      </c>
      <c r="E1055" t="str">
        <f t="shared" si="54"/>
        <v>NIT</v>
      </c>
    </row>
    <row r="1056" spans="1:5" x14ac:dyDescent="0.25">
      <c r="A1056" t="s">
        <v>1354</v>
      </c>
      <c r="B1056" t="s">
        <v>1514</v>
      </c>
      <c r="C1056" t="str">
        <f>Tabla4[[#This Row],[NIT]]</f>
        <v>06142708101053</v>
      </c>
      <c r="D1056">
        <f t="shared" si="53"/>
        <v>14</v>
      </c>
      <c r="E1056" t="str">
        <f t="shared" si="54"/>
        <v>NIT</v>
      </c>
    </row>
    <row r="1057" spans="1:5" x14ac:dyDescent="0.25">
      <c r="A1057" t="s">
        <v>1377</v>
      </c>
      <c r="B1057" t="s">
        <v>1515</v>
      </c>
      <c r="C1057" t="str">
        <f>Tabla4[[#This Row],[NIT]]</f>
        <v>06140101670050</v>
      </c>
      <c r="D1057">
        <f t="shared" si="53"/>
        <v>14</v>
      </c>
      <c r="E1057" t="str">
        <f t="shared" si="54"/>
        <v>NIT</v>
      </c>
    </row>
    <row r="1058" spans="1:5" x14ac:dyDescent="0.25">
      <c r="A1058" t="s">
        <v>132</v>
      </c>
      <c r="B1058" t="s">
        <v>1516</v>
      </c>
      <c r="C1058" t="str">
        <f>Tabla4[[#This Row],[NIT]]</f>
        <v>06142601121035</v>
      </c>
      <c r="D1058">
        <f t="shared" si="53"/>
        <v>14</v>
      </c>
      <c r="E1058" t="str">
        <f t="shared" si="54"/>
        <v>NIT</v>
      </c>
    </row>
    <row r="1059" spans="1:5" x14ac:dyDescent="0.25">
      <c r="A1059" t="s">
        <v>1517</v>
      </c>
      <c r="B1059" t="s">
        <v>1518</v>
      </c>
      <c r="C1059" t="str">
        <f>Tabla4[[#This Row],[NIT]]</f>
        <v>11181602731029</v>
      </c>
      <c r="D1059">
        <f t="shared" si="53"/>
        <v>14</v>
      </c>
      <c r="E1059" t="str">
        <f t="shared" si="54"/>
        <v>NIT</v>
      </c>
    </row>
    <row r="1060" spans="1:5" x14ac:dyDescent="0.25">
      <c r="A1060" t="s">
        <v>1519</v>
      </c>
      <c r="B1060" t="s">
        <v>1520</v>
      </c>
      <c r="C1060" t="str">
        <f>Tabla4[[#This Row],[NIT]]</f>
        <v>06141511720207</v>
      </c>
      <c r="D1060">
        <f t="shared" si="53"/>
        <v>14</v>
      </c>
      <c r="E1060" t="str">
        <f t="shared" si="54"/>
        <v>NIT</v>
      </c>
    </row>
    <row r="1061" spans="1:5" x14ac:dyDescent="0.25">
      <c r="A1061" t="s">
        <v>1521</v>
      </c>
      <c r="B1061" t="s">
        <v>1522</v>
      </c>
      <c r="C1061" t="str">
        <f>Tabla4[[#This Row],[NIT]]</f>
        <v>05110804510015</v>
      </c>
      <c r="D1061">
        <f t="shared" si="53"/>
        <v>14</v>
      </c>
      <c r="E1061" t="str">
        <f t="shared" si="54"/>
        <v>NIT</v>
      </c>
    </row>
    <row r="1062" spans="1:5" x14ac:dyDescent="0.25">
      <c r="A1062" t="s">
        <v>1523</v>
      </c>
      <c r="B1062" t="s">
        <v>1524</v>
      </c>
      <c r="C1062" t="str">
        <f>Tabla4[[#This Row],[NIT]]</f>
        <v>06140106710037</v>
      </c>
      <c r="D1062">
        <f t="shared" si="53"/>
        <v>14</v>
      </c>
      <c r="E1062" t="str">
        <f t="shared" si="54"/>
        <v>NIT</v>
      </c>
    </row>
    <row r="1063" spans="1:5" x14ac:dyDescent="0.25">
      <c r="A1063" t="s">
        <v>1525</v>
      </c>
      <c r="B1063" t="s">
        <v>1526</v>
      </c>
      <c r="C1063" t="str">
        <f>Tabla4[[#This Row],[NIT]]</f>
        <v>06141705931016</v>
      </c>
      <c r="D1063">
        <f t="shared" si="53"/>
        <v>14</v>
      </c>
      <c r="E1063" t="str">
        <f t="shared" si="54"/>
        <v>NIT</v>
      </c>
    </row>
    <row r="1064" spans="1:5" x14ac:dyDescent="0.25">
      <c r="A1064" t="s">
        <v>1527</v>
      </c>
      <c r="B1064" t="s">
        <v>1528</v>
      </c>
      <c r="C1064" t="str">
        <f>Tabla4[[#This Row],[NIT]]</f>
        <v>06140706911055</v>
      </c>
      <c r="D1064">
        <f t="shared" si="53"/>
        <v>14</v>
      </c>
      <c r="E1064" t="str">
        <f t="shared" si="54"/>
        <v>NIT</v>
      </c>
    </row>
    <row r="1065" spans="1:5" x14ac:dyDescent="0.25">
      <c r="A1065" t="s">
        <v>1529</v>
      </c>
      <c r="B1065" t="s">
        <v>1530</v>
      </c>
      <c r="C1065" t="str">
        <f>Tabla4[[#This Row],[NIT]]</f>
        <v>06143107971090</v>
      </c>
      <c r="D1065">
        <f t="shared" si="53"/>
        <v>14</v>
      </c>
      <c r="E1065" t="str">
        <f t="shared" si="54"/>
        <v>NIT</v>
      </c>
    </row>
    <row r="1066" spans="1:5" x14ac:dyDescent="0.25">
      <c r="A1066" t="s">
        <v>1531</v>
      </c>
      <c r="B1066" t="s">
        <v>1532</v>
      </c>
      <c r="C1066" t="str">
        <f>Tabla4[[#This Row],[NIT]]</f>
        <v>09031604801015</v>
      </c>
      <c r="D1066">
        <f t="shared" si="53"/>
        <v>14</v>
      </c>
      <c r="E1066" t="str">
        <f t="shared" si="54"/>
        <v>NIT</v>
      </c>
    </row>
    <row r="1067" spans="1:5" x14ac:dyDescent="0.25">
      <c r="A1067" t="s">
        <v>1533</v>
      </c>
      <c r="B1067" t="s">
        <v>1534</v>
      </c>
      <c r="C1067" t="str">
        <f>Tabla4[[#This Row],[NIT]]</f>
        <v>06141602931050</v>
      </c>
      <c r="D1067">
        <f t="shared" si="53"/>
        <v>14</v>
      </c>
      <c r="E1067" t="str">
        <f t="shared" si="54"/>
        <v>NIT</v>
      </c>
    </row>
    <row r="1068" spans="1:5" x14ac:dyDescent="0.25">
      <c r="A1068" t="s">
        <v>1535</v>
      </c>
      <c r="B1068" t="s">
        <v>1536</v>
      </c>
      <c r="C1068" t="str">
        <f>Tabla4[[#This Row],[NIT]]</f>
        <v>06142708791092</v>
      </c>
      <c r="D1068">
        <f t="shared" ref="D1068:D1131" si="55">LEN(C1068)</f>
        <v>14</v>
      </c>
      <c r="E1068" t="str">
        <f t="shared" si="54"/>
        <v>NIT</v>
      </c>
    </row>
    <row r="1069" spans="1:5" x14ac:dyDescent="0.25">
      <c r="A1069" t="s">
        <v>1537</v>
      </c>
      <c r="B1069" t="s">
        <v>1538</v>
      </c>
      <c r="C1069" t="str">
        <f>Tabla4[[#This Row],[NIT]]</f>
        <v>06140910811060</v>
      </c>
      <c r="D1069">
        <f t="shared" si="55"/>
        <v>14</v>
      </c>
      <c r="E1069" t="str">
        <f t="shared" ref="E1069:E1132" si="56">IF(D1069=14,"NIT",IF(D1069=9,"DUI"," "))</f>
        <v>NIT</v>
      </c>
    </row>
    <row r="1070" spans="1:5" x14ac:dyDescent="0.25">
      <c r="A1070" t="s">
        <v>1539</v>
      </c>
      <c r="B1070" t="s">
        <v>1540</v>
      </c>
      <c r="C1070" t="str">
        <f>Tabla4[[#This Row],[NIT]]</f>
        <v>12170701191011</v>
      </c>
      <c r="D1070">
        <f t="shared" si="55"/>
        <v>14</v>
      </c>
      <c r="E1070" t="str">
        <f t="shared" si="56"/>
        <v>NIT</v>
      </c>
    </row>
    <row r="1071" spans="1:5" x14ac:dyDescent="0.25">
      <c r="A1071" t="s">
        <v>128</v>
      </c>
      <c r="B1071" t="s">
        <v>1541</v>
      </c>
      <c r="C1071" t="str">
        <f>Tabla4[[#This Row],[NIT]]</f>
        <v>12172508931019</v>
      </c>
      <c r="D1071">
        <f t="shared" si="55"/>
        <v>14</v>
      </c>
      <c r="E1071" t="str">
        <f t="shared" si="56"/>
        <v>NIT</v>
      </c>
    </row>
    <row r="1072" spans="1:5" x14ac:dyDescent="0.25">
      <c r="A1072" t="s">
        <v>1542</v>
      </c>
      <c r="B1072" t="s">
        <v>1543</v>
      </c>
      <c r="C1072" t="str">
        <f>Tabla4[[#This Row],[NIT]]</f>
        <v>09031006711010</v>
      </c>
      <c r="D1072">
        <f t="shared" si="55"/>
        <v>14</v>
      </c>
      <c r="E1072" t="str">
        <f t="shared" si="56"/>
        <v>NIT</v>
      </c>
    </row>
    <row r="1073" spans="1:5" x14ac:dyDescent="0.25">
      <c r="A1073" t="s">
        <v>1544</v>
      </c>
      <c r="B1073" t="s">
        <v>1545</v>
      </c>
      <c r="C1073" t="str">
        <f>Tabla4[[#This Row],[NIT]]</f>
        <v>09030311711015</v>
      </c>
      <c r="D1073">
        <f t="shared" si="55"/>
        <v>14</v>
      </c>
      <c r="E1073" t="str">
        <f t="shared" si="56"/>
        <v>NIT</v>
      </c>
    </row>
    <row r="1074" spans="1:5" x14ac:dyDescent="0.25">
      <c r="A1074" t="s">
        <v>1546</v>
      </c>
      <c r="B1074" t="s">
        <v>1547</v>
      </c>
      <c r="C1074" t="str">
        <f>Tabla4[[#This Row],[NIT]]</f>
        <v>12173101051010</v>
      </c>
      <c r="D1074">
        <f t="shared" si="55"/>
        <v>14</v>
      </c>
      <c r="E1074" t="str">
        <f t="shared" si="56"/>
        <v>NIT</v>
      </c>
    </row>
    <row r="1075" spans="1:5" x14ac:dyDescent="0.25">
      <c r="A1075" t="s">
        <v>1548</v>
      </c>
      <c r="B1075" t="s">
        <v>1549</v>
      </c>
      <c r="C1075" t="str">
        <f>Tabla4[[#This Row],[NIT]]</f>
        <v>06141911891306</v>
      </c>
      <c r="D1075">
        <f t="shared" si="55"/>
        <v>14</v>
      </c>
      <c r="E1075" t="str">
        <f t="shared" si="56"/>
        <v>NIT</v>
      </c>
    </row>
    <row r="1076" spans="1:5" x14ac:dyDescent="0.25">
      <c r="A1076" t="s">
        <v>1550</v>
      </c>
      <c r="B1076" t="s">
        <v>1551</v>
      </c>
      <c r="C1076" t="str">
        <f>Tabla4[[#This Row],[NIT]]</f>
        <v>06140709360024</v>
      </c>
      <c r="D1076">
        <f t="shared" si="55"/>
        <v>14</v>
      </c>
      <c r="E1076" t="str">
        <f t="shared" si="56"/>
        <v>NIT</v>
      </c>
    </row>
    <row r="1077" spans="1:5" x14ac:dyDescent="0.25">
      <c r="A1077" t="s">
        <v>1552</v>
      </c>
      <c r="B1077" t="s">
        <v>1553</v>
      </c>
      <c r="C1077" t="str">
        <f>Tabla4[[#This Row],[NIT]]</f>
        <v>13071610671016</v>
      </c>
      <c r="D1077">
        <f t="shared" si="55"/>
        <v>14</v>
      </c>
      <c r="E1077" t="str">
        <f t="shared" si="56"/>
        <v>NIT</v>
      </c>
    </row>
    <row r="1078" spans="1:5" x14ac:dyDescent="0.25">
      <c r="A1078" t="s">
        <v>1554</v>
      </c>
      <c r="B1078" t="s">
        <v>1555</v>
      </c>
      <c r="C1078" t="str">
        <f>Tabla4[[#This Row],[NIT]]</f>
        <v>06140302891018</v>
      </c>
      <c r="D1078">
        <f t="shared" si="55"/>
        <v>14</v>
      </c>
      <c r="E1078" t="str">
        <f t="shared" si="56"/>
        <v>NIT</v>
      </c>
    </row>
    <row r="1079" spans="1:5" x14ac:dyDescent="0.25">
      <c r="A1079" t="s">
        <v>1556</v>
      </c>
      <c r="B1079" t="s">
        <v>1557</v>
      </c>
      <c r="C1079" t="str">
        <f>Tabla4[[#This Row],[NIT]]</f>
        <v>06142312610117</v>
      </c>
      <c r="D1079">
        <f t="shared" si="55"/>
        <v>14</v>
      </c>
      <c r="E1079" t="str">
        <f t="shared" si="56"/>
        <v>NIT</v>
      </c>
    </row>
    <row r="1080" spans="1:5" x14ac:dyDescent="0.25">
      <c r="A1080" t="s">
        <v>1558</v>
      </c>
      <c r="B1080" t="s">
        <v>1559</v>
      </c>
      <c r="C1080" t="str">
        <f>Tabla4[[#This Row],[NIT]]</f>
        <v>05120305630027</v>
      </c>
      <c r="D1080">
        <f t="shared" si="55"/>
        <v>14</v>
      </c>
      <c r="E1080" t="str">
        <f t="shared" si="56"/>
        <v>NIT</v>
      </c>
    </row>
    <row r="1081" spans="1:5" x14ac:dyDescent="0.25">
      <c r="A1081" t="s">
        <v>1560</v>
      </c>
      <c r="B1081" t="s">
        <v>1561</v>
      </c>
      <c r="C1081" t="str">
        <f>Tabla4[[#This Row],[NIT]]</f>
        <v>03151204610017</v>
      </c>
      <c r="D1081">
        <f t="shared" si="55"/>
        <v>14</v>
      </c>
      <c r="E1081" t="str">
        <f t="shared" si="56"/>
        <v>NIT</v>
      </c>
    </row>
    <row r="1082" spans="1:5" x14ac:dyDescent="0.25">
      <c r="A1082" t="s">
        <v>1562</v>
      </c>
      <c r="B1082" t="s">
        <v>1563</v>
      </c>
      <c r="C1082" t="str">
        <f>Tabla4[[#This Row],[NIT]]</f>
        <v>06141702660013</v>
      </c>
      <c r="D1082">
        <f t="shared" si="55"/>
        <v>14</v>
      </c>
      <c r="E1082" t="str">
        <f t="shared" si="56"/>
        <v>NIT</v>
      </c>
    </row>
    <row r="1083" spans="1:5" x14ac:dyDescent="0.25">
      <c r="A1083" t="s">
        <v>1564</v>
      </c>
      <c r="B1083" t="s">
        <v>1565</v>
      </c>
      <c r="C1083" t="str">
        <f>Tabla4[[#This Row],[NIT]]</f>
        <v>06121911931021</v>
      </c>
      <c r="D1083">
        <f t="shared" si="55"/>
        <v>14</v>
      </c>
      <c r="E1083" t="str">
        <f t="shared" si="56"/>
        <v>NIT</v>
      </c>
    </row>
    <row r="1084" spans="1:5" x14ac:dyDescent="0.25">
      <c r="A1084" t="s">
        <v>1566</v>
      </c>
      <c r="B1084" t="s">
        <v>1567</v>
      </c>
      <c r="C1084" t="str">
        <f>Tabla4[[#This Row],[NIT]]</f>
        <v>06142806901106</v>
      </c>
      <c r="D1084">
        <f t="shared" si="55"/>
        <v>14</v>
      </c>
      <c r="E1084" t="str">
        <f t="shared" si="56"/>
        <v>NIT</v>
      </c>
    </row>
    <row r="1085" spans="1:5" x14ac:dyDescent="0.25">
      <c r="A1085" t="s">
        <v>1568</v>
      </c>
      <c r="B1085" t="s">
        <v>1569</v>
      </c>
      <c r="C1085" t="str">
        <f>Tabla4[[#This Row],[NIT]]</f>
        <v>06142909941068</v>
      </c>
      <c r="D1085">
        <f t="shared" si="55"/>
        <v>14</v>
      </c>
      <c r="E1085" t="str">
        <f t="shared" si="56"/>
        <v>NIT</v>
      </c>
    </row>
    <row r="1086" spans="1:5" x14ac:dyDescent="0.25">
      <c r="A1086" t="s">
        <v>1570</v>
      </c>
      <c r="B1086" t="s">
        <v>1571</v>
      </c>
      <c r="C1086" t="str">
        <f>Tabla4[[#This Row],[NIT]]</f>
        <v>06140401791149</v>
      </c>
      <c r="D1086">
        <f t="shared" si="55"/>
        <v>14</v>
      </c>
      <c r="E1086" t="str">
        <f t="shared" si="56"/>
        <v>NIT</v>
      </c>
    </row>
    <row r="1087" spans="1:5" x14ac:dyDescent="0.25">
      <c r="A1087" t="s">
        <v>1572</v>
      </c>
      <c r="B1087" t="s">
        <v>1573</v>
      </c>
      <c r="C1087" t="str">
        <f>Tabla4[[#This Row],[NIT]]</f>
        <v>06141108001032</v>
      </c>
      <c r="D1087">
        <f t="shared" si="55"/>
        <v>14</v>
      </c>
      <c r="E1087" t="str">
        <f t="shared" si="56"/>
        <v>NIT</v>
      </c>
    </row>
    <row r="1088" spans="1:5" x14ac:dyDescent="0.25">
      <c r="A1088" t="s">
        <v>1574</v>
      </c>
      <c r="B1088" t="s">
        <v>1575</v>
      </c>
      <c r="C1088" t="str">
        <f>Tabla4[[#This Row],[NIT]]</f>
        <v>06142410901022</v>
      </c>
      <c r="D1088">
        <f t="shared" si="55"/>
        <v>14</v>
      </c>
      <c r="E1088" t="str">
        <f t="shared" si="56"/>
        <v>NIT</v>
      </c>
    </row>
    <row r="1089" spans="1:5" x14ac:dyDescent="0.25">
      <c r="A1089" t="s">
        <v>1576</v>
      </c>
      <c r="B1089" t="s">
        <v>1577</v>
      </c>
      <c r="C1089" t="str">
        <f>Tabla4[[#This Row],[NIT]]</f>
        <v>06140506011033</v>
      </c>
      <c r="D1089">
        <f t="shared" si="55"/>
        <v>14</v>
      </c>
      <c r="E1089" t="str">
        <f t="shared" si="56"/>
        <v>NIT</v>
      </c>
    </row>
    <row r="1090" spans="1:5" x14ac:dyDescent="0.25">
      <c r="A1090" t="s">
        <v>1578</v>
      </c>
      <c r="B1090" t="s">
        <v>1579</v>
      </c>
      <c r="C1090" t="str">
        <f>Tabla4[[#This Row],[NIT]]</f>
        <v>12171509881019</v>
      </c>
      <c r="D1090">
        <f t="shared" si="55"/>
        <v>14</v>
      </c>
      <c r="E1090" t="str">
        <f t="shared" si="56"/>
        <v>NIT</v>
      </c>
    </row>
    <row r="1091" spans="1:5" x14ac:dyDescent="0.25">
      <c r="A1091" t="s">
        <v>1580</v>
      </c>
      <c r="B1091" t="s">
        <v>1581</v>
      </c>
      <c r="C1091" t="str">
        <f>Tabla4[[#This Row],[NIT]]</f>
        <v>06142206710021</v>
      </c>
      <c r="D1091">
        <f t="shared" si="55"/>
        <v>14</v>
      </c>
      <c r="E1091" t="str">
        <f t="shared" si="56"/>
        <v>NIT</v>
      </c>
    </row>
    <row r="1092" spans="1:5" x14ac:dyDescent="0.25">
      <c r="A1092" t="s">
        <v>1582</v>
      </c>
      <c r="B1092" t="s">
        <v>1583</v>
      </c>
      <c r="C1092" t="str">
        <f>Tabla4[[#This Row],[NIT]]</f>
        <v>02101107660020</v>
      </c>
      <c r="D1092">
        <f t="shared" si="55"/>
        <v>14</v>
      </c>
      <c r="E1092" t="str">
        <f t="shared" si="56"/>
        <v>NIT</v>
      </c>
    </row>
    <row r="1093" spans="1:5" x14ac:dyDescent="0.25">
      <c r="A1093" t="s">
        <v>1584</v>
      </c>
      <c r="B1093" t="s">
        <v>1585</v>
      </c>
      <c r="C1093" t="str">
        <f>Tabla4[[#This Row],[NIT]]</f>
        <v>06140102961046</v>
      </c>
      <c r="D1093">
        <f t="shared" si="55"/>
        <v>14</v>
      </c>
      <c r="E1093" t="str">
        <f t="shared" si="56"/>
        <v>NIT</v>
      </c>
    </row>
    <row r="1094" spans="1:5" x14ac:dyDescent="0.25">
      <c r="A1094" t="s">
        <v>1586</v>
      </c>
      <c r="B1094" t="s">
        <v>1587</v>
      </c>
      <c r="C1094" t="str">
        <f>Tabla4[[#This Row],[NIT]]</f>
        <v>04162504710018</v>
      </c>
      <c r="D1094">
        <f t="shared" si="55"/>
        <v>14</v>
      </c>
      <c r="E1094" t="str">
        <f t="shared" si="56"/>
        <v>NIT</v>
      </c>
    </row>
    <row r="1095" spans="1:5" x14ac:dyDescent="0.25">
      <c r="A1095" t="s">
        <v>1588</v>
      </c>
      <c r="B1095" t="s">
        <v>1589</v>
      </c>
      <c r="C1095" t="str">
        <f>Tabla4[[#This Row],[NIT]]</f>
        <v>06142209141036</v>
      </c>
      <c r="D1095">
        <f t="shared" si="55"/>
        <v>14</v>
      </c>
      <c r="E1095" t="str">
        <f t="shared" si="56"/>
        <v>NIT</v>
      </c>
    </row>
    <row r="1096" spans="1:5" x14ac:dyDescent="0.25">
      <c r="A1096" t="s">
        <v>1590</v>
      </c>
      <c r="B1096" t="s">
        <v>1591</v>
      </c>
      <c r="C1096" t="str">
        <f>Tabla4[[#This Row],[NIT]]</f>
        <v>06141206780012</v>
      </c>
      <c r="D1096">
        <f t="shared" si="55"/>
        <v>14</v>
      </c>
      <c r="E1096" t="str">
        <f t="shared" si="56"/>
        <v>NIT</v>
      </c>
    </row>
    <row r="1097" spans="1:5" x14ac:dyDescent="0.25">
      <c r="A1097" t="s">
        <v>1592</v>
      </c>
      <c r="B1097" t="s">
        <v>1593</v>
      </c>
      <c r="C1097" t="str">
        <f>Tabla4[[#This Row],[NIT]]</f>
        <v>02132403841014</v>
      </c>
      <c r="D1097">
        <f t="shared" si="55"/>
        <v>14</v>
      </c>
      <c r="E1097" t="str">
        <f t="shared" si="56"/>
        <v>NIT</v>
      </c>
    </row>
    <row r="1098" spans="1:5" x14ac:dyDescent="0.25">
      <c r="A1098" t="s">
        <v>1594</v>
      </c>
      <c r="B1098" t="s">
        <v>1595</v>
      </c>
      <c r="C1098" t="str">
        <f>Tabla4[[#This Row],[NIT]]</f>
        <v>02102002931014</v>
      </c>
      <c r="D1098">
        <f t="shared" si="55"/>
        <v>14</v>
      </c>
      <c r="E1098" t="str">
        <f t="shared" si="56"/>
        <v>NIT</v>
      </c>
    </row>
    <row r="1099" spans="1:5" x14ac:dyDescent="0.25">
      <c r="A1099" t="s">
        <v>1596</v>
      </c>
      <c r="B1099" t="s">
        <v>1597</v>
      </c>
      <c r="C1099" t="str">
        <f>Tabla4[[#This Row],[NIT]]</f>
        <v>06141403861027</v>
      </c>
      <c r="D1099">
        <f t="shared" si="55"/>
        <v>14</v>
      </c>
      <c r="E1099" t="str">
        <f t="shared" si="56"/>
        <v>NIT</v>
      </c>
    </row>
    <row r="1100" spans="1:5" x14ac:dyDescent="0.25">
      <c r="A1100" t="s">
        <v>1598</v>
      </c>
      <c r="B1100" t="s">
        <v>1599</v>
      </c>
      <c r="C1100" t="str">
        <f>Tabla4[[#This Row],[NIT]]</f>
        <v>02101303981010</v>
      </c>
      <c r="D1100">
        <f t="shared" si="55"/>
        <v>14</v>
      </c>
      <c r="E1100" t="str">
        <f t="shared" si="56"/>
        <v>NIT</v>
      </c>
    </row>
    <row r="1101" spans="1:5" x14ac:dyDescent="0.25">
      <c r="A1101" t="s">
        <v>1600</v>
      </c>
      <c r="B1101" t="s">
        <v>1601</v>
      </c>
      <c r="C1101" t="str">
        <f>Tabla4[[#This Row],[NIT]]</f>
        <v>06143107921068</v>
      </c>
      <c r="D1101">
        <f t="shared" si="55"/>
        <v>14</v>
      </c>
      <c r="E1101" t="str">
        <f t="shared" si="56"/>
        <v>NIT</v>
      </c>
    </row>
    <row r="1102" spans="1:5" x14ac:dyDescent="0.25">
      <c r="A1102" t="s">
        <v>1602</v>
      </c>
      <c r="B1102" t="s">
        <v>1603</v>
      </c>
      <c r="C1102" t="str">
        <f>Tabla4[[#This Row],[NIT]]</f>
        <v>06141907740020</v>
      </c>
      <c r="D1102">
        <f t="shared" si="55"/>
        <v>14</v>
      </c>
      <c r="E1102" t="str">
        <f t="shared" si="56"/>
        <v>NIT</v>
      </c>
    </row>
    <row r="1103" spans="1:5" x14ac:dyDescent="0.25">
      <c r="A1103" t="s">
        <v>1459</v>
      </c>
      <c r="B1103" t="s">
        <v>1604</v>
      </c>
      <c r="C1103" t="str">
        <f>Tabla4[[#This Row],[NIT]]</f>
        <v>06142410141010</v>
      </c>
      <c r="D1103">
        <f t="shared" si="55"/>
        <v>14</v>
      </c>
      <c r="E1103" t="str">
        <f t="shared" si="56"/>
        <v>NIT</v>
      </c>
    </row>
    <row r="1104" spans="1:5" x14ac:dyDescent="0.25">
      <c r="A1104" t="s">
        <v>1605</v>
      </c>
      <c r="B1104" t="s">
        <v>1606</v>
      </c>
      <c r="C1104" t="str">
        <f>Tabla4[[#This Row],[NIT]]</f>
        <v>05010709151014</v>
      </c>
      <c r="D1104">
        <f t="shared" si="55"/>
        <v>14</v>
      </c>
      <c r="E1104" t="str">
        <f t="shared" si="56"/>
        <v>NIT</v>
      </c>
    </row>
    <row r="1105" spans="1:5" x14ac:dyDescent="0.25">
      <c r="A1105" t="s">
        <v>1607</v>
      </c>
      <c r="B1105" t="s">
        <v>1608</v>
      </c>
      <c r="C1105" t="str">
        <f>Tabla4[[#This Row],[NIT]]</f>
        <v>06142101230059</v>
      </c>
      <c r="D1105">
        <f t="shared" si="55"/>
        <v>14</v>
      </c>
      <c r="E1105" t="str">
        <f t="shared" si="56"/>
        <v>NIT</v>
      </c>
    </row>
    <row r="1106" spans="1:5" x14ac:dyDescent="0.25">
      <c r="A1106" t="s">
        <v>1609</v>
      </c>
      <c r="B1106" t="s">
        <v>1610</v>
      </c>
      <c r="C1106" t="str">
        <f>Tabla4[[#This Row],[NIT]]</f>
        <v>06140403981050</v>
      </c>
      <c r="D1106">
        <f t="shared" si="55"/>
        <v>14</v>
      </c>
      <c r="E1106" t="str">
        <f t="shared" si="56"/>
        <v>NIT</v>
      </c>
    </row>
    <row r="1107" spans="1:5" x14ac:dyDescent="0.25">
      <c r="A1107" t="s">
        <v>1611</v>
      </c>
      <c r="B1107" t="s">
        <v>1612</v>
      </c>
      <c r="C1107" t="str">
        <f>Tabla4[[#This Row],[NIT]]</f>
        <v>96003112961016</v>
      </c>
      <c r="D1107">
        <f t="shared" si="55"/>
        <v>14</v>
      </c>
      <c r="E1107" t="str">
        <f t="shared" si="56"/>
        <v>NIT</v>
      </c>
    </row>
    <row r="1108" spans="1:5" x14ac:dyDescent="0.25">
      <c r="A1108" t="s">
        <v>1613</v>
      </c>
      <c r="B1108" t="s">
        <v>1614</v>
      </c>
      <c r="C1108" t="str">
        <f>Tabla4[[#This Row],[NIT]]</f>
        <v>06143009830016</v>
      </c>
      <c r="D1108">
        <f t="shared" si="55"/>
        <v>14</v>
      </c>
      <c r="E1108" t="str">
        <f t="shared" si="56"/>
        <v>NIT</v>
      </c>
    </row>
    <row r="1109" spans="1:5" x14ac:dyDescent="0.25">
      <c r="A1109" t="s">
        <v>1615</v>
      </c>
      <c r="B1109" t="s">
        <v>1616</v>
      </c>
      <c r="C1109" t="str">
        <f>Tabla4[[#This Row],[NIT]]</f>
        <v>93931707091019</v>
      </c>
      <c r="D1109">
        <f t="shared" si="55"/>
        <v>14</v>
      </c>
      <c r="E1109" t="str">
        <f t="shared" si="56"/>
        <v>NIT</v>
      </c>
    </row>
    <row r="1110" spans="1:5" x14ac:dyDescent="0.25">
      <c r="A1110" t="s">
        <v>1617</v>
      </c>
      <c r="B1110" t="s">
        <v>1618</v>
      </c>
      <c r="C1110" t="str">
        <f>Tabla4[[#This Row],[NIT]]</f>
        <v>02101207920015</v>
      </c>
      <c r="D1110">
        <f t="shared" si="55"/>
        <v>14</v>
      </c>
      <c r="E1110" t="str">
        <f t="shared" si="56"/>
        <v>NIT</v>
      </c>
    </row>
    <row r="1111" spans="1:5" x14ac:dyDescent="0.25">
      <c r="A1111" t="s">
        <v>1619</v>
      </c>
      <c r="B1111" t="s">
        <v>1620</v>
      </c>
      <c r="C1111" t="str">
        <f>Tabla4[[#This Row],[NIT]]</f>
        <v>06141002981046</v>
      </c>
      <c r="D1111">
        <f t="shared" si="55"/>
        <v>14</v>
      </c>
      <c r="E1111" t="str">
        <f t="shared" si="56"/>
        <v>NIT</v>
      </c>
    </row>
    <row r="1112" spans="1:5" x14ac:dyDescent="0.25">
      <c r="A1112" t="s">
        <v>1621</v>
      </c>
      <c r="B1112" t="s">
        <v>1622</v>
      </c>
      <c r="C1112" t="str">
        <f>Tabla4[[#This Row],[NIT]]</f>
        <v>06142607001066</v>
      </c>
      <c r="D1112">
        <f t="shared" si="55"/>
        <v>14</v>
      </c>
      <c r="E1112" t="str">
        <f t="shared" si="56"/>
        <v>NIT</v>
      </c>
    </row>
    <row r="1113" spans="1:5" x14ac:dyDescent="0.25">
      <c r="A1113" t="s">
        <v>1623</v>
      </c>
      <c r="B1113" t="s">
        <v>1624</v>
      </c>
      <c r="C1113" t="str">
        <f>Tabla4[[#This Row],[NIT]]</f>
        <v>06140403981026</v>
      </c>
      <c r="D1113">
        <f t="shared" si="55"/>
        <v>14</v>
      </c>
      <c r="E1113" t="str">
        <f t="shared" si="56"/>
        <v>NIT</v>
      </c>
    </row>
    <row r="1114" spans="1:5" x14ac:dyDescent="0.25">
      <c r="A1114" t="s">
        <v>1625</v>
      </c>
      <c r="B1114" t="s">
        <v>1626</v>
      </c>
      <c r="C1114" t="str">
        <f>Tabla4[[#This Row],[NIT]]</f>
        <v>06142211901048</v>
      </c>
      <c r="D1114">
        <f t="shared" si="55"/>
        <v>14</v>
      </c>
      <c r="E1114" t="str">
        <f t="shared" si="56"/>
        <v>NIT</v>
      </c>
    </row>
    <row r="1115" spans="1:5" x14ac:dyDescent="0.25">
      <c r="A1115" t="s">
        <v>1627</v>
      </c>
      <c r="B1115" t="s">
        <v>1628</v>
      </c>
      <c r="C1115" t="str">
        <f>Tabla4[[#This Row],[NIT]]</f>
        <v>06140110660010</v>
      </c>
      <c r="D1115">
        <f t="shared" si="55"/>
        <v>14</v>
      </c>
      <c r="E1115" t="str">
        <f t="shared" si="56"/>
        <v>NIT</v>
      </c>
    </row>
    <row r="1116" spans="1:5" x14ac:dyDescent="0.25">
      <c r="A1116" t="s">
        <v>1629</v>
      </c>
      <c r="B1116" t="s">
        <v>1630</v>
      </c>
      <c r="C1116" t="str">
        <f>Tabla4[[#This Row],[NIT]]</f>
        <v>06142507530019</v>
      </c>
      <c r="D1116">
        <f t="shared" si="55"/>
        <v>14</v>
      </c>
      <c r="E1116" t="str">
        <f t="shared" si="56"/>
        <v>NIT</v>
      </c>
    </row>
    <row r="1117" spans="1:5" x14ac:dyDescent="0.25">
      <c r="A1117" t="s">
        <v>1631</v>
      </c>
      <c r="B1117" t="s">
        <v>1632</v>
      </c>
      <c r="C1117" t="str">
        <f>Tabla4[[#This Row],[NIT]]</f>
        <v>06142909161020</v>
      </c>
      <c r="D1117">
        <f t="shared" si="55"/>
        <v>14</v>
      </c>
      <c r="E1117" t="str">
        <f t="shared" si="56"/>
        <v>NIT</v>
      </c>
    </row>
    <row r="1118" spans="1:5" x14ac:dyDescent="0.25">
      <c r="A1118" t="s">
        <v>1633</v>
      </c>
      <c r="B1118" t="s">
        <v>1634</v>
      </c>
      <c r="C1118" t="str">
        <f>Tabla4[[#This Row],[NIT]]</f>
        <v>06142305971015</v>
      </c>
      <c r="D1118">
        <f t="shared" si="55"/>
        <v>14</v>
      </c>
      <c r="E1118" t="str">
        <f t="shared" si="56"/>
        <v>NIT</v>
      </c>
    </row>
    <row r="1119" spans="1:5" x14ac:dyDescent="0.25">
      <c r="A1119" t="s">
        <v>1635</v>
      </c>
      <c r="B1119" t="s">
        <v>1636</v>
      </c>
      <c r="C1119" t="str">
        <f>Tabla4[[#This Row],[NIT]]</f>
        <v>06141501850042</v>
      </c>
      <c r="D1119">
        <f t="shared" si="55"/>
        <v>14</v>
      </c>
      <c r="E1119" t="str">
        <f t="shared" si="56"/>
        <v>NIT</v>
      </c>
    </row>
    <row r="1120" spans="1:5" x14ac:dyDescent="0.25">
      <c r="A1120" t="s">
        <v>1637</v>
      </c>
      <c r="B1120" t="s">
        <v>1638</v>
      </c>
      <c r="C1120" t="str">
        <f>Tabla4[[#This Row],[NIT]]</f>
        <v>06140311991017</v>
      </c>
      <c r="D1120">
        <f t="shared" si="55"/>
        <v>14</v>
      </c>
      <c r="E1120" t="str">
        <f t="shared" si="56"/>
        <v>NIT</v>
      </c>
    </row>
    <row r="1121" spans="1:5" x14ac:dyDescent="0.25">
      <c r="A1121" t="s">
        <v>1639</v>
      </c>
      <c r="B1121" t="s">
        <v>1640</v>
      </c>
      <c r="C1121" t="str">
        <f>Tabla4[[#This Row],[NIT]]</f>
        <v>06142106041025</v>
      </c>
      <c r="D1121">
        <f t="shared" si="55"/>
        <v>14</v>
      </c>
      <c r="E1121" t="str">
        <f t="shared" si="56"/>
        <v>NIT</v>
      </c>
    </row>
    <row r="1122" spans="1:5" x14ac:dyDescent="0.25">
      <c r="A1122" t="s">
        <v>1641</v>
      </c>
      <c r="B1122" t="s">
        <v>1642</v>
      </c>
      <c r="C1122" t="str">
        <f>Tabla4[[#This Row],[NIT]]</f>
        <v>06141312530032</v>
      </c>
      <c r="D1122">
        <f t="shared" si="55"/>
        <v>14</v>
      </c>
      <c r="E1122" t="str">
        <f t="shared" si="56"/>
        <v>NIT</v>
      </c>
    </row>
    <row r="1123" spans="1:5" x14ac:dyDescent="0.25">
      <c r="A1123" t="s">
        <v>1643</v>
      </c>
      <c r="B1123" t="s">
        <v>1644</v>
      </c>
      <c r="C1123" t="str">
        <f>Tabla4[[#This Row],[NIT]]</f>
        <v>06141712931013</v>
      </c>
      <c r="D1123">
        <f t="shared" si="55"/>
        <v>14</v>
      </c>
      <c r="E1123" t="str">
        <f t="shared" si="56"/>
        <v>NIT</v>
      </c>
    </row>
    <row r="1124" spans="1:5" x14ac:dyDescent="0.25">
      <c r="A1124" t="s">
        <v>1645</v>
      </c>
      <c r="B1124" t="s">
        <v>1646</v>
      </c>
      <c r="C1124" t="str">
        <f>Tabla4[[#This Row],[NIT]]</f>
        <v>05110807031013</v>
      </c>
      <c r="D1124">
        <f t="shared" si="55"/>
        <v>14</v>
      </c>
      <c r="E1124" t="str">
        <f t="shared" si="56"/>
        <v>NIT</v>
      </c>
    </row>
    <row r="1125" spans="1:5" x14ac:dyDescent="0.25">
      <c r="A1125" t="s">
        <v>1647</v>
      </c>
      <c r="B1125" t="s">
        <v>1648</v>
      </c>
      <c r="C1125" t="str">
        <f>Tabla4[[#This Row],[NIT]]</f>
        <v>04310406390010</v>
      </c>
      <c r="D1125">
        <f t="shared" si="55"/>
        <v>14</v>
      </c>
      <c r="E1125" t="str">
        <f t="shared" si="56"/>
        <v>NIT</v>
      </c>
    </row>
    <row r="1126" spans="1:5" x14ac:dyDescent="0.25">
      <c r="A1126" t="s">
        <v>1649</v>
      </c>
      <c r="B1126" t="s">
        <v>1650</v>
      </c>
      <c r="C1126" t="str">
        <f>Tabla4[[#This Row],[NIT]]</f>
        <v>06140504061033</v>
      </c>
      <c r="D1126">
        <f t="shared" si="55"/>
        <v>14</v>
      </c>
      <c r="E1126" t="str">
        <f t="shared" si="56"/>
        <v>NIT</v>
      </c>
    </row>
    <row r="1127" spans="1:5" x14ac:dyDescent="0.25">
      <c r="A1127" t="s">
        <v>1651</v>
      </c>
      <c r="B1127" t="s">
        <v>1652</v>
      </c>
      <c r="C1127" t="str">
        <f>Tabla4[[#This Row],[NIT]]</f>
        <v>06141008041029</v>
      </c>
      <c r="D1127">
        <f t="shared" si="55"/>
        <v>14</v>
      </c>
      <c r="E1127" t="str">
        <f t="shared" si="56"/>
        <v>NIT</v>
      </c>
    </row>
    <row r="1128" spans="1:5" x14ac:dyDescent="0.25">
      <c r="A1128" t="s">
        <v>1653</v>
      </c>
      <c r="B1128" t="s">
        <v>1654</v>
      </c>
      <c r="C1128" t="str">
        <f>Tabla4[[#This Row],[NIT]]</f>
        <v>14131704701012</v>
      </c>
      <c r="D1128">
        <f t="shared" si="55"/>
        <v>14</v>
      </c>
      <c r="E1128" t="str">
        <f t="shared" si="56"/>
        <v>NIT</v>
      </c>
    </row>
    <row r="1129" spans="1:5" x14ac:dyDescent="0.25">
      <c r="A1129" t="s">
        <v>1655</v>
      </c>
      <c r="B1129" t="s">
        <v>1656</v>
      </c>
      <c r="C1129" t="str">
        <f>Tabla4[[#This Row],[NIT]]</f>
        <v>94833007031025</v>
      </c>
      <c r="D1129">
        <f t="shared" si="55"/>
        <v>14</v>
      </c>
      <c r="E1129" t="str">
        <f t="shared" si="56"/>
        <v>NIT</v>
      </c>
    </row>
    <row r="1130" spans="1:5" x14ac:dyDescent="0.25">
      <c r="A1130" t="s">
        <v>1657</v>
      </c>
      <c r="B1130" t="s">
        <v>1658</v>
      </c>
      <c r="C1130" t="str">
        <f>Tabla4[[#This Row],[NIT]]</f>
        <v>06142206041022</v>
      </c>
      <c r="D1130">
        <f t="shared" si="55"/>
        <v>14</v>
      </c>
      <c r="E1130" t="str">
        <f t="shared" si="56"/>
        <v>NIT</v>
      </c>
    </row>
    <row r="1131" spans="1:5" x14ac:dyDescent="0.25">
      <c r="A1131" t="s">
        <v>1659</v>
      </c>
      <c r="B1131" t="s">
        <v>1660</v>
      </c>
      <c r="C1131" t="str">
        <f>Tabla4[[#This Row],[NIT]]</f>
        <v>06140705011069</v>
      </c>
      <c r="D1131">
        <f t="shared" si="55"/>
        <v>14</v>
      </c>
      <c r="E1131" t="str">
        <f t="shared" si="56"/>
        <v>NIT</v>
      </c>
    </row>
    <row r="1132" spans="1:5" x14ac:dyDescent="0.25">
      <c r="A1132" t="s">
        <v>1661</v>
      </c>
      <c r="B1132" t="s">
        <v>1662</v>
      </c>
      <c r="C1132" t="str">
        <f>Tabla4[[#This Row],[NIT]]</f>
        <v>06141503001033</v>
      </c>
      <c r="D1132">
        <f t="shared" ref="D1132:D1195" si="57">LEN(C1132)</f>
        <v>14</v>
      </c>
      <c r="E1132" t="str">
        <f t="shared" si="56"/>
        <v>NIT</v>
      </c>
    </row>
    <row r="1133" spans="1:5" x14ac:dyDescent="0.25">
      <c r="A1133" t="s">
        <v>1663</v>
      </c>
      <c r="B1133" t="s">
        <v>1664</v>
      </c>
      <c r="C1133" t="str">
        <f>Tabla4[[#This Row],[NIT]]</f>
        <v>06142704850023</v>
      </c>
      <c r="D1133">
        <f t="shared" si="57"/>
        <v>14</v>
      </c>
      <c r="E1133" t="str">
        <f t="shared" ref="E1133:E1196" si="58">IF(D1133=14,"NIT",IF(D1133=9,"DUI"," "))</f>
        <v>NIT</v>
      </c>
    </row>
    <row r="1134" spans="1:5" x14ac:dyDescent="0.25">
      <c r="A1134" t="s">
        <v>1665</v>
      </c>
      <c r="B1134" t="s">
        <v>1666</v>
      </c>
      <c r="C1134" t="str">
        <f>Tabla4[[#This Row],[NIT]]</f>
        <v>06142407620011</v>
      </c>
      <c r="D1134">
        <f t="shared" si="57"/>
        <v>14</v>
      </c>
      <c r="E1134" t="str">
        <f t="shared" si="58"/>
        <v>NIT</v>
      </c>
    </row>
    <row r="1135" spans="1:5" x14ac:dyDescent="0.25">
      <c r="A1135" t="s">
        <v>1667</v>
      </c>
      <c r="B1135" t="s">
        <v>1668</v>
      </c>
      <c r="C1135" t="str">
        <f>Tabla4[[#This Row],[NIT]]</f>
        <v>06142312740013</v>
      </c>
      <c r="D1135">
        <f t="shared" si="57"/>
        <v>14</v>
      </c>
      <c r="E1135" t="str">
        <f t="shared" si="58"/>
        <v>NIT</v>
      </c>
    </row>
    <row r="1136" spans="1:5" x14ac:dyDescent="0.25">
      <c r="A1136" t="s">
        <v>1669</v>
      </c>
      <c r="B1136" t="s">
        <v>1670</v>
      </c>
      <c r="C1136" t="str">
        <f>Tabla4[[#This Row],[NIT]]</f>
        <v>06142003630018</v>
      </c>
      <c r="D1136">
        <f t="shared" si="57"/>
        <v>14</v>
      </c>
      <c r="E1136" t="str">
        <f t="shared" si="58"/>
        <v>NIT</v>
      </c>
    </row>
    <row r="1137" spans="1:5" x14ac:dyDescent="0.25">
      <c r="A1137" t="s">
        <v>1562</v>
      </c>
      <c r="B1137" t="s">
        <v>1671</v>
      </c>
      <c r="C1137" t="str">
        <f>Tabla4[[#This Row],[NIT]]</f>
        <v>06141702660013</v>
      </c>
      <c r="D1137">
        <f t="shared" si="57"/>
        <v>14</v>
      </c>
      <c r="E1137" t="str">
        <f t="shared" si="58"/>
        <v>NIT</v>
      </c>
    </row>
    <row r="1138" spans="1:5" x14ac:dyDescent="0.25">
      <c r="A1138" t="s">
        <v>1672</v>
      </c>
      <c r="B1138" t="s">
        <v>1673</v>
      </c>
      <c r="C1138" t="str">
        <f>Tabla4[[#This Row],[NIT]]</f>
        <v>06142910081021</v>
      </c>
      <c r="D1138">
        <f t="shared" si="57"/>
        <v>14</v>
      </c>
      <c r="E1138" t="str">
        <f t="shared" si="58"/>
        <v>NIT</v>
      </c>
    </row>
    <row r="1139" spans="1:5" x14ac:dyDescent="0.25">
      <c r="A1139" t="s">
        <v>1674</v>
      </c>
      <c r="B1139" t="s">
        <v>1675</v>
      </c>
      <c r="C1139" t="str">
        <f>Tabla4[[#This Row],[NIT]]</f>
        <v>06142302770010</v>
      </c>
      <c r="D1139">
        <f t="shared" si="57"/>
        <v>14</v>
      </c>
      <c r="E1139" t="str">
        <f t="shared" si="58"/>
        <v>NIT</v>
      </c>
    </row>
    <row r="1140" spans="1:5" x14ac:dyDescent="0.25">
      <c r="A1140" t="s">
        <v>1676</v>
      </c>
      <c r="B1140" t="s">
        <v>1677</v>
      </c>
      <c r="C1140" t="str">
        <f>Tabla4[[#This Row],[NIT]]</f>
        <v>05112904300016</v>
      </c>
      <c r="D1140">
        <f t="shared" si="57"/>
        <v>14</v>
      </c>
      <c r="E1140" t="str">
        <f t="shared" si="58"/>
        <v>NIT</v>
      </c>
    </row>
    <row r="1141" spans="1:5" x14ac:dyDescent="0.25">
      <c r="A1141" t="s">
        <v>1678</v>
      </c>
      <c r="B1141" t="s">
        <v>1679</v>
      </c>
      <c r="C1141" t="str">
        <f>Tabla4[[#This Row],[NIT]]</f>
        <v>06140209630014</v>
      </c>
      <c r="D1141">
        <f t="shared" si="57"/>
        <v>14</v>
      </c>
      <c r="E1141" t="str">
        <f t="shared" si="58"/>
        <v>NIT</v>
      </c>
    </row>
    <row r="1142" spans="1:5" x14ac:dyDescent="0.25">
      <c r="A1142" t="s">
        <v>1680</v>
      </c>
      <c r="B1142" t="s">
        <v>1681</v>
      </c>
      <c r="C1142" t="str">
        <f>Tabla4[[#This Row],[NIT]]</f>
        <v>05012603121011</v>
      </c>
      <c r="D1142">
        <f t="shared" si="57"/>
        <v>14</v>
      </c>
      <c r="E1142" t="str">
        <f t="shared" si="58"/>
        <v>NIT</v>
      </c>
    </row>
    <row r="1143" spans="1:5" x14ac:dyDescent="0.25">
      <c r="A1143" t="s">
        <v>1682</v>
      </c>
      <c r="B1143" t="s">
        <v>1683</v>
      </c>
      <c r="C1143" t="str">
        <f>Tabla4[[#This Row],[NIT]]</f>
        <v>13232807681025</v>
      </c>
      <c r="D1143">
        <f t="shared" si="57"/>
        <v>14</v>
      </c>
      <c r="E1143" t="str">
        <f t="shared" si="58"/>
        <v>NIT</v>
      </c>
    </row>
    <row r="1144" spans="1:5" x14ac:dyDescent="0.25">
      <c r="A1144" t="s">
        <v>1684</v>
      </c>
      <c r="B1144" t="s">
        <v>1685</v>
      </c>
      <c r="C1144" t="str">
        <f>Tabla4[[#This Row],[NIT]]</f>
        <v>02102101470013</v>
      </c>
      <c r="D1144">
        <f t="shared" si="57"/>
        <v>14</v>
      </c>
      <c r="E1144" t="str">
        <f t="shared" si="58"/>
        <v>NIT</v>
      </c>
    </row>
    <row r="1145" spans="1:5" x14ac:dyDescent="0.25">
      <c r="A1145" t="s">
        <v>1686</v>
      </c>
      <c r="B1145" t="s">
        <v>1687</v>
      </c>
      <c r="C1145" t="str">
        <f>Tabla4[[#This Row],[NIT]]</f>
        <v>06141706670050</v>
      </c>
      <c r="D1145">
        <f t="shared" si="57"/>
        <v>14</v>
      </c>
      <c r="E1145" t="str">
        <f t="shared" si="58"/>
        <v>NIT</v>
      </c>
    </row>
    <row r="1146" spans="1:5" x14ac:dyDescent="0.25">
      <c r="A1146" t="s">
        <v>1688</v>
      </c>
      <c r="B1146" t="s">
        <v>1689</v>
      </c>
      <c r="C1146" t="str">
        <f>Tabla4[[#This Row],[NIT]]</f>
        <v>06140512101010</v>
      </c>
      <c r="D1146">
        <f t="shared" si="57"/>
        <v>14</v>
      </c>
      <c r="E1146" t="str">
        <f t="shared" si="58"/>
        <v>NIT</v>
      </c>
    </row>
    <row r="1147" spans="1:5" x14ac:dyDescent="0.25">
      <c r="A1147" t="s">
        <v>1690</v>
      </c>
      <c r="B1147" t="s">
        <v>1691</v>
      </c>
      <c r="C1147" t="str">
        <f>Tabla4[[#This Row],[NIT]]</f>
        <v>06141301041076</v>
      </c>
      <c r="D1147">
        <f t="shared" si="57"/>
        <v>14</v>
      </c>
      <c r="E1147" t="str">
        <f t="shared" si="58"/>
        <v>NIT</v>
      </c>
    </row>
    <row r="1148" spans="1:5" x14ac:dyDescent="0.25">
      <c r="A1148" t="s">
        <v>1692</v>
      </c>
      <c r="B1148" t="s">
        <v>1693</v>
      </c>
      <c r="C1148" t="str">
        <f>Tabla4[[#This Row],[NIT]]</f>
        <v>94501104341010</v>
      </c>
      <c r="D1148">
        <f t="shared" si="57"/>
        <v>14</v>
      </c>
      <c r="E1148" t="str">
        <f t="shared" si="58"/>
        <v>NIT</v>
      </c>
    </row>
    <row r="1149" spans="1:5" x14ac:dyDescent="0.25">
      <c r="A1149" t="s">
        <v>1694</v>
      </c>
      <c r="B1149" t="s">
        <v>1695</v>
      </c>
      <c r="C1149" t="str">
        <f>Tabla4[[#This Row],[NIT]]</f>
        <v>06142606931019</v>
      </c>
      <c r="D1149">
        <f t="shared" si="57"/>
        <v>14</v>
      </c>
      <c r="E1149" t="str">
        <f t="shared" si="58"/>
        <v>NIT</v>
      </c>
    </row>
    <row r="1150" spans="1:5" x14ac:dyDescent="0.25">
      <c r="A1150" t="s">
        <v>1696</v>
      </c>
      <c r="B1150" t="s">
        <v>1697</v>
      </c>
      <c r="C1150" t="str">
        <f>Tabla4[[#This Row],[NIT]]</f>
        <v>06143006991022</v>
      </c>
      <c r="D1150">
        <f t="shared" si="57"/>
        <v>14</v>
      </c>
      <c r="E1150" t="str">
        <f t="shared" si="58"/>
        <v>NIT</v>
      </c>
    </row>
    <row r="1151" spans="1:5" x14ac:dyDescent="0.25">
      <c r="A1151" t="s">
        <v>1698</v>
      </c>
      <c r="B1151" t="s">
        <v>1699</v>
      </c>
      <c r="C1151" t="str">
        <f>Tabla4[[#This Row],[NIT]]</f>
        <v>06141910071011</v>
      </c>
      <c r="D1151">
        <f t="shared" si="57"/>
        <v>14</v>
      </c>
      <c r="E1151" t="str">
        <f t="shared" si="58"/>
        <v>NIT</v>
      </c>
    </row>
    <row r="1152" spans="1:5" x14ac:dyDescent="0.25">
      <c r="A1152" t="s">
        <v>1700</v>
      </c>
      <c r="B1152" t="s">
        <v>1701</v>
      </c>
      <c r="C1152" t="str">
        <f>Tabla4[[#This Row],[NIT]]</f>
        <v>06140411941017</v>
      </c>
      <c r="D1152">
        <f t="shared" si="57"/>
        <v>14</v>
      </c>
      <c r="E1152" t="str">
        <f t="shared" si="58"/>
        <v>NIT</v>
      </c>
    </row>
    <row r="1153" spans="1:5" x14ac:dyDescent="0.25">
      <c r="A1153" t="s">
        <v>1702</v>
      </c>
      <c r="B1153" t="s">
        <v>1703</v>
      </c>
      <c r="C1153" t="str">
        <f>Tabla4[[#This Row],[NIT]]</f>
        <v>05032006460017</v>
      </c>
      <c r="D1153">
        <f t="shared" si="57"/>
        <v>14</v>
      </c>
      <c r="E1153" t="str">
        <f t="shared" si="58"/>
        <v>NIT</v>
      </c>
    </row>
    <row r="1154" spans="1:5" x14ac:dyDescent="0.25">
      <c r="A1154" t="s">
        <v>1704</v>
      </c>
      <c r="B1154" t="s">
        <v>1705</v>
      </c>
      <c r="C1154" t="str">
        <f>Tabla4[[#This Row],[NIT]]</f>
        <v>06141011961015</v>
      </c>
      <c r="D1154">
        <f t="shared" si="57"/>
        <v>14</v>
      </c>
      <c r="E1154" t="str">
        <f t="shared" si="58"/>
        <v>NIT</v>
      </c>
    </row>
    <row r="1155" spans="1:5" x14ac:dyDescent="0.25">
      <c r="A1155" t="s">
        <v>1706</v>
      </c>
      <c r="B1155" t="s">
        <v>1707</v>
      </c>
      <c r="C1155" t="str">
        <f>Tabla4[[#This Row],[NIT]]</f>
        <v>06143108091026</v>
      </c>
      <c r="D1155">
        <f t="shared" si="57"/>
        <v>14</v>
      </c>
      <c r="E1155" t="str">
        <f t="shared" si="58"/>
        <v>NIT</v>
      </c>
    </row>
    <row r="1156" spans="1:5" x14ac:dyDescent="0.25">
      <c r="A1156" t="s">
        <v>1708</v>
      </c>
      <c r="B1156" t="s">
        <v>1709</v>
      </c>
      <c r="C1156" t="str">
        <f>Tabla4[[#This Row],[NIT]]</f>
        <v>06140602081093</v>
      </c>
      <c r="D1156">
        <f t="shared" si="57"/>
        <v>14</v>
      </c>
      <c r="E1156" t="str">
        <f t="shared" si="58"/>
        <v>NIT</v>
      </c>
    </row>
    <row r="1157" spans="1:5" x14ac:dyDescent="0.25">
      <c r="A1157" t="s">
        <v>1556</v>
      </c>
      <c r="B1157" t="s">
        <v>1710</v>
      </c>
      <c r="C1157" t="str">
        <f>Tabla4[[#This Row],[NIT]]</f>
        <v>06142312610117</v>
      </c>
      <c r="D1157">
        <f t="shared" si="57"/>
        <v>14</v>
      </c>
      <c r="E1157" t="str">
        <f t="shared" si="58"/>
        <v>NIT</v>
      </c>
    </row>
    <row r="1158" spans="1:5" x14ac:dyDescent="0.25">
      <c r="A1158" t="s">
        <v>1711</v>
      </c>
      <c r="B1158" t="s">
        <v>1712</v>
      </c>
      <c r="C1158" t="str">
        <f>Tabla4[[#This Row],[NIT]]</f>
        <v>06141710750019</v>
      </c>
      <c r="D1158">
        <f t="shared" si="57"/>
        <v>14</v>
      </c>
      <c r="E1158" t="str">
        <f t="shared" si="58"/>
        <v>NIT</v>
      </c>
    </row>
    <row r="1159" spans="1:5" x14ac:dyDescent="0.25">
      <c r="A1159" t="s">
        <v>1713</v>
      </c>
      <c r="B1159" t="s">
        <v>1714</v>
      </c>
      <c r="C1159" t="str">
        <f>Tabla4[[#This Row],[NIT]]</f>
        <v>06142002670010</v>
      </c>
      <c r="D1159">
        <f t="shared" si="57"/>
        <v>14</v>
      </c>
      <c r="E1159" t="str">
        <f t="shared" si="58"/>
        <v>NIT</v>
      </c>
    </row>
    <row r="1160" spans="1:5" x14ac:dyDescent="0.25">
      <c r="A1160" t="s">
        <v>1715</v>
      </c>
      <c r="B1160" t="s">
        <v>1716</v>
      </c>
      <c r="C1160" t="str">
        <f>Tabla4[[#This Row],[NIT]]</f>
        <v>06142803730056</v>
      </c>
      <c r="D1160">
        <f t="shared" si="57"/>
        <v>14</v>
      </c>
      <c r="E1160" t="str">
        <f t="shared" si="58"/>
        <v>NIT</v>
      </c>
    </row>
    <row r="1161" spans="1:5" x14ac:dyDescent="0.25">
      <c r="A1161" t="s">
        <v>1717</v>
      </c>
      <c r="B1161" t="s">
        <v>1718</v>
      </c>
      <c r="C1161" t="str">
        <f>Tabla4[[#This Row],[NIT]]</f>
        <v>06141411690013</v>
      </c>
      <c r="D1161">
        <f t="shared" si="57"/>
        <v>14</v>
      </c>
      <c r="E1161" t="str">
        <f t="shared" si="58"/>
        <v>NIT</v>
      </c>
    </row>
    <row r="1162" spans="1:5" x14ac:dyDescent="0.25">
      <c r="A1162" t="s">
        <v>1719</v>
      </c>
      <c r="B1162" t="s">
        <v>1720</v>
      </c>
      <c r="C1162" t="str">
        <f>Tabla4[[#This Row],[NIT]]</f>
        <v>06142212991016</v>
      </c>
      <c r="D1162">
        <f t="shared" si="57"/>
        <v>14</v>
      </c>
      <c r="E1162" t="str">
        <f t="shared" si="58"/>
        <v>NIT</v>
      </c>
    </row>
    <row r="1163" spans="1:5" x14ac:dyDescent="0.25">
      <c r="A1163" t="s">
        <v>1721</v>
      </c>
      <c r="B1163" t="s">
        <v>1722</v>
      </c>
      <c r="C1163" t="str">
        <f>Tabla4[[#This Row],[NIT]]</f>
        <v>06140512011037</v>
      </c>
      <c r="D1163">
        <f t="shared" si="57"/>
        <v>14</v>
      </c>
      <c r="E1163" t="str">
        <f t="shared" si="58"/>
        <v>NIT</v>
      </c>
    </row>
    <row r="1164" spans="1:5" x14ac:dyDescent="0.25">
      <c r="A1164" t="s">
        <v>1723</v>
      </c>
      <c r="B1164" t="s">
        <v>1724</v>
      </c>
      <c r="C1164" t="str">
        <f>Tabla4[[#This Row],[NIT]]</f>
        <v>06141612051016</v>
      </c>
      <c r="D1164">
        <f t="shared" si="57"/>
        <v>14</v>
      </c>
      <c r="E1164" t="str">
        <f t="shared" si="58"/>
        <v>NIT</v>
      </c>
    </row>
    <row r="1165" spans="1:5" x14ac:dyDescent="0.25">
      <c r="A1165" t="s">
        <v>1725</v>
      </c>
      <c r="B1165" t="s">
        <v>1726</v>
      </c>
      <c r="C1165" t="str">
        <f>Tabla4[[#This Row],[NIT]]</f>
        <v>08192503820019</v>
      </c>
      <c r="D1165">
        <f t="shared" si="57"/>
        <v>14</v>
      </c>
      <c r="E1165" t="str">
        <f t="shared" si="58"/>
        <v>NIT</v>
      </c>
    </row>
    <row r="1166" spans="1:5" x14ac:dyDescent="0.25">
      <c r="A1166" t="s">
        <v>1727</v>
      </c>
      <c r="B1166" t="s">
        <v>1728</v>
      </c>
      <c r="C1166" t="str">
        <f>Tabla4[[#This Row],[NIT]]</f>
        <v>06142105941014</v>
      </c>
      <c r="D1166">
        <f t="shared" si="57"/>
        <v>14</v>
      </c>
      <c r="E1166" t="str">
        <f t="shared" si="58"/>
        <v>NIT</v>
      </c>
    </row>
    <row r="1167" spans="1:5" x14ac:dyDescent="0.25">
      <c r="A1167" t="s">
        <v>1729</v>
      </c>
      <c r="B1167" t="s">
        <v>1730</v>
      </c>
      <c r="C1167" t="str">
        <f>Tabla4[[#This Row],[NIT]]</f>
        <v>06141703860034</v>
      </c>
      <c r="D1167">
        <f t="shared" si="57"/>
        <v>14</v>
      </c>
      <c r="E1167" t="str">
        <f t="shared" si="58"/>
        <v>NIT</v>
      </c>
    </row>
    <row r="1168" spans="1:5" x14ac:dyDescent="0.25">
      <c r="A1168" t="s">
        <v>1731</v>
      </c>
      <c r="B1168" t="s">
        <v>1732</v>
      </c>
      <c r="C1168" t="str">
        <f>Tabla4[[#This Row],[NIT]]</f>
        <v>06140311051065</v>
      </c>
      <c r="D1168">
        <f t="shared" si="57"/>
        <v>14</v>
      </c>
      <c r="E1168" t="str">
        <f t="shared" si="58"/>
        <v>NIT</v>
      </c>
    </row>
    <row r="1169" spans="1:5" x14ac:dyDescent="0.25">
      <c r="A1169" t="s">
        <v>1733</v>
      </c>
      <c r="B1169" t="s">
        <v>1734</v>
      </c>
      <c r="C1169" t="str">
        <f>Tabla4[[#This Row],[NIT]]</f>
        <v>02101911650019</v>
      </c>
      <c r="D1169">
        <f t="shared" si="57"/>
        <v>14</v>
      </c>
      <c r="E1169" t="str">
        <f t="shared" si="58"/>
        <v>NIT</v>
      </c>
    </row>
    <row r="1170" spans="1:5" x14ac:dyDescent="0.25">
      <c r="A1170" t="s">
        <v>1735</v>
      </c>
      <c r="B1170" t="s">
        <v>1736</v>
      </c>
      <c r="C1170" t="str">
        <f>Tabla4[[#This Row],[NIT]]</f>
        <v>12172905720010</v>
      </c>
      <c r="D1170">
        <f t="shared" si="57"/>
        <v>14</v>
      </c>
      <c r="E1170" t="str">
        <f t="shared" si="58"/>
        <v>NIT</v>
      </c>
    </row>
    <row r="1171" spans="1:5" x14ac:dyDescent="0.25">
      <c r="A1171" t="s">
        <v>1737</v>
      </c>
      <c r="B1171" t="s">
        <v>1738</v>
      </c>
      <c r="C1171" t="str">
        <f>Tabla4[[#This Row],[NIT]]</f>
        <v>01013107961010</v>
      </c>
      <c r="D1171">
        <f t="shared" si="57"/>
        <v>14</v>
      </c>
      <c r="E1171" t="str">
        <f t="shared" si="58"/>
        <v>NIT</v>
      </c>
    </row>
    <row r="1172" spans="1:5" x14ac:dyDescent="0.25">
      <c r="A1172" t="s">
        <v>1739</v>
      </c>
      <c r="B1172" t="s">
        <v>1740</v>
      </c>
      <c r="C1172" t="str">
        <f>Tabla4[[#This Row],[NIT]]</f>
        <v>02103101031013</v>
      </c>
      <c r="D1172">
        <f t="shared" si="57"/>
        <v>14</v>
      </c>
      <c r="E1172" t="str">
        <f t="shared" si="58"/>
        <v>NIT</v>
      </c>
    </row>
    <row r="1173" spans="1:5" x14ac:dyDescent="0.25">
      <c r="A1173" t="s">
        <v>1741</v>
      </c>
      <c r="B1173" t="s">
        <v>1742</v>
      </c>
      <c r="C1173" t="str">
        <f>Tabla4[[#This Row],[NIT]]</f>
        <v>06142008971073</v>
      </c>
      <c r="D1173">
        <f t="shared" si="57"/>
        <v>14</v>
      </c>
      <c r="E1173" t="str">
        <f t="shared" si="58"/>
        <v>NIT</v>
      </c>
    </row>
    <row r="1174" spans="1:5" x14ac:dyDescent="0.25">
      <c r="A1174" t="s">
        <v>1110</v>
      </c>
      <c r="B1174" t="s">
        <v>1743</v>
      </c>
      <c r="C1174" t="str">
        <f>Tabla4[[#This Row],[NIT]]</f>
        <v>06140907740020</v>
      </c>
      <c r="D1174">
        <f t="shared" si="57"/>
        <v>14</v>
      </c>
      <c r="E1174" t="str">
        <f t="shared" si="58"/>
        <v>NIT</v>
      </c>
    </row>
    <row r="1175" spans="1:5" x14ac:dyDescent="0.25">
      <c r="A1175" t="s">
        <v>1744</v>
      </c>
      <c r="B1175" t="s">
        <v>1745</v>
      </c>
      <c r="C1175" t="str">
        <f>Tabla4[[#This Row],[NIT]]</f>
        <v>06142008031062</v>
      </c>
      <c r="D1175">
        <f t="shared" si="57"/>
        <v>14</v>
      </c>
      <c r="E1175" t="str">
        <f t="shared" si="58"/>
        <v>NIT</v>
      </c>
    </row>
    <row r="1176" spans="1:5" x14ac:dyDescent="0.25">
      <c r="A1176" t="s">
        <v>1746</v>
      </c>
      <c r="B1176" t="s">
        <v>1747</v>
      </c>
      <c r="C1176" t="str">
        <f>Tabla4[[#This Row],[NIT]]</f>
        <v>06142506700010</v>
      </c>
      <c r="D1176">
        <f t="shared" si="57"/>
        <v>14</v>
      </c>
      <c r="E1176" t="str">
        <f t="shared" si="58"/>
        <v>NIT</v>
      </c>
    </row>
    <row r="1177" spans="1:5" x14ac:dyDescent="0.25">
      <c r="A1177" t="s">
        <v>1748</v>
      </c>
      <c r="B1177" t="s">
        <v>1749</v>
      </c>
      <c r="C1177" t="str">
        <f>Tabla4[[#This Row],[NIT]]</f>
        <v>06142811081036</v>
      </c>
      <c r="D1177">
        <f t="shared" si="57"/>
        <v>14</v>
      </c>
      <c r="E1177" t="str">
        <f t="shared" si="58"/>
        <v>NIT</v>
      </c>
    </row>
    <row r="1178" spans="1:5" x14ac:dyDescent="0.25">
      <c r="A1178" t="s">
        <v>1750</v>
      </c>
      <c r="B1178" t="s">
        <v>1751</v>
      </c>
      <c r="C1178" t="str">
        <f>Tabla4[[#This Row],[NIT]]</f>
        <v>06142811081044</v>
      </c>
      <c r="D1178">
        <f t="shared" si="57"/>
        <v>14</v>
      </c>
      <c r="E1178" t="str">
        <f t="shared" si="58"/>
        <v>NIT</v>
      </c>
    </row>
    <row r="1179" spans="1:5" x14ac:dyDescent="0.25">
      <c r="A1179" t="s">
        <v>1752</v>
      </c>
      <c r="B1179" t="s">
        <v>1753</v>
      </c>
      <c r="C1179" t="str">
        <f>Tabla4[[#This Row],[NIT]]</f>
        <v>06141605031034</v>
      </c>
      <c r="D1179">
        <f t="shared" si="57"/>
        <v>14</v>
      </c>
      <c r="E1179" t="str">
        <f t="shared" si="58"/>
        <v>NIT</v>
      </c>
    </row>
    <row r="1180" spans="1:5" x14ac:dyDescent="0.25">
      <c r="A1180" t="s">
        <v>1754</v>
      </c>
      <c r="B1180" t="s">
        <v>1755</v>
      </c>
      <c r="C1180" t="str">
        <f>Tabla4[[#This Row],[NIT]]</f>
        <v>06142001880020</v>
      </c>
      <c r="D1180">
        <f t="shared" si="57"/>
        <v>14</v>
      </c>
      <c r="E1180" t="str">
        <f t="shared" si="58"/>
        <v>NIT</v>
      </c>
    </row>
    <row r="1181" spans="1:5" x14ac:dyDescent="0.25">
      <c r="A1181" t="s">
        <v>1756</v>
      </c>
      <c r="B1181" t="s">
        <v>1757</v>
      </c>
      <c r="C1181" t="str">
        <f>Tabla4[[#This Row],[NIT]]</f>
        <v>06141207971019</v>
      </c>
      <c r="D1181">
        <f t="shared" si="57"/>
        <v>14</v>
      </c>
      <c r="E1181" t="str">
        <f t="shared" si="58"/>
        <v>NIT</v>
      </c>
    </row>
    <row r="1182" spans="1:5" x14ac:dyDescent="0.25">
      <c r="A1182" t="s">
        <v>1758</v>
      </c>
      <c r="B1182" t="s">
        <v>1759</v>
      </c>
      <c r="C1182" t="str">
        <f>Tabla4[[#This Row],[NIT]]</f>
        <v>06142701991029</v>
      </c>
      <c r="D1182">
        <f t="shared" si="57"/>
        <v>14</v>
      </c>
      <c r="E1182" t="str">
        <f t="shared" si="58"/>
        <v>NIT</v>
      </c>
    </row>
    <row r="1183" spans="1:5" x14ac:dyDescent="0.25">
      <c r="A1183" t="s">
        <v>1760</v>
      </c>
      <c r="B1183" t="s">
        <v>1761</v>
      </c>
      <c r="C1183" t="str">
        <f>Tabla4[[#This Row],[NIT]]</f>
        <v>06142406991033</v>
      </c>
      <c r="D1183">
        <f t="shared" si="57"/>
        <v>14</v>
      </c>
      <c r="E1183" t="str">
        <f t="shared" si="58"/>
        <v>NIT</v>
      </c>
    </row>
    <row r="1184" spans="1:5" x14ac:dyDescent="0.25">
      <c r="A1184" t="s">
        <v>1762</v>
      </c>
      <c r="B1184" t="s">
        <v>1763</v>
      </c>
      <c r="C1184" t="str">
        <f>Tabla4[[#This Row],[NIT]]</f>
        <v>06140710971054</v>
      </c>
      <c r="D1184">
        <f t="shared" si="57"/>
        <v>14</v>
      </c>
      <c r="E1184" t="str">
        <f t="shared" si="58"/>
        <v>NIT</v>
      </c>
    </row>
    <row r="1185" spans="1:5" x14ac:dyDescent="0.25">
      <c r="A1185" t="s">
        <v>1764</v>
      </c>
      <c r="B1185" t="s">
        <v>1765</v>
      </c>
      <c r="C1185" t="str">
        <f>Tabla4[[#This Row],[NIT]]</f>
        <v>06143005131038</v>
      </c>
      <c r="D1185">
        <f t="shared" si="57"/>
        <v>14</v>
      </c>
      <c r="E1185" t="str">
        <f t="shared" si="58"/>
        <v>NIT</v>
      </c>
    </row>
    <row r="1186" spans="1:5" x14ac:dyDescent="0.25">
      <c r="A1186" t="s">
        <v>1766</v>
      </c>
      <c r="B1186" t="s">
        <v>1767</v>
      </c>
      <c r="C1186" t="str">
        <f>Tabla4[[#This Row],[NIT]]</f>
        <v>12172705981028</v>
      </c>
      <c r="D1186">
        <f t="shared" si="57"/>
        <v>14</v>
      </c>
      <c r="E1186" t="str">
        <f t="shared" si="58"/>
        <v>NIT</v>
      </c>
    </row>
    <row r="1187" spans="1:5" x14ac:dyDescent="0.25">
      <c r="A1187" t="s">
        <v>1768</v>
      </c>
      <c r="B1187" t="s">
        <v>1769</v>
      </c>
      <c r="C1187" t="str">
        <f>Tabla4[[#This Row],[NIT]]</f>
        <v>06141305710012</v>
      </c>
      <c r="D1187">
        <f t="shared" si="57"/>
        <v>14</v>
      </c>
      <c r="E1187" t="str">
        <f t="shared" si="58"/>
        <v>NIT</v>
      </c>
    </row>
    <row r="1188" spans="1:5" x14ac:dyDescent="0.25">
      <c r="A1188" t="s">
        <v>1770</v>
      </c>
      <c r="B1188" t="s">
        <v>1771</v>
      </c>
      <c r="C1188" t="str">
        <f>Tabla4[[#This Row],[NIT]]</f>
        <v>06141112750024</v>
      </c>
      <c r="D1188">
        <f t="shared" si="57"/>
        <v>14</v>
      </c>
      <c r="E1188" t="str">
        <f t="shared" si="58"/>
        <v>NIT</v>
      </c>
    </row>
    <row r="1189" spans="1:5" x14ac:dyDescent="0.25">
      <c r="A1189" t="s">
        <v>1772</v>
      </c>
      <c r="B1189" t="s">
        <v>1773</v>
      </c>
      <c r="C1189" t="str">
        <f>Tabla4[[#This Row],[NIT]]</f>
        <v>11230501620018</v>
      </c>
      <c r="D1189">
        <f t="shared" si="57"/>
        <v>14</v>
      </c>
      <c r="E1189" t="str">
        <f t="shared" si="58"/>
        <v>NIT</v>
      </c>
    </row>
    <row r="1190" spans="1:5" x14ac:dyDescent="0.25">
      <c r="A1190" t="s">
        <v>1774</v>
      </c>
      <c r="B1190" t="s">
        <v>1775</v>
      </c>
      <c r="C1190" t="str">
        <f>Tabla4[[#This Row],[NIT]]</f>
        <v>06141002640017</v>
      </c>
      <c r="D1190">
        <f t="shared" si="57"/>
        <v>14</v>
      </c>
      <c r="E1190" t="str">
        <f t="shared" si="58"/>
        <v>NIT</v>
      </c>
    </row>
    <row r="1191" spans="1:5" x14ac:dyDescent="0.25">
      <c r="A1191" t="s">
        <v>1776</v>
      </c>
      <c r="B1191" t="s">
        <v>1777</v>
      </c>
      <c r="C1191" t="str">
        <f>Tabla4[[#This Row],[NIT]]</f>
        <v>06141401061015</v>
      </c>
      <c r="D1191">
        <f t="shared" si="57"/>
        <v>14</v>
      </c>
      <c r="E1191" t="str">
        <f t="shared" si="58"/>
        <v>NIT</v>
      </c>
    </row>
    <row r="1192" spans="1:5" x14ac:dyDescent="0.25">
      <c r="A1192" t="s">
        <v>1778</v>
      </c>
      <c r="B1192" t="s">
        <v>1779</v>
      </c>
      <c r="C1192" t="str">
        <f>Tabla4[[#This Row],[NIT]]</f>
        <v>94503110760017</v>
      </c>
      <c r="D1192">
        <f t="shared" si="57"/>
        <v>14</v>
      </c>
      <c r="E1192" t="str">
        <f t="shared" si="58"/>
        <v>NIT</v>
      </c>
    </row>
    <row r="1193" spans="1:5" x14ac:dyDescent="0.25">
      <c r="A1193" t="s">
        <v>1780</v>
      </c>
      <c r="B1193" t="s">
        <v>1781</v>
      </c>
      <c r="C1193" t="str">
        <f>Tabla4[[#This Row],[NIT]]</f>
        <v>06142709650012</v>
      </c>
      <c r="D1193">
        <f t="shared" si="57"/>
        <v>14</v>
      </c>
      <c r="E1193" t="str">
        <f t="shared" si="58"/>
        <v>NIT</v>
      </c>
    </row>
    <row r="1194" spans="1:5" x14ac:dyDescent="0.25">
      <c r="A1194" t="s">
        <v>1782</v>
      </c>
      <c r="B1194" t="s">
        <v>1783</v>
      </c>
      <c r="C1194" t="str">
        <f>Tabla4[[#This Row],[NIT]]</f>
        <v>06140806041040</v>
      </c>
      <c r="D1194">
        <f t="shared" si="57"/>
        <v>14</v>
      </c>
      <c r="E1194" t="str">
        <f t="shared" si="58"/>
        <v>NIT</v>
      </c>
    </row>
    <row r="1195" spans="1:5" x14ac:dyDescent="0.25">
      <c r="A1195" t="s">
        <v>1784</v>
      </c>
      <c r="B1195" t="s">
        <v>1785</v>
      </c>
      <c r="C1195" t="str">
        <f>Tabla4[[#This Row],[NIT]]</f>
        <v>02102006790012</v>
      </c>
      <c r="D1195">
        <f t="shared" si="57"/>
        <v>14</v>
      </c>
      <c r="E1195" t="str">
        <f t="shared" si="58"/>
        <v>NIT</v>
      </c>
    </row>
    <row r="1196" spans="1:5" x14ac:dyDescent="0.25">
      <c r="A1196" t="s">
        <v>1786</v>
      </c>
      <c r="B1196" t="s">
        <v>1787</v>
      </c>
      <c r="C1196" t="str">
        <f>Tabla4[[#This Row],[NIT]]</f>
        <v>06143101550016</v>
      </c>
      <c r="D1196">
        <f t="shared" ref="D1196:D1259" si="59">LEN(C1196)</f>
        <v>14</v>
      </c>
      <c r="E1196" t="str">
        <f t="shared" si="58"/>
        <v>NIT</v>
      </c>
    </row>
    <row r="1197" spans="1:5" x14ac:dyDescent="0.25">
      <c r="A1197" t="s">
        <v>1788</v>
      </c>
      <c r="B1197" t="s">
        <v>1789</v>
      </c>
      <c r="C1197" t="str">
        <f>Tabla4[[#This Row],[NIT]]</f>
        <v>06141703951079</v>
      </c>
      <c r="D1197">
        <f t="shared" si="59"/>
        <v>14</v>
      </c>
      <c r="E1197" t="str">
        <f t="shared" ref="E1197:E1260" si="60">IF(D1197=14,"NIT",IF(D1197=9,"DUI"," "))</f>
        <v>NIT</v>
      </c>
    </row>
    <row r="1198" spans="1:5" x14ac:dyDescent="0.25">
      <c r="A1198" t="s">
        <v>1790</v>
      </c>
      <c r="B1198" t="s">
        <v>1791</v>
      </c>
      <c r="C1198" t="str">
        <f>Tabla4[[#This Row],[NIT]]</f>
        <v>06143107071013</v>
      </c>
      <c r="D1198">
        <f t="shared" si="59"/>
        <v>14</v>
      </c>
      <c r="E1198" t="str">
        <f t="shared" si="60"/>
        <v>NIT</v>
      </c>
    </row>
    <row r="1199" spans="1:5" x14ac:dyDescent="0.25">
      <c r="A1199" t="s">
        <v>1792</v>
      </c>
      <c r="B1199" t="s">
        <v>1793</v>
      </c>
      <c r="C1199" t="str">
        <f>Tabla4[[#This Row],[NIT]]</f>
        <v>06142309131046</v>
      </c>
      <c r="D1199">
        <f t="shared" si="59"/>
        <v>14</v>
      </c>
      <c r="E1199" t="str">
        <f t="shared" si="60"/>
        <v>NIT</v>
      </c>
    </row>
    <row r="1200" spans="1:5" x14ac:dyDescent="0.25">
      <c r="A1200" t="s">
        <v>1794</v>
      </c>
      <c r="B1200" t="s">
        <v>1795</v>
      </c>
      <c r="C1200" t="str">
        <f>Tabla4[[#This Row],[NIT]]</f>
        <v>10101908720017</v>
      </c>
      <c r="D1200">
        <f t="shared" si="59"/>
        <v>14</v>
      </c>
      <c r="E1200" t="str">
        <f t="shared" si="60"/>
        <v>NIT</v>
      </c>
    </row>
    <row r="1201" spans="1:5" x14ac:dyDescent="0.25">
      <c r="A1201" t="s">
        <v>1796</v>
      </c>
      <c r="B1201" t="s">
        <v>1797</v>
      </c>
      <c r="C1201" t="str">
        <f>Tabla4[[#This Row],[NIT]]</f>
        <v>06140806720015</v>
      </c>
      <c r="D1201">
        <f t="shared" si="59"/>
        <v>14</v>
      </c>
      <c r="E1201" t="str">
        <f t="shared" si="60"/>
        <v>NIT</v>
      </c>
    </row>
    <row r="1202" spans="1:5" x14ac:dyDescent="0.25">
      <c r="A1202" t="s">
        <v>1798</v>
      </c>
      <c r="B1202" t="s">
        <v>1799</v>
      </c>
      <c r="C1202" t="str">
        <f>Tabla4[[#This Row],[NIT]]</f>
        <v>06141709940015</v>
      </c>
      <c r="D1202">
        <f t="shared" si="59"/>
        <v>14</v>
      </c>
      <c r="E1202" t="str">
        <f t="shared" si="60"/>
        <v>NIT</v>
      </c>
    </row>
    <row r="1203" spans="1:5" x14ac:dyDescent="0.25">
      <c r="A1203" t="s">
        <v>1800</v>
      </c>
      <c r="B1203" t="s">
        <v>1801</v>
      </c>
      <c r="C1203" t="str">
        <f>Tabla4[[#This Row],[NIT]]</f>
        <v>06140312931018</v>
      </c>
      <c r="D1203">
        <f t="shared" si="59"/>
        <v>14</v>
      </c>
      <c r="E1203" t="str">
        <f t="shared" si="60"/>
        <v>NIT</v>
      </c>
    </row>
    <row r="1204" spans="1:5" x14ac:dyDescent="0.25">
      <c r="A1204" t="s">
        <v>1802</v>
      </c>
      <c r="B1204" t="s">
        <v>1803</v>
      </c>
      <c r="C1204" t="str">
        <f>Tabla4[[#This Row],[NIT]]</f>
        <v>06142209111110</v>
      </c>
      <c r="D1204">
        <f t="shared" si="59"/>
        <v>14</v>
      </c>
      <c r="E1204" t="str">
        <f t="shared" si="60"/>
        <v>NIT</v>
      </c>
    </row>
    <row r="1205" spans="1:5" x14ac:dyDescent="0.25">
      <c r="A1205" t="s">
        <v>1804</v>
      </c>
      <c r="B1205" t="s">
        <v>1805</v>
      </c>
      <c r="C1205" t="str">
        <f>Tabla4[[#This Row],[NIT]]</f>
        <v>06140107740025</v>
      </c>
      <c r="D1205">
        <f t="shared" si="59"/>
        <v>14</v>
      </c>
      <c r="E1205" t="str">
        <f t="shared" si="60"/>
        <v>NIT</v>
      </c>
    </row>
    <row r="1206" spans="1:5" x14ac:dyDescent="0.25">
      <c r="A1206" t="s">
        <v>1806</v>
      </c>
      <c r="B1206" t="s">
        <v>1807</v>
      </c>
      <c r="C1206" t="str">
        <f>Tabla4[[#This Row],[NIT]]</f>
        <v>12171207911016</v>
      </c>
      <c r="D1206">
        <f t="shared" si="59"/>
        <v>14</v>
      </c>
      <c r="E1206" t="str">
        <f t="shared" si="60"/>
        <v>NIT</v>
      </c>
    </row>
    <row r="1207" spans="1:5" x14ac:dyDescent="0.25">
      <c r="A1207" t="s">
        <v>1808</v>
      </c>
      <c r="B1207" t="s">
        <v>1809</v>
      </c>
      <c r="C1207" t="str">
        <f>Tabla4[[#This Row],[NIT]]</f>
        <v>06142505941013</v>
      </c>
      <c r="D1207">
        <f t="shared" si="59"/>
        <v>14</v>
      </c>
      <c r="E1207" t="str">
        <f t="shared" si="60"/>
        <v>NIT</v>
      </c>
    </row>
    <row r="1208" spans="1:5" x14ac:dyDescent="0.25">
      <c r="A1208" t="s">
        <v>1810</v>
      </c>
      <c r="B1208" t="s">
        <v>1811</v>
      </c>
      <c r="C1208" t="str">
        <f>Tabla4[[#This Row],[NIT]]</f>
        <v>06142901350011</v>
      </c>
      <c r="D1208">
        <f t="shared" si="59"/>
        <v>14</v>
      </c>
      <c r="E1208" t="str">
        <f t="shared" si="60"/>
        <v>NIT</v>
      </c>
    </row>
    <row r="1209" spans="1:5" x14ac:dyDescent="0.25">
      <c r="A1209" t="s">
        <v>1812</v>
      </c>
      <c r="B1209" t="s">
        <v>1813</v>
      </c>
      <c r="C1209" t="str">
        <f>Tabla4[[#This Row],[NIT]]</f>
        <v>06141201101020</v>
      </c>
      <c r="D1209">
        <f t="shared" si="59"/>
        <v>14</v>
      </c>
      <c r="E1209" t="str">
        <f t="shared" si="60"/>
        <v>NIT</v>
      </c>
    </row>
    <row r="1210" spans="1:5" x14ac:dyDescent="0.25">
      <c r="A1210" t="s">
        <v>1814</v>
      </c>
      <c r="B1210" t="s">
        <v>1815</v>
      </c>
      <c r="C1210" t="str">
        <f>Tabla4[[#This Row],[NIT]]</f>
        <v>03060806911015</v>
      </c>
      <c r="D1210">
        <f t="shared" si="59"/>
        <v>14</v>
      </c>
      <c r="E1210" t="str">
        <f t="shared" si="60"/>
        <v>NIT</v>
      </c>
    </row>
    <row r="1211" spans="1:5" x14ac:dyDescent="0.25">
      <c r="A1211" t="s">
        <v>1816</v>
      </c>
      <c r="B1211" t="s">
        <v>1817</v>
      </c>
      <c r="C1211" t="str">
        <f>Tabla4[[#This Row],[NIT]]</f>
        <v>05110402951018</v>
      </c>
      <c r="D1211">
        <f t="shared" si="59"/>
        <v>14</v>
      </c>
      <c r="E1211" t="str">
        <f t="shared" si="60"/>
        <v>NIT</v>
      </c>
    </row>
    <row r="1212" spans="1:5" x14ac:dyDescent="0.25">
      <c r="A1212" t="s">
        <v>1818</v>
      </c>
      <c r="B1212" t="s">
        <v>1819</v>
      </c>
      <c r="C1212" t="str">
        <f>Tabla4[[#This Row],[NIT]]</f>
        <v>06141901961039</v>
      </c>
      <c r="D1212">
        <f t="shared" si="59"/>
        <v>14</v>
      </c>
      <c r="E1212" t="str">
        <f t="shared" si="60"/>
        <v>NIT</v>
      </c>
    </row>
    <row r="1213" spans="1:5" x14ac:dyDescent="0.25">
      <c r="A1213" t="s">
        <v>1820</v>
      </c>
      <c r="B1213" t="s">
        <v>1821</v>
      </c>
      <c r="C1213" t="str">
        <f>Tabla4[[#This Row],[NIT]]</f>
        <v>06143010901020</v>
      </c>
      <c r="D1213">
        <f t="shared" si="59"/>
        <v>14</v>
      </c>
      <c r="E1213" t="str">
        <f t="shared" si="60"/>
        <v>NIT</v>
      </c>
    </row>
    <row r="1214" spans="1:5" x14ac:dyDescent="0.25">
      <c r="A1214" t="s">
        <v>1822</v>
      </c>
      <c r="B1214" t="s">
        <v>1823</v>
      </c>
      <c r="C1214" t="str">
        <f>Tabla4[[#This Row],[NIT]]</f>
        <v>06142311600013</v>
      </c>
      <c r="D1214">
        <f t="shared" si="59"/>
        <v>14</v>
      </c>
      <c r="E1214" t="str">
        <f t="shared" si="60"/>
        <v>NIT</v>
      </c>
    </row>
    <row r="1215" spans="1:5" x14ac:dyDescent="0.25">
      <c r="A1215" t="s">
        <v>1824</v>
      </c>
      <c r="B1215" t="s">
        <v>1825</v>
      </c>
      <c r="C1215" t="str">
        <f>Tabla4[[#This Row],[NIT]]</f>
        <v>06141301921017</v>
      </c>
      <c r="D1215">
        <f t="shared" si="59"/>
        <v>14</v>
      </c>
      <c r="E1215" t="str">
        <f t="shared" si="60"/>
        <v>NIT</v>
      </c>
    </row>
    <row r="1216" spans="1:5" x14ac:dyDescent="0.25">
      <c r="A1216" t="s">
        <v>1826</v>
      </c>
      <c r="B1216" t="s">
        <v>1827</v>
      </c>
      <c r="C1216" t="str">
        <f>Tabla4[[#This Row],[NIT]]</f>
        <v>06140602031045</v>
      </c>
      <c r="D1216">
        <f t="shared" si="59"/>
        <v>14</v>
      </c>
      <c r="E1216" t="str">
        <f t="shared" si="60"/>
        <v>NIT</v>
      </c>
    </row>
    <row r="1217" spans="1:5" x14ac:dyDescent="0.25">
      <c r="A1217" t="s">
        <v>1828</v>
      </c>
      <c r="B1217" t="s">
        <v>1829</v>
      </c>
      <c r="C1217" t="str">
        <f>Tabla4[[#This Row],[NIT]]</f>
        <v>06141811941055</v>
      </c>
      <c r="D1217">
        <f t="shared" si="59"/>
        <v>14</v>
      </c>
      <c r="E1217" t="str">
        <f t="shared" si="60"/>
        <v>NIT</v>
      </c>
    </row>
    <row r="1218" spans="1:5" x14ac:dyDescent="0.25">
      <c r="A1218" t="s">
        <v>1830</v>
      </c>
      <c r="B1218" t="s">
        <v>1831</v>
      </c>
      <c r="C1218" t="str">
        <f>Tabla4[[#This Row],[NIT]]</f>
        <v>12172007951010</v>
      </c>
      <c r="D1218">
        <f t="shared" si="59"/>
        <v>14</v>
      </c>
      <c r="E1218" t="str">
        <f t="shared" si="60"/>
        <v>NIT</v>
      </c>
    </row>
    <row r="1219" spans="1:5" x14ac:dyDescent="0.25">
      <c r="A1219" t="s">
        <v>1832</v>
      </c>
      <c r="B1219" t="s">
        <v>1833</v>
      </c>
      <c r="C1219" t="str">
        <f>Tabla4[[#This Row],[NIT]]</f>
        <v>06141610921080</v>
      </c>
      <c r="D1219">
        <f t="shared" si="59"/>
        <v>14</v>
      </c>
      <c r="E1219" t="str">
        <f t="shared" si="60"/>
        <v>NIT</v>
      </c>
    </row>
    <row r="1220" spans="1:5" x14ac:dyDescent="0.25">
      <c r="A1220" t="s">
        <v>1834</v>
      </c>
      <c r="B1220" t="s">
        <v>1835</v>
      </c>
      <c r="C1220" t="str">
        <f>Tabla4[[#This Row],[NIT]]</f>
        <v>06140808011024</v>
      </c>
      <c r="D1220">
        <f t="shared" si="59"/>
        <v>14</v>
      </c>
      <c r="E1220" t="str">
        <f t="shared" si="60"/>
        <v>NIT</v>
      </c>
    </row>
    <row r="1221" spans="1:5" x14ac:dyDescent="0.25">
      <c r="A1221" t="s">
        <v>1836</v>
      </c>
      <c r="B1221" t="s">
        <v>1837</v>
      </c>
      <c r="C1221" t="str">
        <f>Tabla4[[#This Row],[NIT]]</f>
        <v>06141111941020</v>
      </c>
      <c r="D1221">
        <f t="shared" si="59"/>
        <v>14</v>
      </c>
      <c r="E1221" t="str">
        <f t="shared" si="60"/>
        <v>NIT</v>
      </c>
    </row>
    <row r="1222" spans="1:5" x14ac:dyDescent="0.25">
      <c r="A1222" t="s">
        <v>1838</v>
      </c>
      <c r="B1222" t="s">
        <v>1839</v>
      </c>
      <c r="C1222" t="str">
        <f>Tabla4[[#This Row],[NIT]]</f>
        <v>06171306750017</v>
      </c>
      <c r="D1222">
        <f t="shared" si="59"/>
        <v>14</v>
      </c>
      <c r="E1222" t="str">
        <f t="shared" si="60"/>
        <v>NIT</v>
      </c>
    </row>
    <row r="1223" spans="1:5" x14ac:dyDescent="0.25">
      <c r="A1223" t="s">
        <v>1840</v>
      </c>
      <c r="B1223" t="s">
        <v>1841</v>
      </c>
      <c r="C1223" t="str">
        <f>Tabla4[[#This Row],[NIT]]</f>
        <v>06141602780010</v>
      </c>
      <c r="D1223">
        <f t="shared" si="59"/>
        <v>14</v>
      </c>
      <c r="E1223" t="str">
        <f t="shared" si="60"/>
        <v>NIT</v>
      </c>
    </row>
    <row r="1224" spans="1:5" x14ac:dyDescent="0.25">
      <c r="A1224" t="s">
        <v>1842</v>
      </c>
      <c r="B1224" t="s">
        <v>1843</v>
      </c>
      <c r="C1224" t="str">
        <f>Tabla4[[#This Row],[NIT]]</f>
        <v>06143009941026</v>
      </c>
      <c r="D1224">
        <f t="shared" si="59"/>
        <v>14</v>
      </c>
      <c r="E1224" t="str">
        <f t="shared" si="60"/>
        <v>NIT</v>
      </c>
    </row>
    <row r="1225" spans="1:5" x14ac:dyDescent="0.25">
      <c r="A1225" t="s">
        <v>1844</v>
      </c>
      <c r="B1225" t="s">
        <v>1845</v>
      </c>
      <c r="C1225" t="str">
        <f>Tabla4[[#This Row],[NIT]]</f>
        <v>12022712731019</v>
      </c>
      <c r="D1225">
        <f t="shared" si="59"/>
        <v>14</v>
      </c>
      <c r="E1225" t="str">
        <f t="shared" si="60"/>
        <v>NIT</v>
      </c>
    </row>
    <row r="1226" spans="1:5" x14ac:dyDescent="0.25">
      <c r="A1226" t="s">
        <v>1846</v>
      </c>
      <c r="B1226" t="s">
        <v>1847</v>
      </c>
      <c r="C1226" t="str">
        <f>Tabla4[[#This Row],[NIT]]</f>
        <v>13220911520016</v>
      </c>
      <c r="D1226">
        <f t="shared" si="59"/>
        <v>14</v>
      </c>
      <c r="E1226" t="str">
        <f t="shared" si="60"/>
        <v>NIT</v>
      </c>
    </row>
    <row r="1227" spans="1:5" x14ac:dyDescent="0.25">
      <c r="A1227" t="s">
        <v>38</v>
      </c>
      <c r="B1227" t="s">
        <v>1848</v>
      </c>
      <c r="C1227" t="str">
        <f>Tabla4[[#This Row],[NIT]]</f>
        <v>06141703710012</v>
      </c>
      <c r="D1227">
        <f t="shared" si="59"/>
        <v>14</v>
      </c>
      <c r="E1227" t="str">
        <f t="shared" si="60"/>
        <v>NIT</v>
      </c>
    </row>
    <row r="1228" spans="1:5" x14ac:dyDescent="0.25">
      <c r="A1228" t="s">
        <v>1849</v>
      </c>
      <c r="B1228" t="s">
        <v>1850</v>
      </c>
      <c r="C1228" t="str">
        <f>Tabla4[[#This Row],[NIT]]</f>
        <v>95042411991012</v>
      </c>
      <c r="D1228">
        <f t="shared" si="59"/>
        <v>14</v>
      </c>
      <c r="E1228" t="str">
        <f t="shared" si="60"/>
        <v>NIT</v>
      </c>
    </row>
    <row r="1229" spans="1:5" x14ac:dyDescent="0.25">
      <c r="A1229" t="s">
        <v>1851</v>
      </c>
      <c r="B1229" t="s">
        <v>1852</v>
      </c>
      <c r="C1229" t="str">
        <f>Tabla4[[#This Row],[NIT]]</f>
        <v>06141502770029</v>
      </c>
      <c r="D1229">
        <f t="shared" si="59"/>
        <v>14</v>
      </c>
      <c r="E1229" t="str">
        <f t="shared" si="60"/>
        <v>NIT</v>
      </c>
    </row>
    <row r="1230" spans="1:5" x14ac:dyDescent="0.25">
      <c r="A1230" t="s">
        <v>1853</v>
      </c>
      <c r="B1230" t="s">
        <v>1854</v>
      </c>
      <c r="C1230" t="str">
        <f>Tabla4[[#This Row],[NIT]]</f>
        <v>06143107981052</v>
      </c>
      <c r="D1230">
        <f t="shared" si="59"/>
        <v>14</v>
      </c>
      <c r="E1230" t="str">
        <f t="shared" si="60"/>
        <v>NIT</v>
      </c>
    </row>
    <row r="1231" spans="1:5" x14ac:dyDescent="0.25">
      <c r="A1231" t="s">
        <v>1855</v>
      </c>
      <c r="B1231" t="s">
        <v>1856</v>
      </c>
      <c r="C1231" t="str">
        <f>Tabla4[[#This Row],[NIT]]</f>
        <v>06141711051010</v>
      </c>
      <c r="D1231">
        <f t="shared" si="59"/>
        <v>14</v>
      </c>
      <c r="E1231" t="str">
        <f t="shared" si="60"/>
        <v>NIT</v>
      </c>
    </row>
    <row r="1232" spans="1:5" x14ac:dyDescent="0.25">
      <c r="A1232" t="s">
        <v>1857</v>
      </c>
      <c r="B1232" t="s">
        <v>1858</v>
      </c>
      <c r="C1232" t="str">
        <f>Tabla4[[#This Row],[NIT]]</f>
        <v>06142803941018</v>
      </c>
      <c r="D1232">
        <f t="shared" si="59"/>
        <v>14</v>
      </c>
      <c r="E1232" t="str">
        <f t="shared" si="60"/>
        <v>NIT</v>
      </c>
    </row>
    <row r="1233" spans="1:5" x14ac:dyDescent="0.25">
      <c r="A1233" t="s">
        <v>1399</v>
      </c>
      <c r="B1233" t="s">
        <v>1859</v>
      </c>
      <c r="C1233" t="str">
        <f>Tabla4[[#This Row],[NIT]]</f>
        <v>06140812610145</v>
      </c>
      <c r="D1233">
        <f t="shared" si="59"/>
        <v>14</v>
      </c>
      <c r="E1233" t="str">
        <f t="shared" si="60"/>
        <v>NIT</v>
      </c>
    </row>
    <row r="1234" spans="1:5" x14ac:dyDescent="0.25">
      <c r="A1234" t="s">
        <v>1860</v>
      </c>
      <c r="B1234" t="s">
        <v>1861</v>
      </c>
      <c r="C1234" t="str">
        <f>Tabla4[[#This Row],[NIT]]</f>
        <v>94502402991015</v>
      </c>
      <c r="D1234">
        <f t="shared" si="59"/>
        <v>14</v>
      </c>
      <c r="E1234" t="str">
        <f t="shared" si="60"/>
        <v>NIT</v>
      </c>
    </row>
    <row r="1235" spans="1:5" x14ac:dyDescent="0.25">
      <c r="A1235" t="s">
        <v>1862</v>
      </c>
      <c r="B1235" t="s">
        <v>1863</v>
      </c>
      <c r="C1235" t="str">
        <f>Tabla4[[#This Row],[NIT]]</f>
        <v>06142810700049</v>
      </c>
      <c r="D1235">
        <f t="shared" si="59"/>
        <v>14</v>
      </c>
      <c r="E1235" t="str">
        <f t="shared" si="60"/>
        <v>NIT</v>
      </c>
    </row>
    <row r="1236" spans="1:5" x14ac:dyDescent="0.25">
      <c r="A1236" t="s">
        <v>1864</v>
      </c>
      <c r="B1236" t="s">
        <v>1865</v>
      </c>
      <c r="C1236" t="str">
        <f>Tabla4[[#This Row],[NIT]]</f>
        <v>06141403071042</v>
      </c>
      <c r="D1236">
        <f t="shared" si="59"/>
        <v>14</v>
      </c>
      <c r="E1236" t="str">
        <f t="shared" si="60"/>
        <v>NIT</v>
      </c>
    </row>
    <row r="1237" spans="1:5" x14ac:dyDescent="0.25">
      <c r="A1237" t="s">
        <v>1866</v>
      </c>
      <c r="B1237" t="s">
        <v>1867</v>
      </c>
      <c r="C1237" t="str">
        <f>Tabla4[[#This Row],[NIT]]</f>
        <v>06012408860016</v>
      </c>
      <c r="D1237">
        <f t="shared" si="59"/>
        <v>14</v>
      </c>
      <c r="E1237" t="str">
        <f t="shared" si="60"/>
        <v>NIT</v>
      </c>
    </row>
    <row r="1238" spans="1:5" x14ac:dyDescent="0.25">
      <c r="A1238" t="s">
        <v>1868</v>
      </c>
      <c r="B1238" t="s">
        <v>1869</v>
      </c>
      <c r="C1238" t="str">
        <f>Tabla4[[#This Row],[NIT]]</f>
        <v>07021006440012</v>
      </c>
      <c r="D1238">
        <f t="shared" si="59"/>
        <v>14</v>
      </c>
      <c r="E1238" t="str">
        <f t="shared" si="60"/>
        <v>NIT</v>
      </c>
    </row>
    <row r="1239" spans="1:5" x14ac:dyDescent="0.25">
      <c r="A1239" t="s">
        <v>1870</v>
      </c>
      <c r="B1239" t="s">
        <v>1871</v>
      </c>
      <c r="C1239" t="str">
        <f>Tabla4[[#This Row],[NIT]]</f>
        <v>11040205431016</v>
      </c>
      <c r="D1239">
        <f t="shared" si="59"/>
        <v>14</v>
      </c>
      <c r="E1239" t="str">
        <f t="shared" si="60"/>
        <v>NIT</v>
      </c>
    </row>
    <row r="1240" spans="1:5" x14ac:dyDescent="0.25">
      <c r="A1240" t="s">
        <v>1872</v>
      </c>
      <c r="B1240" t="s">
        <v>1873</v>
      </c>
      <c r="C1240" t="str">
        <f>Tabla4[[#This Row],[NIT]]</f>
        <v>09031601440013</v>
      </c>
      <c r="D1240">
        <f t="shared" si="59"/>
        <v>14</v>
      </c>
      <c r="E1240" t="str">
        <f t="shared" si="60"/>
        <v>NIT</v>
      </c>
    </row>
    <row r="1241" spans="1:5" x14ac:dyDescent="0.25">
      <c r="A1241" t="s">
        <v>1874</v>
      </c>
      <c r="B1241" t="s">
        <v>1875</v>
      </c>
      <c r="C1241" t="str">
        <f>Tabla4[[#This Row],[NIT]]</f>
        <v>04160703860018</v>
      </c>
      <c r="D1241">
        <f t="shared" si="59"/>
        <v>14</v>
      </c>
      <c r="E1241" t="str">
        <f t="shared" si="60"/>
        <v>NIT</v>
      </c>
    </row>
    <row r="1242" spans="1:5" x14ac:dyDescent="0.25">
      <c r="A1242" t="s">
        <v>1876</v>
      </c>
      <c r="B1242" t="s">
        <v>1877</v>
      </c>
      <c r="C1242" t="str">
        <f>Tabla4[[#This Row],[NIT]]</f>
        <v>08051812861010</v>
      </c>
      <c r="D1242">
        <f t="shared" si="59"/>
        <v>14</v>
      </c>
      <c r="E1242" t="str">
        <f t="shared" si="60"/>
        <v>NIT</v>
      </c>
    </row>
    <row r="1243" spans="1:5" x14ac:dyDescent="0.25">
      <c r="A1243" t="s">
        <v>1878</v>
      </c>
      <c r="B1243" t="s">
        <v>1879</v>
      </c>
      <c r="C1243" t="str">
        <f>Tabla4[[#This Row],[NIT]]</f>
        <v>13191111531012</v>
      </c>
      <c r="D1243">
        <f t="shared" si="59"/>
        <v>14</v>
      </c>
      <c r="E1243" t="str">
        <f t="shared" si="60"/>
        <v>NIT</v>
      </c>
    </row>
    <row r="1244" spans="1:5" x14ac:dyDescent="0.25">
      <c r="A1244" t="s">
        <v>1880</v>
      </c>
      <c r="B1244" t="s">
        <v>1881</v>
      </c>
      <c r="C1244" t="str">
        <f>Tabla4[[#This Row],[NIT]]</f>
        <v>06132202530012</v>
      </c>
      <c r="D1244">
        <f t="shared" si="59"/>
        <v>14</v>
      </c>
      <c r="E1244" t="str">
        <f t="shared" si="60"/>
        <v>NIT</v>
      </c>
    </row>
    <row r="1245" spans="1:5" x14ac:dyDescent="0.25">
      <c r="A1245" t="s">
        <v>1882</v>
      </c>
      <c r="B1245" t="s">
        <v>1883</v>
      </c>
      <c r="C1245" t="str">
        <f>Tabla4[[#This Row],[NIT]]</f>
        <v>12170610440041</v>
      </c>
      <c r="D1245">
        <f t="shared" si="59"/>
        <v>14</v>
      </c>
      <c r="E1245" t="str">
        <f t="shared" si="60"/>
        <v>NIT</v>
      </c>
    </row>
    <row r="1246" spans="1:5" x14ac:dyDescent="0.25">
      <c r="A1246" t="s">
        <v>1884</v>
      </c>
      <c r="B1246" t="s">
        <v>1885</v>
      </c>
      <c r="C1246" t="str">
        <f>Tabla4[[#This Row],[NIT]]</f>
        <v>08162306431012</v>
      </c>
      <c r="D1246">
        <f t="shared" si="59"/>
        <v>14</v>
      </c>
      <c r="E1246" t="str">
        <f t="shared" si="60"/>
        <v>NIT</v>
      </c>
    </row>
    <row r="1247" spans="1:5" x14ac:dyDescent="0.25">
      <c r="A1247" t="s">
        <v>1886</v>
      </c>
      <c r="B1247" t="s">
        <v>1887</v>
      </c>
      <c r="C1247" t="str">
        <f>Tabla4[[#This Row],[NIT]]</f>
        <v>10091404430018</v>
      </c>
      <c r="D1247">
        <f t="shared" si="59"/>
        <v>14</v>
      </c>
      <c r="E1247" t="str">
        <f t="shared" si="60"/>
        <v>NIT</v>
      </c>
    </row>
    <row r="1248" spans="1:5" x14ac:dyDescent="0.25">
      <c r="A1248" t="s">
        <v>1888</v>
      </c>
      <c r="B1248" t="s">
        <v>1889</v>
      </c>
      <c r="C1248" t="str">
        <f>Tabla4[[#This Row],[NIT]]</f>
        <v>10100703430043</v>
      </c>
      <c r="D1248">
        <f t="shared" si="59"/>
        <v>14</v>
      </c>
      <c r="E1248" t="str">
        <f t="shared" si="60"/>
        <v>NIT</v>
      </c>
    </row>
    <row r="1249" spans="1:5" x14ac:dyDescent="0.25">
      <c r="A1249" t="s">
        <v>1890</v>
      </c>
      <c r="B1249" t="s">
        <v>1891</v>
      </c>
      <c r="C1249" t="str">
        <f>Tabla4[[#This Row],[NIT]]</f>
        <v>11212301441010</v>
      </c>
      <c r="D1249">
        <f t="shared" si="59"/>
        <v>14</v>
      </c>
      <c r="E1249" t="str">
        <f t="shared" si="60"/>
        <v>NIT</v>
      </c>
    </row>
    <row r="1250" spans="1:5" x14ac:dyDescent="0.25">
      <c r="A1250" t="s">
        <v>1892</v>
      </c>
      <c r="B1250" t="s">
        <v>1893</v>
      </c>
      <c r="C1250" t="str">
        <f>Tabla4[[#This Row],[NIT]]</f>
        <v>08192106421019</v>
      </c>
      <c r="D1250">
        <f t="shared" si="59"/>
        <v>14</v>
      </c>
      <c r="E1250" t="str">
        <f t="shared" si="60"/>
        <v>NIT</v>
      </c>
    </row>
    <row r="1251" spans="1:5" x14ac:dyDescent="0.25">
      <c r="A1251" t="s">
        <v>1894</v>
      </c>
      <c r="B1251" t="s">
        <v>1895</v>
      </c>
      <c r="C1251" t="str">
        <f>Tabla4[[#This Row],[NIT]]</f>
        <v>03150609420028</v>
      </c>
      <c r="D1251">
        <f t="shared" si="59"/>
        <v>14</v>
      </c>
      <c r="E1251" t="str">
        <f t="shared" si="60"/>
        <v>NIT</v>
      </c>
    </row>
    <row r="1252" spans="1:5" x14ac:dyDescent="0.25">
      <c r="A1252" t="s">
        <v>1896</v>
      </c>
      <c r="B1252" t="s">
        <v>1897</v>
      </c>
      <c r="C1252" t="str">
        <f>Tabla4[[#This Row],[NIT]]</f>
        <v>14161812650013</v>
      </c>
      <c r="D1252">
        <f t="shared" si="59"/>
        <v>14</v>
      </c>
      <c r="E1252" t="str">
        <f t="shared" si="60"/>
        <v>NIT</v>
      </c>
    </row>
    <row r="1253" spans="1:5" x14ac:dyDescent="0.25">
      <c r="A1253" t="s">
        <v>1898</v>
      </c>
      <c r="B1253" t="s">
        <v>1899</v>
      </c>
      <c r="C1253" t="str">
        <f>Tabla4[[#This Row],[NIT]]</f>
        <v>06181805431012</v>
      </c>
      <c r="D1253">
        <f t="shared" si="59"/>
        <v>14</v>
      </c>
      <c r="E1253" t="str">
        <f t="shared" si="60"/>
        <v>NIT</v>
      </c>
    </row>
    <row r="1254" spans="1:5" x14ac:dyDescent="0.25">
      <c r="A1254" t="s">
        <v>1900</v>
      </c>
      <c r="B1254" t="s">
        <v>1901</v>
      </c>
      <c r="C1254" t="str">
        <f>Tabla4[[#This Row],[NIT]]</f>
        <v>11232506431018</v>
      </c>
      <c r="D1254">
        <f t="shared" si="59"/>
        <v>14</v>
      </c>
      <c r="E1254" t="str">
        <f t="shared" si="60"/>
        <v>NIT</v>
      </c>
    </row>
    <row r="1255" spans="1:5" x14ac:dyDescent="0.25">
      <c r="A1255" t="s">
        <v>1902</v>
      </c>
      <c r="B1255" t="s">
        <v>1903</v>
      </c>
      <c r="C1255" t="str">
        <f>Tabla4[[#This Row],[NIT]]</f>
        <v>08210103421016</v>
      </c>
      <c r="D1255">
        <f t="shared" si="59"/>
        <v>14</v>
      </c>
      <c r="E1255" t="str">
        <f t="shared" si="60"/>
        <v>NIT</v>
      </c>
    </row>
    <row r="1256" spans="1:5" x14ac:dyDescent="0.25">
      <c r="A1256" t="s">
        <v>1904</v>
      </c>
      <c r="B1256" t="s">
        <v>1905</v>
      </c>
      <c r="C1256" t="str">
        <f>Tabla4[[#This Row],[NIT]]</f>
        <v>06140612911116</v>
      </c>
      <c r="D1256">
        <f t="shared" si="59"/>
        <v>14</v>
      </c>
      <c r="E1256" t="str">
        <f t="shared" si="60"/>
        <v>NIT</v>
      </c>
    </row>
    <row r="1257" spans="1:5" x14ac:dyDescent="0.25">
      <c r="A1257" t="s">
        <v>1906</v>
      </c>
      <c r="B1257" t="s">
        <v>1907</v>
      </c>
      <c r="C1257" t="str">
        <f>Tabla4[[#This Row],[NIT]]</f>
        <v>04071005610018</v>
      </c>
      <c r="D1257">
        <f t="shared" si="59"/>
        <v>14</v>
      </c>
      <c r="E1257" t="str">
        <f t="shared" si="60"/>
        <v>NIT</v>
      </c>
    </row>
    <row r="1258" spans="1:5" x14ac:dyDescent="0.25">
      <c r="A1258" t="s">
        <v>1908</v>
      </c>
      <c r="B1258" t="s">
        <v>1909</v>
      </c>
      <c r="C1258" t="str">
        <f>Tabla4[[#This Row],[NIT]]</f>
        <v>06140806011035</v>
      </c>
      <c r="D1258">
        <f t="shared" si="59"/>
        <v>14</v>
      </c>
      <c r="E1258" t="str">
        <f t="shared" si="60"/>
        <v>NIT</v>
      </c>
    </row>
    <row r="1259" spans="1:5" x14ac:dyDescent="0.25">
      <c r="A1259" t="s">
        <v>1910</v>
      </c>
      <c r="B1259" t="s">
        <v>1911</v>
      </c>
      <c r="C1259" t="str">
        <f>Tabla4[[#This Row],[NIT]]</f>
        <v>06142808001021</v>
      </c>
      <c r="D1259">
        <f t="shared" si="59"/>
        <v>14</v>
      </c>
      <c r="E1259" t="str">
        <f t="shared" si="60"/>
        <v>NIT</v>
      </c>
    </row>
    <row r="1260" spans="1:5" x14ac:dyDescent="0.25">
      <c r="A1260" t="s">
        <v>1912</v>
      </c>
      <c r="B1260" t="s">
        <v>1913</v>
      </c>
      <c r="C1260" t="str">
        <f>Tabla4[[#This Row],[NIT]]</f>
        <v>06142708620012</v>
      </c>
      <c r="D1260">
        <f t="shared" ref="D1260:D1323" si="61">LEN(C1260)</f>
        <v>14</v>
      </c>
      <c r="E1260" t="str">
        <f t="shared" si="60"/>
        <v>NIT</v>
      </c>
    </row>
    <row r="1261" spans="1:5" x14ac:dyDescent="0.25">
      <c r="A1261" t="s">
        <v>1326</v>
      </c>
      <c r="B1261" t="s">
        <v>1914</v>
      </c>
      <c r="C1261" t="str">
        <f>Tabla4[[#This Row],[NIT]]</f>
        <v>06141101690011</v>
      </c>
      <c r="D1261">
        <f t="shared" si="61"/>
        <v>14</v>
      </c>
      <c r="E1261" t="str">
        <f t="shared" ref="E1261:E1324" si="62">IF(D1261=14,"NIT",IF(D1261=9,"DUI"," "))</f>
        <v>NIT</v>
      </c>
    </row>
    <row r="1262" spans="1:5" x14ac:dyDescent="0.25">
      <c r="A1262" t="s">
        <v>1915</v>
      </c>
      <c r="B1262" t="s">
        <v>1916</v>
      </c>
      <c r="C1262" t="str">
        <f>Tabla4[[#This Row],[NIT]]</f>
        <v>14050109450012</v>
      </c>
      <c r="D1262">
        <f t="shared" si="61"/>
        <v>14</v>
      </c>
      <c r="E1262" t="str">
        <f t="shared" si="62"/>
        <v>NIT</v>
      </c>
    </row>
    <row r="1263" spans="1:5" x14ac:dyDescent="0.25">
      <c r="A1263" t="s">
        <v>1917</v>
      </c>
      <c r="B1263" t="s">
        <v>1918</v>
      </c>
      <c r="C1263" t="str">
        <f>Tabla4[[#This Row],[NIT]]</f>
        <v>06140112031020</v>
      </c>
      <c r="D1263">
        <f t="shared" si="61"/>
        <v>14</v>
      </c>
      <c r="E1263" t="str">
        <f t="shared" si="62"/>
        <v>NIT</v>
      </c>
    </row>
    <row r="1264" spans="1:5" x14ac:dyDescent="0.25">
      <c r="A1264" t="s">
        <v>1919</v>
      </c>
      <c r="B1264" t="s">
        <v>1920</v>
      </c>
      <c r="C1264" t="str">
        <f>Tabla4[[#This Row],[NIT]]</f>
        <v>06143003011043</v>
      </c>
      <c r="D1264">
        <f t="shared" si="61"/>
        <v>14</v>
      </c>
      <c r="E1264" t="str">
        <f t="shared" si="62"/>
        <v>NIT</v>
      </c>
    </row>
    <row r="1265" spans="1:5" x14ac:dyDescent="0.25">
      <c r="A1265" t="s">
        <v>1921</v>
      </c>
      <c r="B1265" t="s">
        <v>1922</v>
      </c>
      <c r="C1265" t="str">
        <f>Tabla4[[#This Row],[NIT]]</f>
        <v>06142609001047</v>
      </c>
      <c r="D1265">
        <f t="shared" si="61"/>
        <v>14</v>
      </c>
      <c r="E1265" t="str">
        <f t="shared" si="62"/>
        <v>NIT</v>
      </c>
    </row>
    <row r="1266" spans="1:5" x14ac:dyDescent="0.25">
      <c r="A1266" t="s">
        <v>1923</v>
      </c>
      <c r="B1266" t="s">
        <v>1924</v>
      </c>
      <c r="C1266" t="str">
        <f>Tabla4[[#This Row],[NIT]]</f>
        <v>06140712780016</v>
      </c>
      <c r="D1266">
        <f t="shared" si="61"/>
        <v>14</v>
      </c>
      <c r="E1266" t="str">
        <f t="shared" si="62"/>
        <v>NIT</v>
      </c>
    </row>
    <row r="1267" spans="1:5" x14ac:dyDescent="0.25">
      <c r="A1267" t="s">
        <v>1925</v>
      </c>
      <c r="B1267" t="s">
        <v>1926</v>
      </c>
      <c r="C1267" t="str">
        <f>Tabla4[[#This Row],[NIT]]</f>
        <v>06141803650013</v>
      </c>
      <c r="D1267">
        <f t="shared" si="61"/>
        <v>14</v>
      </c>
      <c r="E1267" t="str">
        <f t="shared" si="62"/>
        <v>NIT</v>
      </c>
    </row>
    <row r="1268" spans="1:5" x14ac:dyDescent="0.25">
      <c r="A1268" t="s">
        <v>1927</v>
      </c>
      <c r="B1268" t="s">
        <v>1928</v>
      </c>
      <c r="C1268" t="str">
        <f>Tabla4[[#This Row],[NIT]]</f>
        <v>06142904710014</v>
      </c>
      <c r="D1268">
        <f t="shared" si="61"/>
        <v>14</v>
      </c>
      <c r="E1268" t="str">
        <f t="shared" si="62"/>
        <v>NIT</v>
      </c>
    </row>
    <row r="1269" spans="1:5" x14ac:dyDescent="0.25">
      <c r="A1269" t="s">
        <v>1390</v>
      </c>
      <c r="B1269" t="s">
        <v>1929</v>
      </c>
      <c r="C1269" t="str">
        <f>Tabla4[[#This Row],[NIT]]</f>
        <v>12171906520017</v>
      </c>
      <c r="D1269">
        <f t="shared" si="61"/>
        <v>14</v>
      </c>
      <c r="E1269" t="str">
        <f t="shared" si="62"/>
        <v>NIT</v>
      </c>
    </row>
    <row r="1270" spans="1:5" x14ac:dyDescent="0.25">
      <c r="A1270" t="s">
        <v>1930</v>
      </c>
      <c r="B1270" t="s">
        <v>1931</v>
      </c>
      <c r="C1270" t="str">
        <f>Tabla4[[#This Row],[NIT]]</f>
        <v>06110311041012</v>
      </c>
      <c r="D1270">
        <f t="shared" si="61"/>
        <v>14</v>
      </c>
      <c r="E1270" t="str">
        <f t="shared" si="62"/>
        <v>NIT</v>
      </c>
    </row>
    <row r="1271" spans="1:5" x14ac:dyDescent="0.25">
      <c r="A1271" t="s">
        <v>1932</v>
      </c>
      <c r="B1271" t="s">
        <v>1933</v>
      </c>
      <c r="C1271" t="str">
        <f>Tabla4[[#This Row],[NIT]]</f>
        <v>06140204131013</v>
      </c>
      <c r="D1271">
        <f t="shared" si="61"/>
        <v>14</v>
      </c>
      <c r="E1271" t="str">
        <f t="shared" si="62"/>
        <v>NIT</v>
      </c>
    </row>
    <row r="1272" spans="1:5" x14ac:dyDescent="0.25">
      <c r="A1272" t="s">
        <v>1934</v>
      </c>
      <c r="B1272" t="s">
        <v>1935</v>
      </c>
      <c r="C1272" t="str">
        <f>Tabla4[[#This Row],[NIT]]</f>
        <v>02072801580010</v>
      </c>
      <c r="D1272">
        <f t="shared" si="61"/>
        <v>14</v>
      </c>
      <c r="E1272" t="str">
        <f t="shared" si="62"/>
        <v>NIT</v>
      </c>
    </row>
    <row r="1273" spans="1:5" x14ac:dyDescent="0.25">
      <c r="A1273" t="s">
        <v>1936</v>
      </c>
      <c r="B1273" t="s">
        <v>1937</v>
      </c>
      <c r="C1273" t="str">
        <f>Tabla4[[#This Row],[NIT]]</f>
        <v>06140107941019</v>
      </c>
      <c r="D1273">
        <f t="shared" si="61"/>
        <v>14</v>
      </c>
      <c r="E1273" t="str">
        <f t="shared" si="62"/>
        <v>NIT</v>
      </c>
    </row>
    <row r="1274" spans="1:5" x14ac:dyDescent="0.25">
      <c r="A1274" t="s">
        <v>1938</v>
      </c>
      <c r="B1274" t="s">
        <v>1939</v>
      </c>
      <c r="C1274" t="str">
        <f>Tabla4[[#This Row],[NIT]]</f>
        <v>06140306991041</v>
      </c>
      <c r="D1274">
        <f t="shared" si="61"/>
        <v>14</v>
      </c>
      <c r="E1274" t="str">
        <f t="shared" si="62"/>
        <v>NIT</v>
      </c>
    </row>
    <row r="1275" spans="1:5" x14ac:dyDescent="0.25">
      <c r="A1275" t="s">
        <v>1940</v>
      </c>
      <c r="B1275" t="s">
        <v>1941</v>
      </c>
      <c r="C1275" t="str">
        <f>Tabla4[[#This Row],[NIT]]</f>
        <v>06143007911049</v>
      </c>
      <c r="D1275">
        <f t="shared" si="61"/>
        <v>14</v>
      </c>
      <c r="E1275" t="str">
        <f t="shared" si="62"/>
        <v>NIT</v>
      </c>
    </row>
    <row r="1276" spans="1:5" x14ac:dyDescent="0.25">
      <c r="A1276" t="s">
        <v>1942</v>
      </c>
      <c r="B1276" t="s">
        <v>1943</v>
      </c>
      <c r="C1276" t="str">
        <f>Tabla4[[#This Row],[NIT]]</f>
        <v>06140702951036</v>
      </c>
      <c r="D1276">
        <f t="shared" si="61"/>
        <v>14</v>
      </c>
      <c r="E1276" t="str">
        <f t="shared" si="62"/>
        <v>NIT</v>
      </c>
    </row>
    <row r="1277" spans="1:5" x14ac:dyDescent="0.25">
      <c r="A1277" t="s">
        <v>1944</v>
      </c>
      <c r="B1277" t="s">
        <v>1945</v>
      </c>
      <c r="C1277" t="str">
        <f>Tabla4[[#This Row],[NIT]]</f>
        <v>06142603901011</v>
      </c>
      <c r="D1277">
        <f t="shared" si="61"/>
        <v>14</v>
      </c>
      <c r="E1277" t="str">
        <f t="shared" si="62"/>
        <v>NIT</v>
      </c>
    </row>
    <row r="1278" spans="1:5" x14ac:dyDescent="0.25">
      <c r="A1278" t="s">
        <v>1946</v>
      </c>
      <c r="B1278" t="s">
        <v>1947</v>
      </c>
      <c r="C1278" t="str">
        <f>Tabla4[[#This Row],[NIT]]</f>
        <v>09031504500035</v>
      </c>
      <c r="D1278">
        <f t="shared" si="61"/>
        <v>14</v>
      </c>
      <c r="E1278" t="str">
        <f t="shared" si="62"/>
        <v>NIT</v>
      </c>
    </row>
    <row r="1279" spans="1:5" x14ac:dyDescent="0.25">
      <c r="A1279" t="s">
        <v>1948</v>
      </c>
      <c r="B1279" t="s">
        <v>1949</v>
      </c>
      <c r="C1279" t="str">
        <f>Tabla4[[#This Row],[NIT]]</f>
        <v>06171710720015</v>
      </c>
      <c r="D1279">
        <f t="shared" si="61"/>
        <v>14</v>
      </c>
      <c r="E1279" t="str">
        <f t="shared" si="62"/>
        <v>NIT</v>
      </c>
    </row>
    <row r="1280" spans="1:5" x14ac:dyDescent="0.25">
      <c r="A1280" t="s">
        <v>1950</v>
      </c>
      <c r="B1280" t="s">
        <v>1951</v>
      </c>
      <c r="C1280" t="str">
        <f>Tabla4[[#This Row],[NIT]]</f>
        <v>06142302780014</v>
      </c>
      <c r="D1280">
        <f t="shared" si="61"/>
        <v>14</v>
      </c>
      <c r="E1280" t="str">
        <f t="shared" si="62"/>
        <v>NIT</v>
      </c>
    </row>
    <row r="1281" spans="1:5" x14ac:dyDescent="0.25">
      <c r="A1281" t="s">
        <v>1952</v>
      </c>
      <c r="B1281" t="s">
        <v>1953</v>
      </c>
      <c r="C1281" t="str">
        <f>Tabla4[[#This Row],[NIT]]</f>
        <v>06142603981015</v>
      </c>
      <c r="D1281">
        <f t="shared" si="61"/>
        <v>14</v>
      </c>
      <c r="E1281" t="str">
        <f t="shared" si="62"/>
        <v>NIT</v>
      </c>
    </row>
    <row r="1282" spans="1:5" x14ac:dyDescent="0.25">
      <c r="A1282" t="s">
        <v>1954</v>
      </c>
      <c r="B1282" t="s">
        <v>1955</v>
      </c>
      <c r="C1282" t="str">
        <f>Tabla4[[#This Row],[NIT]]</f>
        <v>06141310870010</v>
      </c>
      <c r="D1282">
        <f t="shared" si="61"/>
        <v>14</v>
      </c>
      <c r="E1282" t="str">
        <f t="shared" si="62"/>
        <v>NIT</v>
      </c>
    </row>
    <row r="1283" spans="1:5" x14ac:dyDescent="0.25">
      <c r="A1283" t="s">
        <v>1956</v>
      </c>
      <c r="B1283" t="s">
        <v>1957</v>
      </c>
      <c r="C1283" t="str">
        <f>Tabla4[[#This Row],[NIT]]</f>
        <v>06140310061075</v>
      </c>
      <c r="D1283">
        <f t="shared" si="61"/>
        <v>14</v>
      </c>
      <c r="E1283" t="str">
        <f t="shared" si="62"/>
        <v>NIT</v>
      </c>
    </row>
    <row r="1284" spans="1:5" x14ac:dyDescent="0.25">
      <c r="A1284" t="s">
        <v>1958</v>
      </c>
      <c r="B1284" t="s">
        <v>1959</v>
      </c>
      <c r="C1284" t="str">
        <f>Tabla4[[#This Row],[NIT]]</f>
        <v>94832906630018</v>
      </c>
      <c r="D1284">
        <f t="shared" si="61"/>
        <v>14</v>
      </c>
      <c r="E1284" t="str">
        <f t="shared" si="62"/>
        <v>NIT</v>
      </c>
    </row>
    <row r="1285" spans="1:5" x14ac:dyDescent="0.25">
      <c r="A1285" t="s">
        <v>684</v>
      </c>
      <c r="B1285" t="s">
        <v>1960</v>
      </c>
      <c r="C1285" t="str">
        <f>Tabla4[[#This Row],[NIT]]</f>
        <v>06140807600017</v>
      </c>
      <c r="D1285">
        <f t="shared" si="61"/>
        <v>14</v>
      </c>
      <c r="E1285" t="str">
        <f t="shared" si="62"/>
        <v>NIT</v>
      </c>
    </row>
    <row r="1286" spans="1:5" x14ac:dyDescent="0.25">
      <c r="A1286" t="s">
        <v>1961</v>
      </c>
      <c r="B1286" t="s">
        <v>1962</v>
      </c>
      <c r="C1286" t="str">
        <f>Tabla4[[#This Row],[NIT]]</f>
        <v>06142205101021</v>
      </c>
      <c r="D1286">
        <f t="shared" si="61"/>
        <v>14</v>
      </c>
      <c r="E1286" t="str">
        <f t="shared" si="62"/>
        <v>NIT</v>
      </c>
    </row>
    <row r="1287" spans="1:5" x14ac:dyDescent="0.25">
      <c r="A1287" t="s">
        <v>1338</v>
      </c>
      <c r="B1287" t="s">
        <v>1963</v>
      </c>
      <c r="C1287" t="str">
        <f>Tabla4[[#This Row],[NIT]]</f>
        <v>06142307091063</v>
      </c>
      <c r="D1287">
        <f t="shared" si="61"/>
        <v>14</v>
      </c>
      <c r="E1287" t="str">
        <f t="shared" si="62"/>
        <v>NIT</v>
      </c>
    </row>
    <row r="1288" spans="1:5" x14ac:dyDescent="0.25">
      <c r="A1288" t="s">
        <v>1964</v>
      </c>
      <c r="B1288" t="s">
        <v>1965</v>
      </c>
      <c r="C1288" t="str">
        <f>Tabla4[[#This Row],[NIT]]</f>
        <v>06142108911027</v>
      </c>
      <c r="D1288">
        <f t="shared" si="61"/>
        <v>14</v>
      </c>
      <c r="E1288" t="str">
        <f t="shared" si="62"/>
        <v>NIT</v>
      </c>
    </row>
    <row r="1289" spans="1:5" x14ac:dyDescent="0.25">
      <c r="A1289" t="s">
        <v>1966</v>
      </c>
      <c r="B1289" t="s">
        <v>1967</v>
      </c>
      <c r="C1289" t="str">
        <f>Tabla4[[#This Row],[NIT]]</f>
        <v>02130402680011</v>
      </c>
      <c r="D1289">
        <f t="shared" si="61"/>
        <v>14</v>
      </c>
      <c r="E1289" t="str">
        <f t="shared" si="62"/>
        <v>NIT</v>
      </c>
    </row>
    <row r="1290" spans="1:5" x14ac:dyDescent="0.25">
      <c r="A1290" t="s">
        <v>1968</v>
      </c>
      <c r="B1290" t="s">
        <v>1969</v>
      </c>
      <c r="C1290" t="str">
        <f>Tabla4[[#This Row],[NIT]]</f>
        <v>06141811710088</v>
      </c>
      <c r="D1290">
        <f t="shared" si="61"/>
        <v>14</v>
      </c>
      <c r="E1290" t="str">
        <f t="shared" si="62"/>
        <v>NIT</v>
      </c>
    </row>
    <row r="1291" spans="1:5" x14ac:dyDescent="0.25">
      <c r="A1291" t="s">
        <v>1970</v>
      </c>
      <c r="B1291" t="s">
        <v>1971</v>
      </c>
      <c r="C1291" t="str">
        <f>Tabla4[[#This Row],[NIT]]</f>
        <v>12170111550035</v>
      </c>
      <c r="D1291">
        <f t="shared" si="61"/>
        <v>14</v>
      </c>
      <c r="E1291" t="str">
        <f t="shared" si="62"/>
        <v>NIT</v>
      </c>
    </row>
    <row r="1292" spans="1:5" x14ac:dyDescent="0.25">
      <c r="A1292" t="s">
        <v>1972</v>
      </c>
      <c r="B1292" t="s">
        <v>1973</v>
      </c>
      <c r="C1292" t="str">
        <f>Tabla4[[#This Row],[NIT]]</f>
        <v>06142810911035</v>
      </c>
      <c r="D1292">
        <f t="shared" si="61"/>
        <v>14</v>
      </c>
      <c r="E1292" t="str">
        <f t="shared" si="62"/>
        <v>NIT</v>
      </c>
    </row>
    <row r="1293" spans="1:5" x14ac:dyDescent="0.25">
      <c r="A1293" t="s">
        <v>1974</v>
      </c>
      <c r="B1293" t="s">
        <v>1975</v>
      </c>
      <c r="C1293" t="str">
        <f>Tabla4[[#This Row],[NIT]]</f>
        <v>06140103660011</v>
      </c>
      <c r="D1293">
        <f t="shared" si="61"/>
        <v>14</v>
      </c>
      <c r="E1293" t="str">
        <f t="shared" si="62"/>
        <v>NIT</v>
      </c>
    </row>
    <row r="1294" spans="1:5" x14ac:dyDescent="0.25">
      <c r="A1294" t="s">
        <v>1976</v>
      </c>
      <c r="B1294" t="s">
        <v>1977</v>
      </c>
      <c r="C1294" t="str">
        <f>Tabla4[[#This Row],[NIT]]</f>
        <v>06141909550014</v>
      </c>
      <c r="D1294">
        <f t="shared" si="61"/>
        <v>14</v>
      </c>
      <c r="E1294" t="str">
        <f t="shared" si="62"/>
        <v>NIT</v>
      </c>
    </row>
    <row r="1295" spans="1:5" x14ac:dyDescent="0.25">
      <c r="A1295" t="s">
        <v>1978</v>
      </c>
      <c r="B1295" t="s">
        <v>1979</v>
      </c>
      <c r="C1295" t="str">
        <f>Tabla4[[#This Row],[NIT]]</f>
        <v>06141711900013</v>
      </c>
      <c r="D1295">
        <f t="shared" si="61"/>
        <v>14</v>
      </c>
      <c r="E1295" t="str">
        <f t="shared" si="62"/>
        <v>NIT</v>
      </c>
    </row>
    <row r="1296" spans="1:5" x14ac:dyDescent="0.25">
      <c r="A1296" t="s">
        <v>1980</v>
      </c>
      <c r="B1296" t="s">
        <v>1981</v>
      </c>
      <c r="C1296" t="str">
        <f>Tabla4[[#This Row],[NIT]]</f>
        <v>06141107971020</v>
      </c>
      <c r="D1296">
        <f t="shared" si="61"/>
        <v>14</v>
      </c>
      <c r="E1296" t="str">
        <f t="shared" si="62"/>
        <v>NIT</v>
      </c>
    </row>
    <row r="1297" spans="1:5" x14ac:dyDescent="0.25">
      <c r="A1297" t="s">
        <v>1982</v>
      </c>
      <c r="B1297" t="s">
        <v>1983</v>
      </c>
      <c r="C1297" t="str">
        <f>Tabla4[[#This Row],[NIT]]</f>
        <v>06141208051061</v>
      </c>
      <c r="D1297">
        <f t="shared" si="61"/>
        <v>14</v>
      </c>
      <c r="E1297" t="str">
        <f t="shared" si="62"/>
        <v>NIT</v>
      </c>
    </row>
    <row r="1298" spans="1:5" x14ac:dyDescent="0.25">
      <c r="A1298" t="s">
        <v>1984</v>
      </c>
      <c r="B1298" t="s">
        <v>1985</v>
      </c>
      <c r="C1298" t="str">
        <f>Tabla4[[#This Row],[NIT]]</f>
        <v>94502105630013</v>
      </c>
      <c r="D1298">
        <f t="shared" si="61"/>
        <v>14</v>
      </c>
      <c r="E1298" t="str">
        <f t="shared" si="62"/>
        <v>NIT</v>
      </c>
    </row>
    <row r="1299" spans="1:5" x14ac:dyDescent="0.25">
      <c r="A1299" t="s">
        <v>1986</v>
      </c>
      <c r="B1299" t="s">
        <v>1987</v>
      </c>
      <c r="C1299" t="str">
        <f>Tabla4[[#This Row],[NIT]]</f>
        <v>06143008730014</v>
      </c>
      <c r="D1299">
        <f t="shared" si="61"/>
        <v>14</v>
      </c>
      <c r="E1299" t="str">
        <f t="shared" si="62"/>
        <v>NIT</v>
      </c>
    </row>
    <row r="1300" spans="1:5" x14ac:dyDescent="0.25">
      <c r="A1300" t="s">
        <v>1988</v>
      </c>
      <c r="B1300" t="s">
        <v>1989</v>
      </c>
      <c r="C1300" t="str">
        <f>Tabla4[[#This Row],[NIT]]</f>
        <v>06143103810029</v>
      </c>
      <c r="D1300">
        <f t="shared" si="61"/>
        <v>14</v>
      </c>
      <c r="E1300" t="str">
        <f t="shared" si="62"/>
        <v>NIT</v>
      </c>
    </row>
    <row r="1301" spans="1:5" x14ac:dyDescent="0.25">
      <c r="A1301" t="s">
        <v>1990</v>
      </c>
      <c r="B1301" t="s">
        <v>1991</v>
      </c>
      <c r="C1301" t="str">
        <f>Tabla4[[#This Row],[NIT]]</f>
        <v>06140910901034</v>
      </c>
      <c r="D1301">
        <f t="shared" si="61"/>
        <v>14</v>
      </c>
      <c r="E1301" t="str">
        <f t="shared" si="62"/>
        <v>NIT</v>
      </c>
    </row>
    <row r="1302" spans="1:5" x14ac:dyDescent="0.25">
      <c r="A1302" t="s">
        <v>1992</v>
      </c>
      <c r="B1302" t="s">
        <v>1993</v>
      </c>
      <c r="C1302" t="str">
        <f>Tabla4[[#This Row],[NIT]]</f>
        <v>06141405971083</v>
      </c>
      <c r="D1302">
        <f t="shared" si="61"/>
        <v>14</v>
      </c>
      <c r="E1302" t="str">
        <f t="shared" si="62"/>
        <v>NIT</v>
      </c>
    </row>
    <row r="1303" spans="1:5" x14ac:dyDescent="0.25">
      <c r="A1303" t="s">
        <v>1994</v>
      </c>
      <c r="B1303" t="s">
        <v>1995</v>
      </c>
      <c r="C1303" t="str">
        <f>Tabla4[[#This Row],[NIT]]</f>
        <v>06142804881043</v>
      </c>
      <c r="D1303">
        <f t="shared" si="61"/>
        <v>14</v>
      </c>
      <c r="E1303" t="str">
        <f t="shared" si="62"/>
        <v>NIT</v>
      </c>
    </row>
    <row r="1304" spans="1:5" x14ac:dyDescent="0.25">
      <c r="A1304" t="s">
        <v>611</v>
      </c>
      <c r="B1304" t="s">
        <v>1996</v>
      </c>
      <c r="C1304" t="str">
        <f>Tabla4[[#This Row],[NIT]]</f>
        <v>06140312700042</v>
      </c>
      <c r="D1304">
        <f t="shared" si="61"/>
        <v>14</v>
      </c>
      <c r="E1304" t="str">
        <f t="shared" si="62"/>
        <v>NIT</v>
      </c>
    </row>
    <row r="1305" spans="1:5" x14ac:dyDescent="0.25">
      <c r="A1305" t="s">
        <v>1997</v>
      </c>
      <c r="B1305" t="s">
        <v>1998</v>
      </c>
      <c r="C1305" t="str">
        <f>Tabla4[[#This Row],[NIT]]</f>
        <v>94502809550010</v>
      </c>
      <c r="D1305">
        <f t="shared" si="61"/>
        <v>14</v>
      </c>
      <c r="E1305" t="str">
        <f t="shared" si="62"/>
        <v>NIT</v>
      </c>
    </row>
    <row r="1306" spans="1:5" x14ac:dyDescent="0.25">
      <c r="A1306" t="s">
        <v>1999</v>
      </c>
      <c r="B1306" t="s">
        <v>2000</v>
      </c>
      <c r="C1306" t="str">
        <f>Tabla4[[#This Row],[NIT]]</f>
        <v>06142701041055</v>
      </c>
      <c r="D1306">
        <f t="shared" si="61"/>
        <v>14</v>
      </c>
      <c r="E1306" t="str">
        <f t="shared" si="62"/>
        <v>NIT</v>
      </c>
    </row>
    <row r="1307" spans="1:5" x14ac:dyDescent="0.25">
      <c r="A1307" t="s">
        <v>2001</v>
      </c>
      <c r="B1307" t="s">
        <v>2002</v>
      </c>
      <c r="C1307" t="str">
        <f>Tabla4[[#This Row],[NIT]]</f>
        <v>06142307071020</v>
      </c>
      <c r="D1307">
        <f t="shared" si="61"/>
        <v>14</v>
      </c>
      <c r="E1307" t="str">
        <f t="shared" si="62"/>
        <v>NIT</v>
      </c>
    </row>
    <row r="1308" spans="1:5" x14ac:dyDescent="0.25">
      <c r="A1308" t="s">
        <v>2003</v>
      </c>
      <c r="B1308" t="s">
        <v>2004</v>
      </c>
      <c r="C1308" t="str">
        <f>Tabla4[[#This Row],[NIT]]</f>
        <v>05112706911015</v>
      </c>
      <c r="D1308">
        <f t="shared" si="61"/>
        <v>14</v>
      </c>
      <c r="E1308" t="str">
        <f t="shared" si="62"/>
        <v>NIT</v>
      </c>
    </row>
    <row r="1309" spans="1:5" x14ac:dyDescent="0.25">
      <c r="A1309" t="s">
        <v>1424</v>
      </c>
      <c r="B1309" t="s">
        <v>2005</v>
      </c>
      <c r="C1309" t="str">
        <f>Tabla4[[#This Row],[NIT]]</f>
        <v>06141609031012</v>
      </c>
      <c r="D1309">
        <f t="shared" si="61"/>
        <v>14</v>
      </c>
      <c r="E1309" t="str">
        <f t="shared" si="62"/>
        <v>NIT</v>
      </c>
    </row>
    <row r="1310" spans="1:5" x14ac:dyDescent="0.25">
      <c r="A1310" t="s">
        <v>2006</v>
      </c>
      <c r="B1310" t="s">
        <v>2007</v>
      </c>
      <c r="C1310" t="str">
        <f>Tabla4[[#This Row],[NIT]]</f>
        <v>05112103131015</v>
      </c>
      <c r="D1310">
        <f t="shared" si="61"/>
        <v>14</v>
      </c>
      <c r="E1310" t="str">
        <f t="shared" si="62"/>
        <v>NIT</v>
      </c>
    </row>
    <row r="1311" spans="1:5" x14ac:dyDescent="0.25">
      <c r="A1311" t="s">
        <v>2008</v>
      </c>
      <c r="B1311" t="s">
        <v>2009</v>
      </c>
      <c r="C1311" t="str">
        <f>Tabla4[[#This Row],[NIT]]</f>
        <v>06140605111023</v>
      </c>
      <c r="D1311">
        <f t="shared" si="61"/>
        <v>14</v>
      </c>
      <c r="E1311" t="str">
        <f t="shared" si="62"/>
        <v>NIT</v>
      </c>
    </row>
    <row r="1312" spans="1:5" x14ac:dyDescent="0.25">
      <c r="A1312" t="s">
        <v>2010</v>
      </c>
      <c r="B1312" t="s">
        <v>2011</v>
      </c>
      <c r="C1312" t="str">
        <f>Tabla4[[#This Row],[NIT]]</f>
        <v>06141104780023</v>
      </c>
      <c r="D1312">
        <f t="shared" si="61"/>
        <v>14</v>
      </c>
      <c r="E1312" t="str">
        <f t="shared" si="62"/>
        <v>NIT</v>
      </c>
    </row>
    <row r="1313" spans="1:5" x14ac:dyDescent="0.25">
      <c r="A1313" t="s">
        <v>2012</v>
      </c>
      <c r="B1313" t="s">
        <v>2013</v>
      </c>
      <c r="C1313" t="str">
        <f>Tabla4[[#This Row],[NIT]]</f>
        <v>06142306750016</v>
      </c>
      <c r="D1313">
        <f t="shared" si="61"/>
        <v>14</v>
      </c>
      <c r="E1313" t="str">
        <f t="shared" si="62"/>
        <v>NIT</v>
      </c>
    </row>
    <row r="1314" spans="1:5" x14ac:dyDescent="0.25">
      <c r="A1314" t="s">
        <v>2014</v>
      </c>
      <c r="B1314" t="s">
        <v>2015</v>
      </c>
      <c r="C1314" t="str">
        <f>Tabla4[[#This Row],[NIT]]</f>
        <v>06142511041016</v>
      </c>
      <c r="D1314">
        <f t="shared" si="61"/>
        <v>14</v>
      </c>
      <c r="E1314" t="str">
        <f t="shared" si="62"/>
        <v>NIT</v>
      </c>
    </row>
    <row r="1315" spans="1:5" x14ac:dyDescent="0.25">
      <c r="A1315" t="s">
        <v>1412</v>
      </c>
      <c r="B1315" t="s">
        <v>2016</v>
      </c>
      <c r="C1315" t="str">
        <f>Tabla4[[#This Row],[NIT]]</f>
        <v>06142008011037</v>
      </c>
      <c r="D1315">
        <f t="shared" si="61"/>
        <v>14</v>
      </c>
      <c r="E1315" t="str">
        <f t="shared" si="62"/>
        <v>NIT</v>
      </c>
    </row>
    <row r="1316" spans="1:5" x14ac:dyDescent="0.25">
      <c r="A1316" t="s">
        <v>523</v>
      </c>
      <c r="B1316" t="s">
        <v>2017</v>
      </c>
      <c r="C1316" t="str">
        <f>Tabla4[[#This Row],[NIT]]</f>
        <v>12171412051020</v>
      </c>
      <c r="D1316">
        <f t="shared" si="61"/>
        <v>14</v>
      </c>
      <c r="E1316" t="str">
        <f t="shared" si="62"/>
        <v>NIT</v>
      </c>
    </row>
    <row r="1317" spans="1:5" x14ac:dyDescent="0.25">
      <c r="A1317" t="s">
        <v>2018</v>
      </c>
      <c r="B1317" t="s">
        <v>2019</v>
      </c>
      <c r="C1317" t="str">
        <f>Tabla4[[#This Row],[NIT]]</f>
        <v>06140807041019</v>
      </c>
      <c r="D1317">
        <f t="shared" si="61"/>
        <v>14</v>
      </c>
      <c r="E1317" t="str">
        <f t="shared" si="62"/>
        <v>NIT</v>
      </c>
    </row>
    <row r="1318" spans="1:5" x14ac:dyDescent="0.25">
      <c r="A1318" t="s">
        <v>2020</v>
      </c>
      <c r="B1318" t="s">
        <v>2021</v>
      </c>
      <c r="C1318" t="str">
        <f>Tabla4[[#This Row],[NIT]]</f>
        <v>06141809480014</v>
      </c>
      <c r="D1318">
        <f t="shared" si="61"/>
        <v>14</v>
      </c>
      <c r="E1318" t="str">
        <f t="shared" si="62"/>
        <v>NIT</v>
      </c>
    </row>
    <row r="1319" spans="1:5" x14ac:dyDescent="0.25">
      <c r="A1319" t="s">
        <v>1359</v>
      </c>
      <c r="B1319" t="s">
        <v>2022</v>
      </c>
      <c r="C1319" t="str">
        <f>Tabla4[[#This Row],[NIT]]</f>
        <v>06141402370078</v>
      </c>
      <c r="D1319">
        <f t="shared" si="61"/>
        <v>14</v>
      </c>
      <c r="E1319" t="str">
        <f t="shared" si="62"/>
        <v>NIT</v>
      </c>
    </row>
    <row r="1320" spans="1:5" x14ac:dyDescent="0.25">
      <c r="A1320" t="s">
        <v>2023</v>
      </c>
      <c r="B1320" t="s">
        <v>2024</v>
      </c>
      <c r="C1320" t="str">
        <f>Tabla4[[#This Row],[NIT]]</f>
        <v>06142202640012</v>
      </c>
      <c r="D1320">
        <f t="shared" si="61"/>
        <v>14</v>
      </c>
      <c r="E1320" t="str">
        <f t="shared" si="62"/>
        <v>NIT</v>
      </c>
    </row>
    <row r="1321" spans="1:5" x14ac:dyDescent="0.25">
      <c r="A1321" t="s">
        <v>2025</v>
      </c>
      <c r="B1321" t="s">
        <v>2026</v>
      </c>
      <c r="C1321" t="str">
        <f>Tabla4[[#This Row],[NIT]]</f>
        <v>06141611941034</v>
      </c>
      <c r="D1321">
        <f t="shared" si="61"/>
        <v>14</v>
      </c>
      <c r="E1321" t="str">
        <f t="shared" si="62"/>
        <v>NIT</v>
      </c>
    </row>
    <row r="1322" spans="1:5" x14ac:dyDescent="0.25">
      <c r="A1322" t="s">
        <v>2027</v>
      </c>
      <c r="B1322" t="s">
        <v>2028</v>
      </c>
      <c r="C1322" t="str">
        <f>Tabla4[[#This Row],[NIT]]</f>
        <v>06142102971044</v>
      </c>
      <c r="D1322">
        <f t="shared" si="61"/>
        <v>14</v>
      </c>
      <c r="E1322" t="str">
        <f t="shared" si="62"/>
        <v>NIT</v>
      </c>
    </row>
    <row r="1323" spans="1:5" x14ac:dyDescent="0.25">
      <c r="A1323" t="s">
        <v>2029</v>
      </c>
      <c r="B1323" t="s">
        <v>2030</v>
      </c>
      <c r="C1323" t="str">
        <f>Tabla4[[#This Row],[NIT]]</f>
        <v>02102312540015</v>
      </c>
      <c r="D1323">
        <f t="shared" si="61"/>
        <v>14</v>
      </c>
      <c r="E1323" t="str">
        <f t="shared" si="62"/>
        <v>NIT</v>
      </c>
    </row>
    <row r="1324" spans="1:5" x14ac:dyDescent="0.25">
      <c r="A1324" t="s">
        <v>2031</v>
      </c>
      <c r="B1324" t="s">
        <v>2032</v>
      </c>
      <c r="C1324" t="str">
        <f>Tabla4[[#This Row],[NIT]]</f>
        <v>06142611600018</v>
      </c>
      <c r="D1324">
        <f t="shared" ref="D1324:D1387" si="63">LEN(C1324)</f>
        <v>14</v>
      </c>
      <c r="E1324" t="str">
        <f t="shared" si="62"/>
        <v>NIT</v>
      </c>
    </row>
    <row r="1325" spans="1:5" x14ac:dyDescent="0.25">
      <c r="A1325" t="s">
        <v>2033</v>
      </c>
      <c r="B1325" t="s">
        <v>2034</v>
      </c>
      <c r="C1325" t="str">
        <f>Tabla4[[#This Row],[NIT]]</f>
        <v>06140106710049</v>
      </c>
      <c r="D1325">
        <f t="shared" si="63"/>
        <v>14</v>
      </c>
      <c r="E1325" t="str">
        <f t="shared" ref="E1325:E1388" si="64">IF(D1325=14,"NIT",IF(D1325=9,"DUI"," "))</f>
        <v>NIT</v>
      </c>
    </row>
    <row r="1326" spans="1:5" x14ac:dyDescent="0.25">
      <c r="A1326" t="s">
        <v>2035</v>
      </c>
      <c r="B1326" t="s">
        <v>2036</v>
      </c>
      <c r="C1326" t="str">
        <f>Tabla4[[#This Row],[NIT]]</f>
        <v>06140107911039</v>
      </c>
      <c r="D1326">
        <f t="shared" si="63"/>
        <v>14</v>
      </c>
      <c r="E1326" t="str">
        <f t="shared" si="64"/>
        <v>NIT</v>
      </c>
    </row>
    <row r="1327" spans="1:5" x14ac:dyDescent="0.25">
      <c r="A1327" t="s">
        <v>2037</v>
      </c>
      <c r="B1327" t="s">
        <v>2038</v>
      </c>
      <c r="C1327" t="str">
        <f>Tabla4[[#This Row],[NIT]]</f>
        <v>06140701041010</v>
      </c>
      <c r="D1327">
        <f t="shared" si="63"/>
        <v>14</v>
      </c>
      <c r="E1327" t="str">
        <f t="shared" si="64"/>
        <v>NIT</v>
      </c>
    </row>
    <row r="1328" spans="1:5" x14ac:dyDescent="0.25">
      <c r="A1328" t="s">
        <v>2039</v>
      </c>
      <c r="B1328" t="s">
        <v>2040</v>
      </c>
      <c r="C1328" t="str">
        <f>Tabla4[[#This Row],[NIT]]</f>
        <v>94501306971015</v>
      </c>
      <c r="D1328">
        <f t="shared" si="63"/>
        <v>14</v>
      </c>
      <c r="E1328" t="str">
        <f t="shared" si="64"/>
        <v>NIT</v>
      </c>
    </row>
    <row r="1329" spans="1:5" x14ac:dyDescent="0.25">
      <c r="A1329" t="s">
        <v>2041</v>
      </c>
      <c r="B1329" t="s">
        <v>2042</v>
      </c>
      <c r="C1329" t="str">
        <f>Tabla4[[#This Row],[NIT]]</f>
        <v>06140102001050</v>
      </c>
      <c r="D1329">
        <f t="shared" si="63"/>
        <v>14</v>
      </c>
      <c r="E1329" t="str">
        <f t="shared" si="64"/>
        <v>NIT</v>
      </c>
    </row>
    <row r="1330" spans="1:5" x14ac:dyDescent="0.25">
      <c r="A1330" t="s">
        <v>2043</v>
      </c>
      <c r="B1330" t="s">
        <v>2044</v>
      </c>
      <c r="C1330" t="str">
        <f>Tabla4[[#This Row],[NIT]]</f>
        <v>06140311891012</v>
      </c>
      <c r="D1330">
        <f t="shared" si="63"/>
        <v>14</v>
      </c>
      <c r="E1330" t="str">
        <f t="shared" si="64"/>
        <v>NIT</v>
      </c>
    </row>
    <row r="1331" spans="1:5" x14ac:dyDescent="0.25">
      <c r="A1331" t="s">
        <v>2045</v>
      </c>
      <c r="B1331" t="s">
        <v>2046</v>
      </c>
      <c r="C1331" t="str">
        <f>Tabla4[[#This Row],[NIT]]</f>
        <v>06140411881014</v>
      </c>
      <c r="D1331">
        <f t="shared" si="63"/>
        <v>14</v>
      </c>
      <c r="E1331" t="str">
        <f t="shared" si="64"/>
        <v>NIT</v>
      </c>
    </row>
    <row r="1332" spans="1:5" x14ac:dyDescent="0.25">
      <c r="A1332" t="s">
        <v>2047</v>
      </c>
      <c r="B1332" t="s">
        <v>2048</v>
      </c>
      <c r="C1332" t="str">
        <f>Tabla4[[#This Row],[NIT]]</f>
        <v>06142112901010</v>
      </c>
      <c r="D1332">
        <f t="shared" si="63"/>
        <v>14</v>
      </c>
      <c r="E1332" t="str">
        <f t="shared" si="64"/>
        <v>NIT</v>
      </c>
    </row>
    <row r="1333" spans="1:5" x14ac:dyDescent="0.25">
      <c r="A1333" t="s">
        <v>2049</v>
      </c>
      <c r="B1333" t="s">
        <v>2050</v>
      </c>
      <c r="C1333" t="str">
        <f>Tabla4[[#This Row],[NIT]]</f>
        <v>06140711921026</v>
      </c>
      <c r="D1333">
        <f t="shared" si="63"/>
        <v>14</v>
      </c>
      <c r="E1333" t="str">
        <f t="shared" si="64"/>
        <v>NIT</v>
      </c>
    </row>
    <row r="1334" spans="1:5" x14ac:dyDescent="0.25">
      <c r="A1334" t="s">
        <v>2051</v>
      </c>
      <c r="B1334" t="s">
        <v>2052</v>
      </c>
      <c r="C1334" t="str">
        <f>Tabla4[[#This Row],[NIT]]</f>
        <v>06142311001010</v>
      </c>
      <c r="D1334">
        <f t="shared" si="63"/>
        <v>14</v>
      </c>
      <c r="E1334" t="str">
        <f t="shared" si="64"/>
        <v>NIT</v>
      </c>
    </row>
    <row r="1335" spans="1:5" x14ac:dyDescent="0.25">
      <c r="A1335" t="s">
        <v>2053</v>
      </c>
      <c r="B1335" t="s">
        <v>2054</v>
      </c>
      <c r="C1335" t="str">
        <f>Tabla4[[#This Row],[NIT]]</f>
        <v>06141411500030</v>
      </c>
      <c r="D1335">
        <f t="shared" si="63"/>
        <v>14</v>
      </c>
      <c r="E1335" t="str">
        <f t="shared" si="64"/>
        <v>NIT</v>
      </c>
    </row>
    <row r="1336" spans="1:5" x14ac:dyDescent="0.25">
      <c r="A1336" t="s">
        <v>2055</v>
      </c>
      <c r="B1336" t="s">
        <v>2056</v>
      </c>
      <c r="C1336" t="str">
        <f>Tabla4[[#This Row],[NIT]]</f>
        <v>06142610901051</v>
      </c>
      <c r="D1336">
        <f t="shared" si="63"/>
        <v>14</v>
      </c>
      <c r="E1336" t="str">
        <f t="shared" si="64"/>
        <v>NIT</v>
      </c>
    </row>
    <row r="1337" spans="1:5" x14ac:dyDescent="0.25">
      <c r="A1337" t="s">
        <v>2057</v>
      </c>
      <c r="B1337" t="s">
        <v>2058</v>
      </c>
      <c r="C1337" t="str">
        <f>Tabla4[[#This Row],[NIT]]</f>
        <v>06140907830010</v>
      </c>
      <c r="D1337">
        <f t="shared" si="63"/>
        <v>14</v>
      </c>
      <c r="E1337" t="str">
        <f t="shared" si="64"/>
        <v>NIT</v>
      </c>
    </row>
    <row r="1338" spans="1:5" x14ac:dyDescent="0.25">
      <c r="A1338" t="s">
        <v>2059</v>
      </c>
      <c r="B1338" t="s">
        <v>2060</v>
      </c>
      <c r="C1338" t="str">
        <f>Tabla4[[#This Row],[NIT]]</f>
        <v>06143009971014</v>
      </c>
      <c r="D1338">
        <f t="shared" si="63"/>
        <v>14</v>
      </c>
      <c r="E1338" t="str">
        <f t="shared" si="64"/>
        <v>NIT</v>
      </c>
    </row>
    <row r="1339" spans="1:5" x14ac:dyDescent="0.25">
      <c r="A1339" t="s">
        <v>48</v>
      </c>
      <c r="B1339" t="s">
        <v>2061</v>
      </c>
      <c r="C1339" t="str">
        <f>Tabla4[[#This Row],[NIT]]</f>
        <v>06141910840030</v>
      </c>
      <c r="D1339">
        <f t="shared" si="63"/>
        <v>14</v>
      </c>
      <c r="E1339" t="str">
        <f t="shared" si="64"/>
        <v>NIT</v>
      </c>
    </row>
    <row r="1340" spans="1:5" x14ac:dyDescent="0.25">
      <c r="A1340" t="s">
        <v>2062</v>
      </c>
      <c r="B1340" t="s">
        <v>2063</v>
      </c>
      <c r="C1340" t="str">
        <f>Tabla4[[#This Row],[NIT]]</f>
        <v>06142011071067</v>
      </c>
      <c r="D1340">
        <f t="shared" si="63"/>
        <v>14</v>
      </c>
      <c r="E1340" t="str">
        <f t="shared" si="64"/>
        <v>NIT</v>
      </c>
    </row>
    <row r="1341" spans="1:5" x14ac:dyDescent="0.25">
      <c r="A1341" t="s">
        <v>2064</v>
      </c>
      <c r="B1341" t="s">
        <v>2065</v>
      </c>
      <c r="C1341" t="str">
        <f>Tabla4[[#This Row],[NIT]]</f>
        <v>06142407001029</v>
      </c>
      <c r="D1341">
        <f t="shared" si="63"/>
        <v>14</v>
      </c>
      <c r="E1341" t="str">
        <f t="shared" si="64"/>
        <v>NIT</v>
      </c>
    </row>
    <row r="1342" spans="1:5" x14ac:dyDescent="0.25">
      <c r="A1342" t="s">
        <v>2066</v>
      </c>
      <c r="B1342" t="s">
        <v>2067</v>
      </c>
      <c r="C1342" t="str">
        <f>Tabla4[[#This Row],[NIT]]</f>
        <v>06141206011020</v>
      </c>
      <c r="D1342">
        <f t="shared" si="63"/>
        <v>14</v>
      </c>
      <c r="E1342" t="str">
        <f t="shared" si="64"/>
        <v>NIT</v>
      </c>
    </row>
    <row r="1343" spans="1:5" x14ac:dyDescent="0.25">
      <c r="A1343" t="s">
        <v>2068</v>
      </c>
      <c r="B1343" t="s">
        <v>2069</v>
      </c>
      <c r="C1343" t="str">
        <f>Tabla4[[#This Row],[NIT]]</f>
        <v>06141705041010</v>
      </c>
      <c r="D1343">
        <f t="shared" si="63"/>
        <v>14</v>
      </c>
      <c r="E1343" t="str">
        <f t="shared" si="64"/>
        <v>NIT</v>
      </c>
    </row>
    <row r="1344" spans="1:5" x14ac:dyDescent="0.25">
      <c r="A1344" t="s">
        <v>2070</v>
      </c>
      <c r="B1344" t="s">
        <v>2071</v>
      </c>
      <c r="C1344" t="str">
        <f>Tabla4[[#This Row],[NIT]]</f>
        <v>06142509700019</v>
      </c>
      <c r="D1344">
        <f t="shared" si="63"/>
        <v>14</v>
      </c>
      <c r="E1344" t="str">
        <f t="shared" si="64"/>
        <v>NIT</v>
      </c>
    </row>
    <row r="1345" spans="1:5" x14ac:dyDescent="0.25">
      <c r="A1345" t="s">
        <v>2072</v>
      </c>
      <c r="B1345" t="s">
        <v>2073</v>
      </c>
      <c r="C1345" t="str">
        <f>Tabla4[[#This Row],[NIT]]</f>
        <v>03151906550010</v>
      </c>
      <c r="D1345">
        <f t="shared" si="63"/>
        <v>14</v>
      </c>
      <c r="E1345" t="str">
        <f t="shared" si="64"/>
        <v>NIT</v>
      </c>
    </row>
    <row r="1346" spans="1:5" x14ac:dyDescent="0.25">
      <c r="A1346" t="s">
        <v>2074</v>
      </c>
      <c r="B1346" t="s">
        <v>2075</v>
      </c>
      <c r="C1346" t="str">
        <f>Tabla4[[#This Row],[NIT]]</f>
        <v>06141702161074</v>
      </c>
      <c r="D1346">
        <f t="shared" si="63"/>
        <v>14</v>
      </c>
      <c r="E1346" t="str">
        <f t="shared" si="64"/>
        <v>NIT</v>
      </c>
    </row>
    <row r="1347" spans="1:5" x14ac:dyDescent="0.25">
      <c r="A1347" t="s">
        <v>2076</v>
      </c>
      <c r="B1347" t="s">
        <v>2077</v>
      </c>
      <c r="C1347" t="str">
        <f>Tabla4[[#This Row],[NIT]]</f>
        <v>06141211041042</v>
      </c>
      <c r="D1347">
        <f t="shared" si="63"/>
        <v>14</v>
      </c>
      <c r="E1347" t="str">
        <f t="shared" si="64"/>
        <v>NIT</v>
      </c>
    </row>
    <row r="1348" spans="1:5" x14ac:dyDescent="0.25">
      <c r="A1348" t="s">
        <v>2078</v>
      </c>
      <c r="B1348" t="s">
        <v>2079</v>
      </c>
      <c r="C1348" t="str">
        <f>Tabla4[[#This Row],[NIT]]</f>
        <v>06142202630020</v>
      </c>
      <c r="D1348">
        <f t="shared" si="63"/>
        <v>14</v>
      </c>
      <c r="E1348" t="str">
        <f t="shared" si="64"/>
        <v>NIT</v>
      </c>
    </row>
    <row r="1349" spans="1:5" x14ac:dyDescent="0.25">
      <c r="A1349" t="s">
        <v>2080</v>
      </c>
      <c r="B1349" t="s">
        <v>2081</v>
      </c>
      <c r="C1349" t="str">
        <f>Tabla4[[#This Row],[NIT]]</f>
        <v>06142704001062</v>
      </c>
      <c r="D1349">
        <f t="shared" si="63"/>
        <v>14</v>
      </c>
      <c r="E1349" t="str">
        <f t="shared" si="64"/>
        <v>NIT</v>
      </c>
    </row>
    <row r="1350" spans="1:5" x14ac:dyDescent="0.25">
      <c r="A1350" t="s">
        <v>2082</v>
      </c>
      <c r="B1350" t="s">
        <v>2083</v>
      </c>
      <c r="C1350" t="str">
        <f>Tabla4[[#This Row],[NIT]]</f>
        <v>06142809981046</v>
      </c>
      <c r="D1350">
        <f t="shared" si="63"/>
        <v>14</v>
      </c>
      <c r="E1350" t="str">
        <f t="shared" si="64"/>
        <v>NIT</v>
      </c>
    </row>
    <row r="1351" spans="1:5" x14ac:dyDescent="0.25">
      <c r="A1351" t="s">
        <v>2084</v>
      </c>
      <c r="B1351" t="s">
        <v>2085</v>
      </c>
      <c r="C1351" t="str">
        <f>Tabla4[[#This Row],[NIT]]</f>
        <v>06141106580025</v>
      </c>
      <c r="D1351">
        <f t="shared" si="63"/>
        <v>14</v>
      </c>
      <c r="E1351" t="str">
        <f t="shared" si="64"/>
        <v>NIT</v>
      </c>
    </row>
    <row r="1352" spans="1:5" x14ac:dyDescent="0.25">
      <c r="A1352" t="s">
        <v>2086</v>
      </c>
      <c r="B1352" t="s">
        <v>2087</v>
      </c>
      <c r="C1352" t="str">
        <f>Tabla4[[#This Row],[NIT]]</f>
        <v>06141605031093</v>
      </c>
      <c r="D1352">
        <f t="shared" si="63"/>
        <v>14</v>
      </c>
      <c r="E1352" t="str">
        <f t="shared" si="64"/>
        <v>NIT</v>
      </c>
    </row>
    <row r="1353" spans="1:5" x14ac:dyDescent="0.25">
      <c r="A1353" t="s">
        <v>2088</v>
      </c>
      <c r="B1353" t="s">
        <v>2089</v>
      </c>
      <c r="C1353" t="str">
        <f>Tabla4[[#This Row],[NIT]]</f>
        <v>95010701151019</v>
      </c>
      <c r="D1353">
        <f t="shared" si="63"/>
        <v>14</v>
      </c>
      <c r="E1353" t="str">
        <f t="shared" si="64"/>
        <v>NIT</v>
      </c>
    </row>
    <row r="1354" spans="1:5" x14ac:dyDescent="0.25">
      <c r="A1354" t="s">
        <v>2090</v>
      </c>
      <c r="B1354" t="s">
        <v>2091</v>
      </c>
      <c r="C1354" t="str">
        <f>Tabla4[[#This Row],[NIT]]</f>
        <v>06142012041013</v>
      </c>
      <c r="D1354">
        <f t="shared" si="63"/>
        <v>14</v>
      </c>
      <c r="E1354" t="str">
        <f t="shared" si="64"/>
        <v>NIT</v>
      </c>
    </row>
    <row r="1355" spans="1:5" x14ac:dyDescent="0.25">
      <c r="A1355" t="s">
        <v>2092</v>
      </c>
      <c r="B1355" t="s">
        <v>2093</v>
      </c>
      <c r="C1355" t="str">
        <f>Tabla4[[#This Row],[NIT]]</f>
        <v>06142306031016</v>
      </c>
      <c r="D1355">
        <f t="shared" si="63"/>
        <v>14</v>
      </c>
      <c r="E1355" t="str">
        <f t="shared" si="64"/>
        <v>NIT</v>
      </c>
    </row>
    <row r="1356" spans="1:5" x14ac:dyDescent="0.25">
      <c r="A1356" t="s">
        <v>2094</v>
      </c>
      <c r="B1356" t="s">
        <v>2095</v>
      </c>
      <c r="C1356" t="str">
        <f>Tabla4[[#This Row],[NIT]]</f>
        <v>96420209991017</v>
      </c>
      <c r="D1356">
        <f t="shared" si="63"/>
        <v>14</v>
      </c>
      <c r="E1356" t="str">
        <f t="shared" si="64"/>
        <v>NIT</v>
      </c>
    </row>
    <row r="1357" spans="1:5" x14ac:dyDescent="0.25">
      <c r="A1357" t="s">
        <v>2096</v>
      </c>
      <c r="B1357" t="s">
        <v>2097</v>
      </c>
      <c r="C1357" t="str">
        <f>Tabla4[[#This Row],[NIT]]</f>
        <v>06142801660014</v>
      </c>
      <c r="D1357">
        <f t="shared" si="63"/>
        <v>14</v>
      </c>
      <c r="E1357" t="str">
        <f t="shared" si="64"/>
        <v>NIT</v>
      </c>
    </row>
    <row r="1358" spans="1:5" x14ac:dyDescent="0.25">
      <c r="A1358" t="s">
        <v>2098</v>
      </c>
      <c r="B1358" t="s">
        <v>2099</v>
      </c>
      <c r="C1358" t="str">
        <f>Tabla4[[#This Row],[NIT]]</f>
        <v>06140104051063</v>
      </c>
      <c r="D1358">
        <f t="shared" si="63"/>
        <v>14</v>
      </c>
      <c r="E1358" t="str">
        <f t="shared" si="64"/>
        <v>NIT</v>
      </c>
    </row>
    <row r="1359" spans="1:5" x14ac:dyDescent="0.25">
      <c r="A1359" t="s">
        <v>2100</v>
      </c>
      <c r="B1359" t="s">
        <v>2101</v>
      </c>
      <c r="C1359" t="str">
        <f>Tabla4[[#This Row],[NIT]]</f>
        <v>06142508071028</v>
      </c>
      <c r="D1359">
        <f t="shared" si="63"/>
        <v>14</v>
      </c>
      <c r="E1359" t="str">
        <f t="shared" si="64"/>
        <v>NIT</v>
      </c>
    </row>
    <row r="1360" spans="1:5" x14ac:dyDescent="0.25">
      <c r="A1360" t="s">
        <v>2102</v>
      </c>
      <c r="B1360" t="s">
        <v>2103</v>
      </c>
      <c r="C1360" t="str">
        <f>Tabla4[[#This Row],[NIT]]</f>
        <v>06141205111012</v>
      </c>
      <c r="D1360">
        <f t="shared" si="63"/>
        <v>14</v>
      </c>
      <c r="E1360" t="str">
        <f t="shared" si="64"/>
        <v>NIT</v>
      </c>
    </row>
    <row r="1361" spans="1:5" x14ac:dyDescent="0.25">
      <c r="A1361" t="s">
        <v>2104</v>
      </c>
      <c r="B1361" t="s">
        <v>2105</v>
      </c>
      <c r="C1361" t="str">
        <f>Tabla4[[#This Row],[NIT]]</f>
        <v>06140903820021</v>
      </c>
      <c r="D1361">
        <f t="shared" si="63"/>
        <v>14</v>
      </c>
      <c r="E1361" t="str">
        <f t="shared" si="64"/>
        <v>NIT</v>
      </c>
    </row>
    <row r="1362" spans="1:5" x14ac:dyDescent="0.25">
      <c r="A1362" t="s">
        <v>2106</v>
      </c>
      <c r="B1362" t="s">
        <v>2107</v>
      </c>
      <c r="C1362" t="str">
        <f>Tabla4[[#This Row],[NIT]]</f>
        <v>12172409981012</v>
      </c>
      <c r="D1362">
        <f t="shared" si="63"/>
        <v>14</v>
      </c>
      <c r="E1362" t="str">
        <f t="shared" si="64"/>
        <v>NIT</v>
      </c>
    </row>
    <row r="1363" spans="1:5" x14ac:dyDescent="0.25">
      <c r="A1363" t="s">
        <v>2108</v>
      </c>
      <c r="B1363" t="s">
        <v>2109</v>
      </c>
      <c r="C1363" t="str">
        <f>Tabla4[[#This Row],[NIT]]</f>
        <v>06141801171090</v>
      </c>
      <c r="D1363">
        <f t="shared" si="63"/>
        <v>14</v>
      </c>
      <c r="E1363" t="str">
        <f t="shared" si="64"/>
        <v>NIT</v>
      </c>
    </row>
    <row r="1364" spans="1:5" x14ac:dyDescent="0.25">
      <c r="A1364" t="s">
        <v>2110</v>
      </c>
      <c r="B1364" t="s">
        <v>2111</v>
      </c>
      <c r="C1364" t="str">
        <f>Tabla4[[#This Row],[NIT]]</f>
        <v>06142201981035</v>
      </c>
      <c r="D1364">
        <f t="shared" si="63"/>
        <v>14</v>
      </c>
      <c r="E1364" t="str">
        <f t="shared" si="64"/>
        <v>NIT</v>
      </c>
    </row>
    <row r="1365" spans="1:5" x14ac:dyDescent="0.25">
      <c r="A1365" t="s">
        <v>2112</v>
      </c>
      <c r="B1365" t="s">
        <v>2113</v>
      </c>
      <c r="C1365" t="str">
        <f>Tabla4[[#This Row],[NIT]]</f>
        <v>06140405891016</v>
      </c>
      <c r="D1365">
        <f t="shared" si="63"/>
        <v>14</v>
      </c>
      <c r="E1365" t="str">
        <f t="shared" si="64"/>
        <v>NIT</v>
      </c>
    </row>
    <row r="1366" spans="1:5" x14ac:dyDescent="0.25">
      <c r="A1366" t="s">
        <v>2114</v>
      </c>
      <c r="B1366" t="s">
        <v>2115</v>
      </c>
      <c r="C1366" t="str">
        <f>Tabla4[[#This Row],[NIT]]</f>
        <v>06142808121060</v>
      </c>
      <c r="D1366">
        <f t="shared" si="63"/>
        <v>14</v>
      </c>
      <c r="E1366" t="str">
        <f t="shared" si="64"/>
        <v>NIT</v>
      </c>
    </row>
    <row r="1367" spans="1:5" x14ac:dyDescent="0.25">
      <c r="A1367" t="s">
        <v>2116</v>
      </c>
      <c r="B1367" t="s">
        <v>2117</v>
      </c>
      <c r="C1367" t="str">
        <f>Tabla4[[#This Row],[NIT]]</f>
        <v>94500202901019</v>
      </c>
      <c r="D1367">
        <f t="shared" si="63"/>
        <v>14</v>
      </c>
      <c r="E1367" t="str">
        <f t="shared" si="64"/>
        <v>NIT</v>
      </c>
    </row>
    <row r="1368" spans="1:5" x14ac:dyDescent="0.25">
      <c r="A1368" t="s">
        <v>2118</v>
      </c>
      <c r="B1368" t="s">
        <v>2119</v>
      </c>
      <c r="C1368" t="str">
        <f>Tabla4[[#This Row],[NIT]]</f>
        <v>06143007091033</v>
      </c>
      <c r="D1368">
        <f t="shared" si="63"/>
        <v>14</v>
      </c>
      <c r="E1368" t="str">
        <f t="shared" si="64"/>
        <v>NIT</v>
      </c>
    </row>
    <row r="1369" spans="1:5" x14ac:dyDescent="0.25">
      <c r="A1369" t="s">
        <v>2120</v>
      </c>
      <c r="B1369" t="s">
        <v>2121</v>
      </c>
      <c r="C1369" t="str">
        <f>Tabla4[[#This Row],[NIT]]</f>
        <v>06140210131050</v>
      </c>
      <c r="D1369">
        <f t="shared" si="63"/>
        <v>14</v>
      </c>
      <c r="E1369" t="str">
        <f t="shared" si="64"/>
        <v>NIT</v>
      </c>
    </row>
    <row r="1370" spans="1:5" x14ac:dyDescent="0.25">
      <c r="A1370" t="s">
        <v>2122</v>
      </c>
      <c r="B1370" t="s">
        <v>2123</v>
      </c>
      <c r="C1370" t="str">
        <f>Tabla4[[#This Row],[NIT]]</f>
        <v>06143005870020</v>
      </c>
      <c r="D1370">
        <f t="shared" si="63"/>
        <v>14</v>
      </c>
      <c r="E1370" t="str">
        <f t="shared" si="64"/>
        <v>NIT</v>
      </c>
    </row>
    <row r="1371" spans="1:5" x14ac:dyDescent="0.25">
      <c r="A1371" t="s">
        <v>2124</v>
      </c>
      <c r="B1371" t="s">
        <v>2125</v>
      </c>
      <c r="C1371" t="str">
        <f>Tabla4[[#This Row],[NIT]]</f>
        <v>12171805670010</v>
      </c>
      <c r="D1371">
        <f t="shared" si="63"/>
        <v>14</v>
      </c>
      <c r="E1371" t="str">
        <f t="shared" si="64"/>
        <v>NIT</v>
      </c>
    </row>
    <row r="1372" spans="1:5" x14ac:dyDescent="0.25">
      <c r="A1372" t="s">
        <v>2126</v>
      </c>
      <c r="B1372" t="s">
        <v>2127</v>
      </c>
      <c r="C1372" t="str">
        <f>Tabla4[[#This Row],[NIT]]</f>
        <v>06140809820010</v>
      </c>
      <c r="D1372">
        <f t="shared" si="63"/>
        <v>14</v>
      </c>
      <c r="E1372" t="str">
        <f t="shared" si="64"/>
        <v>NIT</v>
      </c>
    </row>
    <row r="1373" spans="1:5" x14ac:dyDescent="0.25">
      <c r="A1373" t="s">
        <v>2128</v>
      </c>
      <c r="B1373" t="s">
        <v>2129</v>
      </c>
      <c r="C1373" t="str">
        <f>Tabla4[[#This Row],[NIT]]</f>
        <v>06141508750016</v>
      </c>
      <c r="D1373">
        <f t="shared" si="63"/>
        <v>14</v>
      </c>
      <c r="E1373" t="str">
        <f t="shared" si="64"/>
        <v>NIT</v>
      </c>
    </row>
    <row r="1374" spans="1:5" x14ac:dyDescent="0.25">
      <c r="A1374" t="s">
        <v>2130</v>
      </c>
      <c r="B1374" t="s">
        <v>2131</v>
      </c>
      <c r="C1374" t="str">
        <f>Tabla4[[#This Row],[NIT]]</f>
        <v>06141403031016</v>
      </c>
      <c r="D1374">
        <f t="shared" si="63"/>
        <v>14</v>
      </c>
      <c r="E1374" t="str">
        <f t="shared" si="64"/>
        <v>NIT</v>
      </c>
    </row>
    <row r="1375" spans="1:5" x14ac:dyDescent="0.25">
      <c r="A1375" t="s">
        <v>2132</v>
      </c>
      <c r="B1375" t="s">
        <v>2133</v>
      </c>
      <c r="C1375" t="str">
        <f>Tabla4[[#This Row],[NIT]]</f>
        <v>12170410721021</v>
      </c>
      <c r="D1375">
        <f t="shared" si="63"/>
        <v>14</v>
      </c>
      <c r="E1375" t="str">
        <f t="shared" si="64"/>
        <v>NIT</v>
      </c>
    </row>
    <row r="1376" spans="1:5" x14ac:dyDescent="0.25">
      <c r="A1376" t="s">
        <v>739</v>
      </c>
      <c r="B1376" t="s">
        <v>2134</v>
      </c>
      <c r="C1376" t="str">
        <f>Tabla4[[#This Row],[NIT]]</f>
        <v>02030505670013</v>
      </c>
      <c r="D1376">
        <f t="shared" si="63"/>
        <v>14</v>
      </c>
      <c r="E1376" t="str">
        <f t="shared" si="64"/>
        <v>NIT</v>
      </c>
    </row>
    <row r="1377" spans="1:5" x14ac:dyDescent="0.25">
      <c r="A1377" t="s">
        <v>2135</v>
      </c>
      <c r="B1377" t="s">
        <v>2136</v>
      </c>
      <c r="C1377" t="str">
        <f>Tabla4[[#This Row],[NIT]]</f>
        <v>06141709640019</v>
      </c>
      <c r="D1377">
        <f t="shared" si="63"/>
        <v>14</v>
      </c>
      <c r="E1377" t="str">
        <f t="shared" si="64"/>
        <v>NIT</v>
      </c>
    </row>
    <row r="1378" spans="1:5" x14ac:dyDescent="0.25">
      <c r="A1378" t="s">
        <v>2137</v>
      </c>
      <c r="B1378" t="s">
        <v>2138</v>
      </c>
      <c r="C1378" t="str">
        <f>Tabla4[[#This Row],[NIT]]</f>
        <v>06140911931018</v>
      </c>
      <c r="D1378">
        <f t="shared" si="63"/>
        <v>14</v>
      </c>
      <c r="E1378" t="str">
        <f t="shared" si="64"/>
        <v>NIT</v>
      </c>
    </row>
    <row r="1379" spans="1:5" x14ac:dyDescent="0.25">
      <c r="A1379" t="s">
        <v>2139</v>
      </c>
      <c r="B1379" t="s">
        <v>2140</v>
      </c>
      <c r="C1379" t="str">
        <f>Tabla4[[#This Row],[NIT]]</f>
        <v>06140603580016</v>
      </c>
      <c r="D1379">
        <f t="shared" si="63"/>
        <v>14</v>
      </c>
      <c r="E1379" t="str">
        <f t="shared" si="64"/>
        <v>NIT</v>
      </c>
    </row>
    <row r="1380" spans="1:5" x14ac:dyDescent="0.25">
      <c r="A1380" t="s">
        <v>2141</v>
      </c>
      <c r="B1380" t="s">
        <v>2142</v>
      </c>
      <c r="C1380" t="str">
        <f>Tabla4[[#This Row],[NIT]]</f>
        <v>06142911071011</v>
      </c>
      <c r="D1380">
        <f t="shared" si="63"/>
        <v>14</v>
      </c>
      <c r="E1380" t="str">
        <f t="shared" si="64"/>
        <v>NIT</v>
      </c>
    </row>
    <row r="1381" spans="1:5" x14ac:dyDescent="0.25">
      <c r="A1381" t="s">
        <v>2143</v>
      </c>
      <c r="B1381" t="s">
        <v>2144</v>
      </c>
      <c r="C1381" t="str">
        <f>Tabla4[[#This Row],[NIT]]</f>
        <v>06142904600026</v>
      </c>
      <c r="D1381">
        <f t="shared" si="63"/>
        <v>14</v>
      </c>
      <c r="E1381" t="str">
        <f t="shared" si="64"/>
        <v>NIT</v>
      </c>
    </row>
    <row r="1382" spans="1:5" x14ac:dyDescent="0.25">
      <c r="A1382" t="s">
        <v>2145</v>
      </c>
      <c r="B1382" t="s">
        <v>2146</v>
      </c>
      <c r="C1382" t="str">
        <f>Tabla4[[#This Row],[NIT]]</f>
        <v>06141612061020</v>
      </c>
      <c r="D1382">
        <f t="shared" si="63"/>
        <v>14</v>
      </c>
      <c r="E1382" t="str">
        <f t="shared" si="64"/>
        <v>NIT</v>
      </c>
    </row>
    <row r="1383" spans="1:5" x14ac:dyDescent="0.25">
      <c r="A1383" t="s">
        <v>2147</v>
      </c>
      <c r="B1383" t="s">
        <v>2148</v>
      </c>
      <c r="C1383" t="str">
        <f>Tabla4[[#This Row],[NIT]]</f>
        <v>06140409951030</v>
      </c>
      <c r="D1383">
        <f t="shared" si="63"/>
        <v>14</v>
      </c>
      <c r="E1383" t="str">
        <f t="shared" si="64"/>
        <v>NIT</v>
      </c>
    </row>
    <row r="1384" spans="1:5" x14ac:dyDescent="0.25">
      <c r="A1384" t="s">
        <v>2149</v>
      </c>
      <c r="B1384" t="s">
        <v>2150</v>
      </c>
      <c r="C1384" t="str">
        <f>Tabla4[[#This Row],[NIT]]</f>
        <v>06141605550014</v>
      </c>
      <c r="D1384">
        <f t="shared" si="63"/>
        <v>14</v>
      </c>
      <c r="E1384" t="str">
        <f t="shared" si="64"/>
        <v>NIT</v>
      </c>
    </row>
    <row r="1385" spans="1:5" x14ac:dyDescent="0.25">
      <c r="A1385" t="s">
        <v>2151</v>
      </c>
      <c r="B1385" t="s">
        <v>2152</v>
      </c>
      <c r="C1385" t="str">
        <f>Tabla4[[#This Row],[NIT]]</f>
        <v>06142006051031</v>
      </c>
      <c r="D1385">
        <f t="shared" si="63"/>
        <v>14</v>
      </c>
      <c r="E1385" t="str">
        <f t="shared" si="64"/>
        <v>NIT</v>
      </c>
    </row>
    <row r="1386" spans="1:5" x14ac:dyDescent="0.25">
      <c r="A1386" t="s">
        <v>2153</v>
      </c>
      <c r="B1386" t="s">
        <v>2154</v>
      </c>
      <c r="C1386" t="str">
        <f>Tabla4[[#This Row],[NIT]]</f>
        <v>94501007891013</v>
      </c>
      <c r="D1386">
        <f t="shared" si="63"/>
        <v>14</v>
      </c>
      <c r="E1386" t="str">
        <f t="shared" si="64"/>
        <v>NIT</v>
      </c>
    </row>
    <row r="1387" spans="1:5" x14ac:dyDescent="0.25">
      <c r="A1387" t="s">
        <v>2155</v>
      </c>
      <c r="B1387" t="s">
        <v>2156</v>
      </c>
      <c r="C1387" t="str">
        <f>Tabla4[[#This Row],[NIT]]</f>
        <v>04292303480011</v>
      </c>
      <c r="D1387">
        <f t="shared" si="63"/>
        <v>14</v>
      </c>
      <c r="E1387" t="str">
        <f t="shared" si="64"/>
        <v>NIT</v>
      </c>
    </row>
    <row r="1388" spans="1:5" x14ac:dyDescent="0.25">
      <c r="A1388" t="s">
        <v>2157</v>
      </c>
      <c r="B1388" t="s">
        <v>2158</v>
      </c>
      <c r="C1388" t="str">
        <f>Tabla4[[#This Row],[NIT]]</f>
        <v>06140402051084</v>
      </c>
      <c r="D1388">
        <f t="shared" ref="D1388:D1451" si="65">LEN(C1388)</f>
        <v>14</v>
      </c>
      <c r="E1388" t="str">
        <f t="shared" si="64"/>
        <v>NIT</v>
      </c>
    </row>
    <row r="1389" spans="1:5" x14ac:dyDescent="0.25">
      <c r="A1389" t="s">
        <v>2159</v>
      </c>
      <c r="B1389" t="s">
        <v>2160</v>
      </c>
      <c r="C1389" t="str">
        <f>Tabla4[[#This Row],[NIT]]</f>
        <v>06140511101075</v>
      </c>
      <c r="D1389">
        <f t="shared" si="65"/>
        <v>14</v>
      </c>
      <c r="E1389" t="str">
        <f t="shared" ref="E1389:E1452" si="66">IF(D1389=14,"NIT",IF(D1389=9,"DUI"," "))</f>
        <v>NIT</v>
      </c>
    </row>
    <row r="1390" spans="1:5" x14ac:dyDescent="0.25">
      <c r="A1390" t="s">
        <v>2161</v>
      </c>
      <c r="B1390" t="s">
        <v>2162</v>
      </c>
      <c r="C1390" t="str">
        <f>Tabla4[[#This Row],[NIT]]</f>
        <v>06140901021013</v>
      </c>
      <c r="D1390">
        <f t="shared" si="65"/>
        <v>14</v>
      </c>
      <c r="E1390" t="str">
        <f t="shared" si="66"/>
        <v>NIT</v>
      </c>
    </row>
    <row r="1391" spans="1:5" x14ac:dyDescent="0.25">
      <c r="A1391" t="s">
        <v>2163</v>
      </c>
      <c r="B1391" t="s">
        <v>2164</v>
      </c>
      <c r="C1391" t="str">
        <f>Tabla4[[#This Row],[NIT]]</f>
        <v>06140809001065</v>
      </c>
      <c r="D1391">
        <f t="shared" si="65"/>
        <v>14</v>
      </c>
      <c r="E1391" t="str">
        <f t="shared" si="66"/>
        <v>NIT</v>
      </c>
    </row>
    <row r="1392" spans="1:5" x14ac:dyDescent="0.25">
      <c r="A1392" t="s">
        <v>1512</v>
      </c>
      <c r="B1392" t="s">
        <v>2165</v>
      </c>
      <c r="C1392" t="str">
        <f>Tabla4[[#This Row],[NIT]]</f>
        <v>06142804860014</v>
      </c>
      <c r="D1392">
        <f t="shared" si="65"/>
        <v>14</v>
      </c>
      <c r="E1392" t="str">
        <f t="shared" si="66"/>
        <v>NIT</v>
      </c>
    </row>
    <row r="1393" spans="1:5" x14ac:dyDescent="0.25">
      <c r="A1393" t="s">
        <v>2166</v>
      </c>
      <c r="B1393" t="s">
        <v>2167</v>
      </c>
      <c r="C1393" t="str">
        <f>Tabla4[[#This Row],[NIT]]</f>
        <v>06140103951010</v>
      </c>
      <c r="D1393">
        <f t="shared" si="65"/>
        <v>14</v>
      </c>
      <c r="E1393" t="str">
        <f t="shared" si="66"/>
        <v>NIT</v>
      </c>
    </row>
    <row r="1394" spans="1:5" x14ac:dyDescent="0.25">
      <c r="A1394" t="s">
        <v>2168</v>
      </c>
      <c r="B1394" t="s">
        <v>2169</v>
      </c>
      <c r="C1394" t="str">
        <f>Tabla4[[#This Row],[NIT]]</f>
        <v>06141308081030</v>
      </c>
      <c r="D1394">
        <f t="shared" si="65"/>
        <v>14</v>
      </c>
      <c r="E1394" t="str">
        <f t="shared" si="66"/>
        <v>NIT</v>
      </c>
    </row>
    <row r="1395" spans="1:5" x14ac:dyDescent="0.25">
      <c r="A1395" t="s">
        <v>2170</v>
      </c>
      <c r="B1395" t="s">
        <v>2171</v>
      </c>
      <c r="C1395" t="str">
        <f>Tabla4[[#This Row],[NIT]]</f>
        <v>02101809921016</v>
      </c>
      <c r="D1395">
        <f t="shared" si="65"/>
        <v>14</v>
      </c>
      <c r="E1395" t="str">
        <f t="shared" si="66"/>
        <v>NIT</v>
      </c>
    </row>
    <row r="1396" spans="1:5" x14ac:dyDescent="0.25">
      <c r="A1396" t="s">
        <v>2172</v>
      </c>
      <c r="B1396" t="s">
        <v>2173</v>
      </c>
      <c r="C1396" t="str">
        <f>Tabla4[[#This Row],[NIT]]</f>
        <v>06140811061040</v>
      </c>
      <c r="D1396">
        <f t="shared" si="65"/>
        <v>14</v>
      </c>
      <c r="E1396" t="str">
        <f t="shared" si="66"/>
        <v>NIT</v>
      </c>
    </row>
    <row r="1397" spans="1:5" x14ac:dyDescent="0.25">
      <c r="A1397" t="s">
        <v>2174</v>
      </c>
      <c r="B1397" t="s">
        <v>2175</v>
      </c>
      <c r="C1397" t="str">
        <f>Tabla4[[#This Row],[NIT]]</f>
        <v>06141812981018</v>
      </c>
      <c r="D1397">
        <f t="shared" si="65"/>
        <v>14</v>
      </c>
      <c r="E1397" t="str">
        <f t="shared" si="66"/>
        <v>NIT</v>
      </c>
    </row>
    <row r="1398" spans="1:5" x14ac:dyDescent="0.25">
      <c r="A1398" t="s">
        <v>2176</v>
      </c>
      <c r="B1398" t="s">
        <v>2177</v>
      </c>
      <c r="C1398" t="str">
        <f>Tabla4[[#This Row],[NIT]]</f>
        <v>04071607051010</v>
      </c>
      <c r="D1398">
        <f t="shared" si="65"/>
        <v>14</v>
      </c>
      <c r="E1398" t="str">
        <f t="shared" si="66"/>
        <v>NIT</v>
      </c>
    </row>
    <row r="1399" spans="1:5" x14ac:dyDescent="0.25">
      <c r="A1399" t="s">
        <v>2178</v>
      </c>
      <c r="B1399" t="s">
        <v>2179</v>
      </c>
      <c r="C1399" t="str">
        <f>Tabla4[[#This Row],[NIT]]</f>
        <v>06140107041034</v>
      </c>
      <c r="D1399">
        <f t="shared" si="65"/>
        <v>14</v>
      </c>
      <c r="E1399" t="str">
        <f t="shared" si="66"/>
        <v>NIT</v>
      </c>
    </row>
    <row r="1400" spans="1:5" x14ac:dyDescent="0.25">
      <c r="A1400" t="s">
        <v>2180</v>
      </c>
      <c r="B1400" t="s">
        <v>2181</v>
      </c>
      <c r="C1400" t="str">
        <f>Tabla4[[#This Row],[NIT]]</f>
        <v>06142808151031</v>
      </c>
      <c r="D1400">
        <f t="shared" si="65"/>
        <v>14</v>
      </c>
      <c r="E1400" t="str">
        <f t="shared" si="66"/>
        <v>NIT</v>
      </c>
    </row>
    <row r="1401" spans="1:5" x14ac:dyDescent="0.25">
      <c r="A1401" t="s">
        <v>2182</v>
      </c>
      <c r="B1401" t="s">
        <v>2183</v>
      </c>
      <c r="C1401" t="str">
        <f>Tabla4[[#This Row],[NIT]]</f>
        <v>06141411071035</v>
      </c>
      <c r="D1401">
        <f t="shared" si="65"/>
        <v>14</v>
      </c>
      <c r="E1401" t="str">
        <f t="shared" si="66"/>
        <v>NIT</v>
      </c>
    </row>
    <row r="1402" spans="1:5" x14ac:dyDescent="0.25">
      <c r="A1402" t="s">
        <v>2184</v>
      </c>
      <c r="B1402" t="s">
        <v>2185</v>
      </c>
      <c r="C1402" t="str">
        <f>Tabla4[[#This Row],[NIT]]</f>
        <v>06141507881062</v>
      </c>
      <c r="D1402">
        <f t="shared" si="65"/>
        <v>14</v>
      </c>
      <c r="E1402" t="str">
        <f t="shared" si="66"/>
        <v>NIT</v>
      </c>
    </row>
    <row r="1403" spans="1:5" x14ac:dyDescent="0.25">
      <c r="A1403" t="s">
        <v>2186</v>
      </c>
      <c r="B1403" t="s">
        <v>2187</v>
      </c>
      <c r="C1403" t="str">
        <f>Tabla4[[#This Row],[NIT]]</f>
        <v>06141911031048</v>
      </c>
      <c r="D1403">
        <f t="shared" si="65"/>
        <v>14</v>
      </c>
      <c r="E1403" t="str">
        <f t="shared" si="66"/>
        <v>NIT</v>
      </c>
    </row>
    <row r="1404" spans="1:5" x14ac:dyDescent="0.25">
      <c r="A1404" t="s">
        <v>2188</v>
      </c>
      <c r="B1404" t="s">
        <v>2189</v>
      </c>
      <c r="C1404" t="str">
        <f>Tabla4[[#This Row],[NIT]]</f>
        <v>06142401131010</v>
      </c>
      <c r="D1404">
        <f t="shared" si="65"/>
        <v>14</v>
      </c>
      <c r="E1404" t="str">
        <f t="shared" si="66"/>
        <v>NIT</v>
      </c>
    </row>
    <row r="1405" spans="1:5" x14ac:dyDescent="0.25">
      <c r="A1405" t="s">
        <v>2190</v>
      </c>
      <c r="B1405" t="s">
        <v>2191</v>
      </c>
      <c r="C1405" t="str">
        <f>Tabla4[[#This Row],[NIT]]</f>
        <v>05112410740017</v>
      </c>
      <c r="D1405">
        <f t="shared" si="65"/>
        <v>14</v>
      </c>
      <c r="E1405" t="str">
        <f t="shared" si="66"/>
        <v>NIT</v>
      </c>
    </row>
    <row r="1406" spans="1:5" x14ac:dyDescent="0.25">
      <c r="A1406" t="s">
        <v>2192</v>
      </c>
      <c r="B1406" t="s">
        <v>2193</v>
      </c>
      <c r="C1406" t="str">
        <f>Tabla4[[#This Row],[NIT]]</f>
        <v>06140507161047</v>
      </c>
      <c r="D1406">
        <f t="shared" si="65"/>
        <v>14</v>
      </c>
      <c r="E1406" t="str">
        <f t="shared" si="66"/>
        <v>NIT</v>
      </c>
    </row>
    <row r="1407" spans="1:5" x14ac:dyDescent="0.25">
      <c r="A1407" t="s">
        <v>2194</v>
      </c>
      <c r="B1407" t="s">
        <v>2195</v>
      </c>
      <c r="C1407" t="str">
        <f>Tabla4[[#This Row],[NIT]]</f>
        <v>06141308021011</v>
      </c>
      <c r="D1407">
        <f t="shared" si="65"/>
        <v>14</v>
      </c>
      <c r="E1407" t="str">
        <f t="shared" si="66"/>
        <v>NIT</v>
      </c>
    </row>
    <row r="1408" spans="1:5" x14ac:dyDescent="0.25">
      <c r="A1408" t="s">
        <v>2196</v>
      </c>
      <c r="B1408" t="s">
        <v>2197</v>
      </c>
      <c r="C1408" t="str">
        <f>Tabla4[[#This Row],[NIT]]</f>
        <v>06143112510011</v>
      </c>
      <c r="D1408">
        <f t="shared" si="65"/>
        <v>14</v>
      </c>
      <c r="E1408" t="str">
        <f t="shared" si="66"/>
        <v>NIT</v>
      </c>
    </row>
    <row r="1409" spans="1:5" x14ac:dyDescent="0.25">
      <c r="A1409" t="s">
        <v>2198</v>
      </c>
      <c r="B1409" t="s">
        <v>2199</v>
      </c>
      <c r="C1409" t="str">
        <f>Tabla4[[#This Row],[NIT]]</f>
        <v>06142111891010</v>
      </c>
      <c r="D1409">
        <f t="shared" si="65"/>
        <v>14</v>
      </c>
      <c r="E1409" t="str">
        <f t="shared" si="66"/>
        <v>NIT</v>
      </c>
    </row>
    <row r="1410" spans="1:5" x14ac:dyDescent="0.25">
      <c r="A1410" t="s">
        <v>2200</v>
      </c>
      <c r="B1410" t="s">
        <v>2201</v>
      </c>
      <c r="C1410" t="str">
        <f>Tabla4[[#This Row],[NIT]]</f>
        <v>06141611951013</v>
      </c>
      <c r="D1410">
        <f t="shared" si="65"/>
        <v>14</v>
      </c>
      <c r="E1410" t="str">
        <f t="shared" si="66"/>
        <v>NIT</v>
      </c>
    </row>
    <row r="1411" spans="1:5" x14ac:dyDescent="0.25">
      <c r="A1411" t="s">
        <v>2202</v>
      </c>
      <c r="B1411" t="s">
        <v>2203</v>
      </c>
      <c r="C1411" t="str">
        <f>Tabla4[[#This Row],[NIT]]</f>
        <v>06141612991019</v>
      </c>
      <c r="D1411">
        <f t="shared" si="65"/>
        <v>14</v>
      </c>
      <c r="E1411" t="str">
        <f t="shared" si="66"/>
        <v>NIT</v>
      </c>
    </row>
    <row r="1412" spans="1:5" x14ac:dyDescent="0.25">
      <c r="A1412" t="s">
        <v>2204</v>
      </c>
      <c r="B1412" t="s">
        <v>2205</v>
      </c>
      <c r="C1412" t="str">
        <f>Tabla4[[#This Row],[NIT]]</f>
        <v>06141706091038</v>
      </c>
      <c r="D1412">
        <f t="shared" si="65"/>
        <v>14</v>
      </c>
      <c r="E1412" t="str">
        <f t="shared" si="66"/>
        <v>NIT</v>
      </c>
    </row>
    <row r="1413" spans="1:5" x14ac:dyDescent="0.25">
      <c r="A1413" t="s">
        <v>2206</v>
      </c>
      <c r="B1413" t="s">
        <v>2207</v>
      </c>
      <c r="C1413" t="str">
        <f>Tabla4[[#This Row],[NIT]]</f>
        <v>06142001101022</v>
      </c>
      <c r="D1413">
        <f t="shared" si="65"/>
        <v>14</v>
      </c>
      <c r="E1413" t="str">
        <f t="shared" si="66"/>
        <v>NIT</v>
      </c>
    </row>
    <row r="1414" spans="1:5" x14ac:dyDescent="0.25">
      <c r="A1414" t="s">
        <v>2208</v>
      </c>
      <c r="B1414" t="s">
        <v>2209</v>
      </c>
      <c r="C1414" t="str">
        <f>Tabla4[[#This Row],[NIT]]</f>
        <v>06143009971057</v>
      </c>
      <c r="D1414">
        <f t="shared" si="65"/>
        <v>14</v>
      </c>
      <c r="E1414" t="str">
        <f t="shared" si="66"/>
        <v>NIT</v>
      </c>
    </row>
    <row r="1415" spans="1:5" x14ac:dyDescent="0.25">
      <c r="A1415" t="s">
        <v>2210</v>
      </c>
      <c r="B1415" t="s">
        <v>2211</v>
      </c>
      <c r="C1415" t="str">
        <f>Tabla4[[#This Row],[NIT]]</f>
        <v>06142908640018</v>
      </c>
      <c r="D1415">
        <f t="shared" si="65"/>
        <v>14</v>
      </c>
      <c r="E1415" t="str">
        <f t="shared" si="66"/>
        <v>NIT</v>
      </c>
    </row>
    <row r="1416" spans="1:5" x14ac:dyDescent="0.25">
      <c r="A1416" t="s">
        <v>2212</v>
      </c>
      <c r="B1416" t="s">
        <v>2213</v>
      </c>
      <c r="C1416" t="str">
        <f>Tabla4[[#This Row],[NIT]]</f>
        <v>11232607570010</v>
      </c>
      <c r="D1416">
        <f t="shared" si="65"/>
        <v>14</v>
      </c>
      <c r="E1416" t="str">
        <f t="shared" si="66"/>
        <v>NIT</v>
      </c>
    </row>
    <row r="1417" spans="1:5" x14ac:dyDescent="0.25">
      <c r="A1417" t="s">
        <v>2214</v>
      </c>
      <c r="B1417" t="s">
        <v>2215</v>
      </c>
      <c r="C1417" t="str">
        <f>Tabla4[[#This Row],[NIT]]</f>
        <v>06140609840012</v>
      </c>
      <c r="D1417">
        <f t="shared" si="65"/>
        <v>14</v>
      </c>
      <c r="E1417" t="str">
        <f t="shared" si="66"/>
        <v>NIT</v>
      </c>
    </row>
    <row r="1418" spans="1:5" x14ac:dyDescent="0.25">
      <c r="A1418" t="s">
        <v>2216</v>
      </c>
      <c r="B1418" t="s">
        <v>2217</v>
      </c>
      <c r="C1418" t="str">
        <f>Tabla4[[#This Row],[NIT]]</f>
        <v>06143011931011</v>
      </c>
      <c r="D1418">
        <f t="shared" si="65"/>
        <v>14</v>
      </c>
      <c r="E1418" t="str">
        <f t="shared" si="66"/>
        <v>NIT</v>
      </c>
    </row>
    <row r="1419" spans="1:5" x14ac:dyDescent="0.25">
      <c r="A1419" t="s">
        <v>2218</v>
      </c>
      <c r="B1419" t="s">
        <v>2219</v>
      </c>
      <c r="C1419" t="str">
        <f>Tabla4[[#This Row],[NIT]]</f>
        <v>06142908941021</v>
      </c>
      <c r="D1419">
        <f t="shared" si="65"/>
        <v>14</v>
      </c>
      <c r="E1419" t="str">
        <f t="shared" si="66"/>
        <v>NIT</v>
      </c>
    </row>
    <row r="1420" spans="1:5" x14ac:dyDescent="0.25">
      <c r="A1420" t="s">
        <v>2220</v>
      </c>
      <c r="B1420" t="s">
        <v>2221</v>
      </c>
      <c r="C1420" t="str">
        <f>Tabla4[[#This Row],[NIT]]</f>
        <v>06140607921022</v>
      </c>
      <c r="D1420">
        <f t="shared" si="65"/>
        <v>14</v>
      </c>
      <c r="E1420" t="str">
        <f t="shared" si="66"/>
        <v>NIT</v>
      </c>
    </row>
    <row r="1421" spans="1:5" x14ac:dyDescent="0.25">
      <c r="A1421" t="s">
        <v>2222</v>
      </c>
      <c r="B1421" t="s">
        <v>2223</v>
      </c>
      <c r="C1421" t="str">
        <f>Tabla4[[#This Row],[NIT]]</f>
        <v>06142710101036</v>
      </c>
      <c r="D1421">
        <f t="shared" si="65"/>
        <v>14</v>
      </c>
      <c r="E1421" t="str">
        <f t="shared" si="66"/>
        <v>NIT</v>
      </c>
    </row>
    <row r="1422" spans="1:5" x14ac:dyDescent="0.25">
      <c r="A1422" t="s">
        <v>2224</v>
      </c>
      <c r="B1422" t="s">
        <v>2225</v>
      </c>
      <c r="C1422" t="str">
        <f>Tabla4[[#This Row],[NIT]]</f>
        <v>94502408810019</v>
      </c>
      <c r="D1422">
        <f t="shared" si="65"/>
        <v>14</v>
      </c>
      <c r="E1422" t="str">
        <f t="shared" si="66"/>
        <v>NIT</v>
      </c>
    </row>
    <row r="1423" spans="1:5" x14ac:dyDescent="0.25">
      <c r="A1423" t="s">
        <v>2226</v>
      </c>
      <c r="B1423" t="s">
        <v>2227</v>
      </c>
      <c r="C1423" t="str">
        <f>Tabla4[[#This Row],[NIT]]</f>
        <v>12171609921018</v>
      </c>
      <c r="D1423">
        <f t="shared" si="65"/>
        <v>14</v>
      </c>
      <c r="E1423" t="str">
        <f t="shared" si="66"/>
        <v>NIT</v>
      </c>
    </row>
    <row r="1424" spans="1:5" x14ac:dyDescent="0.25">
      <c r="A1424" t="s">
        <v>2228</v>
      </c>
      <c r="B1424" t="s">
        <v>2229</v>
      </c>
      <c r="C1424" t="str">
        <f>Tabla4[[#This Row],[NIT]]</f>
        <v>06141409840027</v>
      </c>
      <c r="D1424">
        <f t="shared" si="65"/>
        <v>14</v>
      </c>
      <c r="E1424" t="str">
        <f t="shared" si="66"/>
        <v>NIT</v>
      </c>
    </row>
    <row r="1425" spans="1:5" x14ac:dyDescent="0.25">
      <c r="A1425" t="s">
        <v>2230</v>
      </c>
      <c r="B1425" t="s">
        <v>2231</v>
      </c>
      <c r="C1425" t="str">
        <f>Tabla4[[#This Row],[NIT]]</f>
        <v>02103101971016</v>
      </c>
      <c r="D1425">
        <f t="shared" si="65"/>
        <v>14</v>
      </c>
      <c r="E1425" t="str">
        <f t="shared" si="66"/>
        <v>NIT</v>
      </c>
    </row>
    <row r="1426" spans="1:5" x14ac:dyDescent="0.25">
      <c r="A1426" t="s">
        <v>2232</v>
      </c>
      <c r="B1426" t="s">
        <v>2233</v>
      </c>
      <c r="C1426" t="str">
        <f>Tabla4[[#This Row],[NIT]]</f>
        <v>06140711031055</v>
      </c>
      <c r="D1426">
        <f t="shared" si="65"/>
        <v>14</v>
      </c>
      <c r="E1426" t="str">
        <f t="shared" si="66"/>
        <v>NIT</v>
      </c>
    </row>
    <row r="1427" spans="1:5" x14ac:dyDescent="0.25">
      <c r="A1427" t="s">
        <v>2234</v>
      </c>
      <c r="B1427" t="s">
        <v>2235</v>
      </c>
      <c r="C1427" t="str">
        <f>Tabla4[[#This Row],[NIT]]</f>
        <v>06142501071049</v>
      </c>
      <c r="D1427">
        <f t="shared" si="65"/>
        <v>14</v>
      </c>
      <c r="E1427" t="str">
        <f t="shared" si="66"/>
        <v>NIT</v>
      </c>
    </row>
    <row r="1428" spans="1:5" x14ac:dyDescent="0.25">
      <c r="A1428" t="s">
        <v>2236</v>
      </c>
      <c r="B1428" t="s">
        <v>2237</v>
      </c>
      <c r="C1428" t="str">
        <f>Tabla4[[#This Row],[NIT]]</f>
        <v>06141603991065</v>
      </c>
      <c r="D1428">
        <f t="shared" si="65"/>
        <v>14</v>
      </c>
      <c r="E1428" t="str">
        <f t="shared" si="66"/>
        <v>NIT</v>
      </c>
    </row>
    <row r="1429" spans="1:5" x14ac:dyDescent="0.25">
      <c r="A1429" t="s">
        <v>2238</v>
      </c>
      <c r="B1429" t="s">
        <v>2239</v>
      </c>
      <c r="C1429" t="str">
        <f>Tabla4[[#This Row],[NIT]]</f>
        <v>06140304971027</v>
      </c>
      <c r="D1429">
        <f t="shared" si="65"/>
        <v>14</v>
      </c>
      <c r="E1429" t="str">
        <f t="shared" si="66"/>
        <v>NIT</v>
      </c>
    </row>
    <row r="1430" spans="1:5" x14ac:dyDescent="0.25">
      <c r="A1430" t="s">
        <v>2240</v>
      </c>
      <c r="B1430" t="s">
        <v>2241</v>
      </c>
      <c r="C1430" t="str">
        <f>Tabla4[[#This Row],[NIT]]</f>
        <v>12171512111011</v>
      </c>
      <c r="D1430">
        <f t="shared" si="65"/>
        <v>14</v>
      </c>
      <c r="E1430" t="str">
        <f t="shared" si="66"/>
        <v>NIT</v>
      </c>
    </row>
    <row r="1431" spans="1:5" x14ac:dyDescent="0.25">
      <c r="A1431" t="s">
        <v>2242</v>
      </c>
      <c r="B1431" t="s">
        <v>2243</v>
      </c>
      <c r="C1431" t="str">
        <f>Tabla4[[#This Row],[NIT]]</f>
        <v>06141406790025</v>
      </c>
      <c r="D1431">
        <f t="shared" si="65"/>
        <v>14</v>
      </c>
      <c r="E1431" t="str">
        <f t="shared" si="66"/>
        <v>NIT</v>
      </c>
    </row>
    <row r="1432" spans="1:5" x14ac:dyDescent="0.25">
      <c r="A1432" t="s">
        <v>2244</v>
      </c>
      <c r="B1432" t="s">
        <v>2245</v>
      </c>
      <c r="C1432" t="str">
        <f>Tabla4[[#This Row],[NIT]]</f>
        <v>05111112690013</v>
      </c>
      <c r="D1432">
        <f t="shared" si="65"/>
        <v>14</v>
      </c>
      <c r="E1432" t="str">
        <f t="shared" si="66"/>
        <v>NIT</v>
      </c>
    </row>
    <row r="1433" spans="1:5" x14ac:dyDescent="0.25">
      <c r="A1433" t="s">
        <v>2246</v>
      </c>
      <c r="B1433" t="s">
        <v>2247</v>
      </c>
      <c r="C1433" t="str">
        <f>Tabla4[[#This Row],[NIT]]</f>
        <v>06140306640018</v>
      </c>
      <c r="D1433">
        <f t="shared" si="65"/>
        <v>14</v>
      </c>
      <c r="E1433" t="str">
        <f t="shared" si="66"/>
        <v>NIT</v>
      </c>
    </row>
    <row r="1434" spans="1:5" x14ac:dyDescent="0.25">
      <c r="A1434" t="s">
        <v>2248</v>
      </c>
      <c r="B1434" t="s">
        <v>2249</v>
      </c>
      <c r="C1434" t="str">
        <f>Tabla4[[#This Row],[NIT]]</f>
        <v>06140611750031</v>
      </c>
      <c r="D1434">
        <f t="shared" si="65"/>
        <v>14</v>
      </c>
      <c r="E1434" t="str">
        <f t="shared" si="66"/>
        <v>NIT</v>
      </c>
    </row>
    <row r="1435" spans="1:5" x14ac:dyDescent="0.25">
      <c r="A1435" t="s">
        <v>2250</v>
      </c>
      <c r="B1435" t="s">
        <v>2251</v>
      </c>
      <c r="C1435" t="str">
        <f>Tabla4[[#This Row],[NIT]]</f>
        <v>06140909111054</v>
      </c>
      <c r="D1435">
        <f t="shared" si="65"/>
        <v>14</v>
      </c>
      <c r="E1435" t="str">
        <f t="shared" si="66"/>
        <v>NIT</v>
      </c>
    </row>
    <row r="1436" spans="1:5" x14ac:dyDescent="0.25">
      <c r="A1436" t="s">
        <v>2252</v>
      </c>
      <c r="B1436" t="s">
        <v>2253</v>
      </c>
      <c r="C1436" t="str">
        <f>Tabla4[[#This Row],[NIT]]</f>
        <v>06143101630050</v>
      </c>
      <c r="D1436">
        <f t="shared" si="65"/>
        <v>14</v>
      </c>
      <c r="E1436" t="str">
        <f t="shared" si="66"/>
        <v>NIT</v>
      </c>
    </row>
    <row r="1437" spans="1:5" x14ac:dyDescent="0.25">
      <c r="A1437" t="s">
        <v>1377</v>
      </c>
      <c r="B1437" t="s">
        <v>2254</v>
      </c>
      <c r="C1437" t="str">
        <f>Tabla4[[#This Row],[NIT]]</f>
        <v>06140101670050</v>
      </c>
      <c r="D1437">
        <f t="shared" si="65"/>
        <v>14</v>
      </c>
      <c r="E1437" t="str">
        <f t="shared" si="66"/>
        <v>NIT</v>
      </c>
    </row>
    <row r="1438" spans="1:5" x14ac:dyDescent="0.25">
      <c r="A1438" t="s">
        <v>2255</v>
      </c>
      <c r="B1438" t="s">
        <v>2256</v>
      </c>
      <c r="C1438" t="str">
        <f>Tabla4[[#This Row],[NIT]]</f>
        <v>06140108131037</v>
      </c>
      <c r="D1438">
        <f t="shared" si="65"/>
        <v>14</v>
      </c>
      <c r="E1438" t="str">
        <f t="shared" si="66"/>
        <v>NIT</v>
      </c>
    </row>
    <row r="1439" spans="1:5" x14ac:dyDescent="0.25">
      <c r="A1439" t="s">
        <v>2257</v>
      </c>
      <c r="B1439" t="s">
        <v>2258</v>
      </c>
      <c r="C1439" t="str">
        <f>Tabla4[[#This Row],[NIT]]</f>
        <v>06141309850035</v>
      </c>
      <c r="D1439">
        <f t="shared" si="65"/>
        <v>14</v>
      </c>
      <c r="E1439" t="str">
        <f t="shared" si="66"/>
        <v>NIT</v>
      </c>
    </row>
    <row r="1440" spans="1:5" x14ac:dyDescent="0.25">
      <c r="A1440" t="s">
        <v>1407</v>
      </c>
      <c r="B1440" t="s">
        <v>2259</v>
      </c>
      <c r="C1440" t="str">
        <f>Tabla4[[#This Row],[NIT]]</f>
        <v>06141007840010</v>
      </c>
      <c r="D1440">
        <f t="shared" si="65"/>
        <v>14</v>
      </c>
      <c r="E1440" t="str">
        <f t="shared" si="66"/>
        <v>NIT</v>
      </c>
    </row>
    <row r="1441" spans="1:5" x14ac:dyDescent="0.25">
      <c r="A1441" t="s">
        <v>2260</v>
      </c>
      <c r="B1441" t="s">
        <v>2261</v>
      </c>
      <c r="C1441" t="str">
        <f>Tabla4[[#This Row],[NIT]]</f>
        <v>06143008800030</v>
      </c>
      <c r="D1441">
        <f t="shared" si="65"/>
        <v>14</v>
      </c>
      <c r="E1441" t="str">
        <f t="shared" si="66"/>
        <v>NIT</v>
      </c>
    </row>
    <row r="1442" spans="1:5" x14ac:dyDescent="0.25">
      <c r="A1442" t="s">
        <v>2262</v>
      </c>
      <c r="B1442" t="s">
        <v>2263</v>
      </c>
      <c r="C1442" t="str">
        <f>Tabla4[[#This Row],[NIT]]</f>
        <v>06140711051021</v>
      </c>
      <c r="D1442">
        <f t="shared" si="65"/>
        <v>14</v>
      </c>
      <c r="E1442" t="str">
        <f t="shared" si="66"/>
        <v>NIT</v>
      </c>
    </row>
    <row r="1443" spans="1:5" x14ac:dyDescent="0.25">
      <c r="A1443" t="s">
        <v>2264</v>
      </c>
      <c r="B1443" t="s">
        <v>2265</v>
      </c>
      <c r="C1443" t="str">
        <f>Tabla4[[#This Row],[NIT]]</f>
        <v>06142801420027</v>
      </c>
      <c r="D1443">
        <f t="shared" si="65"/>
        <v>14</v>
      </c>
      <c r="E1443" t="str">
        <f t="shared" si="66"/>
        <v>NIT</v>
      </c>
    </row>
    <row r="1444" spans="1:5" x14ac:dyDescent="0.25">
      <c r="A1444" t="s">
        <v>2266</v>
      </c>
      <c r="B1444" t="s">
        <v>2267</v>
      </c>
      <c r="C1444" t="str">
        <f>Tabla4[[#This Row],[NIT]]</f>
        <v>06140110911040</v>
      </c>
      <c r="D1444">
        <f t="shared" si="65"/>
        <v>14</v>
      </c>
      <c r="E1444" t="str">
        <f t="shared" si="66"/>
        <v>NIT</v>
      </c>
    </row>
    <row r="1445" spans="1:5" x14ac:dyDescent="0.25">
      <c r="A1445" t="s">
        <v>2268</v>
      </c>
      <c r="B1445" t="s">
        <v>2269</v>
      </c>
      <c r="C1445" t="str">
        <f>Tabla4[[#This Row],[NIT]]</f>
        <v>02130505651012</v>
      </c>
      <c r="D1445">
        <f t="shared" si="65"/>
        <v>14</v>
      </c>
      <c r="E1445" t="str">
        <f t="shared" si="66"/>
        <v>NIT</v>
      </c>
    </row>
    <row r="1446" spans="1:5" x14ac:dyDescent="0.25">
      <c r="A1446" t="s">
        <v>2270</v>
      </c>
      <c r="B1446" t="s">
        <v>2271</v>
      </c>
      <c r="C1446" t="str">
        <f>Tabla4[[#This Row],[NIT]]</f>
        <v>06141007011053</v>
      </c>
      <c r="D1446">
        <f t="shared" si="65"/>
        <v>14</v>
      </c>
      <c r="E1446" t="str">
        <f t="shared" si="66"/>
        <v>NIT</v>
      </c>
    </row>
    <row r="1447" spans="1:5" x14ac:dyDescent="0.25">
      <c r="A1447" t="s">
        <v>2272</v>
      </c>
      <c r="B1447" t="s">
        <v>2273</v>
      </c>
      <c r="C1447" t="str">
        <f>Tabla4[[#This Row],[NIT]]</f>
        <v>06142003971040</v>
      </c>
      <c r="D1447">
        <f t="shared" si="65"/>
        <v>14</v>
      </c>
      <c r="E1447" t="str">
        <f t="shared" si="66"/>
        <v>NIT</v>
      </c>
    </row>
    <row r="1448" spans="1:5" x14ac:dyDescent="0.25">
      <c r="A1448" t="s">
        <v>2274</v>
      </c>
      <c r="B1448" t="s">
        <v>2275</v>
      </c>
      <c r="C1448" t="str">
        <f>Tabla4[[#This Row],[NIT]]</f>
        <v>06142305771172</v>
      </c>
      <c r="D1448">
        <f t="shared" si="65"/>
        <v>14</v>
      </c>
      <c r="E1448" t="str">
        <f t="shared" si="66"/>
        <v>NIT</v>
      </c>
    </row>
    <row r="1449" spans="1:5" x14ac:dyDescent="0.25">
      <c r="A1449" t="s">
        <v>2276</v>
      </c>
      <c r="B1449" t="s">
        <v>2277</v>
      </c>
      <c r="C1449" t="str">
        <f>Tabla4[[#This Row],[NIT]]</f>
        <v>06142809061036</v>
      </c>
      <c r="D1449">
        <f t="shared" si="65"/>
        <v>14</v>
      </c>
      <c r="E1449" t="str">
        <f t="shared" si="66"/>
        <v>NIT</v>
      </c>
    </row>
    <row r="1450" spans="1:5" x14ac:dyDescent="0.25">
      <c r="A1450" t="s">
        <v>2278</v>
      </c>
      <c r="B1450" t="s">
        <v>2279</v>
      </c>
      <c r="C1450" t="str">
        <f>Tabla4[[#This Row],[NIT]]</f>
        <v>06140310350015</v>
      </c>
      <c r="D1450">
        <f t="shared" si="65"/>
        <v>14</v>
      </c>
      <c r="E1450" t="str">
        <f t="shared" si="66"/>
        <v>NIT</v>
      </c>
    </row>
    <row r="1451" spans="1:5" x14ac:dyDescent="0.25">
      <c r="A1451" t="s">
        <v>2280</v>
      </c>
      <c r="B1451" t="s">
        <v>2281</v>
      </c>
      <c r="C1451" t="str">
        <f>Tabla4[[#This Row],[NIT]]</f>
        <v>06141511901043</v>
      </c>
      <c r="D1451">
        <f t="shared" si="65"/>
        <v>14</v>
      </c>
      <c r="E1451" t="str">
        <f t="shared" si="66"/>
        <v>NIT</v>
      </c>
    </row>
    <row r="1452" spans="1:5" x14ac:dyDescent="0.25">
      <c r="A1452" t="s">
        <v>2282</v>
      </c>
      <c r="B1452" t="s">
        <v>2283</v>
      </c>
      <c r="C1452" t="str">
        <f>Tabla4[[#This Row],[NIT]]</f>
        <v>06141206680017</v>
      </c>
      <c r="D1452">
        <f t="shared" ref="D1452:D1515" si="67">LEN(C1452)</f>
        <v>14</v>
      </c>
      <c r="E1452" t="str">
        <f t="shared" si="66"/>
        <v>NIT</v>
      </c>
    </row>
    <row r="1453" spans="1:5" x14ac:dyDescent="0.25">
      <c r="A1453" t="s">
        <v>2284</v>
      </c>
      <c r="B1453" t="s">
        <v>2285</v>
      </c>
      <c r="C1453" t="str">
        <f>Tabla4[[#This Row],[NIT]]</f>
        <v>06141904051041</v>
      </c>
      <c r="D1453">
        <f t="shared" si="67"/>
        <v>14</v>
      </c>
      <c r="E1453" t="str">
        <f t="shared" ref="E1453:E1516" si="68">IF(D1453=14,"NIT",IF(D1453=9,"DUI"," "))</f>
        <v>NIT</v>
      </c>
    </row>
    <row r="1454" spans="1:5" x14ac:dyDescent="0.25">
      <c r="A1454" t="s">
        <v>2286</v>
      </c>
      <c r="B1454" t="s">
        <v>2287</v>
      </c>
      <c r="C1454" t="str">
        <f>Tabla4[[#This Row],[NIT]]</f>
        <v>96422208881016</v>
      </c>
      <c r="D1454">
        <f t="shared" si="67"/>
        <v>14</v>
      </c>
      <c r="E1454" t="str">
        <f t="shared" si="68"/>
        <v>NIT</v>
      </c>
    </row>
    <row r="1455" spans="1:5" x14ac:dyDescent="0.25">
      <c r="A1455" t="s">
        <v>2288</v>
      </c>
      <c r="B1455" t="s">
        <v>2289</v>
      </c>
      <c r="C1455" t="str">
        <f>Tabla4[[#This Row],[NIT]]</f>
        <v>06140212051010</v>
      </c>
      <c r="D1455">
        <f t="shared" si="67"/>
        <v>14</v>
      </c>
      <c r="E1455" t="str">
        <f t="shared" si="68"/>
        <v>NIT</v>
      </c>
    </row>
    <row r="1456" spans="1:5" x14ac:dyDescent="0.25">
      <c r="A1456" t="s">
        <v>2290</v>
      </c>
      <c r="B1456" t="s">
        <v>2291</v>
      </c>
      <c r="C1456" t="str">
        <f>Tabla4[[#This Row],[NIT]]</f>
        <v>06142904911012</v>
      </c>
      <c r="D1456">
        <f t="shared" si="67"/>
        <v>14</v>
      </c>
      <c r="E1456" t="str">
        <f t="shared" si="68"/>
        <v>NIT</v>
      </c>
    </row>
    <row r="1457" spans="1:5" x14ac:dyDescent="0.25">
      <c r="A1457" t="s">
        <v>2292</v>
      </c>
      <c r="B1457" t="s">
        <v>2293</v>
      </c>
      <c r="C1457" t="str">
        <f>Tabla4[[#This Row],[NIT]]</f>
        <v>06141709041031</v>
      </c>
      <c r="D1457">
        <f t="shared" si="67"/>
        <v>14</v>
      </c>
      <c r="E1457" t="str">
        <f t="shared" si="68"/>
        <v>NIT</v>
      </c>
    </row>
    <row r="1458" spans="1:5" x14ac:dyDescent="0.25">
      <c r="A1458" t="s">
        <v>1375</v>
      </c>
      <c r="B1458" t="s">
        <v>2294</v>
      </c>
      <c r="C1458" t="str">
        <f>Tabla4[[#This Row],[NIT]]</f>
        <v>06141403161033</v>
      </c>
      <c r="D1458">
        <f t="shared" si="67"/>
        <v>14</v>
      </c>
      <c r="E1458" t="str">
        <f t="shared" si="68"/>
        <v>NIT</v>
      </c>
    </row>
    <row r="1459" spans="1:5" x14ac:dyDescent="0.25">
      <c r="A1459" t="s">
        <v>2295</v>
      </c>
      <c r="B1459" t="s">
        <v>2296</v>
      </c>
      <c r="C1459" t="str">
        <f>Tabla4[[#This Row],[NIT]]</f>
        <v>06142311570010</v>
      </c>
      <c r="D1459">
        <f t="shared" si="67"/>
        <v>14</v>
      </c>
      <c r="E1459" t="str">
        <f t="shared" si="68"/>
        <v>NIT</v>
      </c>
    </row>
    <row r="1460" spans="1:5" x14ac:dyDescent="0.25">
      <c r="A1460" t="s">
        <v>2297</v>
      </c>
      <c r="B1460" t="s">
        <v>2298</v>
      </c>
      <c r="C1460" t="str">
        <f>Tabla4[[#This Row],[NIT]]</f>
        <v>06142803961035</v>
      </c>
      <c r="D1460">
        <f t="shared" si="67"/>
        <v>14</v>
      </c>
      <c r="E1460" t="str">
        <f t="shared" si="68"/>
        <v>NIT</v>
      </c>
    </row>
    <row r="1461" spans="1:5" x14ac:dyDescent="0.25">
      <c r="A1461" t="s">
        <v>2299</v>
      </c>
      <c r="B1461" t="s">
        <v>2300</v>
      </c>
      <c r="C1461" t="str">
        <f>Tabla4[[#This Row],[NIT]]</f>
        <v>06141909911065</v>
      </c>
      <c r="D1461">
        <f t="shared" si="67"/>
        <v>14</v>
      </c>
      <c r="E1461" t="str">
        <f t="shared" si="68"/>
        <v>NIT</v>
      </c>
    </row>
    <row r="1462" spans="1:5" x14ac:dyDescent="0.25">
      <c r="A1462" t="s">
        <v>2301</v>
      </c>
      <c r="B1462" t="s">
        <v>2302</v>
      </c>
      <c r="C1462" t="str">
        <f>Tabla4[[#This Row],[NIT]]</f>
        <v>06140408850014</v>
      </c>
      <c r="D1462">
        <f t="shared" si="67"/>
        <v>14</v>
      </c>
      <c r="E1462" t="str">
        <f t="shared" si="68"/>
        <v>NIT</v>
      </c>
    </row>
    <row r="1463" spans="1:5" x14ac:dyDescent="0.25">
      <c r="A1463" t="s">
        <v>49</v>
      </c>
      <c r="B1463" t="s">
        <v>2303</v>
      </c>
      <c r="C1463" t="str">
        <f>Tabla4[[#This Row],[NIT]]</f>
        <v>06140101680020</v>
      </c>
      <c r="D1463">
        <f t="shared" si="67"/>
        <v>14</v>
      </c>
      <c r="E1463" t="str">
        <f t="shared" si="68"/>
        <v>NIT</v>
      </c>
    </row>
    <row r="1464" spans="1:5" x14ac:dyDescent="0.25">
      <c r="A1464" t="s">
        <v>2304</v>
      </c>
      <c r="B1464" t="s">
        <v>2305</v>
      </c>
      <c r="C1464" t="str">
        <f>Tabla4[[#This Row],[NIT]]</f>
        <v>06141002041060</v>
      </c>
      <c r="D1464">
        <f t="shared" si="67"/>
        <v>14</v>
      </c>
      <c r="E1464" t="str">
        <f t="shared" si="68"/>
        <v>NIT</v>
      </c>
    </row>
    <row r="1465" spans="1:5" x14ac:dyDescent="0.25">
      <c r="A1465" t="s">
        <v>2306</v>
      </c>
      <c r="B1465" t="s">
        <v>2307</v>
      </c>
      <c r="C1465" t="str">
        <f>Tabla4[[#This Row],[NIT]]</f>
        <v>05112308101011</v>
      </c>
      <c r="D1465">
        <f t="shared" si="67"/>
        <v>14</v>
      </c>
      <c r="E1465" t="str">
        <f t="shared" si="68"/>
        <v>NIT</v>
      </c>
    </row>
    <row r="1466" spans="1:5" x14ac:dyDescent="0.25">
      <c r="A1466" t="s">
        <v>2308</v>
      </c>
      <c r="B1466" t="s">
        <v>2309</v>
      </c>
      <c r="C1466" t="str">
        <f>Tabla4[[#This Row],[NIT]]</f>
        <v>06141903021033</v>
      </c>
      <c r="D1466">
        <f t="shared" si="67"/>
        <v>14</v>
      </c>
      <c r="E1466" t="str">
        <f t="shared" si="68"/>
        <v>NIT</v>
      </c>
    </row>
    <row r="1467" spans="1:5" x14ac:dyDescent="0.25">
      <c r="A1467" t="s">
        <v>2310</v>
      </c>
      <c r="B1467" t="s">
        <v>2311</v>
      </c>
      <c r="C1467" t="str">
        <f>Tabla4[[#This Row],[NIT]]</f>
        <v>06141307921051</v>
      </c>
      <c r="D1467">
        <f t="shared" si="67"/>
        <v>14</v>
      </c>
      <c r="E1467" t="str">
        <f t="shared" si="68"/>
        <v>NIT</v>
      </c>
    </row>
    <row r="1468" spans="1:5" x14ac:dyDescent="0.25">
      <c r="A1468" t="s">
        <v>2312</v>
      </c>
      <c r="B1468" t="s">
        <v>2313</v>
      </c>
      <c r="C1468" t="str">
        <f>Tabla4[[#This Row],[NIT]]</f>
        <v>06141103921052</v>
      </c>
      <c r="D1468">
        <f t="shared" si="67"/>
        <v>14</v>
      </c>
      <c r="E1468" t="str">
        <f t="shared" si="68"/>
        <v>NIT</v>
      </c>
    </row>
    <row r="1469" spans="1:5" x14ac:dyDescent="0.25">
      <c r="A1469" t="s">
        <v>2314</v>
      </c>
      <c r="B1469" t="s">
        <v>2315</v>
      </c>
      <c r="C1469" t="str">
        <f>Tabla4[[#This Row],[NIT]]</f>
        <v>12170810830010</v>
      </c>
      <c r="D1469">
        <f t="shared" si="67"/>
        <v>14</v>
      </c>
      <c r="E1469" t="str">
        <f t="shared" si="68"/>
        <v>NIT</v>
      </c>
    </row>
    <row r="1470" spans="1:5" x14ac:dyDescent="0.25">
      <c r="A1470" t="s">
        <v>2316</v>
      </c>
      <c r="B1470" t="s">
        <v>2317</v>
      </c>
      <c r="C1470" t="str">
        <f>Tabla4[[#This Row],[NIT]]</f>
        <v>06142609470012</v>
      </c>
      <c r="D1470">
        <f t="shared" si="67"/>
        <v>14</v>
      </c>
      <c r="E1470" t="str">
        <f t="shared" si="68"/>
        <v>NIT</v>
      </c>
    </row>
    <row r="1471" spans="1:5" x14ac:dyDescent="0.25">
      <c r="A1471" t="s">
        <v>2318</v>
      </c>
      <c r="B1471" t="s">
        <v>2319</v>
      </c>
      <c r="C1471" t="str">
        <f>Tabla4[[#This Row],[NIT]]</f>
        <v>06142403810012</v>
      </c>
      <c r="D1471">
        <f t="shared" si="67"/>
        <v>14</v>
      </c>
      <c r="E1471" t="str">
        <f t="shared" si="68"/>
        <v>NIT</v>
      </c>
    </row>
    <row r="1472" spans="1:5" x14ac:dyDescent="0.25">
      <c r="A1472" t="s">
        <v>2320</v>
      </c>
      <c r="B1472" t="s">
        <v>2321</v>
      </c>
      <c r="C1472" t="str">
        <f>Tabla4[[#This Row],[NIT]]</f>
        <v>94831303071013</v>
      </c>
      <c r="D1472">
        <f t="shared" si="67"/>
        <v>14</v>
      </c>
      <c r="E1472" t="str">
        <f t="shared" si="68"/>
        <v>NIT</v>
      </c>
    </row>
    <row r="1473" spans="1:5" x14ac:dyDescent="0.25">
      <c r="A1473" t="s">
        <v>2322</v>
      </c>
      <c r="B1473" t="s">
        <v>2323</v>
      </c>
      <c r="C1473" t="str">
        <f>Tabla4[[#This Row],[NIT]]</f>
        <v>06141606161020</v>
      </c>
      <c r="D1473">
        <f t="shared" si="67"/>
        <v>14</v>
      </c>
      <c r="E1473" t="str">
        <f t="shared" si="68"/>
        <v>NIT</v>
      </c>
    </row>
    <row r="1474" spans="1:5" x14ac:dyDescent="0.25">
      <c r="A1474" t="s">
        <v>2324</v>
      </c>
      <c r="B1474" t="s">
        <v>2325</v>
      </c>
      <c r="C1474" t="str">
        <f>Tabla4[[#This Row],[NIT]]</f>
        <v>06143101041023</v>
      </c>
      <c r="D1474">
        <f t="shared" si="67"/>
        <v>14</v>
      </c>
      <c r="E1474" t="str">
        <f t="shared" si="68"/>
        <v>NIT</v>
      </c>
    </row>
    <row r="1475" spans="1:5" x14ac:dyDescent="0.25">
      <c r="A1475" t="s">
        <v>2326</v>
      </c>
      <c r="B1475" t="s">
        <v>2327</v>
      </c>
      <c r="C1475" t="str">
        <f>Tabla4[[#This Row],[NIT]]</f>
        <v>06141410991033</v>
      </c>
      <c r="D1475">
        <f t="shared" si="67"/>
        <v>14</v>
      </c>
      <c r="E1475" t="str">
        <f t="shared" si="68"/>
        <v>NIT</v>
      </c>
    </row>
    <row r="1476" spans="1:5" x14ac:dyDescent="0.25">
      <c r="A1476" t="s">
        <v>2328</v>
      </c>
      <c r="B1476" t="s">
        <v>2329</v>
      </c>
      <c r="C1476" t="str">
        <f>Tabla4[[#This Row],[NIT]]</f>
        <v>06142601061016</v>
      </c>
      <c r="D1476">
        <f t="shared" si="67"/>
        <v>14</v>
      </c>
      <c r="E1476" t="str">
        <f t="shared" si="68"/>
        <v>NIT</v>
      </c>
    </row>
    <row r="1477" spans="1:5" x14ac:dyDescent="0.25">
      <c r="A1477" t="s">
        <v>2330</v>
      </c>
      <c r="B1477" t="s">
        <v>2331</v>
      </c>
      <c r="C1477" t="str">
        <f>Tabla4[[#This Row],[NIT]]</f>
        <v>06141611951030</v>
      </c>
      <c r="D1477">
        <f t="shared" si="67"/>
        <v>14</v>
      </c>
      <c r="E1477" t="str">
        <f t="shared" si="68"/>
        <v>NIT</v>
      </c>
    </row>
    <row r="1478" spans="1:5" x14ac:dyDescent="0.25">
      <c r="A1478" t="s">
        <v>2332</v>
      </c>
      <c r="B1478" t="s">
        <v>2333</v>
      </c>
      <c r="C1478" t="str">
        <f>Tabla4[[#This Row],[NIT]]</f>
        <v>96421610981012</v>
      </c>
      <c r="D1478">
        <f t="shared" si="67"/>
        <v>14</v>
      </c>
      <c r="E1478" t="str">
        <f t="shared" si="68"/>
        <v>NIT</v>
      </c>
    </row>
    <row r="1479" spans="1:5" x14ac:dyDescent="0.25">
      <c r="A1479" t="s">
        <v>2334</v>
      </c>
      <c r="B1479" t="s">
        <v>2335</v>
      </c>
      <c r="C1479" t="str">
        <f>Tabla4[[#This Row],[NIT]]</f>
        <v>06142209520012</v>
      </c>
      <c r="D1479">
        <f t="shared" si="67"/>
        <v>14</v>
      </c>
      <c r="E1479" t="str">
        <f t="shared" si="68"/>
        <v>NIT</v>
      </c>
    </row>
    <row r="1480" spans="1:5" x14ac:dyDescent="0.25">
      <c r="A1480" t="s">
        <v>2336</v>
      </c>
      <c r="B1480" t="s">
        <v>2337</v>
      </c>
      <c r="C1480" t="str">
        <f>Tabla4[[#This Row],[NIT]]</f>
        <v>06140901670019</v>
      </c>
      <c r="D1480">
        <f t="shared" si="67"/>
        <v>14</v>
      </c>
      <c r="E1480" t="str">
        <f t="shared" si="68"/>
        <v>NIT</v>
      </c>
    </row>
    <row r="1481" spans="1:5" x14ac:dyDescent="0.25">
      <c r="A1481" t="s">
        <v>2338</v>
      </c>
      <c r="B1481" t="s">
        <v>2339</v>
      </c>
      <c r="C1481" t="str">
        <f>Tabla4[[#This Row],[NIT]]</f>
        <v>06143010021046</v>
      </c>
      <c r="D1481">
        <f t="shared" si="67"/>
        <v>14</v>
      </c>
      <c r="E1481" t="str">
        <f t="shared" si="68"/>
        <v>NIT</v>
      </c>
    </row>
    <row r="1482" spans="1:5" x14ac:dyDescent="0.25">
      <c r="A1482" t="s">
        <v>2340</v>
      </c>
      <c r="B1482" t="s">
        <v>2341</v>
      </c>
      <c r="C1482" t="str">
        <f>Tabla4[[#This Row],[NIT]]</f>
        <v>06140612081075</v>
      </c>
      <c r="D1482">
        <f t="shared" si="67"/>
        <v>14</v>
      </c>
      <c r="E1482" t="str">
        <f t="shared" si="68"/>
        <v>NIT</v>
      </c>
    </row>
    <row r="1483" spans="1:5" x14ac:dyDescent="0.25">
      <c r="A1483" t="s">
        <v>2342</v>
      </c>
      <c r="B1483" t="s">
        <v>2343</v>
      </c>
      <c r="C1483" t="str">
        <f>Tabla4[[#This Row],[NIT]]</f>
        <v>06140911121032</v>
      </c>
      <c r="D1483">
        <f t="shared" si="67"/>
        <v>14</v>
      </c>
      <c r="E1483" t="str">
        <f t="shared" si="68"/>
        <v>NIT</v>
      </c>
    </row>
    <row r="1484" spans="1:5" x14ac:dyDescent="0.25">
      <c r="A1484" t="s">
        <v>2344</v>
      </c>
      <c r="B1484" t="s">
        <v>2345</v>
      </c>
      <c r="C1484" t="str">
        <f>Tabla4[[#This Row],[NIT]]</f>
        <v>06141708620013</v>
      </c>
      <c r="D1484">
        <f t="shared" si="67"/>
        <v>14</v>
      </c>
      <c r="E1484" t="str">
        <f t="shared" si="68"/>
        <v>NIT</v>
      </c>
    </row>
    <row r="1485" spans="1:5" x14ac:dyDescent="0.25">
      <c r="A1485" t="s">
        <v>2346</v>
      </c>
      <c r="B1485" t="s">
        <v>2347</v>
      </c>
      <c r="C1485" t="str">
        <f>Tabla4[[#This Row],[NIT]]</f>
        <v>06140805061012</v>
      </c>
      <c r="D1485">
        <f t="shared" si="67"/>
        <v>14</v>
      </c>
      <c r="E1485" t="str">
        <f t="shared" si="68"/>
        <v>NIT</v>
      </c>
    </row>
    <row r="1486" spans="1:5" x14ac:dyDescent="0.25">
      <c r="A1486" t="s">
        <v>2348</v>
      </c>
      <c r="B1486" t="s">
        <v>2349</v>
      </c>
      <c r="C1486" t="str">
        <f>Tabla4[[#This Row],[NIT]]</f>
        <v>06141101961022</v>
      </c>
      <c r="D1486">
        <f t="shared" si="67"/>
        <v>14</v>
      </c>
      <c r="E1486" t="str">
        <f t="shared" si="68"/>
        <v>NIT</v>
      </c>
    </row>
    <row r="1487" spans="1:5" x14ac:dyDescent="0.25">
      <c r="A1487" t="s">
        <v>2350</v>
      </c>
      <c r="B1487" t="s">
        <v>2351</v>
      </c>
      <c r="C1487" t="str">
        <f>Tabla4[[#This Row],[NIT]]</f>
        <v>06141202961040</v>
      </c>
      <c r="D1487">
        <f t="shared" si="67"/>
        <v>14</v>
      </c>
      <c r="E1487" t="str">
        <f t="shared" si="68"/>
        <v>NIT</v>
      </c>
    </row>
    <row r="1488" spans="1:5" x14ac:dyDescent="0.25">
      <c r="A1488" t="s">
        <v>2352</v>
      </c>
      <c r="B1488" t="s">
        <v>2353</v>
      </c>
      <c r="C1488" t="str">
        <f>Tabla4[[#This Row],[NIT]]</f>
        <v>06140910620029</v>
      </c>
      <c r="D1488">
        <f t="shared" si="67"/>
        <v>14</v>
      </c>
      <c r="E1488" t="str">
        <f t="shared" si="68"/>
        <v>NIT</v>
      </c>
    </row>
    <row r="1489" spans="1:5" x14ac:dyDescent="0.25">
      <c r="A1489" t="s">
        <v>1311</v>
      </c>
      <c r="B1489" t="s">
        <v>2354</v>
      </c>
      <c r="C1489" t="str">
        <f>Tabla4[[#This Row],[NIT]]</f>
        <v>04070802600010</v>
      </c>
      <c r="D1489">
        <f t="shared" si="67"/>
        <v>14</v>
      </c>
      <c r="E1489" t="str">
        <f t="shared" si="68"/>
        <v>NIT</v>
      </c>
    </row>
    <row r="1490" spans="1:5" x14ac:dyDescent="0.25">
      <c r="A1490" t="s">
        <v>2355</v>
      </c>
      <c r="B1490" t="s">
        <v>2356</v>
      </c>
      <c r="C1490" t="str">
        <f>Tabla4[[#This Row],[NIT]]</f>
        <v>06142708620024</v>
      </c>
      <c r="D1490">
        <f t="shared" si="67"/>
        <v>14</v>
      </c>
      <c r="E1490" t="str">
        <f t="shared" si="68"/>
        <v>NIT</v>
      </c>
    </row>
    <row r="1491" spans="1:5" x14ac:dyDescent="0.25">
      <c r="A1491" t="s">
        <v>2357</v>
      </c>
      <c r="B1491" t="s">
        <v>2358</v>
      </c>
      <c r="C1491" t="str">
        <f>Tabla4[[#This Row],[NIT]]</f>
        <v>06142203951036</v>
      </c>
      <c r="D1491">
        <f t="shared" si="67"/>
        <v>14</v>
      </c>
      <c r="E1491" t="str">
        <f t="shared" si="68"/>
        <v>NIT</v>
      </c>
    </row>
    <row r="1492" spans="1:5" x14ac:dyDescent="0.25">
      <c r="A1492" t="s">
        <v>2359</v>
      </c>
      <c r="B1492" t="s">
        <v>2360</v>
      </c>
      <c r="C1492" t="str">
        <f>Tabla4[[#This Row],[NIT]]</f>
        <v>06141104650024</v>
      </c>
      <c r="D1492">
        <f t="shared" si="67"/>
        <v>14</v>
      </c>
      <c r="E1492" t="str">
        <f t="shared" si="68"/>
        <v>NIT</v>
      </c>
    </row>
    <row r="1493" spans="1:5" x14ac:dyDescent="0.25">
      <c r="A1493" t="s">
        <v>2361</v>
      </c>
      <c r="B1493" t="s">
        <v>2362</v>
      </c>
      <c r="C1493" t="str">
        <f>Tabla4[[#This Row],[NIT]]</f>
        <v>06012210510017</v>
      </c>
      <c r="D1493">
        <f t="shared" si="67"/>
        <v>14</v>
      </c>
      <c r="E1493" t="str">
        <f t="shared" si="68"/>
        <v>NIT</v>
      </c>
    </row>
    <row r="1494" spans="1:5" x14ac:dyDescent="0.25">
      <c r="A1494" t="s">
        <v>2363</v>
      </c>
      <c r="B1494" t="s">
        <v>2364</v>
      </c>
      <c r="C1494" t="str">
        <f>Tabla4[[#This Row],[NIT]]</f>
        <v>06142402991047</v>
      </c>
      <c r="D1494">
        <f t="shared" si="67"/>
        <v>14</v>
      </c>
      <c r="E1494" t="str">
        <f t="shared" si="68"/>
        <v>NIT</v>
      </c>
    </row>
    <row r="1495" spans="1:5" x14ac:dyDescent="0.25">
      <c r="A1495" t="s">
        <v>2365</v>
      </c>
      <c r="B1495" t="s">
        <v>2366</v>
      </c>
      <c r="C1495" t="str">
        <f>Tabla4[[#This Row],[NIT]]</f>
        <v>06141312011020</v>
      </c>
      <c r="D1495">
        <f t="shared" si="67"/>
        <v>14</v>
      </c>
      <c r="E1495" t="str">
        <f t="shared" si="68"/>
        <v>NIT</v>
      </c>
    </row>
    <row r="1496" spans="1:5" x14ac:dyDescent="0.25">
      <c r="A1496" t="s">
        <v>2367</v>
      </c>
      <c r="B1496" t="s">
        <v>2368</v>
      </c>
      <c r="C1496" t="str">
        <f>Tabla4[[#This Row],[NIT]]</f>
        <v>06141303630153</v>
      </c>
      <c r="D1496">
        <f t="shared" si="67"/>
        <v>14</v>
      </c>
      <c r="E1496" t="str">
        <f t="shared" si="68"/>
        <v>NIT</v>
      </c>
    </row>
    <row r="1497" spans="1:5" x14ac:dyDescent="0.25">
      <c r="A1497" t="s">
        <v>2369</v>
      </c>
      <c r="B1497" t="s">
        <v>2370</v>
      </c>
      <c r="C1497" t="str">
        <f>Tabla4[[#This Row],[NIT]]</f>
        <v>06141906971083</v>
      </c>
      <c r="D1497">
        <f t="shared" si="67"/>
        <v>14</v>
      </c>
      <c r="E1497" t="str">
        <f t="shared" si="68"/>
        <v>NIT</v>
      </c>
    </row>
    <row r="1498" spans="1:5" x14ac:dyDescent="0.25">
      <c r="A1498" t="s">
        <v>2371</v>
      </c>
      <c r="B1498" t="s">
        <v>2372</v>
      </c>
      <c r="C1498" t="str">
        <f>Tabla4[[#This Row],[NIT]]</f>
        <v>06142411971024</v>
      </c>
      <c r="D1498">
        <f t="shared" si="67"/>
        <v>14</v>
      </c>
      <c r="E1498" t="str">
        <f t="shared" si="68"/>
        <v>NIT</v>
      </c>
    </row>
    <row r="1499" spans="1:5" x14ac:dyDescent="0.25">
      <c r="A1499" t="s">
        <v>2373</v>
      </c>
      <c r="B1499" t="s">
        <v>2374</v>
      </c>
      <c r="C1499" t="str">
        <f>Tabla4[[#This Row],[NIT]]</f>
        <v>06140803011034</v>
      </c>
      <c r="D1499">
        <f t="shared" si="67"/>
        <v>14</v>
      </c>
      <c r="E1499" t="str">
        <f t="shared" si="68"/>
        <v>NIT</v>
      </c>
    </row>
    <row r="1500" spans="1:5" x14ac:dyDescent="0.25">
      <c r="A1500" t="s">
        <v>2375</v>
      </c>
      <c r="B1500" t="s">
        <v>2376</v>
      </c>
      <c r="C1500" t="str">
        <f>Tabla4[[#This Row],[NIT]]</f>
        <v>06142306121015</v>
      </c>
      <c r="D1500">
        <f t="shared" si="67"/>
        <v>14</v>
      </c>
      <c r="E1500" t="str">
        <f t="shared" si="68"/>
        <v>NIT</v>
      </c>
    </row>
    <row r="1501" spans="1:5" x14ac:dyDescent="0.25">
      <c r="A1501" t="s">
        <v>2377</v>
      </c>
      <c r="B1501" t="s">
        <v>2378</v>
      </c>
      <c r="C1501" t="str">
        <f>Tabla4[[#This Row],[NIT]]</f>
        <v>06142110961015</v>
      </c>
      <c r="D1501">
        <f t="shared" si="67"/>
        <v>14</v>
      </c>
      <c r="E1501" t="str">
        <f t="shared" si="68"/>
        <v>NIT</v>
      </c>
    </row>
    <row r="1502" spans="1:5" x14ac:dyDescent="0.25">
      <c r="A1502" t="s">
        <v>2379</v>
      </c>
      <c r="B1502" t="s">
        <v>2380</v>
      </c>
      <c r="C1502" t="str">
        <f>Tabla4[[#This Row],[NIT]]</f>
        <v>06142710921068</v>
      </c>
      <c r="D1502">
        <f t="shared" si="67"/>
        <v>14</v>
      </c>
      <c r="E1502" t="str">
        <f t="shared" si="68"/>
        <v>NIT</v>
      </c>
    </row>
    <row r="1503" spans="1:5" x14ac:dyDescent="0.25">
      <c r="A1503" t="s">
        <v>2381</v>
      </c>
      <c r="B1503" t="s">
        <v>2382</v>
      </c>
      <c r="C1503" t="str">
        <f>Tabla4[[#This Row],[NIT]]</f>
        <v>06141308921020</v>
      </c>
      <c r="D1503">
        <f t="shared" si="67"/>
        <v>14</v>
      </c>
      <c r="E1503" t="str">
        <f t="shared" si="68"/>
        <v>NIT</v>
      </c>
    </row>
    <row r="1504" spans="1:5" x14ac:dyDescent="0.25">
      <c r="A1504" t="s">
        <v>2383</v>
      </c>
      <c r="B1504" t="s">
        <v>2384</v>
      </c>
      <c r="C1504" t="str">
        <f>Tabla4[[#This Row],[NIT]]</f>
        <v>06141002430023</v>
      </c>
      <c r="D1504">
        <f t="shared" si="67"/>
        <v>14</v>
      </c>
      <c r="E1504" t="str">
        <f t="shared" si="68"/>
        <v>NIT</v>
      </c>
    </row>
    <row r="1505" spans="1:5" x14ac:dyDescent="0.25">
      <c r="A1505" t="s">
        <v>2385</v>
      </c>
      <c r="B1505" t="s">
        <v>2386</v>
      </c>
      <c r="C1505" t="str">
        <f>Tabla4[[#This Row],[NIT]]</f>
        <v>06142504720016</v>
      </c>
      <c r="D1505">
        <f t="shared" si="67"/>
        <v>14</v>
      </c>
      <c r="E1505" t="str">
        <f t="shared" si="68"/>
        <v>NIT</v>
      </c>
    </row>
    <row r="1506" spans="1:5" x14ac:dyDescent="0.25">
      <c r="A1506" t="s">
        <v>2387</v>
      </c>
      <c r="B1506" t="s">
        <v>2388</v>
      </c>
      <c r="C1506" t="str">
        <f>Tabla4[[#This Row],[NIT]]</f>
        <v>06142101051057</v>
      </c>
      <c r="D1506">
        <f t="shared" si="67"/>
        <v>14</v>
      </c>
      <c r="E1506" t="str">
        <f t="shared" si="68"/>
        <v>NIT</v>
      </c>
    </row>
    <row r="1507" spans="1:5" x14ac:dyDescent="0.25">
      <c r="A1507" t="s">
        <v>304</v>
      </c>
      <c r="B1507" t="s">
        <v>2389</v>
      </c>
      <c r="C1507" t="str">
        <f>Tabla4[[#This Row],[NIT]]</f>
        <v>06142707041014</v>
      </c>
      <c r="D1507">
        <f t="shared" si="67"/>
        <v>14</v>
      </c>
      <c r="E1507" t="str">
        <f t="shared" si="68"/>
        <v>NIT</v>
      </c>
    </row>
    <row r="1508" spans="1:5" x14ac:dyDescent="0.25">
      <c r="A1508" t="s">
        <v>97</v>
      </c>
      <c r="B1508" t="s">
        <v>2390</v>
      </c>
      <c r="C1508" t="str">
        <f>Tabla4[[#This Row],[NIT]]</f>
        <v>06142212650014</v>
      </c>
      <c r="D1508">
        <f t="shared" si="67"/>
        <v>14</v>
      </c>
      <c r="E1508" t="str">
        <f t="shared" si="68"/>
        <v>NIT</v>
      </c>
    </row>
    <row r="1509" spans="1:5" x14ac:dyDescent="0.25">
      <c r="A1509" t="s">
        <v>120</v>
      </c>
      <c r="B1509" t="s">
        <v>2391</v>
      </c>
      <c r="C1509" t="str">
        <f>Tabla4[[#This Row],[NIT]]</f>
        <v>06141106071025</v>
      </c>
      <c r="D1509">
        <f t="shared" si="67"/>
        <v>14</v>
      </c>
      <c r="E1509" t="str">
        <f t="shared" si="68"/>
        <v>NIT</v>
      </c>
    </row>
    <row r="1510" spans="1:5" x14ac:dyDescent="0.25">
      <c r="A1510" t="s">
        <v>541</v>
      </c>
      <c r="B1510" t="s">
        <v>2392</v>
      </c>
      <c r="C1510" t="str">
        <f>Tabla4[[#This Row],[NIT]]</f>
        <v>06142310971031</v>
      </c>
      <c r="D1510">
        <f t="shared" si="67"/>
        <v>14</v>
      </c>
      <c r="E1510" t="str">
        <f t="shared" si="68"/>
        <v>NIT</v>
      </c>
    </row>
    <row r="1511" spans="1:5" x14ac:dyDescent="0.25">
      <c r="A1511" t="s">
        <v>2393</v>
      </c>
      <c r="B1511" t="s">
        <v>2394</v>
      </c>
      <c r="C1511" t="str">
        <f>Tabla4[[#This Row],[NIT]]</f>
        <v>06141411131097</v>
      </c>
      <c r="D1511">
        <f t="shared" si="67"/>
        <v>14</v>
      </c>
      <c r="E1511" t="str">
        <f t="shared" si="68"/>
        <v>NIT</v>
      </c>
    </row>
    <row r="1512" spans="1:5" x14ac:dyDescent="0.25">
      <c r="A1512" t="s">
        <v>2395</v>
      </c>
      <c r="B1512" t="s">
        <v>2396</v>
      </c>
      <c r="C1512" t="str">
        <f>Tabla4[[#This Row],[NIT]]</f>
        <v>06142102730015</v>
      </c>
      <c r="D1512">
        <f t="shared" si="67"/>
        <v>14</v>
      </c>
      <c r="E1512" t="str">
        <f t="shared" si="68"/>
        <v>NIT</v>
      </c>
    </row>
    <row r="1513" spans="1:5" x14ac:dyDescent="0.25">
      <c r="A1513" t="s">
        <v>2397</v>
      </c>
      <c r="B1513" t="s">
        <v>2398</v>
      </c>
      <c r="C1513" t="str">
        <f>Tabla4[[#This Row],[NIT]]</f>
        <v>06142606071010</v>
      </c>
      <c r="D1513">
        <f t="shared" si="67"/>
        <v>14</v>
      </c>
      <c r="E1513" t="str">
        <f t="shared" si="68"/>
        <v>NIT</v>
      </c>
    </row>
    <row r="1514" spans="1:5" x14ac:dyDescent="0.25">
      <c r="A1514" t="s">
        <v>2399</v>
      </c>
      <c r="B1514" t="s">
        <v>2400</v>
      </c>
      <c r="C1514" t="str">
        <f>Tabla4[[#This Row],[NIT]]</f>
        <v>12170411991014</v>
      </c>
      <c r="D1514">
        <f t="shared" si="67"/>
        <v>14</v>
      </c>
      <c r="E1514" t="str">
        <f t="shared" si="68"/>
        <v>NIT</v>
      </c>
    </row>
    <row r="1515" spans="1:5" x14ac:dyDescent="0.25">
      <c r="A1515" t="s">
        <v>2401</v>
      </c>
      <c r="B1515" t="s">
        <v>2402</v>
      </c>
      <c r="C1515" t="str">
        <f>Tabla4[[#This Row],[NIT]]</f>
        <v>12172305071014</v>
      </c>
      <c r="D1515">
        <f t="shared" si="67"/>
        <v>14</v>
      </c>
      <c r="E1515" t="str">
        <f t="shared" si="68"/>
        <v>NIT</v>
      </c>
    </row>
    <row r="1516" spans="1:5" x14ac:dyDescent="0.25">
      <c r="A1516" t="s">
        <v>1394</v>
      </c>
      <c r="B1516" t="s">
        <v>2403</v>
      </c>
      <c r="C1516" t="str">
        <f>Tabla4[[#This Row],[NIT]]</f>
        <v>06140210081052</v>
      </c>
      <c r="D1516">
        <f t="shared" ref="D1516:D1579" si="69">LEN(C1516)</f>
        <v>14</v>
      </c>
      <c r="E1516" t="str">
        <f t="shared" si="68"/>
        <v>NIT</v>
      </c>
    </row>
    <row r="1517" spans="1:5" x14ac:dyDescent="0.25">
      <c r="A1517" t="s">
        <v>2404</v>
      </c>
      <c r="B1517" t="s">
        <v>2405</v>
      </c>
      <c r="C1517" t="str">
        <f>Tabla4[[#This Row],[NIT]]</f>
        <v>06141402560013</v>
      </c>
      <c r="D1517">
        <f t="shared" si="69"/>
        <v>14</v>
      </c>
      <c r="E1517" t="str">
        <f t="shared" ref="E1517:E1580" si="70">IF(D1517=14,"NIT",IF(D1517=9,"DUI"," "))</f>
        <v>NIT</v>
      </c>
    </row>
    <row r="1518" spans="1:5" x14ac:dyDescent="0.25">
      <c r="A1518" t="s">
        <v>2406</v>
      </c>
      <c r="B1518" t="s">
        <v>2407</v>
      </c>
      <c r="C1518" t="str">
        <f>Tabla4[[#This Row],[NIT]]</f>
        <v>06140911610019</v>
      </c>
      <c r="D1518">
        <f t="shared" si="69"/>
        <v>14</v>
      </c>
      <c r="E1518" t="str">
        <f t="shared" si="70"/>
        <v>NIT</v>
      </c>
    </row>
    <row r="1519" spans="1:5" x14ac:dyDescent="0.25">
      <c r="A1519" t="s">
        <v>1345</v>
      </c>
      <c r="B1519" t="s">
        <v>2408</v>
      </c>
      <c r="C1519" t="str">
        <f>Tabla4[[#This Row],[NIT]]</f>
        <v>07151508430012</v>
      </c>
      <c r="D1519">
        <f t="shared" si="69"/>
        <v>14</v>
      </c>
      <c r="E1519" t="str">
        <f t="shared" si="70"/>
        <v>NIT</v>
      </c>
    </row>
    <row r="1520" spans="1:5" x14ac:dyDescent="0.25">
      <c r="A1520" t="s">
        <v>2409</v>
      </c>
      <c r="B1520" t="s">
        <v>2410</v>
      </c>
      <c r="C1520" t="str">
        <f>Tabla4[[#This Row],[NIT]]</f>
        <v>06140701161023</v>
      </c>
      <c r="D1520">
        <f t="shared" si="69"/>
        <v>14</v>
      </c>
      <c r="E1520" t="str">
        <f t="shared" si="70"/>
        <v>NIT</v>
      </c>
    </row>
    <row r="1521" spans="1:5" x14ac:dyDescent="0.25">
      <c r="A1521" t="s">
        <v>2411</v>
      </c>
      <c r="B1521" t="s">
        <v>2412</v>
      </c>
      <c r="C1521" t="str">
        <f>Tabla4[[#This Row],[NIT]]</f>
        <v>96421807011015</v>
      </c>
      <c r="D1521">
        <f t="shared" si="69"/>
        <v>14</v>
      </c>
      <c r="E1521" t="str">
        <f t="shared" si="70"/>
        <v>NIT</v>
      </c>
    </row>
    <row r="1522" spans="1:5" x14ac:dyDescent="0.25">
      <c r="A1522" t="s">
        <v>2413</v>
      </c>
      <c r="B1522" t="s">
        <v>2414</v>
      </c>
      <c r="C1522" t="str">
        <f>Tabla4[[#This Row],[NIT]]</f>
        <v>14152005551010</v>
      </c>
      <c r="D1522">
        <f t="shared" si="69"/>
        <v>14</v>
      </c>
      <c r="E1522" t="str">
        <f t="shared" si="70"/>
        <v>NIT</v>
      </c>
    </row>
    <row r="1523" spans="1:5" x14ac:dyDescent="0.25">
      <c r="A1523" t="s">
        <v>2415</v>
      </c>
      <c r="B1523" t="s">
        <v>2416</v>
      </c>
      <c r="C1523" t="str">
        <f>Tabla4[[#This Row],[NIT]]</f>
        <v>02132105590013</v>
      </c>
      <c r="D1523">
        <f t="shared" si="69"/>
        <v>14</v>
      </c>
      <c r="E1523" t="str">
        <f t="shared" si="70"/>
        <v>NIT</v>
      </c>
    </row>
    <row r="1524" spans="1:5" x14ac:dyDescent="0.25">
      <c r="A1524" t="s">
        <v>2417</v>
      </c>
      <c r="B1524" t="s">
        <v>2418</v>
      </c>
      <c r="C1524" t="str">
        <f>Tabla4[[#This Row],[NIT]]</f>
        <v>13222804821017</v>
      </c>
      <c r="D1524">
        <f t="shared" si="69"/>
        <v>14</v>
      </c>
      <c r="E1524" t="str">
        <f t="shared" si="70"/>
        <v>NIT</v>
      </c>
    </row>
    <row r="1525" spans="1:5" x14ac:dyDescent="0.25">
      <c r="A1525" t="s">
        <v>2419</v>
      </c>
      <c r="B1525" t="s">
        <v>2420</v>
      </c>
      <c r="C1525" t="str">
        <f>Tabla4[[#This Row],[NIT]]</f>
        <v>06140505111026</v>
      </c>
      <c r="D1525">
        <f t="shared" si="69"/>
        <v>14</v>
      </c>
      <c r="E1525" t="str">
        <f t="shared" si="70"/>
        <v>NIT</v>
      </c>
    </row>
    <row r="1526" spans="1:5" x14ac:dyDescent="0.25">
      <c r="A1526" t="s">
        <v>2421</v>
      </c>
      <c r="B1526" t="s">
        <v>2422</v>
      </c>
      <c r="C1526" t="str">
        <f>Tabla4[[#This Row],[NIT]]</f>
        <v>06140707161033</v>
      </c>
      <c r="D1526">
        <f t="shared" si="69"/>
        <v>14</v>
      </c>
      <c r="E1526" t="str">
        <f t="shared" si="70"/>
        <v>NIT</v>
      </c>
    </row>
    <row r="1527" spans="1:5" x14ac:dyDescent="0.25">
      <c r="A1527" t="s">
        <v>2423</v>
      </c>
      <c r="B1527" t="s">
        <v>2424</v>
      </c>
      <c r="C1527" t="str">
        <f>Tabla4[[#This Row],[NIT]]</f>
        <v>06141903091031</v>
      </c>
      <c r="D1527">
        <f t="shared" si="69"/>
        <v>14</v>
      </c>
      <c r="E1527" t="str">
        <f t="shared" si="70"/>
        <v>NIT</v>
      </c>
    </row>
    <row r="1528" spans="1:5" x14ac:dyDescent="0.25">
      <c r="A1528" t="s">
        <v>2425</v>
      </c>
      <c r="B1528" t="s">
        <v>2426</v>
      </c>
      <c r="C1528" t="str">
        <f>Tabla4[[#This Row],[NIT]]</f>
        <v>06142811021041</v>
      </c>
      <c r="D1528">
        <f t="shared" si="69"/>
        <v>14</v>
      </c>
      <c r="E1528" t="str">
        <f t="shared" si="70"/>
        <v>NIT</v>
      </c>
    </row>
    <row r="1529" spans="1:5" x14ac:dyDescent="0.25">
      <c r="A1529" t="s">
        <v>2427</v>
      </c>
      <c r="B1529" t="s">
        <v>2428</v>
      </c>
      <c r="C1529" t="str">
        <f>Tabla4[[#This Row],[NIT]]</f>
        <v>06143005071035</v>
      </c>
      <c r="D1529">
        <f t="shared" si="69"/>
        <v>14</v>
      </c>
      <c r="E1529" t="str">
        <f t="shared" si="70"/>
        <v>NIT</v>
      </c>
    </row>
    <row r="1530" spans="1:5" x14ac:dyDescent="0.25">
      <c r="A1530" t="s">
        <v>1317</v>
      </c>
      <c r="B1530" t="s">
        <v>2429</v>
      </c>
      <c r="C1530" t="str">
        <f>Tabla4[[#This Row],[NIT]]</f>
        <v>06140108580017</v>
      </c>
      <c r="D1530">
        <f t="shared" si="69"/>
        <v>14</v>
      </c>
      <c r="E1530" t="str">
        <f t="shared" si="70"/>
        <v>NIT</v>
      </c>
    </row>
    <row r="1531" spans="1:5" x14ac:dyDescent="0.25">
      <c r="A1531" t="s">
        <v>2430</v>
      </c>
      <c r="B1531" t="s">
        <v>2431</v>
      </c>
      <c r="C1531" t="str">
        <f>Tabla4[[#This Row],[NIT]]</f>
        <v>06141807051010</v>
      </c>
      <c r="D1531">
        <f t="shared" si="69"/>
        <v>14</v>
      </c>
      <c r="E1531" t="str">
        <f t="shared" si="70"/>
        <v>NIT</v>
      </c>
    </row>
    <row r="1532" spans="1:5" x14ac:dyDescent="0.25">
      <c r="A1532" t="s">
        <v>2432</v>
      </c>
      <c r="B1532" t="s">
        <v>2433</v>
      </c>
      <c r="C1532" t="str">
        <f>Tabla4[[#This Row],[NIT]]</f>
        <v>06140312921063</v>
      </c>
      <c r="D1532">
        <f t="shared" si="69"/>
        <v>14</v>
      </c>
      <c r="E1532" t="str">
        <f t="shared" si="70"/>
        <v>NIT</v>
      </c>
    </row>
    <row r="1533" spans="1:5" x14ac:dyDescent="0.25">
      <c r="A1533" t="s">
        <v>2434</v>
      </c>
      <c r="B1533" t="s">
        <v>2435</v>
      </c>
      <c r="C1533" t="str">
        <f>Tabla4[[#This Row],[NIT]]</f>
        <v>11210410951017</v>
      </c>
      <c r="D1533">
        <f t="shared" si="69"/>
        <v>14</v>
      </c>
      <c r="E1533" t="str">
        <f t="shared" si="70"/>
        <v>NIT</v>
      </c>
    </row>
    <row r="1534" spans="1:5" x14ac:dyDescent="0.25">
      <c r="A1534" t="s">
        <v>2436</v>
      </c>
      <c r="B1534" t="s">
        <v>2437</v>
      </c>
      <c r="C1534" t="str">
        <f>Tabla4[[#This Row],[NIT]]</f>
        <v>06140204031060</v>
      </c>
      <c r="D1534">
        <f t="shared" si="69"/>
        <v>14</v>
      </c>
      <c r="E1534" t="str">
        <f t="shared" si="70"/>
        <v>NIT</v>
      </c>
    </row>
    <row r="1535" spans="1:5" x14ac:dyDescent="0.25">
      <c r="A1535" t="s">
        <v>2438</v>
      </c>
      <c r="B1535" t="s">
        <v>2439</v>
      </c>
      <c r="C1535" t="str">
        <f>Tabla4[[#This Row],[NIT]]</f>
        <v>94501810850017</v>
      </c>
      <c r="D1535">
        <f t="shared" si="69"/>
        <v>14</v>
      </c>
      <c r="E1535" t="str">
        <f t="shared" si="70"/>
        <v>NIT</v>
      </c>
    </row>
    <row r="1536" spans="1:5" x14ac:dyDescent="0.25">
      <c r="A1536" t="s">
        <v>2440</v>
      </c>
      <c r="B1536" t="s">
        <v>2441</v>
      </c>
      <c r="C1536" t="str">
        <f>Tabla4[[#This Row],[NIT]]</f>
        <v>06142310700012</v>
      </c>
      <c r="D1536">
        <f t="shared" si="69"/>
        <v>14</v>
      </c>
      <c r="E1536" t="str">
        <f t="shared" si="70"/>
        <v>NIT</v>
      </c>
    </row>
    <row r="1537" spans="1:5" x14ac:dyDescent="0.25">
      <c r="A1537" t="s">
        <v>2442</v>
      </c>
      <c r="B1537" t="s">
        <v>2443</v>
      </c>
      <c r="C1537" t="str">
        <f>Tabla4[[#This Row],[NIT]]</f>
        <v>06142212041034</v>
      </c>
      <c r="D1537">
        <f t="shared" si="69"/>
        <v>14</v>
      </c>
      <c r="E1537" t="str">
        <f t="shared" si="70"/>
        <v>NIT</v>
      </c>
    </row>
    <row r="1538" spans="1:5" x14ac:dyDescent="0.25">
      <c r="A1538" t="s">
        <v>198</v>
      </c>
      <c r="B1538" t="s">
        <v>2444</v>
      </c>
      <c r="C1538" t="str">
        <f>Tabla4[[#This Row],[NIT]]</f>
        <v>06142209891060</v>
      </c>
      <c r="D1538">
        <f t="shared" si="69"/>
        <v>14</v>
      </c>
      <c r="E1538" t="str">
        <f t="shared" si="70"/>
        <v>NIT</v>
      </c>
    </row>
    <row r="1539" spans="1:5" x14ac:dyDescent="0.25">
      <c r="A1539" t="s">
        <v>2445</v>
      </c>
      <c r="B1539" t="s">
        <v>2446</v>
      </c>
      <c r="C1539" t="str">
        <f>Tabla4[[#This Row],[NIT]]</f>
        <v>06142208081056</v>
      </c>
      <c r="D1539">
        <f t="shared" si="69"/>
        <v>14</v>
      </c>
      <c r="E1539" t="str">
        <f t="shared" si="70"/>
        <v>NIT</v>
      </c>
    </row>
    <row r="1540" spans="1:5" x14ac:dyDescent="0.25">
      <c r="A1540" t="s">
        <v>2447</v>
      </c>
      <c r="B1540" t="s">
        <v>2448</v>
      </c>
      <c r="C1540" t="str">
        <f>Tabla4[[#This Row],[NIT]]</f>
        <v>06142603841019</v>
      </c>
      <c r="D1540">
        <f t="shared" si="69"/>
        <v>14</v>
      </c>
      <c r="E1540" t="str">
        <f t="shared" si="70"/>
        <v>NIT</v>
      </c>
    </row>
    <row r="1541" spans="1:5" x14ac:dyDescent="0.25">
      <c r="A1541" t="s">
        <v>2449</v>
      </c>
      <c r="B1541" t="s">
        <v>2450</v>
      </c>
      <c r="C1541" t="str">
        <f>Tabla4[[#This Row],[NIT]]</f>
        <v>06140904991056</v>
      </c>
      <c r="D1541">
        <f t="shared" si="69"/>
        <v>14</v>
      </c>
      <c r="E1541" t="str">
        <f t="shared" si="70"/>
        <v>NIT</v>
      </c>
    </row>
    <row r="1542" spans="1:5" x14ac:dyDescent="0.25">
      <c r="A1542" t="s">
        <v>2451</v>
      </c>
      <c r="B1542" t="s">
        <v>2452</v>
      </c>
      <c r="C1542" t="str">
        <f>Tabla4[[#This Row],[NIT]]</f>
        <v>05010903151017</v>
      </c>
      <c r="D1542">
        <f t="shared" si="69"/>
        <v>14</v>
      </c>
      <c r="E1542" t="str">
        <f t="shared" si="70"/>
        <v>NIT</v>
      </c>
    </row>
    <row r="1543" spans="1:5" x14ac:dyDescent="0.25">
      <c r="A1543" t="s">
        <v>2453</v>
      </c>
      <c r="B1543" t="s">
        <v>2454</v>
      </c>
      <c r="C1543" t="str">
        <f>Tabla4[[#This Row],[NIT]]</f>
        <v>06141109021045</v>
      </c>
      <c r="D1543">
        <f t="shared" si="69"/>
        <v>14</v>
      </c>
      <c r="E1543" t="str">
        <f t="shared" si="70"/>
        <v>NIT</v>
      </c>
    </row>
    <row r="1544" spans="1:5" x14ac:dyDescent="0.25">
      <c r="A1544" t="s">
        <v>2455</v>
      </c>
      <c r="B1544" t="s">
        <v>2456</v>
      </c>
      <c r="C1544" t="str">
        <f>Tabla4[[#This Row],[NIT]]</f>
        <v>11232109490015</v>
      </c>
      <c r="D1544">
        <f t="shared" si="69"/>
        <v>14</v>
      </c>
      <c r="E1544" t="str">
        <f t="shared" si="70"/>
        <v>NIT</v>
      </c>
    </row>
    <row r="1545" spans="1:5" x14ac:dyDescent="0.25">
      <c r="A1545" t="s">
        <v>2457</v>
      </c>
      <c r="B1545" t="s">
        <v>2458</v>
      </c>
      <c r="C1545" t="str">
        <f>Tabla4[[#This Row],[NIT]]</f>
        <v>06141501850054</v>
      </c>
      <c r="D1545">
        <f t="shared" si="69"/>
        <v>14</v>
      </c>
      <c r="E1545" t="str">
        <f t="shared" si="70"/>
        <v>NIT</v>
      </c>
    </row>
    <row r="1546" spans="1:5" x14ac:dyDescent="0.25">
      <c r="A1546" t="s">
        <v>2459</v>
      </c>
      <c r="B1546" t="s">
        <v>2460</v>
      </c>
      <c r="C1546" t="str">
        <f>Tabla4[[#This Row],[NIT]]</f>
        <v>06141407790021</v>
      </c>
      <c r="D1546">
        <f t="shared" si="69"/>
        <v>14</v>
      </c>
      <c r="E1546" t="str">
        <f t="shared" si="70"/>
        <v>NIT</v>
      </c>
    </row>
    <row r="1547" spans="1:5" x14ac:dyDescent="0.25">
      <c r="A1547" t="s">
        <v>2461</v>
      </c>
      <c r="B1547" t="s">
        <v>2462</v>
      </c>
      <c r="C1547" t="str">
        <f>Tabla4[[#This Row],[NIT]]</f>
        <v>06142711941011</v>
      </c>
      <c r="D1547">
        <f t="shared" si="69"/>
        <v>14</v>
      </c>
      <c r="E1547" t="str">
        <f t="shared" si="70"/>
        <v>NIT</v>
      </c>
    </row>
    <row r="1548" spans="1:5" x14ac:dyDescent="0.25">
      <c r="A1548" t="s">
        <v>2463</v>
      </c>
      <c r="B1548" t="s">
        <v>2464</v>
      </c>
      <c r="C1548" t="str">
        <f>Tabla4[[#This Row],[NIT]]</f>
        <v>14061209390012</v>
      </c>
      <c r="D1548">
        <f t="shared" si="69"/>
        <v>14</v>
      </c>
      <c r="E1548" t="str">
        <f t="shared" si="70"/>
        <v>NIT</v>
      </c>
    </row>
    <row r="1549" spans="1:5" x14ac:dyDescent="0.25">
      <c r="A1549" t="s">
        <v>2465</v>
      </c>
      <c r="B1549" t="s">
        <v>2466</v>
      </c>
      <c r="C1549" t="str">
        <f>Tabla4[[#This Row],[NIT]]</f>
        <v>14060906701010</v>
      </c>
      <c r="D1549">
        <f t="shared" si="69"/>
        <v>14</v>
      </c>
      <c r="E1549" t="str">
        <f t="shared" si="70"/>
        <v>NIT</v>
      </c>
    </row>
    <row r="1550" spans="1:5" x14ac:dyDescent="0.25">
      <c r="A1550" t="s">
        <v>2467</v>
      </c>
      <c r="B1550" t="s">
        <v>2468</v>
      </c>
      <c r="C1550" t="str">
        <f>Tabla4[[#This Row],[NIT]]</f>
        <v>06142701001010</v>
      </c>
      <c r="D1550">
        <f t="shared" si="69"/>
        <v>14</v>
      </c>
      <c r="E1550" t="str">
        <f t="shared" si="70"/>
        <v>NIT</v>
      </c>
    </row>
    <row r="1551" spans="1:5" x14ac:dyDescent="0.25">
      <c r="A1551" t="s">
        <v>2469</v>
      </c>
      <c r="B1551" t="s">
        <v>2470</v>
      </c>
      <c r="C1551" t="str">
        <f>Tabla4[[#This Row],[NIT]]</f>
        <v>06142009670026</v>
      </c>
      <c r="D1551">
        <f t="shared" si="69"/>
        <v>14</v>
      </c>
      <c r="E1551" t="str">
        <f t="shared" si="70"/>
        <v>NIT</v>
      </c>
    </row>
    <row r="1552" spans="1:5" x14ac:dyDescent="0.25">
      <c r="A1552" t="s">
        <v>2471</v>
      </c>
      <c r="B1552" t="s">
        <v>2472</v>
      </c>
      <c r="C1552" t="str">
        <f>Tabla4[[#This Row],[NIT]]</f>
        <v>06141811911016</v>
      </c>
      <c r="D1552">
        <f t="shared" si="69"/>
        <v>14</v>
      </c>
      <c r="E1552" t="str">
        <f t="shared" si="70"/>
        <v>NIT</v>
      </c>
    </row>
    <row r="1553" spans="1:5" x14ac:dyDescent="0.25">
      <c r="A1553" t="s">
        <v>2473</v>
      </c>
      <c r="B1553" t="s">
        <v>2474</v>
      </c>
      <c r="C1553" t="str">
        <f>Tabla4[[#This Row],[NIT]]</f>
        <v>06142809931049</v>
      </c>
      <c r="D1553">
        <f t="shared" si="69"/>
        <v>14</v>
      </c>
      <c r="E1553" t="str">
        <f t="shared" si="70"/>
        <v>NIT</v>
      </c>
    </row>
    <row r="1554" spans="1:5" x14ac:dyDescent="0.25">
      <c r="A1554" t="s">
        <v>2475</v>
      </c>
      <c r="B1554" t="s">
        <v>2476</v>
      </c>
      <c r="C1554" t="str">
        <f>Tabla4[[#This Row],[NIT]]</f>
        <v>02103003091024</v>
      </c>
      <c r="D1554">
        <f t="shared" si="69"/>
        <v>14</v>
      </c>
      <c r="E1554" t="str">
        <f t="shared" si="70"/>
        <v>NIT</v>
      </c>
    </row>
    <row r="1555" spans="1:5" x14ac:dyDescent="0.25">
      <c r="A1555" t="s">
        <v>2477</v>
      </c>
      <c r="B1555" t="s">
        <v>2478</v>
      </c>
      <c r="C1555" t="str">
        <f>Tabla4[[#This Row],[NIT]]</f>
        <v>06140410051042</v>
      </c>
      <c r="D1555">
        <f t="shared" si="69"/>
        <v>14</v>
      </c>
      <c r="E1555" t="str">
        <f t="shared" si="70"/>
        <v>NIT</v>
      </c>
    </row>
    <row r="1556" spans="1:5" x14ac:dyDescent="0.25">
      <c r="A1556" t="s">
        <v>2479</v>
      </c>
      <c r="B1556" t="s">
        <v>2480</v>
      </c>
      <c r="C1556" t="str">
        <f>Tabla4[[#This Row],[NIT]]</f>
        <v>06143110121021</v>
      </c>
      <c r="D1556">
        <f t="shared" si="69"/>
        <v>14</v>
      </c>
      <c r="E1556" t="str">
        <f t="shared" si="70"/>
        <v>NIT</v>
      </c>
    </row>
    <row r="1557" spans="1:5" x14ac:dyDescent="0.25">
      <c r="A1557" t="s">
        <v>2481</v>
      </c>
      <c r="B1557" t="s">
        <v>2482</v>
      </c>
      <c r="C1557" t="str">
        <f>Tabla4[[#This Row],[NIT]]</f>
        <v>06142001540014</v>
      </c>
      <c r="D1557">
        <f t="shared" si="69"/>
        <v>14</v>
      </c>
      <c r="E1557" t="str">
        <f t="shared" si="70"/>
        <v>NIT</v>
      </c>
    </row>
    <row r="1558" spans="1:5" x14ac:dyDescent="0.25">
      <c r="A1558" t="s">
        <v>2483</v>
      </c>
      <c r="B1558" t="s">
        <v>2484</v>
      </c>
      <c r="C1558" t="str">
        <f>Tabla4[[#This Row],[NIT]]</f>
        <v>06140202091014</v>
      </c>
      <c r="D1558">
        <f t="shared" si="69"/>
        <v>14</v>
      </c>
      <c r="E1558" t="str">
        <f t="shared" si="70"/>
        <v>NIT</v>
      </c>
    </row>
    <row r="1559" spans="1:5" x14ac:dyDescent="0.25">
      <c r="A1559" t="s">
        <v>2485</v>
      </c>
      <c r="B1559" t="s">
        <v>2486</v>
      </c>
      <c r="C1559" t="str">
        <f>Tabla4[[#This Row],[NIT]]</f>
        <v>06141012470017</v>
      </c>
      <c r="D1559">
        <f t="shared" si="69"/>
        <v>14</v>
      </c>
      <c r="E1559" t="str">
        <f t="shared" si="70"/>
        <v>NIT</v>
      </c>
    </row>
    <row r="1560" spans="1:5" x14ac:dyDescent="0.25">
      <c r="A1560" t="s">
        <v>2487</v>
      </c>
      <c r="B1560" t="s">
        <v>2488</v>
      </c>
      <c r="C1560" t="str">
        <f>Tabla4[[#This Row],[NIT]]</f>
        <v>06142709961072</v>
      </c>
      <c r="D1560">
        <f t="shared" si="69"/>
        <v>14</v>
      </c>
      <c r="E1560" t="str">
        <f t="shared" si="70"/>
        <v>NIT</v>
      </c>
    </row>
    <row r="1561" spans="1:5" x14ac:dyDescent="0.25">
      <c r="A1561" t="s">
        <v>2489</v>
      </c>
      <c r="B1561" t="s">
        <v>2490</v>
      </c>
      <c r="C1561" t="str">
        <f>Tabla4[[#This Row],[NIT]]</f>
        <v>06141008051067</v>
      </c>
      <c r="D1561">
        <f t="shared" si="69"/>
        <v>14</v>
      </c>
      <c r="E1561" t="str">
        <f t="shared" si="70"/>
        <v>NIT</v>
      </c>
    </row>
    <row r="1562" spans="1:5" x14ac:dyDescent="0.25">
      <c r="A1562" t="s">
        <v>2491</v>
      </c>
      <c r="B1562" t="s">
        <v>2492</v>
      </c>
      <c r="C1562" t="str">
        <f>Tabla4[[#This Row],[NIT]]</f>
        <v>06142904520018</v>
      </c>
      <c r="D1562">
        <f t="shared" si="69"/>
        <v>14</v>
      </c>
      <c r="E1562" t="str">
        <f t="shared" si="70"/>
        <v>NIT</v>
      </c>
    </row>
    <row r="1563" spans="1:5" x14ac:dyDescent="0.25">
      <c r="A1563" t="s">
        <v>2493</v>
      </c>
      <c r="B1563" t="s">
        <v>2494</v>
      </c>
      <c r="C1563" t="str">
        <f>Tabla4[[#This Row],[NIT]]</f>
        <v>12151607530013</v>
      </c>
      <c r="D1563">
        <f t="shared" si="69"/>
        <v>14</v>
      </c>
      <c r="E1563" t="str">
        <f t="shared" si="70"/>
        <v>NIT</v>
      </c>
    </row>
    <row r="1564" spans="1:5" x14ac:dyDescent="0.25">
      <c r="A1564" t="s">
        <v>2495</v>
      </c>
      <c r="B1564" t="s">
        <v>2496</v>
      </c>
      <c r="C1564" t="str">
        <f>Tabla4[[#This Row],[NIT]]</f>
        <v>06142901410032</v>
      </c>
      <c r="D1564">
        <f t="shared" si="69"/>
        <v>14</v>
      </c>
      <c r="E1564" t="str">
        <f t="shared" si="70"/>
        <v>NIT</v>
      </c>
    </row>
    <row r="1565" spans="1:5" x14ac:dyDescent="0.25">
      <c r="A1565" t="s">
        <v>2497</v>
      </c>
      <c r="B1565" t="s">
        <v>2498</v>
      </c>
      <c r="C1565" t="str">
        <f>Tabla4[[#This Row],[NIT]]</f>
        <v>06141108891011</v>
      </c>
      <c r="D1565">
        <f t="shared" si="69"/>
        <v>14</v>
      </c>
      <c r="E1565" t="str">
        <f t="shared" si="70"/>
        <v>NIT</v>
      </c>
    </row>
    <row r="1566" spans="1:5" x14ac:dyDescent="0.25">
      <c r="A1566" t="s">
        <v>2499</v>
      </c>
      <c r="B1566" t="s">
        <v>2500</v>
      </c>
      <c r="C1566" t="str">
        <f>Tabla4[[#This Row],[NIT]]</f>
        <v>06142508580109</v>
      </c>
      <c r="D1566">
        <f t="shared" si="69"/>
        <v>14</v>
      </c>
      <c r="E1566" t="str">
        <f t="shared" si="70"/>
        <v>NIT</v>
      </c>
    </row>
    <row r="1567" spans="1:5" x14ac:dyDescent="0.25">
      <c r="A1567" t="s">
        <v>2501</v>
      </c>
      <c r="B1567" t="s">
        <v>2502</v>
      </c>
      <c r="C1567" t="str">
        <f>Tabla4[[#This Row],[NIT]]</f>
        <v>06142812740014</v>
      </c>
      <c r="D1567">
        <f t="shared" si="69"/>
        <v>14</v>
      </c>
      <c r="E1567" t="str">
        <f t="shared" si="70"/>
        <v>NIT</v>
      </c>
    </row>
    <row r="1568" spans="1:5" x14ac:dyDescent="0.25">
      <c r="A1568" t="s">
        <v>2503</v>
      </c>
      <c r="B1568" t="s">
        <v>2504</v>
      </c>
      <c r="C1568" t="str">
        <f>Tabla4[[#This Row],[NIT]]</f>
        <v>06141509870029</v>
      </c>
      <c r="D1568">
        <f t="shared" si="69"/>
        <v>14</v>
      </c>
      <c r="E1568" t="str">
        <f t="shared" si="70"/>
        <v>NIT</v>
      </c>
    </row>
    <row r="1569" spans="1:5" x14ac:dyDescent="0.25">
      <c r="A1569" t="s">
        <v>1477</v>
      </c>
      <c r="B1569" t="s">
        <v>2505</v>
      </c>
      <c r="C1569" t="str">
        <f>Tabla4[[#This Row],[NIT]]</f>
        <v>06142409151044</v>
      </c>
      <c r="D1569">
        <f t="shared" si="69"/>
        <v>14</v>
      </c>
      <c r="E1569" t="str">
        <f t="shared" si="70"/>
        <v>NIT</v>
      </c>
    </row>
    <row r="1570" spans="1:5" x14ac:dyDescent="0.25">
      <c r="A1570" t="s">
        <v>2506</v>
      </c>
      <c r="B1570" t="s">
        <v>2507</v>
      </c>
      <c r="C1570" t="str">
        <f>Tabla4[[#This Row],[NIT]]</f>
        <v>12171207051017</v>
      </c>
      <c r="D1570">
        <f t="shared" si="69"/>
        <v>14</v>
      </c>
      <c r="E1570" t="str">
        <f t="shared" si="70"/>
        <v>NIT</v>
      </c>
    </row>
    <row r="1571" spans="1:5" x14ac:dyDescent="0.25">
      <c r="A1571" t="s">
        <v>2508</v>
      </c>
      <c r="B1571" t="s">
        <v>2509</v>
      </c>
      <c r="C1571" t="str">
        <f>Tabla4[[#This Row],[NIT]]</f>
        <v>94502204081011</v>
      </c>
      <c r="D1571">
        <f t="shared" si="69"/>
        <v>14</v>
      </c>
      <c r="E1571" t="str">
        <f t="shared" si="70"/>
        <v>NIT</v>
      </c>
    </row>
    <row r="1572" spans="1:5" x14ac:dyDescent="0.25">
      <c r="A1572" t="s">
        <v>2510</v>
      </c>
      <c r="B1572" t="s">
        <v>2511</v>
      </c>
      <c r="C1572" t="str">
        <f>Tabla4[[#This Row],[NIT]]</f>
        <v>06141911921060</v>
      </c>
      <c r="D1572">
        <f t="shared" si="69"/>
        <v>14</v>
      </c>
      <c r="E1572" t="str">
        <f t="shared" si="70"/>
        <v>NIT</v>
      </c>
    </row>
    <row r="1573" spans="1:5" x14ac:dyDescent="0.25">
      <c r="A1573" t="s">
        <v>1354</v>
      </c>
      <c r="B1573" t="s">
        <v>2512</v>
      </c>
      <c r="C1573" t="str">
        <f>Tabla4[[#This Row],[NIT]]</f>
        <v>06142708101053</v>
      </c>
      <c r="D1573">
        <f t="shared" si="69"/>
        <v>14</v>
      </c>
      <c r="E1573" t="str">
        <f t="shared" si="70"/>
        <v>NIT</v>
      </c>
    </row>
    <row r="1574" spans="1:5" x14ac:dyDescent="0.25">
      <c r="A1574" t="s">
        <v>1470</v>
      </c>
      <c r="B1574" t="s">
        <v>2513</v>
      </c>
      <c r="C1574" t="str">
        <f>Tabla4[[#This Row],[NIT]]</f>
        <v>06141512001054</v>
      </c>
      <c r="D1574">
        <f t="shared" si="69"/>
        <v>14</v>
      </c>
      <c r="E1574" t="str">
        <f t="shared" si="70"/>
        <v>NIT</v>
      </c>
    </row>
    <row r="1575" spans="1:5" x14ac:dyDescent="0.25">
      <c r="A1575" t="s">
        <v>2514</v>
      </c>
      <c r="B1575" t="s">
        <v>2515</v>
      </c>
      <c r="C1575" t="str">
        <f>Tabla4[[#This Row],[NIT]]</f>
        <v>12171306680010</v>
      </c>
      <c r="D1575">
        <f t="shared" si="69"/>
        <v>14</v>
      </c>
      <c r="E1575" t="str">
        <f t="shared" si="70"/>
        <v>NIT</v>
      </c>
    </row>
    <row r="1576" spans="1:5" x14ac:dyDescent="0.25">
      <c r="A1576" t="s">
        <v>1479</v>
      </c>
      <c r="B1576" t="s">
        <v>2516</v>
      </c>
      <c r="C1576" t="str">
        <f>Tabla4[[#This Row],[NIT]]</f>
        <v>06140804161013</v>
      </c>
      <c r="D1576">
        <f t="shared" si="69"/>
        <v>14</v>
      </c>
      <c r="E1576" t="str">
        <f t="shared" si="70"/>
        <v>NIT</v>
      </c>
    </row>
    <row r="1577" spans="1:5" x14ac:dyDescent="0.25">
      <c r="A1577" t="s">
        <v>2517</v>
      </c>
      <c r="B1577" t="s">
        <v>2518</v>
      </c>
      <c r="C1577" t="str">
        <f>Tabla4[[#This Row],[NIT]]</f>
        <v>06141608111039</v>
      </c>
      <c r="D1577">
        <f t="shared" si="69"/>
        <v>14</v>
      </c>
      <c r="E1577" t="str">
        <f t="shared" si="70"/>
        <v>NIT</v>
      </c>
    </row>
    <row r="1578" spans="1:5" x14ac:dyDescent="0.25">
      <c r="A1578" t="s">
        <v>2519</v>
      </c>
      <c r="B1578" t="s">
        <v>2520</v>
      </c>
      <c r="C1578" t="str">
        <f>Tabla4[[#This Row],[NIT]]</f>
        <v>06141211810023</v>
      </c>
      <c r="D1578">
        <f t="shared" si="69"/>
        <v>14</v>
      </c>
      <c r="E1578" t="str">
        <f t="shared" si="70"/>
        <v>NIT</v>
      </c>
    </row>
    <row r="1579" spans="1:5" x14ac:dyDescent="0.25">
      <c r="A1579" t="s">
        <v>2521</v>
      </c>
      <c r="B1579" t="s">
        <v>2522</v>
      </c>
      <c r="C1579" t="str">
        <f>Tabla4[[#This Row],[NIT]]</f>
        <v>06142102971109</v>
      </c>
      <c r="D1579">
        <f t="shared" si="69"/>
        <v>14</v>
      </c>
      <c r="E1579" t="str">
        <f t="shared" si="70"/>
        <v>NIT</v>
      </c>
    </row>
    <row r="1580" spans="1:5" x14ac:dyDescent="0.25">
      <c r="A1580" t="s">
        <v>2523</v>
      </c>
      <c r="B1580" t="s">
        <v>2524</v>
      </c>
      <c r="C1580" t="str">
        <f>Tabla4[[#This Row],[NIT]]</f>
        <v>08211411430010</v>
      </c>
      <c r="D1580">
        <f t="shared" ref="D1580:D1643" si="71">LEN(C1580)</f>
        <v>14</v>
      </c>
      <c r="E1580" t="str">
        <f t="shared" si="70"/>
        <v>NIT</v>
      </c>
    </row>
    <row r="1581" spans="1:5" x14ac:dyDescent="0.25">
      <c r="A1581" t="s">
        <v>2525</v>
      </c>
      <c r="B1581" t="s">
        <v>2526</v>
      </c>
      <c r="C1581" t="str">
        <f>Tabla4[[#This Row],[NIT]]</f>
        <v>06142808921104</v>
      </c>
      <c r="D1581">
        <f t="shared" si="71"/>
        <v>14</v>
      </c>
      <c r="E1581" t="str">
        <f t="shared" ref="E1581:E1644" si="72">IF(D1581=14,"NIT",IF(D1581=9,"DUI"," "))</f>
        <v>NIT</v>
      </c>
    </row>
    <row r="1582" spans="1:5" x14ac:dyDescent="0.25">
      <c r="A1582" t="s">
        <v>2527</v>
      </c>
      <c r="B1582" t="s">
        <v>2528</v>
      </c>
      <c r="C1582" t="str">
        <f>Tabla4[[#This Row],[NIT]]</f>
        <v>06143009931055</v>
      </c>
      <c r="D1582">
        <f t="shared" si="71"/>
        <v>14</v>
      </c>
      <c r="E1582" t="str">
        <f t="shared" si="72"/>
        <v>NIT</v>
      </c>
    </row>
    <row r="1583" spans="1:5" x14ac:dyDescent="0.25">
      <c r="A1583" t="s">
        <v>2529</v>
      </c>
      <c r="B1583" t="s">
        <v>2530</v>
      </c>
      <c r="C1583" t="str">
        <f>Tabla4[[#This Row],[NIT]]</f>
        <v>09040206530014</v>
      </c>
      <c r="D1583">
        <f t="shared" si="71"/>
        <v>14</v>
      </c>
      <c r="E1583" t="str">
        <f t="shared" si="72"/>
        <v>NIT</v>
      </c>
    </row>
    <row r="1584" spans="1:5" x14ac:dyDescent="0.25">
      <c r="A1584" t="s">
        <v>2531</v>
      </c>
      <c r="B1584" t="s">
        <v>2532</v>
      </c>
      <c r="C1584" t="str">
        <f>Tabla4[[#This Row],[NIT]]</f>
        <v>94500107600014</v>
      </c>
      <c r="D1584">
        <f t="shared" si="71"/>
        <v>14</v>
      </c>
      <c r="E1584" t="str">
        <f t="shared" si="72"/>
        <v>NIT</v>
      </c>
    </row>
    <row r="1585" spans="1:5" x14ac:dyDescent="0.25">
      <c r="A1585" t="s">
        <v>1502</v>
      </c>
      <c r="B1585" t="s">
        <v>2533</v>
      </c>
      <c r="C1585" t="str">
        <f>Tabla4[[#This Row],[NIT]]</f>
        <v>06142505731094</v>
      </c>
      <c r="D1585">
        <f t="shared" si="71"/>
        <v>14</v>
      </c>
      <c r="E1585" t="str">
        <f t="shared" si="72"/>
        <v>NIT</v>
      </c>
    </row>
    <row r="1586" spans="1:5" x14ac:dyDescent="0.25">
      <c r="A1586" t="s">
        <v>2534</v>
      </c>
      <c r="B1586" t="s">
        <v>2535</v>
      </c>
      <c r="C1586" t="str">
        <f>Tabla4[[#This Row],[NIT]]</f>
        <v>06140411660046</v>
      </c>
      <c r="D1586">
        <f t="shared" si="71"/>
        <v>14</v>
      </c>
      <c r="E1586" t="str">
        <f t="shared" si="72"/>
        <v>NIT</v>
      </c>
    </row>
    <row r="1587" spans="1:5" x14ac:dyDescent="0.25">
      <c r="A1587" t="s">
        <v>2536</v>
      </c>
      <c r="B1587" t="s">
        <v>2537</v>
      </c>
      <c r="C1587" t="str">
        <f>Tabla4[[#This Row],[NIT]]</f>
        <v>03151205781039</v>
      </c>
      <c r="D1587">
        <f t="shared" si="71"/>
        <v>14</v>
      </c>
      <c r="E1587" t="str">
        <f t="shared" si="72"/>
        <v>NIT</v>
      </c>
    </row>
    <row r="1588" spans="1:5" x14ac:dyDescent="0.25">
      <c r="A1588" t="s">
        <v>2538</v>
      </c>
      <c r="B1588" t="s">
        <v>2539</v>
      </c>
      <c r="C1588" t="str">
        <f>Tabla4[[#This Row],[NIT]]</f>
        <v>06141102041040</v>
      </c>
      <c r="D1588">
        <f t="shared" si="71"/>
        <v>14</v>
      </c>
      <c r="E1588" t="str">
        <f t="shared" si="72"/>
        <v>NIT</v>
      </c>
    </row>
    <row r="1589" spans="1:5" x14ac:dyDescent="0.25">
      <c r="A1589" t="s">
        <v>2540</v>
      </c>
      <c r="B1589" t="s">
        <v>2541</v>
      </c>
      <c r="C1589" t="str">
        <f>Tabla4[[#This Row],[NIT]]</f>
        <v>06141307041027</v>
      </c>
      <c r="D1589">
        <f t="shared" si="71"/>
        <v>14</v>
      </c>
      <c r="E1589" t="str">
        <f t="shared" si="72"/>
        <v>NIT</v>
      </c>
    </row>
    <row r="1590" spans="1:5" x14ac:dyDescent="0.25">
      <c r="A1590" t="s">
        <v>2542</v>
      </c>
      <c r="B1590" t="s">
        <v>2543</v>
      </c>
      <c r="C1590" t="str">
        <f>Tabla4[[#This Row],[NIT]]</f>
        <v>06142004071043</v>
      </c>
      <c r="D1590">
        <f t="shared" si="71"/>
        <v>14</v>
      </c>
      <c r="E1590" t="str">
        <f t="shared" si="72"/>
        <v>NIT</v>
      </c>
    </row>
    <row r="1591" spans="1:5" x14ac:dyDescent="0.25">
      <c r="A1591" t="s">
        <v>2544</v>
      </c>
      <c r="B1591" t="s">
        <v>2545</v>
      </c>
      <c r="C1591" t="str">
        <f>Tabla4[[#This Row],[NIT]]</f>
        <v>06142001880019</v>
      </c>
      <c r="D1591">
        <f t="shared" si="71"/>
        <v>14</v>
      </c>
      <c r="E1591" t="str">
        <f t="shared" si="72"/>
        <v>NIT</v>
      </c>
    </row>
    <row r="1592" spans="1:5" x14ac:dyDescent="0.25">
      <c r="A1592" t="s">
        <v>2546</v>
      </c>
      <c r="B1592" t="s">
        <v>2547</v>
      </c>
      <c r="C1592" t="str">
        <f>Tabla4[[#This Row],[NIT]]</f>
        <v>06142806830013</v>
      </c>
      <c r="D1592">
        <f t="shared" si="71"/>
        <v>14</v>
      </c>
      <c r="E1592" t="str">
        <f t="shared" si="72"/>
        <v>NIT</v>
      </c>
    </row>
    <row r="1593" spans="1:5" x14ac:dyDescent="0.25">
      <c r="A1593" t="s">
        <v>2548</v>
      </c>
      <c r="B1593" t="s">
        <v>2549</v>
      </c>
      <c r="C1593" t="str">
        <f>Tabla4[[#This Row],[NIT]]</f>
        <v>06140207081017</v>
      </c>
      <c r="D1593">
        <f t="shared" si="71"/>
        <v>14</v>
      </c>
      <c r="E1593" t="str">
        <f t="shared" si="72"/>
        <v>NIT</v>
      </c>
    </row>
    <row r="1594" spans="1:5" x14ac:dyDescent="0.25">
      <c r="A1594" t="s">
        <v>2550</v>
      </c>
      <c r="B1594" t="s">
        <v>2551</v>
      </c>
      <c r="C1594" t="str">
        <f>Tabla4[[#This Row],[NIT]]</f>
        <v>06141106660010</v>
      </c>
      <c r="D1594">
        <f t="shared" si="71"/>
        <v>14</v>
      </c>
      <c r="E1594" t="str">
        <f t="shared" si="72"/>
        <v>NIT</v>
      </c>
    </row>
    <row r="1595" spans="1:5" x14ac:dyDescent="0.25">
      <c r="A1595" t="s">
        <v>2552</v>
      </c>
      <c r="B1595" t="s">
        <v>2553</v>
      </c>
      <c r="C1595" t="str">
        <f>Tabla4[[#This Row],[NIT]]</f>
        <v>06142604931011</v>
      </c>
      <c r="D1595">
        <f t="shared" si="71"/>
        <v>14</v>
      </c>
      <c r="E1595" t="str">
        <f t="shared" si="72"/>
        <v>NIT</v>
      </c>
    </row>
    <row r="1596" spans="1:5" x14ac:dyDescent="0.25">
      <c r="A1596" t="s">
        <v>2554</v>
      </c>
      <c r="B1596" t="s">
        <v>2555</v>
      </c>
      <c r="C1596" t="str">
        <f>Tabla4[[#This Row],[NIT]]</f>
        <v>13191403470016</v>
      </c>
      <c r="D1596">
        <f t="shared" si="71"/>
        <v>14</v>
      </c>
      <c r="E1596" t="str">
        <f t="shared" si="72"/>
        <v>NIT</v>
      </c>
    </row>
    <row r="1597" spans="1:5" x14ac:dyDescent="0.25">
      <c r="A1597" t="s">
        <v>2556</v>
      </c>
      <c r="B1597" t="s">
        <v>2557</v>
      </c>
      <c r="C1597" t="str">
        <f>Tabla4[[#This Row],[NIT]]</f>
        <v>14172201500011</v>
      </c>
      <c r="D1597">
        <f t="shared" si="71"/>
        <v>14</v>
      </c>
      <c r="E1597" t="str">
        <f t="shared" si="72"/>
        <v>NIT</v>
      </c>
    </row>
    <row r="1598" spans="1:5" x14ac:dyDescent="0.25">
      <c r="A1598" t="s">
        <v>2558</v>
      </c>
      <c r="B1598" t="s">
        <v>2559</v>
      </c>
      <c r="C1598" t="str">
        <f>Tabla4[[#This Row],[NIT]]</f>
        <v>06081712710012</v>
      </c>
      <c r="D1598">
        <f t="shared" si="71"/>
        <v>14</v>
      </c>
      <c r="E1598" t="str">
        <f t="shared" si="72"/>
        <v>NIT</v>
      </c>
    </row>
    <row r="1599" spans="1:5" x14ac:dyDescent="0.25">
      <c r="A1599" t="s">
        <v>2560</v>
      </c>
      <c r="B1599" t="s">
        <v>2561</v>
      </c>
      <c r="C1599" t="str">
        <f>Tabla4[[#This Row],[NIT]]</f>
        <v>01012207650019</v>
      </c>
      <c r="D1599">
        <f t="shared" si="71"/>
        <v>14</v>
      </c>
      <c r="E1599" t="str">
        <f t="shared" si="72"/>
        <v>NIT</v>
      </c>
    </row>
    <row r="1600" spans="1:5" x14ac:dyDescent="0.25">
      <c r="A1600" t="s">
        <v>2562</v>
      </c>
      <c r="B1600" t="s">
        <v>2563</v>
      </c>
      <c r="C1600" t="str">
        <f>Tabla4[[#This Row],[NIT]]</f>
        <v>11080102570029</v>
      </c>
      <c r="D1600">
        <f t="shared" si="71"/>
        <v>14</v>
      </c>
      <c r="E1600" t="str">
        <f t="shared" si="72"/>
        <v>NIT</v>
      </c>
    </row>
    <row r="1601" spans="1:5" x14ac:dyDescent="0.25">
      <c r="A1601" t="s">
        <v>2564</v>
      </c>
      <c r="B1601" t="s">
        <v>2565</v>
      </c>
      <c r="C1601" t="str">
        <f>Tabla4[[#This Row],[NIT]]</f>
        <v>06141505081018</v>
      </c>
      <c r="D1601">
        <f t="shared" si="71"/>
        <v>14</v>
      </c>
      <c r="E1601" t="str">
        <f t="shared" si="72"/>
        <v>NIT</v>
      </c>
    </row>
    <row r="1602" spans="1:5" x14ac:dyDescent="0.25">
      <c r="A1602" t="s">
        <v>2566</v>
      </c>
      <c r="B1602" t="s">
        <v>2567</v>
      </c>
      <c r="C1602" t="str">
        <f>Tabla4[[#This Row],[NIT]]</f>
        <v>06143107891037</v>
      </c>
      <c r="D1602">
        <f t="shared" si="71"/>
        <v>14</v>
      </c>
      <c r="E1602" t="str">
        <f t="shared" si="72"/>
        <v>NIT</v>
      </c>
    </row>
    <row r="1603" spans="1:5" x14ac:dyDescent="0.25">
      <c r="A1603" t="s">
        <v>2568</v>
      </c>
      <c r="B1603" t="s">
        <v>2569</v>
      </c>
      <c r="C1603" t="str">
        <f>Tabla4[[#This Row],[NIT]]</f>
        <v>06141512870045</v>
      </c>
      <c r="D1603">
        <f t="shared" si="71"/>
        <v>14</v>
      </c>
      <c r="E1603" t="str">
        <f t="shared" si="72"/>
        <v>NIT</v>
      </c>
    </row>
    <row r="1604" spans="1:5" x14ac:dyDescent="0.25">
      <c r="A1604" t="s">
        <v>2570</v>
      </c>
      <c r="B1604" t="s">
        <v>2571</v>
      </c>
      <c r="C1604" t="str">
        <f>Tabla4[[#This Row],[NIT]]</f>
        <v>06140704081039</v>
      </c>
      <c r="D1604">
        <f t="shared" si="71"/>
        <v>14</v>
      </c>
      <c r="E1604" t="str">
        <f t="shared" si="72"/>
        <v>NIT</v>
      </c>
    </row>
    <row r="1605" spans="1:5" x14ac:dyDescent="0.25">
      <c r="A1605" t="s">
        <v>2572</v>
      </c>
      <c r="B1605" t="s">
        <v>2573</v>
      </c>
      <c r="C1605" t="str">
        <f>Tabla4[[#This Row],[NIT]]</f>
        <v>06141710490010</v>
      </c>
      <c r="D1605">
        <f t="shared" si="71"/>
        <v>14</v>
      </c>
      <c r="E1605" t="str">
        <f t="shared" si="72"/>
        <v>NIT</v>
      </c>
    </row>
    <row r="1606" spans="1:5" x14ac:dyDescent="0.25">
      <c r="A1606" t="s">
        <v>779</v>
      </c>
      <c r="B1606" t="s">
        <v>2574</v>
      </c>
      <c r="C1606" t="str">
        <f>Tabla4[[#This Row],[NIT]]</f>
        <v>06142310750039</v>
      </c>
      <c r="D1606">
        <f t="shared" si="71"/>
        <v>14</v>
      </c>
      <c r="E1606" t="str">
        <f t="shared" si="72"/>
        <v>NIT</v>
      </c>
    </row>
    <row r="1607" spans="1:5" x14ac:dyDescent="0.25">
      <c r="A1607" t="s">
        <v>2575</v>
      </c>
      <c r="B1607" t="s">
        <v>2576</v>
      </c>
      <c r="C1607" t="str">
        <f>Tabla4[[#This Row],[NIT]]</f>
        <v>06141701951012</v>
      </c>
      <c r="D1607">
        <f t="shared" si="71"/>
        <v>14</v>
      </c>
      <c r="E1607" t="str">
        <f t="shared" si="72"/>
        <v>NIT</v>
      </c>
    </row>
    <row r="1608" spans="1:5" x14ac:dyDescent="0.25">
      <c r="A1608" t="s">
        <v>2577</v>
      </c>
      <c r="B1608" t="s">
        <v>2578</v>
      </c>
      <c r="C1608" t="str">
        <f>Tabla4[[#This Row],[NIT]]</f>
        <v>06142704921030</v>
      </c>
      <c r="D1608">
        <f t="shared" si="71"/>
        <v>14</v>
      </c>
      <c r="E1608" t="str">
        <f t="shared" si="72"/>
        <v>NIT</v>
      </c>
    </row>
    <row r="1609" spans="1:5" x14ac:dyDescent="0.25">
      <c r="A1609" t="s">
        <v>2579</v>
      </c>
      <c r="B1609" t="s">
        <v>2580</v>
      </c>
      <c r="C1609" t="str">
        <f>Tabla4[[#This Row],[NIT]]</f>
        <v>06142301690017</v>
      </c>
      <c r="D1609">
        <f t="shared" si="71"/>
        <v>14</v>
      </c>
      <c r="E1609" t="str">
        <f t="shared" si="72"/>
        <v>NIT</v>
      </c>
    </row>
    <row r="1610" spans="1:5" x14ac:dyDescent="0.25">
      <c r="A1610" t="s">
        <v>2581</v>
      </c>
      <c r="B1610" t="s">
        <v>2582</v>
      </c>
      <c r="C1610" t="str">
        <f>Tabla4[[#This Row],[NIT]]</f>
        <v>06140509081059</v>
      </c>
      <c r="D1610">
        <f t="shared" si="71"/>
        <v>14</v>
      </c>
      <c r="E1610" t="str">
        <f t="shared" si="72"/>
        <v>NIT</v>
      </c>
    </row>
    <row r="1611" spans="1:5" x14ac:dyDescent="0.25">
      <c r="A1611" t="s">
        <v>2583</v>
      </c>
      <c r="B1611" t="s">
        <v>2584</v>
      </c>
      <c r="C1611" t="str">
        <f>Tabla4[[#This Row],[NIT]]</f>
        <v>06140406141010</v>
      </c>
      <c r="D1611">
        <f t="shared" si="71"/>
        <v>14</v>
      </c>
      <c r="E1611" t="str">
        <f t="shared" si="72"/>
        <v>NIT</v>
      </c>
    </row>
    <row r="1612" spans="1:5" x14ac:dyDescent="0.25">
      <c r="A1612" t="s">
        <v>2585</v>
      </c>
      <c r="B1612" t="s">
        <v>2586</v>
      </c>
      <c r="C1612" t="str">
        <f>Tabla4[[#This Row],[NIT]]</f>
        <v>06142808971047</v>
      </c>
      <c r="D1612">
        <f t="shared" si="71"/>
        <v>14</v>
      </c>
      <c r="E1612" t="str">
        <f t="shared" si="72"/>
        <v>NIT</v>
      </c>
    </row>
    <row r="1613" spans="1:5" x14ac:dyDescent="0.25">
      <c r="A1613" t="s">
        <v>2587</v>
      </c>
      <c r="B1613" t="s">
        <v>2588</v>
      </c>
      <c r="C1613" t="str">
        <f>Tabla4[[#This Row],[NIT]]</f>
        <v>94501111031034</v>
      </c>
      <c r="D1613">
        <f t="shared" si="71"/>
        <v>14</v>
      </c>
      <c r="E1613" t="str">
        <f t="shared" si="72"/>
        <v>NIT</v>
      </c>
    </row>
    <row r="1614" spans="1:5" x14ac:dyDescent="0.25">
      <c r="A1614" t="s">
        <v>2589</v>
      </c>
      <c r="B1614" t="s">
        <v>2590</v>
      </c>
      <c r="C1614" t="str">
        <f>Tabla4[[#This Row],[NIT]]</f>
        <v>06142608911015</v>
      </c>
      <c r="D1614">
        <f t="shared" si="71"/>
        <v>14</v>
      </c>
      <c r="E1614" t="str">
        <f t="shared" si="72"/>
        <v>NIT</v>
      </c>
    </row>
    <row r="1615" spans="1:5" x14ac:dyDescent="0.25">
      <c r="A1615" t="s">
        <v>2591</v>
      </c>
      <c r="B1615" t="s">
        <v>2592</v>
      </c>
      <c r="C1615" t="str">
        <f>Tabla4[[#This Row],[NIT]]</f>
        <v>06141501760028</v>
      </c>
      <c r="D1615">
        <f t="shared" si="71"/>
        <v>14</v>
      </c>
      <c r="E1615" t="str">
        <f t="shared" si="72"/>
        <v>NIT</v>
      </c>
    </row>
    <row r="1616" spans="1:5" x14ac:dyDescent="0.25">
      <c r="A1616" t="s">
        <v>2593</v>
      </c>
      <c r="B1616" t="s">
        <v>2594</v>
      </c>
      <c r="C1616" t="str">
        <f>Tabla4[[#This Row],[NIT]]</f>
        <v>06140112921018</v>
      </c>
      <c r="D1616">
        <f t="shared" si="71"/>
        <v>14</v>
      </c>
      <c r="E1616" t="str">
        <f t="shared" si="72"/>
        <v>NIT</v>
      </c>
    </row>
    <row r="1617" spans="1:5" x14ac:dyDescent="0.25">
      <c r="A1617" t="s">
        <v>2595</v>
      </c>
      <c r="B1617" t="s">
        <v>2596</v>
      </c>
      <c r="C1617" t="str">
        <f>Tabla4[[#This Row],[NIT]]</f>
        <v>06140903931068</v>
      </c>
      <c r="D1617">
        <f t="shared" si="71"/>
        <v>14</v>
      </c>
      <c r="E1617" t="str">
        <f t="shared" si="72"/>
        <v>NIT</v>
      </c>
    </row>
    <row r="1618" spans="1:5" x14ac:dyDescent="0.25">
      <c r="A1618" t="s">
        <v>2597</v>
      </c>
      <c r="B1618" t="s">
        <v>2598</v>
      </c>
      <c r="C1618" t="str">
        <f>Tabla4[[#This Row],[NIT]]</f>
        <v>02101203640012</v>
      </c>
      <c r="D1618">
        <f t="shared" si="71"/>
        <v>14</v>
      </c>
      <c r="E1618" t="str">
        <f t="shared" si="72"/>
        <v>NIT</v>
      </c>
    </row>
    <row r="1619" spans="1:5" x14ac:dyDescent="0.25">
      <c r="A1619" t="s">
        <v>2599</v>
      </c>
      <c r="B1619" t="s">
        <v>2600</v>
      </c>
      <c r="C1619" t="str">
        <f>Tabla4[[#This Row],[NIT]]</f>
        <v>06142208921011</v>
      </c>
      <c r="D1619">
        <f t="shared" si="71"/>
        <v>14</v>
      </c>
      <c r="E1619" t="str">
        <f t="shared" si="72"/>
        <v>NIT</v>
      </c>
    </row>
    <row r="1620" spans="1:5" x14ac:dyDescent="0.25">
      <c r="A1620" t="s">
        <v>2601</v>
      </c>
      <c r="B1620" t="s">
        <v>2602</v>
      </c>
      <c r="C1620" t="str">
        <f>Tabla4[[#This Row],[NIT]]</f>
        <v>06140202051039</v>
      </c>
      <c r="D1620">
        <f t="shared" si="71"/>
        <v>14</v>
      </c>
      <c r="E1620" t="str">
        <f t="shared" si="72"/>
        <v>NIT</v>
      </c>
    </row>
    <row r="1621" spans="1:5" x14ac:dyDescent="0.25">
      <c r="A1621" t="s">
        <v>2603</v>
      </c>
      <c r="B1621" t="s">
        <v>2604</v>
      </c>
      <c r="C1621" t="str">
        <f>Tabla4[[#This Row],[NIT]]</f>
        <v>06142607101060</v>
      </c>
      <c r="D1621">
        <f t="shared" si="71"/>
        <v>14</v>
      </c>
      <c r="E1621" t="str">
        <f t="shared" si="72"/>
        <v>NIT</v>
      </c>
    </row>
    <row r="1622" spans="1:5" x14ac:dyDescent="0.25">
      <c r="A1622" t="s">
        <v>40</v>
      </c>
      <c r="B1622" t="s">
        <v>2605</v>
      </c>
      <c r="C1622" t="str">
        <f>Tabla4[[#This Row],[NIT]]</f>
        <v>06140702971037</v>
      </c>
      <c r="D1622">
        <f t="shared" si="71"/>
        <v>14</v>
      </c>
      <c r="E1622" t="str">
        <f t="shared" si="72"/>
        <v>NIT</v>
      </c>
    </row>
    <row r="1623" spans="1:5" x14ac:dyDescent="0.25">
      <c r="A1623" t="s">
        <v>2606</v>
      </c>
      <c r="B1623" t="s">
        <v>2607</v>
      </c>
      <c r="C1623" t="str">
        <f>Tabla4[[#This Row],[NIT]]</f>
        <v>06141711011018</v>
      </c>
      <c r="D1623">
        <f t="shared" si="71"/>
        <v>14</v>
      </c>
      <c r="E1623" t="str">
        <f t="shared" si="72"/>
        <v>NIT</v>
      </c>
    </row>
    <row r="1624" spans="1:5" x14ac:dyDescent="0.25">
      <c r="A1624" t="s">
        <v>2608</v>
      </c>
      <c r="B1624" t="s">
        <v>2609</v>
      </c>
      <c r="C1624" t="str">
        <f>Tabla4[[#This Row],[NIT]]</f>
        <v>06141012650020</v>
      </c>
      <c r="D1624">
        <f t="shared" si="71"/>
        <v>14</v>
      </c>
      <c r="E1624" t="str">
        <f t="shared" si="72"/>
        <v>NIT</v>
      </c>
    </row>
    <row r="1625" spans="1:5" x14ac:dyDescent="0.25">
      <c r="A1625" t="s">
        <v>2610</v>
      </c>
      <c r="B1625" t="s">
        <v>2611</v>
      </c>
      <c r="C1625" t="str">
        <f>Tabla4[[#This Row],[NIT]]</f>
        <v>06142903620017</v>
      </c>
      <c r="D1625">
        <f t="shared" si="71"/>
        <v>14</v>
      </c>
      <c r="E1625" t="str">
        <f t="shared" si="72"/>
        <v>NIT</v>
      </c>
    </row>
    <row r="1626" spans="1:5" x14ac:dyDescent="0.25">
      <c r="A1626" t="s">
        <v>2612</v>
      </c>
      <c r="B1626" t="s">
        <v>2613</v>
      </c>
      <c r="C1626" t="str">
        <f>Tabla4[[#This Row],[NIT]]</f>
        <v>06141312850038</v>
      </c>
      <c r="D1626">
        <f t="shared" si="71"/>
        <v>14</v>
      </c>
      <c r="E1626" t="str">
        <f t="shared" si="72"/>
        <v>NIT</v>
      </c>
    </row>
    <row r="1627" spans="1:5" x14ac:dyDescent="0.25">
      <c r="A1627" t="s">
        <v>2614</v>
      </c>
      <c r="B1627" t="s">
        <v>2615</v>
      </c>
      <c r="C1627" t="str">
        <f>Tabla4[[#This Row],[NIT]]</f>
        <v>06142002911028</v>
      </c>
      <c r="D1627">
        <f t="shared" si="71"/>
        <v>14</v>
      </c>
      <c r="E1627" t="str">
        <f t="shared" si="72"/>
        <v>NIT</v>
      </c>
    </row>
    <row r="1628" spans="1:5" x14ac:dyDescent="0.25">
      <c r="A1628" t="s">
        <v>2616</v>
      </c>
      <c r="B1628" t="s">
        <v>2617</v>
      </c>
      <c r="C1628" t="str">
        <f>Tabla4[[#This Row],[NIT]]</f>
        <v>06072205730011</v>
      </c>
      <c r="D1628">
        <f t="shared" si="71"/>
        <v>14</v>
      </c>
      <c r="E1628" t="str">
        <f t="shared" si="72"/>
        <v>NIT</v>
      </c>
    </row>
    <row r="1629" spans="1:5" x14ac:dyDescent="0.25">
      <c r="A1629" t="s">
        <v>2618</v>
      </c>
      <c r="B1629" t="s">
        <v>2619</v>
      </c>
      <c r="C1629" t="str">
        <f>Tabla4[[#This Row],[NIT]]</f>
        <v>06140101840022</v>
      </c>
      <c r="D1629">
        <f t="shared" si="71"/>
        <v>14</v>
      </c>
      <c r="E1629" t="str">
        <f t="shared" si="72"/>
        <v>NIT</v>
      </c>
    </row>
    <row r="1630" spans="1:5" x14ac:dyDescent="0.25">
      <c r="A1630" t="s">
        <v>2620</v>
      </c>
      <c r="B1630" t="s">
        <v>2621</v>
      </c>
      <c r="C1630" t="str">
        <f>Tabla4[[#This Row],[NIT]]</f>
        <v>06143107870069</v>
      </c>
      <c r="D1630">
        <f t="shared" si="71"/>
        <v>14</v>
      </c>
      <c r="E1630" t="str">
        <f t="shared" si="72"/>
        <v>NIT</v>
      </c>
    </row>
    <row r="1631" spans="1:5" x14ac:dyDescent="0.25">
      <c r="A1631" t="s">
        <v>2622</v>
      </c>
      <c r="B1631" t="s">
        <v>2623</v>
      </c>
      <c r="C1631" t="str">
        <f>Tabla4[[#This Row],[NIT]]</f>
        <v>06141805041026</v>
      </c>
      <c r="D1631">
        <f t="shared" si="71"/>
        <v>14</v>
      </c>
      <c r="E1631" t="str">
        <f t="shared" si="72"/>
        <v>NIT</v>
      </c>
    </row>
    <row r="1632" spans="1:5" x14ac:dyDescent="0.25">
      <c r="A1632" t="s">
        <v>2624</v>
      </c>
      <c r="B1632" t="s">
        <v>2625</v>
      </c>
      <c r="C1632" t="str">
        <f>Tabla4[[#This Row],[NIT]]</f>
        <v>06142205981021</v>
      </c>
      <c r="D1632">
        <f t="shared" si="71"/>
        <v>14</v>
      </c>
      <c r="E1632" t="str">
        <f t="shared" si="72"/>
        <v>NIT</v>
      </c>
    </row>
    <row r="1633" spans="1:5" x14ac:dyDescent="0.25">
      <c r="A1633" t="s">
        <v>2626</v>
      </c>
      <c r="B1633" t="s">
        <v>2627</v>
      </c>
      <c r="C1633" t="str">
        <f>Tabla4[[#This Row],[NIT]]</f>
        <v>06142510630017</v>
      </c>
      <c r="D1633">
        <f t="shared" si="71"/>
        <v>14</v>
      </c>
      <c r="E1633" t="str">
        <f t="shared" si="72"/>
        <v>NIT</v>
      </c>
    </row>
    <row r="1634" spans="1:5" x14ac:dyDescent="0.25">
      <c r="A1634" t="s">
        <v>2628</v>
      </c>
      <c r="B1634" t="s">
        <v>2629</v>
      </c>
      <c r="C1634" t="str">
        <f>Tabla4[[#This Row],[NIT]]</f>
        <v>06141910710017</v>
      </c>
      <c r="D1634">
        <f t="shared" si="71"/>
        <v>14</v>
      </c>
      <c r="E1634" t="str">
        <f t="shared" si="72"/>
        <v>NIT</v>
      </c>
    </row>
    <row r="1635" spans="1:5" x14ac:dyDescent="0.25">
      <c r="A1635" t="s">
        <v>2630</v>
      </c>
      <c r="B1635" t="s">
        <v>2631</v>
      </c>
      <c r="C1635" t="str">
        <f>Tabla4[[#This Row],[NIT]]</f>
        <v>06143006630016</v>
      </c>
      <c r="D1635">
        <f t="shared" si="71"/>
        <v>14</v>
      </c>
      <c r="E1635" t="str">
        <f t="shared" si="72"/>
        <v>NIT</v>
      </c>
    </row>
    <row r="1636" spans="1:5" x14ac:dyDescent="0.25">
      <c r="A1636" t="s">
        <v>2632</v>
      </c>
      <c r="B1636" t="s">
        <v>2633</v>
      </c>
      <c r="C1636" t="str">
        <f>Tabla4[[#This Row],[NIT]]</f>
        <v>06141811820015</v>
      </c>
      <c r="D1636">
        <f t="shared" si="71"/>
        <v>14</v>
      </c>
      <c r="E1636" t="str">
        <f t="shared" si="72"/>
        <v>NIT</v>
      </c>
    </row>
    <row r="1637" spans="1:5" x14ac:dyDescent="0.25">
      <c r="A1637" t="s">
        <v>2634</v>
      </c>
      <c r="B1637" t="s">
        <v>2635</v>
      </c>
      <c r="C1637" t="str">
        <f>Tabla4[[#This Row],[NIT]]</f>
        <v>06140702911018</v>
      </c>
      <c r="D1637">
        <f t="shared" si="71"/>
        <v>14</v>
      </c>
      <c r="E1637" t="str">
        <f t="shared" si="72"/>
        <v>NIT</v>
      </c>
    </row>
    <row r="1638" spans="1:5" x14ac:dyDescent="0.25">
      <c r="A1638" t="s">
        <v>2636</v>
      </c>
      <c r="B1638" t="s">
        <v>2637</v>
      </c>
      <c r="C1638" t="str">
        <f>Tabla4[[#This Row],[NIT]]</f>
        <v>06140403891027</v>
      </c>
      <c r="D1638">
        <f t="shared" si="71"/>
        <v>14</v>
      </c>
      <c r="E1638" t="str">
        <f t="shared" si="72"/>
        <v>NIT</v>
      </c>
    </row>
    <row r="1639" spans="1:5" x14ac:dyDescent="0.25">
      <c r="A1639" t="s">
        <v>1108</v>
      </c>
      <c r="B1639" t="s">
        <v>2638</v>
      </c>
      <c r="C1639" t="str">
        <f>Tabla4[[#This Row],[NIT]]</f>
        <v>05111609141012</v>
      </c>
      <c r="D1639">
        <f t="shared" si="71"/>
        <v>14</v>
      </c>
      <c r="E1639" t="str">
        <f t="shared" si="72"/>
        <v>NIT</v>
      </c>
    </row>
    <row r="1640" spans="1:5" x14ac:dyDescent="0.25">
      <c r="A1640" t="s">
        <v>2639</v>
      </c>
      <c r="B1640" t="s">
        <v>2640</v>
      </c>
      <c r="C1640" t="str">
        <f>Tabla4[[#This Row],[NIT]]</f>
        <v>06141108800016</v>
      </c>
      <c r="D1640">
        <f t="shared" si="71"/>
        <v>14</v>
      </c>
      <c r="E1640" t="str">
        <f t="shared" si="72"/>
        <v>NIT</v>
      </c>
    </row>
    <row r="1641" spans="1:5" x14ac:dyDescent="0.25">
      <c r="A1641" t="s">
        <v>2641</v>
      </c>
      <c r="B1641" t="s">
        <v>2642</v>
      </c>
      <c r="C1641" t="str">
        <f>Tabla4[[#This Row],[NIT]]</f>
        <v>06141009650016</v>
      </c>
      <c r="D1641">
        <f t="shared" si="71"/>
        <v>14</v>
      </c>
      <c r="E1641" t="str">
        <f t="shared" si="72"/>
        <v>NIT</v>
      </c>
    </row>
    <row r="1642" spans="1:5" x14ac:dyDescent="0.25">
      <c r="A1642" t="s">
        <v>2643</v>
      </c>
      <c r="B1642" t="s">
        <v>2644</v>
      </c>
      <c r="C1642" t="str">
        <f>Tabla4[[#This Row],[NIT]]</f>
        <v>06142504580012</v>
      </c>
      <c r="D1642">
        <f t="shared" si="71"/>
        <v>14</v>
      </c>
      <c r="E1642" t="str">
        <f t="shared" si="72"/>
        <v>NIT</v>
      </c>
    </row>
    <row r="1643" spans="1:5" x14ac:dyDescent="0.25">
      <c r="A1643" t="s">
        <v>2645</v>
      </c>
      <c r="B1643" t="s">
        <v>2646</v>
      </c>
      <c r="C1643" t="str">
        <f>Tabla4[[#This Row],[NIT]]</f>
        <v>06140307981104</v>
      </c>
      <c r="D1643">
        <f t="shared" si="71"/>
        <v>14</v>
      </c>
      <c r="E1643" t="str">
        <f t="shared" si="72"/>
        <v>NIT</v>
      </c>
    </row>
    <row r="1644" spans="1:5" x14ac:dyDescent="0.25">
      <c r="A1644" t="s">
        <v>2647</v>
      </c>
      <c r="B1644" t="s">
        <v>2648</v>
      </c>
      <c r="C1644" t="str">
        <f>Tabla4[[#This Row],[NIT]]</f>
        <v>06142605660013</v>
      </c>
      <c r="D1644">
        <f t="shared" ref="D1644:D1707" si="73">LEN(C1644)</f>
        <v>14</v>
      </c>
      <c r="E1644" t="str">
        <f t="shared" si="72"/>
        <v>NIT</v>
      </c>
    </row>
    <row r="1645" spans="1:5" x14ac:dyDescent="0.25">
      <c r="A1645" t="s">
        <v>2649</v>
      </c>
      <c r="B1645" t="s">
        <v>2650</v>
      </c>
      <c r="C1645" t="str">
        <f>Tabla4[[#This Row],[NIT]]</f>
        <v>06141409790012</v>
      </c>
      <c r="D1645">
        <f t="shared" si="73"/>
        <v>14</v>
      </c>
      <c r="E1645" t="str">
        <f t="shared" ref="E1645:E1708" si="74">IF(D1645=14,"NIT",IF(D1645=9,"DUI"," "))</f>
        <v>NIT</v>
      </c>
    </row>
    <row r="1646" spans="1:5" x14ac:dyDescent="0.25">
      <c r="A1646" t="s">
        <v>2651</v>
      </c>
      <c r="B1646" t="s">
        <v>2652</v>
      </c>
      <c r="C1646" t="str">
        <f>Tabla4[[#This Row],[NIT]]</f>
        <v>06141503560018</v>
      </c>
      <c r="D1646">
        <f t="shared" si="73"/>
        <v>14</v>
      </c>
      <c r="E1646" t="str">
        <f t="shared" si="74"/>
        <v>NIT</v>
      </c>
    </row>
    <row r="1647" spans="1:5" x14ac:dyDescent="0.25">
      <c r="A1647" t="s">
        <v>2653</v>
      </c>
      <c r="B1647" t="s">
        <v>2654</v>
      </c>
      <c r="C1647" t="str">
        <f>Tabla4[[#This Row],[NIT]]</f>
        <v>06142709550017</v>
      </c>
      <c r="D1647">
        <f t="shared" si="73"/>
        <v>14</v>
      </c>
      <c r="E1647" t="str">
        <f t="shared" si="74"/>
        <v>NIT</v>
      </c>
    </row>
    <row r="1648" spans="1:5" x14ac:dyDescent="0.25">
      <c r="A1648" t="s">
        <v>2655</v>
      </c>
      <c r="B1648" t="s">
        <v>2656</v>
      </c>
      <c r="C1648" t="str">
        <f>Tabla4[[#This Row],[NIT]]</f>
        <v>06140406081069</v>
      </c>
      <c r="D1648">
        <f t="shared" si="73"/>
        <v>14</v>
      </c>
      <c r="E1648" t="str">
        <f t="shared" si="74"/>
        <v>NIT</v>
      </c>
    </row>
    <row r="1649" spans="1:5" x14ac:dyDescent="0.25">
      <c r="A1649" t="s">
        <v>637</v>
      </c>
      <c r="B1649" t="s">
        <v>2657</v>
      </c>
      <c r="C1649" t="str">
        <f>Tabla4[[#This Row],[NIT]]</f>
        <v>06142202770023</v>
      </c>
      <c r="D1649">
        <f t="shared" si="73"/>
        <v>14</v>
      </c>
      <c r="E1649" t="str">
        <f t="shared" si="74"/>
        <v>NIT</v>
      </c>
    </row>
    <row r="1650" spans="1:5" x14ac:dyDescent="0.25">
      <c r="A1650" t="s">
        <v>2658</v>
      </c>
      <c r="B1650" t="s">
        <v>2659</v>
      </c>
      <c r="C1650" t="str">
        <f>Tabla4[[#This Row],[NIT]]</f>
        <v>06142407091028</v>
      </c>
      <c r="D1650">
        <f t="shared" si="73"/>
        <v>14</v>
      </c>
      <c r="E1650" t="str">
        <f t="shared" si="74"/>
        <v>NIT</v>
      </c>
    </row>
    <row r="1651" spans="1:5" x14ac:dyDescent="0.25">
      <c r="A1651" t="s">
        <v>2660</v>
      </c>
      <c r="B1651" t="s">
        <v>2661</v>
      </c>
      <c r="C1651" t="str">
        <f>Tabla4[[#This Row],[NIT]]</f>
        <v>06141810951022</v>
      </c>
      <c r="D1651">
        <f t="shared" si="73"/>
        <v>14</v>
      </c>
      <c r="E1651" t="str">
        <f t="shared" si="74"/>
        <v>NIT</v>
      </c>
    </row>
    <row r="1652" spans="1:5" x14ac:dyDescent="0.25">
      <c r="A1652" t="s">
        <v>2662</v>
      </c>
      <c r="B1652" t="s">
        <v>2663</v>
      </c>
      <c r="C1652" t="str">
        <f>Tabla4[[#This Row],[NIT]]</f>
        <v>06142303951041</v>
      </c>
      <c r="D1652">
        <f t="shared" si="73"/>
        <v>14</v>
      </c>
      <c r="E1652" t="str">
        <f t="shared" si="74"/>
        <v>NIT</v>
      </c>
    </row>
    <row r="1653" spans="1:5" x14ac:dyDescent="0.25">
      <c r="A1653" t="s">
        <v>2664</v>
      </c>
      <c r="B1653" t="s">
        <v>2665</v>
      </c>
      <c r="C1653" t="str">
        <f>Tabla4[[#This Row],[NIT]]</f>
        <v>06140611710010</v>
      </c>
      <c r="D1653">
        <f t="shared" si="73"/>
        <v>14</v>
      </c>
      <c r="E1653" t="str">
        <f t="shared" si="74"/>
        <v>NIT</v>
      </c>
    </row>
    <row r="1654" spans="1:5" x14ac:dyDescent="0.25">
      <c r="A1654" t="s">
        <v>2666</v>
      </c>
      <c r="B1654" t="s">
        <v>2667</v>
      </c>
      <c r="C1654" t="str">
        <f>Tabla4[[#This Row],[NIT]]</f>
        <v>06142303951033</v>
      </c>
      <c r="D1654">
        <f t="shared" si="73"/>
        <v>14</v>
      </c>
      <c r="E1654" t="str">
        <f t="shared" si="74"/>
        <v>NIT</v>
      </c>
    </row>
    <row r="1655" spans="1:5" x14ac:dyDescent="0.25">
      <c r="A1655" t="s">
        <v>2668</v>
      </c>
      <c r="B1655" t="s">
        <v>2669</v>
      </c>
      <c r="C1655" t="str">
        <f>Tabla4[[#This Row],[NIT]]</f>
        <v>06140711941019</v>
      </c>
      <c r="D1655">
        <f t="shared" si="73"/>
        <v>14</v>
      </c>
      <c r="E1655" t="str">
        <f t="shared" si="74"/>
        <v>NIT</v>
      </c>
    </row>
    <row r="1656" spans="1:5" x14ac:dyDescent="0.25">
      <c r="A1656" t="s">
        <v>2670</v>
      </c>
      <c r="B1656" t="s">
        <v>2671</v>
      </c>
      <c r="C1656" t="str">
        <f>Tabla4[[#This Row],[NIT]]</f>
        <v>06140502041094</v>
      </c>
      <c r="D1656">
        <f t="shared" si="73"/>
        <v>14</v>
      </c>
      <c r="E1656" t="str">
        <f t="shared" si="74"/>
        <v>NIT</v>
      </c>
    </row>
    <row r="1657" spans="1:5" x14ac:dyDescent="0.25">
      <c r="A1657" t="s">
        <v>2672</v>
      </c>
      <c r="B1657" t="s">
        <v>2673</v>
      </c>
      <c r="C1657" t="str">
        <f>Tabla4[[#This Row],[NIT]]</f>
        <v>06142808850015</v>
      </c>
      <c r="D1657">
        <f t="shared" si="73"/>
        <v>14</v>
      </c>
      <c r="E1657" t="str">
        <f t="shared" si="74"/>
        <v>NIT</v>
      </c>
    </row>
    <row r="1658" spans="1:5" x14ac:dyDescent="0.25">
      <c r="A1658" t="s">
        <v>2674</v>
      </c>
      <c r="B1658" t="s">
        <v>2675</v>
      </c>
      <c r="C1658" t="str">
        <f>Tabla4[[#This Row],[NIT]]</f>
        <v>06140209041012</v>
      </c>
      <c r="D1658">
        <f t="shared" si="73"/>
        <v>14</v>
      </c>
      <c r="E1658" t="str">
        <f t="shared" si="74"/>
        <v>NIT</v>
      </c>
    </row>
    <row r="1659" spans="1:5" x14ac:dyDescent="0.25">
      <c r="A1659" t="s">
        <v>30</v>
      </c>
      <c r="B1659" t="s">
        <v>2676</v>
      </c>
      <c r="C1659" t="str">
        <f>Tabla4[[#This Row],[NIT]]</f>
        <v>06140907680011</v>
      </c>
      <c r="D1659">
        <f t="shared" si="73"/>
        <v>14</v>
      </c>
      <c r="E1659" t="str">
        <f t="shared" si="74"/>
        <v>NIT</v>
      </c>
    </row>
    <row r="1660" spans="1:5" x14ac:dyDescent="0.25">
      <c r="A1660" t="s">
        <v>2677</v>
      </c>
      <c r="B1660" t="s">
        <v>2678</v>
      </c>
      <c r="C1660" t="str">
        <f>Tabla4[[#This Row],[NIT]]</f>
        <v>06142911991030</v>
      </c>
      <c r="D1660">
        <f t="shared" si="73"/>
        <v>14</v>
      </c>
      <c r="E1660" t="str">
        <f t="shared" si="74"/>
        <v>NIT</v>
      </c>
    </row>
    <row r="1661" spans="1:5" x14ac:dyDescent="0.25">
      <c r="A1661" t="s">
        <v>2679</v>
      </c>
      <c r="B1661" t="s">
        <v>2680</v>
      </c>
      <c r="C1661" t="str">
        <f>Tabla4[[#This Row],[NIT]]</f>
        <v>06141912971087</v>
      </c>
      <c r="D1661">
        <f t="shared" si="73"/>
        <v>14</v>
      </c>
      <c r="E1661" t="str">
        <f t="shared" si="74"/>
        <v>NIT</v>
      </c>
    </row>
    <row r="1662" spans="1:5" x14ac:dyDescent="0.25">
      <c r="A1662" t="s">
        <v>2681</v>
      </c>
      <c r="B1662" t="s">
        <v>2682</v>
      </c>
      <c r="C1662" t="str">
        <f>Tabla4[[#This Row],[NIT]]</f>
        <v>08130203001010</v>
      </c>
      <c r="D1662">
        <f t="shared" si="73"/>
        <v>14</v>
      </c>
      <c r="E1662" t="str">
        <f t="shared" si="74"/>
        <v>NIT</v>
      </c>
    </row>
    <row r="1663" spans="1:5" x14ac:dyDescent="0.25">
      <c r="A1663" t="s">
        <v>2683</v>
      </c>
      <c r="B1663" t="s">
        <v>2684</v>
      </c>
      <c r="C1663" t="str">
        <f>Tabla4[[#This Row],[NIT]]</f>
        <v>06141411061030</v>
      </c>
      <c r="D1663">
        <f t="shared" si="73"/>
        <v>14</v>
      </c>
      <c r="E1663" t="str">
        <f t="shared" si="74"/>
        <v>NIT</v>
      </c>
    </row>
    <row r="1664" spans="1:5" x14ac:dyDescent="0.25">
      <c r="A1664" t="s">
        <v>2685</v>
      </c>
      <c r="B1664" t="s">
        <v>2686</v>
      </c>
      <c r="C1664" t="str">
        <f>Tabla4[[#This Row],[NIT]]</f>
        <v>06141006021012</v>
      </c>
      <c r="D1664">
        <f t="shared" si="73"/>
        <v>14</v>
      </c>
      <c r="E1664" t="str">
        <f t="shared" si="74"/>
        <v>NIT</v>
      </c>
    </row>
    <row r="1665" spans="1:5" x14ac:dyDescent="0.25">
      <c r="A1665" t="s">
        <v>2687</v>
      </c>
      <c r="B1665" t="s">
        <v>2688</v>
      </c>
      <c r="C1665" t="str">
        <f>Tabla4[[#This Row],[NIT]]</f>
        <v>06142906951011</v>
      </c>
      <c r="D1665">
        <f t="shared" si="73"/>
        <v>14</v>
      </c>
      <c r="E1665" t="str">
        <f t="shared" si="74"/>
        <v>NIT</v>
      </c>
    </row>
    <row r="1666" spans="1:5" x14ac:dyDescent="0.25">
      <c r="A1666" t="s">
        <v>2689</v>
      </c>
      <c r="B1666" t="s">
        <v>2690</v>
      </c>
      <c r="C1666" t="str">
        <f>Tabla4[[#This Row],[NIT]]</f>
        <v>06140703081027</v>
      </c>
      <c r="D1666">
        <f t="shared" si="73"/>
        <v>14</v>
      </c>
      <c r="E1666" t="str">
        <f t="shared" si="74"/>
        <v>NIT</v>
      </c>
    </row>
    <row r="1667" spans="1:5" x14ac:dyDescent="0.25">
      <c r="A1667" t="s">
        <v>2691</v>
      </c>
      <c r="B1667" t="s">
        <v>2692</v>
      </c>
      <c r="C1667" t="str">
        <f>Tabla4[[#This Row],[NIT]]</f>
        <v>06142305941019</v>
      </c>
      <c r="D1667">
        <f t="shared" si="73"/>
        <v>14</v>
      </c>
      <c r="E1667" t="str">
        <f t="shared" si="74"/>
        <v>NIT</v>
      </c>
    </row>
    <row r="1668" spans="1:5" x14ac:dyDescent="0.25">
      <c r="A1668" t="s">
        <v>2693</v>
      </c>
      <c r="B1668" t="s">
        <v>2694</v>
      </c>
      <c r="C1668" t="str">
        <f>Tabla4[[#This Row],[NIT]]</f>
        <v>06142509031011</v>
      </c>
      <c r="D1668">
        <f t="shared" si="73"/>
        <v>14</v>
      </c>
      <c r="E1668" t="str">
        <f t="shared" si="74"/>
        <v>NIT</v>
      </c>
    </row>
    <row r="1669" spans="1:5" x14ac:dyDescent="0.25">
      <c r="A1669" t="s">
        <v>2695</v>
      </c>
      <c r="B1669" t="s">
        <v>2696</v>
      </c>
      <c r="C1669" t="str">
        <f>Tabla4[[#This Row],[NIT]]</f>
        <v>05111005031014</v>
      </c>
      <c r="D1669">
        <f t="shared" si="73"/>
        <v>14</v>
      </c>
      <c r="E1669" t="str">
        <f t="shared" si="74"/>
        <v>NIT</v>
      </c>
    </row>
    <row r="1670" spans="1:5" x14ac:dyDescent="0.25">
      <c r="A1670" t="s">
        <v>2697</v>
      </c>
      <c r="B1670" t="s">
        <v>2698</v>
      </c>
      <c r="C1670" t="str">
        <f>Tabla4[[#This Row],[NIT]]</f>
        <v>06141406600017</v>
      </c>
      <c r="D1670">
        <f t="shared" si="73"/>
        <v>14</v>
      </c>
      <c r="E1670" t="str">
        <f t="shared" si="74"/>
        <v>NIT</v>
      </c>
    </row>
    <row r="1671" spans="1:5" x14ac:dyDescent="0.25">
      <c r="A1671" t="s">
        <v>2699</v>
      </c>
      <c r="B1671" t="s">
        <v>2700</v>
      </c>
      <c r="C1671" t="str">
        <f>Tabla4[[#This Row],[NIT]]</f>
        <v>06142908021011</v>
      </c>
      <c r="D1671">
        <f t="shared" si="73"/>
        <v>14</v>
      </c>
      <c r="E1671" t="str">
        <f t="shared" si="74"/>
        <v>NIT</v>
      </c>
    </row>
    <row r="1672" spans="1:5" x14ac:dyDescent="0.25">
      <c r="A1672" t="s">
        <v>2701</v>
      </c>
      <c r="B1672" t="s">
        <v>1432</v>
      </c>
      <c r="C1672" t="str">
        <f>Tabla4[[#This Row],[NIT]]</f>
        <v>06141705790011</v>
      </c>
      <c r="D1672">
        <f t="shared" si="73"/>
        <v>14</v>
      </c>
      <c r="E1672" t="str">
        <f t="shared" si="74"/>
        <v>NIT</v>
      </c>
    </row>
    <row r="1673" spans="1:5" x14ac:dyDescent="0.25">
      <c r="A1673" t="s">
        <v>1546</v>
      </c>
      <c r="B1673" t="s">
        <v>2702</v>
      </c>
      <c r="C1673" t="str">
        <f>Tabla4[[#This Row],[NIT]]</f>
        <v>12173101051010</v>
      </c>
      <c r="D1673">
        <f t="shared" si="73"/>
        <v>14</v>
      </c>
      <c r="E1673" t="str">
        <f t="shared" si="74"/>
        <v>NIT</v>
      </c>
    </row>
    <row r="1674" spans="1:5" x14ac:dyDescent="0.25">
      <c r="A1674" t="s">
        <v>2703</v>
      </c>
      <c r="B1674" t="s">
        <v>2704</v>
      </c>
      <c r="C1674" t="str">
        <f>Tabla4[[#This Row],[NIT]]</f>
        <v>06141910901049</v>
      </c>
      <c r="D1674">
        <f t="shared" si="73"/>
        <v>14</v>
      </c>
      <c r="E1674" t="str">
        <f t="shared" si="74"/>
        <v>NIT</v>
      </c>
    </row>
    <row r="1675" spans="1:5" x14ac:dyDescent="0.25">
      <c r="A1675" t="s">
        <v>2705</v>
      </c>
      <c r="B1675" t="s">
        <v>2706</v>
      </c>
      <c r="C1675" t="str">
        <f>Tabla4[[#This Row],[NIT]]</f>
        <v>06142103141029</v>
      </c>
      <c r="D1675">
        <f t="shared" si="73"/>
        <v>14</v>
      </c>
      <c r="E1675" t="str">
        <f t="shared" si="74"/>
        <v>NIT</v>
      </c>
    </row>
    <row r="1676" spans="1:5" x14ac:dyDescent="0.25">
      <c r="A1676" t="s">
        <v>2707</v>
      </c>
      <c r="B1676" t="s">
        <v>2708</v>
      </c>
      <c r="C1676" t="str">
        <f>Tabla4[[#This Row],[NIT]]</f>
        <v>06143001041018</v>
      </c>
      <c r="D1676">
        <f t="shared" si="73"/>
        <v>14</v>
      </c>
      <c r="E1676" t="str">
        <f t="shared" si="74"/>
        <v>NIT</v>
      </c>
    </row>
    <row r="1677" spans="1:5" x14ac:dyDescent="0.25">
      <c r="A1677" t="s">
        <v>2709</v>
      </c>
      <c r="B1677" t="s">
        <v>2710</v>
      </c>
      <c r="C1677" t="str">
        <f>Tabla4[[#This Row],[NIT]]</f>
        <v>06142501891020</v>
      </c>
      <c r="D1677">
        <f t="shared" si="73"/>
        <v>14</v>
      </c>
      <c r="E1677" t="str">
        <f t="shared" si="74"/>
        <v>NIT</v>
      </c>
    </row>
    <row r="1678" spans="1:5" x14ac:dyDescent="0.25">
      <c r="A1678" t="s">
        <v>2711</v>
      </c>
      <c r="B1678" t="s">
        <v>2712</v>
      </c>
      <c r="C1678" t="str">
        <f>Tabla4[[#This Row],[NIT]]</f>
        <v>06142007011050</v>
      </c>
      <c r="D1678">
        <f t="shared" si="73"/>
        <v>14</v>
      </c>
      <c r="E1678" t="str">
        <f t="shared" si="74"/>
        <v>NIT</v>
      </c>
    </row>
    <row r="1679" spans="1:5" x14ac:dyDescent="0.25">
      <c r="A1679" t="s">
        <v>2713</v>
      </c>
      <c r="B1679" t="s">
        <v>2714</v>
      </c>
      <c r="C1679" t="str">
        <f>Tabla4[[#This Row],[NIT]]</f>
        <v>06140812931049</v>
      </c>
      <c r="D1679">
        <f t="shared" si="73"/>
        <v>14</v>
      </c>
      <c r="E1679" t="str">
        <f t="shared" si="74"/>
        <v>NIT</v>
      </c>
    </row>
    <row r="1680" spans="1:5" x14ac:dyDescent="0.25">
      <c r="A1680" t="s">
        <v>2715</v>
      </c>
      <c r="B1680" t="s">
        <v>2716</v>
      </c>
      <c r="C1680" t="str">
        <f>Tabla4[[#This Row],[NIT]]</f>
        <v>06140809151075</v>
      </c>
      <c r="D1680">
        <f t="shared" si="73"/>
        <v>14</v>
      </c>
      <c r="E1680" t="str">
        <f t="shared" si="74"/>
        <v>NIT</v>
      </c>
    </row>
    <row r="1681" spans="1:5" x14ac:dyDescent="0.25">
      <c r="A1681" t="s">
        <v>2717</v>
      </c>
      <c r="B1681" t="s">
        <v>2718</v>
      </c>
      <c r="C1681" t="str">
        <f>Tabla4[[#This Row],[NIT]]</f>
        <v>06142005161020</v>
      </c>
      <c r="D1681">
        <f t="shared" si="73"/>
        <v>14</v>
      </c>
      <c r="E1681" t="str">
        <f t="shared" si="74"/>
        <v>NIT</v>
      </c>
    </row>
    <row r="1682" spans="1:5" x14ac:dyDescent="0.25">
      <c r="A1682" t="s">
        <v>2719</v>
      </c>
      <c r="B1682" t="s">
        <v>2720</v>
      </c>
      <c r="C1682" t="str">
        <f>Tabla4[[#This Row],[NIT]]</f>
        <v>06140406981019</v>
      </c>
      <c r="D1682">
        <f t="shared" si="73"/>
        <v>14</v>
      </c>
      <c r="E1682" t="str">
        <f t="shared" si="74"/>
        <v>NIT</v>
      </c>
    </row>
    <row r="1683" spans="1:5" x14ac:dyDescent="0.25">
      <c r="A1683" t="s">
        <v>2721</v>
      </c>
      <c r="B1683" t="s">
        <v>2722</v>
      </c>
      <c r="C1683" t="str">
        <f>Tabla4[[#This Row],[NIT]]</f>
        <v>06140102021043</v>
      </c>
      <c r="D1683">
        <f t="shared" si="73"/>
        <v>14</v>
      </c>
      <c r="E1683" t="str">
        <f t="shared" si="74"/>
        <v>NIT</v>
      </c>
    </row>
    <row r="1684" spans="1:5" x14ac:dyDescent="0.25">
      <c r="A1684" t="s">
        <v>2723</v>
      </c>
      <c r="B1684" t="s">
        <v>2724</v>
      </c>
      <c r="C1684" t="str">
        <f>Tabla4[[#This Row],[NIT]]</f>
        <v>05112602021018</v>
      </c>
      <c r="D1684">
        <f t="shared" si="73"/>
        <v>14</v>
      </c>
      <c r="E1684" t="str">
        <f t="shared" si="74"/>
        <v>NIT</v>
      </c>
    </row>
    <row r="1685" spans="1:5" x14ac:dyDescent="0.25">
      <c r="A1685" t="s">
        <v>2725</v>
      </c>
      <c r="B1685" t="s">
        <v>2726</v>
      </c>
      <c r="C1685" t="str">
        <f>Tabla4[[#This Row],[NIT]]</f>
        <v>06141407001014</v>
      </c>
      <c r="D1685">
        <f t="shared" si="73"/>
        <v>14</v>
      </c>
      <c r="E1685" t="str">
        <f t="shared" si="74"/>
        <v>NIT</v>
      </c>
    </row>
    <row r="1686" spans="1:5" x14ac:dyDescent="0.25">
      <c r="A1686" t="s">
        <v>2727</v>
      </c>
      <c r="B1686" t="s">
        <v>2728</v>
      </c>
      <c r="C1686" t="str">
        <f>Tabla4[[#This Row],[NIT]]</f>
        <v>06142303011057</v>
      </c>
      <c r="D1686">
        <f t="shared" si="73"/>
        <v>14</v>
      </c>
      <c r="E1686" t="str">
        <f t="shared" si="74"/>
        <v>NIT</v>
      </c>
    </row>
    <row r="1687" spans="1:5" x14ac:dyDescent="0.25">
      <c r="A1687" t="s">
        <v>2729</v>
      </c>
      <c r="B1687" t="s">
        <v>2730</v>
      </c>
      <c r="C1687" t="str">
        <f>Tabla4[[#This Row],[NIT]]</f>
        <v>06140304981049</v>
      </c>
      <c r="D1687">
        <f t="shared" si="73"/>
        <v>14</v>
      </c>
      <c r="E1687" t="str">
        <f t="shared" si="74"/>
        <v>NIT</v>
      </c>
    </row>
    <row r="1688" spans="1:5" x14ac:dyDescent="0.25">
      <c r="A1688" t="s">
        <v>2731</v>
      </c>
      <c r="B1688" t="s">
        <v>2732</v>
      </c>
      <c r="C1688" t="str">
        <f>Tabla4[[#This Row],[NIT]]</f>
        <v>06141505911029</v>
      </c>
      <c r="D1688">
        <f t="shared" si="73"/>
        <v>14</v>
      </c>
      <c r="E1688" t="str">
        <f t="shared" si="74"/>
        <v>NIT</v>
      </c>
    </row>
    <row r="1689" spans="1:5" x14ac:dyDescent="0.25">
      <c r="A1689" t="s">
        <v>2733</v>
      </c>
      <c r="B1689" t="s">
        <v>2734</v>
      </c>
      <c r="C1689" t="str">
        <f>Tabla4[[#This Row],[NIT]]</f>
        <v>06140801011010</v>
      </c>
      <c r="D1689">
        <f t="shared" si="73"/>
        <v>14</v>
      </c>
      <c r="E1689" t="str">
        <f t="shared" si="74"/>
        <v>NIT</v>
      </c>
    </row>
    <row r="1690" spans="1:5" x14ac:dyDescent="0.25">
      <c r="A1690" t="s">
        <v>2735</v>
      </c>
      <c r="B1690" t="s">
        <v>2736</v>
      </c>
      <c r="C1690" t="str">
        <f>Tabla4[[#This Row],[NIT]]</f>
        <v>06142810740023</v>
      </c>
      <c r="D1690">
        <f t="shared" si="73"/>
        <v>14</v>
      </c>
      <c r="E1690" t="str">
        <f t="shared" si="74"/>
        <v>NIT</v>
      </c>
    </row>
    <row r="1691" spans="1:5" x14ac:dyDescent="0.25">
      <c r="A1691" t="s">
        <v>2737</v>
      </c>
      <c r="B1691" t="s">
        <v>2738</v>
      </c>
      <c r="C1691" t="str">
        <f>Tabla4[[#This Row],[NIT]]</f>
        <v>06141310780021</v>
      </c>
      <c r="D1691">
        <f t="shared" si="73"/>
        <v>14</v>
      </c>
      <c r="E1691" t="str">
        <f t="shared" si="74"/>
        <v>NIT</v>
      </c>
    </row>
    <row r="1692" spans="1:5" x14ac:dyDescent="0.25">
      <c r="A1692" t="s">
        <v>1443</v>
      </c>
      <c r="B1692" t="s">
        <v>2739</v>
      </c>
      <c r="C1692" t="str">
        <f>Tabla4[[#This Row],[NIT]]</f>
        <v>06142604071063</v>
      </c>
      <c r="D1692">
        <f t="shared" si="73"/>
        <v>14</v>
      </c>
      <c r="E1692" t="str">
        <f t="shared" si="74"/>
        <v>NIT</v>
      </c>
    </row>
    <row r="1693" spans="1:5" x14ac:dyDescent="0.25">
      <c r="A1693" t="s">
        <v>2740</v>
      </c>
      <c r="B1693" t="s">
        <v>2741</v>
      </c>
      <c r="C1693" t="str">
        <f>Tabla4[[#This Row],[NIT]]</f>
        <v>12172004931018</v>
      </c>
      <c r="D1693">
        <f t="shared" si="73"/>
        <v>14</v>
      </c>
      <c r="E1693" t="str">
        <f t="shared" si="74"/>
        <v>NIT</v>
      </c>
    </row>
    <row r="1694" spans="1:5" x14ac:dyDescent="0.25">
      <c r="A1694" t="s">
        <v>2742</v>
      </c>
      <c r="B1694" t="s">
        <v>2743</v>
      </c>
      <c r="C1694" t="str">
        <f>Tabla4[[#This Row],[NIT]]</f>
        <v>06141512710017</v>
      </c>
      <c r="D1694">
        <f t="shared" si="73"/>
        <v>14</v>
      </c>
      <c r="E1694" t="str">
        <f t="shared" si="74"/>
        <v>NIT</v>
      </c>
    </row>
    <row r="1695" spans="1:5" x14ac:dyDescent="0.25">
      <c r="A1695" t="s">
        <v>2744</v>
      </c>
      <c r="B1695" t="s">
        <v>2745</v>
      </c>
      <c r="C1695" t="str">
        <f>Tabla4[[#This Row],[NIT]]</f>
        <v>05110810021010</v>
      </c>
      <c r="D1695">
        <f t="shared" si="73"/>
        <v>14</v>
      </c>
      <c r="E1695" t="str">
        <f t="shared" si="74"/>
        <v>NIT</v>
      </c>
    </row>
    <row r="1696" spans="1:5" x14ac:dyDescent="0.25">
      <c r="A1696" t="s">
        <v>2746</v>
      </c>
      <c r="B1696" t="s">
        <v>2747</v>
      </c>
      <c r="C1696" t="str">
        <f>Tabla4[[#This Row],[NIT]]</f>
        <v>03010205021015</v>
      </c>
      <c r="D1696">
        <f t="shared" si="73"/>
        <v>14</v>
      </c>
      <c r="E1696" t="str">
        <f t="shared" si="74"/>
        <v>NIT</v>
      </c>
    </row>
    <row r="1697" spans="1:5" x14ac:dyDescent="0.25">
      <c r="A1697" t="s">
        <v>2748</v>
      </c>
      <c r="B1697" t="s">
        <v>2749</v>
      </c>
      <c r="C1697" t="str">
        <f>Tabla4[[#This Row],[NIT]]</f>
        <v>06141306590014</v>
      </c>
      <c r="D1697">
        <f t="shared" si="73"/>
        <v>14</v>
      </c>
      <c r="E1697" t="str">
        <f t="shared" si="74"/>
        <v>NIT</v>
      </c>
    </row>
    <row r="1698" spans="1:5" x14ac:dyDescent="0.25">
      <c r="A1698" t="s">
        <v>2750</v>
      </c>
      <c r="B1698" t="s">
        <v>2751</v>
      </c>
      <c r="C1698" t="str">
        <f>Tabla4[[#This Row],[NIT]]</f>
        <v>12171109921011</v>
      </c>
      <c r="D1698">
        <f t="shared" si="73"/>
        <v>14</v>
      </c>
      <c r="E1698" t="str">
        <f t="shared" si="74"/>
        <v>NIT</v>
      </c>
    </row>
    <row r="1699" spans="1:5" x14ac:dyDescent="0.25">
      <c r="A1699" t="s">
        <v>2752</v>
      </c>
      <c r="B1699" t="s">
        <v>2753</v>
      </c>
      <c r="C1699" t="str">
        <f>Tabla4[[#This Row],[NIT]]</f>
        <v>06142405941040</v>
      </c>
      <c r="D1699">
        <f t="shared" si="73"/>
        <v>14</v>
      </c>
      <c r="E1699" t="str">
        <f t="shared" si="74"/>
        <v>NIT</v>
      </c>
    </row>
    <row r="1700" spans="1:5" x14ac:dyDescent="0.25">
      <c r="A1700" t="s">
        <v>2754</v>
      </c>
      <c r="B1700" t="s">
        <v>2755</v>
      </c>
      <c r="C1700" t="str">
        <f>Tabla4[[#This Row],[NIT]]</f>
        <v>06141411161050</v>
      </c>
      <c r="D1700">
        <f t="shared" si="73"/>
        <v>14</v>
      </c>
      <c r="E1700" t="str">
        <f t="shared" si="74"/>
        <v>NIT</v>
      </c>
    </row>
    <row r="1701" spans="1:5" x14ac:dyDescent="0.25">
      <c r="A1701" t="s">
        <v>2756</v>
      </c>
      <c r="B1701" t="s">
        <v>2757</v>
      </c>
      <c r="C1701" t="str">
        <f>Tabla4[[#This Row],[NIT]]</f>
        <v>06141412921024</v>
      </c>
      <c r="D1701">
        <f t="shared" si="73"/>
        <v>14</v>
      </c>
      <c r="E1701" t="str">
        <f t="shared" si="74"/>
        <v>NIT</v>
      </c>
    </row>
    <row r="1702" spans="1:5" x14ac:dyDescent="0.25">
      <c r="A1702" t="s">
        <v>2758</v>
      </c>
      <c r="B1702" t="s">
        <v>2759</v>
      </c>
      <c r="C1702" t="str">
        <f>Tabla4[[#This Row],[NIT]]</f>
        <v>06140507061018</v>
      </c>
      <c r="D1702">
        <f t="shared" si="73"/>
        <v>14</v>
      </c>
      <c r="E1702" t="str">
        <f t="shared" si="74"/>
        <v>NIT</v>
      </c>
    </row>
    <row r="1703" spans="1:5" x14ac:dyDescent="0.25">
      <c r="A1703" t="s">
        <v>2760</v>
      </c>
      <c r="B1703" t="s">
        <v>2761</v>
      </c>
      <c r="C1703" t="str">
        <f>Tabla4[[#This Row],[NIT]]</f>
        <v>06141912670011</v>
      </c>
      <c r="D1703">
        <f t="shared" si="73"/>
        <v>14</v>
      </c>
      <c r="E1703" t="str">
        <f t="shared" si="74"/>
        <v>NIT</v>
      </c>
    </row>
    <row r="1704" spans="1:5" x14ac:dyDescent="0.25">
      <c r="A1704" t="s">
        <v>2762</v>
      </c>
      <c r="B1704" t="s">
        <v>2763</v>
      </c>
      <c r="C1704" t="str">
        <f>Tabla4[[#This Row],[NIT]]</f>
        <v>06141710570017</v>
      </c>
      <c r="D1704">
        <f t="shared" si="73"/>
        <v>14</v>
      </c>
      <c r="E1704" t="str">
        <f t="shared" si="74"/>
        <v>NIT</v>
      </c>
    </row>
    <row r="1705" spans="1:5" x14ac:dyDescent="0.25">
      <c r="A1705" t="s">
        <v>2764</v>
      </c>
      <c r="B1705" t="s">
        <v>2765</v>
      </c>
      <c r="C1705" t="str">
        <f>Tabla4[[#This Row],[NIT]]</f>
        <v>08031806430015</v>
      </c>
      <c r="D1705">
        <f t="shared" si="73"/>
        <v>14</v>
      </c>
      <c r="E1705" t="str">
        <f t="shared" si="74"/>
        <v>NIT</v>
      </c>
    </row>
    <row r="1706" spans="1:5" x14ac:dyDescent="0.25">
      <c r="A1706" t="s">
        <v>2766</v>
      </c>
      <c r="B1706" t="s">
        <v>2767</v>
      </c>
      <c r="C1706" t="str">
        <f>Tabla4[[#This Row],[NIT]]</f>
        <v>06142012770073</v>
      </c>
      <c r="D1706">
        <f t="shared" si="73"/>
        <v>14</v>
      </c>
      <c r="E1706" t="str">
        <f t="shared" si="74"/>
        <v>NIT</v>
      </c>
    </row>
    <row r="1707" spans="1:5" x14ac:dyDescent="0.25">
      <c r="A1707" t="s">
        <v>2768</v>
      </c>
      <c r="B1707" t="s">
        <v>2769</v>
      </c>
      <c r="C1707" t="str">
        <f>Tabla4[[#This Row],[NIT]]</f>
        <v>06142508111062</v>
      </c>
      <c r="D1707">
        <f t="shared" si="73"/>
        <v>14</v>
      </c>
      <c r="E1707" t="str">
        <f t="shared" si="74"/>
        <v>NIT</v>
      </c>
    </row>
    <row r="1708" spans="1:5" x14ac:dyDescent="0.25">
      <c r="A1708" t="s">
        <v>834</v>
      </c>
      <c r="B1708" t="s">
        <v>2770</v>
      </c>
      <c r="C1708" t="str">
        <f>Tabla4[[#This Row],[NIT]]</f>
        <v>06141601921043</v>
      </c>
      <c r="D1708">
        <f t="shared" ref="D1708:D1771" si="75">LEN(C1708)</f>
        <v>14</v>
      </c>
      <c r="E1708" t="str">
        <f t="shared" si="74"/>
        <v>NIT</v>
      </c>
    </row>
    <row r="1709" spans="1:5" x14ac:dyDescent="0.25">
      <c r="A1709" t="s">
        <v>2771</v>
      </c>
      <c r="B1709" t="s">
        <v>2772</v>
      </c>
      <c r="C1709" t="str">
        <f>Tabla4[[#This Row],[NIT]]</f>
        <v>06142504941010</v>
      </c>
      <c r="D1709">
        <f t="shared" si="75"/>
        <v>14</v>
      </c>
      <c r="E1709" t="str">
        <f t="shared" ref="E1709:E1772" si="76">IF(D1709=14,"NIT",IF(D1709=9,"DUI"," "))</f>
        <v>NIT</v>
      </c>
    </row>
    <row r="1710" spans="1:5" x14ac:dyDescent="0.25">
      <c r="A1710" t="s">
        <v>2773</v>
      </c>
      <c r="B1710" t="s">
        <v>2774</v>
      </c>
      <c r="C1710" t="str">
        <f>Tabla4[[#This Row],[NIT]]</f>
        <v>93301107601010</v>
      </c>
      <c r="D1710">
        <f t="shared" si="75"/>
        <v>14</v>
      </c>
      <c r="E1710" t="str">
        <f t="shared" si="76"/>
        <v>NIT</v>
      </c>
    </row>
    <row r="1711" spans="1:5" x14ac:dyDescent="0.25">
      <c r="A1711" t="s">
        <v>2775</v>
      </c>
      <c r="B1711" t="s">
        <v>2776</v>
      </c>
      <c r="C1711" t="str">
        <f>Tabla4[[#This Row],[NIT]]</f>
        <v>12171707570010</v>
      </c>
      <c r="D1711">
        <f t="shared" si="75"/>
        <v>14</v>
      </c>
      <c r="E1711" t="str">
        <f t="shared" si="76"/>
        <v>NIT</v>
      </c>
    </row>
    <row r="1712" spans="1:5" x14ac:dyDescent="0.25">
      <c r="A1712" t="s">
        <v>2777</v>
      </c>
      <c r="B1712" t="s">
        <v>2778</v>
      </c>
      <c r="C1712" t="str">
        <f>Tabla4[[#This Row],[NIT]]</f>
        <v>09031005580013</v>
      </c>
      <c r="D1712">
        <f t="shared" si="75"/>
        <v>14</v>
      </c>
      <c r="E1712" t="str">
        <f t="shared" si="76"/>
        <v>NIT</v>
      </c>
    </row>
    <row r="1713" spans="1:5" x14ac:dyDescent="0.25">
      <c r="A1713" t="s">
        <v>2779</v>
      </c>
      <c r="B1713" t="s">
        <v>2780</v>
      </c>
      <c r="C1713" t="str">
        <f>Tabla4[[#This Row],[NIT]]</f>
        <v>06142109781070</v>
      </c>
      <c r="D1713">
        <f t="shared" si="75"/>
        <v>14</v>
      </c>
      <c r="E1713" t="str">
        <f t="shared" si="76"/>
        <v>NIT</v>
      </c>
    </row>
    <row r="1714" spans="1:5" x14ac:dyDescent="0.25">
      <c r="A1714" t="s">
        <v>2781</v>
      </c>
      <c r="B1714" t="s">
        <v>2782</v>
      </c>
      <c r="C1714" t="str">
        <f>Tabla4[[#This Row],[NIT]]</f>
        <v>06141308041012</v>
      </c>
      <c r="D1714">
        <f t="shared" si="75"/>
        <v>14</v>
      </c>
      <c r="E1714" t="str">
        <f t="shared" si="76"/>
        <v>NIT</v>
      </c>
    </row>
    <row r="1715" spans="1:5" x14ac:dyDescent="0.25">
      <c r="A1715" t="s">
        <v>2783</v>
      </c>
      <c r="B1715" t="s">
        <v>2784</v>
      </c>
      <c r="C1715" t="str">
        <f>Tabla4[[#This Row],[NIT]]</f>
        <v>06141405031021</v>
      </c>
      <c r="D1715">
        <f t="shared" si="75"/>
        <v>14</v>
      </c>
      <c r="E1715" t="str">
        <f t="shared" si="76"/>
        <v>NIT</v>
      </c>
    </row>
    <row r="1716" spans="1:5" x14ac:dyDescent="0.25">
      <c r="A1716" t="s">
        <v>2785</v>
      </c>
      <c r="B1716" t="s">
        <v>2786</v>
      </c>
      <c r="C1716" t="str">
        <f>Tabla4[[#This Row],[NIT]]</f>
        <v>06142906001021</v>
      </c>
      <c r="D1716">
        <f t="shared" si="75"/>
        <v>14</v>
      </c>
      <c r="E1716" t="str">
        <f t="shared" si="76"/>
        <v>NIT</v>
      </c>
    </row>
    <row r="1717" spans="1:5" x14ac:dyDescent="0.25">
      <c r="A1717" t="s">
        <v>2787</v>
      </c>
      <c r="B1717" t="s">
        <v>2788</v>
      </c>
      <c r="C1717" t="str">
        <f>Tabla4[[#This Row],[NIT]]</f>
        <v>05110307630018</v>
      </c>
      <c r="D1717">
        <f t="shared" si="75"/>
        <v>14</v>
      </c>
      <c r="E1717" t="str">
        <f t="shared" si="76"/>
        <v>NIT</v>
      </c>
    </row>
    <row r="1718" spans="1:5" x14ac:dyDescent="0.25">
      <c r="A1718" t="s">
        <v>544</v>
      </c>
      <c r="B1718" t="s">
        <v>2789</v>
      </c>
      <c r="C1718" t="str">
        <f>Tabla4[[#This Row],[NIT]]</f>
        <v>06011411901010</v>
      </c>
      <c r="D1718">
        <f t="shared" si="75"/>
        <v>14</v>
      </c>
      <c r="E1718" t="str">
        <f t="shared" si="76"/>
        <v>NIT</v>
      </c>
    </row>
    <row r="1719" spans="1:5" x14ac:dyDescent="0.25">
      <c r="A1719" t="s">
        <v>2790</v>
      </c>
      <c r="B1719" t="s">
        <v>2791</v>
      </c>
      <c r="C1719" t="str">
        <f>Tabla4[[#This Row],[NIT]]</f>
        <v>06140811001021</v>
      </c>
      <c r="D1719">
        <f t="shared" si="75"/>
        <v>14</v>
      </c>
      <c r="E1719" t="str">
        <f t="shared" si="76"/>
        <v>NIT</v>
      </c>
    </row>
    <row r="1720" spans="1:5" x14ac:dyDescent="0.25">
      <c r="A1720" t="s">
        <v>2792</v>
      </c>
      <c r="B1720" t="s">
        <v>2793</v>
      </c>
      <c r="C1720" t="str">
        <f>Tabla4[[#This Row],[NIT]]</f>
        <v>94832506901018</v>
      </c>
      <c r="D1720">
        <f t="shared" si="75"/>
        <v>14</v>
      </c>
      <c r="E1720" t="str">
        <f t="shared" si="76"/>
        <v>NIT</v>
      </c>
    </row>
    <row r="1721" spans="1:5" x14ac:dyDescent="0.25">
      <c r="A1721" t="s">
        <v>2794</v>
      </c>
      <c r="B1721" t="s">
        <v>2795</v>
      </c>
      <c r="C1721" t="str">
        <f>Tabla4[[#This Row],[NIT]]</f>
        <v>06142904881016</v>
      </c>
      <c r="D1721">
        <f t="shared" si="75"/>
        <v>14</v>
      </c>
      <c r="E1721" t="str">
        <f t="shared" si="76"/>
        <v>NIT</v>
      </c>
    </row>
    <row r="1722" spans="1:5" x14ac:dyDescent="0.25">
      <c r="A1722" t="s">
        <v>2796</v>
      </c>
      <c r="B1722" t="s">
        <v>2797</v>
      </c>
      <c r="C1722" t="str">
        <f>Tabla4[[#This Row],[NIT]]</f>
        <v>06143001780012</v>
      </c>
      <c r="D1722">
        <f t="shared" si="75"/>
        <v>14</v>
      </c>
      <c r="E1722" t="str">
        <f t="shared" si="76"/>
        <v>NIT</v>
      </c>
    </row>
    <row r="1723" spans="1:5" x14ac:dyDescent="0.25">
      <c r="A1723" t="s">
        <v>2798</v>
      </c>
      <c r="B1723" t="s">
        <v>2799</v>
      </c>
      <c r="C1723" t="str">
        <f>Tabla4[[#This Row],[NIT]]</f>
        <v>06141407830018</v>
      </c>
      <c r="D1723">
        <f t="shared" si="75"/>
        <v>14</v>
      </c>
      <c r="E1723" t="str">
        <f t="shared" si="76"/>
        <v>NIT</v>
      </c>
    </row>
    <row r="1724" spans="1:5" x14ac:dyDescent="0.25">
      <c r="A1724" t="s">
        <v>2800</v>
      </c>
      <c r="B1724" t="s">
        <v>2801</v>
      </c>
      <c r="C1724" t="str">
        <f>Tabla4[[#This Row],[NIT]]</f>
        <v>06141310141024</v>
      </c>
      <c r="D1724">
        <f t="shared" si="75"/>
        <v>14</v>
      </c>
      <c r="E1724" t="str">
        <f t="shared" si="76"/>
        <v>NIT</v>
      </c>
    </row>
    <row r="1725" spans="1:5" x14ac:dyDescent="0.25">
      <c r="A1725" t="s">
        <v>2802</v>
      </c>
      <c r="B1725" t="s">
        <v>2803</v>
      </c>
      <c r="C1725" t="str">
        <f>Tabla4[[#This Row],[NIT]]</f>
        <v>06142510021011</v>
      </c>
      <c r="D1725">
        <f t="shared" si="75"/>
        <v>14</v>
      </c>
      <c r="E1725" t="str">
        <f t="shared" si="76"/>
        <v>NIT</v>
      </c>
    </row>
    <row r="1726" spans="1:5" x14ac:dyDescent="0.25">
      <c r="A1726" t="s">
        <v>2804</v>
      </c>
      <c r="B1726" t="s">
        <v>2805</v>
      </c>
      <c r="C1726" t="str">
        <f>Tabla4[[#This Row],[NIT]]</f>
        <v>06142211470028</v>
      </c>
      <c r="D1726">
        <f t="shared" si="75"/>
        <v>14</v>
      </c>
      <c r="E1726" t="str">
        <f t="shared" si="76"/>
        <v>NIT</v>
      </c>
    </row>
    <row r="1727" spans="1:5" x14ac:dyDescent="0.25">
      <c r="A1727" t="s">
        <v>2806</v>
      </c>
      <c r="B1727" t="s">
        <v>2807</v>
      </c>
      <c r="C1727" t="str">
        <f>Tabla4[[#This Row],[NIT]]</f>
        <v>06140306021042</v>
      </c>
      <c r="D1727">
        <f t="shared" si="75"/>
        <v>14</v>
      </c>
      <c r="E1727" t="str">
        <f t="shared" si="76"/>
        <v>NIT</v>
      </c>
    </row>
    <row r="1728" spans="1:5" x14ac:dyDescent="0.25">
      <c r="A1728" t="s">
        <v>2808</v>
      </c>
      <c r="B1728" t="s">
        <v>2809</v>
      </c>
      <c r="C1728" t="str">
        <f>Tabla4[[#This Row],[NIT]]</f>
        <v>06142311770034</v>
      </c>
      <c r="D1728">
        <f t="shared" si="75"/>
        <v>14</v>
      </c>
      <c r="E1728" t="str">
        <f t="shared" si="76"/>
        <v>NIT</v>
      </c>
    </row>
    <row r="1729" spans="1:5" x14ac:dyDescent="0.25">
      <c r="A1729" t="s">
        <v>2810</v>
      </c>
      <c r="B1729" t="s">
        <v>2811</v>
      </c>
      <c r="C1729" t="str">
        <f>Tabla4[[#This Row],[NIT]]</f>
        <v>06142710600010</v>
      </c>
      <c r="D1729">
        <f t="shared" si="75"/>
        <v>14</v>
      </c>
      <c r="E1729" t="str">
        <f t="shared" si="76"/>
        <v>NIT</v>
      </c>
    </row>
    <row r="1730" spans="1:5" x14ac:dyDescent="0.25">
      <c r="A1730" t="s">
        <v>2812</v>
      </c>
      <c r="B1730" t="s">
        <v>2813</v>
      </c>
      <c r="C1730" t="str">
        <f>Tabla4[[#This Row],[NIT]]</f>
        <v>06142609021021</v>
      </c>
      <c r="D1730">
        <f t="shared" si="75"/>
        <v>14</v>
      </c>
      <c r="E1730" t="str">
        <f t="shared" si="76"/>
        <v>NIT</v>
      </c>
    </row>
    <row r="1731" spans="1:5" x14ac:dyDescent="0.25">
      <c r="A1731" t="s">
        <v>2814</v>
      </c>
      <c r="B1731" t="s">
        <v>2815</v>
      </c>
      <c r="C1731" t="str">
        <f>Tabla4[[#This Row],[NIT]]</f>
        <v>06142407001010</v>
      </c>
      <c r="D1731">
        <f t="shared" si="75"/>
        <v>14</v>
      </c>
      <c r="E1731" t="str">
        <f t="shared" si="76"/>
        <v>NIT</v>
      </c>
    </row>
    <row r="1732" spans="1:5" x14ac:dyDescent="0.25">
      <c r="A1732" t="s">
        <v>2816</v>
      </c>
      <c r="B1732" t="s">
        <v>2817</v>
      </c>
      <c r="C1732" t="str">
        <f>Tabla4[[#This Row],[NIT]]</f>
        <v>06141907991010</v>
      </c>
      <c r="D1732">
        <f t="shared" si="75"/>
        <v>14</v>
      </c>
      <c r="E1732" t="str">
        <f t="shared" si="76"/>
        <v>NIT</v>
      </c>
    </row>
    <row r="1733" spans="1:5" x14ac:dyDescent="0.25">
      <c r="A1733" t="s">
        <v>2818</v>
      </c>
      <c r="B1733" t="s">
        <v>2819</v>
      </c>
      <c r="C1733" t="str">
        <f>Tabla4[[#This Row],[NIT]]</f>
        <v>06141408610014</v>
      </c>
      <c r="D1733">
        <f t="shared" si="75"/>
        <v>14</v>
      </c>
      <c r="E1733" t="str">
        <f t="shared" si="76"/>
        <v>NIT</v>
      </c>
    </row>
    <row r="1734" spans="1:5" x14ac:dyDescent="0.25">
      <c r="A1734" t="s">
        <v>2820</v>
      </c>
      <c r="B1734" t="s">
        <v>2821</v>
      </c>
      <c r="C1734" t="str">
        <f>Tabla4[[#This Row],[NIT]]</f>
        <v>06142808780037</v>
      </c>
      <c r="D1734">
        <f t="shared" si="75"/>
        <v>14</v>
      </c>
      <c r="E1734" t="str">
        <f t="shared" si="76"/>
        <v>NIT</v>
      </c>
    </row>
    <row r="1735" spans="1:5" x14ac:dyDescent="0.25">
      <c r="A1735" t="s">
        <v>2822</v>
      </c>
      <c r="B1735" t="s">
        <v>2823</v>
      </c>
      <c r="C1735" t="str">
        <f>Tabla4[[#This Row],[NIT]]</f>
        <v>06140611800022</v>
      </c>
      <c r="D1735">
        <f t="shared" si="75"/>
        <v>14</v>
      </c>
      <c r="E1735" t="str">
        <f t="shared" si="76"/>
        <v>NIT</v>
      </c>
    </row>
    <row r="1736" spans="1:5" x14ac:dyDescent="0.25">
      <c r="A1736" t="s">
        <v>2824</v>
      </c>
      <c r="B1736" t="s">
        <v>2825</v>
      </c>
      <c r="C1736" t="str">
        <f>Tabla4[[#This Row],[NIT]]</f>
        <v>06141105810047</v>
      </c>
      <c r="D1736">
        <f t="shared" si="75"/>
        <v>14</v>
      </c>
      <c r="E1736" t="str">
        <f t="shared" si="76"/>
        <v>NIT</v>
      </c>
    </row>
    <row r="1737" spans="1:5" x14ac:dyDescent="0.25">
      <c r="A1737" t="s">
        <v>1342</v>
      </c>
      <c r="B1737" t="s">
        <v>2826</v>
      </c>
      <c r="C1737" t="str">
        <f>Tabla4[[#This Row],[NIT]]</f>
        <v>06142407750010</v>
      </c>
      <c r="D1737">
        <f t="shared" si="75"/>
        <v>14</v>
      </c>
      <c r="E1737" t="str">
        <f t="shared" si="76"/>
        <v>NIT</v>
      </c>
    </row>
    <row r="1738" spans="1:5" x14ac:dyDescent="0.25">
      <c r="A1738" t="s">
        <v>2827</v>
      </c>
      <c r="B1738" t="s">
        <v>2828</v>
      </c>
      <c r="C1738" t="str">
        <f>Tabla4[[#This Row],[NIT]]</f>
        <v>06140902840024</v>
      </c>
      <c r="D1738">
        <f t="shared" si="75"/>
        <v>14</v>
      </c>
      <c r="E1738" t="str">
        <f t="shared" si="76"/>
        <v>NIT</v>
      </c>
    </row>
    <row r="1739" spans="1:5" x14ac:dyDescent="0.25">
      <c r="A1739" t="s">
        <v>2829</v>
      </c>
      <c r="B1739" t="s">
        <v>2830</v>
      </c>
      <c r="C1739" t="str">
        <f>Tabla4[[#This Row],[NIT]]</f>
        <v>06143107981028</v>
      </c>
      <c r="D1739">
        <f t="shared" si="75"/>
        <v>14</v>
      </c>
      <c r="E1739" t="str">
        <f t="shared" si="76"/>
        <v>NIT</v>
      </c>
    </row>
    <row r="1740" spans="1:5" x14ac:dyDescent="0.25">
      <c r="A1740" t="s">
        <v>2831</v>
      </c>
      <c r="B1740" t="s">
        <v>2832</v>
      </c>
      <c r="C1740" t="str">
        <f>Tabla4[[#This Row],[NIT]]</f>
        <v>06140806041074</v>
      </c>
      <c r="D1740">
        <f t="shared" si="75"/>
        <v>14</v>
      </c>
      <c r="E1740" t="str">
        <f t="shared" si="76"/>
        <v>NIT</v>
      </c>
    </row>
    <row r="1741" spans="1:5" x14ac:dyDescent="0.25">
      <c r="A1741" t="s">
        <v>2833</v>
      </c>
      <c r="B1741" t="s">
        <v>2834</v>
      </c>
      <c r="C1741" t="str">
        <f>Tabla4[[#This Row],[NIT]]</f>
        <v>06140404790047</v>
      </c>
      <c r="D1741">
        <f t="shared" si="75"/>
        <v>14</v>
      </c>
      <c r="E1741" t="str">
        <f t="shared" si="76"/>
        <v>NIT</v>
      </c>
    </row>
    <row r="1742" spans="1:5" x14ac:dyDescent="0.25">
      <c r="A1742" t="s">
        <v>2835</v>
      </c>
      <c r="B1742" t="s">
        <v>2836</v>
      </c>
      <c r="C1742" t="str">
        <f>Tabla4[[#This Row],[NIT]]</f>
        <v>06140708021014</v>
      </c>
      <c r="D1742">
        <f t="shared" si="75"/>
        <v>14</v>
      </c>
      <c r="E1742" t="str">
        <f t="shared" si="76"/>
        <v>NIT</v>
      </c>
    </row>
    <row r="1743" spans="1:5" x14ac:dyDescent="0.25">
      <c r="A1743" t="s">
        <v>2837</v>
      </c>
      <c r="B1743" t="s">
        <v>2838</v>
      </c>
      <c r="C1743" t="str">
        <f>Tabla4[[#This Row],[NIT]]</f>
        <v>13191211731019</v>
      </c>
      <c r="D1743">
        <f t="shared" si="75"/>
        <v>14</v>
      </c>
      <c r="E1743" t="str">
        <f t="shared" si="76"/>
        <v>NIT</v>
      </c>
    </row>
    <row r="1744" spans="1:5" x14ac:dyDescent="0.25">
      <c r="A1744" t="s">
        <v>2839</v>
      </c>
      <c r="B1744" t="s">
        <v>2840</v>
      </c>
      <c r="C1744" t="str">
        <f>Tabla4[[#This Row],[NIT]]</f>
        <v>13121611651024</v>
      </c>
      <c r="D1744">
        <f t="shared" si="75"/>
        <v>14</v>
      </c>
      <c r="E1744" t="str">
        <f t="shared" si="76"/>
        <v>NIT</v>
      </c>
    </row>
    <row r="1745" spans="1:5" x14ac:dyDescent="0.25">
      <c r="A1745" t="s">
        <v>2841</v>
      </c>
      <c r="B1745" t="s">
        <v>2842</v>
      </c>
      <c r="C1745" t="str">
        <f>Tabla4[[#This Row],[NIT]]</f>
        <v>06140806041031</v>
      </c>
      <c r="D1745">
        <f t="shared" si="75"/>
        <v>14</v>
      </c>
      <c r="E1745" t="str">
        <f t="shared" si="76"/>
        <v>NIT</v>
      </c>
    </row>
    <row r="1746" spans="1:5" x14ac:dyDescent="0.25">
      <c r="A1746" t="s">
        <v>2843</v>
      </c>
      <c r="B1746" t="s">
        <v>2844</v>
      </c>
      <c r="C1746" t="str">
        <f>Tabla4[[#This Row],[NIT]]</f>
        <v>06142505071078</v>
      </c>
      <c r="D1746">
        <f t="shared" si="75"/>
        <v>14</v>
      </c>
      <c r="E1746" t="str">
        <f t="shared" si="76"/>
        <v>NIT</v>
      </c>
    </row>
    <row r="1747" spans="1:5" x14ac:dyDescent="0.25">
      <c r="A1747" t="s">
        <v>2845</v>
      </c>
      <c r="B1747" t="s">
        <v>2846</v>
      </c>
      <c r="C1747" t="str">
        <f>Tabla4[[#This Row],[NIT]]</f>
        <v>06142503061024</v>
      </c>
      <c r="D1747">
        <f t="shared" si="75"/>
        <v>14</v>
      </c>
      <c r="E1747" t="str">
        <f t="shared" si="76"/>
        <v>NIT</v>
      </c>
    </row>
    <row r="1748" spans="1:5" x14ac:dyDescent="0.25">
      <c r="A1748" t="s">
        <v>2847</v>
      </c>
      <c r="B1748" t="s">
        <v>2848</v>
      </c>
      <c r="C1748" t="str">
        <f>Tabla4[[#This Row],[NIT]]</f>
        <v>06141605530027</v>
      </c>
      <c r="D1748">
        <f t="shared" si="75"/>
        <v>14</v>
      </c>
      <c r="E1748" t="str">
        <f t="shared" si="76"/>
        <v>NIT</v>
      </c>
    </row>
    <row r="1749" spans="1:5" x14ac:dyDescent="0.25">
      <c r="A1749" t="s">
        <v>2849</v>
      </c>
      <c r="B1749" t="s">
        <v>2850</v>
      </c>
      <c r="C1749" t="str">
        <f>Tabla4[[#This Row],[NIT]]</f>
        <v>06142402971011</v>
      </c>
      <c r="D1749">
        <f t="shared" si="75"/>
        <v>14</v>
      </c>
      <c r="E1749" t="str">
        <f t="shared" si="76"/>
        <v>NIT</v>
      </c>
    </row>
    <row r="1750" spans="1:5" x14ac:dyDescent="0.25">
      <c r="A1750" t="s">
        <v>2851</v>
      </c>
      <c r="B1750" t="s">
        <v>2852</v>
      </c>
      <c r="C1750" t="str">
        <f>Tabla4[[#This Row],[NIT]]</f>
        <v>06141503540020</v>
      </c>
      <c r="D1750">
        <f t="shared" si="75"/>
        <v>14</v>
      </c>
      <c r="E1750" t="str">
        <f t="shared" si="76"/>
        <v>NIT</v>
      </c>
    </row>
    <row r="1751" spans="1:5" x14ac:dyDescent="0.25">
      <c r="A1751" t="s">
        <v>2853</v>
      </c>
      <c r="B1751" t="s">
        <v>2854</v>
      </c>
      <c r="C1751" t="str">
        <f>Tabla4[[#This Row],[NIT]]</f>
        <v>06142009850030</v>
      </c>
      <c r="D1751">
        <f t="shared" si="75"/>
        <v>14</v>
      </c>
      <c r="E1751" t="str">
        <f t="shared" si="76"/>
        <v>NIT</v>
      </c>
    </row>
    <row r="1752" spans="1:5" x14ac:dyDescent="0.25">
      <c r="A1752" t="s">
        <v>2855</v>
      </c>
      <c r="B1752" t="s">
        <v>2856</v>
      </c>
      <c r="C1752" t="str">
        <f>Tabla4[[#This Row],[NIT]]</f>
        <v>06140101810017</v>
      </c>
      <c r="D1752">
        <f t="shared" si="75"/>
        <v>14</v>
      </c>
      <c r="E1752" t="str">
        <f t="shared" si="76"/>
        <v>NIT</v>
      </c>
    </row>
    <row r="1753" spans="1:5" x14ac:dyDescent="0.25">
      <c r="A1753" t="s">
        <v>2857</v>
      </c>
      <c r="B1753" t="s">
        <v>2858</v>
      </c>
      <c r="C1753" t="str">
        <f>Tabla4[[#This Row],[NIT]]</f>
        <v>06140705640014</v>
      </c>
      <c r="D1753">
        <f t="shared" si="75"/>
        <v>14</v>
      </c>
      <c r="E1753" t="str">
        <f t="shared" si="76"/>
        <v>NIT</v>
      </c>
    </row>
    <row r="1754" spans="1:5" x14ac:dyDescent="0.25">
      <c r="A1754" t="s">
        <v>2859</v>
      </c>
      <c r="B1754" t="s">
        <v>2860</v>
      </c>
      <c r="C1754" t="str">
        <f>Tabla4[[#This Row],[NIT]]</f>
        <v>06140607041030</v>
      </c>
      <c r="D1754">
        <f t="shared" si="75"/>
        <v>14</v>
      </c>
      <c r="E1754" t="str">
        <f t="shared" si="76"/>
        <v>NIT</v>
      </c>
    </row>
    <row r="1755" spans="1:5" x14ac:dyDescent="0.25">
      <c r="A1755" t="s">
        <v>2861</v>
      </c>
      <c r="B1755" t="s">
        <v>2862</v>
      </c>
      <c r="C1755" t="str">
        <f>Tabla4[[#This Row],[NIT]]</f>
        <v>06140610860023</v>
      </c>
      <c r="D1755">
        <f t="shared" si="75"/>
        <v>14</v>
      </c>
      <c r="E1755" t="str">
        <f t="shared" si="76"/>
        <v>NIT</v>
      </c>
    </row>
    <row r="1756" spans="1:5" x14ac:dyDescent="0.25">
      <c r="A1756" t="s">
        <v>2863</v>
      </c>
      <c r="B1756" t="s">
        <v>2864</v>
      </c>
      <c r="C1756" t="str">
        <f>Tabla4[[#This Row],[NIT]]</f>
        <v>05011401161015</v>
      </c>
      <c r="D1756">
        <f t="shared" si="75"/>
        <v>14</v>
      </c>
      <c r="E1756" t="str">
        <f t="shared" si="76"/>
        <v>NIT</v>
      </c>
    </row>
    <row r="1757" spans="1:5" x14ac:dyDescent="0.25">
      <c r="A1757" t="s">
        <v>2865</v>
      </c>
      <c r="B1757" t="s">
        <v>2866</v>
      </c>
      <c r="C1757" t="str">
        <f>Tabla4[[#This Row],[NIT]]</f>
        <v>06142209901014</v>
      </c>
      <c r="D1757">
        <f t="shared" si="75"/>
        <v>14</v>
      </c>
      <c r="E1757" t="str">
        <f t="shared" si="76"/>
        <v>NIT</v>
      </c>
    </row>
    <row r="1758" spans="1:5" x14ac:dyDescent="0.25">
      <c r="A1758" t="s">
        <v>1439</v>
      </c>
      <c r="B1758" t="s">
        <v>2867</v>
      </c>
      <c r="C1758" t="str">
        <f>Tabla4[[#This Row],[NIT]]</f>
        <v>06141612021044</v>
      </c>
      <c r="D1758">
        <f t="shared" si="75"/>
        <v>14</v>
      </c>
      <c r="E1758" t="str">
        <f t="shared" si="76"/>
        <v>NIT</v>
      </c>
    </row>
    <row r="1759" spans="1:5" x14ac:dyDescent="0.25">
      <c r="A1759" t="s">
        <v>2868</v>
      </c>
      <c r="B1759" t="s">
        <v>2869</v>
      </c>
      <c r="C1759" t="str">
        <f>Tabla4[[#This Row],[NIT]]</f>
        <v>06143003011035</v>
      </c>
      <c r="D1759">
        <f t="shared" si="75"/>
        <v>14</v>
      </c>
      <c r="E1759" t="str">
        <f t="shared" si="76"/>
        <v>NIT</v>
      </c>
    </row>
    <row r="1760" spans="1:5" x14ac:dyDescent="0.25">
      <c r="A1760" t="s">
        <v>2870</v>
      </c>
      <c r="B1760" t="s">
        <v>2871</v>
      </c>
      <c r="C1760" t="str">
        <f>Tabla4[[#This Row],[NIT]]</f>
        <v>06142708921115</v>
      </c>
      <c r="D1760">
        <f t="shared" si="75"/>
        <v>14</v>
      </c>
      <c r="E1760" t="str">
        <f t="shared" si="76"/>
        <v>NIT</v>
      </c>
    </row>
    <row r="1761" spans="1:5" x14ac:dyDescent="0.25">
      <c r="A1761" t="s">
        <v>2872</v>
      </c>
      <c r="B1761" t="s">
        <v>2873</v>
      </c>
      <c r="C1761" t="str">
        <f>Tabla4[[#This Row],[NIT]]</f>
        <v>06140602971021</v>
      </c>
      <c r="D1761">
        <f t="shared" si="75"/>
        <v>14</v>
      </c>
      <c r="E1761" t="str">
        <f t="shared" si="76"/>
        <v>NIT</v>
      </c>
    </row>
    <row r="1762" spans="1:5" x14ac:dyDescent="0.25">
      <c r="A1762" t="s">
        <v>2874</v>
      </c>
      <c r="B1762" t="s">
        <v>2875</v>
      </c>
      <c r="C1762" t="str">
        <f>Tabla4[[#This Row],[NIT]]</f>
        <v>01080301500012</v>
      </c>
      <c r="D1762">
        <f t="shared" si="75"/>
        <v>14</v>
      </c>
      <c r="E1762" t="str">
        <f t="shared" si="76"/>
        <v>NIT</v>
      </c>
    </row>
    <row r="1763" spans="1:5" x14ac:dyDescent="0.25">
      <c r="A1763" t="s">
        <v>2876</v>
      </c>
      <c r="B1763" t="s">
        <v>2877</v>
      </c>
      <c r="C1763" t="str">
        <f>Tabla4[[#This Row],[NIT]]</f>
        <v>06140212971020</v>
      </c>
      <c r="D1763">
        <f t="shared" si="75"/>
        <v>14</v>
      </c>
      <c r="E1763" t="str">
        <f t="shared" si="76"/>
        <v>NIT</v>
      </c>
    </row>
    <row r="1764" spans="1:5" x14ac:dyDescent="0.25">
      <c r="A1764" t="s">
        <v>2878</v>
      </c>
      <c r="B1764" t="s">
        <v>2879</v>
      </c>
      <c r="C1764" t="str">
        <f>Tabla4[[#This Row],[NIT]]</f>
        <v>06140109991013</v>
      </c>
      <c r="D1764">
        <f t="shared" si="75"/>
        <v>14</v>
      </c>
      <c r="E1764" t="str">
        <f t="shared" si="76"/>
        <v>NIT</v>
      </c>
    </row>
    <row r="1765" spans="1:5" x14ac:dyDescent="0.25">
      <c r="A1765" t="s">
        <v>2880</v>
      </c>
      <c r="B1765" t="s">
        <v>2881</v>
      </c>
      <c r="C1765" t="str">
        <f>Tabla4[[#This Row],[NIT]]</f>
        <v>06142805011069</v>
      </c>
      <c r="D1765">
        <f t="shared" si="75"/>
        <v>14</v>
      </c>
      <c r="E1765" t="str">
        <f t="shared" si="76"/>
        <v>NIT</v>
      </c>
    </row>
    <row r="1766" spans="1:5" x14ac:dyDescent="0.25">
      <c r="A1766" t="s">
        <v>2882</v>
      </c>
      <c r="B1766" t="s">
        <v>2883</v>
      </c>
      <c r="C1766" t="str">
        <f>Tabla4[[#This Row],[NIT]]</f>
        <v>06143004091016</v>
      </c>
      <c r="D1766">
        <f t="shared" si="75"/>
        <v>14</v>
      </c>
      <c r="E1766" t="str">
        <f t="shared" si="76"/>
        <v>NIT</v>
      </c>
    </row>
    <row r="1767" spans="1:5" x14ac:dyDescent="0.25">
      <c r="A1767" t="s">
        <v>2884</v>
      </c>
      <c r="B1767" t="s">
        <v>2885</v>
      </c>
      <c r="C1767" t="str">
        <f>Tabla4[[#This Row],[NIT]]</f>
        <v>06141607150015</v>
      </c>
      <c r="D1767">
        <f t="shared" si="75"/>
        <v>14</v>
      </c>
      <c r="E1767" t="str">
        <f t="shared" si="76"/>
        <v>NIT</v>
      </c>
    </row>
    <row r="1768" spans="1:5" x14ac:dyDescent="0.25">
      <c r="A1768" t="s">
        <v>2886</v>
      </c>
      <c r="B1768" t="s">
        <v>2887</v>
      </c>
      <c r="C1768" t="str">
        <f>Tabla4[[#This Row],[NIT]]</f>
        <v>06141603041032</v>
      </c>
      <c r="D1768">
        <f t="shared" si="75"/>
        <v>14</v>
      </c>
      <c r="E1768" t="str">
        <f t="shared" si="76"/>
        <v>NIT</v>
      </c>
    </row>
    <row r="1769" spans="1:5" x14ac:dyDescent="0.25">
      <c r="A1769" t="s">
        <v>2888</v>
      </c>
      <c r="B1769" t="s">
        <v>2889</v>
      </c>
      <c r="C1769" t="str">
        <f>Tabla4[[#This Row],[NIT]]</f>
        <v>06142103901031</v>
      </c>
      <c r="D1769">
        <f t="shared" si="75"/>
        <v>14</v>
      </c>
      <c r="E1769" t="str">
        <f t="shared" si="76"/>
        <v>NIT</v>
      </c>
    </row>
    <row r="1770" spans="1:5" x14ac:dyDescent="0.25">
      <c r="A1770" t="s">
        <v>2890</v>
      </c>
      <c r="B1770" t="s">
        <v>2891</v>
      </c>
      <c r="C1770" t="str">
        <f>Tabla4[[#This Row],[NIT]]</f>
        <v>09031809310011</v>
      </c>
      <c r="D1770">
        <f t="shared" si="75"/>
        <v>14</v>
      </c>
      <c r="E1770" t="str">
        <f t="shared" si="76"/>
        <v>NIT</v>
      </c>
    </row>
    <row r="1771" spans="1:5" x14ac:dyDescent="0.25">
      <c r="A1771" t="s">
        <v>2892</v>
      </c>
      <c r="B1771" t="s">
        <v>2893</v>
      </c>
      <c r="C1771" t="str">
        <f>Tabla4[[#This Row],[NIT]]</f>
        <v>06142711760019</v>
      </c>
      <c r="D1771">
        <f t="shared" si="75"/>
        <v>14</v>
      </c>
      <c r="E1771" t="str">
        <f t="shared" si="76"/>
        <v>NIT</v>
      </c>
    </row>
    <row r="1772" spans="1:5" x14ac:dyDescent="0.25">
      <c r="A1772" t="s">
        <v>2894</v>
      </c>
      <c r="B1772" t="s">
        <v>2895</v>
      </c>
      <c r="C1772" t="str">
        <f>Tabla4[[#This Row],[NIT]]</f>
        <v>03020907510018</v>
      </c>
      <c r="D1772">
        <f t="shared" ref="D1772:D1835" si="77">LEN(C1772)</f>
        <v>14</v>
      </c>
      <c r="E1772" t="str">
        <f t="shared" si="76"/>
        <v>NIT</v>
      </c>
    </row>
    <row r="1773" spans="1:5" x14ac:dyDescent="0.25">
      <c r="A1773" t="s">
        <v>2896</v>
      </c>
      <c r="B1773" t="s">
        <v>2897</v>
      </c>
      <c r="C1773" t="str">
        <f>Tabla4[[#This Row],[NIT]]</f>
        <v>06140212680010</v>
      </c>
      <c r="D1773">
        <f t="shared" si="77"/>
        <v>14</v>
      </c>
      <c r="E1773" t="str">
        <f t="shared" ref="E1773:E1836" si="78">IF(D1773=14,"NIT",IF(D1773=9,"DUI"," "))</f>
        <v>NIT</v>
      </c>
    </row>
    <row r="1774" spans="1:5" x14ac:dyDescent="0.25">
      <c r="A1774" t="s">
        <v>2898</v>
      </c>
      <c r="B1774" t="s">
        <v>2899</v>
      </c>
      <c r="C1774" t="str">
        <f>Tabla4[[#This Row],[NIT]]</f>
        <v>06142608770012</v>
      </c>
      <c r="D1774">
        <f t="shared" si="77"/>
        <v>14</v>
      </c>
      <c r="E1774" t="str">
        <f t="shared" si="78"/>
        <v>NIT</v>
      </c>
    </row>
    <row r="1775" spans="1:5" x14ac:dyDescent="0.25">
      <c r="A1775" t="s">
        <v>2900</v>
      </c>
      <c r="B1775" t="s">
        <v>2901</v>
      </c>
      <c r="C1775" t="str">
        <f>Tabla4[[#This Row],[NIT]]</f>
        <v>06142407961014</v>
      </c>
      <c r="D1775">
        <f t="shared" si="77"/>
        <v>14</v>
      </c>
      <c r="E1775" t="str">
        <f t="shared" si="78"/>
        <v>NIT</v>
      </c>
    </row>
    <row r="1776" spans="1:5" x14ac:dyDescent="0.25">
      <c r="A1776" t="s">
        <v>2902</v>
      </c>
      <c r="B1776" t="s">
        <v>2903</v>
      </c>
      <c r="C1776" t="str">
        <f>Tabla4[[#This Row],[NIT]]</f>
        <v>06140401071014</v>
      </c>
      <c r="D1776">
        <f t="shared" si="77"/>
        <v>14</v>
      </c>
      <c r="E1776" t="str">
        <f t="shared" si="78"/>
        <v>NIT</v>
      </c>
    </row>
    <row r="1777" spans="1:5" x14ac:dyDescent="0.25">
      <c r="A1777" t="s">
        <v>2904</v>
      </c>
      <c r="B1777" t="s">
        <v>2905</v>
      </c>
      <c r="C1777" t="str">
        <f>Tabla4[[#This Row],[NIT]]</f>
        <v>06142309921020</v>
      </c>
      <c r="D1777">
        <f t="shared" si="77"/>
        <v>14</v>
      </c>
      <c r="E1777" t="str">
        <f t="shared" si="78"/>
        <v>NIT</v>
      </c>
    </row>
    <row r="1778" spans="1:5" x14ac:dyDescent="0.25">
      <c r="A1778" t="s">
        <v>47</v>
      </c>
      <c r="B1778" t="s">
        <v>2906</v>
      </c>
      <c r="C1778" t="str">
        <f>Tabla4[[#This Row],[NIT]]</f>
        <v>06142704091010</v>
      </c>
      <c r="D1778">
        <f t="shared" si="77"/>
        <v>14</v>
      </c>
      <c r="E1778" t="str">
        <f t="shared" si="78"/>
        <v>NIT</v>
      </c>
    </row>
    <row r="1779" spans="1:5" x14ac:dyDescent="0.25">
      <c r="A1779" t="s">
        <v>2907</v>
      </c>
      <c r="B1779" t="s">
        <v>2908</v>
      </c>
      <c r="C1779" t="str">
        <f>Tabla4[[#This Row],[NIT]]</f>
        <v>06142401830020</v>
      </c>
      <c r="D1779">
        <f t="shared" si="77"/>
        <v>14</v>
      </c>
      <c r="E1779" t="str">
        <f t="shared" si="78"/>
        <v>NIT</v>
      </c>
    </row>
    <row r="1780" spans="1:5" x14ac:dyDescent="0.25">
      <c r="A1780" t="s">
        <v>2909</v>
      </c>
      <c r="B1780" t="s">
        <v>2910</v>
      </c>
      <c r="C1780" t="str">
        <f>Tabla4[[#This Row],[NIT]]</f>
        <v>06142506670028</v>
      </c>
      <c r="D1780">
        <f t="shared" si="77"/>
        <v>14</v>
      </c>
      <c r="E1780" t="str">
        <f t="shared" si="78"/>
        <v>NIT</v>
      </c>
    </row>
    <row r="1781" spans="1:5" x14ac:dyDescent="0.25">
      <c r="A1781" t="s">
        <v>2911</v>
      </c>
      <c r="B1781" t="s">
        <v>2912</v>
      </c>
      <c r="C1781" t="str">
        <f>Tabla4[[#This Row],[NIT]]</f>
        <v>96151005671012</v>
      </c>
      <c r="D1781">
        <f t="shared" si="77"/>
        <v>14</v>
      </c>
      <c r="E1781" t="str">
        <f t="shared" si="78"/>
        <v>NIT</v>
      </c>
    </row>
    <row r="1782" spans="1:5" x14ac:dyDescent="0.25">
      <c r="A1782" t="s">
        <v>2913</v>
      </c>
      <c r="B1782" t="s">
        <v>2914</v>
      </c>
      <c r="C1782" t="str">
        <f>Tabla4[[#This Row],[NIT]]</f>
        <v>06141402891011</v>
      </c>
      <c r="D1782">
        <f t="shared" si="77"/>
        <v>14</v>
      </c>
      <c r="E1782" t="str">
        <f t="shared" si="78"/>
        <v>NIT</v>
      </c>
    </row>
    <row r="1783" spans="1:5" x14ac:dyDescent="0.25">
      <c r="A1783" t="s">
        <v>2915</v>
      </c>
      <c r="B1783" t="s">
        <v>2916</v>
      </c>
      <c r="C1783" t="str">
        <f>Tabla4[[#This Row],[NIT]]</f>
        <v>06140106011034</v>
      </c>
      <c r="D1783">
        <f t="shared" si="77"/>
        <v>14</v>
      </c>
      <c r="E1783" t="str">
        <f t="shared" si="78"/>
        <v>NIT</v>
      </c>
    </row>
    <row r="1784" spans="1:5" x14ac:dyDescent="0.25">
      <c r="A1784" t="s">
        <v>2917</v>
      </c>
      <c r="B1784" t="s">
        <v>2918</v>
      </c>
      <c r="C1784" t="str">
        <f>Tabla4[[#This Row],[NIT]]</f>
        <v>06141106921010</v>
      </c>
      <c r="D1784">
        <f t="shared" si="77"/>
        <v>14</v>
      </c>
      <c r="E1784" t="str">
        <f t="shared" si="78"/>
        <v>NIT</v>
      </c>
    </row>
    <row r="1785" spans="1:5" x14ac:dyDescent="0.25">
      <c r="A1785" t="s">
        <v>2919</v>
      </c>
      <c r="B1785" t="s">
        <v>2920</v>
      </c>
      <c r="C1785" t="str">
        <f>Tabla4[[#This Row],[NIT]]</f>
        <v>06141005011030</v>
      </c>
      <c r="D1785">
        <f t="shared" si="77"/>
        <v>14</v>
      </c>
      <c r="E1785" t="str">
        <f t="shared" si="78"/>
        <v>NIT</v>
      </c>
    </row>
    <row r="1786" spans="1:5" x14ac:dyDescent="0.25">
      <c r="A1786" t="s">
        <v>2921</v>
      </c>
      <c r="B1786" t="s">
        <v>2922</v>
      </c>
      <c r="C1786" t="str">
        <f>Tabla4[[#This Row],[NIT]]</f>
        <v>06142903600018</v>
      </c>
      <c r="D1786">
        <f t="shared" si="77"/>
        <v>14</v>
      </c>
      <c r="E1786" t="str">
        <f t="shared" si="78"/>
        <v>NIT</v>
      </c>
    </row>
    <row r="1787" spans="1:5" x14ac:dyDescent="0.25">
      <c r="A1787" t="s">
        <v>2923</v>
      </c>
      <c r="B1787" t="s">
        <v>2924</v>
      </c>
      <c r="C1787" t="str">
        <f>Tabla4[[#This Row],[NIT]]</f>
        <v>06142904921034</v>
      </c>
      <c r="D1787">
        <f t="shared" si="77"/>
        <v>14</v>
      </c>
      <c r="E1787" t="str">
        <f t="shared" si="78"/>
        <v>NIT</v>
      </c>
    </row>
    <row r="1788" spans="1:5" x14ac:dyDescent="0.25">
      <c r="A1788" t="s">
        <v>2925</v>
      </c>
      <c r="B1788" t="s">
        <v>2926</v>
      </c>
      <c r="C1788" t="str">
        <f>Tabla4[[#This Row],[NIT]]</f>
        <v>06141612031082</v>
      </c>
      <c r="D1788">
        <f t="shared" si="77"/>
        <v>14</v>
      </c>
      <c r="E1788" t="str">
        <f t="shared" si="78"/>
        <v>NIT</v>
      </c>
    </row>
    <row r="1789" spans="1:5" x14ac:dyDescent="0.25">
      <c r="A1789" t="s">
        <v>1369</v>
      </c>
      <c r="B1789" t="s">
        <v>2927</v>
      </c>
      <c r="C1789" t="str">
        <f>Tabla4[[#This Row],[NIT]]</f>
        <v>06142407500017</v>
      </c>
      <c r="D1789">
        <f t="shared" si="77"/>
        <v>14</v>
      </c>
      <c r="E1789" t="str">
        <f t="shared" si="78"/>
        <v>NIT</v>
      </c>
    </row>
    <row r="1790" spans="1:5" x14ac:dyDescent="0.25">
      <c r="A1790" t="s">
        <v>1449</v>
      </c>
      <c r="B1790" t="s">
        <v>2928</v>
      </c>
      <c r="C1790" t="str">
        <f>Tabla4[[#This Row],[NIT]]</f>
        <v>06140207670045</v>
      </c>
      <c r="D1790">
        <f t="shared" si="77"/>
        <v>14</v>
      </c>
      <c r="E1790" t="str">
        <f t="shared" si="78"/>
        <v>NIT</v>
      </c>
    </row>
    <row r="1791" spans="1:5" x14ac:dyDescent="0.25">
      <c r="A1791" t="s">
        <v>1455</v>
      </c>
      <c r="B1791" t="s">
        <v>2929</v>
      </c>
      <c r="C1791" t="str">
        <f>Tabla4[[#This Row],[NIT]]</f>
        <v>05111703630014</v>
      </c>
      <c r="D1791">
        <f t="shared" si="77"/>
        <v>14</v>
      </c>
      <c r="E1791" t="str">
        <f t="shared" si="78"/>
        <v>NIT</v>
      </c>
    </row>
    <row r="1792" spans="1:5" x14ac:dyDescent="0.25">
      <c r="A1792" t="s">
        <v>2930</v>
      </c>
      <c r="B1792" t="s">
        <v>2931</v>
      </c>
      <c r="C1792" t="str">
        <f>Tabla4[[#This Row],[NIT]]</f>
        <v>06142104590014</v>
      </c>
      <c r="D1792">
        <f t="shared" si="77"/>
        <v>14</v>
      </c>
      <c r="E1792" t="str">
        <f t="shared" si="78"/>
        <v>NIT</v>
      </c>
    </row>
    <row r="1793" spans="1:5" x14ac:dyDescent="0.25">
      <c r="A1793" t="s">
        <v>2932</v>
      </c>
      <c r="B1793" t="s">
        <v>2933</v>
      </c>
      <c r="C1793" t="str">
        <f>Tabla4[[#This Row],[NIT]]</f>
        <v>06140906941110</v>
      </c>
      <c r="D1793">
        <f t="shared" si="77"/>
        <v>14</v>
      </c>
      <c r="E1793" t="str">
        <f t="shared" si="78"/>
        <v>NIT</v>
      </c>
    </row>
    <row r="1794" spans="1:5" x14ac:dyDescent="0.25">
      <c r="A1794" t="s">
        <v>2934</v>
      </c>
      <c r="B1794" t="s">
        <v>2935</v>
      </c>
      <c r="C1794" t="str">
        <f>Tabla4[[#This Row],[NIT]]</f>
        <v>06140611870024</v>
      </c>
      <c r="D1794">
        <f t="shared" si="77"/>
        <v>14</v>
      </c>
      <c r="E1794" t="str">
        <f t="shared" si="78"/>
        <v>NIT</v>
      </c>
    </row>
    <row r="1795" spans="1:5" x14ac:dyDescent="0.25">
      <c r="A1795" t="s">
        <v>2936</v>
      </c>
      <c r="B1795" t="s">
        <v>2937</v>
      </c>
      <c r="C1795" t="str">
        <f>Tabla4[[#This Row],[NIT]]</f>
        <v>06142709891031</v>
      </c>
      <c r="D1795">
        <f t="shared" si="77"/>
        <v>14</v>
      </c>
      <c r="E1795" t="str">
        <f t="shared" si="78"/>
        <v>NIT</v>
      </c>
    </row>
    <row r="1796" spans="1:5" x14ac:dyDescent="0.25">
      <c r="A1796" t="s">
        <v>2938</v>
      </c>
      <c r="B1796" t="s">
        <v>2939</v>
      </c>
      <c r="C1796" t="str">
        <f>Tabla4[[#This Row],[NIT]]</f>
        <v>07152505370015</v>
      </c>
      <c r="D1796">
        <f t="shared" si="77"/>
        <v>14</v>
      </c>
      <c r="E1796" t="str">
        <f t="shared" si="78"/>
        <v>NIT</v>
      </c>
    </row>
    <row r="1797" spans="1:5" x14ac:dyDescent="0.25">
      <c r="A1797" t="s">
        <v>2940</v>
      </c>
      <c r="B1797" t="s">
        <v>2941</v>
      </c>
      <c r="C1797" t="str">
        <f>Tabla4[[#This Row],[NIT]]</f>
        <v>06142110941022</v>
      </c>
      <c r="D1797">
        <f t="shared" si="77"/>
        <v>14</v>
      </c>
      <c r="E1797" t="str">
        <f t="shared" si="78"/>
        <v>NIT</v>
      </c>
    </row>
    <row r="1798" spans="1:5" x14ac:dyDescent="0.25">
      <c r="A1798" t="s">
        <v>2942</v>
      </c>
      <c r="B1798" t="s">
        <v>2943</v>
      </c>
      <c r="C1798" t="str">
        <f>Tabla4[[#This Row],[NIT]]</f>
        <v>02102110510048</v>
      </c>
      <c r="D1798">
        <f t="shared" si="77"/>
        <v>14</v>
      </c>
      <c r="E1798" t="str">
        <f t="shared" si="78"/>
        <v>NIT</v>
      </c>
    </row>
    <row r="1799" spans="1:5" x14ac:dyDescent="0.25">
      <c r="A1799" t="s">
        <v>2944</v>
      </c>
      <c r="B1799" t="s">
        <v>2945</v>
      </c>
      <c r="C1799" t="str">
        <f>Tabla4[[#This Row],[NIT]]</f>
        <v>06143003921015</v>
      </c>
      <c r="D1799">
        <f t="shared" si="77"/>
        <v>14</v>
      </c>
      <c r="E1799" t="str">
        <f t="shared" si="78"/>
        <v>NIT</v>
      </c>
    </row>
    <row r="1800" spans="1:5" x14ac:dyDescent="0.25">
      <c r="A1800" t="s">
        <v>439</v>
      </c>
      <c r="B1800" t="s">
        <v>2946</v>
      </c>
      <c r="C1800" t="str">
        <f>Tabla4[[#This Row],[NIT]]</f>
        <v>06142709121015</v>
      </c>
      <c r="D1800">
        <f t="shared" si="77"/>
        <v>14</v>
      </c>
      <c r="E1800" t="str">
        <f t="shared" si="78"/>
        <v>NIT</v>
      </c>
    </row>
    <row r="1801" spans="1:5" x14ac:dyDescent="0.25">
      <c r="A1801" t="s">
        <v>83</v>
      </c>
      <c r="B1801" t="s">
        <v>2947</v>
      </c>
      <c r="C1801" t="str">
        <f>Tabla4[[#This Row],[NIT]]</f>
        <v>06142709121066</v>
      </c>
      <c r="D1801">
        <f t="shared" si="77"/>
        <v>14</v>
      </c>
      <c r="E1801" t="str">
        <f t="shared" si="78"/>
        <v>NIT</v>
      </c>
    </row>
    <row r="1802" spans="1:5" x14ac:dyDescent="0.25">
      <c r="A1802" t="s">
        <v>2948</v>
      </c>
      <c r="B1802" t="s">
        <v>2949</v>
      </c>
      <c r="C1802" t="str">
        <f>Tabla4[[#This Row],[NIT]]</f>
        <v>06142707061023</v>
      </c>
      <c r="D1802">
        <f t="shared" si="77"/>
        <v>14</v>
      </c>
      <c r="E1802" t="str">
        <f t="shared" si="78"/>
        <v>NIT</v>
      </c>
    </row>
    <row r="1803" spans="1:5" x14ac:dyDescent="0.25">
      <c r="A1803" t="s">
        <v>2950</v>
      </c>
      <c r="B1803" t="s">
        <v>2951</v>
      </c>
      <c r="C1803" t="str">
        <f>Tabla4[[#This Row],[NIT]]</f>
        <v>06143004921043</v>
      </c>
      <c r="D1803">
        <f t="shared" si="77"/>
        <v>14</v>
      </c>
      <c r="E1803" t="str">
        <f t="shared" si="78"/>
        <v>NIT</v>
      </c>
    </row>
    <row r="1804" spans="1:5" x14ac:dyDescent="0.25">
      <c r="A1804" t="s">
        <v>2952</v>
      </c>
      <c r="B1804" t="s">
        <v>2953</v>
      </c>
      <c r="C1804" t="str">
        <f>Tabla4[[#This Row],[NIT]]</f>
        <v>06142502911024</v>
      </c>
      <c r="D1804">
        <f t="shared" si="77"/>
        <v>14</v>
      </c>
      <c r="E1804" t="str">
        <f t="shared" si="78"/>
        <v>NIT</v>
      </c>
    </row>
    <row r="1805" spans="1:5" x14ac:dyDescent="0.25">
      <c r="A1805" t="s">
        <v>2954</v>
      </c>
      <c r="B1805" t="s">
        <v>2955</v>
      </c>
      <c r="C1805" t="str">
        <f>Tabla4[[#This Row],[NIT]]</f>
        <v>06140112931013</v>
      </c>
      <c r="D1805">
        <f t="shared" si="77"/>
        <v>14</v>
      </c>
      <c r="E1805" t="str">
        <f t="shared" si="78"/>
        <v>NIT</v>
      </c>
    </row>
    <row r="1806" spans="1:5" x14ac:dyDescent="0.25">
      <c r="A1806" t="s">
        <v>2956</v>
      </c>
      <c r="B1806" t="s">
        <v>2957</v>
      </c>
      <c r="C1806" t="str">
        <f>Tabla4[[#This Row],[NIT]]</f>
        <v>06143009041084</v>
      </c>
      <c r="D1806">
        <f t="shared" si="77"/>
        <v>14</v>
      </c>
      <c r="E1806" t="str">
        <f t="shared" si="78"/>
        <v>NIT</v>
      </c>
    </row>
    <row r="1807" spans="1:5" x14ac:dyDescent="0.25">
      <c r="A1807" t="s">
        <v>2958</v>
      </c>
      <c r="B1807" t="s">
        <v>2959</v>
      </c>
      <c r="C1807" t="str">
        <f>Tabla4[[#This Row],[NIT]]</f>
        <v>06142105991062</v>
      </c>
      <c r="D1807">
        <f t="shared" si="77"/>
        <v>14</v>
      </c>
      <c r="E1807" t="str">
        <f t="shared" si="78"/>
        <v>NIT</v>
      </c>
    </row>
    <row r="1808" spans="1:5" x14ac:dyDescent="0.25">
      <c r="A1808" t="s">
        <v>2960</v>
      </c>
      <c r="B1808" t="s">
        <v>2961</v>
      </c>
      <c r="C1808" t="str">
        <f>Tabla4[[#This Row],[NIT]]</f>
        <v>94501711941018</v>
      </c>
      <c r="D1808">
        <f t="shared" si="77"/>
        <v>14</v>
      </c>
      <c r="E1808" t="str">
        <f t="shared" si="78"/>
        <v>NIT</v>
      </c>
    </row>
    <row r="1809" spans="1:5" x14ac:dyDescent="0.25">
      <c r="A1809" t="s">
        <v>2962</v>
      </c>
      <c r="B1809" t="s">
        <v>2963</v>
      </c>
      <c r="C1809" t="str">
        <f>Tabla4[[#This Row],[NIT]]</f>
        <v>06142810540010</v>
      </c>
      <c r="D1809">
        <f t="shared" si="77"/>
        <v>14</v>
      </c>
      <c r="E1809" t="str">
        <f t="shared" si="78"/>
        <v>NIT</v>
      </c>
    </row>
    <row r="1810" spans="1:5" x14ac:dyDescent="0.25">
      <c r="A1810" t="s">
        <v>2964</v>
      </c>
      <c r="B1810" t="s">
        <v>2965</v>
      </c>
      <c r="C1810" t="str">
        <f>Tabla4[[#This Row],[NIT]]</f>
        <v>06142208131045</v>
      </c>
      <c r="D1810">
        <f t="shared" si="77"/>
        <v>14</v>
      </c>
      <c r="E1810" t="str">
        <f t="shared" si="78"/>
        <v>NIT</v>
      </c>
    </row>
    <row r="1811" spans="1:5" x14ac:dyDescent="0.25">
      <c r="A1811" t="s">
        <v>2966</v>
      </c>
      <c r="B1811" t="s">
        <v>2967</v>
      </c>
      <c r="C1811" t="str">
        <f>Tabla4[[#This Row],[NIT]]</f>
        <v>06140812051030</v>
      </c>
      <c r="D1811">
        <f t="shared" si="77"/>
        <v>14</v>
      </c>
      <c r="E1811" t="str">
        <f t="shared" si="78"/>
        <v>NIT</v>
      </c>
    </row>
    <row r="1812" spans="1:5" x14ac:dyDescent="0.25">
      <c r="A1812" t="s">
        <v>485</v>
      </c>
      <c r="B1812" t="s">
        <v>2968</v>
      </c>
      <c r="C1812" t="str">
        <f>Tabla4[[#This Row],[NIT]]</f>
        <v>94502202961014</v>
      </c>
      <c r="D1812">
        <f t="shared" si="77"/>
        <v>14</v>
      </c>
      <c r="E1812" t="str">
        <f t="shared" si="78"/>
        <v>NIT</v>
      </c>
    </row>
    <row r="1813" spans="1:5" x14ac:dyDescent="0.25">
      <c r="A1813" t="s">
        <v>29</v>
      </c>
      <c r="B1813" t="s">
        <v>2969</v>
      </c>
      <c r="C1813" t="str">
        <f>Tabla4[[#This Row],[NIT]]</f>
        <v>06141506941061</v>
      </c>
      <c r="D1813">
        <f t="shared" si="77"/>
        <v>14</v>
      </c>
      <c r="E1813" t="str">
        <f t="shared" si="78"/>
        <v>NIT</v>
      </c>
    </row>
    <row r="1814" spans="1:5" x14ac:dyDescent="0.25">
      <c r="A1814" t="s">
        <v>2970</v>
      </c>
      <c r="B1814" t="s">
        <v>2971</v>
      </c>
      <c r="C1814" t="str">
        <f>Tabla4[[#This Row],[NIT]]</f>
        <v>06141311141036</v>
      </c>
      <c r="D1814">
        <f t="shared" si="77"/>
        <v>14</v>
      </c>
      <c r="E1814" t="str">
        <f t="shared" si="78"/>
        <v>NIT</v>
      </c>
    </row>
    <row r="1815" spans="1:5" x14ac:dyDescent="0.25">
      <c r="A1815" t="s">
        <v>1322</v>
      </c>
      <c r="B1815" t="s">
        <v>2972</v>
      </c>
      <c r="C1815" t="str">
        <f>Tabla4[[#This Row],[NIT]]</f>
        <v>06140711071030</v>
      </c>
      <c r="D1815">
        <f t="shared" si="77"/>
        <v>14</v>
      </c>
      <c r="E1815" t="str">
        <f t="shared" si="78"/>
        <v>NIT</v>
      </c>
    </row>
    <row r="1816" spans="1:5" x14ac:dyDescent="0.25">
      <c r="A1816" t="s">
        <v>2973</v>
      </c>
      <c r="B1816" t="s">
        <v>2974</v>
      </c>
      <c r="C1816" t="str">
        <f>Tabla4[[#This Row],[NIT]]</f>
        <v>06141909001018</v>
      </c>
      <c r="D1816">
        <f t="shared" si="77"/>
        <v>14</v>
      </c>
      <c r="E1816" t="str">
        <f t="shared" si="78"/>
        <v>NIT</v>
      </c>
    </row>
    <row r="1817" spans="1:5" x14ac:dyDescent="0.25">
      <c r="A1817" t="s">
        <v>2975</v>
      </c>
      <c r="B1817" t="s">
        <v>2976</v>
      </c>
      <c r="C1817" t="str">
        <f>Tabla4[[#This Row],[NIT]]</f>
        <v>06140711001024</v>
      </c>
      <c r="D1817">
        <f t="shared" si="77"/>
        <v>14</v>
      </c>
      <c r="E1817" t="str">
        <f t="shared" si="78"/>
        <v>NIT</v>
      </c>
    </row>
    <row r="1818" spans="1:5" x14ac:dyDescent="0.25">
      <c r="A1818" t="s">
        <v>2977</v>
      </c>
      <c r="B1818" t="s">
        <v>2978</v>
      </c>
      <c r="C1818" t="str">
        <f>Tabla4[[#This Row],[NIT]]</f>
        <v>06142709760012</v>
      </c>
      <c r="D1818">
        <f t="shared" si="77"/>
        <v>14</v>
      </c>
      <c r="E1818" t="str">
        <f t="shared" si="78"/>
        <v>NIT</v>
      </c>
    </row>
    <row r="1819" spans="1:5" x14ac:dyDescent="0.25">
      <c r="A1819" t="s">
        <v>1529</v>
      </c>
      <c r="B1819" t="s">
        <v>2979</v>
      </c>
      <c r="C1819" t="str">
        <f>Tabla4[[#This Row],[NIT]]</f>
        <v>06143107971090</v>
      </c>
      <c r="D1819">
        <f t="shared" si="77"/>
        <v>14</v>
      </c>
      <c r="E1819" t="str">
        <f t="shared" si="78"/>
        <v>NIT</v>
      </c>
    </row>
    <row r="1820" spans="1:5" x14ac:dyDescent="0.25">
      <c r="A1820" t="s">
        <v>2980</v>
      </c>
      <c r="B1820" t="s">
        <v>2981</v>
      </c>
      <c r="C1820" t="str">
        <f>Tabla4[[#This Row],[NIT]]</f>
        <v>06142406041060</v>
      </c>
      <c r="D1820">
        <f t="shared" si="77"/>
        <v>14</v>
      </c>
      <c r="E1820" t="str">
        <f t="shared" si="78"/>
        <v>NIT</v>
      </c>
    </row>
    <row r="1821" spans="1:5" x14ac:dyDescent="0.25">
      <c r="A1821" t="s">
        <v>2982</v>
      </c>
      <c r="B1821" t="s">
        <v>2983</v>
      </c>
      <c r="C1821" t="str">
        <f>Tabla4[[#This Row],[NIT]]</f>
        <v>06141903131017</v>
      </c>
      <c r="D1821">
        <f t="shared" si="77"/>
        <v>14</v>
      </c>
      <c r="E1821" t="str">
        <f t="shared" si="78"/>
        <v>NIT</v>
      </c>
    </row>
    <row r="1822" spans="1:5" x14ac:dyDescent="0.25">
      <c r="A1822" t="s">
        <v>2984</v>
      </c>
      <c r="B1822" t="s">
        <v>2985</v>
      </c>
      <c r="C1822" t="str">
        <f>Tabla4[[#This Row],[NIT]]</f>
        <v>06143001091015</v>
      </c>
      <c r="D1822">
        <f t="shared" si="77"/>
        <v>14</v>
      </c>
      <c r="E1822" t="str">
        <f t="shared" si="78"/>
        <v>NIT</v>
      </c>
    </row>
    <row r="1823" spans="1:5" x14ac:dyDescent="0.25">
      <c r="A1823" t="s">
        <v>2986</v>
      </c>
      <c r="B1823" t="s">
        <v>2987</v>
      </c>
      <c r="C1823" t="str">
        <f>Tabla4[[#This Row],[NIT]]</f>
        <v>06141212021010</v>
      </c>
      <c r="D1823">
        <f t="shared" si="77"/>
        <v>14</v>
      </c>
      <c r="E1823" t="str">
        <f t="shared" si="78"/>
        <v>NIT</v>
      </c>
    </row>
    <row r="1824" spans="1:5" x14ac:dyDescent="0.25">
      <c r="A1824" t="s">
        <v>2988</v>
      </c>
      <c r="B1824" t="s">
        <v>2989</v>
      </c>
      <c r="C1824" t="str">
        <f>Tabla4[[#This Row],[NIT]]</f>
        <v>06142506991065</v>
      </c>
      <c r="D1824">
        <f t="shared" si="77"/>
        <v>14</v>
      </c>
      <c r="E1824" t="str">
        <f t="shared" si="78"/>
        <v>NIT</v>
      </c>
    </row>
    <row r="1825" spans="1:5" x14ac:dyDescent="0.25">
      <c r="A1825" t="s">
        <v>2990</v>
      </c>
      <c r="B1825" t="s">
        <v>2991</v>
      </c>
      <c r="C1825" t="str">
        <f>Tabla4[[#This Row],[NIT]]</f>
        <v>06143107981044</v>
      </c>
      <c r="D1825">
        <f t="shared" si="77"/>
        <v>14</v>
      </c>
      <c r="E1825" t="str">
        <f t="shared" si="78"/>
        <v>NIT</v>
      </c>
    </row>
    <row r="1826" spans="1:5" x14ac:dyDescent="0.25">
      <c r="A1826" t="s">
        <v>2992</v>
      </c>
      <c r="B1826" t="s">
        <v>2993</v>
      </c>
      <c r="C1826" t="str">
        <f>Tabla4[[#This Row],[NIT]]</f>
        <v>06140410021038</v>
      </c>
      <c r="D1826">
        <f t="shared" si="77"/>
        <v>14</v>
      </c>
      <c r="E1826" t="str">
        <f t="shared" si="78"/>
        <v>NIT</v>
      </c>
    </row>
    <row r="1827" spans="1:5" x14ac:dyDescent="0.25">
      <c r="A1827" t="s">
        <v>2994</v>
      </c>
      <c r="B1827" t="s">
        <v>2995</v>
      </c>
      <c r="C1827" t="str">
        <f>Tabla4[[#This Row],[NIT]]</f>
        <v>06140903770017</v>
      </c>
      <c r="D1827">
        <f t="shared" si="77"/>
        <v>14</v>
      </c>
      <c r="E1827" t="str">
        <f t="shared" si="78"/>
        <v>NIT</v>
      </c>
    </row>
    <row r="1828" spans="1:5" x14ac:dyDescent="0.25">
      <c r="A1828" t="s">
        <v>2996</v>
      </c>
      <c r="B1828" t="s">
        <v>2997</v>
      </c>
      <c r="C1828" t="str">
        <f>Tabla4[[#This Row],[NIT]]</f>
        <v>10102012540021</v>
      </c>
      <c r="D1828">
        <f t="shared" si="77"/>
        <v>14</v>
      </c>
      <c r="E1828" t="str">
        <f t="shared" si="78"/>
        <v>NIT</v>
      </c>
    </row>
    <row r="1829" spans="1:5" x14ac:dyDescent="0.25">
      <c r="A1829" t="s">
        <v>2998</v>
      </c>
      <c r="B1829" t="s">
        <v>2999</v>
      </c>
      <c r="C1829" t="str">
        <f>Tabla4[[#This Row],[NIT]]</f>
        <v>12172001670020</v>
      </c>
      <c r="D1829">
        <f t="shared" si="77"/>
        <v>14</v>
      </c>
      <c r="E1829" t="str">
        <f t="shared" si="78"/>
        <v>NIT</v>
      </c>
    </row>
    <row r="1830" spans="1:5" x14ac:dyDescent="0.25">
      <c r="A1830" t="s">
        <v>3000</v>
      </c>
      <c r="B1830" t="s">
        <v>3001</v>
      </c>
      <c r="C1830" t="str">
        <f>Tabla4[[#This Row],[NIT]]</f>
        <v>05012602981017</v>
      </c>
      <c r="D1830">
        <f t="shared" si="77"/>
        <v>14</v>
      </c>
      <c r="E1830" t="str">
        <f t="shared" si="78"/>
        <v>NIT</v>
      </c>
    </row>
    <row r="1831" spans="1:5" x14ac:dyDescent="0.25">
      <c r="A1831" t="s">
        <v>3002</v>
      </c>
      <c r="B1831" t="s">
        <v>3003</v>
      </c>
      <c r="C1831" t="str">
        <f>Tabla4[[#This Row],[NIT]]</f>
        <v>06140501350010</v>
      </c>
      <c r="D1831">
        <f t="shared" si="77"/>
        <v>14</v>
      </c>
      <c r="E1831" t="str">
        <f t="shared" si="78"/>
        <v>NIT</v>
      </c>
    </row>
    <row r="1832" spans="1:5" x14ac:dyDescent="0.25">
      <c r="A1832" t="s">
        <v>3004</v>
      </c>
      <c r="B1832" t="s">
        <v>3005</v>
      </c>
      <c r="C1832" t="str">
        <f>Tabla4[[#This Row],[NIT]]</f>
        <v>06141206021050</v>
      </c>
      <c r="D1832">
        <f t="shared" si="77"/>
        <v>14</v>
      </c>
      <c r="E1832" t="str">
        <f t="shared" si="78"/>
        <v>NIT</v>
      </c>
    </row>
    <row r="1833" spans="1:5" x14ac:dyDescent="0.25">
      <c r="A1833" t="s">
        <v>3006</v>
      </c>
      <c r="B1833" t="s">
        <v>3007</v>
      </c>
      <c r="C1833" t="str">
        <f>Tabla4[[#This Row],[NIT]]</f>
        <v>01011505610013</v>
      </c>
      <c r="D1833">
        <f t="shared" si="77"/>
        <v>14</v>
      </c>
      <c r="E1833" t="str">
        <f t="shared" si="78"/>
        <v>NIT</v>
      </c>
    </row>
    <row r="1834" spans="1:5" x14ac:dyDescent="0.25">
      <c r="A1834" t="s">
        <v>3008</v>
      </c>
      <c r="B1834" t="s">
        <v>3009</v>
      </c>
      <c r="C1834" t="str">
        <f>Tabla4[[#This Row],[NIT]]</f>
        <v>06141312280039</v>
      </c>
      <c r="D1834">
        <f t="shared" si="77"/>
        <v>14</v>
      </c>
      <c r="E1834" t="str">
        <f t="shared" si="78"/>
        <v>NIT</v>
      </c>
    </row>
    <row r="1835" spans="1:5" x14ac:dyDescent="0.25">
      <c r="A1835" t="s">
        <v>3010</v>
      </c>
      <c r="B1835" t="s">
        <v>3011</v>
      </c>
      <c r="C1835" t="str">
        <f>Tabla4[[#This Row],[NIT]]</f>
        <v>06142308041043</v>
      </c>
      <c r="D1835">
        <f t="shared" si="77"/>
        <v>14</v>
      </c>
      <c r="E1835" t="str">
        <f t="shared" si="78"/>
        <v>NIT</v>
      </c>
    </row>
    <row r="1836" spans="1:5" x14ac:dyDescent="0.25">
      <c r="A1836" t="s">
        <v>3012</v>
      </c>
      <c r="B1836" t="s">
        <v>3013</v>
      </c>
      <c r="C1836" t="str">
        <f>Tabla4[[#This Row],[NIT]]</f>
        <v>06140401001016</v>
      </c>
      <c r="D1836">
        <f t="shared" ref="D1836:D1899" si="79">LEN(C1836)</f>
        <v>14</v>
      </c>
      <c r="E1836" t="str">
        <f t="shared" si="78"/>
        <v>NIT</v>
      </c>
    </row>
    <row r="1837" spans="1:5" x14ac:dyDescent="0.25">
      <c r="A1837" t="s">
        <v>3014</v>
      </c>
      <c r="B1837" t="s">
        <v>3015</v>
      </c>
      <c r="C1837" t="str">
        <f>Tabla4[[#This Row],[NIT]]</f>
        <v>05110902941019</v>
      </c>
      <c r="D1837">
        <f t="shared" si="79"/>
        <v>14</v>
      </c>
      <c r="E1837" t="str">
        <f t="shared" ref="E1837:E1900" si="80">IF(D1837=14,"NIT",IF(D1837=9,"DUI"," "))</f>
        <v>NIT</v>
      </c>
    </row>
    <row r="1838" spans="1:5" x14ac:dyDescent="0.25">
      <c r="A1838" t="s">
        <v>3016</v>
      </c>
      <c r="B1838" t="s">
        <v>3017</v>
      </c>
      <c r="C1838" t="str">
        <f>Tabla4[[#This Row],[NIT]]</f>
        <v>06140210071081</v>
      </c>
      <c r="D1838">
        <f t="shared" si="79"/>
        <v>14</v>
      </c>
      <c r="E1838" t="str">
        <f t="shared" si="80"/>
        <v>NIT</v>
      </c>
    </row>
    <row r="1839" spans="1:5" x14ac:dyDescent="0.25">
      <c r="A1839" t="s">
        <v>3018</v>
      </c>
      <c r="B1839" t="s">
        <v>3019</v>
      </c>
      <c r="C1839" t="str">
        <f>Tabla4[[#This Row],[NIT]]</f>
        <v>06140408101016</v>
      </c>
      <c r="D1839">
        <f t="shared" si="79"/>
        <v>14</v>
      </c>
      <c r="E1839" t="str">
        <f t="shared" si="80"/>
        <v>NIT</v>
      </c>
    </row>
    <row r="1840" spans="1:5" x14ac:dyDescent="0.25">
      <c r="A1840" t="s">
        <v>3020</v>
      </c>
      <c r="B1840" t="s">
        <v>3021</v>
      </c>
      <c r="C1840" t="str">
        <f>Tabla4[[#This Row],[NIT]]</f>
        <v>06142308901026</v>
      </c>
      <c r="D1840">
        <f t="shared" si="79"/>
        <v>14</v>
      </c>
      <c r="E1840" t="str">
        <f t="shared" si="80"/>
        <v>NIT</v>
      </c>
    </row>
    <row r="1841" spans="1:5" x14ac:dyDescent="0.25">
      <c r="A1841" t="s">
        <v>3022</v>
      </c>
      <c r="B1841" t="s">
        <v>3023</v>
      </c>
      <c r="C1841" t="str">
        <f>Tabla4[[#This Row],[NIT]]</f>
        <v>06142910111028</v>
      </c>
      <c r="D1841">
        <f t="shared" si="79"/>
        <v>14</v>
      </c>
      <c r="E1841" t="str">
        <f t="shared" si="80"/>
        <v>NIT</v>
      </c>
    </row>
    <row r="1842" spans="1:5" x14ac:dyDescent="0.25">
      <c r="A1842" t="s">
        <v>3024</v>
      </c>
      <c r="B1842" t="s">
        <v>3025</v>
      </c>
      <c r="C1842" t="str">
        <f>Tabla4[[#This Row],[NIT]]</f>
        <v>06143009811017</v>
      </c>
      <c r="D1842">
        <f t="shared" si="79"/>
        <v>14</v>
      </c>
      <c r="E1842" t="str">
        <f t="shared" si="80"/>
        <v>NIT</v>
      </c>
    </row>
    <row r="1843" spans="1:5" x14ac:dyDescent="0.25">
      <c r="A1843" t="s">
        <v>3026</v>
      </c>
      <c r="B1843" t="s">
        <v>3027</v>
      </c>
      <c r="C1843" t="str">
        <f>Tabla4[[#This Row],[NIT]]</f>
        <v>06141004121079</v>
      </c>
      <c r="D1843">
        <f t="shared" si="79"/>
        <v>14</v>
      </c>
      <c r="E1843" t="str">
        <f t="shared" si="80"/>
        <v>NIT</v>
      </c>
    </row>
    <row r="1844" spans="1:5" x14ac:dyDescent="0.25">
      <c r="A1844" t="s">
        <v>3028</v>
      </c>
      <c r="B1844" t="s">
        <v>3029</v>
      </c>
      <c r="C1844" t="str">
        <f>Tabla4[[#This Row],[NIT]]</f>
        <v>06141310111028</v>
      </c>
      <c r="D1844">
        <f t="shared" si="79"/>
        <v>14</v>
      </c>
      <c r="E1844" t="str">
        <f t="shared" si="80"/>
        <v>NIT</v>
      </c>
    </row>
    <row r="1845" spans="1:5" x14ac:dyDescent="0.25">
      <c r="A1845" t="s">
        <v>3030</v>
      </c>
      <c r="B1845" t="s">
        <v>3031</v>
      </c>
      <c r="C1845" t="str">
        <f>Tabla4[[#This Row],[NIT]]</f>
        <v>06141801011025</v>
      </c>
      <c r="D1845">
        <f t="shared" si="79"/>
        <v>14</v>
      </c>
      <c r="E1845" t="str">
        <f t="shared" si="80"/>
        <v>NIT</v>
      </c>
    </row>
    <row r="1846" spans="1:5" x14ac:dyDescent="0.25">
      <c r="A1846" t="s">
        <v>3032</v>
      </c>
      <c r="B1846" t="s">
        <v>3033</v>
      </c>
      <c r="C1846" t="str">
        <f>Tabla4[[#This Row],[NIT]]</f>
        <v>11230601550014</v>
      </c>
      <c r="D1846">
        <f t="shared" si="79"/>
        <v>14</v>
      </c>
      <c r="E1846" t="str">
        <f t="shared" si="80"/>
        <v>NIT</v>
      </c>
    </row>
    <row r="1847" spans="1:5" x14ac:dyDescent="0.25">
      <c r="A1847" t="s">
        <v>3034</v>
      </c>
      <c r="B1847" t="s">
        <v>3035</v>
      </c>
      <c r="C1847" t="str">
        <f>Tabla4[[#This Row],[NIT]]</f>
        <v>06142407071086</v>
      </c>
      <c r="D1847">
        <f t="shared" si="79"/>
        <v>14</v>
      </c>
      <c r="E1847" t="str">
        <f t="shared" si="80"/>
        <v>NIT</v>
      </c>
    </row>
    <row r="1848" spans="1:5" x14ac:dyDescent="0.25">
      <c r="A1848" t="s">
        <v>1558</v>
      </c>
      <c r="B1848" t="s">
        <v>3036</v>
      </c>
      <c r="C1848" t="str">
        <f>Tabla4[[#This Row],[NIT]]</f>
        <v>05120305630027</v>
      </c>
      <c r="D1848">
        <f t="shared" si="79"/>
        <v>14</v>
      </c>
      <c r="E1848" t="str">
        <f t="shared" si="80"/>
        <v>NIT</v>
      </c>
    </row>
    <row r="1849" spans="1:5" x14ac:dyDescent="0.25">
      <c r="A1849" t="s">
        <v>3037</v>
      </c>
      <c r="B1849" t="s">
        <v>3038</v>
      </c>
      <c r="C1849" t="str">
        <f>Tabla4[[#This Row],[NIT]]</f>
        <v>06141807121035</v>
      </c>
      <c r="D1849">
        <f t="shared" si="79"/>
        <v>14</v>
      </c>
      <c r="E1849" t="str">
        <f t="shared" si="80"/>
        <v>NIT</v>
      </c>
    </row>
    <row r="1850" spans="1:5" x14ac:dyDescent="0.25">
      <c r="A1850" t="s">
        <v>3039</v>
      </c>
      <c r="B1850" t="s">
        <v>3040</v>
      </c>
      <c r="C1850" t="str">
        <f>Tabla4[[#This Row],[NIT]]</f>
        <v>93630506071010</v>
      </c>
      <c r="D1850">
        <f t="shared" si="79"/>
        <v>14</v>
      </c>
      <c r="E1850" t="str">
        <f t="shared" si="80"/>
        <v>NIT</v>
      </c>
    </row>
    <row r="1851" spans="1:5" x14ac:dyDescent="0.25">
      <c r="A1851" t="s">
        <v>3041</v>
      </c>
      <c r="B1851" t="s">
        <v>3042</v>
      </c>
      <c r="C1851" t="str">
        <f>Tabla4[[#This Row],[NIT]]</f>
        <v>06143105760017</v>
      </c>
      <c r="D1851">
        <f t="shared" si="79"/>
        <v>14</v>
      </c>
      <c r="E1851" t="str">
        <f t="shared" si="80"/>
        <v>NIT</v>
      </c>
    </row>
    <row r="1852" spans="1:5" x14ac:dyDescent="0.25">
      <c r="A1852" t="s">
        <v>3043</v>
      </c>
      <c r="B1852" t="s">
        <v>3044</v>
      </c>
      <c r="C1852" t="str">
        <f>Tabla4[[#This Row],[NIT]]</f>
        <v>06142203911042</v>
      </c>
      <c r="D1852">
        <f t="shared" si="79"/>
        <v>14</v>
      </c>
      <c r="E1852" t="str">
        <f t="shared" si="80"/>
        <v>NIT</v>
      </c>
    </row>
    <row r="1853" spans="1:5" x14ac:dyDescent="0.25">
      <c r="A1853" t="s">
        <v>3045</v>
      </c>
      <c r="B1853" t="s">
        <v>3046</v>
      </c>
      <c r="C1853" t="str">
        <f>Tabla4[[#This Row],[NIT]]</f>
        <v>06142411001068</v>
      </c>
      <c r="D1853">
        <f t="shared" si="79"/>
        <v>14</v>
      </c>
      <c r="E1853" t="str">
        <f t="shared" si="80"/>
        <v>NIT</v>
      </c>
    </row>
    <row r="1854" spans="1:5" x14ac:dyDescent="0.25">
      <c r="A1854" t="s">
        <v>3047</v>
      </c>
      <c r="B1854" t="s">
        <v>3048</v>
      </c>
      <c r="C1854" t="str">
        <f>Tabla4[[#This Row],[NIT]]</f>
        <v>06142603011113</v>
      </c>
      <c r="D1854">
        <f t="shared" si="79"/>
        <v>14</v>
      </c>
      <c r="E1854" t="str">
        <f t="shared" si="80"/>
        <v>NIT</v>
      </c>
    </row>
    <row r="1855" spans="1:5" x14ac:dyDescent="0.25">
      <c r="A1855" t="s">
        <v>3049</v>
      </c>
      <c r="B1855" t="s">
        <v>3050</v>
      </c>
      <c r="C1855" t="str">
        <f>Tabla4[[#This Row],[NIT]]</f>
        <v>11021112671012</v>
      </c>
      <c r="D1855">
        <f t="shared" si="79"/>
        <v>14</v>
      </c>
      <c r="E1855" t="str">
        <f t="shared" si="80"/>
        <v>NIT</v>
      </c>
    </row>
    <row r="1856" spans="1:5" x14ac:dyDescent="0.25">
      <c r="A1856" t="s">
        <v>3051</v>
      </c>
      <c r="B1856" t="s">
        <v>3052</v>
      </c>
      <c r="C1856" t="str">
        <f>Tabla4[[#This Row],[NIT]]</f>
        <v>06142703780037</v>
      </c>
      <c r="D1856">
        <f t="shared" si="79"/>
        <v>14</v>
      </c>
      <c r="E1856" t="str">
        <f t="shared" si="80"/>
        <v>NIT</v>
      </c>
    </row>
    <row r="1857" spans="1:5" x14ac:dyDescent="0.25">
      <c r="A1857" t="s">
        <v>3053</v>
      </c>
      <c r="B1857" t="s">
        <v>3054</v>
      </c>
      <c r="C1857" t="str">
        <f>Tabla4[[#This Row],[NIT]]</f>
        <v>06141309941025</v>
      </c>
      <c r="D1857">
        <f t="shared" si="79"/>
        <v>14</v>
      </c>
      <c r="E1857" t="str">
        <f t="shared" si="80"/>
        <v>NIT</v>
      </c>
    </row>
    <row r="1858" spans="1:5" x14ac:dyDescent="0.25">
      <c r="A1858" t="s">
        <v>3055</v>
      </c>
      <c r="B1858" t="s">
        <v>3056</v>
      </c>
      <c r="C1858" t="str">
        <f>Tabla4[[#This Row],[NIT]]</f>
        <v>06142303951084</v>
      </c>
      <c r="D1858">
        <f t="shared" si="79"/>
        <v>14</v>
      </c>
      <c r="E1858" t="str">
        <f t="shared" si="80"/>
        <v>NIT</v>
      </c>
    </row>
    <row r="1859" spans="1:5" x14ac:dyDescent="0.25">
      <c r="A1859" t="s">
        <v>3057</v>
      </c>
      <c r="B1859" t="s">
        <v>3058</v>
      </c>
      <c r="C1859" t="str">
        <f>Tabla4[[#This Row],[NIT]]</f>
        <v>02102312560026</v>
      </c>
      <c r="D1859">
        <f t="shared" si="79"/>
        <v>14</v>
      </c>
      <c r="E1859" t="str">
        <f t="shared" si="80"/>
        <v>NIT</v>
      </c>
    </row>
    <row r="1860" spans="1:5" x14ac:dyDescent="0.25">
      <c r="A1860" t="s">
        <v>3059</v>
      </c>
      <c r="B1860" t="s">
        <v>3060</v>
      </c>
      <c r="C1860" t="str">
        <f>Tabla4[[#This Row],[NIT]]</f>
        <v>06140707041020</v>
      </c>
      <c r="D1860">
        <f t="shared" si="79"/>
        <v>14</v>
      </c>
      <c r="E1860" t="str">
        <f t="shared" si="80"/>
        <v>NIT</v>
      </c>
    </row>
    <row r="1861" spans="1:5" x14ac:dyDescent="0.25">
      <c r="A1861" t="s">
        <v>3061</v>
      </c>
      <c r="B1861" t="s">
        <v>3062</v>
      </c>
      <c r="C1861" t="str">
        <f>Tabla4[[#This Row],[NIT]]</f>
        <v>94832909941010</v>
      </c>
      <c r="D1861">
        <f t="shared" si="79"/>
        <v>14</v>
      </c>
      <c r="E1861" t="str">
        <f t="shared" si="80"/>
        <v>NIT</v>
      </c>
    </row>
    <row r="1862" spans="1:5" x14ac:dyDescent="0.25">
      <c r="A1862" t="s">
        <v>3063</v>
      </c>
      <c r="B1862" t="s">
        <v>3064</v>
      </c>
      <c r="C1862" t="str">
        <f>Tabla4[[#This Row],[NIT]]</f>
        <v>06141811710015</v>
      </c>
      <c r="D1862">
        <f t="shared" si="79"/>
        <v>14</v>
      </c>
      <c r="E1862" t="str">
        <f t="shared" si="80"/>
        <v>NIT</v>
      </c>
    </row>
    <row r="1863" spans="1:5" x14ac:dyDescent="0.25">
      <c r="A1863" t="s">
        <v>3065</v>
      </c>
      <c r="B1863" t="s">
        <v>3066</v>
      </c>
      <c r="C1863" t="str">
        <f>Tabla4[[#This Row],[NIT]]</f>
        <v>06140412951091</v>
      </c>
      <c r="D1863">
        <f t="shared" si="79"/>
        <v>14</v>
      </c>
      <c r="E1863" t="str">
        <f t="shared" si="80"/>
        <v>NIT</v>
      </c>
    </row>
    <row r="1864" spans="1:5" x14ac:dyDescent="0.25">
      <c r="A1864" t="s">
        <v>3067</v>
      </c>
      <c r="B1864" t="s">
        <v>3068</v>
      </c>
      <c r="C1864" t="str">
        <f>Tabla4[[#This Row],[NIT]]</f>
        <v>06140909921072</v>
      </c>
      <c r="D1864">
        <f t="shared" si="79"/>
        <v>14</v>
      </c>
      <c r="E1864" t="str">
        <f t="shared" si="80"/>
        <v>NIT</v>
      </c>
    </row>
    <row r="1865" spans="1:5" x14ac:dyDescent="0.25">
      <c r="A1865" t="s">
        <v>3069</v>
      </c>
      <c r="B1865" t="s">
        <v>3070</v>
      </c>
      <c r="C1865" t="str">
        <f>Tabla4[[#This Row],[NIT]]</f>
        <v>06142008660025</v>
      </c>
      <c r="D1865">
        <f t="shared" si="79"/>
        <v>14</v>
      </c>
      <c r="E1865" t="str">
        <f t="shared" si="80"/>
        <v>NIT</v>
      </c>
    </row>
    <row r="1866" spans="1:5" x14ac:dyDescent="0.25">
      <c r="A1866" t="s">
        <v>3071</v>
      </c>
      <c r="B1866" t="s">
        <v>3072</v>
      </c>
      <c r="C1866" t="str">
        <f>Tabla4[[#This Row],[NIT]]</f>
        <v>06142907051022</v>
      </c>
      <c r="D1866">
        <f t="shared" si="79"/>
        <v>14</v>
      </c>
      <c r="E1866" t="str">
        <f t="shared" si="80"/>
        <v>NIT</v>
      </c>
    </row>
    <row r="1867" spans="1:5" x14ac:dyDescent="0.25">
      <c r="A1867" t="s">
        <v>3073</v>
      </c>
      <c r="B1867" t="s">
        <v>3074</v>
      </c>
      <c r="C1867" t="str">
        <f>Tabla4[[#This Row],[NIT]]</f>
        <v>05112605141022</v>
      </c>
      <c r="D1867">
        <f t="shared" si="79"/>
        <v>14</v>
      </c>
      <c r="E1867" t="str">
        <f t="shared" si="80"/>
        <v>NIT</v>
      </c>
    </row>
    <row r="1868" spans="1:5" x14ac:dyDescent="0.25">
      <c r="A1868" t="s">
        <v>3075</v>
      </c>
      <c r="B1868" t="s">
        <v>3076</v>
      </c>
      <c r="C1868" t="str">
        <f>Tabla4[[#This Row],[NIT]]</f>
        <v>06141603991030</v>
      </c>
      <c r="D1868">
        <f t="shared" si="79"/>
        <v>14</v>
      </c>
      <c r="E1868" t="str">
        <f t="shared" si="80"/>
        <v>NIT</v>
      </c>
    </row>
    <row r="1869" spans="1:5" x14ac:dyDescent="0.25">
      <c r="A1869" t="s">
        <v>3077</v>
      </c>
      <c r="B1869" t="s">
        <v>3078</v>
      </c>
      <c r="C1869" t="str">
        <f>Tabla4[[#This Row],[NIT]]</f>
        <v>06143105911049</v>
      </c>
      <c r="D1869">
        <f t="shared" si="79"/>
        <v>14</v>
      </c>
      <c r="E1869" t="str">
        <f t="shared" si="80"/>
        <v>NIT</v>
      </c>
    </row>
    <row r="1870" spans="1:5" x14ac:dyDescent="0.25">
      <c r="A1870" t="s">
        <v>3079</v>
      </c>
      <c r="B1870" t="s">
        <v>3080</v>
      </c>
      <c r="C1870" t="str">
        <f>Tabla4[[#This Row],[NIT]]</f>
        <v>06140609101022</v>
      </c>
      <c r="D1870">
        <f t="shared" si="79"/>
        <v>14</v>
      </c>
      <c r="E1870" t="str">
        <f t="shared" si="80"/>
        <v>NIT</v>
      </c>
    </row>
    <row r="1871" spans="1:5" x14ac:dyDescent="0.25">
      <c r="A1871" t="s">
        <v>3081</v>
      </c>
      <c r="B1871" t="s">
        <v>3082</v>
      </c>
      <c r="C1871" t="str">
        <f>Tabla4[[#This Row],[NIT]]</f>
        <v>06140605971014</v>
      </c>
      <c r="D1871">
        <f t="shared" si="79"/>
        <v>14</v>
      </c>
      <c r="E1871" t="str">
        <f t="shared" si="80"/>
        <v>NIT</v>
      </c>
    </row>
    <row r="1872" spans="1:5" x14ac:dyDescent="0.25">
      <c r="A1872" t="s">
        <v>3083</v>
      </c>
      <c r="B1872" t="s">
        <v>3084</v>
      </c>
      <c r="C1872" t="str">
        <f>Tabla4[[#This Row],[NIT]]</f>
        <v>06142108071037</v>
      </c>
      <c r="D1872">
        <f t="shared" si="79"/>
        <v>14</v>
      </c>
      <c r="E1872" t="str">
        <f t="shared" si="80"/>
        <v>NIT</v>
      </c>
    </row>
    <row r="1873" spans="1:5" x14ac:dyDescent="0.25">
      <c r="A1873" t="s">
        <v>3085</v>
      </c>
      <c r="B1873" t="s">
        <v>3086</v>
      </c>
      <c r="C1873" t="str">
        <f>Tabla4[[#This Row],[NIT]]</f>
        <v>06142301780018</v>
      </c>
      <c r="D1873">
        <f t="shared" si="79"/>
        <v>14</v>
      </c>
      <c r="E1873" t="str">
        <f t="shared" si="80"/>
        <v>NIT</v>
      </c>
    </row>
    <row r="1874" spans="1:5" x14ac:dyDescent="0.25">
      <c r="A1874" t="s">
        <v>3087</v>
      </c>
      <c r="B1874" t="s">
        <v>3088</v>
      </c>
      <c r="C1874" t="str">
        <f>Tabla4[[#This Row],[NIT]]</f>
        <v>06141704670022</v>
      </c>
      <c r="D1874">
        <f t="shared" si="79"/>
        <v>14</v>
      </c>
      <c r="E1874" t="str">
        <f t="shared" si="80"/>
        <v>NIT</v>
      </c>
    </row>
    <row r="1875" spans="1:5" x14ac:dyDescent="0.25">
      <c r="A1875" t="s">
        <v>3089</v>
      </c>
      <c r="B1875" t="s">
        <v>3090</v>
      </c>
      <c r="C1875" t="str">
        <f>Tabla4[[#This Row],[NIT]]</f>
        <v>06141606161047</v>
      </c>
      <c r="D1875">
        <f t="shared" si="79"/>
        <v>14</v>
      </c>
      <c r="E1875" t="str">
        <f t="shared" si="80"/>
        <v>NIT</v>
      </c>
    </row>
    <row r="1876" spans="1:5" x14ac:dyDescent="0.25">
      <c r="A1876" t="s">
        <v>3091</v>
      </c>
      <c r="B1876" t="s">
        <v>3092</v>
      </c>
      <c r="C1876" t="str">
        <f>Tabla4[[#This Row],[NIT]]</f>
        <v>06141902730011</v>
      </c>
      <c r="D1876">
        <f t="shared" si="79"/>
        <v>14</v>
      </c>
      <c r="E1876" t="str">
        <f t="shared" si="80"/>
        <v>NIT</v>
      </c>
    </row>
    <row r="1877" spans="1:5" x14ac:dyDescent="0.25">
      <c r="A1877" t="s">
        <v>3093</v>
      </c>
      <c r="B1877" t="s">
        <v>3094</v>
      </c>
      <c r="C1877" t="str">
        <f>Tabla4[[#This Row],[NIT]]</f>
        <v>06142101931049</v>
      </c>
      <c r="D1877">
        <f t="shared" si="79"/>
        <v>14</v>
      </c>
      <c r="E1877" t="str">
        <f t="shared" si="80"/>
        <v>NIT</v>
      </c>
    </row>
    <row r="1878" spans="1:5" x14ac:dyDescent="0.25">
      <c r="A1878" t="s">
        <v>3095</v>
      </c>
      <c r="B1878" t="s">
        <v>3096</v>
      </c>
      <c r="C1878" t="str">
        <f>Tabla4[[#This Row],[NIT]]</f>
        <v>06143112690013</v>
      </c>
      <c r="D1878">
        <f t="shared" si="79"/>
        <v>14</v>
      </c>
      <c r="E1878" t="str">
        <f t="shared" si="80"/>
        <v>NIT</v>
      </c>
    </row>
    <row r="1879" spans="1:5" x14ac:dyDescent="0.25">
      <c r="A1879" t="s">
        <v>3097</v>
      </c>
      <c r="B1879" t="s">
        <v>3098</v>
      </c>
      <c r="C1879" t="str">
        <f>Tabla4[[#This Row],[NIT]]</f>
        <v>06142006670015</v>
      </c>
      <c r="D1879">
        <f t="shared" si="79"/>
        <v>14</v>
      </c>
      <c r="E1879" t="str">
        <f t="shared" si="80"/>
        <v>NIT</v>
      </c>
    </row>
    <row r="1880" spans="1:5" x14ac:dyDescent="0.25">
      <c r="A1880" t="s">
        <v>3099</v>
      </c>
      <c r="B1880" t="s">
        <v>3100</v>
      </c>
      <c r="C1880" t="str">
        <f>Tabla4[[#This Row],[NIT]]</f>
        <v>06142209580021</v>
      </c>
      <c r="D1880">
        <f t="shared" si="79"/>
        <v>14</v>
      </c>
      <c r="E1880" t="str">
        <f t="shared" si="80"/>
        <v>NIT</v>
      </c>
    </row>
    <row r="1881" spans="1:5" x14ac:dyDescent="0.25">
      <c r="A1881" t="s">
        <v>3101</v>
      </c>
      <c r="B1881" t="s">
        <v>3102</v>
      </c>
      <c r="C1881" t="str">
        <f>Tabla4[[#This Row],[NIT]]</f>
        <v>06141011780023</v>
      </c>
      <c r="D1881">
        <f t="shared" si="79"/>
        <v>14</v>
      </c>
      <c r="E1881" t="str">
        <f t="shared" si="80"/>
        <v>NIT</v>
      </c>
    </row>
    <row r="1882" spans="1:5" x14ac:dyDescent="0.25">
      <c r="A1882" t="s">
        <v>3103</v>
      </c>
      <c r="B1882" t="s">
        <v>3104</v>
      </c>
      <c r="C1882" t="str">
        <f>Tabla4[[#This Row],[NIT]]</f>
        <v>06141210830014</v>
      </c>
      <c r="D1882">
        <f t="shared" si="79"/>
        <v>14</v>
      </c>
      <c r="E1882" t="str">
        <f t="shared" si="80"/>
        <v>NIT</v>
      </c>
    </row>
    <row r="1883" spans="1:5" x14ac:dyDescent="0.25">
      <c r="A1883" t="s">
        <v>333</v>
      </c>
      <c r="B1883" t="s">
        <v>3105</v>
      </c>
      <c r="C1883" t="str">
        <f>Tabla4[[#This Row],[NIT]]</f>
        <v>06140607941015</v>
      </c>
      <c r="D1883">
        <f t="shared" si="79"/>
        <v>14</v>
      </c>
      <c r="E1883" t="str">
        <f t="shared" si="80"/>
        <v>NIT</v>
      </c>
    </row>
    <row r="1884" spans="1:5" x14ac:dyDescent="0.25">
      <c r="A1884" t="s">
        <v>3106</v>
      </c>
      <c r="B1884" t="s">
        <v>3107</v>
      </c>
      <c r="C1884" t="str">
        <f>Tabla4[[#This Row],[NIT]]</f>
        <v>06140310061067</v>
      </c>
      <c r="D1884">
        <f t="shared" si="79"/>
        <v>14</v>
      </c>
      <c r="E1884" t="str">
        <f t="shared" si="80"/>
        <v>NIT</v>
      </c>
    </row>
    <row r="1885" spans="1:5" x14ac:dyDescent="0.25">
      <c r="A1885" t="s">
        <v>3108</v>
      </c>
      <c r="B1885" t="s">
        <v>3109</v>
      </c>
      <c r="C1885" t="str">
        <f>Tabla4[[#This Row],[NIT]]</f>
        <v>06140907141029</v>
      </c>
      <c r="D1885">
        <f t="shared" si="79"/>
        <v>14</v>
      </c>
      <c r="E1885" t="str">
        <f t="shared" si="80"/>
        <v>NIT</v>
      </c>
    </row>
    <row r="1886" spans="1:5" x14ac:dyDescent="0.25">
      <c r="A1886" t="s">
        <v>254</v>
      </c>
      <c r="B1886" t="s">
        <v>3110</v>
      </c>
      <c r="C1886" t="str">
        <f>Tabla4[[#This Row],[NIT]]</f>
        <v>06141504911068</v>
      </c>
      <c r="D1886">
        <f t="shared" si="79"/>
        <v>14</v>
      </c>
      <c r="E1886" t="str">
        <f t="shared" si="80"/>
        <v>NIT</v>
      </c>
    </row>
    <row r="1887" spans="1:5" x14ac:dyDescent="0.25">
      <c r="A1887" t="s">
        <v>3111</v>
      </c>
      <c r="B1887" t="s">
        <v>3112</v>
      </c>
      <c r="C1887" t="str">
        <f>Tabla4[[#This Row],[NIT]]</f>
        <v>06142810091011</v>
      </c>
      <c r="D1887">
        <f t="shared" si="79"/>
        <v>14</v>
      </c>
      <c r="E1887" t="str">
        <f t="shared" si="80"/>
        <v>NIT</v>
      </c>
    </row>
    <row r="1888" spans="1:5" x14ac:dyDescent="0.25">
      <c r="A1888" t="s">
        <v>3113</v>
      </c>
      <c r="B1888" t="s">
        <v>3114</v>
      </c>
      <c r="C1888" t="str">
        <f>Tabla4[[#This Row],[NIT]]</f>
        <v>06140109590020</v>
      </c>
      <c r="D1888">
        <f t="shared" si="79"/>
        <v>14</v>
      </c>
      <c r="E1888" t="str">
        <f t="shared" si="80"/>
        <v>NIT</v>
      </c>
    </row>
    <row r="1889" spans="1:5" x14ac:dyDescent="0.25">
      <c r="A1889" t="s">
        <v>3115</v>
      </c>
      <c r="B1889" t="s">
        <v>3116</v>
      </c>
      <c r="C1889" t="str">
        <f>Tabla4[[#This Row],[NIT]]</f>
        <v>06141906971075</v>
      </c>
      <c r="D1889">
        <f t="shared" si="79"/>
        <v>14</v>
      </c>
      <c r="E1889" t="str">
        <f t="shared" si="80"/>
        <v>NIT</v>
      </c>
    </row>
    <row r="1890" spans="1:5" x14ac:dyDescent="0.25">
      <c r="A1890" t="s">
        <v>3117</v>
      </c>
      <c r="B1890" t="s">
        <v>3118</v>
      </c>
      <c r="C1890" t="str">
        <f>Tabla4[[#This Row],[NIT]]</f>
        <v>94502707600011</v>
      </c>
      <c r="D1890">
        <f t="shared" si="79"/>
        <v>14</v>
      </c>
      <c r="E1890" t="str">
        <f t="shared" si="80"/>
        <v>NIT</v>
      </c>
    </row>
    <row r="1891" spans="1:5" x14ac:dyDescent="0.25">
      <c r="A1891" t="s">
        <v>3119</v>
      </c>
      <c r="B1891" t="s">
        <v>3120</v>
      </c>
      <c r="C1891" t="str">
        <f>Tabla4[[#This Row],[NIT]]</f>
        <v>06140409001015</v>
      </c>
      <c r="D1891">
        <f t="shared" si="79"/>
        <v>14</v>
      </c>
      <c r="E1891" t="str">
        <f t="shared" si="80"/>
        <v>NIT</v>
      </c>
    </row>
    <row r="1892" spans="1:5" x14ac:dyDescent="0.25">
      <c r="A1892" t="s">
        <v>3121</v>
      </c>
      <c r="B1892" t="s">
        <v>3122</v>
      </c>
      <c r="C1892" t="str">
        <f>Tabla4[[#This Row],[NIT]]</f>
        <v>06141205081024</v>
      </c>
      <c r="D1892">
        <f t="shared" si="79"/>
        <v>14</v>
      </c>
      <c r="E1892" t="str">
        <f t="shared" si="80"/>
        <v>NIT</v>
      </c>
    </row>
    <row r="1893" spans="1:5" x14ac:dyDescent="0.25">
      <c r="A1893" t="s">
        <v>3123</v>
      </c>
      <c r="B1893" t="s">
        <v>3124</v>
      </c>
      <c r="C1893" t="str">
        <f>Tabla4[[#This Row],[NIT]]</f>
        <v>06141606091057</v>
      </c>
      <c r="D1893">
        <f t="shared" si="79"/>
        <v>14</v>
      </c>
      <c r="E1893" t="str">
        <f t="shared" si="80"/>
        <v>NIT</v>
      </c>
    </row>
    <row r="1894" spans="1:5" x14ac:dyDescent="0.25">
      <c r="A1894" t="s">
        <v>3125</v>
      </c>
      <c r="B1894" t="s">
        <v>3126</v>
      </c>
      <c r="C1894" t="str">
        <f>Tabla4[[#This Row],[NIT]]</f>
        <v>06140703911011</v>
      </c>
      <c r="D1894">
        <f t="shared" si="79"/>
        <v>14</v>
      </c>
      <c r="E1894" t="str">
        <f t="shared" si="80"/>
        <v>NIT</v>
      </c>
    </row>
    <row r="1895" spans="1:5" x14ac:dyDescent="0.25">
      <c r="A1895" t="s">
        <v>3127</v>
      </c>
      <c r="B1895" t="s">
        <v>3128</v>
      </c>
      <c r="C1895" t="str">
        <f>Tabla4[[#This Row],[NIT]]</f>
        <v>06143101550077</v>
      </c>
      <c r="D1895">
        <f t="shared" si="79"/>
        <v>14</v>
      </c>
      <c r="E1895" t="str">
        <f t="shared" si="80"/>
        <v>NIT</v>
      </c>
    </row>
    <row r="1896" spans="1:5" x14ac:dyDescent="0.25">
      <c r="A1896" t="s">
        <v>3129</v>
      </c>
      <c r="B1896" t="s">
        <v>3130</v>
      </c>
      <c r="C1896" t="str">
        <f>Tabla4[[#This Row],[NIT]]</f>
        <v>06141206091015</v>
      </c>
      <c r="D1896">
        <f t="shared" si="79"/>
        <v>14</v>
      </c>
      <c r="E1896" t="str">
        <f t="shared" si="80"/>
        <v>NIT</v>
      </c>
    </row>
    <row r="1897" spans="1:5" x14ac:dyDescent="0.25">
      <c r="A1897" t="s">
        <v>3131</v>
      </c>
      <c r="B1897" t="s">
        <v>3132</v>
      </c>
      <c r="C1897" t="str">
        <f>Tabla4[[#This Row],[NIT]]</f>
        <v>94832507991010</v>
      </c>
      <c r="D1897">
        <f t="shared" si="79"/>
        <v>14</v>
      </c>
      <c r="E1897" t="str">
        <f t="shared" si="80"/>
        <v>NIT</v>
      </c>
    </row>
    <row r="1898" spans="1:5" x14ac:dyDescent="0.25">
      <c r="A1898" t="s">
        <v>3133</v>
      </c>
      <c r="B1898" t="s">
        <v>3134</v>
      </c>
      <c r="C1898" t="str">
        <f>Tabla4[[#This Row],[NIT]]</f>
        <v>06140803830016</v>
      </c>
      <c r="D1898">
        <f t="shared" si="79"/>
        <v>14</v>
      </c>
      <c r="E1898" t="str">
        <f t="shared" si="80"/>
        <v>NIT</v>
      </c>
    </row>
    <row r="1899" spans="1:5" x14ac:dyDescent="0.25">
      <c r="A1899" t="s">
        <v>3135</v>
      </c>
      <c r="B1899" t="s">
        <v>3136</v>
      </c>
      <c r="C1899" t="str">
        <f>Tabla4[[#This Row],[NIT]]</f>
        <v>06141203041017</v>
      </c>
      <c r="D1899">
        <f t="shared" si="79"/>
        <v>14</v>
      </c>
      <c r="E1899" t="str">
        <f t="shared" si="80"/>
        <v>NIT</v>
      </c>
    </row>
    <row r="1900" spans="1:5" x14ac:dyDescent="0.25">
      <c r="A1900" t="s">
        <v>3137</v>
      </c>
      <c r="B1900" t="s">
        <v>3138</v>
      </c>
      <c r="C1900" t="str">
        <f>Tabla4[[#This Row],[NIT]]</f>
        <v>06140202620015</v>
      </c>
      <c r="D1900">
        <f t="shared" ref="D1900:D1963" si="81">LEN(C1900)</f>
        <v>14</v>
      </c>
      <c r="E1900" t="str">
        <f t="shared" si="80"/>
        <v>NIT</v>
      </c>
    </row>
    <row r="1901" spans="1:5" x14ac:dyDescent="0.25">
      <c r="A1901" t="s">
        <v>3139</v>
      </c>
      <c r="B1901" t="s">
        <v>3140</v>
      </c>
      <c r="C1901" t="str">
        <f>Tabla4[[#This Row],[NIT]]</f>
        <v>02102603710016</v>
      </c>
      <c r="D1901">
        <f t="shared" si="81"/>
        <v>14</v>
      </c>
      <c r="E1901" t="str">
        <f t="shared" ref="E1901:E1964" si="82">IF(D1901=14,"NIT",IF(D1901=9,"DUI"," "))</f>
        <v>NIT</v>
      </c>
    </row>
    <row r="1902" spans="1:5" x14ac:dyDescent="0.25">
      <c r="A1902" t="s">
        <v>3141</v>
      </c>
      <c r="B1902" t="s">
        <v>3142</v>
      </c>
      <c r="C1902" t="str">
        <f>Tabla4[[#This Row],[NIT]]</f>
        <v>12172812290015</v>
      </c>
      <c r="D1902">
        <f t="shared" si="81"/>
        <v>14</v>
      </c>
      <c r="E1902" t="str">
        <f t="shared" si="82"/>
        <v>NIT</v>
      </c>
    </row>
    <row r="1903" spans="1:5" x14ac:dyDescent="0.25">
      <c r="A1903" t="s">
        <v>3143</v>
      </c>
      <c r="B1903" t="s">
        <v>3144</v>
      </c>
      <c r="C1903" t="str">
        <f>Tabla4[[#This Row],[NIT]]</f>
        <v>05112504771017</v>
      </c>
      <c r="D1903">
        <f t="shared" si="81"/>
        <v>14</v>
      </c>
      <c r="E1903" t="str">
        <f t="shared" si="82"/>
        <v>NIT</v>
      </c>
    </row>
    <row r="1904" spans="1:5" x14ac:dyDescent="0.25">
      <c r="A1904" t="s">
        <v>1324</v>
      </c>
      <c r="B1904" t="s">
        <v>3145</v>
      </c>
      <c r="C1904" t="str">
        <f>Tabla4[[#This Row],[NIT]]</f>
        <v>14070503650018</v>
      </c>
      <c r="D1904">
        <f t="shared" si="81"/>
        <v>14</v>
      </c>
      <c r="E1904" t="str">
        <f t="shared" si="82"/>
        <v>NIT</v>
      </c>
    </row>
    <row r="1905" spans="1:5" x14ac:dyDescent="0.25">
      <c r="A1905" t="s">
        <v>39</v>
      </c>
      <c r="B1905" t="s">
        <v>3146</v>
      </c>
      <c r="C1905" t="str">
        <f>Tabla4[[#This Row],[NIT]]</f>
        <v>06141909001034</v>
      </c>
      <c r="D1905">
        <f t="shared" si="81"/>
        <v>14</v>
      </c>
      <c r="E1905" t="str">
        <f t="shared" si="82"/>
        <v>NIT</v>
      </c>
    </row>
    <row r="1906" spans="1:5" x14ac:dyDescent="0.25">
      <c r="A1906" t="s">
        <v>3147</v>
      </c>
      <c r="B1906" t="s">
        <v>3148</v>
      </c>
      <c r="C1906" t="str">
        <f>Tabla4[[#This Row],[NIT]]</f>
        <v>06140707161050</v>
      </c>
      <c r="D1906">
        <f t="shared" si="81"/>
        <v>14</v>
      </c>
      <c r="E1906" t="str">
        <f t="shared" si="82"/>
        <v>NIT</v>
      </c>
    </row>
    <row r="1907" spans="1:5" x14ac:dyDescent="0.25">
      <c r="A1907" t="s">
        <v>3149</v>
      </c>
      <c r="B1907" t="s">
        <v>3150</v>
      </c>
      <c r="C1907" t="str">
        <f>Tabla4[[#This Row],[NIT]]</f>
        <v>06140901630010</v>
      </c>
      <c r="D1907">
        <f t="shared" si="81"/>
        <v>14</v>
      </c>
      <c r="E1907" t="str">
        <f t="shared" si="82"/>
        <v>NIT</v>
      </c>
    </row>
    <row r="1908" spans="1:5" x14ac:dyDescent="0.25">
      <c r="A1908" t="s">
        <v>3151</v>
      </c>
      <c r="B1908" t="s">
        <v>3152</v>
      </c>
      <c r="C1908" t="str">
        <f>Tabla4[[#This Row],[NIT]]</f>
        <v>06141912111037</v>
      </c>
      <c r="D1908">
        <f t="shared" si="81"/>
        <v>14</v>
      </c>
      <c r="E1908" t="str">
        <f t="shared" si="82"/>
        <v>NIT</v>
      </c>
    </row>
    <row r="1909" spans="1:5" x14ac:dyDescent="0.25">
      <c r="A1909" t="s">
        <v>3153</v>
      </c>
      <c r="B1909" t="s">
        <v>3154</v>
      </c>
      <c r="C1909" t="str">
        <f>Tabla4[[#This Row],[NIT]]</f>
        <v>04290704701015</v>
      </c>
      <c r="D1909">
        <f t="shared" si="81"/>
        <v>14</v>
      </c>
      <c r="E1909" t="str">
        <f t="shared" si="82"/>
        <v>NIT</v>
      </c>
    </row>
    <row r="1910" spans="1:5" x14ac:dyDescent="0.25">
      <c r="A1910" t="s">
        <v>1496</v>
      </c>
      <c r="B1910" t="s">
        <v>3155</v>
      </c>
      <c r="C1910" t="str">
        <f>Tabla4[[#This Row],[NIT]]</f>
        <v>06141204840017</v>
      </c>
      <c r="D1910">
        <f t="shared" si="81"/>
        <v>14</v>
      </c>
      <c r="E1910" t="str">
        <f t="shared" si="82"/>
        <v>NIT</v>
      </c>
    </row>
    <row r="1911" spans="1:5" x14ac:dyDescent="0.25">
      <c r="A1911" t="s">
        <v>3156</v>
      </c>
      <c r="B1911" t="s">
        <v>3157</v>
      </c>
      <c r="C1911" t="str">
        <f>Tabla4[[#This Row],[NIT]]</f>
        <v>06140402081021</v>
      </c>
      <c r="D1911">
        <f t="shared" si="81"/>
        <v>14</v>
      </c>
      <c r="E1911" t="str">
        <f t="shared" si="82"/>
        <v>NIT</v>
      </c>
    </row>
    <row r="1912" spans="1:5" x14ac:dyDescent="0.25">
      <c r="A1912" t="s">
        <v>3158</v>
      </c>
      <c r="B1912" t="s">
        <v>3159</v>
      </c>
      <c r="C1912" t="str">
        <f>Tabla4[[#This Row],[NIT]]</f>
        <v>96422506991010</v>
      </c>
      <c r="D1912">
        <f t="shared" si="81"/>
        <v>14</v>
      </c>
      <c r="E1912" t="str">
        <f t="shared" si="82"/>
        <v>NIT</v>
      </c>
    </row>
    <row r="1913" spans="1:5" x14ac:dyDescent="0.25">
      <c r="A1913" t="s">
        <v>3160</v>
      </c>
      <c r="B1913" t="s">
        <v>3161</v>
      </c>
      <c r="C1913" t="str">
        <f>Tabla4[[#This Row],[NIT]]</f>
        <v>06142809600020</v>
      </c>
      <c r="D1913">
        <f t="shared" si="81"/>
        <v>14</v>
      </c>
      <c r="E1913" t="str">
        <f t="shared" si="82"/>
        <v>NIT</v>
      </c>
    </row>
    <row r="1914" spans="1:5" x14ac:dyDescent="0.25">
      <c r="A1914" t="s">
        <v>3162</v>
      </c>
      <c r="B1914" t="s">
        <v>3163</v>
      </c>
      <c r="C1914" t="str">
        <f>Tabla4[[#This Row],[NIT]]</f>
        <v>06140207870010</v>
      </c>
      <c r="D1914">
        <f t="shared" si="81"/>
        <v>14</v>
      </c>
      <c r="E1914" t="str">
        <f t="shared" si="82"/>
        <v>NIT</v>
      </c>
    </row>
    <row r="1915" spans="1:5" x14ac:dyDescent="0.25">
      <c r="A1915" t="s">
        <v>3164</v>
      </c>
      <c r="B1915" t="s">
        <v>3165</v>
      </c>
      <c r="C1915" t="str">
        <f>Tabla4[[#This Row],[NIT]]</f>
        <v>06141605750027</v>
      </c>
      <c r="D1915">
        <f t="shared" si="81"/>
        <v>14</v>
      </c>
      <c r="E1915" t="str">
        <f t="shared" si="82"/>
        <v>NIT</v>
      </c>
    </row>
    <row r="1916" spans="1:5" x14ac:dyDescent="0.25">
      <c r="A1916" t="s">
        <v>3166</v>
      </c>
      <c r="B1916" t="s">
        <v>3167</v>
      </c>
      <c r="C1916" t="str">
        <f>Tabla4[[#This Row],[NIT]]</f>
        <v>06142312860043</v>
      </c>
      <c r="D1916">
        <f t="shared" si="81"/>
        <v>14</v>
      </c>
      <c r="E1916" t="str">
        <f t="shared" si="82"/>
        <v>NIT</v>
      </c>
    </row>
    <row r="1917" spans="1:5" x14ac:dyDescent="0.25">
      <c r="A1917" t="s">
        <v>3168</v>
      </c>
      <c r="B1917" t="s">
        <v>1458</v>
      </c>
      <c r="C1917" t="str">
        <f>Tabla4[[#This Row],[NIT]]</f>
        <v>06143107620016</v>
      </c>
      <c r="D1917">
        <f t="shared" si="81"/>
        <v>14</v>
      </c>
      <c r="E1917" t="str">
        <f t="shared" si="82"/>
        <v>NIT</v>
      </c>
    </row>
    <row r="1918" spans="1:5" x14ac:dyDescent="0.25">
      <c r="A1918" t="s">
        <v>3169</v>
      </c>
      <c r="B1918" t="s">
        <v>3170</v>
      </c>
      <c r="C1918" t="str">
        <f>Tabla4[[#This Row],[NIT]]</f>
        <v>06142805011034</v>
      </c>
      <c r="D1918">
        <f t="shared" si="81"/>
        <v>14</v>
      </c>
      <c r="E1918" t="str">
        <f t="shared" si="82"/>
        <v>NIT</v>
      </c>
    </row>
    <row r="1919" spans="1:5" x14ac:dyDescent="0.25">
      <c r="A1919" t="s">
        <v>3171</v>
      </c>
      <c r="B1919" t="s">
        <v>3172</v>
      </c>
      <c r="C1919" t="str">
        <f>Tabla4[[#This Row],[NIT]]</f>
        <v>06140904760032</v>
      </c>
      <c r="D1919">
        <f t="shared" si="81"/>
        <v>14</v>
      </c>
      <c r="E1919" t="str">
        <f t="shared" si="82"/>
        <v>NIT</v>
      </c>
    </row>
    <row r="1920" spans="1:5" x14ac:dyDescent="0.25">
      <c r="A1920" t="s">
        <v>3173</v>
      </c>
      <c r="B1920" t="s">
        <v>3174</v>
      </c>
      <c r="C1920" t="str">
        <f>Tabla4[[#This Row],[NIT]]</f>
        <v>06142308031013</v>
      </c>
      <c r="D1920">
        <f t="shared" si="81"/>
        <v>14</v>
      </c>
      <c r="E1920" t="str">
        <f t="shared" si="82"/>
        <v>NIT</v>
      </c>
    </row>
    <row r="1921" spans="1:5" x14ac:dyDescent="0.25">
      <c r="A1921" t="s">
        <v>3175</v>
      </c>
      <c r="B1921" t="s">
        <v>3176</v>
      </c>
      <c r="C1921" t="str">
        <f>Tabla4[[#This Row],[NIT]]</f>
        <v>14121002620017</v>
      </c>
      <c r="D1921">
        <f t="shared" si="81"/>
        <v>14</v>
      </c>
      <c r="E1921" t="str">
        <f t="shared" si="82"/>
        <v>NIT</v>
      </c>
    </row>
    <row r="1922" spans="1:5" x14ac:dyDescent="0.25">
      <c r="A1922" t="s">
        <v>3177</v>
      </c>
      <c r="B1922" t="s">
        <v>3178</v>
      </c>
      <c r="C1922" t="str">
        <f>Tabla4[[#This Row],[NIT]]</f>
        <v>06141306001021</v>
      </c>
      <c r="D1922">
        <f t="shared" si="81"/>
        <v>14</v>
      </c>
      <c r="E1922" t="str">
        <f t="shared" si="82"/>
        <v>NIT</v>
      </c>
    </row>
    <row r="1923" spans="1:5" x14ac:dyDescent="0.25">
      <c r="A1923" t="s">
        <v>3179</v>
      </c>
      <c r="B1923" t="s">
        <v>3180</v>
      </c>
      <c r="C1923" t="str">
        <f>Tabla4[[#This Row],[NIT]]</f>
        <v>05011510071018</v>
      </c>
      <c r="D1923">
        <f t="shared" si="81"/>
        <v>14</v>
      </c>
      <c r="E1923" t="str">
        <f t="shared" si="82"/>
        <v>NIT</v>
      </c>
    </row>
    <row r="1924" spans="1:5" x14ac:dyDescent="0.25">
      <c r="A1924" t="s">
        <v>3181</v>
      </c>
      <c r="B1924" t="s">
        <v>3182</v>
      </c>
      <c r="C1924" t="str">
        <f>Tabla4[[#This Row],[NIT]]</f>
        <v>06142808810017</v>
      </c>
      <c r="D1924">
        <f t="shared" si="81"/>
        <v>14</v>
      </c>
      <c r="E1924" t="str">
        <f t="shared" si="82"/>
        <v>NIT</v>
      </c>
    </row>
    <row r="1925" spans="1:5" x14ac:dyDescent="0.25">
      <c r="A1925" t="s">
        <v>3183</v>
      </c>
      <c r="B1925" t="s">
        <v>3184</v>
      </c>
      <c r="C1925" t="str">
        <f>Tabla4[[#This Row],[NIT]]</f>
        <v>02100409220017</v>
      </c>
      <c r="D1925">
        <f t="shared" si="81"/>
        <v>14</v>
      </c>
      <c r="E1925" t="str">
        <f t="shared" si="82"/>
        <v>NIT</v>
      </c>
    </row>
    <row r="1926" spans="1:5" x14ac:dyDescent="0.25">
      <c r="A1926" t="s">
        <v>3185</v>
      </c>
      <c r="B1926" t="s">
        <v>3186</v>
      </c>
      <c r="C1926" t="str">
        <f>Tabla4[[#This Row],[NIT]]</f>
        <v>12171609731022</v>
      </c>
      <c r="D1926">
        <f t="shared" si="81"/>
        <v>14</v>
      </c>
      <c r="E1926" t="str">
        <f t="shared" si="82"/>
        <v>NIT</v>
      </c>
    </row>
    <row r="1927" spans="1:5" x14ac:dyDescent="0.25">
      <c r="A1927" t="s">
        <v>3187</v>
      </c>
      <c r="B1927" t="s">
        <v>3188</v>
      </c>
      <c r="C1927" t="str">
        <f>Tabla4[[#This Row],[NIT]]</f>
        <v>14021401581014</v>
      </c>
      <c r="D1927">
        <f t="shared" si="81"/>
        <v>14</v>
      </c>
      <c r="E1927" t="str">
        <f t="shared" si="82"/>
        <v>NIT</v>
      </c>
    </row>
    <row r="1928" spans="1:5" x14ac:dyDescent="0.25">
      <c r="A1928" t="s">
        <v>3189</v>
      </c>
      <c r="B1928" t="s">
        <v>3190</v>
      </c>
      <c r="C1928" t="str">
        <f>Tabla4[[#This Row],[NIT]]</f>
        <v>94831009011010</v>
      </c>
      <c r="D1928">
        <f t="shared" si="81"/>
        <v>14</v>
      </c>
      <c r="E1928" t="str">
        <f t="shared" si="82"/>
        <v>NIT</v>
      </c>
    </row>
    <row r="1929" spans="1:5" x14ac:dyDescent="0.25">
      <c r="A1929" t="s">
        <v>3191</v>
      </c>
      <c r="B1929" t="s">
        <v>3192</v>
      </c>
      <c r="C1929" t="str">
        <f>Tabla4[[#This Row],[NIT]]</f>
        <v>06140811730039</v>
      </c>
      <c r="D1929">
        <f t="shared" si="81"/>
        <v>14</v>
      </c>
      <c r="E1929" t="str">
        <f t="shared" si="82"/>
        <v>NIT</v>
      </c>
    </row>
    <row r="1930" spans="1:5" x14ac:dyDescent="0.25">
      <c r="A1930" t="s">
        <v>3193</v>
      </c>
      <c r="B1930" t="s">
        <v>3194</v>
      </c>
      <c r="C1930" t="str">
        <f>Tabla4[[#This Row],[NIT]]</f>
        <v>06142806001040</v>
      </c>
      <c r="D1930">
        <f t="shared" si="81"/>
        <v>14</v>
      </c>
      <c r="E1930" t="str">
        <f t="shared" si="82"/>
        <v>NIT</v>
      </c>
    </row>
    <row r="1931" spans="1:5" x14ac:dyDescent="0.25">
      <c r="A1931" t="s">
        <v>1494</v>
      </c>
      <c r="B1931" t="s">
        <v>3195</v>
      </c>
      <c r="C1931" t="str">
        <f>Tabla4[[#This Row],[NIT]]</f>
        <v>06140307951051</v>
      </c>
      <c r="D1931">
        <f t="shared" si="81"/>
        <v>14</v>
      </c>
      <c r="E1931" t="str">
        <f t="shared" si="82"/>
        <v>NIT</v>
      </c>
    </row>
    <row r="1932" spans="1:5" x14ac:dyDescent="0.25">
      <c r="A1932" t="s">
        <v>3196</v>
      </c>
      <c r="B1932" t="s">
        <v>3197</v>
      </c>
      <c r="C1932" t="str">
        <f>Tabla4[[#This Row],[NIT]]</f>
        <v>12172512520027</v>
      </c>
      <c r="D1932">
        <f t="shared" si="81"/>
        <v>14</v>
      </c>
      <c r="E1932" t="str">
        <f t="shared" si="82"/>
        <v>NIT</v>
      </c>
    </row>
    <row r="1933" spans="1:5" x14ac:dyDescent="0.25">
      <c r="A1933" t="s">
        <v>3198</v>
      </c>
      <c r="B1933" t="s">
        <v>3199</v>
      </c>
      <c r="C1933" t="str">
        <f>Tabla4[[#This Row],[NIT]]</f>
        <v>10092504680019</v>
      </c>
      <c r="D1933">
        <f t="shared" si="81"/>
        <v>14</v>
      </c>
      <c r="E1933" t="str">
        <f t="shared" si="82"/>
        <v>NIT</v>
      </c>
    </row>
    <row r="1934" spans="1:5" x14ac:dyDescent="0.25">
      <c r="A1934" t="s">
        <v>3200</v>
      </c>
      <c r="B1934" t="s">
        <v>3201</v>
      </c>
      <c r="C1934" t="str">
        <f>Tabla4[[#This Row],[NIT]]</f>
        <v>04161505360016</v>
      </c>
      <c r="D1934">
        <f t="shared" si="81"/>
        <v>14</v>
      </c>
      <c r="E1934" t="str">
        <f t="shared" si="82"/>
        <v>NIT</v>
      </c>
    </row>
    <row r="1935" spans="1:5" x14ac:dyDescent="0.25">
      <c r="A1935" t="s">
        <v>3202</v>
      </c>
      <c r="B1935" t="s">
        <v>3203</v>
      </c>
      <c r="C1935" t="str">
        <f>Tabla4[[#This Row],[NIT]]</f>
        <v>06142610770019</v>
      </c>
      <c r="D1935">
        <f t="shared" si="81"/>
        <v>14</v>
      </c>
      <c r="E1935" t="str">
        <f t="shared" si="82"/>
        <v>NIT</v>
      </c>
    </row>
    <row r="1936" spans="1:5" x14ac:dyDescent="0.25">
      <c r="A1936" t="s">
        <v>3204</v>
      </c>
      <c r="B1936" t="s">
        <v>3205</v>
      </c>
      <c r="C1936" t="str">
        <f>Tabla4[[#This Row],[NIT]]</f>
        <v>14162110721024</v>
      </c>
      <c r="D1936">
        <f t="shared" si="81"/>
        <v>14</v>
      </c>
      <c r="E1936" t="str">
        <f t="shared" si="82"/>
        <v>NIT</v>
      </c>
    </row>
    <row r="1937" spans="1:5" x14ac:dyDescent="0.25">
      <c r="A1937" t="s">
        <v>3206</v>
      </c>
      <c r="B1937" t="s">
        <v>3207</v>
      </c>
      <c r="C1937" t="str">
        <f>Tabla4[[#This Row],[NIT]]</f>
        <v>06140506131047</v>
      </c>
      <c r="D1937">
        <f t="shared" si="81"/>
        <v>14</v>
      </c>
      <c r="E1937" t="str">
        <f t="shared" si="82"/>
        <v>NIT</v>
      </c>
    </row>
    <row r="1938" spans="1:5" x14ac:dyDescent="0.25">
      <c r="A1938" t="s">
        <v>3208</v>
      </c>
      <c r="B1938" t="s">
        <v>3209</v>
      </c>
      <c r="C1938" t="str">
        <f>Tabla4[[#This Row],[NIT]]</f>
        <v>06141606840012</v>
      </c>
      <c r="D1938">
        <f t="shared" si="81"/>
        <v>14</v>
      </c>
      <c r="E1938" t="str">
        <f t="shared" si="82"/>
        <v>NIT</v>
      </c>
    </row>
    <row r="1939" spans="1:5" x14ac:dyDescent="0.25">
      <c r="A1939" t="s">
        <v>3210</v>
      </c>
      <c r="B1939" t="s">
        <v>3211</v>
      </c>
      <c r="C1939" t="str">
        <f>Tabla4[[#This Row],[NIT]]</f>
        <v>14010202150010</v>
      </c>
      <c r="D1939">
        <f t="shared" si="81"/>
        <v>14</v>
      </c>
      <c r="E1939" t="str">
        <f t="shared" si="82"/>
        <v>NIT</v>
      </c>
    </row>
    <row r="1940" spans="1:5" x14ac:dyDescent="0.25">
      <c r="A1940" t="s">
        <v>1365</v>
      </c>
      <c r="B1940" t="s">
        <v>3212</v>
      </c>
      <c r="C1940" t="str">
        <f>Tabla4[[#This Row],[NIT]]</f>
        <v>14162710661017</v>
      </c>
      <c r="D1940">
        <f t="shared" si="81"/>
        <v>14</v>
      </c>
      <c r="E1940" t="str">
        <f t="shared" si="82"/>
        <v>NIT</v>
      </c>
    </row>
    <row r="1941" spans="1:5" x14ac:dyDescent="0.25">
      <c r="A1941" t="s">
        <v>3213</v>
      </c>
      <c r="B1941" t="s">
        <v>3214</v>
      </c>
      <c r="C1941" t="str">
        <f>Tabla4[[#This Row],[NIT]]</f>
        <v>06141101111053</v>
      </c>
      <c r="D1941">
        <f t="shared" si="81"/>
        <v>14</v>
      </c>
      <c r="E1941" t="str">
        <f t="shared" si="82"/>
        <v>NIT</v>
      </c>
    </row>
    <row r="1942" spans="1:5" x14ac:dyDescent="0.25">
      <c r="A1942" t="s">
        <v>3215</v>
      </c>
      <c r="B1942" t="s">
        <v>3216</v>
      </c>
      <c r="C1942" t="str">
        <f>Tabla4[[#This Row],[NIT]]</f>
        <v>06141601870014</v>
      </c>
      <c r="D1942">
        <f t="shared" si="81"/>
        <v>14</v>
      </c>
      <c r="E1942" t="str">
        <f t="shared" si="82"/>
        <v>NIT</v>
      </c>
    </row>
    <row r="1943" spans="1:5" x14ac:dyDescent="0.25">
      <c r="A1943" t="s">
        <v>3217</v>
      </c>
      <c r="B1943" t="s">
        <v>3218</v>
      </c>
      <c r="C1943" t="str">
        <f>Tabla4[[#This Row],[NIT]]</f>
        <v>06142409760031</v>
      </c>
      <c r="D1943">
        <f t="shared" si="81"/>
        <v>14</v>
      </c>
      <c r="E1943" t="str">
        <f t="shared" si="82"/>
        <v>NIT</v>
      </c>
    </row>
    <row r="1944" spans="1:5" x14ac:dyDescent="0.25">
      <c r="A1944" t="s">
        <v>3219</v>
      </c>
      <c r="B1944" t="s">
        <v>3220</v>
      </c>
      <c r="C1944" t="str">
        <f>Tabla4[[#This Row],[NIT]]</f>
        <v>06140906941056</v>
      </c>
      <c r="D1944">
        <f t="shared" si="81"/>
        <v>14</v>
      </c>
      <c r="E1944" t="str">
        <f t="shared" si="82"/>
        <v>NIT</v>
      </c>
    </row>
    <row r="1945" spans="1:5" x14ac:dyDescent="0.25">
      <c r="A1945" t="s">
        <v>3221</v>
      </c>
      <c r="B1945" t="s">
        <v>3222</v>
      </c>
      <c r="C1945" t="str">
        <f>Tabla4[[#This Row],[NIT]]</f>
        <v>06142602750015</v>
      </c>
      <c r="D1945">
        <f t="shared" si="81"/>
        <v>14</v>
      </c>
      <c r="E1945" t="str">
        <f t="shared" si="82"/>
        <v>NIT</v>
      </c>
    </row>
    <row r="1946" spans="1:5" x14ac:dyDescent="0.25">
      <c r="A1946" t="s">
        <v>3223</v>
      </c>
      <c r="B1946" t="s">
        <v>3224</v>
      </c>
      <c r="C1946" t="str">
        <f>Tabla4[[#This Row],[NIT]]</f>
        <v>05020912440015</v>
      </c>
      <c r="D1946">
        <f t="shared" si="81"/>
        <v>14</v>
      </c>
      <c r="E1946" t="str">
        <f t="shared" si="82"/>
        <v>NIT</v>
      </c>
    </row>
    <row r="1947" spans="1:5" x14ac:dyDescent="0.25">
      <c r="A1947" t="s">
        <v>3225</v>
      </c>
      <c r="B1947" t="s">
        <v>3226</v>
      </c>
      <c r="C1947" t="str">
        <f>Tabla4[[#This Row],[NIT]]</f>
        <v>06142204941026</v>
      </c>
      <c r="D1947">
        <f t="shared" si="81"/>
        <v>14</v>
      </c>
      <c r="E1947" t="str">
        <f t="shared" si="82"/>
        <v>NIT</v>
      </c>
    </row>
    <row r="1948" spans="1:5" x14ac:dyDescent="0.25">
      <c r="A1948" t="s">
        <v>3227</v>
      </c>
      <c r="B1948" t="s">
        <v>3228</v>
      </c>
      <c r="C1948" t="str">
        <f>Tabla4[[#This Row],[NIT]]</f>
        <v>02071606480022</v>
      </c>
      <c r="D1948">
        <f t="shared" si="81"/>
        <v>14</v>
      </c>
      <c r="E1948" t="str">
        <f t="shared" si="82"/>
        <v>NIT</v>
      </c>
    </row>
    <row r="1949" spans="1:5" x14ac:dyDescent="0.25">
      <c r="A1949" t="s">
        <v>3229</v>
      </c>
      <c r="B1949" t="s">
        <v>3230</v>
      </c>
      <c r="C1949" t="str">
        <f>Tabla4[[#This Row],[NIT]]</f>
        <v>06010811680011</v>
      </c>
      <c r="D1949">
        <f t="shared" si="81"/>
        <v>14</v>
      </c>
      <c r="E1949" t="str">
        <f t="shared" si="82"/>
        <v>NIT</v>
      </c>
    </row>
    <row r="1950" spans="1:5" x14ac:dyDescent="0.25">
      <c r="A1950" t="s">
        <v>3231</v>
      </c>
      <c r="B1950" t="s">
        <v>3232</v>
      </c>
      <c r="C1950" t="str">
        <f>Tabla4[[#This Row],[NIT]]</f>
        <v>06140507161055</v>
      </c>
      <c r="D1950">
        <f t="shared" si="81"/>
        <v>14</v>
      </c>
      <c r="E1950" t="str">
        <f t="shared" si="82"/>
        <v>NIT</v>
      </c>
    </row>
    <row r="1951" spans="1:5" x14ac:dyDescent="0.25">
      <c r="A1951" t="s">
        <v>3233</v>
      </c>
      <c r="B1951" t="s">
        <v>3234</v>
      </c>
      <c r="C1951" t="str">
        <f>Tabla4[[#This Row],[NIT]]</f>
        <v>06141504051093</v>
      </c>
      <c r="D1951">
        <f t="shared" si="81"/>
        <v>14</v>
      </c>
      <c r="E1951" t="str">
        <f t="shared" si="82"/>
        <v>NIT</v>
      </c>
    </row>
    <row r="1952" spans="1:5" x14ac:dyDescent="0.25">
      <c r="A1952" t="s">
        <v>3235</v>
      </c>
      <c r="B1952" t="s">
        <v>3236</v>
      </c>
      <c r="C1952" t="str">
        <f>Tabla4[[#This Row],[NIT]]</f>
        <v>06141012640038</v>
      </c>
      <c r="D1952">
        <f t="shared" si="81"/>
        <v>14</v>
      </c>
      <c r="E1952" t="str">
        <f t="shared" si="82"/>
        <v>NIT</v>
      </c>
    </row>
    <row r="1953" spans="1:5" x14ac:dyDescent="0.25">
      <c r="A1953" t="s">
        <v>3237</v>
      </c>
      <c r="B1953" t="s">
        <v>3238</v>
      </c>
      <c r="C1953" t="str">
        <f>Tabla4[[#This Row],[NIT]]</f>
        <v>06141106921053</v>
      </c>
      <c r="D1953">
        <f t="shared" si="81"/>
        <v>14</v>
      </c>
      <c r="E1953" t="str">
        <f t="shared" si="82"/>
        <v>NIT</v>
      </c>
    </row>
    <row r="1954" spans="1:5" x14ac:dyDescent="0.25">
      <c r="A1954" t="s">
        <v>3239</v>
      </c>
      <c r="B1954" t="s">
        <v>3240</v>
      </c>
      <c r="C1954" t="str">
        <f>Tabla4[[#This Row],[NIT]]</f>
        <v>06141510860012</v>
      </c>
      <c r="D1954">
        <f t="shared" si="81"/>
        <v>14</v>
      </c>
      <c r="E1954" t="str">
        <f t="shared" si="82"/>
        <v>NIT</v>
      </c>
    </row>
    <row r="1955" spans="1:5" x14ac:dyDescent="0.25">
      <c r="A1955" t="s">
        <v>3241</v>
      </c>
      <c r="B1955" t="s">
        <v>3242</v>
      </c>
      <c r="C1955" t="str">
        <f>Tabla4[[#This Row],[NIT]]</f>
        <v>06140212091020</v>
      </c>
      <c r="D1955">
        <f t="shared" si="81"/>
        <v>14</v>
      </c>
      <c r="E1955" t="str">
        <f t="shared" si="82"/>
        <v>NIT</v>
      </c>
    </row>
    <row r="1956" spans="1:5" x14ac:dyDescent="0.25">
      <c r="A1956" t="s">
        <v>3243</v>
      </c>
      <c r="B1956" t="s">
        <v>3244</v>
      </c>
      <c r="C1956" t="str">
        <f>Tabla4[[#This Row],[NIT]]</f>
        <v>02070110430017</v>
      </c>
      <c r="D1956">
        <f t="shared" si="81"/>
        <v>14</v>
      </c>
      <c r="E1956" t="str">
        <f t="shared" si="82"/>
        <v>NIT</v>
      </c>
    </row>
    <row r="1957" spans="1:5" x14ac:dyDescent="0.25">
      <c r="A1957" t="s">
        <v>3245</v>
      </c>
      <c r="B1957" t="s">
        <v>3246</v>
      </c>
      <c r="C1957" t="str">
        <f>Tabla4[[#This Row],[NIT]]</f>
        <v>02100706570023</v>
      </c>
      <c r="D1957">
        <f t="shared" si="81"/>
        <v>14</v>
      </c>
      <c r="E1957" t="str">
        <f t="shared" si="82"/>
        <v>NIT</v>
      </c>
    </row>
    <row r="1958" spans="1:5" x14ac:dyDescent="0.25">
      <c r="A1958" t="s">
        <v>3247</v>
      </c>
      <c r="B1958" t="s">
        <v>3248</v>
      </c>
      <c r="C1958" t="str">
        <f>Tabla4[[#This Row],[NIT]]</f>
        <v>06140806041058</v>
      </c>
      <c r="D1958">
        <f t="shared" si="81"/>
        <v>14</v>
      </c>
      <c r="E1958" t="str">
        <f t="shared" si="82"/>
        <v>NIT</v>
      </c>
    </row>
    <row r="1959" spans="1:5" x14ac:dyDescent="0.25">
      <c r="A1959" t="s">
        <v>45</v>
      </c>
      <c r="B1959" t="s">
        <v>3249</v>
      </c>
      <c r="C1959" t="str">
        <f>Tabla4[[#This Row],[NIT]]</f>
        <v>06142910640026</v>
      </c>
      <c r="D1959">
        <f t="shared" si="81"/>
        <v>14</v>
      </c>
      <c r="E1959" t="str">
        <f t="shared" si="82"/>
        <v>NIT</v>
      </c>
    </row>
    <row r="1960" spans="1:5" x14ac:dyDescent="0.25">
      <c r="A1960" t="s">
        <v>3250</v>
      </c>
      <c r="B1960" t="s">
        <v>3251</v>
      </c>
      <c r="C1960" t="str">
        <f>Tabla4[[#This Row],[NIT]]</f>
        <v>12171908991014</v>
      </c>
      <c r="D1960">
        <f t="shared" si="81"/>
        <v>14</v>
      </c>
      <c r="E1960" t="str">
        <f t="shared" si="82"/>
        <v>NIT</v>
      </c>
    </row>
    <row r="1961" spans="1:5" x14ac:dyDescent="0.25">
      <c r="A1961" t="s">
        <v>3252</v>
      </c>
      <c r="B1961" t="s">
        <v>3253</v>
      </c>
      <c r="C1961" t="str">
        <f>Tabla4[[#This Row],[NIT]]</f>
        <v>06142105670017</v>
      </c>
      <c r="D1961">
        <f t="shared" si="81"/>
        <v>14</v>
      </c>
      <c r="E1961" t="str">
        <f t="shared" si="82"/>
        <v>NIT</v>
      </c>
    </row>
    <row r="1962" spans="1:5" x14ac:dyDescent="0.25">
      <c r="A1962" t="s">
        <v>3254</v>
      </c>
      <c r="B1962" t="s">
        <v>3255</v>
      </c>
      <c r="C1962" t="str">
        <f>Tabla4[[#This Row],[NIT]]</f>
        <v>06141606101044</v>
      </c>
      <c r="D1962">
        <f t="shared" si="81"/>
        <v>14</v>
      </c>
      <c r="E1962" t="str">
        <f t="shared" si="82"/>
        <v>NIT</v>
      </c>
    </row>
    <row r="1963" spans="1:5" x14ac:dyDescent="0.25">
      <c r="A1963" t="s">
        <v>3256</v>
      </c>
      <c r="B1963" t="s">
        <v>3257</v>
      </c>
      <c r="C1963" t="str">
        <f>Tabla4[[#This Row],[NIT]]</f>
        <v>06140208550011</v>
      </c>
      <c r="D1963">
        <f t="shared" si="81"/>
        <v>14</v>
      </c>
      <c r="E1963" t="str">
        <f t="shared" si="82"/>
        <v>NIT</v>
      </c>
    </row>
    <row r="1964" spans="1:5" x14ac:dyDescent="0.25">
      <c r="A1964" t="s">
        <v>3258</v>
      </c>
      <c r="B1964" t="s">
        <v>3259</v>
      </c>
      <c r="C1964" t="str">
        <f>Tabla4[[#This Row],[NIT]]</f>
        <v>06142511720014</v>
      </c>
      <c r="D1964">
        <f t="shared" ref="D1964:D2027" si="83">LEN(C1964)</f>
        <v>14</v>
      </c>
      <c r="E1964" t="str">
        <f t="shared" si="82"/>
        <v>NIT</v>
      </c>
    </row>
    <row r="1965" spans="1:5" x14ac:dyDescent="0.25">
      <c r="A1965" t="s">
        <v>3260</v>
      </c>
      <c r="B1965" t="s">
        <v>3261</v>
      </c>
      <c r="C1965" t="str">
        <f>Tabla4[[#This Row],[NIT]]</f>
        <v>06141711101041</v>
      </c>
      <c r="D1965">
        <f t="shared" si="83"/>
        <v>14</v>
      </c>
      <c r="E1965" t="str">
        <f t="shared" ref="E1965:E2028" si="84">IF(D1965=14,"NIT",IF(D1965=9,"DUI"," "))</f>
        <v>NIT</v>
      </c>
    </row>
    <row r="1966" spans="1:5" x14ac:dyDescent="0.25">
      <c r="A1966" t="s">
        <v>3262</v>
      </c>
      <c r="B1966" t="s">
        <v>3263</v>
      </c>
      <c r="C1966" t="str">
        <f>Tabla4[[#This Row],[NIT]]</f>
        <v>01011203141012</v>
      </c>
      <c r="D1966">
        <f t="shared" si="83"/>
        <v>14</v>
      </c>
      <c r="E1966" t="str">
        <f t="shared" si="84"/>
        <v>NIT</v>
      </c>
    </row>
    <row r="1967" spans="1:5" x14ac:dyDescent="0.25">
      <c r="A1967" t="s">
        <v>3264</v>
      </c>
      <c r="B1967" t="s">
        <v>3265</v>
      </c>
      <c r="C1967" t="str">
        <f>Tabla4[[#This Row],[NIT]]</f>
        <v>06142903850011</v>
      </c>
      <c r="D1967">
        <f t="shared" si="83"/>
        <v>14</v>
      </c>
      <c r="E1967" t="str">
        <f t="shared" si="84"/>
        <v>NIT</v>
      </c>
    </row>
    <row r="1968" spans="1:5" x14ac:dyDescent="0.25">
      <c r="A1968" t="s">
        <v>3266</v>
      </c>
      <c r="B1968" t="s">
        <v>3267</v>
      </c>
      <c r="C1968" t="str">
        <f>Tabla4[[#This Row],[NIT]]</f>
        <v>06141202620014</v>
      </c>
      <c r="D1968">
        <f t="shared" si="83"/>
        <v>14</v>
      </c>
      <c r="E1968" t="str">
        <f t="shared" si="84"/>
        <v>NIT</v>
      </c>
    </row>
    <row r="1969" spans="1:5" x14ac:dyDescent="0.25">
      <c r="A1969" t="s">
        <v>3268</v>
      </c>
      <c r="B1969" t="s">
        <v>3269</v>
      </c>
      <c r="C1969" t="str">
        <f>Tabla4[[#This Row],[NIT]]</f>
        <v>06140703780015</v>
      </c>
      <c r="D1969">
        <f t="shared" si="83"/>
        <v>14</v>
      </c>
      <c r="E1969" t="str">
        <f t="shared" si="84"/>
        <v>NIT</v>
      </c>
    </row>
    <row r="1970" spans="1:5" x14ac:dyDescent="0.25">
      <c r="A1970" t="s">
        <v>3270</v>
      </c>
      <c r="B1970" t="s">
        <v>3271</v>
      </c>
      <c r="C1970" t="str">
        <f>Tabla4[[#This Row],[NIT]]</f>
        <v>06140203981013</v>
      </c>
      <c r="D1970">
        <f t="shared" si="83"/>
        <v>14</v>
      </c>
      <c r="E1970" t="str">
        <f t="shared" si="84"/>
        <v>NIT</v>
      </c>
    </row>
    <row r="1971" spans="1:5" x14ac:dyDescent="0.25">
      <c r="A1971" t="s">
        <v>3272</v>
      </c>
      <c r="B1971" t="s">
        <v>3273</v>
      </c>
      <c r="C1971" t="str">
        <f>Tabla4[[#This Row],[NIT]]</f>
        <v>06142605971068</v>
      </c>
      <c r="D1971">
        <f t="shared" si="83"/>
        <v>14</v>
      </c>
      <c r="E1971" t="str">
        <f t="shared" si="84"/>
        <v>NIT</v>
      </c>
    </row>
    <row r="1972" spans="1:5" x14ac:dyDescent="0.25">
      <c r="A1972" t="s">
        <v>3274</v>
      </c>
      <c r="B1972" t="s">
        <v>3275</v>
      </c>
      <c r="C1972" t="str">
        <f>Tabla4[[#This Row],[NIT]]</f>
        <v>06141603991057</v>
      </c>
      <c r="D1972">
        <f t="shared" si="83"/>
        <v>14</v>
      </c>
      <c r="E1972" t="str">
        <f t="shared" si="84"/>
        <v>NIT</v>
      </c>
    </row>
    <row r="1973" spans="1:5" x14ac:dyDescent="0.25">
      <c r="A1973" t="s">
        <v>3276</v>
      </c>
      <c r="B1973" t="s">
        <v>3277</v>
      </c>
      <c r="C1973" t="str">
        <f>Tabla4[[#This Row],[NIT]]</f>
        <v>06143105911022</v>
      </c>
      <c r="D1973">
        <f t="shared" si="83"/>
        <v>14</v>
      </c>
      <c r="E1973" t="str">
        <f t="shared" si="84"/>
        <v>NIT</v>
      </c>
    </row>
    <row r="1974" spans="1:5" x14ac:dyDescent="0.25">
      <c r="A1974" t="s">
        <v>3278</v>
      </c>
      <c r="B1974" t="s">
        <v>3279</v>
      </c>
      <c r="C1974" t="str">
        <f>Tabla4[[#This Row],[NIT]]</f>
        <v>06140807051014</v>
      </c>
      <c r="D1974">
        <f t="shared" si="83"/>
        <v>14</v>
      </c>
      <c r="E1974" t="str">
        <f t="shared" si="84"/>
        <v>NIT</v>
      </c>
    </row>
    <row r="1975" spans="1:5" x14ac:dyDescent="0.25">
      <c r="A1975" t="s">
        <v>3280</v>
      </c>
      <c r="B1975" t="s">
        <v>3281</v>
      </c>
      <c r="C1975" t="str">
        <f>Tabla4[[#This Row],[NIT]]</f>
        <v>06140802740020</v>
      </c>
      <c r="D1975">
        <f t="shared" si="83"/>
        <v>14</v>
      </c>
      <c r="E1975" t="str">
        <f t="shared" si="84"/>
        <v>NIT</v>
      </c>
    </row>
    <row r="1976" spans="1:5" x14ac:dyDescent="0.25">
      <c r="A1976" t="s">
        <v>3282</v>
      </c>
      <c r="B1976" t="s">
        <v>3283</v>
      </c>
      <c r="C1976" t="str">
        <f>Tabla4[[#This Row],[NIT]]</f>
        <v>06140904971039</v>
      </c>
      <c r="D1976">
        <f t="shared" si="83"/>
        <v>14</v>
      </c>
      <c r="E1976" t="str">
        <f t="shared" si="84"/>
        <v>NIT</v>
      </c>
    </row>
    <row r="1977" spans="1:5" x14ac:dyDescent="0.25">
      <c r="A1977" t="s">
        <v>3284</v>
      </c>
      <c r="B1977" t="s">
        <v>3285</v>
      </c>
      <c r="C1977" t="str">
        <f>Tabla4[[#This Row],[NIT]]</f>
        <v>06140903760036</v>
      </c>
      <c r="D1977">
        <f t="shared" si="83"/>
        <v>14</v>
      </c>
      <c r="E1977" t="str">
        <f t="shared" si="84"/>
        <v>NIT</v>
      </c>
    </row>
    <row r="1978" spans="1:5" x14ac:dyDescent="0.25">
      <c r="A1978" t="s">
        <v>3286</v>
      </c>
      <c r="B1978" t="s">
        <v>3287</v>
      </c>
      <c r="C1978" t="str">
        <f>Tabla4[[#This Row],[NIT]]</f>
        <v>06140604951036</v>
      </c>
      <c r="D1978">
        <f t="shared" si="83"/>
        <v>14</v>
      </c>
      <c r="E1978" t="str">
        <f t="shared" si="84"/>
        <v>NIT</v>
      </c>
    </row>
    <row r="1979" spans="1:5" x14ac:dyDescent="0.25">
      <c r="A1979" t="s">
        <v>3288</v>
      </c>
      <c r="B1979" t="s">
        <v>3289</v>
      </c>
      <c r="C1979" t="str">
        <f>Tabla4[[#This Row],[NIT]]</f>
        <v>06140102021086</v>
      </c>
      <c r="D1979">
        <f t="shared" si="83"/>
        <v>14</v>
      </c>
      <c r="E1979" t="str">
        <f t="shared" si="84"/>
        <v>NIT</v>
      </c>
    </row>
    <row r="1980" spans="1:5" x14ac:dyDescent="0.25">
      <c r="A1980" t="s">
        <v>3290</v>
      </c>
      <c r="B1980" t="s">
        <v>3291</v>
      </c>
      <c r="C1980" t="str">
        <f>Tabla4[[#This Row],[NIT]]</f>
        <v>06142810921030</v>
      </c>
      <c r="D1980">
        <f t="shared" si="83"/>
        <v>14</v>
      </c>
      <c r="E1980" t="str">
        <f t="shared" si="84"/>
        <v>NIT</v>
      </c>
    </row>
    <row r="1981" spans="1:5" x14ac:dyDescent="0.25">
      <c r="A1981" t="s">
        <v>3292</v>
      </c>
      <c r="B1981" t="s">
        <v>3293</v>
      </c>
      <c r="C1981" t="str">
        <f>Tabla4[[#This Row],[NIT]]</f>
        <v>06140402921038</v>
      </c>
      <c r="D1981">
        <f t="shared" si="83"/>
        <v>14</v>
      </c>
      <c r="E1981" t="str">
        <f t="shared" si="84"/>
        <v>NIT</v>
      </c>
    </row>
    <row r="1982" spans="1:5" x14ac:dyDescent="0.25">
      <c r="A1982" t="s">
        <v>3294</v>
      </c>
      <c r="B1982" t="s">
        <v>3295</v>
      </c>
      <c r="C1982" t="str">
        <f>Tabla4[[#This Row],[NIT]]</f>
        <v>06141205870030</v>
      </c>
      <c r="D1982">
        <f t="shared" si="83"/>
        <v>14</v>
      </c>
      <c r="E1982" t="str">
        <f t="shared" si="84"/>
        <v>NIT</v>
      </c>
    </row>
    <row r="1983" spans="1:5" x14ac:dyDescent="0.25">
      <c r="A1983" t="s">
        <v>3296</v>
      </c>
      <c r="B1983" t="s">
        <v>3297</v>
      </c>
      <c r="C1983" t="str">
        <f>Tabla4[[#This Row],[NIT]]</f>
        <v>06142311001044</v>
      </c>
      <c r="D1983">
        <f t="shared" si="83"/>
        <v>14</v>
      </c>
      <c r="E1983" t="str">
        <f t="shared" si="84"/>
        <v>NIT</v>
      </c>
    </row>
    <row r="1984" spans="1:5" x14ac:dyDescent="0.25">
      <c r="A1984" t="s">
        <v>3298</v>
      </c>
      <c r="B1984" t="s">
        <v>3299</v>
      </c>
      <c r="C1984" t="str">
        <f>Tabla4[[#This Row],[NIT]]</f>
        <v>06142405911010</v>
      </c>
      <c r="D1984">
        <f t="shared" si="83"/>
        <v>14</v>
      </c>
      <c r="E1984" t="str">
        <f t="shared" si="84"/>
        <v>NIT</v>
      </c>
    </row>
    <row r="1985" spans="1:5" x14ac:dyDescent="0.25">
      <c r="A1985" t="s">
        <v>3300</v>
      </c>
      <c r="B1985" t="s">
        <v>3301</v>
      </c>
      <c r="C1985" t="str">
        <f>Tabla4[[#This Row],[NIT]]</f>
        <v>06140505981012</v>
      </c>
      <c r="D1985">
        <f t="shared" si="83"/>
        <v>14</v>
      </c>
      <c r="E1985" t="str">
        <f t="shared" si="84"/>
        <v>NIT</v>
      </c>
    </row>
    <row r="1986" spans="1:5" x14ac:dyDescent="0.25">
      <c r="A1986" t="s">
        <v>3302</v>
      </c>
      <c r="B1986" t="s">
        <v>3303</v>
      </c>
      <c r="C1986" t="str">
        <f>Tabla4[[#This Row],[NIT]]</f>
        <v>12172012041013</v>
      </c>
      <c r="D1986">
        <f t="shared" si="83"/>
        <v>14</v>
      </c>
      <c r="E1986" t="str">
        <f t="shared" si="84"/>
        <v>NIT</v>
      </c>
    </row>
    <row r="1987" spans="1:5" x14ac:dyDescent="0.25">
      <c r="A1987" t="s">
        <v>3304</v>
      </c>
      <c r="B1987" t="s">
        <v>3305</v>
      </c>
      <c r="C1987" t="str">
        <f>Tabla4[[#This Row],[NIT]]</f>
        <v>06141103590020</v>
      </c>
      <c r="D1987">
        <f t="shared" si="83"/>
        <v>14</v>
      </c>
      <c r="E1987" t="str">
        <f t="shared" si="84"/>
        <v>NIT</v>
      </c>
    </row>
    <row r="1988" spans="1:5" x14ac:dyDescent="0.25">
      <c r="A1988" t="s">
        <v>3306</v>
      </c>
      <c r="B1988" t="s">
        <v>3307</v>
      </c>
      <c r="C1988" t="str">
        <f>Tabla4[[#This Row],[NIT]]</f>
        <v>06141806041038</v>
      </c>
      <c r="D1988">
        <f t="shared" si="83"/>
        <v>14</v>
      </c>
      <c r="E1988" t="str">
        <f t="shared" si="84"/>
        <v>NIT</v>
      </c>
    </row>
    <row r="1989" spans="1:5" x14ac:dyDescent="0.25">
      <c r="A1989" t="s">
        <v>3308</v>
      </c>
      <c r="B1989" t="s">
        <v>3309</v>
      </c>
      <c r="C1989" t="str">
        <f>Tabla4[[#This Row],[NIT]]</f>
        <v>93090110470011</v>
      </c>
      <c r="D1989">
        <f t="shared" si="83"/>
        <v>14</v>
      </c>
      <c r="E1989" t="str">
        <f t="shared" si="84"/>
        <v>NIT</v>
      </c>
    </row>
    <row r="1990" spans="1:5" x14ac:dyDescent="0.25">
      <c r="A1990" t="s">
        <v>3310</v>
      </c>
      <c r="B1990" t="s">
        <v>3311</v>
      </c>
      <c r="C1990" t="str">
        <f>Tabla4[[#This Row],[NIT]]</f>
        <v>06140104670012</v>
      </c>
      <c r="D1990">
        <f t="shared" si="83"/>
        <v>14</v>
      </c>
      <c r="E1990" t="str">
        <f t="shared" si="84"/>
        <v>NIT</v>
      </c>
    </row>
    <row r="1991" spans="1:5" x14ac:dyDescent="0.25">
      <c r="A1991" t="s">
        <v>3312</v>
      </c>
      <c r="B1991" t="s">
        <v>3313</v>
      </c>
      <c r="C1991" t="str">
        <f>Tabla4[[#This Row],[NIT]]</f>
        <v>06141703690013</v>
      </c>
      <c r="D1991">
        <f t="shared" si="83"/>
        <v>14</v>
      </c>
      <c r="E1991" t="str">
        <f t="shared" si="84"/>
        <v>NIT</v>
      </c>
    </row>
    <row r="1992" spans="1:5" x14ac:dyDescent="0.25">
      <c r="A1992" t="s">
        <v>3314</v>
      </c>
      <c r="B1992" t="s">
        <v>3315</v>
      </c>
      <c r="C1992" t="str">
        <f>Tabla4[[#This Row],[NIT]]</f>
        <v>05111108001016</v>
      </c>
      <c r="D1992">
        <f t="shared" si="83"/>
        <v>14</v>
      </c>
      <c r="E1992" t="str">
        <f t="shared" si="84"/>
        <v>NIT</v>
      </c>
    </row>
    <row r="1993" spans="1:5" x14ac:dyDescent="0.25">
      <c r="A1993" t="s">
        <v>3316</v>
      </c>
      <c r="B1993" t="s">
        <v>3317</v>
      </c>
      <c r="C1993" t="str">
        <f>Tabla4[[#This Row],[NIT]]</f>
        <v>05112108001012</v>
      </c>
      <c r="D1993">
        <f t="shared" si="83"/>
        <v>14</v>
      </c>
      <c r="E1993" t="str">
        <f t="shared" si="84"/>
        <v>NIT</v>
      </c>
    </row>
    <row r="1994" spans="1:5" x14ac:dyDescent="0.25">
      <c r="A1994" t="s">
        <v>3318</v>
      </c>
      <c r="B1994" t="s">
        <v>3319</v>
      </c>
      <c r="C1994" t="str">
        <f>Tabla4[[#This Row],[NIT]]</f>
        <v>06140802740032</v>
      </c>
      <c r="D1994">
        <f t="shared" si="83"/>
        <v>14</v>
      </c>
      <c r="E1994" t="str">
        <f t="shared" si="84"/>
        <v>NIT</v>
      </c>
    </row>
    <row r="1995" spans="1:5" x14ac:dyDescent="0.25">
      <c r="A1995" t="s">
        <v>3320</v>
      </c>
      <c r="B1995" t="s">
        <v>3321</v>
      </c>
      <c r="C1995" t="str">
        <f>Tabla4[[#This Row],[NIT]]</f>
        <v>06142305071030</v>
      </c>
      <c r="D1995">
        <f t="shared" si="83"/>
        <v>14</v>
      </c>
      <c r="E1995" t="str">
        <f t="shared" si="84"/>
        <v>NIT</v>
      </c>
    </row>
    <row r="1996" spans="1:5" x14ac:dyDescent="0.25">
      <c r="A1996" t="s">
        <v>3322</v>
      </c>
      <c r="B1996" t="s">
        <v>3323</v>
      </c>
      <c r="C1996" t="str">
        <f>Tabla4[[#This Row],[NIT]]</f>
        <v>06140311061010</v>
      </c>
      <c r="D1996">
        <f t="shared" si="83"/>
        <v>14</v>
      </c>
      <c r="E1996" t="str">
        <f t="shared" si="84"/>
        <v>NIT</v>
      </c>
    </row>
    <row r="1997" spans="1:5" x14ac:dyDescent="0.25">
      <c r="A1997" t="s">
        <v>3324</v>
      </c>
      <c r="B1997" t="s">
        <v>3325</v>
      </c>
      <c r="C1997" t="str">
        <f>Tabla4[[#This Row],[NIT]]</f>
        <v>06141604121021</v>
      </c>
      <c r="D1997">
        <f t="shared" si="83"/>
        <v>14</v>
      </c>
      <c r="E1997" t="str">
        <f t="shared" si="84"/>
        <v>NIT</v>
      </c>
    </row>
    <row r="1998" spans="1:5" x14ac:dyDescent="0.25">
      <c r="A1998" t="s">
        <v>3326</v>
      </c>
      <c r="B1998" t="s">
        <v>3327</v>
      </c>
      <c r="C1998" t="str">
        <f>Tabla4[[#This Row],[NIT]]</f>
        <v>06141110911011</v>
      </c>
      <c r="D1998">
        <f t="shared" si="83"/>
        <v>14</v>
      </c>
      <c r="E1998" t="str">
        <f t="shared" si="84"/>
        <v>NIT</v>
      </c>
    </row>
    <row r="1999" spans="1:5" x14ac:dyDescent="0.25">
      <c r="A1999" t="s">
        <v>3328</v>
      </c>
      <c r="B1999" t="s">
        <v>3329</v>
      </c>
      <c r="C1999" t="str">
        <f>Tabla4[[#This Row],[NIT]]</f>
        <v>02033110660019</v>
      </c>
      <c r="D1999">
        <f t="shared" si="83"/>
        <v>14</v>
      </c>
      <c r="E1999" t="str">
        <f t="shared" si="84"/>
        <v>NIT</v>
      </c>
    </row>
    <row r="2000" spans="1:5" x14ac:dyDescent="0.25">
      <c r="A2000" t="s">
        <v>3330</v>
      </c>
      <c r="B2000" t="s">
        <v>3331</v>
      </c>
      <c r="C2000" t="str">
        <f>Tabla4[[#This Row],[NIT]]</f>
        <v>12171602131011</v>
      </c>
      <c r="D2000">
        <f t="shared" si="83"/>
        <v>14</v>
      </c>
      <c r="E2000" t="str">
        <f t="shared" si="84"/>
        <v>NIT</v>
      </c>
    </row>
    <row r="2001" spans="1:5" x14ac:dyDescent="0.25">
      <c r="A2001" t="s">
        <v>3332</v>
      </c>
      <c r="B2001" t="s">
        <v>3333</v>
      </c>
      <c r="C2001" t="str">
        <f>Tabla4[[#This Row],[NIT]]</f>
        <v>13191912001015</v>
      </c>
      <c r="D2001">
        <f t="shared" si="83"/>
        <v>14</v>
      </c>
      <c r="E2001" t="str">
        <f t="shared" si="84"/>
        <v>NIT</v>
      </c>
    </row>
    <row r="2002" spans="1:5" x14ac:dyDescent="0.25">
      <c r="A2002" t="s">
        <v>3334</v>
      </c>
      <c r="B2002" t="s">
        <v>3335</v>
      </c>
      <c r="C2002" t="str">
        <f>Tabla4[[#This Row],[NIT]]</f>
        <v>13190712061017</v>
      </c>
      <c r="D2002">
        <f t="shared" si="83"/>
        <v>14</v>
      </c>
      <c r="E2002" t="str">
        <f t="shared" si="84"/>
        <v>NIT</v>
      </c>
    </row>
    <row r="2003" spans="1:5" x14ac:dyDescent="0.25">
      <c r="A2003" t="s">
        <v>3336</v>
      </c>
      <c r="B2003" t="s">
        <v>3337</v>
      </c>
      <c r="C2003" t="str">
        <f>Tabla4[[#This Row],[NIT]]</f>
        <v>02071203041014</v>
      </c>
      <c r="D2003">
        <f t="shared" si="83"/>
        <v>14</v>
      </c>
      <c r="E2003" t="str">
        <f t="shared" si="84"/>
        <v>NIT</v>
      </c>
    </row>
    <row r="2004" spans="1:5" x14ac:dyDescent="0.25">
      <c r="A2004" t="s">
        <v>3338</v>
      </c>
      <c r="B2004" t="s">
        <v>3339</v>
      </c>
      <c r="C2004" t="str">
        <f>Tabla4[[#This Row],[NIT]]</f>
        <v>06141505021015</v>
      </c>
      <c r="D2004">
        <f t="shared" si="83"/>
        <v>14</v>
      </c>
      <c r="E2004" t="str">
        <f t="shared" si="84"/>
        <v>NIT</v>
      </c>
    </row>
    <row r="2005" spans="1:5" x14ac:dyDescent="0.25">
      <c r="A2005" t="s">
        <v>3340</v>
      </c>
      <c r="B2005" t="s">
        <v>3341</v>
      </c>
      <c r="C2005" t="str">
        <f>Tabla4[[#This Row],[NIT]]</f>
        <v>06141002071023</v>
      </c>
      <c r="D2005">
        <f t="shared" si="83"/>
        <v>14</v>
      </c>
      <c r="E2005" t="str">
        <f t="shared" si="84"/>
        <v>NIT</v>
      </c>
    </row>
    <row r="2006" spans="1:5" x14ac:dyDescent="0.25">
      <c r="A2006" t="s">
        <v>3342</v>
      </c>
      <c r="B2006" t="s">
        <v>3343</v>
      </c>
      <c r="C2006" t="str">
        <f>Tabla4[[#This Row],[NIT]]</f>
        <v>06142203131020</v>
      </c>
      <c r="D2006">
        <f t="shared" si="83"/>
        <v>14</v>
      </c>
      <c r="E2006" t="str">
        <f t="shared" si="84"/>
        <v>NIT</v>
      </c>
    </row>
    <row r="2007" spans="1:5" x14ac:dyDescent="0.25">
      <c r="A2007" t="s">
        <v>3344</v>
      </c>
      <c r="B2007" t="s">
        <v>3345</v>
      </c>
      <c r="C2007" t="str">
        <f>Tabla4[[#This Row],[NIT]]</f>
        <v>06141603941017</v>
      </c>
      <c r="D2007">
        <f t="shared" si="83"/>
        <v>14</v>
      </c>
      <c r="E2007" t="str">
        <f t="shared" si="84"/>
        <v>NIT</v>
      </c>
    </row>
    <row r="2008" spans="1:5" x14ac:dyDescent="0.25">
      <c r="A2008" t="s">
        <v>3346</v>
      </c>
      <c r="B2008" t="s">
        <v>3347</v>
      </c>
      <c r="C2008" t="str">
        <f>Tabla4[[#This Row],[NIT]]</f>
        <v>06140611101021</v>
      </c>
      <c r="D2008">
        <f t="shared" si="83"/>
        <v>14</v>
      </c>
      <c r="E2008" t="str">
        <f t="shared" si="84"/>
        <v>NIT</v>
      </c>
    </row>
    <row r="2009" spans="1:5" x14ac:dyDescent="0.25">
      <c r="A2009" t="s">
        <v>3348</v>
      </c>
      <c r="B2009" t="s">
        <v>3349</v>
      </c>
      <c r="C2009" t="str">
        <f>Tabla4[[#This Row],[NIT]]</f>
        <v>06140808630017</v>
      </c>
      <c r="D2009">
        <f t="shared" si="83"/>
        <v>14</v>
      </c>
      <c r="E2009" t="str">
        <f t="shared" si="84"/>
        <v>NIT</v>
      </c>
    </row>
    <row r="2010" spans="1:5" x14ac:dyDescent="0.25">
      <c r="A2010" t="s">
        <v>3350</v>
      </c>
      <c r="B2010" t="s">
        <v>3351</v>
      </c>
      <c r="C2010" t="str">
        <f>Tabla4[[#This Row],[NIT]]</f>
        <v>04302504470010</v>
      </c>
      <c r="D2010">
        <f t="shared" si="83"/>
        <v>14</v>
      </c>
      <c r="E2010" t="str">
        <f t="shared" si="84"/>
        <v>NIT</v>
      </c>
    </row>
    <row r="2011" spans="1:5" x14ac:dyDescent="0.25">
      <c r="A2011" t="s">
        <v>3352</v>
      </c>
      <c r="B2011" t="s">
        <v>3353</v>
      </c>
      <c r="C2011" t="str">
        <f>Tabla4[[#This Row],[NIT]]</f>
        <v>06142709061020</v>
      </c>
      <c r="D2011">
        <f t="shared" si="83"/>
        <v>14</v>
      </c>
      <c r="E2011" t="str">
        <f t="shared" si="84"/>
        <v>NIT</v>
      </c>
    </row>
    <row r="2012" spans="1:5" x14ac:dyDescent="0.25">
      <c r="A2012" t="s">
        <v>3354</v>
      </c>
      <c r="B2012" t="s">
        <v>3355</v>
      </c>
      <c r="C2012" t="str">
        <f>Tabla4[[#This Row],[NIT]]</f>
        <v>06141402680043</v>
      </c>
      <c r="D2012">
        <f t="shared" si="83"/>
        <v>14</v>
      </c>
      <c r="E2012" t="str">
        <f t="shared" si="84"/>
        <v>NIT</v>
      </c>
    </row>
    <row r="2013" spans="1:5" x14ac:dyDescent="0.25">
      <c r="A2013" t="s">
        <v>3356</v>
      </c>
      <c r="B2013" t="s">
        <v>3357</v>
      </c>
      <c r="C2013" t="str">
        <f>Tabla4[[#This Row],[NIT]]</f>
        <v>06142504021026</v>
      </c>
      <c r="D2013">
        <f t="shared" si="83"/>
        <v>14</v>
      </c>
      <c r="E2013" t="str">
        <f t="shared" si="84"/>
        <v>NIT</v>
      </c>
    </row>
    <row r="2014" spans="1:5" x14ac:dyDescent="0.25">
      <c r="A2014" t="s">
        <v>3358</v>
      </c>
      <c r="B2014" t="s">
        <v>3359</v>
      </c>
      <c r="C2014" t="str">
        <f>Tabla4[[#This Row],[NIT]]</f>
        <v>06140709760014</v>
      </c>
      <c r="D2014">
        <f t="shared" si="83"/>
        <v>14</v>
      </c>
      <c r="E2014" t="str">
        <f t="shared" si="84"/>
        <v>NIT</v>
      </c>
    </row>
    <row r="2015" spans="1:5" x14ac:dyDescent="0.25">
      <c r="A2015" t="s">
        <v>3360</v>
      </c>
      <c r="B2015" t="s">
        <v>3361</v>
      </c>
      <c r="C2015" t="str">
        <f>Tabla4[[#This Row],[NIT]]</f>
        <v>06143108901028</v>
      </c>
      <c r="D2015">
        <f t="shared" si="83"/>
        <v>14</v>
      </c>
      <c r="E2015" t="str">
        <f t="shared" si="84"/>
        <v>NIT</v>
      </c>
    </row>
    <row r="2016" spans="1:5" x14ac:dyDescent="0.25">
      <c r="A2016" t="s">
        <v>3362</v>
      </c>
      <c r="B2016" t="s">
        <v>3363</v>
      </c>
      <c r="C2016" t="str">
        <f>Tabla4[[#This Row],[NIT]]</f>
        <v>96422405850010</v>
      </c>
      <c r="D2016">
        <f t="shared" si="83"/>
        <v>14</v>
      </c>
      <c r="E2016" t="str">
        <f t="shared" si="84"/>
        <v>NIT</v>
      </c>
    </row>
    <row r="2017" spans="1:5" x14ac:dyDescent="0.25">
      <c r="A2017" t="s">
        <v>3364</v>
      </c>
      <c r="B2017" t="s">
        <v>3365</v>
      </c>
      <c r="C2017" t="str">
        <f>Tabla4[[#This Row],[NIT]]</f>
        <v>06140901041111</v>
      </c>
      <c r="D2017">
        <f t="shared" si="83"/>
        <v>14</v>
      </c>
      <c r="E2017" t="str">
        <f t="shared" si="84"/>
        <v>NIT</v>
      </c>
    </row>
    <row r="2018" spans="1:5" x14ac:dyDescent="0.25">
      <c r="A2018" t="s">
        <v>3366</v>
      </c>
      <c r="B2018" t="s">
        <v>3367</v>
      </c>
      <c r="C2018" t="str">
        <f>Tabla4[[#This Row],[NIT]]</f>
        <v>96422011061033</v>
      </c>
      <c r="D2018">
        <f t="shared" si="83"/>
        <v>14</v>
      </c>
      <c r="E2018" t="str">
        <f t="shared" si="84"/>
        <v>NIT</v>
      </c>
    </row>
    <row r="2019" spans="1:5" x14ac:dyDescent="0.25">
      <c r="A2019" t="s">
        <v>3368</v>
      </c>
      <c r="B2019" t="s">
        <v>3369</v>
      </c>
      <c r="C2019" t="str">
        <f>Tabla4[[#This Row],[NIT]]</f>
        <v>06140504001014</v>
      </c>
      <c r="D2019">
        <f t="shared" si="83"/>
        <v>14</v>
      </c>
      <c r="E2019" t="str">
        <f t="shared" si="84"/>
        <v>NIT</v>
      </c>
    </row>
    <row r="2020" spans="1:5" x14ac:dyDescent="0.25">
      <c r="A2020" t="s">
        <v>3370</v>
      </c>
      <c r="B2020" t="s">
        <v>3371</v>
      </c>
      <c r="C2020" t="str">
        <f>Tabla4[[#This Row],[NIT]]</f>
        <v>06140409670019</v>
      </c>
      <c r="D2020">
        <f t="shared" si="83"/>
        <v>14</v>
      </c>
      <c r="E2020" t="str">
        <f t="shared" si="84"/>
        <v>NIT</v>
      </c>
    </row>
    <row r="2021" spans="1:5" x14ac:dyDescent="0.25">
      <c r="A2021" t="s">
        <v>3372</v>
      </c>
      <c r="B2021" t="s">
        <v>3373</v>
      </c>
      <c r="C2021" t="str">
        <f>Tabla4[[#This Row],[NIT]]</f>
        <v>94982006131013</v>
      </c>
      <c r="D2021">
        <f t="shared" si="83"/>
        <v>14</v>
      </c>
      <c r="E2021" t="str">
        <f t="shared" si="84"/>
        <v>NIT</v>
      </c>
    </row>
    <row r="2022" spans="1:5" x14ac:dyDescent="0.25">
      <c r="A2022" t="s">
        <v>3374</v>
      </c>
      <c r="B2022" t="s">
        <v>3375</v>
      </c>
      <c r="C2022" t="str">
        <f>Tabla4[[#This Row],[NIT]]</f>
        <v>04162805390013</v>
      </c>
      <c r="D2022">
        <f t="shared" si="83"/>
        <v>14</v>
      </c>
      <c r="E2022" t="str">
        <f t="shared" si="84"/>
        <v>NIT</v>
      </c>
    </row>
    <row r="2023" spans="1:5" x14ac:dyDescent="0.25">
      <c r="A2023" t="s">
        <v>3376</v>
      </c>
      <c r="B2023" t="s">
        <v>3377</v>
      </c>
      <c r="C2023" t="str">
        <f>Tabla4[[#This Row],[NIT]]</f>
        <v>06142607620171</v>
      </c>
      <c r="D2023">
        <f t="shared" si="83"/>
        <v>14</v>
      </c>
      <c r="E2023" t="str">
        <f t="shared" si="84"/>
        <v>NIT</v>
      </c>
    </row>
    <row r="2024" spans="1:5" x14ac:dyDescent="0.25">
      <c r="A2024" t="s">
        <v>3378</v>
      </c>
      <c r="B2024" t="s">
        <v>3379</v>
      </c>
      <c r="C2024" t="str">
        <f>Tabla4[[#This Row],[NIT]]</f>
        <v>12021812460012</v>
      </c>
      <c r="D2024">
        <f t="shared" si="83"/>
        <v>14</v>
      </c>
      <c r="E2024" t="str">
        <f t="shared" si="84"/>
        <v>NIT</v>
      </c>
    </row>
    <row r="2025" spans="1:5" x14ac:dyDescent="0.25">
      <c r="A2025" t="s">
        <v>3380</v>
      </c>
      <c r="B2025" t="s">
        <v>3381</v>
      </c>
      <c r="C2025" t="str">
        <f>Tabla4[[#This Row],[NIT]]</f>
        <v>06140701690011</v>
      </c>
      <c r="D2025">
        <f t="shared" si="83"/>
        <v>14</v>
      </c>
      <c r="E2025" t="str">
        <f t="shared" si="84"/>
        <v>NIT</v>
      </c>
    </row>
    <row r="2026" spans="1:5" x14ac:dyDescent="0.25">
      <c r="A2026" t="s">
        <v>3382</v>
      </c>
      <c r="B2026" t="s">
        <v>3383</v>
      </c>
      <c r="C2026" t="str">
        <f>Tabla4[[#This Row],[NIT]]</f>
        <v>05112105901012</v>
      </c>
      <c r="D2026">
        <f t="shared" si="83"/>
        <v>14</v>
      </c>
      <c r="E2026" t="str">
        <f t="shared" si="84"/>
        <v>NIT</v>
      </c>
    </row>
    <row r="2027" spans="1:5" x14ac:dyDescent="0.25">
      <c r="A2027" t="s">
        <v>3384</v>
      </c>
      <c r="B2027" t="s">
        <v>3385</v>
      </c>
      <c r="C2027" t="str">
        <f>Tabla4[[#This Row],[NIT]]</f>
        <v>06141206021041</v>
      </c>
      <c r="D2027">
        <f t="shared" si="83"/>
        <v>14</v>
      </c>
      <c r="E2027" t="str">
        <f t="shared" si="84"/>
        <v>NIT</v>
      </c>
    </row>
    <row r="2028" spans="1:5" x14ac:dyDescent="0.25">
      <c r="A2028" t="s">
        <v>3386</v>
      </c>
      <c r="B2028" t="s">
        <v>3387</v>
      </c>
      <c r="C2028" t="str">
        <f>Tabla4[[#This Row],[NIT]]</f>
        <v>05112807580014</v>
      </c>
      <c r="D2028">
        <f t="shared" ref="D2028:D2091" si="85">LEN(C2028)</f>
        <v>14</v>
      </c>
      <c r="E2028" t="str">
        <f t="shared" si="84"/>
        <v>NIT</v>
      </c>
    </row>
    <row r="2029" spans="1:5" x14ac:dyDescent="0.25">
      <c r="A2029" t="s">
        <v>3388</v>
      </c>
      <c r="B2029" t="s">
        <v>3389</v>
      </c>
      <c r="C2029" t="str">
        <f>Tabla4[[#This Row],[NIT]]</f>
        <v>06141107780022</v>
      </c>
      <c r="D2029">
        <f t="shared" si="85"/>
        <v>14</v>
      </c>
      <c r="E2029" t="str">
        <f t="shared" ref="E2029:E2092" si="86">IF(D2029=14,"NIT",IF(D2029=9,"DUI"," "))</f>
        <v>NIT</v>
      </c>
    </row>
    <row r="2030" spans="1:5" x14ac:dyDescent="0.25">
      <c r="A2030" t="s">
        <v>3390</v>
      </c>
      <c r="B2030" t="s">
        <v>3391</v>
      </c>
      <c r="C2030" t="str">
        <f>Tabla4[[#This Row],[NIT]]</f>
        <v>03060106121013</v>
      </c>
      <c r="D2030">
        <f t="shared" si="85"/>
        <v>14</v>
      </c>
      <c r="E2030" t="str">
        <f t="shared" si="86"/>
        <v>NIT</v>
      </c>
    </row>
    <row r="2031" spans="1:5" x14ac:dyDescent="0.25">
      <c r="A2031" t="s">
        <v>3392</v>
      </c>
      <c r="B2031" t="s">
        <v>3393</v>
      </c>
      <c r="C2031" t="str">
        <f>Tabla4[[#This Row],[NIT]]</f>
        <v>06143011881138</v>
      </c>
      <c r="D2031">
        <f t="shared" si="85"/>
        <v>14</v>
      </c>
      <c r="E2031" t="str">
        <f t="shared" si="86"/>
        <v>NIT</v>
      </c>
    </row>
    <row r="2032" spans="1:5" x14ac:dyDescent="0.25">
      <c r="A2032" t="s">
        <v>1320</v>
      </c>
      <c r="B2032" t="s">
        <v>3394</v>
      </c>
      <c r="C2032" t="str">
        <f>Tabla4[[#This Row],[NIT]]</f>
        <v>06141511720027</v>
      </c>
      <c r="D2032">
        <f t="shared" si="85"/>
        <v>14</v>
      </c>
      <c r="E2032" t="str">
        <f t="shared" si="86"/>
        <v>NIT</v>
      </c>
    </row>
    <row r="2033" spans="1:5" x14ac:dyDescent="0.25">
      <c r="A2033" t="s">
        <v>3395</v>
      </c>
      <c r="B2033" t="s">
        <v>3396</v>
      </c>
      <c r="C2033" t="str">
        <f>Tabla4[[#This Row],[NIT]]</f>
        <v>06142509091081</v>
      </c>
      <c r="D2033">
        <f t="shared" si="85"/>
        <v>14</v>
      </c>
      <c r="E2033" t="str">
        <f t="shared" si="86"/>
        <v>NIT</v>
      </c>
    </row>
    <row r="2034" spans="1:5" x14ac:dyDescent="0.25">
      <c r="A2034" t="s">
        <v>3397</v>
      </c>
      <c r="B2034" t="s">
        <v>3398</v>
      </c>
      <c r="C2034" t="str">
        <f>Tabla4[[#This Row],[NIT]]</f>
        <v>06140409141062</v>
      </c>
      <c r="D2034">
        <f t="shared" si="85"/>
        <v>14</v>
      </c>
      <c r="E2034" t="str">
        <f t="shared" si="86"/>
        <v>NIT</v>
      </c>
    </row>
    <row r="2035" spans="1:5" x14ac:dyDescent="0.25">
      <c r="A2035" t="s">
        <v>3399</v>
      </c>
      <c r="B2035" t="s">
        <v>3400</v>
      </c>
      <c r="C2035" t="str">
        <f>Tabla4[[#This Row],[NIT]]</f>
        <v>96000709161011</v>
      </c>
      <c r="D2035">
        <f t="shared" si="85"/>
        <v>14</v>
      </c>
      <c r="E2035" t="str">
        <f t="shared" si="86"/>
        <v>NIT</v>
      </c>
    </row>
    <row r="2036" spans="1:5" x14ac:dyDescent="0.25">
      <c r="A2036" t="s">
        <v>3401</v>
      </c>
      <c r="B2036" t="s">
        <v>3402</v>
      </c>
      <c r="C2036" t="str">
        <f>Tabla4[[#This Row],[NIT]]</f>
        <v>06141309101051</v>
      </c>
      <c r="D2036">
        <f t="shared" si="85"/>
        <v>14</v>
      </c>
      <c r="E2036" t="str">
        <f t="shared" si="86"/>
        <v>NIT</v>
      </c>
    </row>
    <row r="2037" spans="1:5" x14ac:dyDescent="0.25">
      <c r="A2037" t="s">
        <v>3403</v>
      </c>
      <c r="B2037" t="s">
        <v>3404</v>
      </c>
      <c r="C2037" t="str">
        <f>Tabla4[[#This Row],[NIT]]</f>
        <v>06142106051012</v>
      </c>
      <c r="D2037">
        <f t="shared" si="85"/>
        <v>14</v>
      </c>
      <c r="E2037" t="str">
        <f t="shared" si="86"/>
        <v>NIT</v>
      </c>
    </row>
    <row r="2038" spans="1:5" x14ac:dyDescent="0.25">
      <c r="A2038" t="s">
        <v>3405</v>
      </c>
      <c r="B2038" t="s">
        <v>3406</v>
      </c>
      <c r="C2038" t="str">
        <f>Tabla4[[#This Row],[NIT]]</f>
        <v>06140909031018</v>
      </c>
      <c r="D2038">
        <f t="shared" si="85"/>
        <v>14</v>
      </c>
      <c r="E2038" t="str">
        <f t="shared" si="86"/>
        <v>NIT</v>
      </c>
    </row>
    <row r="2039" spans="1:5" x14ac:dyDescent="0.25">
      <c r="A2039" t="s">
        <v>3407</v>
      </c>
      <c r="B2039" t="s">
        <v>3408</v>
      </c>
      <c r="C2039" t="str">
        <f>Tabla4[[#This Row],[NIT]]</f>
        <v>06142403870021</v>
      </c>
      <c r="D2039">
        <f t="shared" si="85"/>
        <v>14</v>
      </c>
      <c r="E2039" t="str">
        <f t="shared" si="86"/>
        <v>NIT</v>
      </c>
    </row>
    <row r="2040" spans="1:5" x14ac:dyDescent="0.25">
      <c r="A2040" t="s">
        <v>3409</v>
      </c>
      <c r="B2040" t="s">
        <v>3410</v>
      </c>
      <c r="C2040" t="str">
        <f>Tabla4[[#This Row],[NIT]]</f>
        <v>06142911390029</v>
      </c>
      <c r="D2040">
        <f t="shared" si="85"/>
        <v>14</v>
      </c>
      <c r="E2040" t="str">
        <f t="shared" si="86"/>
        <v>NIT</v>
      </c>
    </row>
    <row r="2041" spans="1:5" x14ac:dyDescent="0.25">
      <c r="A2041" t="s">
        <v>3411</v>
      </c>
      <c r="B2041" t="s">
        <v>3412</v>
      </c>
      <c r="C2041" t="str">
        <f>Tabla4[[#This Row],[NIT]]</f>
        <v>06140104620021</v>
      </c>
      <c r="D2041">
        <f t="shared" si="85"/>
        <v>14</v>
      </c>
      <c r="E2041" t="str">
        <f t="shared" si="86"/>
        <v>NIT</v>
      </c>
    </row>
    <row r="2042" spans="1:5" x14ac:dyDescent="0.25">
      <c r="A2042" t="s">
        <v>3413</v>
      </c>
      <c r="B2042" t="s">
        <v>3414</v>
      </c>
      <c r="C2042" t="str">
        <f>Tabla4[[#This Row],[NIT]]</f>
        <v>06142506941068</v>
      </c>
      <c r="D2042">
        <f t="shared" si="85"/>
        <v>14</v>
      </c>
      <c r="E2042" t="str">
        <f t="shared" si="86"/>
        <v>NIT</v>
      </c>
    </row>
    <row r="2043" spans="1:5" x14ac:dyDescent="0.25">
      <c r="A2043" t="s">
        <v>3415</v>
      </c>
      <c r="B2043" t="s">
        <v>3416</v>
      </c>
      <c r="C2043" t="str">
        <f>Tabla4[[#This Row],[NIT]]</f>
        <v>06141212901029</v>
      </c>
      <c r="D2043">
        <f t="shared" si="85"/>
        <v>14</v>
      </c>
      <c r="E2043" t="str">
        <f t="shared" si="86"/>
        <v>NIT</v>
      </c>
    </row>
    <row r="2044" spans="1:5" x14ac:dyDescent="0.25">
      <c r="A2044" t="s">
        <v>3417</v>
      </c>
      <c r="B2044" t="s">
        <v>3418</v>
      </c>
      <c r="C2044" t="str">
        <f>Tabla4[[#This Row],[NIT]]</f>
        <v>05010512081014</v>
      </c>
      <c r="D2044">
        <f t="shared" si="85"/>
        <v>14</v>
      </c>
      <c r="E2044" t="str">
        <f t="shared" si="86"/>
        <v>NIT</v>
      </c>
    </row>
    <row r="2045" spans="1:5" x14ac:dyDescent="0.25">
      <c r="A2045" t="s">
        <v>3419</v>
      </c>
      <c r="B2045" t="s">
        <v>3420</v>
      </c>
      <c r="C2045" t="str">
        <f>Tabla4[[#This Row],[NIT]]</f>
        <v>06141104971037</v>
      </c>
      <c r="D2045">
        <f t="shared" si="85"/>
        <v>14</v>
      </c>
      <c r="E2045" t="str">
        <f t="shared" si="86"/>
        <v>NIT</v>
      </c>
    </row>
    <row r="2046" spans="1:5" x14ac:dyDescent="0.25">
      <c r="A2046" t="s">
        <v>3421</v>
      </c>
      <c r="B2046" t="s">
        <v>3422</v>
      </c>
      <c r="C2046" t="str">
        <f>Tabla4[[#This Row],[NIT]]</f>
        <v>06141401021021</v>
      </c>
      <c r="D2046">
        <f t="shared" si="85"/>
        <v>14</v>
      </c>
      <c r="E2046" t="str">
        <f t="shared" si="86"/>
        <v>NIT</v>
      </c>
    </row>
    <row r="2047" spans="1:5" x14ac:dyDescent="0.25">
      <c r="A2047" t="s">
        <v>42</v>
      </c>
      <c r="B2047" t="s">
        <v>3423</v>
      </c>
      <c r="C2047" t="str">
        <f>Tabla4[[#This Row],[NIT]]</f>
        <v>06142307860012</v>
      </c>
      <c r="D2047">
        <f t="shared" si="85"/>
        <v>14</v>
      </c>
      <c r="E2047" t="str">
        <f t="shared" si="86"/>
        <v>NIT</v>
      </c>
    </row>
    <row r="2048" spans="1:5" x14ac:dyDescent="0.25">
      <c r="A2048" t="s">
        <v>3424</v>
      </c>
      <c r="B2048" t="s">
        <v>3425</v>
      </c>
      <c r="C2048" t="str">
        <f>Tabla4[[#This Row],[NIT]]</f>
        <v>06140611750055</v>
      </c>
      <c r="D2048">
        <f t="shared" si="85"/>
        <v>14</v>
      </c>
      <c r="E2048" t="str">
        <f t="shared" si="86"/>
        <v>NIT</v>
      </c>
    </row>
    <row r="2049" spans="1:5" x14ac:dyDescent="0.25">
      <c r="A2049" t="s">
        <v>3426</v>
      </c>
      <c r="B2049" t="s">
        <v>3427</v>
      </c>
      <c r="C2049" t="str">
        <f>Tabla4[[#This Row],[NIT]]</f>
        <v>06140212810019</v>
      </c>
      <c r="D2049">
        <f t="shared" si="85"/>
        <v>14</v>
      </c>
      <c r="E2049" t="str">
        <f t="shared" si="86"/>
        <v>NIT</v>
      </c>
    </row>
    <row r="2050" spans="1:5" x14ac:dyDescent="0.25">
      <c r="A2050" t="s">
        <v>3428</v>
      </c>
      <c r="B2050" t="s">
        <v>3429</v>
      </c>
      <c r="C2050" t="str">
        <f>Tabla4[[#This Row],[NIT]]</f>
        <v>06140506891025</v>
      </c>
      <c r="D2050">
        <f t="shared" si="85"/>
        <v>14</v>
      </c>
      <c r="E2050" t="str">
        <f t="shared" si="86"/>
        <v>NIT</v>
      </c>
    </row>
    <row r="2051" spans="1:5" x14ac:dyDescent="0.25">
      <c r="A2051" t="s">
        <v>3430</v>
      </c>
      <c r="B2051" t="s">
        <v>3431</v>
      </c>
      <c r="C2051" t="str">
        <f>Tabla4[[#This Row],[NIT]]</f>
        <v>06140207991021</v>
      </c>
      <c r="D2051">
        <f t="shared" si="85"/>
        <v>14</v>
      </c>
      <c r="E2051" t="str">
        <f t="shared" si="86"/>
        <v>NIT</v>
      </c>
    </row>
    <row r="2052" spans="1:5" x14ac:dyDescent="0.25">
      <c r="A2052" t="s">
        <v>3432</v>
      </c>
      <c r="B2052" t="s">
        <v>3433</v>
      </c>
      <c r="C2052" t="str">
        <f>Tabla4[[#This Row],[NIT]]</f>
        <v>06141201041010</v>
      </c>
      <c r="D2052">
        <f t="shared" si="85"/>
        <v>14</v>
      </c>
      <c r="E2052" t="str">
        <f t="shared" si="86"/>
        <v>NIT</v>
      </c>
    </row>
    <row r="2053" spans="1:5" x14ac:dyDescent="0.25">
      <c r="A2053" t="s">
        <v>3434</v>
      </c>
      <c r="B2053" t="s">
        <v>3435</v>
      </c>
      <c r="C2053" t="str">
        <f>Tabla4[[#This Row],[NIT]]</f>
        <v>06142102971036</v>
      </c>
      <c r="D2053">
        <f t="shared" si="85"/>
        <v>14</v>
      </c>
      <c r="E2053" t="str">
        <f t="shared" si="86"/>
        <v>NIT</v>
      </c>
    </row>
    <row r="2054" spans="1:5" x14ac:dyDescent="0.25">
      <c r="A2054" t="s">
        <v>3436</v>
      </c>
      <c r="B2054" t="s">
        <v>3437</v>
      </c>
      <c r="C2054" t="str">
        <f>Tabla4[[#This Row],[NIT]]</f>
        <v>06142303911015</v>
      </c>
      <c r="D2054">
        <f t="shared" si="85"/>
        <v>14</v>
      </c>
      <c r="E2054" t="str">
        <f t="shared" si="86"/>
        <v>NIT</v>
      </c>
    </row>
    <row r="2055" spans="1:5" x14ac:dyDescent="0.25">
      <c r="A2055" t="s">
        <v>3438</v>
      </c>
      <c r="B2055" t="s">
        <v>3439</v>
      </c>
      <c r="C2055" t="str">
        <f>Tabla4[[#This Row],[NIT]]</f>
        <v>06141502961025</v>
      </c>
      <c r="D2055">
        <f t="shared" si="85"/>
        <v>14</v>
      </c>
      <c r="E2055" t="str">
        <f t="shared" si="86"/>
        <v>NIT</v>
      </c>
    </row>
    <row r="2056" spans="1:5" x14ac:dyDescent="0.25">
      <c r="A2056" t="s">
        <v>3440</v>
      </c>
      <c r="B2056" t="s">
        <v>3441</v>
      </c>
      <c r="C2056" t="str">
        <f>Tabla4[[#This Row],[NIT]]</f>
        <v>06140402710012</v>
      </c>
      <c r="D2056">
        <f t="shared" si="85"/>
        <v>14</v>
      </c>
      <c r="E2056" t="str">
        <f t="shared" si="86"/>
        <v>NIT</v>
      </c>
    </row>
    <row r="2057" spans="1:5" x14ac:dyDescent="0.25">
      <c r="A2057" t="s">
        <v>3442</v>
      </c>
      <c r="B2057" t="s">
        <v>3443</v>
      </c>
      <c r="C2057" t="str">
        <f>Tabla4[[#This Row],[NIT]]</f>
        <v>06141410041027</v>
      </c>
      <c r="D2057">
        <f t="shared" si="85"/>
        <v>14</v>
      </c>
      <c r="E2057" t="str">
        <f t="shared" si="86"/>
        <v>NIT</v>
      </c>
    </row>
    <row r="2058" spans="1:5" x14ac:dyDescent="0.25">
      <c r="A2058" t="s">
        <v>3444</v>
      </c>
      <c r="B2058" t="s">
        <v>3445</v>
      </c>
      <c r="C2058" t="str">
        <f>Tabla4[[#This Row],[NIT]]</f>
        <v>06142210991027</v>
      </c>
      <c r="D2058">
        <f t="shared" si="85"/>
        <v>14</v>
      </c>
      <c r="E2058" t="str">
        <f t="shared" si="86"/>
        <v>NIT</v>
      </c>
    </row>
    <row r="2059" spans="1:5" x14ac:dyDescent="0.25">
      <c r="A2059" t="s">
        <v>3446</v>
      </c>
      <c r="B2059" t="s">
        <v>3447</v>
      </c>
      <c r="C2059" t="str">
        <f>Tabla4[[#This Row],[NIT]]</f>
        <v>06142607991058</v>
      </c>
      <c r="D2059">
        <f t="shared" si="85"/>
        <v>14</v>
      </c>
      <c r="E2059" t="str">
        <f t="shared" si="86"/>
        <v>NIT</v>
      </c>
    </row>
    <row r="2060" spans="1:5" x14ac:dyDescent="0.25">
      <c r="A2060" t="s">
        <v>3448</v>
      </c>
      <c r="B2060" t="s">
        <v>3449</v>
      </c>
      <c r="C2060" t="str">
        <f>Tabla4[[#This Row],[NIT]]</f>
        <v>06140207870046</v>
      </c>
      <c r="D2060">
        <f t="shared" si="85"/>
        <v>14</v>
      </c>
      <c r="E2060" t="str">
        <f t="shared" si="86"/>
        <v>NIT</v>
      </c>
    </row>
    <row r="2061" spans="1:5" x14ac:dyDescent="0.25">
      <c r="A2061" t="s">
        <v>3450</v>
      </c>
      <c r="B2061" t="s">
        <v>3451</v>
      </c>
      <c r="C2061" t="str">
        <f>Tabla4[[#This Row],[NIT]]</f>
        <v>06140802021079</v>
      </c>
      <c r="D2061">
        <f t="shared" si="85"/>
        <v>14</v>
      </c>
      <c r="E2061" t="str">
        <f t="shared" si="86"/>
        <v>NIT</v>
      </c>
    </row>
    <row r="2062" spans="1:5" x14ac:dyDescent="0.25">
      <c r="A2062" t="s">
        <v>3452</v>
      </c>
      <c r="B2062" t="s">
        <v>3453</v>
      </c>
      <c r="C2062" t="str">
        <f>Tabla4[[#This Row],[NIT]]</f>
        <v>94502302961011</v>
      </c>
      <c r="D2062">
        <f t="shared" si="85"/>
        <v>14</v>
      </c>
      <c r="E2062" t="str">
        <f t="shared" si="86"/>
        <v>NIT</v>
      </c>
    </row>
    <row r="2063" spans="1:5" x14ac:dyDescent="0.25">
      <c r="A2063" t="s">
        <v>3454</v>
      </c>
      <c r="B2063" t="s">
        <v>3455</v>
      </c>
      <c r="C2063" t="str">
        <f>Tabla4[[#This Row],[NIT]]</f>
        <v>05150207081019</v>
      </c>
      <c r="D2063">
        <f t="shared" si="85"/>
        <v>14</v>
      </c>
      <c r="E2063" t="str">
        <f t="shared" si="86"/>
        <v>NIT</v>
      </c>
    </row>
    <row r="2064" spans="1:5" x14ac:dyDescent="0.25">
      <c r="A2064" t="s">
        <v>3456</v>
      </c>
      <c r="B2064" t="s">
        <v>3457</v>
      </c>
      <c r="C2064" t="str">
        <f>Tabla4[[#This Row],[NIT]]</f>
        <v>06140802740019</v>
      </c>
      <c r="D2064">
        <f t="shared" si="85"/>
        <v>14</v>
      </c>
      <c r="E2064" t="str">
        <f t="shared" si="86"/>
        <v>NIT</v>
      </c>
    </row>
    <row r="2065" spans="1:5" x14ac:dyDescent="0.25">
      <c r="A2065" t="s">
        <v>3458</v>
      </c>
      <c r="B2065" t="s">
        <v>3459</v>
      </c>
      <c r="C2065" t="str">
        <f>Tabla4[[#This Row],[NIT]]</f>
        <v>06141811710039</v>
      </c>
      <c r="D2065">
        <f t="shared" si="85"/>
        <v>14</v>
      </c>
      <c r="E2065" t="str">
        <f t="shared" si="86"/>
        <v>NIT</v>
      </c>
    </row>
    <row r="2066" spans="1:5" x14ac:dyDescent="0.25">
      <c r="A2066" t="s">
        <v>3460</v>
      </c>
      <c r="B2066" t="s">
        <v>3461</v>
      </c>
      <c r="C2066" t="str">
        <f>Tabla4[[#This Row],[NIT]]</f>
        <v>93843010951013</v>
      </c>
      <c r="D2066">
        <f t="shared" si="85"/>
        <v>14</v>
      </c>
      <c r="E2066" t="str">
        <f t="shared" si="86"/>
        <v>NIT</v>
      </c>
    </row>
    <row r="2067" spans="1:5" x14ac:dyDescent="0.25">
      <c r="A2067" t="s">
        <v>3462</v>
      </c>
      <c r="B2067" t="s">
        <v>3463</v>
      </c>
      <c r="C2067" t="str">
        <f>Tabla4[[#This Row],[NIT]]</f>
        <v>06141109081013</v>
      </c>
      <c r="D2067">
        <f t="shared" si="85"/>
        <v>14</v>
      </c>
      <c r="E2067" t="str">
        <f t="shared" si="86"/>
        <v>NIT</v>
      </c>
    </row>
    <row r="2068" spans="1:5" x14ac:dyDescent="0.25">
      <c r="A2068" t="s">
        <v>3464</v>
      </c>
      <c r="B2068" t="s">
        <v>3465</v>
      </c>
      <c r="C2068" t="str">
        <f>Tabla4[[#This Row],[NIT]]</f>
        <v>94831902981010</v>
      </c>
      <c r="D2068">
        <f t="shared" si="85"/>
        <v>14</v>
      </c>
      <c r="E2068" t="str">
        <f t="shared" si="86"/>
        <v>NIT</v>
      </c>
    </row>
    <row r="2069" spans="1:5" x14ac:dyDescent="0.25">
      <c r="A2069" t="s">
        <v>3466</v>
      </c>
      <c r="B2069" t="s">
        <v>3467</v>
      </c>
      <c r="C2069" t="str">
        <f>Tabla4[[#This Row],[NIT]]</f>
        <v>02032901570013</v>
      </c>
      <c r="D2069">
        <f t="shared" si="85"/>
        <v>14</v>
      </c>
      <c r="E2069" t="str">
        <f t="shared" si="86"/>
        <v>NIT</v>
      </c>
    </row>
    <row r="2070" spans="1:5" x14ac:dyDescent="0.25">
      <c r="A2070" t="s">
        <v>3468</v>
      </c>
      <c r="B2070" t="s">
        <v>3469</v>
      </c>
      <c r="C2070" t="str">
        <f>Tabla4[[#This Row],[NIT]]</f>
        <v>06142305670013</v>
      </c>
      <c r="D2070">
        <f t="shared" si="85"/>
        <v>14</v>
      </c>
      <c r="E2070" t="str">
        <f t="shared" si="86"/>
        <v>NIT</v>
      </c>
    </row>
    <row r="2071" spans="1:5" x14ac:dyDescent="0.25">
      <c r="A2071" t="s">
        <v>3470</v>
      </c>
      <c r="B2071" t="s">
        <v>3471</v>
      </c>
      <c r="C2071" t="str">
        <f>Tabla4[[#This Row],[NIT]]</f>
        <v>03152510540010</v>
      </c>
      <c r="D2071">
        <f t="shared" si="85"/>
        <v>14</v>
      </c>
      <c r="E2071" t="str">
        <f t="shared" si="86"/>
        <v>NIT</v>
      </c>
    </row>
    <row r="2072" spans="1:5" x14ac:dyDescent="0.25">
      <c r="A2072" t="s">
        <v>3472</v>
      </c>
      <c r="B2072" t="s">
        <v>3473</v>
      </c>
      <c r="C2072" t="str">
        <f>Tabla4[[#This Row],[NIT]]</f>
        <v>06141601031021</v>
      </c>
      <c r="D2072">
        <f t="shared" si="85"/>
        <v>14</v>
      </c>
      <c r="E2072" t="str">
        <f t="shared" si="86"/>
        <v>NIT</v>
      </c>
    </row>
    <row r="2073" spans="1:5" x14ac:dyDescent="0.25">
      <c r="A2073" t="s">
        <v>3474</v>
      </c>
      <c r="B2073" t="s">
        <v>3475</v>
      </c>
      <c r="C2073" t="str">
        <f>Tabla4[[#This Row],[NIT]]</f>
        <v>02101904820018</v>
      </c>
      <c r="D2073">
        <f t="shared" si="85"/>
        <v>14</v>
      </c>
      <c r="E2073" t="str">
        <f t="shared" si="86"/>
        <v>NIT</v>
      </c>
    </row>
    <row r="2074" spans="1:5" x14ac:dyDescent="0.25">
      <c r="A2074" t="s">
        <v>3476</v>
      </c>
      <c r="B2074" t="s">
        <v>3477</v>
      </c>
      <c r="C2074" t="str">
        <f>Tabla4[[#This Row],[NIT]]</f>
        <v>14081204530014</v>
      </c>
      <c r="D2074">
        <f t="shared" si="85"/>
        <v>14</v>
      </c>
      <c r="E2074" t="str">
        <f t="shared" si="86"/>
        <v>NIT</v>
      </c>
    </row>
    <row r="2075" spans="1:5" x14ac:dyDescent="0.25">
      <c r="A2075" t="s">
        <v>3478</v>
      </c>
      <c r="B2075" t="s">
        <v>3479</v>
      </c>
      <c r="C2075" t="str">
        <f>Tabla4[[#This Row],[NIT]]</f>
        <v>14012712531011</v>
      </c>
      <c r="D2075">
        <f t="shared" si="85"/>
        <v>14</v>
      </c>
      <c r="E2075" t="str">
        <f t="shared" si="86"/>
        <v>NIT</v>
      </c>
    </row>
    <row r="2076" spans="1:5" x14ac:dyDescent="0.25">
      <c r="A2076" t="s">
        <v>3480</v>
      </c>
      <c r="B2076" t="s">
        <v>3481</v>
      </c>
      <c r="C2076" t="str">
        <f>Tabla4[[#This Row],[NIT]]</f>
        <v>06142405850025</v>
      </c>
      <c r="D2076">
        <f t="shared" si="85"/>
        <v>14</v>
      </c>
      <c r="E2076" t="str">
        <f t="shared" si="86"/>
        <v>NIT</v>
      </c>
    </row>
    <row r="2077" spans="1:5" x14ac:dyDescent="0.25">
      <c r="A2077" t="s">
        <v>3482</v>
      </c>
      <c r="B2077" t="s">
        <v>3483</v>
      </c>
      <c r="C2077" t="str">
        <f>Tabla4[[#This Row],[NIT]]</f>
        <v>96480512051011</v>
      </c>
      <c r="D2077">
        <f t="shared" si="85"/>
        <v>14</v>
      </c>
      <c r="E2077" t="str">
        <f t="shared" si="86"/>
        <v>NIT</v>
      </c>
    </row>
    <row r="2078" spans="1:5" x14ac:dyDescent="0.25">
      <c r="A2078" t="s">
        <v>3484</v>
      </c>
      <c r="B2078" t="s">
        <v>3485</v>
      </c>
      <c r="C2078" t="str">
        <f>Tabla4[[#This Row],[NIT]]</f>
        <v>06143105061037</v>
      </c>
      <c r="D2078">
        <f t="shared" si="85"/>
        <v>14</v>
      </c>
      <c r="E2078" t="str">
        <f t="shared" si="86"/>
        <v>NIT</v>
      </c>
    </row>
    <row r="2079" spans="1:5" x14ac:dyDescent="0.25">
      <c r="A2079" t="s">
        <v>3486</v>
      </c>
      <c r="B2079" t="s">
        <v>3487</v>
      </c>
      <c r="C2079" t="str">
        <f>Tabla4[[#This Row],[NIT]]</f>
        <v>06140204921049</v>
      </c>
      <c r="D2079">
        <f t="shared" si="85"/>
        <v>14</v>
      </c>
      <c r="E2079" t="str">
        <f t="shared" si="86"/>
        <v>NIT</v>
      </c>
    </row>
    <row r="2080" spans="1:5" x14ac:dyDescent="0.25">
      <c r="A2080" t="s">
        <v>3488</v>
      </c>
      <c r="B2080" t="s">
        <v>3489</v>
      </c>
      <c r="C2080" t="str">
        <f>Tabla4[[#This Row],[NIT]]</f>
        <v>12171211971015</v>
      </c>
      <c r="D2080">
        <f t="shared" si="85"/>
        <v>14</v>
      </c>
      <c r="E2080" t="str">
        <f t="shared" si="86"/>
        <v>NIT</v>
      </c>
    </row>
    <row r="2081" spans="1:5" x14ac:dyDescent="0.25">
      <c r="A2081" t="s">
        <v>3490</v>
      </c>
      <c r="B2081" t="s">
        <v>3491</v>
      </c>
      <c r="C2081" t="str">
        <f>Tabla4[[#This Row],[NIT]]</f>
        <v>06141008901028</v>
      </c>
      <c r="D2081">
        <f t="shared" si="85"/>
        <v>14</v>
      </c>
      <c r="E2081" t="str">
        <f t="shared" si="86"/>
        <v>NIT</v>
      </c>
    </row>
    <row r="2082" spans="1:5" x14ac:dyDescent="0.25">
      <c r="A2082" t="s">
        <v>1430</v>
      </c>
      <c r="B2082" t="s">
        <v>3492</v>
      </c>
      <c r="C2082" t="str">
        <f>Tabla4[[#This Row],[NIT]]</f>
        <v>06140205031020</v>
      </c>
      <c r="D2082">
        <f t="shared" si="85"/>
        <v>14</v>
      </c>
      <c r="E2082" t="str">
        <f t="shared" si="86"/>
        <v>NIT</v>
      </c>
    </row>
    <row r="2083" spans="1:5" x14ac:dyDescent="0.25">
      <c r="A2083" t="s">
        <v>3493</v>
      </c>
      <c r="B2083" t="s">
        <v>3494</v>
      </c>
      <c r="C2083" t="str">
        <f>Tabla4[[#This Row],[NIT]]</f>
        <v>06142807810010</v>
      </c>
      <c r="D2083">
        <f t="shared" si="85"/>
        <v>14</v>
      </c>
      <c r="E2083" t="str">
        <f t="shared" si="86"/>
        <v>NIT</v>
      </c>
    </row>
    <row r="2084" spans="1:5" x14ac:dyDescent="0.25">
      <c r="A2084" t="s">
        <v>3495</v>
      </c>
      <c r="B2084" t="s">
        <v>3496</v>
      </c>
      <c r="C2084" t="str">
        <f>Tabla4[[#This Row],[NIT]]</f>
        <v>06142509021024</v>
      </c>
      <c r="D2084">
        <f t="shared" si="85"/>
        <v>14</v>
      </c>
      <c r="E2084" t="str">
        <f t="shared" si="86"/>
        <v>NIT</v>
      </c>
    </row>
    <row r="2085" spans="1:5" x14ac:dyDescent="0.25">
      <c r="A2085" t="s">
        <v>3497</v>
      </c>
      <c r="B2085" t="s">
        <v>3498</v>
      </c>
      <c r="C2085" t="str">
        <f>Tabla4[[#This Row],[NIT]]</f>
        <v>02072401500010</v>
      </c>
      <c r="D2085">
        <f t="shared" si="85"/>
        <v>14</v>
      </c>
      <c r="E2085" t="str">
        <f t="shared" si="86"/>
        <v>NIT</v>
      </c>
    </row>
    <row r="2086" spans="1:5" x14ac:dyDescent="0.25">
      <c r="A2086" t="s">
        <v>3499</v>
      </c>
      <c r="B2086" t="s">
        <v>3500</v>
      </c>
      <c r="C2086" t="str">
        <f>Tabla4[[#This Row],[NIT]]</f>
        <v>96422206810012</v>
      </c>
      <c r="D2086">
        <f t="shared" si="85"/>
        <v>14</v>
      </c>
      <c r="E2086" t="str">
        <f t="shared" si="86"/>
        <v>NIT</v>
      </c>
    </row>
    <row r="2087" spans="1:5" x14ac:dyDescent="0.25">
      <c r="A2087" t="s">
        <v>3501</v>
      </c>
      <c r="B2087" t="s">
        <v>3502</v>
      </c>
      <c r="C2087" t="str">
        <f>Tabla4[[#This Row],[NIT]]</f>
        <v>06142411151035</v>
      </c>
      <c r="D2087">
        <f t="shared" si="85"/>
        <v>14</v>
      </c>
      <c r="E2087" t="str">
        <f t="shared" si="86"/>
        <v>NIT</v>
      </c>
    </row>
    <row r="2088" spans="1:5" x14ac:dyDescent="0.25">
      <c r="A2088" t="s">
        <v>3503</v>
      </c>
      <c r="B2088" t="s">
        <v>3504</v>
      </c>
      <c r="C2088" t="str">
        <f>Tabla4[[#This Row],[NIT]]</f>
        <v>06140101770019</v>
      </c>
      <c r="D2088">
        <f t="shared" si="85"/>
        <v>14</v>
      </c>
      <c r="E2088" t="str">
        <f t="shared" si="86"/>
        <v>NIT</v>
      </c>
    </row>
    <row r="2089" spans="1:5" x14ac:dyDescent="0.25">
      <c r="A2089" t="s">
        <v>3505</v>
      </c>
      <c r="B2089" t="s">
        <v>3506</v>
      </c>
      <c r="C2089" t="str">
        <f>Tabla4[[#This Row],[NIT]]</f>
        <v>06142506121010</v>
      </c>
      <c r="D2089">
        <f t="shared" si="85"/>
        <v>14</v>
      </c>
      <c r="E2089" t="str">
        <f t="shared" si="86"/>
        <v>NIT</v>
      </c>
    </row>
    <row r="2090" spans="1:5" x14ac:dyDescent="0.25">
      <c r="A2090" t="s">
        <v>3507</v>
      </c>
      <c r="B2090" t="s">
        <v>3508</v>
      </c>
      <c r="C2090" t="str">
        <f>Tabla4[[#This Row],[NIT]]</f>
        <v>06140410121024</v>
      </c>
      <c r="D2090">
        <f t="shared" si="85"/>
        <v>14</v>
      </c>
      <c r="E2090" t="str">
        <f t="shared" si="86"/>
        <v>NIT</v>
      </c>
    </row>
    <row r="2091" spans="1:5" x14ac:dyDescent="0.25">
      <c r="A2091" t="s">
        <v>3509</v>
      </c>
      <c r="B2091" t="s">
        <v>3510</v>
      </c>
      <c r="C2091" t="str">
        <f>Tabla4[[#This Row],[NIT]]</f>
        <v>05012012161014</v>
      </c>
      <c r="D2091">
        <f t="shared" si="85"/>
        <v>14</v>
      </c>
      <c r="E2091" t="str">
        <f t="shared" si="86"/>
        <v>NIT</v>
      </c>
    </row>
    <row r="2092" spans="1:5" x14ac:dyDescent="0.25">
      <c r="A2092" t="s">
        <v>3511</v>
      </c>
      <c r="B2092" t="s">
        <v>3512</v>
      </c>
      <c r="C2092" t="str">
        <f>Tabla4[[#This Row],[NIT]]</f>
        <v>06141003091036</v>
      </c>
      <c r="D2092">
        <f t="shared" ref="D2092:D2155" si="87">LEN(C2092)</f>
        <v>14</v>
      </c>
      <c r="E2092" t="str">
        <f t="shared" si="86"/>
        <v>NIT</v>
      </c>
    </row>
    <row r="2093" spans="1:5" x14ac:dyDescent="0.25">
      <c r="A2093" t="s">
        <v>3513</v>
      </c>
      <c r="B2093" t="s">
        <v>3514</v>
      </c>
      <c r="C2093" t="str">
        <f>Tabla4[[#This Row],[NIT]]</f>
        <v>02102802001015</v>
      </c>
      <c r="D2093">
        <f t="shared" si="87"/>
        <v>14</v>
      </c>
      <c r="E2093" t="str">
        <f t="shared" ref="E2093:E2156" si="88">IF(D2093=14,"NIT",IF(D2093=9,"DUI"," "))</f>
        <v>NIT</v>
      </c>
    </row>
    <row r="2094" spans="1:5" x14ac:dyDescent="0.25">
      <c r="A2094" t="s">
        <v>3515</v>
      </c>
      <c r="B2094" t="s">
        <v>3516</v>
      </c>
      <c r="C2094" t="str">
        <f>Tabla4[[#This Row],[NIT]]</f>
        <v>06141808001092</v>
      </c>
      <c r="D2094">
        <f t="shared" si="87"/>
        <v>14</v>
      </c>
      <c r="E2094" t="str">
        <f t="shared" si="88"/>
        <v>NIT</v>
      </c>
    </row>
    <row r="2095" spans="1:5" x14ac:dyDescent="0.25">
      <c r="A2095" t="s">
        <v>3517</v>
      </c>
      <c r="B2095" t="s">
        <v>3518</v>
      </c>
      <c r="C2095" t="str">
        <f>Tabla4[[#This Row],[NIT]]</f>
        <v>06142004981074</v>
      </c>
      <c r="D2095">
        <f t="shared" si="87"/>
        <v>14</v>
      </c>
      <c r="E2095" t="str">
        <f t="shared" si="88"/>
        <v>NIT</v>
      </c>
    </row>
    <row r="2096" spans="1:5" x14ac:dyDescent="0.25">
      <c r="A2096" t="s">
        <v>3519</v>
      </c>
      <c r="B2096" t="s">
        <v>3520</v>
      </c>
      <c r="C2096" t="str">
        <f>Tabla4[[#This Row],[NIT]]</f>
        <v>06142302051020</v>
      </c>
      <c r="D2096">
        <f t="shared" si="87"/>
        <v>14</v>
      </c>
      <c r="E2096" t="str">
        <f t="shared" si="88"/>
        <v>NIT</v>
      </c>
    </row>
    <row r="2097" spans="1:5" x14ac:dyDescent="0.25">
      <c r="A2097" t="s">
        <v>3521</v>
      </c>
      <c r="B2097" t="s">
        <v>3522</v>
      </c>
      <c r="C2097" t="str">
        <f>Tabla4[[#This Row],[NIT]]</f>
        <v>06143011091021</v>
      </c>
      <c r="D2097">
        <f t="shared" si="87"/>
        <v>14</v>
      </c>
      <c r="E2097" t="str">
        <f t="shared" si="88"/>
        <v>NIT</v>
      </c>
    </row>
    <row r="2098" spans="1:5" x14ac:dyDescent="0.25">
      <c r="A2098" t="s">
        <v>3523</v>
      </c>
      <c r="B2098" t="s">
        <v>3524</v>
      </c>
      <c r="C2098" t="str">
        <f>Tabla4[[#This Row],[NIT]]</f>
        <v>06141905991030</v>
      </c>
      <c r="D2098">
        <f t="shared" si="87"/>
        <v>14</v>
      </c>
      <c r="E2098" t="str">
        <f t="shared" si="88"/>
        <v>NIT</v>
      </c>
    </row>
    <row r="2099" spans="1:5" x14ac:dyDescent="0.25">
      <c r="A2099" t="s">
        <v>3525</v>
      </c>
      <c r="B2099" t="s">
        <v>3526</v>
      </c>
      <c r="C2099" t="str">
        <f>Tabla4[[#This Row],[NIT]]</f>
        <v>06141612620014</v>
      </c>
      <c r="D2099">
        <f t="shared" si="87"/>
        <v>14</v>
      </c>
      <c r="E2099" t="str">
        <f t="shared" si="88"/>
        <v>NIT</v>
      </c>
    </row>
    <row r="2100" spans="1:5" x14ac:dyDescent="0.25">
      <c r="A2100" t="s">
        <v>3527</v>
      </c>
      <c r="B2100" t="s">
        <v>3528</v>
      </c>
      <c r="C2100" t="str">
        <f>Tabla4[[#This Row],[NIT]]</f>
        <v>06142910131029</v>
      </c>
      <c r="D2100">
        <f t="shared" si="87"/>
        <v>14</v>
      </c>
      <c r="E2100" t="str">
        <f t="shared" si="88"/>
        <v>NIT</v>
      </c>
    </row>
    <row r="2101" spans="1:5" x14ac:dyDescent="0.25">
      <c r="A2101" t="s">
        <v>3529</v>
      </c>
      <c r="B2101" t="s">
        <v>3530</v>
      </c>
      <c r="C2101" t="str">
        <f>Tabla4[[#This Row],[NIT]]</f>
        <v>02102701001014</v>
      </c>
      <c r="D2101">
        <f t="shared" si="87"/>
        <v>14</v>
      </c>
      <c r="E2101" t="str">
        <f t="shared" si="88"/>
        <v>NIT</v>
      </c>
    </row>
    <row r="2102" spans="1:5" x14ac:dyDescent="0.25">
      <c r="A2102" t="s">
        <v>3531</v>
      </c>
      <c r="B2102" t="s">
        <v>3532</v>
      </c>
      <c r="C2102" t="str">
        <f>Tabla4[[#This Row],[NIT]]</f>
        <v>06142501161056</v>
      </c>
      <c r="D2102">
        <f t="shared" si="87"/>
        <v>14</v>
      </c>
      <c r="E2102" t="str">
        <f t="shared" si="88"/>
        <v>NIT</v>
      </c>
    </row>
    <row r="2103" spans="1:5" x14ac:dyDescent="0.25">
      <c r="A2103" t="s">
        <v>1572</v>
      </c>
      <c r="B2103" t="s">
        <v>3533</v>
      </c>
      <c r="C2103" t="str">
        <f>Tabla4[[#This Row],[NIT]]</f>
        <v>06141108001032</v>
      </c>
      <c r="D2103">
        <f t="shared" si="87"/>
        <v>14</v>
      </c>
      <c r="E2103" t="str">
        <f t="shared" si="88"/>
        <v>NIT</v>
      </c>
    </row>
    <row r="2104" spans="1:5" x14ac:dyDescent="0.25">
      <c r="A2104" t="s">
        <v>3534</v>
      </c>
      <c r="B2104" t="s">
        <v>3535</v>
      </c>
      <c r="C2104" t="str">
        <f>Tabla4[[#This Row],[NIT]]</f>
        <v>06141606921025</v>
      </c>
      <c r="D2104">
        <f t="shared" si="87"/>
        <v>14</v>
      </c>
      <c r="E2104" t="str">
        <f t="shared" si="88"/>
        <v>NIT</v>
      </c>
    </row>
    <row r="2105" spans="1:5" x14ac:dyDescent="0.25">
      <c r="A2105" t="s">
        <v>3536</v>
      </c>
      <c r="B2105" t="s">
        <v>3537</v>
      </c>
      <c r="C2105" t="str">
        <f>Tabla4[[#This Row],[NIT]]</f>
        <v>06140512161047</v>
      </c>
      <c r="D2105">
        <f t="shared" si="87"/>
        <v>14</v>
      </c>
      <c r="E2105" t="str">
        <f t="shared" si="88"/>
        <v>NIT</v>
      </c>
    </row>
    <row r="2106" spans="1:5" x14ac:dyDescent="0.25">
      <c r="A2106" t="s">
        <v>3538</v>
      </c>
      <c r="B2106" t="s">
        <v>3539</v>
      </c>
      <c r="C2106" t="str">
        <f>Tabla4[[#This Row],[NIT]]</f>
        <v>06142711901010</v>
      </c>
      <c r="D2106">
        <f t="shared" si="87"/>
        <v>14</v>
      </c>
      <c r="E2106" t="str">
        <f t="shared" si="88"/>
        <v>NIT</v>
      </c>
    </row>
    <row r="2107" spans="1:5" x14ac:dyDescent="0.25">
      <c r="A2107" t="s">
        <v>3540</v>
      </c>
      <c r="B2107" t="s">
        <v>3541</v>
      </c>
      <c r="C2107" t="str">
        <f>Tabla4[[#This Row],[NIT]]</f>
        <v>94502404871017</v>
      </c>
      <c r="D2107">
        <f t="shared" si="87"/>
        <v>14</v>
      </c>
      <c r="E2107" t="str">
        <f t="shared" si="88"/>
        <v>NIT</v>
      </c>
    </row>
    <row r="2108" spans="1:5" x14ac:dyDescent="0.25">
      <c r="A2108" t="s">
        <v>3542</v>
      </c>
      <c r="B2108" t="s">
        <v>3543</v>
      </c>
      <c r="C2108" t="str">
        <f>Tabla4[[#This Row],[NIT]]</f>
        <v>06141509650017</v>
      </c>
      <c r="D2108">
        <f t="shared" si="87"/>
        <v>14</v>
      </c>
      <c r="E2108" t="str">
        <f t="shared" si="88"/>
        <v>NIT</v>
      </c>
    </row>
    <row r="2109" spans="1:5" x14ac:dyDescent="0.25">
      <c r="A2109" t="s">
        <v>3544</v>
      </c>
      <c r="B2109" t="s">
        <v>3545</v>
      </c>
      <c r="C2109" t="str">
        <f>Tabla4[[#This Row],[NIT]]</f>
        <v>12173110810022</v>
      </c>
      <c r="D2109">
        <f t="shared" si="87"/>
        <v>14</v>
      </c>
      <c r="E2109" t="str">
        <f t="shared" si="88"/>
        <v>NIT</v>
      </c>
    </row>
    <row r="2110" spans="1:5" x14ac:dyDescent="0.25">
      <c r="A2110" t="s">
        <v>3546</v>
      </c>
      <c r="B2110" t="s">
        <v>3547</v>
      </c>
      <c r="C2110" t="str">
        <f>Tabla4[[#This Row],[NIT]]</f>
        <v>06142012901055</v>
      </c>
      <c r="D2110">
        <f t="shared" si="87"/>
        <v>14</v>
      </c>
      <c r="E2110" t="str">
        <f t="shared" si="88"/>
        <v>NIT</v>
      </c>
    </row>
    <row r="2111" spans="1:5" x14ac:dyDescent="0.25">
      <c r="A2111" t="s">
        <v>3548</v>
      </c>
      <c r="B2111" t="s">
        <v>3549</v>
      </c>
      <c r="C2111" t="str">
        <f>Tabla4[[#This Row],[NIT]]</f>
        <v>06140803841010</v>
      </c>
      <c r="D2111">
        <f t="shared" si="87"/>
        <v>14</v>
      </c>
      <c r="E2111" t="str">
        <f t="shared" si="88"/>
        <v>NIT</v>
      </c>
    </row>
    <row r="2112" spans="1:5" x14ac:dyDescent="0.25">
      <c r="A2112" t="s">
        <v>3550</v>
      </c>
      <c r="B2112" t="s">
        <v>3551</v>
      </c>
      <c r="C2112" t="str">
        <f>Tabla4[[#This Row],[NIT]]</f>
        <v>06141509770011</v>
      </c>
      <c r="D2112">
        <f t="shared" si="87"/>
        <v>14</v>
      </c>
      <c r="E2112" t="str">
        <f t="shared" si="88"/>
        <v>NIT</v>
      </c>
    </row>
    <row r="2113" spans="1:5" x14ac:dyDescent="0.25">
      <c r="A2113" t="s">
        <v>3552</v>
      </c>
      <c r="B2113" t="s">
        <v>3553</v>
      </c>
      <c r="C2113" t="str">
        <f>Tabla4[[#This Row],[NIT]]</f>
        <v>06141701810015</v>
      </c>
      <c r="D2113">
        <f t="shared" si="87"/>
        <v>14</v>
      </c>
      <c r="E2113" t="str">
        <f t="shared" si="88"/>
        <v>NIT</v>
      </c>
    </row>
    <row r="2114" spans="1:5" x14ac:dyDescent="0.25">
      <c r="A2114" t="s">
        <v>3554</v>
      </c>
      <c r="B2114" t="s">
        <v>3555</v>
      </c>
      <c r="C2114" t="str">
        <f>Tabla4[[#This Row],[NIT]]</f>
        <v>06140703810032</v>
      </c>
      <c r="D2114">
        <f t="shared" si="87"/>
        <v>14</v>
      </c>
      <c r="E2114" t="str">
        <f t="shared" si="88"/>
        <v>NIT</v>
      </c>
    </row>
    <row r="2115" spans="1:5" x14ac:dyDescent="0.25">
      <c r="A2115" t="s">
        <v>3556</v>
      </c>
      <c r="B2115" t="s">
        <v>3557</v>
      </c>
      <c r="C2115" t="str">
        <f>Tabla4[[#This Row],[NIT]]</f>
        <v>06142607820032</v>
      </c>
      <c r="D2115">
        <f t="shared" si="87"/>
        <v>14</v>
      </c>
      <c r="E2115" t="str">
        <f t="shared" si="88"/>
        <v>NIT</v>
      </c>
    </row>
    <row r="2116" spans="1:5" x14ac:dyDescent="0.25">
      <c r="A2116" t="s">
        <v>192</v>
      </c>
      <c r="B2116" t="s">
        <v>3558</v>
      </c>
      <c r="C2116" t="str">
        <f>Tabla4[[#This Row],[NIT]]</f>
        <v>06141706800012</v>
      </c>
      <c r="D2116">
        <f t="shared" si="87"/>
        <v>14</v>
      </c>
      <c r="E2116" t="str">
        <f t="shared" si="88"/>
        <v>NIT</v>
      </c>
    </row>
    <row r="2117" spans="1:5" x14ac:dyDescent="0.25">
      <c r="A2117" t="s">
        <v>3559</v>
      </c>
      <c r="B2117" t="s">
        <v>3560</v>
      </c>
      <c r="C2117" t="str">
        <f>Tabla4[[#This Row],[NIT]]</f>
        <v>06142005810012</v>
      </c>
      <c r="D2117">
        <f t="shared" si="87"/>
        <v>14</v>
      </c>
      <c r="E2117" t="str">
        <f t="shared" si="88"/>
        <v>NIT</v>
      </c>
    </row>
    <row r="2118" spans="1:5" x14ac:dyDescent="0.25">
      <c r="A2118" t="s">
        <v>3561</v>
      </c>
      <c r="B2118" t="s">
        <v>3562</v>
      </c>
      <c r="C2118" t="str">
        <f>Tabla4[[#This Row],[NIT]]</f>
        <v>06140404600015</v>
      </c>
      <c r="D2118">
        <f t="shared" si="87"/>
        <v>14</v>
      </c>
      <c r="E2118" t="str">
        <f t="shared" si="88"/>
        <v>NIT</v>
      </c>
    </row>
    <row r="2119" spans="1:5" x14ac:dyDescent="0.25">
      <c r="A2119" t="s">
        <v>3563</v>
      </c>
      <c r="B2119" t="s">
        <v>3564</v>
      </c>
      <c r="C2119" t="str">
        <f>Tabla4[[#This Row],[NIT]]</f>
        <v>06141011961031</v>
      </c>
      <c r="D2119">
        <f t="shared" si="87"/>
        <v>14</v>
      </c>
      <c r="E2119" t="str">
        <f t="shared" si="88"/>
        <v>NIT</v>
      </c>
    </row>
    <row r="2120" spans="1:5" x14ac:dyDescent="0.25">
      <c r="A2120" t="s">
        <v>3565</v>
      </c>
      <c r="B2120" t="s">
        <v>3566</v>
      </c>
      <c r="C2120" t="str">
        <f>Tabla4[[#This Row],[NIT]]</f>
        <v>06142511941017</v>
      </c>
      <c r="D2120">
        <f t="shared" si="87"/>
        <v>14</v>
      </c>
      <c r="E2120" t="str">
        <f t="shared" si="88"/>
        <v>NIT</v>
      </c>
    </row>
    <row r="2121" spans="1:5" x14ac:dyDescent="0.25">
      <c r="A2121" t="s">
        <v>3567</v>
      </c>
      <c r="B2121" t="s">
        <v>3568</v>
      </c>
      <c r="C2121" t="str">
        <f>Tabla4[[#This Row],[NIT]]</f>
        <v>06141801921013</v>
      </c>
      <c r="D2121">
        <f t="shared" si="87"/>
        <v>14</v>
      </c>
      <c r="E2121" t="str">
        <f t="shared" si="88"/>
        <v>NIT</v>
      </c>
    </row>
    <row r="2122" spans="1:5" x14ac:dyDescent="0.25">
      <c r="A2122" t="s">
        <v>3569</v>
      </c>
      <c r="B2122" t="s">
        <v>3570</v>
      </c>
      <c r="C2122" t="str">
        <f>Tabla4[[#This Row],[NIT]]</f>
        <v>06140212931045</v>
      </c>
      <c r="D2122">
        <f t="shared" si="87"/>
        <v>14</v>
      </c>
      <c r="E2122" t="str">
        <f t="shared" si="88"/>
        <v>NIT</v>
      </c>
    </row>
    <row r="2123" spans="1:5" x14ac:dyDescent="0.25">
      <c r="A2123" t="s">
        <v>3571</v>
      </c>
      <c r="B2123" t="s">
        <v>3572</v>
      </c>
      <c r="C2123" t="str">
        <f>Tabla4[[#This Row],[NIT]]</f>
        <v>06142007091010</v>
      </c>
      <c r="D2123">
        <f t="shared" si="87"/>
        <v>14</v>
      </c>
      <c r="E2123" t="str">
        <f t="shared" si="88"/>
        <v>NIT</v>
      </c>
    </row>
    <row r="2124" spans="1:5" x14ac:dyDescent="0.25">
      <c r="A2124" t="s">
        <v>3573</v>
      </c>
      <c r="B2124" t="s">
        <v>3574</v>
      </c>
      <c r="C2124" t="str">
        <f>Tabla4[[#This Row],[NIT]]</f>
        <v>06142011771018</v>
      </c>
      <c r="D2124">
        <f t="shared" si="87"/>
        <v>14</v>
      </c>
      <c r="E2124" t="str">
        <f t="shared" si="88"/>
        <v>NIT</v>
      </c>
    </row>
    <row r="2125" spans="1:5" x14ac:dyDescent="0.25">
      <c r="A2125" t="s">
        <v>3575</v>
      </c>
      <c r="B2125" t="s">
        <v>3576</v>
      </c>
      <c r="C2125" t="str">
        <f>Tabla4[[#This Row],[NIT]]</f>
        <v>06142903081016</v>
      </c>
      <c r="D2125">
        <f t="shared" si="87"/>
        <v>14</v>
      </c>
      <c r="E2125" t="str">
        <f t="shared" si="88"/>
        <v>NIT</v>
      </c>
    </row>
    <row r="2126" spans="1:5" x14ac:dyDescent="0.25">
      <c r="A2126" t="s">
        <v>3577</v>
      </c>
      <c r="B2126" t="s">
        <v>3578</v>
      </c>
      <c r="C2126" t="str">
        <f>Tabla4[[#This Row],[NIT]]</f>
        <v>06140512071064</v>
      </c>
      <c r="D2126">
        <f t="shared" si="87"/>
        <v>14</v>
      </c>
      <c r="E2126" t="str">
        <f t="shared" si="88"/>
        <v>NIT</v>
      </c>
    </row>
    <row r="2127" spans="1:5" x14ac:dyDescent="0.25">
      <c r="A2127" t="s">
        <v>3579</v>
      </c>
      <c r="B2127" t="s">
        <v>3580</v>
      </c>
      <c r="C2127" t="str">
        <f>Tabla4[[#This Row],[NIT]]</f>
        <v>01011405061010</v>
      </c>
      <c r="D2127">
        <f t="shared" si="87"/>
        <v>14</v>
      </c>
      <c r="E2127" t="str">
        <f t="shared" si="88"/>
        <v>NIT</v>
      </c>
    </row>
    <row r="2128" spans="1:5" x14ac:dyDescent="0.25">
      <c r="A2128" t="s">
        <v>3581</v>
      </c>
      <c r="B2128" t="s">
        <v>3582</v>
      </c>
      <c r="C2128" t="str">
        <f>Tabla4[[#This Row],[NIT]]</f>
        <v>06140806450012</v>
      </c>
      <c r="D2128">
        <f t="shared" si="87"/>
        <v>14</v>
      </c>
      <c r="E2128" t="str">
        <f t="shared" si="88"/>
        <v>NIT</v>
      </c>
    </row>
    <row r="2129" spans="1:5" x14ac:dyDescent="0.25">
      <c r="A2129" t="s">
        <v>3583</v>
      </c>
      <c r="B2129" t="s">
        <v>3584</v>
      </c>
      <c r="C2129" t="str">
        <f>Tabla4[[#This Row],[NIT]]</f>
        <v>08210507660026</v>
      </c>
      <c r="D2129">
        <f t="shared" si="87"/>
        <v>14</v>
      </c>
      <c r="E2129" t="str">
        <f t="shared" si="88"/>
        <v>NIT</v>
      </c>
    </row>
    <row r="2130" spans="1:5" x14ac:dyDescent="0.25">
      <c r="A2130" t="s">
        <v>3585</v>
      </c>
      <c r="B2130" t="s">
        <v>3586</v>
      </c>
      <c r="C2130" t="str">
        <f>Tabla4[[#This Row],[NIT]]</f>
        <v>08212607380013</v>
      </c>
      <c r="D2130">
        <f t="shared" si="87"/>
        <v>14</v>
      </c>
      <c r="E2130" t="str">
        <f t="shared" si="88"/>
        <v>NIT</v>
      </c>
    </row>
    <row r="2131" spans="1:5" x14ac:dyDescent="0.25">
      <c r="A2131" t="s">
        <v>3587</v>
      </c>
      <c r="B2131" t="s">
        <v>3588</v>
      </c>
      <c r="C2131" t="str">
        <f>Tabla4[[#This Row],[NIT]]</f>
        <v>14062004650011</v>
      </c>
      <c r="D2131">
        <f t="shared" si="87"/>
        <v>14</v>
      </c>
      <c r="E2131" t="str">
        <f t="shared" si="88"/>
        <v>NIT</v>
      </c>
    </row>
    <row r="2132" spans="1:5" x14ac:dyDescent="0.25">
      <c r="A2132" t="s">
        <v>3589</v>
      </c>
      <c r="B2132" t="s">
        <v>3590</v>
      </c>
      <c r="C2132" t="str">
        <f>Tabla4[[#This Row],[NIT]]</f>
        <v>06142101860018</v>
      </c>
      <c r="D2132">
        <f t="shared" si="87"/>
        <v>14</v>
      </c>
      <c r="E2132" t="str">
        <f t="shared" si="88"/>
        <v>NIT</v>
      </c>
    </row>
    <row r="2133" spans="1:5" x14ac:dyDescent="0.25">
      <c r="A2133" t="s">
        <v>3591</v>
      </c>
      <c r="B2133" t="s">
        <v>3592</v>
      </c>
      <c r="C2133" t="str">
        <f>Tabla4[[#This Row],[NIT]]</f>
        <v>06142208660010</v>
      </c>
      <c r="D2133">
        <f t="shared" si="87"/>
        <v>14</v>
      </c>
      <c r="E2133" t="str">
        <f t="shared" si="88"/>
        <v>NIT</v>
      </c>
    </row>
    <row r="2134" spans="1:5" x14ac:dyDescent="0.25">
      <c r="A2134" t="s">
        <v>3593</v>
      </c>
      <c r="B2134" t="s">
        <v>3594</v>
      </c>
      <c r="C2134" t="str">
        <f>Tabla4[[#This Row],[NIT]]</f>
        <v>06141504700018</v>
      </c>
      <c r="D2134">
        <f t="shared" si="87"/>
        <v>14</v>
      </c>
      <c r="E2134" t="str">
        <f t="shared" si="88"/>
        <v>NIT</v>
      </c>
    </row>
    <row r="2135" spans="1:5" x14ac:dyDescent="0.25">
      <c r="A2135" t="s">
        <v>3595</v>
      </c>
      <c r="B2135" t="s">
        <v>3596</v>
      </c>
      <c r="C2135" t="str">
        <f>Tabla4[[#This Row],[NIT]]</f>
        <v>06143003041015</v>
      </c>
      <c r="D2135">
        <f t="shared" si="87"/>
        <v>14</v>
      </c>
      <c r="E2135" t="str">
        <f t="shared" si="88"/>
        <v>NIT</v>
      </c>
    </row>
    <row r="2136" spans="1:5" x14ac:dyDescent="0.25">
      <c r="A2136" t="s">
        <v>3597</v>
      </c>
      <c r="B2136" t="s">
        <v>3598</v>
      </c>
      <c r="C2136" t="str">
        <f>Tabla4[[#This Row],[NIT]]</f>
        <v>05011103031010</v>
      </c>
      <c r="D2136">
        <f t="shared" si="87"/>
        <v>14</v>
      </c>
      <c r="E2136" t="str">
        <f t="shared" si="88"/>
        <v>NIT</v>
      </c>
    </row>
    <row r="2137" spans="1:5" x14ac:dyDescent="0.25">
      <c r="A2137" t="s">
        <v>3599</v>
      </c>
      <c r="B2137" t="s">
        <v>3600</v>
      </c>
      <c r="C2137" t="str">
        <f>Tabla4[[#This Row],[NIT]]</f>
        <v>06142706011049</v>
      </c>
      <c r="D2137">
        <f t="shared" si="87"/>
        <v>14</v>
      </c>
      <c r="E2137" t="str">
        <f t="shared" si="88"/>
        <v>NIT</v>
      </c>
    </row>
    <row r="2138" spans="1:5" x14ac:dyDescent="0.25">
      <c r="A2138" t="s">
        <v>3601</v>
      </c>
      <c r="B2138" t="s">
        <v>3602</v>
      </c>
      <c r="C2138" t="str">
        <f>Tabla4[[#This Row],[NIT]]</f>
        <v>06140506720010</v>
      </c>
      <c r="D2138">
        <f t="shared" si="87"/>
        <v>14</v>
      </c>
      <c r="E2138" t="str">
        <f t="shared" si="88"/>
        <v>NIT</v>
      </c>
    </row>
    <row r="2139" spans="1:5" x14ac:dyDescent="0.25">
      <c r="A2139" t="s">
        <v>3603</v>
      </c>
      <c r="B2139" t="s">
        <v>3604</v>
      </c>
      <c r="C2139" t="str">
        <f>Tabla4[[#This Row],[NIT]]</f>
        <v>04232307430014</v>
      </c>
      <c r="D2139">
        <f t="shared" si="87"/>
        <v>14</v>
      </c>
      <c r="E2139" t="str">
        <f t="shared" si="88"/>
        <v>NIT</v>
      </c>
    </row>
    <row r="2140" spans="1:5" x14ac:dyDescent="0.25">
      <c r="A2140" t="s">
        <v>3605</v>
      </c>
      <c r="B2140" t="s">
        <v>3606</v>
      </c>
      <c r="C2140" t="str">
        <f>Tabla4[[#This Row],[NIT]]</f>
        <v>06142110971070</v>
      </c>
      <c r="D2140">
        <f t="shared" si="87"/>
        <v>14</v>
      </c>
      <c r="E2140" t="str">
        <f t="shared" si="88"/>
        <v>NIT</v>
      </c>
    </row>
    <row r="2141" spans="1:5" x14ac:dyDescent="0.25">
      <c r="A2141" t="s">
        <v>3607</v>
      </c>
      <c r="B2141" t="s">
        <v>3608</v>
      </c>
      <c r="C2141" t="str">
        <f>Tabla4[[#This Row],[NIT]]</f>
        <v>06141601740015</v>
      </c>
      <c r="D2141">
        <f t="shared" si="87"/>
        <v>14</v>
      </c>
      <c r="E2141" t="str">
        <f t="shared" si="88"/>
        <v>NIT</v>
      </c>
    </row>
    <row r="2142" spans="1:5" x14ac:dyDescent="0.25">
      <c r="A2142" t="s">
        <v>3609</v>
      </c>
      <c r="B2142" t="s">
        <v>3610</v>
      </c>
      <c r="C2142" t="str">
        <f>Tabla4[[#This Row],[NIT]]</f>
        <v>02032808001019</v>
      </c>
      <c r="D2142">
        <f t="shared" si="87"/>
        <v>14</v>
      </c>
      <c r="E2142" t="str">
        <f t="shared" si="88"/>
        <v>NIT</v>
      </c>
    </row>
    <row r="2143" spans="1:5" x14ac:dyDescent="0.25">
      <c r="A2143" t="s">
        <v>3611</v>
      </c>
      <c r="B2143" t="s">
        <v>3612</v>
      </c>
      <c r="C2143" t="str">
        <f>Tabla4[[#This Row],[NIT]]</f>
        <v>06140307001029</v>
      </c>
      <c r="D2143">
        <f t="shared" si="87"/>
        <v>14</v>
      </c>
      <c r="E2143" t="str">
        <f t="shared" si="88"/>
        <v>NIT</v>
      </c>
    </row>
    <row r="2144" spans="1:5" x14ac:dyDescent="0.25">
      <c r="A2144" t="s">
        <v>3613</v>
      </c>
      <c r="B2144" t="s">
        <v>3614</v>
      </c>
      <c r="C2144" t="str">
        <f>Tabla4[[#This Row],[NIT]]</f>
        <v>06140806011027</v>
      </c>
      <c r="D2144">
        <f t="shared" si="87"/>
        <v>14</v>
      </c>
      <c r="E2144" t="str">
        <f t="shared" si="88"/>
        <v>NIT</v>
      </c>
    </row>
    <row r="2145" spans="1:5" x14ac:dyDescent="0.25">
      <c r="A2145" t="s">
        <v>3615</v>
      </c>
      <c r="B2145" t="s">
        <v>3616</v>
      </c>
      <c r="C2145" t="str">
        <f>Tabla4[[#This Row],[NIT]]</f>
        <v>06142802941057</v>
      </c>
      <c r="D2145">
        <f t="shared" si="87"/>
        <v>14</v>
      </c>
      <c r="E2145" t="str">
        <f t="shared" si="88"/>
        <v>NIT</v>
      </c>
    </row>
    <row r="2146" spans="1:5" x14ac:dyDescent="0.25">
      <c r="A2146" t="s">
        <v>3617</v>
      </c>
      <c r="B2146" t="s">
        <v>3618</v>
      </c>
      <c r="C2146" t="str">
        <f>Tabla4[[#This Row],[NIT]]</f>
        <v>06143006061068</v>
      </c>
      <c r="D2146">
        <f t="shared" si="87"/>
        <v>14</v>
      </c>
      <c r="E2146" t="str">
        <f t="shared" si="88"/>
        <v>NIT</v>
      </c>
    </row>
    <row r="2147" spans="1:5" x14ac:dyDescent="0.25">
      <c r="A2147" t="s">
        <v>3619</v>
      </c>
      <c r="B2147" t="s">
        <v>3620</v>
      </c>
      <c r="C2147" t="str">
        <f>Tabla4[[#This Row],[NIT]]</f>
        <v>06140603061045</v>
      </c>
      <c r="D2147">
        <f t="shared" si="87"/>
        <v>14</v>
      </c>
      <c r="E2147" t="str">
        <f t="shared" si="88"/>
        <v>NIT</v>
      </c>
    </row>
    <row r="2148" spans="1:5" x14ac:dyDescent="0.25">
      <c r="A2148" t="s">
        <v>2845</v>
      </c>
      <c r="B2148" t="s">
        <v>3621</v>
      </c>
      <c r="C2148" t="str">
        <f>Tabla4[[#This Row],[NIT]]</f>
        <v>06142503061024</v>
      </c>
      <c r="D2148">
        <f t="shared" si="87"/>
        <v>14</v>
      </c>
      <c r="E2148" t="str">
        <f t="shared" si="88"/>
        <v>NIT</v>
      </c>
    </row>
    <row r="2149" spans="1:5" x14ac:dyDescent="0.25">
      <c r="A2149" t="s">
        <v>3622</v>
      </c>
      <c r="B2149" t="s">
        <v>3623</v>
      </c>
      <c r="C2149" t="str">
        <f>Tabla4[[#This Row],[NIT]]</f>
        <v>06142906061040</v>
      </c>
      <c r="D2149">
        <f t="shared" si="87"/>
        <v>14</v>
      </c>
      <c r="E2149" t="str">
        <f t="shared" si="88"/>
        <v>NIT</v>
      </c>
    </row>
    <row r="2150" spans="1:5" x14ac:dyDescent="0.25">
      <c r="A2150" t="s">
        <v>3624</v>
      </c>
      <c r="B2150" t="s">
        <v>3625</v>
      </c>
      <c r="C2150" t="str">
        <f>Tabla4[[#This Row],[NIT]]</f>
        <v>06141102001030</v>
      </c>
      <c r="D2150">
        <f t="shared" si="87"/>
        <v>14</v>
      </c>
      <c r="E2150" t="str">
        <f t="shared" si="88"/>
        <v>NIT</v>
      </c>
    </row>
    <row r="2151" spans="1:5" x14ac:dyDescent="0.25">
      <c r="A2151" t="s">
        <v>1523</v>
      </c>
      <c r="B2151" t="s">
        <v>3626</v>
      </c>
      <c r="C2151" t="str">
        <f>Tabla4[[#This Row],[NIT]]</f>
        <v>06140106710037</v>
      </c>
      <c r="D2151">
        <f t="shared" si="87"/>
        <v>14</v>
      </c>
      <c r="E2151" t="str">
        <f t="shared" si="88"/>
        <v>NIT</v>
      </c>
    </row>
    <row r="2152" spans="1:5" x14ac:dyDescent="0.25">
      <c r="A2152" t="s">
        <v>3627</v>
      </c>
      <c r="B2152" t="s">
        <v>3628</v>
      </c>
      <c r="C2152" t="str">
        <f>Tabla4[[#This Row],[NIT]]</f>
        <v>06140203011022</v>
      </c>
      <c r="D2152">
        <f t="shared" si="87"/>
        <v>14</v>
      </c>
      <c r="E2152" t="str">
        <f t="shared" si="88"/>
        <v>NIT</v>
      </c>
    </row>
    <row r="2153" spans="1:5" x14ac:dyDescent="0.25">
      <c r="A2153" t="s">
        <v>3629</v>
      </c>
      <c r="B2153" t="s">
        <v>3630</v>
      </c>
      <c r="C2153" t="str">
        <f>Tabla4[[#This Row],[NIT]]</f>
        <v>06140710051052</v>
      </c>
      <c r="D2153">
        <f t="shared" si="87"/>
        <v>14</v>
      </c>
      <c r="E2153" t="str">
        <f t="shared" si="88"/>
        <v>NIT</v>
      </c>
    </row>
    <row r="2154" spans="1:5" x14ac:dyDescent="0.25">
      <c r="A2154" t="s">
        <v>3631</v>
      </c>
      <c r="B2154" t="s">
        <v>3632</v>
      </c>
      <c r="C2154" t="str">
        <f>Tabla4[[#This Row],[NIT]]</f>
        <v>06141111991035</v>
      </c>
      <c r="D2154">
        <f t="shared" si="87"/>
        <v>14</v>
      </c>
      <c r="E2154" t="str">
        <f t="shared" si="88"/>
        <v>NIT</v>
      </c>
    </row>
    <row r="2155" spans="1:5" x14ac:dyDescent="0.25">
      <c r="A2155" t="s">
        <v>3633</v>
      </c>
      <c r="B2155" t="s">
        <v>3634</v>
      </c>
      <c r="C2155" t="str">
        <f>Tabla4[[#This Row],[NIT]]</f>
        <v>06142806061035</v>
      </c>
      <c r="D2155">
        <f t="shared" si="87"/>
        <v>14</v>
      </c>
      <c r="E2155" t="str">
        <f t="shared" si="88"/>
        <v>NIT</v>
      </c>
    </row>
    <row r="2156" spans="1:5" x14ac:dyDescent="0.25">
      <c r="A2156" t="s">
        <v>3635</v>
      </c>
      <c r="B2156" t="s">
        <v>3636</v>
      </c>
      <c r="C2156" t="str">
        <f>Tabla4[[#This Row],[NIT]]</f>
        <v>06142405011060</v>
      </c>
      <c r="D2156">
        <f t="shared" ref="D2156:D2219" si="89">LEN(C2156)</f>
        <v>14</v>
      </c>
      <c r="E2156" t="str">
        <f t="shared" si="88"/>
        <v>NIT</v>
      </c>
    </row>
    <row r="2157" spans="1:5" x14ac:dyDescent="0.25">
      <c r="A2157" t="s">
        <v>3637</v>
      </c>
      <c r="B2157" t="s">
        <v>3638</v>
      </c>
      <c r="C2157" t="str">
        <f>Tabla4[[#This Row],[NIT]]</f>
        <v>06143008051124</v>
      </c>
      <c r="D2157">
        <f t="shared" si="89"/>
        <v>14</v>
      </c>
      <c r="E2157" t="str">
        <f t="shared" ref="E2157:E2220" si="90">IF(D2157=14,"NIT",IF(D2157=9,"DUI"," "))</f>
        <v>NIT</v>
      </c>
    </row>
    <row r="2158" spans="1:5" x14ac:dyDescent="0.25">
      <c r="A2158" t="s">
        <v>3639</v>
      </c>
      <c r="B2158" t="s">
        <v>3640</v>
      </c>
      <c r="C2158" t="str">
        <f>Tabla4[[#This Row],[NIT]]</f>
        <v>06141207061055</v>
      </c>
      <c r="D2158">
        <f t="shared" si="89"/>
        <v>14</v>
      </c>
      <c r="E2158" t="str">
        <f t="shared" si="90"/>
        <v>NIT</v>
      </c>
    </row>
    <row r="2159" spans="1:5" x14ac:dyDescent="0.25">
      <c r="A2159" t="s">
        <v>3641</v>
      </c>
      <c r="B2159" t="s">
        <v>3642</v>
      </c>
      <c r="C2159" t="str">
        <f>Tabla4[[#This Row],[NIT]]</f>
        <v>06140610670015</v>
      </c>
      <c r="D2159">
        <f t="shared" si="89"/>
        <v>14</v>
      </c>
      <c r="E2159" t="str">
        <f t="shared" si="90"/>
        <v>NIT</v>
      </c>
    </row>
    <row r="2160" spans="1:5" x14ac:dyDescent="0.25">
      <c r="A2160" t="s">
        <v>3643</v>
      </c>
      <c r="B2160" t="s">
        <v>3644</v>
      </c>
      <c r="C2160" t="str">
        <f>Tabla4[[#This Row],[NIT]]</f>
        <v>06140703810019</v>
      </c>
      <c r="D2160">
        <f t="shared" si="89"/>
        <v>14</v>
      </c>
      <c r="E2160" t="str">
        <f t="shared" si="90"/>
        <v>NIT</v>
      </c>
    </row>
    <row r="2161" spans="1:5" x14ac:dyDescent="0.25">
      <c r="A2161" t="s">
        <v>2477</v>
      </c>
      <c r="B2161" t="s">
        <v>3645</v>
      </c>
      <c r="C2161" t="str">
        <f>Tabla4[[#This Row],[NIT]]</f>
        <v>06140410051042</v>
      </c>
      <c r="D2161">
        <f t="shared" si="89"/>
        <v>14</v>
      </c>
      <c r="E2161" t="str">
        <f t="shared" si="90"/>
        <v>NIT</v>
      </c>
    </row>
    <row r="2162" spans="1:5" x14ac:dyDescent="0.25">
      <c r="A2162" t="s">
        <v>3646</v>
      </c>
      <c r="B2162" t="s">
        <v>3647</v>
      </c>
      <c r="C2162" t="str">
        <f>Tabla4[[#This Row],[NIT]]</f>
        <v>06140402021029</v>
      </c>
      <c r="D2162">
        <f t="shared" si="89"/>
        <v>14</v>
      </c>
      <c r="E2162" t="str">
        <f t="shared" si="90"/>
        <v>NIT</v>
      </c>
    </row>
    <row r="2163" spans="1:5" x14ac:dyDescent="0.25">
      <c r="A2163" t="s">
        <v>2487</v>
      </c>
      <c r="B2163" t="s">
        <v>3648</v>
      </c>
      <c r="C2163" t="str">
        <f>Tabla4[[#This Row],[NIT]]</f>
        <v>06142709961072</v>
      </c>
      <c r="D2163">
        <f t="shared" si="89"/>
        <v>14</v>
      </c>
      <c r="E2163" t="str">
        <f t="shared" si="90"/>
        <v>NIT</v>
      </c>
    </row>
    <row r="2164" spans="1:5" x14ac:dyDescent="0.25">
      <c r="A2164" t="s">
        <v>3649</v>
      </c>
      <c r="B2164" t="s">
        <v>3650</v>
      </c>
      <c r="C2164" t="str">
        <f>Tabla4[[#This Row],[NIT]]</f>
        <v>06143011051054</v>
      </c>
      <c r="D2164">
        <f t="shared" si="89"/>
        <v>14</v>
      </c>
      <c r="E2164" t="str">
        <f t="shared" si="90"/>
        <v>NIT</v>
      </c>
    </row>
    <row r="2165" spans="1:5" x14ac:dyDescent="0.25">
      <c r="A2165" t="s">
        <v>3651</v>
      </c>
      <c r="B2165" t="s">
        <v>3652</v>
      </c>
      <c r="C2165" t="str">
        <f>Tabla4[[#This Row],[NIT]]</f>
        <v>06140907021015</v>
      </c>
      <c r="D2165">
        <f t="shared" si="89"/>
        <v>14</v>
      </c>
      <c r="E2165" t="str">
        <f t="shared" si="90"/>
        <v>NIT</v>
      </c>
    </row>
    <row r="2166" spans="1:5" x14ac:dyDescent="0.25">
      <c r="A2166" t="s">
        <v>2552</v>
      </c>
      <c r="B2166" t="s">
        <v>3653</v>
      </c>
      <c r="C2166" t="str">
        <f>Tabla4[[#This Row],[NIT]]</f>
        <v>06142604931011</v>
      </c>
      <c r="D2166">
        <f t="shared" si="89"/>
        <v>14</v>
      </c>
      <c r="E2166" t="str">
        <f t="shared" si="90"/>
        <v>NIT</v>
      </c>
    </row>
    <row r="2167" spans="1:5" x14ac:dyDescent="0.25">
      <c r="A2167" t="s">
        <v>3654</v>
      </c>
      <c r="B2167" t="s">
        <v>3655</v>
      </c>
      <c r="C2167" t="str">
        <f>Tabla4[[#This Row],[NIT]]</f>
        <v>06140209051093</v>
      </c>
      <c r="D2167">
        <f t="shared" si="89"/>
        <v>14</v>
      </c>
      <c r="E2167" t="str">
        <f t="shared" si="90"/>
        <v>NIT</v>
      </c>
    </row>
    <row r="2168" spans="1:5" x14ac:dyDescent="0.25">
      <c r="A2168" t="s">
        <v>3656</v>
      </c>
      <c r="B2168" t="s">
        <v>3657</v>
      </c>
      <c r="C2168" t="str">
        <f>Tabla4[[#This Row],[NIT]]</f>
        <v>06142602961010</v>
      </c>
      <c r="D2168">
        <f t="shared" si="89"/>
        <v>14</v>
      </c>
      <c r="E2168" t="str">
        <f t="shared" si="90"/>
        <v>NIT</v>
      </c>
    </row>
    <row r="2169" spans="1:5" x14ac:dyDescent="0.25">
      <c r="A2169" t="s">
        <v>3658</v>
      </c>
      <c r="B2169" t="s">
        <v>3659</v>
      </c>
      <c r="C2169" t="str">
        <f>Tabla4[[#This Row],[NIT]]</f>
        <v>06141603061025</v>
      </c>
      <c r="D2169">
        <f t="shared" si="89"/>
        <v>14</v>
      </c>
      <c r="E2169" t="str">
        <f t="shared" si="90"/>
        <v>NIT</v>
      </c>
    </row>
    <row r="2170" spans="1:5" x14ac:dyDescent="0.25">
      <c r="A2170" t="s">
        <v>3660</v>
      </c>
      <c r="B2170" t="s">
        <v>3661</v>
      </c>
      <c r="C2170" t="str">
        <f>Tabla4[[#This Row],[NIT]]</f>
        <v>06141310051050</v>
      </c>
      <c r="D2170">
        <f t="shared" si="89"/>
        <v>14</v>
      </c>
      <c r="E2170" t="str">
        <f t="shared" si="90"/>
        <v>NIT</v>
      </c>
    </row>
    <row r="2171" spans="1:5" x14ac:dyDescent="0.25">
      <c r="A2171" t="s">
        <v>3662</v>
      </c>
      <c r="B2171" t="s">
        <v>3663</v>
      </c>
      <c r="C2171" t="str">
        <f>Tabla4[[#This Row],[NIT]]</f>
        <v>06142408951063</v>
      </c>
      <c r="D2171">
        <f t="shared" si="89"/>
        <v>14</v>
      </c>
      <c r="E2171" t="str">
        <f t="shared" si="90"/>
        <v>NIT</v>
      </c>
    </row>
    <row r="2172" spans="1:5" x14ac:dyDescent="0.25">
      <c r="A2172" t="s">
        <v>2758</v>
      </c>
      <c r="B2172" t="s">
        <v>3664</v>
      </c>
      <c r="C2172" t="str">
        <f>Tabla4[[#This Row],[NIT]]</f>
        <v>06140507061018</v>
      </c>
      <c r="D2172">
        <f t="shared" si="89"/>
        <v>14</v>
      </c>
      <c r="E2172" t="str">
        <f t="shared" si="90"/>
        <v>NIT</v>
      </c>
    </row>
    <row r="2173" spans="1:5" x14ac:dyDescent="0.25">
      <c r="A2173" t="s">
        <v>3665</v>
      </c>
      <c r="B2173" t="s">
        <v>3666</v>
      </c>
      <c r="C2173" t="str">
        <f>Tabla4[[#This Row],[NIT]]</f>
        <v>06142305061043</v>
      </c>
      <c r="D2173">
        <f t="shared" si="89"/>
        <v>14</v>
      </c>
      <c r="E2173" t="str">
        <f t="shared" si="90"/>
        <v>NIT</v>
      </c>
    </row>
    <row r="2174" spans="1:5" x14ac:dyDescent="0.25">
      <c r="A2174" t="s">
        <v>3667</v>
      </c>
      <c r="B2174" t="s">
        <v>3668</v>
      </c>
      <c r="C2174" t="str">
        <f>Tabla4[[#This Row],[NIT]]</f>
        <v>06141601021069</v>
      </c>
      <c r="D2174">
        <f t="shared" si="89"/>
        <v>14</v>
      </c>
      <c r="E2174" t="str">
        <f t="shared" si="90"/>
        <v>NIT</v>
      </c>
    </row>
    <row r="2175" spans="1:5" x14ac:dyDescent="0.25">
      <c r="A2175" t="s">
        <v>3669</v>
      </c>
      <c r="B2175" t="s">
        <v>3670</v>
      </c>
      <c r="C2175" t="str">
        <f>Tabla4[[#This Row],[NIT]]</f>
        <v>06141404051010</v>
      </c>
      <c r="D2175">
        <f t="shared" si="89"/>
        <v>14</v>
      </c>
      <c r="E2175" t="str">
        <f t="shared" si="90"/>
        <v>NIT</v>
      </c>
    </row>
    <row r="2176" spans="1:5" x14ac:dyDescent="0.25">
      <c r="A2176" t="s">
        <v>3671</v>
      </c>
      <c r="B2176" t="s">
        <v>3672</v>
      </c>
      <c r="C2176" t="str">
        <f>Tabla4[[#This Row],[NIT]]</f>
        <v>06141008061020</v>
      </c>
      <c r="D2176">
        <f t="shared" si="89"/>
        <v>14</v>
      </c>
      <c r="E2176" t="str">
        <f t="shared" si="90"/>
        <v>NIT</v>
      </c>
    </row>
    <row r="2177" spans="1:5" x14ac:dyDescent="0.25">
      <c r="A2177" t="s">
        <v>3673</v>
      </c>
      <c r="B2177" t="s">
        <v>3674</v>
      </c>
      <c r="C2177" t="str">
        <f>Tabla4[[#This Row],[NIT]]</f>
        <v>06141105061042</v>
      </c>
      <c r="D2177">
        <f t="shared" si="89"/>
        <v>14</v>
      </c>
      <c r="E2177" t="str">
        <f t="shared" si="90"/>
        <v>NIT</v>
      </c>
    </row>
    <row r="2178" spans="1:5" x14ac:dyDescent="0.25">
      <c r="A2178" t="s">
        <v>3675</v>
      </c>
      <c r="B2178" t="s">
        <v>3676</v>
      </c>
      <c r="C2178" t="str">
        <f>Tabla4[[#This Row],[NIT]]</f>
        <v>06141410021018</v>
      </c>
      <c r="D2178">
        <f t="shared" si="89"/>
        <v>14</v>
      </c>
      <c r="E2178" t="str">
        <f t="shared" si="90"/>
        <v>NIT</v>
      </c>
    </row>
    <row r="2179" spans="1:5" x14ac:dyDescent="0.25">
      <c r="A2179" t="s">
        <v>3677</v>
      </c>
      <c r="B2179" t="s">
        <v>3678</v>
      </c>
      <c r="C2179" t="str">
        <f>Tabla4[[#This Row],[NIT]]</f>
        <v>06140907041105</v>
      </c>
      <c r="D2179">
        <f t="shared" si="89"/>
        <v>14</v>
      </c>
      <c r="E2179" t="str">
        <f t="shared" si="90"/>
        <v>NIT</v>
      </c>
    </row>
    <row r="2180" spans="1:5" x14ac:dyDescent="0.25">
      <c r="A2180" t="s">
        <v>3679</v>
      </c>
      <c r="B2180" t="s">
        <v>3680</v>
      </c>
      <c r="C2180" t="str">
        <f>Tabla4[[#This Row],[NIT]]</f>
        <v>05111207061012</v>
      </c>
      <c r="D2180">
        <f t="shared" si="89"/>
        <v>14</v>
      </c>
      <c r="E2180" t="str">
        <f t="shared" si="90"/>
        <v>NIT</v>
      </c>
    </row>
    <row r="2181" spans="1:5" x14ac:dyDescent="0.25">
      <c r="A2181" t="s">
        <v>3681</v>
      </c>
      <c r="B2181" t="s">
        <v>3682</v>
      </c>
      <c r="C2181" t="str">
        <f>Tabla4[[#This Row],[NIT]]</f>
        <v>06141702051058</v>
      </c>
      <c r="D2181">
        <f t="shared" si="89"/>
        <v>14</v>
      </c>
      <c r="E2181" t="str">
        <f t="shared" si="90"/>
        <v>NIT</v>
      </c>
    </row>
    <row r="2182" spans="1:5" x14ac:dyDescent="0.25">
      <c r="A2182" t="s">
        <v>3683</v>
      </c>
      <c r="B2182" t="s">
        <v>3684</v>
      </c>
      <c r="C2182" t="str">
        <f>Tabla4[[#This Row],[NIT]]</f>
        <v>06142305001024</v>
      </c>
      <c r="D2182">
        <f t="shared" si="89"/>
        <v>14</v>
      </c>
      <c r="E2182" t="str">
        <f t="shared" si="90"/>
        <v>NIT</v>
      </c>
    </row>
    <row r="2183" spans="1:5" x14ac:dyDescent="0.25">
      <c r="A2183" t="s">
        <v>3302</v>
      </c>
      <c r="B2183" t="s">
        <v>3685</v>
      </c>
      <c r="C2183" t="str">
        <f>Tabla4[[#This Row],[NIT]]</f>
        <v>12172012041013</v>
      </c>
      <c r="D2183">
        <f t="shared" si="89"/>
        <v>14</v>
      </c>
      <c r="E2183" t="str">
        <f t="shared" si="90"/>
        <v>NIT</v>
      </c>
    </row>
    <row r="2184" spans="1:5" x14ac:dyDescent="0.25">
      <c r="A2184" t="s">
        <v>3686</v>
      </c>
      <c r="B2184" t="s">
        <v>3687</v>
      </c>
      <c r="C2184" t="str">
        <f>Tabla4[[#This Row],[NIT]]</f>
        <v>06142401061097</v>
      </c>
      <c r="D2184">
        <f t="shared" si="89"/>
        <v>14</v>
      </c>
      <c r="E2184" t="str">
        <f t="shared" si="90"/>
        <v>NIT</v>
      </c>
    </row>
    <row r="2185" spans="1:5" x14ac:dyDescent="0.25">
      <c r="A2185" t="s">
        <v>3688</v>
      </c>
      <c r="B2185" t="s">
        <v>3689</v>
      </c>
      <c r="C2185" t="str">
        <f>Tabla4[[#This Row],[NIT]]</f>
        <v>06140912051038</v>
      </c>
      <c r="D2185">
        <f t="shared" si="89"/>
        <v>14</v>
      </c>
      <c r="E2185" t="str">
        <f t="shared" si="90"/>
        <v>NIT</v>
      </c>
    </row>
    <row r="2186" spans="1:5" x14ac:dyDescent="0.25">
      <c r="A2186" t="s">
        <v>3690</v>
      </c>
      <c r="B2186" t="s">
        <v>3691</v>
      </c>
      <c r="C2186" t="str">
        <f>Tabla4[[#This Row],[NIT]]</f>
        <v>06142611041080</v>
      </c>
      <c r="D2186">
        <f t="shared" si="89"/>
        <v>14</v>
      </c>
      <c r="E2186" t="str">
        <f t="shared" si="90"/>
        <v>NIT</v>
      </c>
    </row>
    <row r="2187" spans="1:5" x14ac:dyDescent="0.25">
      <c r="A2187" t="s">
        <v>3692</v>
      </c>
      <c r="B2187" t="s">
        <v>3693</v>
      </c>
      <c r="C2187" t="str">
        <f>Tabla4[[#This Row],[NIT]]</f>
        <v>06140107061019</v>
      </c>
      <c r="D2187">
        <f t="shared" si="89"/>
        <v>14</v>
      </c>
      <c r="E2187" t="str">
        <f t="shared" si="90"/>
        <v>NIT</v>
      </c>
    </row>
    <row r="2188" spans="1:5" x14ac:dyDescent="0.25">
      <c r="A2188" t="s">
        <v>3694</v>
      </c>
      <c r="B2188" t="s">
        <v>3695</v>
      </c>
      <c r="C2188" t="str">
        <f>Tabla4[[#This Row],[NIT]]</f>
        <v>06143101051010</v>
      </c>
      <c r="D2188">
        <f t="shared" si="89"/>
        <v>14</v>
      </c>
      <c r="E2188" t="str">
        <f t="shared" si="90"/>
        <v>NIT</v>
      </c>
    </row>
    <row r="2189" spans="1:5" x14ac:dyDescent="0.25">
      <c r="A2189" t="s">
        <v>3696</v>
      </c>
      <c r="B2189" t="s">
        <v>3697</v>
      </c>
      <c r="C2189" t="str">
        <f>Tabla4[[#This Row],[NIT]]</f>
        <v>06142806061027</v>
      </c>
      <c r="D2189">
        <f t="shared" si="89"/>
        <v>14</v>
      </c>
      <c r="E2189" t="str">
        <f t="shared" si="90"/>
        <v>NIT</v>
      </c>
    </row>
    <row r="2190" spans="1:5" x14ac:dyDescent="0.25">
      <c r="A2190" t="s">
        <v>3698</v>
      </c>
      <c r="B2190" t="s">
        <v>3699</v>
      </c>
      <c r="C2190" t="str">
        <f>Tabla4[[#This Row],[NIT]]</f>
        <v>06140910061010</v>
      </c>
      <c r="D2190">
        <f t="shared" si="89"/>
        <v>14</v>
      </c>
      <c r="E2190" t="str">
        <f t="shared" si="90"/>
        <v>NIT</v>
      </c>
    </row>
    <row r="2191" spans="1:5" x14ac:dyDescent="0.25">
      <c r="A2191" t="s">
        <v>3700</v>
      </c>
      <c r="B2191" t="s">
        <v>3701</v>
      </c>
      <c r="C2191" t="str">
        <f>Tabla4[[#This Row],[NIT]]</f>
        <v>06143103091036</v>
      </c>
      <c r="D2191">
        <f t="shared" si="89"/>
        <v>14</v>
      </c>
      <c r="E2191" t="str">
        <f t="shared" si="90"/>
        <v>NIT</v>
      </c>
    </row>
    <row r="2192" spans="1:5" x14ac:dyDescent="0.25">
      <c r="A2192" t="s">
        <v>3702</v>
      </c>
      <c r="B2192" t="s">
        <v>3703</v>
      </c>
      <c r="C2192" t="str">
        <f>Tabla4[[#This Row],[NIT]]</f>
        <v>06140805061039</v>
      </c>
      <c r="D2192">
        <f t="shared" si="89"/>
        <v>14</v>
      </c>
      <c r="E2192" t="str">
        <f t="shared" si="90"/>
        <v>NIT</v>
      </c>
    </row>
    <row r="2193" spans="1:5" x14ac:dyDescent="0.25">
      <c r="A2193" t="s">
        <v>3704</v>
      </c>
      <c r="B2193" t="s">
        <v>3705</v>
      </c>
      <c r="C2193" t="str">
        <f>Tabla4[[#This Row],[NIT]]</f>
        <v>06141810011038</v>
      </c>
      <c r="D2193">
        <f t="shared" si="89"/>
        <v>14</v>
      </c>
      <c r="E2193" t="str">
        <f t="shared" si="90"/>
        <v>NIT</v>
      </c>
    </row>
    <row r="2194" spans="1:5" x14ac:dyDescent="0.25">
      <c r="A2194" t="s">
        <v>2308</v>
      </c>
      <c r="B2194" t="s">
        <v>3706</v>
      </c>
      <c r="C2194" t="str">
        <f>Tabla4[[#This Row],[NIT]]</f>
        <v>06141903021033</v>
      </c>
      <c r="D2194">
        <f t="shared" si="89"/>
        <v>14</v>
      </c>
      <c r="E2194" t="str">
        <f t="shared" si="90"/>
        <v>NIT</v>
      </c>
    </row>
    <row r="2195" spans="1:5" x14ac:dyDescent="0.25">
      <c r="A2195" t="s">
        <v>3707</v>
      </c>
      <c r="B2195" t="s">
        <v>3708</v>
      </c>
      <c r="C2195" t="str">
        <f>Tabla4[[#This Row],[NIT]]</f>
        <v>06143008011017</v>
      </c>
      <c r="D2195">
        <f t="shared" si="89"/>
        <v>14</v>
      </c>
      <c r="E2195" t="str">
        <f t="shared" si="90"/>
        <v>NIT</v>
      </c>
    </row>
    <row r="2196" spans="1:5" x14ac:dyDescent="0.25">
      <c r="A2196" t="s">
        <v>2399</v>
      </c>
      <c r="B2196" t="s">
        <v>3709</v>
      </c>
      <c r="C2196" t="str">
        <f>Tabla4[[#This Row],[NIT]]</f>
        <v>12170411991014</v>
      </c>
      <c r="D2196">
        <f t="shared" si="89"/>
        <v>14</v>
      </c>
      <c r="E2196" t="str">
        <f t="shared" si="90"/>
        <v>NIT</v>
      </c>
    </row>
    <row r="2197" spans="1:5" x14ac:dyDescent="0.25">
      <c r="A2197" t="s">
        <v>3710</v>
      </c>
      <c r="B2197" t="s">
        <v>3711</v>
      </c>
      <c r="C2197" t="str">
        <f>Tabla4[[#This Row],[NIT]]</f>
        <v>06141312051022</v>
      </c>
      <c r="D2197">
        <f t="shared" si="89"/>
        <v>14</v>
      </c>
      <c r="E2197" t="str">
        <f t="shared" si="90"/>
        <v>NIT</v>
      </c>
    </row>
    <row r="2198" spans="1:5" x14ac:dyDescent="0.25">
      <c r="A2198" t="s">
        <v>3712</v>
      </c>
      <c r="B2198" t="s">
        <v>3713</v>
      </c>
      <c r="C2198" t="str">
        <f>Tabla4[[#This Row],[NIT]]</f>
        <v>06141511021035</v>
      </c>
      <c r="D2198">
        <f t="shared" si="89"/>
        <v>14</v>
      </c>
      <c r="E2198" t="str">
        <f t="shared" si="90"/>
        <v>NIT</v>
      </c>
    </row>
    <row r="2199" spans="1:5" x14ac:dyDescent="0.25">
      <c r="A2199" t="s">
        <v>3714</v>
      </c>
      <c r="B2199" t="s">
        <v>3715</v>
      </c>
      <c r="C2199" t="str">
        <f>Tabla4[[#This Row],[NIT]]</f>
        <v>06142807991010</v>
      </c>
      <c r="D2199">
        <f t="shared" si="89"/>
        <v>14</v>
      </c>
      <c r="E2199" t="str">
        <f t="shared" si="90"/>
        <v>NIT</v>
      </c>
    </row>
    <row r="2200" spans="1:5" x14ac:dyDescent="0.25">
      <c r="A2200" t="s">
        <v>3716</v>
      </c>
      <c r="B2200" t="s">
        <v>3717</v>
      </c>
      <c r="C2200" t="str">
        <f>Tabla4[[#This Row],[NIT]]</f>
        <v>06142307971039</v>
      </c>
      <c r="D2200">
        <f t="shared" si="89"/>
        <v>14</v>
      </c>
      <c r="E2200" t="str">
        <f t="shared" si="90"/>
        <v>NIT</v>
      </c>
    </row>
    <row r="2201" spans="1:5" x14ac:dyDescent="0.25">
      <c r="A2201" t="s">
        <v>3718</v>
      </c>
      <c r="B2201" t="s">
        <v>3719</v>
      </c>
      <c r="C2201" t="str">
        <f>Tabla4[[#This Row],[NIT]]</f>
        <v>06140603021051</v>
      </c>
      <c r="D2201">
        <f t="shared" si="89"/>
        <v>14</v>
      </c>
      <c r="E2201" t="str">
        <f t="shared" si="90"/>
        <v>NIT</v>
      </c>
    </row>
    <row r="2202" spans="1:5" x14ac:dyDescent="0.25">
      <c r="A2202" t="s">
        <v>3720</v>
      </c>
      <c r="B2202" t="s">
        <v>3721</v>
      </c>
      <c r="C2202" t="str">
        <f>Tabla4[[#This Row],[NIT]]</f>
        <v>05032102031013</v>
      </c>
      <c r="D2202">
        <f t="shared" si="89"/>
        <v>14</v>
      </c>
      <c r="E2202" t="str">
        <f t="shared" si="90"/>
        <v>NIT</v>
      </c>
    </row>
    <row r="2203" spans="1:5" x14ac:dyDescent="0.25">
      <c r="A2203" t="s">
        <v>3722</v>
      </c>
      <c r="B2203" t="s">
        <v>3723</v>
      </c>
      <c r="C2203" t="str">
        <f>Tabla4[[#This Row],[NIT]]</f>
        <v>06142401061089</v>
      </c>
      <c r="D2203">
        <f t="shared" si="89"/>
        <v>14</v>
      </c>
      <c r="E2203" t="str">
        <f t="shared" si="90"/>
        <v>NIT</v>
      </c>
    </row>
    <row r="2204" spans="1:5" x14ac:dyDescent="0.25">
      <c r="A2204" t="s">
        <v>3724</v>
      </c>
      <c r="B2204" t="s">
        <v>3725</v>
      </c>
      <c r="C2204" t="str">
        <f>Tabla4[[#This Row],[NIT]]</f>
        <v>06143108011030</v>
      </c>
      <c r="D2204">
        <f t="shared" si="89"/>
        <v>14</v>
      </c>
      <c r="E2204" t="str">
        <f t="shared" si="90"/>
        <v>NIT</v>
      </c>
    </row>
    <row r="2205" spans="1:5" x14ac:dyDescent="0.25">
      <c r="A2205" t="s">
        <v>3726</v>
      </c>
      <c r="B2205" t="s">
        <v>3727</v>
      </c>
      <c r="C2205" t="str">
        <f>Tabla4[[#This Row],[NIT]]</f>
        <v>06140310071011</v>
      </c>
      <c r="D2205">
        <f t="shared" si="89"/>
        <v>14</v>
      </c>
      <c r="E2205" t="str">
        <f t="shared" si="90"/>
        <v>NIT</v>
      </c>
    </row>
    <row r="2206" spans="1:5" x14ac:dyDescent="0.25">
      <c r="A2206" t="s">
        <v>3728</v>
      </c>
      <c r="B2206" t="s">
        <v>3729</v>
      </c>
      <c r="C2206" t="str">
        <f>Tabla4[[#This Row],[NIT]]</f>
        <v>06142705031020</v>
      </c>
      <c r="D2206">
        <f t="shared" si="89"/>
        <v>14</v>
      </c>
      <c r="E2206" t="str">
        <f t="shared" si="90"/>
        <v>NIT</v>
      </c>
    </row>
    <row r="2207" spans="1:5" x14ac:dyDescent="0.25">
      <c r="A2207" t="s">
        <v>3730</v>
      </c>
      <c r="B2207" t="s">
        <v>3731</v>
      </c>
      <c r="C2207" t="str">
        <f>Tabla4[[#This Row],[NIT]]</f>
        <v>06142608021036</v>
      </c>
      <c r="D2207">
        <f t="shared" si="89"/>
        <v>14</v>
      </c>
      <c r="E2207" t="str">
        <f t="shared" si="90"/>
        <v>NIT</v>
      </c>
    </row>
    <row r="2208" spans="1:5" x14ac:dyDescent="0.25">
      <c r="A2208" t="s">
        <v>3732</v>
      </c>
      <c r="B2208" t="s">
        <v>3733</v>
      </c>
      <c r="C2208" t="str">
        <f>Tabla4[[#This Row],[NIT]]</f>
        <v>06141101840033</v>
      </c>
      <c r="D2208">
        <f t="shared" si="89"/>
        <v>14</v>
      </c>
      <c r="E2208" t="str">
        <f t="shared" si="90"/>
        <v>NIT</v>
      </c>
    </row>
    <row r="2209" spans="1:5" x14ac:dyDescent="0.25">
      <c r="A2209" t="s">
        <v>3734</v>
      </c>
      <c r="B2209" t="s">
        <v>3735</v>
      </c>
      <c r="C2209" t="str">
        <f>Tabla4[[#This Row],[NIT]]</f>
        <v>06140504941041</v>
      </c>
      <c r="D2209">
        <f t="shared" si="89"/>
        <v>14</v>
      </c>
      <c r="E2209" t="str">
        <f t="shared" si="90"/>
        <v>NIT</v>
      </c>
    </row>
    <row r="2210" spans="1:5" x14ac:dyDescent="0.25">
      <c r="A2210" t="s">
        <v>3736</v>
      </c>
      <c r="B2210" t="s">
        <v>3737</v>
      </c>
      <c r="C2210" t="str">
        <f>Tabla4[[#This Row],[NIT]]</f>
        <v>07022806941017</v>
      </c>
      <c r="D2210">
        <f t="shared" si="89"/>
        <v>14</v>
      </c>
      <c r="E2210" t="str">
        <f t="shared" si="90"/>
        <v>NIT</v>
      </c>
    </row>
    <row r="2211" spans="1:5" x14ac:dyDescent="0.25">
      <c r="A2211" t="s">
        <v>3738</v>
      </c>
      <c r="B2211" t="s">
        <v>3739</v>
      </c>
      <c r="C2211" t="str">
        <f>Tabla4[[#This Row],[NIT]]</f>
        <v>08131006800019</v>
      </c>
      <c r="D2211">
        <f t="shared" si="89"/>
        <v>14</v>
      </c>
      <c r="E2211" t="str">
        <f t="shared" si="90"/>
        <v>NIT</v>
      </c>
    </row>
    <row r="2212" spans="1:5" x14ac:dyDescent="0.25">
      <c r="A2212" t="s">
        <v>3740</v>
      </c>
      <c r="B2212" t="s">
        <v>3741</v>
      </c>
      <c r="C2212" t="str">
        <f>Tabla4[[#This Row],[NIT]]</f>
        <v>06141602870010</v>
      </c>
      <c r="D2212">
        <f t="shared" si="89"/>
        <v>14</v>
      </c>
      <c r="E2212" t="str">
        <f t="shared" si="90"/>
        <v>NIT</v>
      </c>
    </row>
    <row r="2213" spans="1:5" x14ac:dyDescent="0.25">
      <c r="A2213" t="s">
        <v>3742</v>
      </c>
      <c r="B2213" t="s">
        <v>3743</v>
      </c>
      <c r="C2213" t="str">
        <f>Tabla4[[#This Row],[NIT]]</f>
        <v>06140502921094</v>
      </c>
      <c r="D2213">
        <f t="shared" si="89"/>
        <v>14</v>
      </c>
      <c r="E2213" t="str">
        <f t="shared" si="90"/>
        <v>NIT</v>
      </c>
    </row>
    <row r="2214" spans="1:5" x14ac:dyDescent="0.25">
      <c r="A2214" t="s">
        <v>3744</v>
      </c>
      <c r="B2214" t="s">
        <v>3745</v>
      </c>
      <c r="C2214" t="str">
        <f>Tabla4[[#This Row],[NIT]]</f>
        <v>06140607760013</v>
      </c>
      <c r="D2214">
        <f t="shared" si="89"/>
        <v>14</v>
      </c>
      <c r="E2214" t="str">
        <f t="shared" si="90"/>
        <v>NIT</v>
      </c>
    </row>
    <row r="2215" spans="1:5" x14ac:dyDescent="0.25">
      <c r="A2215" t="s">
        <v>3746</v>
      </c>
      <c r="B2215" t="s">
        <v>3747</v>
      </c>
      <c r="C2215" t="str">
        <f>Tabla4[[#This Row],[NIT]]</f>
        <v>05020410731010</v>
      </c>
      <c r="D2215">
        <f t="shared" si="89"/>
        <v>14</v>
      </c>
      <c r="E2215" t="str">
        <f t="shared" si="90"/>
        <v>NIT</v>
      </c>
    </row>
    <row r="2216" spans="1:5" x14ac:dyDescent="0.25">
      <c r="A2216" t="s">
        <v>3748</v>
      </c>
      <c r="B2216" t="s">
        <v>3749</v>
      </c>
      <c r="C2216" t="str">
        <f>Tabla4[[#This Row],[NIT]]</f>
        <v>94830209091012</v>
      </c>
      <c r="D2216">
        <f t="shared" si="89"/>
        <v>14</v>
      </c>
      <c r="E2216" t="str">
        <f t="shared" si="90"/>
        <v>NIT</v>
      </c>
    </row>
    <row r="2217" spans="1:5" x14ac:dyDescent="0.25">
      <c r="A2217" t="s">
        <v>3750</v>
      </c>
      <c r="B2217" t="s">
        <v>3751</v>
      </c>
      <c r="C2217" t="str">
        <f>Tabla4[[#This Row],[NIT]]</f>
        <v>06140306991025</v>
      </c>
      <c r="D2217">
        <f t="shared" si="89"/>
        <v>14</v>
      </c>
      <c r="E2217" t="str">
        <f t="shared" si="90"/>
        <v>NIT</v>
      </c>
    </row>
    <row r="2218" spans="1:5" x14ac:dyDescent="0.25">
      <c r="A2218" t="s">
        <v>3752</v>
      </c>
      <c r="B2218" t="s">
        <v>3753</v>
      </c>
      <c r="C2218" t="str">
        <f>Tabla4[[#This Row],[NIT]]</f>
        <v>06141503740045</v>
      </c>
      <c r="D2218">
        <f t="shared" si="89"/>
        <v>14</v>
      </c>
      <c r="E2218" t="str">
        <f t="shared" si="90"/>
        <v>NIT</v>
      </c>
    </row>
    <row r="2219" spans="1:5" x14ac:dyDescent="0.25">
      <c r="A2219" t="s">
        <v>3754</v>
      </c>
      <c r="B2219" t="s">
        <v>3755</v>
      </c>
      <c r="C2219" t="str">
        <f>Tabla4[[#This Row],[NIT]]</f>
        <v>06142403981045</v>
      </c>
      <c r="D2219">
        <f t="shared" si="89"/>
        <v>14</v>
      </c>
      <c r="E2219" t="str">
        <f t="shared" si="90"/>
        <v>NIT</v>
      </c>
    </row>
    <row r="2220" spans="1:5" x14ac:dyDescent="0.25">
      <c r="A2220" t="s">
        <v>3756</v>
      </c>
      <c r="B2220" t="s">
        <v>3757</v>
      </c>
      <c r="C2220" t="str">
        <f>Tabla4[[#This Row],[NIT]]</f>
        <v>14081402710010</v>
      </c>
      <c r="D2220">
        <f t="shared" ref="D2220:D2283" si="91">LEN(C2220)</f>
        <v>14</v>
      </c>
      <c r="E2220" t="str">
        <f t="shared" si="90"/>
        <v>NIT</v>
      </c>
    </row>
    <row r="2221" spans="1:5" x14ac:dyDescent="0.25">
      <c r="A2221" t="s">
        <v>3758</v>
      </c>
      <c r="B2221" t="s">
        <v>3759</v>
      </c>
      <c r="C2221" t="str">
        <f>Tabla4[[#This Row],[NIT]]</f>
        <v>06142712931036</v>
      </c>
      <c r="D2221">
        <f t="shared" si="91"/>
        <v>14</v>
      </c>
      <c r="E2221" t="str">
        <f t="shared" ref="E2221:E2284" si="92">IF(D2221=14,"NIT",IF(D2221=9,"DUI"," "))</f>
        <v>NIT</v>
      </c>
    </row>
    <row r="2222" spans="1:5" x14ac:dyDescent="0.25">
      <c r="A2222" t="s">
        <v>3760</v>
      </c>
      <c r="B2222" t="s">
        <v>3761</v>
      </c>
      <c r="C2222" t="str">
        <f>Tabla4[[#This Row],[NIT]]</f>
        <v>06142702921040</v>
      </c>
      <c r="D2222">
        <f t="shared" si="91"/>
        <v>14</v>
      </c>
      <c r="E2222" t="str">
        <f t="shared" si="92"/>
        <v>NIT</v>
      </c>
    </row>
    <row r="2223" spans="1:5" x14ac:dyDescent="0.25">
      <c r="A2223" t="s">
        <v>3762</v>
      </c>
      <c r="B2223" t="s">
        <v>3763</v>
      </c>
      <c r="C2223" t="str">
        <f>Tabla4[[#This Row],[NIT]]</f>
        <v>06142501061035</v>
      </c>
      <c r="D2223">
        <f t="shared" si="91"/>
        <v>14</v>
      </c>
      <c r="E2223" t="str">
        <f t="shared" si="92"/>
        <v>NIT</v>
      </c>
    </row>
    <row r="2224" spans="1:5" x14ac:dyDescent="0.25">
      <c r="A2224" t="s">
        <v>3764</v>
      </c>
      <c r="B2224" t="s">
        <v>3765</v>
      </c>
      <c r="C2224" t="str">
        <f>Tabla4[[#This Row],[NIT]]</f>
        <v>06142806710019</v>
      </c>
      <c r="D2224">
        <f t="shared" si="91"/>
        <v>14</v>
      </c>
      <c r="E2224" t="str">
        <f t="shared" si="92"/>
        <v>NIT</v>
      </c>
    </row>
    <row r="2225" spans="1:5" x14ac:dyDescent="0.25">
      <c r="A2225" t="s">
        <v>3766</v>
      </c>
      <c r="B2225" t="s">
        <v>3767</v>
      </c>
      <c r="C2225" t="str">
        <f>Tabla4[[#This Row],[NIT]]</f>
        <v>06053005800016</v>
      </c>
      <c r="D2225">
        <f t="shared" si="91"/>
        <v>14</v>
      </c>
      <c r="E2225" t="str">
        <f t="shared" si="92"/>
        <v>NIT</v>
      </c>
    </row>
    <row r="2226" spans="1:5" x14ac:dyDescent="0.25">
      <c r="A2226" t="s">
        <v>3768</v>
      </c>
      <c r="B2226" t="s">
        <v>3769</v>
      </c>
      <c r="C2226" t="str">
        <f>Tabla4[[#This Row],[NIT]]</f>
        <v>06140603961011</v>
      </c>
      <c r="D2226">
        <f t="shared" si="91"/>
        <v>14</v>
      </c>
      <c r="E2226" t="str">
        <f t="shared" si="92"/>
        <v>NIT</v>
      </c>
    </row>
    <row r="2227" spans="1:5" x14ac:dyDescent="0.25">
      <c r="A2227" t="s">
        <v>3770</v>
      </c>
      <c r="B2227" t="s">
        <v>3771</v>
      </c>
      <c r="C2227" t="str">
        <f>Tabla4[[#This Row],[NIT]]</f>
        <v>06142312860031</v>
      </c>
      <c r="D2227">
        <f t="shared" si="91"/>
        <v>14</v>
      </c>
      <c r="E2227" t="str">
        <f t="shared" si="92"/>
        <v>NIT</v>
      </c>
    </row>
    <row r="2228" spans="1:5" x14ac:dyDescent="0.25">
      <c r="A2228" t="s">
        <v>3772</v>
      </c>
      <c r="B2228" t="s">
        <v>3773</v>
      </c>
      <c r="C2228" t="str">
        <f>Tabla4[[#This Row],[NIT]]</f>
        <v>01012801490029</v>
      </c>
      <c r="D2228">
        <f t="shared" si="91"/>
        <v>14</v>
      </c>
      <c r="E2228" t="str">
        <f t="shared" si="92"/>
        <v>NIT</v>
      </c>
    </row>
    <row r="2229" spans="1:5" x14ac:dyDescent="0.25">
      <c r="A2229" t="s">
        <v>3774</v>
      </c>
      <c r="B2229" t="s">
        <v>3775</v>
      </c>
      <c r="C2229" t="str">
        <f>Tabla4[[#This Row],[NIT]]</f>
        <v>06142603870016</v>
      </c>
      <c r="D2229">
        <f t="shared" si="91"/>
        <v>14</v>
      </c>
      <c r="E2229" t="str">
        <f t="shared" si="92"/>
        <v>NIT</v>
      </c>
    </row>
    <row r="2230" spans="1:5" x14ac:dyDescent="0.25">
      <c r="A2230" t="s">
        <v>3776</v>
      </c>
      <c r="B2230" t="s">
        <v>3777</v>
      </c>
      <c r="C2230" t="str">
        <f>Tabla4[[#This Row],[NIT]]</f>
        <v>06140112001091</v>
      </c>
      <c r="D2230">
        <f t="shared" si="91"/>
        <v>14</v>
      </c>
      <c r="E2230" t="str">
        <f t="shared" si="92"/>
        <v>NIT</v>
      </c>
    </row>
    <row r="2231" spans="1:5" x14ac:dyDescent="0.25">
      <c r="A2231" t="s">
        <v>3778</v>
      </c>
      <c r="B2231" t="s">
        <v>3779</v>
      </c>
      <c r="C2231" t="str">
        <f>Tabla4[[#This Row],[NIT]]</f>
        <v>06141405971059</v>
      </c>
      <c r="D2231">
        <f t="shared" si="91"/>
        <v>14</v>
      </c>
      <c r="E2231" t="str">
        <f t="shared" si="92"/>
        <v>NIT</v>
      </c>
    </row>
    <row r="2232" spans="1:5" x14ac:dyDescent="0.25">
      <c r="A2232" t="s">
        <v>3780</v>
      </c>
      <c r="B2232" t="s">
        <v>3781</v>
      </c>
      <c r="C2232" t="str">
        <f>Tabla4[[#This Row],[NIT]]</f>
        <v>06142803031020</v>
      </c>
      <c r="D2232">
        <f t="shared" si="91"/>
        <v>14</v>
      </c>
      <c r="E2232" t="str">
        <f t="shared" si="92"/>
        <v>NIT</v>
      </c>
    </row>
    <row r="2233" spans="1:5" x14ac:dyDescent="0.25">
      <c r="A2233" t="s">
        <v>3782</v>
      </c>
      <c r="B2233" t="s">
        <v>3783</v>
      </c>
      <c r="C2233" t="str">
        <f>Tabla4[[#This Row],[NIT]]</f>
        <v>06142706051032</v>
      </c>
      <c r="D2233">
        <f t="shared" si="91"/>
        <v>14</v>
      </c>
      <c r="E2233" t="str">
        <f t="shared" si="92"/>
        <v>NIT</v>
      </c>
    </row>
    <row r="2234" spans="1:5" x14ac:dyDescent="0.25">
      <c r="A2234" t="s">
        <v>3784</v>
      </c>
      <c r="B2234" t="s">
        <v>3785</v>
      </c>
      <c r="C2234" t="str">
        <f>Tabla4[[#This Row],[NIT]]</f>
        <v>06140709001017</v>
      </c>
      <c r="D2234">
        <f t="shared" si="91"/>
        <v>14</v>
      </c>
      <c r="E2234" t="str">
        <f t="shared" si="92"/>
        <v>NIT</v>
      </c>
    </row>
    <row r="2235" spans="1:5" x14ac:dyDescent="0.25">
      <c r="A2235" t="s">
        <v>3786</v>
      </c>
      <c r="B2235" t="s">
        <v>3787</v>
      </c>
      <c r="C2235" t="str">
        <f>Tabla4[[#This Row],[NIT]]</f>
        <v>06142805071010</v>
      </c>
      <c r="D2235">
        <f t="shared" si="91"/>
        <v>14</v>
      </c>
      <c r="E2235" t="str">
        <f t="shared" si="92"/>
        <v>NIT</v>
      </c>
    </row>
    <row r="2236" spans="1:5" x14ac:dyDescent="0.25">
      <c r="A2236" t="s">
        <v>31</v>
      </c>
      <c r="B2236" t="s">
        <v>3788</v>
      </c>
      <c r="C2236" t="str">
        <f>Tabla4[[#This Row],[NIT]]</f>
        <v>06141810901033</v>
      </c>
      <c r="D2236">
        <f t="shared" si="91"/>
        <v>14</v>
      </c>
      <c r="E2236" t="str">
        <f t="shared" si="92"/>
        <v>NIT</v>
      </c>
    </row>
    <row r="2237" spans="1:5" x14ac:dyDescent="0.25">
      <c r="A2237" t="s">
        <v>3789</v>
      </c>
      <c r="B2237" t="s">
        <v>3790</v>
      </c>
      <c r="C2237" t="str">
        <f>Tabla4[[#This Row],[NIT]]</f>
        <v>06141912081022</v>
      </c>
      <c r="D2237">
        <f t="shared" si="91"/>
        <v>14</v>
      </c>
      <c r="E2237" t="str">
        <f t="shared" si="92"/>
        <v>NIT</v>
      </c>
    </row>
    <row r="2238" spans="1:5" x14ac:dyDescent="0.25">
      <c r="A2238" t="s">
        <v>3791</v>
      </c>
      <c r="B2238" t="s">
        <v>3792</v>
      </c>
      <c r="C2238" t="str">
        <f>Tabla4[[#This Row],[NIT]]</f>
        <v>02102808350022</v>
      </c>
      <c r="D2238">
        <f t="shared" si="91"/>
        <v>14</v>
      </c>
      <c r="E2238" t="str">
        <f t="shared" si="92"/>
        <v>NIT</v>
      </c>
    </row>
    <row r="2239" spans="1:5" x14ac:dyDescent="0.25">
      <c r="A2239" t="s">
        <v>3793</v>
      </c>
      <c r="B2239" t="s">
        <v>3794</v>
      </c>
      <c r="C2239" t="str">
        <f>Tabla4[[#This Row],[NIT]]</f>
        <v>06142109981029</v>
      </c>
      <c r="D2239">
        <f t="shared" si="91"/>
        <v>14</v>
      </c>
      <c r="E2239" t="str">
        <f t="shared" si="92"/>
        <v>NIT</v>
      </c>
    </row>
    <row r="2240" spans="1:5" x14ac:dyDescent="0.25">
      <c r="A2240" t="s">
        <v>3795</v>
      </c>
      <c r="B2240" t="s">
        <v>3796</v>
      </c>
      <c r="C2240" t="str">
        <f>Tabla4[[#This Row],[NIT]]</f>
        <v>06140110071025</v>
      </c>
      <c r="D2240">
        <f t="shared" si="91"/>
        <v>14</v>
      </c>
      <c r="E2240" t="str">
        <f t="shared" si="92"/>
        <v>NIT</v>
      </c>
    </row>
    <row r="2241" spans="1:5" x14ac:dyDescent="0.25">
      <c r="A2241" t="s">
        <v>3797</v>
      </c>
      <c r="B2241" t="s">
        <v>3798</v>
      </c>
      <c r="C2241" t="str">
        <f>Tabla4[[#This Row],[NIT]]</f>
        <v>06141006780016</v>
      </c>
      <c r="D2241">
        <f t="shared" si="91"/>
        <v>14</v>
      </c>
      <c r="E2241" t="str">
        <f t="shared" si="92"/>
        <v>NIT</v>
      </c>
    </row>
    <row r="2242" spans="1:5" x14ac:dyDescent="0.25">
      <c r="A2242" t="s">
        <v>3799</v>
      </c>
      <c r="B2242" t="s">
        <v>3800</v>
      </c>
      <c r="C2242" t="str">
        <f>Tabla4[[#This Row],[NIT]]</f>
        <v>06140807700012</v>
      </c>
      <c r="D2242">
        <f t="shared" si="91"/>
        <v>14</v>
      </c>
      <c r="E2242" t="str">
        <f t="shared" si="92"/>
        <v>NIT</v>
      </c>
    </row>
    <row r="2243" spans="1:5" x14ac:dyDescent="0.25">
      <c r="A2243" t="s">
        <v>3801</v>
      </c>
      <c r="B2243" t="s">
        <v>3802</v>
      </c>
      <c r="C2243" t="str">
        <f>Tabla4[[#This Row],[NIT]]</f>
        <v>06142310071049</v>
      </c>
      <c r="D2243">
        <f t="shared" si="91"/>
        <v>14</v>
      </c>
      <c r="E2243" t="str">
        <f t="shared" si="92"/>
        <v>NIT</v>
      </c>
    </row>
    <row r="2244" spans="1:5" x14ac:dyDescent="0.25">
      <c r="A2244" t="s">
        <v>3803</v>
      </c>
      <c r="B2244" t="s">
        <v>3804</v>
      </c>
      <c r="C2244" t="str">
        <f>Tabla4[[#This Row],[NIT]]</f>
        <v>06140103620013</v>
      </c>
      <c r="D2244">
        <f t="shared" si="91"/>
        <v>14</v>
      </c>
      <c r="E2244" t="str">
        <f t="shared" si="92"/>
        <v>NIT</v>
      </c>
    </row>
    <row r="2245" spans="1:5" x14ac:dyDescent="0.25">
      <c r="A2245" t="s">
        <v>3805</v>
      </c>
      <c r="B2245" t="s">
        <v>3806</v>
      </c>
      <c r="C2245" t="str">
        <f>Tabla4[[#This Row],[NIT]]</f>
        <v>06140109770045</v>
      </c>
      <c r="D2245">
        <f t="shared" si="91"/>
        <v>14</v>
      </c>
      <c r="E2245" t="str">
        <f t="shared" si="92"/>
        <v>NIT</v>
      </c>
    </row>
    <row r="2246" spans="1:5" x14ac:dyDescent="0.25">
      <c r="A2246" t="s">
        <v>3807</v>
      </c>
      <c r="B2246" t="s">
        <v>3808</v>
      </c>
      <c r="C2246" t="str">
        <f>Tabla4[[#This Row],[NIT]]</f>
        <v>06142310041069</v>
      </c>
      <c r="D2246">
        <f t="shared" si="91"/>
        <v>14</v>
      </c>
      <c r="E2246" t="str">
        <f t="shared" si="92"/>
        <v>NIT</v>
      </c>
    </row>
    <row r="2247" spans="1:5" x14ac:dyDescent="0.25">
      <c r="A2247" t="s">
        <v>3809</v>
      </c>
      <c r="B2247" t="s">
        <v>3810</v>
      </c>
      <c r="C2247" t="str">
        <f>Tabla4[[#This Row],[NIT]]</f>
        <v>06141601760014</v>
      </c>
      <c r="D2247">
        <f t="shared" si="91"/>
        <v>14</v>
      </c>
      <c r="E2247" t="str">
        <f t="shared" si="92"/>
        <v>NIT</v>
      </c>
    </row>
    <row r="2248" spans="1:5" x14ac:dyDescent="0.25">
      <c r="A2248" t="s">
        <v>3811</v>
      </c>
      <c r="B2248" t="s">
        <v>3812</v>
      </c>
      <c r="C2248" t="str">
        <f>Tabla4[[#This Row],[NIT]]</f>
        <v>06140807911056</v>
      </c>
      <c r="D2248">
        <f t="shared" si="91"/>
        <v>14</v>
      </c>
      <c r="E2248" t="str">
        <f t="shared" si="92"/>
        <v>NIT</v>
      </c>
    </row>
    <row r="2249" spans="1:5" x14ac:dyDescent="0.25">
      <c r="A2249" t="s">
        <v>3813</v>
      </c>
      <c r="B2249" t="s">
        <v>3814</v>
      </c>
      <c r="C2249" t="str">
        <f>Tabla4[[#This Row],[NIT]]</f>
        <v>06142306690019</v>
      </c>
      <c r="D2249">
        <f t="shared" si="91"/>
        <v>14</v>
      </c>
      <c r="E2249" t="str">
        <f t="shared" si="92"/>
        <v>NIT</v>
      </c>
    </row>
    <row r="2250" spans="1:5" x14ac:dyDescent="0.25">
      <c r="A2250" t="s">
        <v>3815</v>
      </c>
      <c r="B2250" t="s">
        <v>3816</v>
      </c>
      <c r="C2250" t="str">
        <f>Tabla4[[#This Row],[NIT]]</f>
        <v>06142201901058</v>
      </c>
      <c r="D2250">
        <f t="shared" si="91"/>
        <v>14</v>
      </c>
      <c r="E2250" t="str">
        <f t="shared" si="92"/>
        <v>NIT</v>
      </c>
    </row>
    <row r="2251" spans="1:5" x14ac:dyDescent="0.25">
      <c r="A2251" t="s">
        <v>3817</v>
      </c>
      <c r="B2251" t="s">
        <v>3818</v>
      </c>
      <c r="C2251" t="str">
        <f>Tabla4[[#This Row],[NIT]]</f>
        <v>06141305850016</v>
      </c>
      <c r="D2251">
        <f t="shared" si="91"/>
        <v>14</v>
      </c>
      <c r="E2251" t="str">
        <f t="shared" si="92"/>
        <v>NIT</v>
      </c>
    </row>
    <row r="2252" spans="1:5" x14ac:dyDescent="0.25">
      <c r="A2252" t="s">
        <v>3819</v>
      </c>
      <c r="B2252" t="s">
        <v>3820</v>
      </c>
      <c r="C2252" t="str">
        <f>Tabla4[[#This Row],[NIT]]</f>
        <v>06140703720018</v>
      </c>
      <c r="D2252">
        <f t="shared" si="91"/>
        <v>14</v>
      </c>
      <c r="E2252" t="str">
        <f t="shared" si="92"/>
        <v>NIT</v>
      </c>
    </row>
    <row r="2253" spans="1:5" x14ac:dyDescent="0.25">
      <c r="A2253" t="s">
        <v>3821</v>
      </c>
      <c r="B2253" t="s">
        <v>3822</v>
      </c>
      <c r="C2253" t="str">
        <f>Tabla4[[#This Row],[NIT]]</f>
        <v>12171706001020</v>
      </c>
      <c r="D2253">
        <f t="shared" si="91"/>
        <v>14</v>
      </c>
      <c r="E2253" t="str">
        <f t="shared" si="92"/>
        <v>NIT</v>
      </c>
    </row>
    <row r="2254" spans="1:5" x14ac:dyDescent="0.25">
      <c r="A2254" t="s">
        <v>36</v>
      </c>
      <c r="B2254" t="s">
        <v>3823</v>
      </c>
      <c r="C2254" t="str">
        <f>Tabla4[[#This Row],[NIT]]</f>
        <v>06141210001020</v>
      </c>
      <c r="D2254">
        <f t="shared" si="91"/>
        <v>14</v>
      </c>
      <c r="E2254" t="str">
        <f t="shared" si="92"/>
        <v>NIT</v>
      </c>
    </row>
    <row r="2255" spans="1:5" x14ac:dyDescent="0.25">
      <c r="A2255" t="s">
        <v>3824</v>
      </c>
      <c r="B2255" t="s">
        <v>3825</v>
      </c>
      <c r="C2255" t="str">
        <f>Tabla4[[#This Row],[NIT]]</f>
        <v>06140809041040</v>
      </c>
      <c r="D2255">
        <f t="shared" si="91"/>
        <v>14</v>
      </c>
      <c r="E2255" t="str">
        <f t="shared" si="92"/>
        <v>NIT</v>
      </c>
    </row>
    <row r="2256" spans="1:5" x14ac:dyDescent="0.25">
      <c r="A2256" t="s">
        <v>3826</v>
      </c>
      <c r="B2256" t="s">
        <v>3827</v>
      </c>
      <c r="C2256" t="str">
        <f>Tabla4[[#This Row],[NIT]]</f>
        <v>06143010720016</v>
      </c>
      <c r="D2256">
        <f t="shared" si="91"/>
        <v>14</v>
      </c>
      <c r="E2256" t="str">
        <f t="shared" si="92"/>
        <v>NIT</v>
      </c>
    </row>
    <row r="2257" spans="1:5" x14ac:dyDescent="0.25">
      <c r="A2257" t="s">
        <v>3828</v>
      </c>
      <c r="B2257" t="s">
        <v>3829</v>
      </c>
      <c r="C2257" t="str">
        <f>Tabla4[[#This Row],[NIT]]</f>
        <v>06140501061032</v>
      </c>
      <c r="D2257">
        <f t="shared" si="91"/>
        <v>14</v>
      </c>
      <c r="E2257" t="str">
        <f t="shared" si="92"/>
        <v>NIT</v>
      </c>
    </row>
    <row r="2258" spans="1:5" x14ac:dyDescent="0.25">
      <c r="A2258" t="s">
        <v>3830</v>
      </c>
      <c r="B2258" t="s">
        <v>3831</v>
      </c>
      <c r="C2258" t="str">
        <f>Tabla4[[#This Row],[NIT]]</f>
        <v>05110610820011</v>
      </c>
      <c r="D2258">
        <f t="shared" si="91"/>
        <v>14</v>
      </c>
      <c r="E2258" t="str">
        <f t="shared" si="92"/>
        <v>NIT</v>
      </c>
    </row>
    <row r="2259" spans="1:5" x14ac:dyDescent="0.25">
      <c r="A2259" t="s">
        <v>3832</v>
      </c>
      <c r="B2259" t="s">
        <v>3833</v>
      </c>
      <c r="C2259" t="str">
        <f>Tabla4[[#This Row],[NIT]]</f>
        <v>06143107931012</v>
      </c>
      <c r="D2259">
        <f t="shared" si="91"/>
        <v>14</v>
      </c>
      <c r="E2259" t="str">
        <f t="shared" si="92"/>
        <v>NIT</v>
      </c>
    </row>
    <row r="2260" spans="1:5" x14ac:dyDescent="0.25">
      <c r="A2260" t="s">
        <v>3834</v>
      </c>
      <c r="B2260" t="s">
        <v>3835</v>
      </c>
      <c r="C2260" t="str">
        <f>Tabla4[[#This Row],[NIT]]</f>
        <v>06142201041040</v>
      </c>
      <c r="D2260">
        <f t="shared" si="91"/>
        <v>14</v>
      </c>
      <c r="E2260" t="str">
        <f t="shared" si="92"/>
        <v>NIT</v>
      </c>
    </row>
    <row r="2261" spans="1:5" x14ac:dyDescent="0.25">
      <c r="A2261" t="s">
        <v>3836</v>
      </c>
      <c r="B2261" t="s">
        <v>3837</v>
      </c>
      <c r="C2261" t="str">
        <f>Tabla4[[#This Row],[NIT]]</f>
        <v>06142702751013</v>
      </c>
      <c r="D2261">
        <f t="shared" si="91"/>
        <v>14</v>
      </c>
      <c r="E2261" t="str">
        <f t="shared" si="92"/>
        <v>NIT</v>
      </c>
    </row>
    <row r="2262" spans="1:5" x14ac:dyDescent="0.25">
      <c r="A2262" t="s">
        <v>3838</v>
      </c>
      <c r="B2262" t="s">
        <v>3839</v>
      </c>
      <c r="C2262" t="str">
        <f>Tabla4[[#This Row],[NIT]]</f>
        <v>06142005820017</v>
      </c>
      <c r="D2262">
        <f t="shared" si="91"/>
        <v>14</v>
      </c>
      <c r="E2262" t="str">
        <f t="shared" si="92"/>
        <v>NIT</v>
      </c>
    </row>
    <row r="2263" spans="1:5" x14ac:dyDescent="0.25">
      <c r="A2263" t="s">
        <v>3840</v>
      </c>
      <c r="B2263" t="s">
        <v>3841</v>
      </c>
      <c r="C2263" t="str">
        <f>Tabla4[[#This Row],[NIT]]</f>
        <v>06141710911015</v>
      </c>
      <c r="D2263">
        <f t="shared" si="91"/>
        <v>14</v>
      </c>
      <c r="E2263" t="str">
        <f t="shared" si="92"/>
        <v>NIT</v>
      </c>
    </row>
    <row r="2264" spans="1:5" x14ac:dyDescent="0.25">
      <c r="A2264" t="s">
        <v>3842</v>
      </c>
      <c r="B2264" t="s">
        <v>3843</v>
      </c>
      <c r="C2264" t="str">
        <f>Tabla4[[#This Row],[NIT]]</f>
        <v>06142704771410</v>
      </c>
      <c r="D2264">
        <f t="shared" si="91"/>
        <v>14</v>
      </c>
      <c r="E2264" t="str">
        <f t="shared" si="92"/>
        <v>NIT</v>
      </c>
    </row>
    <row r="2265" spans="1:5" x14ac:dyDescent="0.25">
      <c r="A2265" t="s">
        <v>3844</v>
      </c>
      <c r="B2265" t="s">
        <v>3845</v>
      </c>
      <c r="C2265" t="str">
        <f>Tabla4[[#This Row],[NIT]]</f>
        <v>06140104670024</v>
      </c>
      <c r="D2265">
        <f t="shared" si="91"/>
        <v>14</v>
      </c>
      <c r="E2265" t="str">
        <f t="shared" si="92"/>
        <v>NIT</v>
      </c>
    </row>
    <row r="2266" spans="1:5" x14ac:dyDescent="0.25">
      <c r="A2266" t="s">
        <v>3846</v>
      </c>
      <c r="B2266" t="s">
        <v>3847</v>
      </c>
      <c r="C2266" t="str">
        <f>Tabla4[[#This Row],[NIT]]</f>
        <v>06142810780010</v>
      </c>
      <c r="D2266">
        <f t="shared" si="91"/>
        <v>14</v>
      </c>
      <c r="E2266" t="str">
        <f t="shared" si="92"/>
        <v>NIT</v>
      </c>
    </row>
    <row r="2267" spans="1:5" x14ac:dyDescent="0.25">
      <c r="A2267" t="s">
        <v>3848</v>
      </c>
      <c r="B2267" t="s">
        <v>3849</v>
      </c>
      <c r="C2267" t="str">
        <f>Tabla4[[#This Row],[NIT]]</f>
        <v>11232401590014</v>
      </c>
      <c r="D2267">
        <f t="shared" si="91"/>
        <v>14</v>
      </c>
      <c r="E2267" t="str">
        <f t="shared" si="92"/>
        <v>NIT</v>
      </c>
    </row>
    <row r="2268" spans="1:5" x14ac:dyDescent="0.25">
      <c r="A2268" t="s">
        <v>3850</v>
      </c>
      <c r="B2268" t="s">
        <v>3851</v>
      </c>
      <c r="C2268" t="str">
        <f>Tabla4[[#This Row],[NIT]]</f>
        <v>06142510981015</v>
      </c>
      <c r="D2268">
        <f t="shared" si="91"/>
        <v>14</v>
      </c>
      <c r="E2268" t="str">
        <f t="shared" si="92"/>
        <v>NIT</v>
      </c>
    </row>
    <row r="2269" spans="1:5" x14ac:dyDescent="0.25">
      <c r="A2269" t="s">
        <v>3852</v>
      </c>
      <c r="B2269" t="s">
        <v>3853</v>
      </c>
      <c r="C2269" t="str">
        <f>Tabla4[[#This Row],[NIT]]</f>
        <v>06141011931043</v>
      </c>
      <c r="D2269">
        <f t="shared" si="91"/>
        <v>14</v>
      </c>
      <c r="E2269" t="str">
        <f t="shared" si="92"/>
        <v>NIT</v>
      </c>
    </row>
    <row r="2270" spans="1:5" x14ac:dyDescent="0.25">
      <c r="A2270" t="s">
        <v>3854</v>
      </c>
      <c r="B2270" t="s">
        <v>3855</v>
      </c>
      <c r="C2270" t="str">
        <f>Tabla4[[#This Row],[NIT]]</f>
        <v>05051801811010</v>
      </c>
      <c r="D2270">
        <f t="shared" si="91"/>
        <v>14</v>
      </c>
      <c r="E2270" t="str">
        <f t="shared" si="92"/>
        <v>NIT</v>
      </c>
    </row>
    <row r="2271" spans="1:5" x14ac:dyDescent="0.25">
      <c r="A2271" t="s">
        <v>3856</v>
      </c>
      <c r="B2271" t="s">
        <v>3857</v>
      </c>
      <c r="C2271" t="str">
        <f>Tabla4[[#This Row],[NIT]]</f>
        <v>08212501690018</v>
      </c>
      <c r="D2271">
        <f t="shared" si="91"/>
        <v>14</v>
      </c>
      <c r="E2271" t="str">
        <f t="shared" si="92"/>
        <v>NIT</v>
      </c>
    </row>
    <row r="2272" spans="1:5" x14ac:dyDescent="0.25">
      <c r="A2272" t="s">
        <v>3858</v>
      </c>
      <c r="B2272" t="s">
        <v>3859</v>
      </c>
      <c r="C2272" t="str">
        <f>Tabla4[[#This Row],[NIT]]</f>
        <v>03071104590019</v>
      </c>
      <c r="D2272">
        <f t="shared" si="91"/>
        <v>14</v>
      </c>
      <c r="E2272" t="str">
        <f t="shared" si="92"/>
        <v>NIT</v>
      </c>
    </row>
    <row r="2273" spans="1:5" x14ac:dyDescent="0.25">
      <c r="A2273" t="s">
        <v>3860</v>
      </c>
      <c r="B2273" t="s">
        <v>3861</v>
      </c>
      <c r="C2273" t="str">
        <f>Tabla4[[#This Row],[NIT]]</f>
        <v>06142102081081</v>
      </c>
      <c r="D2273">
        <f t="shared" si="91"/>
        <v>14</v>
      </c>
      <c r="E2273" t="str">
        <f t="shared" si="92"/>
        <v>NIT</v>
      </c>
    </row>
    <row r="2274" spans="1:5" x14ac:dyDescent="0.25">
      <c r="A2274" t="s">
        <v>3862</v>
      </c>
      <c r="B2274" t="s">
        <v>3863</v>
      </c>
      <c r="C2274" t="str">
        <f>Tabla4[[#This Row],[NIT]]</f>
        <v>14161711530014</v>
      </c>
      <c r="D2274">
        <f t="shared" si="91"/>
        <v>14</v>
      </c>
      <c r="E2274" t="str">
        <f t="shared" si="92"/>
        <v>NIT</v>
      </c>
    </row>
    <row r="2275" spans="1:5" x14ac:dyDescent="0.25">
      <c r="A2275" t="s">
        <v>3864</v>
      </c>
      <c r="B2275" t="s">
        <v>3865</v>
      </c>
      <c r="C2275" t="str">
        <f>Tabla4[[#This Row],[NIT]]</f>
        <v>06142212770044</v>
      </c>
      <c r="D2275">
        <f t="shared" si="91"/>
        <v>14</v>
      </c>
      <c r="E2275" t="str">
        <f t="shared" si="92"/>
        <v>NIT</v>
      </c>
    </row>
    <row r="2276" spans="1:5" x14ac:dyDescent="0.25">
      <c r="A2276" t="s">
        <v>3866</v>
      </c>
      <c r="B2276" t="s">
        <v>3867</v>
      </c>
      <c r="C2276" t="str">
        <f>Tabla4[[#This Row],[NIT]]</f>
        <v>06141903991075</v>
      </c>
      <c r="D2276">
        <f t="shared" si="91"/>
        <v>14</v>
      </c>
      <c r="E2276" t="str">
        <f t="shared" si="92"/>
        <v>NIT</v>
      </c>
    </row>
    <row r="2277" spans="1:5" x14ac:dyDescent="0.25">
      <c r="A2277" t="s">
        <v>3868</v>
      </c>
      <c r="B2277" t="s">
        <v>3869</v>
      </c>
      <c r="C2277" t="str">
        <f>Tabla4[[#This Row],[NIT]]</f>
        <v>06141605061014</v>
      </c>
      <c r="D2277">
        <f t="shared" si="91"/>
        <v>14</v>
      </c>
      <c r="E2277" t="str">
        <f t="shared" si="92"/>
        <v>NIT</v>
      </c>
    </row>
    <row r="2278" spans="1:5" x14ac:dyDescent="0.25">
      <c r="A2278" t="s">
        <v>3870</v>
      </c>
      <c r="B2278" t="s">
        <v>3871</v>
      </c>
      <c r="C2278" t="str">
        <f>Tabla4[[#This Row],[NIT]]</f>
        <v>06141612931024</v>
      </c>
      <c r="D2278">
        <f t="shared" si="91"/>
        <v>14</v>
      </c>
      <c r="E2278" t="str">
        <f t="shared" si="92"/>
        <v>NIT</v>
      </c>
    </row>
    <row r="2279" spans="1:5" x14ac:dyDescent="0.25">
      <c r="A2279" t="s">
        <v>3872</v>
      </c>
      <c r="B2279" t="s">
        <v>3873</v>
      </c>
      <c r="C2279" t="str">
        <f>Tabla4[[#This Row],[NIT]]</f>
        <v>06140409951048</v>
      </c>
      <c r="D2279">
        <f t="shared" si="91"/>
        <v>14</v>
      </c>
      <c r="E2279" t="str">
        <f t="shared" si="92"/>
        <v>NIT</v>
      </c>
    </row>
    <row r="2280" spans="1:5" x14ac:dyDescent="0.25">
      <c r="A2280" t="s">
        <v>3874</v>
      </c>
      <c r="B2280" t="s">
        <v>3875</v>
      </c>
      <c r="C2280" t="str">
        <f>Tabla4[[#This Row],[NIT]]</f>
        <v>06142709991044</v>
      </c>
      <c r="D2280">
        <f t="shared" si="91"/>
        <v>14</v>
      </c>
      <c r="E2280" t="str">
        <f t="shared" si="92"/>
        <v>NIT</v>
      </c>
    </row>
    <row r="2281" spans="1:5" x14ac:dyDescent="0.25">
      <c r="A2281" t="s">
        <v>3876</v>
      </c>
      <c r="B2281" t="s">
        <v>3877</v>
      </c>
      <c r="C2281" t="str">
        <f>Tabla4[[#This Row],[NIT]]</f>
        <v>06140210891046</v>
      </c>
      <c r="D2281">
        <f t="shared" si="91"/>
        <v>14</v>
      </c>
      <c r="E2281" t="str">
        <f t="shared" si="92"/>
        <v>NIT</v>
      </c>
    </row>
    <row r="2282" spans="1:5" x14ac:dyDescent="0.25">
      <c r="A2282" t="s">
        <v>3878</v>
      </c>
      <c r="B2282" t="s">
        <v>3879</v>
      </c>
      <c r="C2282" t="str">
        <f>Tabla4[[#This Row],[NIT]]</f>
        <v>06142606971045</v>
      </c>
      <c r="D2282">
        <f t="shared" si="91"/>
        <v>14</v>
      </c>
      <c r="E2282" t="str">
        <f t="shared" si="92"/>
        <v>NIT</v>
      </c>
    </row>
    <row r="2283" spans="1:5" x14ac:dyDescent="0.25">
      <c r="A2283" t="s">
        <v>3880</v>
      </c>
      <c r="B2283" t="s">
        <v>3881</v>
      </c>
      <c r="C2283" t="str">
        <f>Tabla4[[#This Row],[NIT]]</f>
        <v>02100106710016</v>
      </c>
      <c r="D2283">
        <f t="shared" si="91"/>
        <v>14</v>
      </c>
      <c r="E2283" t="str">
        <f t="shared" si="92"/>
        <v>NIT</v>
      </c>
    </row>
    <row r="2284" spans="1:5" x14ac:dyDescent="0.25">
      <c r="A2284" t="s">
        <v>3882</v>
      </c>
      <c r="B2284" t="s">
        <v>3883</v>
      </c>
      <c r="C2284" t="str">
        <f>Tabla4[[#This Row],[NIT]]</f>
        <v>12171611981010</v>
      </c>
      <c r="D2284">
        <f t="shared" ref="D2284:D2347" si="93">LEN(C2284)</f>
        <v>14</v>
      </c>
      <c r="E2284" t="str">
        <f t="shared" si="92"/>
        <v>NIT</v>
      </c>
    </row>
    <row r="2285" spans="1:5" x14ac:dyDescent="0.25">
      <c r="A2285" t="s">
        <v>3884</v>
      </c>
      <c r="B2285" t="s">
        <v>3885</v>
      </c>
      <c r="C2285" t="str">
        <f>Tabla4[[#This Row],[NIT]]</f>
        <v>06142404011023</v>
      </c>
      <c r="D2285">
        <f t="shared" si="93"/>
        <v>14</v>
      </c>
      <c r="E2285" t="str">
        <f t="shared" ref="E2285:E2348" si="94">IF(D2285=14,"NIT",IF(D2285=9,"DUI"," "))</f>
        <v>NIT</v>
      </c>
    </row>
    <row r="2286" spans="1:5" x14ac:dyDescent="0.25">
      <c r="A2286" t="s">
        <v>3886</v>
      </c>
      <c r="B2286" t="s">
        <v>3887</v>
      </c>
      <c r="C2286" t="str">
        <f>Tabla4[[#This Row],[NIT]]</f>
        <v>06141511911065</v>
      </c>
      <c r="D2286">
        <f t="shared" si="93"/>
        <v>14</v>
      </c>
      <c r="E2286" t="str">
        <f t="shared" si="94"/>
        <v>NIT</v>
      </c>
    </row>
    <row r="2287" spans="1:5" x14ac:dyDescent="0.25">
      <c r="A2287" t="s">
        <v>3888</v>
      </c>
      <c r="B2287" t="s">
        <v>3889</v>
      </c>
      <c r="C2287" t="str">
        <f>Tabla4[[#This Row],[NIT]]</f>
        <v>12170809041016</v>
      </c>
      <c r="D2287">
        <f t="shared" si="93"/>
        <v>14</v>
      </c>
      <c r="E2287" t="str">
        <f t="shared" si="94"/>
        <v>NIT</v>
      </c>
    </row>
    <row r="2288" spans="1:5" x14ac:dyDescent="0.25">
      <c r="A2288" t="s">
        <v>3890</v>
      </c>
      <c r="B2288" t="s">
        <v>3891</v>
      </c>
      <c r="C2288" t="str">
        <f>Tabla4[[#This Row],[NIT]]</f>
        <v>06140406750028</v>
      </c>
      <c r="D2288">
        <f t="shared" si="93"/>
        <v>14</v>
      </c>
      <c r="E2288" t="str">
        <f t="shared" si="94"/>
        <v>NIT</v>
      </c>
    </row>
    <row r="2289" spans="1:5" x14ac:dyDescent="0.25">
      <c r="A2289" t="s">
        <v>3892</v>
      </c>
      <c r="B2289" t="s">
        <v>3893</v>
      </c>
      <c r="C2289" t="str">
        <f>Tabla4[[#This Row],[NIT]]</f>
        <v>03152712881017</v>
      </c>
      <c r="D2289">
        <f t="shared" si="93"/>
        <v>14</v>
      </c>
      <c r="E2289" t="str">
        <f t="shared" si="94"/>
        <v>NIT</v>
      </c>
    </row>
    <row r="2290" spans="1:5" x14ac:dyDescent="0.25">
      <c r="A2290" t="s">
        <v>3894</v>
      </c>
      <c r="B2290" t="s">
        <v>3895</v>
      </c>
      <c r="C2290" t="str">
        <f>Tabla4[[#This Row],[NIT]]</f>
        <v>06140912021015</v>
      </c>
      <c r="D2290">
        <f t="shared" si="93"/>
        <v>14</v>
      </c>
      <c r="E2290" t="str">
        <f t="shared" si="94"/>
        <v>NIT</v>
      </c>
    </row>
    <row r="2291" spans="1:5" x14ac:dyDescent="0.25">
      <c r="A2291" t="s">
        <v>3896</v>
      </c>
      <c r="B2291" t="s">
        <v>3897</v>
      </c>
      <c r="C2291" t="str">
        <f>Tabla4[[#This Row],[NIT]]</f>
        <v>06142309870010</v>
      </c>
      <c r="D2291">
        <f t="shared" si="93"/>
        <v>14</v>
      </c>
      <c r="E2291" t="str">
        <f t="shared" si="94"/>
        <v>NIT</v>
      </c>
    </row>
    <row r="2292" spans="1:5" x14ac:dyDescent="0.25">
      <c r="A2292" t="s">
        <v>3898</v>
      </c>
      <c r="B2292" t="s">
        <v>3899</v>
      </c>
      <c r="C2292" t="str">
        <f>Tabla4[[#This Row],[NIT]]</f>
        <v>06142902640010</v>
      </c>
      <c r="D2292">
        <f t="shared" si="93"/>
        <v>14</v>
      </c>
      <c r="E2292" t="str">
        <f t="shared" si="94"/>
        <v>NIT</v>
      </c>
    </row>
    <row r="2293" spans="1:5" x14ac:dyDescent="0.25">
      <c r="A2293" t="s">
        <v>3900</v>
      </c>
      <c r="B2293" t="s">
        <v>3901</v>
      </c>
      <c r="C2293" t="str">
        <f>Tabla4[[#This Row],[NIT]]</f>
        <v>06141506780029</v>
      </c>
      <c r="D2293">
        <f t="shared" si="93"/>
        <v>14</v>
      </c>
      <c r="E2293" t="str">
        <f t="shared" si="94"/>
        <v>NIT</v>
      </c>
    </row>
    <row r="2294" spans="1:5" x14ac:dyDescent="0.25">
      <c r="A2294" t="s">
        <v>3902</v>
      </c>
      <c r="B2294" t="s">
        <v>3903</v>
      </c>
      <c r="C2294" t="str">
        <f>Tabla4[[#This Row],[NIT]]</f>
        <v>06140609041062</v>
      </c>
      <c r="D2294">
        <f t="shared" si="93"/>
        <v>14</v>
      </c>
      <c r="E2294" t="str">
        <f t="shared" si="94"/>
        <v>NIT</v>
      </c>
    </row>
    <row r="2295" spans="1:5" x14ac:dyDescent="0.25">
      <c r="A2295" t="s">
        <v>3904</v>
      </c>
      <c r="B2295" t="s">
        <v>3905</v>
      </c>
      <c r="C2295" t="str">
        <f>Tabla4[[#This Row],[NIT]]</f>
        <v>06142107921010</v>
      </c>
      <c r="D2295">
        <f t="shared" si="93"/>
        <v>14</v>
      </c>
      <c r="E2295" t="str">
        <f t="shared" si="94"/>
        <v>NIT</v>
      </c>
    </row>
    <row r="2296" spans="1:5" x14ac:dyDescent="0.25">
      <c r="A2296" t="s">
        <v>3906</v>
      </c>
      <c r="B2296" t="s">
        <v>3907</v>
      </c>
      <c r="C2296" t="str">
        <f>Tabla4[[#This Row],[NIT]]</f>
        <v>93931907641013</v>
      </c>
      <c r="D2296">
        <f t="shared" si="93"/>
        <v>14</v>
      </c>
      <c r="E2296" t="str">
        <f t="shared" si="94"/>
        <v>NIT</v>
      </c>
    </row>
    <row r="2297" spans="1:5" x14ac:dyDescent="0.25">
      <c r="A2297" t="s">
        <v>3908</v>
      </c>
      <c r="B2297" t="s">
        <v>3909</v>
      </c>
      <c r="C2297" t="str">
        <f>Tabla4[[#This Row],[NIT]]</f>
        <v>06142210081020</v>
      </c>
      <c r="D2297">
        <f t="shared" si="93"/>
        <v>14</v>
      </c>
      <c r="E2297" t="str">
        <f t="shared" si="94"/>
        <v>NIT</v>
      </c>
    </row>
    <row r="2298" spans="1:5" x14ac:dyDescent="0.25">
      <c r="A2298" t="s">
        <v>3910</v>
      </c>
      <c r="B2298" t="s">
        <v>3911</v>
      </c>
      <c r="C2298" t="str">
        <f>Tabla4[[#This Row],[NIT]]</f>
        <v>06140401260035</v>
      </c>
      <c r="D2298">
        <f t="shared" si="93"/>
        <v>14</v>
      </c>
      <c r="E2298" t="str">
        <f t="shared" si="94"/>
        <v>NIT</v>
      </c>
    </row>
    <row r="2299" spans="1:5" x14ac:dyDescent="0.25">
      <c r="A2299" t="s">
        <v>3912</v>
      </c>
      <c r="B2299" t="s">
        <v>3913</v>
      </c>
      <c r="C2299" t="str">
        <f>Tabla4[[#This Row],[NIT]]</f>
        <v>06141705051016</v>
      </c>
      <c r="D2299">
        <f t="shared" si="93"/>
        <v>14</v>
      </c>
      <c r="E2299" t="str">
        <f t="shared" si="94"/>
        <v>NIT</v>
      </c>
    </row>
    <row r="2300" spans="1:5" x14ac:dyDescent="0.25">
      <c r="A2300" t="s">
        <v>3914</v>
      </c>
      <c r="B2300" t="s">
        <v>3915</v>
      </c>
      <c r="C2300" t="str">
        <f>Tabla4[[#This Row],[NIT]]</f>
        <v>06142901921025</v>
      </c>
      <c r="D2300">
        <f t="shared" si="93"/>
        <v>14</v>
      </c>
      <c r="E2300" t="str">
        <f t="shared" si="94"/>
        <v>NIT</v>
      </c>
    </row>
    <row r="2301" spans="1:5" x14ac:dyDescent="0.25">
      <c r="A2301" t="s">
        <v>3916</v>
      </c>
      <c r="B2301" t="s">
        <v>3917</v>
      </c>
      <c r="C2301" t="str">
        <f>Tabla4[[#This Row],[NIT]]</f>
        <v>06142603081014</v>
      </c>
      <c r="D2301">
        <f t="shared" si="93"/>
        <v>14</v>
      </c>
      <c r="E2301" t="str">
        <f t="shared" si="94"/>
        <v>NIT</v>
      </c>
    </row>
    <row r="2302" spans="1:5" x14ac:dyDescent="0.25">
      <c r="A2302" t="s">
        <v>3918</v>
      </c>
      <c r="B2302" t="s">
        <v>3919</v>
      </c>
      <c r="C2302" t="str">
        <f>Tabla4[[#This Row],[NIT]]</f>
        <v>06141204051040</v>
      </c>
      <c r="D2302">
        <f t="shared" si="93"/>
        <v>14</v>
      </c>
      <c r="E2302" t="str">
        <f t="shared" si="94"/>
        <v>NIT</v>
      </c>
    </row>
    <row r="2303" spans="1:5" x14ac:dyDescent="0.25">
      <c r="A2303" t="s">
        <v>3920</v>
      </c>
      <c r="B2303" t="s">
        <v>3921</v>
      </c>
      <c r="C2303" t="str">
        <f>Tabla4[[#This Row],[NIT]]</f>
        <v>06141407041059</v>
      </c>
      <c r="D2303">
        <f t="shared" si="93"/>
        <v>14</v>
      </c>
      <c r="E2303" t="str">
        <f t="shared" si="94"/>
        <v>NIT</v>
      </c>
    </row>
    <row r="2304" spans="1:5" x14ac:dyDescent="0.25">
      <c r="A2304" t="s">
        <v>3922</v>
      </c>
      <c r="B2304" t="s">
        <v>3923</v>
      </c>
      <c r="C2304" t="str">
        <f>Tabla4[[#This Row],[NIT]]</f>
        <v>06141101901020</v>
      </c>
      <c r="D2304">
        <f t="shared" si="93"/>
        <v>14</v>
      </c>
      <c r="E2304" t="str">
        <f t="shared" si="94"/>
        <v>NIT</v>
      </c>
    </row>
    <row r="2305" spans="1:5" x14ac:dyDescent="0.25">
      <c r="A2305" t="s">
        <v>3924</v>
      </c>
      <c r="B2305" t="s">
        <v>3925</v>
      </c>
      <c r="C2305" t="str">
        <f>Tabla4[[#This Row],[NIT]]</f>
        <v>03011908741024</v>
      </c>
      <c r="D2305">
        <f t="shared" si="93"/>
        <v>14</v>
      </c>
      <c r="E2305" t="str">
        <f t="shared" si="94"/>
        <v>NIT</v>
      </c>
    </row>
    <row r="2306" spans="1:5" x14ac:dyDescent="0.25">
      <c r="A2306" t="s">
        <v>3926</v>
      </c>
      <c r="B2306" t="s">
        <v>3927</v>
      </c>
      <c r="C2306" t="str">
        <f>Tabla4[[#This Row],[NIT]]</f>
        <v>02103009630018</v>
      </c>
      <c r="D2306">
        <f t="shared" si="93"/>
        <v>14</v>
      </c>
      <c r="E2306" t="str">
        <f t="shared" si="94"/>
        <v>NIT</v>
      </c>
    </row>
    <row r="2307" spans="1:5" x14ac:dyDescent="0.25">
      <c r="A2307" t="s">
        <v>3928</v>
      </c>
      <c r="B2307" t="s">
        <v>3929</v>
      </c>
      <c r="C2307" t="str">
        <f>Tabla4[[#This Row],[NIT]]</f>
        <v>07022508570014</v>
      </c>
      <c r="D2307">
        <f t="shared" si="93"/>
        <v>14</v>
      </c>
      <c r="E2307" t="str">
        <f t="shared" si="94"/>
        <v>NIT</v>
      </c>
    </row>
    <row r="2308" spans="1:5" x14ac:dyDescent="0.25">
      <c r="A2308" t="s">
        <v>3930</v>
      </c>
      <c r="B2308" t="s">
        <v>3931</v>
      </c>
      <c r="C2308" t="str">
        <f>Tabla4[[#This Row],[NIT]]</f>
        <v>01030807590012</v>
      </c>
      <c r="D2308">
        <f t="shared" si="93"/>
        <v>14</v>
      </c>
      <c r="E2308" t="str">
        <f t="shared" si="94"/>
        <v>NIT</v>
      </c>
    </row>
    <row r="2309" spans="1:5" x14ac:dyDescent="0.25">
      <c r="A2309" t="s">
        <v>3932</v>
      </c>
      <c r="B2309" t="s">
        <v>3933</v>
      </c>
      <c r="C2309" t="str">
        <f>Tabla4[[#This Row],[NIT]]</f>
        <v>06141309850060</v>
      </c>
      <c r="D2309">
        <f t="shared" si="93"/>
        <v>14</v>
      </c>
      <c r="E2309" t="str">
        <f t="shared" si="94"/>
        <v>NIT</v>
      </c>
    </row>
    <row r="2310" spans="1:5" x14ac:dyDescent="0.25">
      <c r="A2310" t="s">
        <v>3934</v>
      </c>
      <c r="B2310" t="s">
        <v>3935</v>
      </c>
      <c r="C2310" t="str">
        <f>Tabla4[[#This Row],[NIT]]</f>
        <v>08021311520010</v>
      </c>
      <c r="D2310">
        <f t="shared" si="93"/>
        <v>14</v>
      </c>
      <c r="E2310" t="str">
        <f t="shared" si="94"/>
        <v>NIT</v>
      </c>
    </row>
    <row r="2311" spans="1:5" x14ac:dyDescent="0.25">
      <c r="A2311" t="s">
        <v>3936</v>
      </c>
      <c r="B2311" t="s">
        <v>3937</v>
      </c>
      <c r="C2311" t="str">
        <f>Tabla4[[#This Row],[NIT]]</f>
        <v>94833009951016</v>
      </c>
      <c r="D2311">
        <f t="shared" si="93"/>
        <v>14</v>
      </c>
      <c r="E2311" t="str">
        <f t="shared" si="94"/>
        <v>NIT</v>
      </c>
    </row>
    <row r="2312" spans="1:5" x14ac:dyDescent="0.25">
      <c r="A2312" t="s">
        <v>3938</v>
      </c>
      <c r="B2312" t="s">
        <v>3939</v>
      </c>
      <c r="C2312" t="str">
        <f>Tabla4[[#This Row],[NIT]]</f>
        <v>06010402530010</v>
      </c>
      <c r="D2312">
        <f t="shared" si="93"/>
        <v>14</v>
      </c>
      <c r="E2312" t="str">
        <f t="shared" si="94"/>
        <v>NIT</v>
      </c>
    </row>
    <row r="2313" spans="1:5" x14ac:dyDescent="0.25">
      <c r="A2313" t="s">
        <v>3940</v>
      </c>
      <c r="B2313" t="s">
        <v>3941</v>
      </c>
      <c r="C2313" t="str">
        <f>Tabla4[[#This Row],[NIT]]</f>
        <v>06140901971020</v>
      </c>
      <c r="D2313">
        <f t="shared" si="93"/>
        <v>14</v>
      </c>
      <c r="E2313" t="str">
        <f t="shared" si="94"/>
        <v>NIT</v>
      </c>
    </row>
    <row r="2314" spans="1:5" x14ac:dyDescent="0.25">
      <c r="A2314" t="s">
        <v>3942</v>
      </c>
      <c r="B2314" t="s">
        <v>3943</v>
      </c>
      <c r="C2314" t="str">
        <f>Tabla4[[#This Row],[NIT]]</f>
        <v>03151607681049</v>
      </c>
      <c r="D2314">
        <f t="shared" si="93"/>
        <v>14</v>
      </c>
      <c r="E2314" t="str">
        <f t="shared" si="94"/>
        <v>NIT</v>
      </c>
    </row>
    <row r="2315" spans="1:5" x14ac:dyDescent="0.25">
      <c r="A2315" t="s">
        <v>3944</v>
      </c>
      <c r="B2315" t="s">
        <v>3945</v>
      </c>
      <c r="C2315" t="str">
        <f>Tabla4[[#This Row],[NIT]]</f>
        <v>04080611711016</v>
      </c>
      <c r="D2315">
        <f t="shared" si="93"/>
        <v>14</v>
      </c>
      <c r="E2315" t="str">
        <f t="shared" si="94"/>
        <v>NIT</v>
      </c>
    </row>
    <row r="2316" spans="1:5" x14ac:dyDescent="0.25">
      <c r="A2316" t="s">
        <v>734</v>
      </c>
      <c r="B2316" t="s">
        <v>3946</v>
      </c>
      <c r="C2316" t="str">
        <f>Tabla4[[#This Row],[NIT]]</f>
        <v>14063101640015</v>
      </c>
      <c r="D2316">
        <f t="shared" si="93"/>
        <v>14</v>
      </c>
      <c r="E2316" t="str">
        <f t="shared" si="94"/>
        <v>NIT</v>
      </c>
    </row>
    <row r="2317" spans="1:5" x14ac:dyDescent="0.25">
      <c r="A2317" t="s">
        <v>3947</v>
      </c>
      <c r="B2317" t="s">
        <v>3948</v>
      </c>
      <c r="C2317" t="str">
        <f>Tabla4[[#This Row],[NIT]]</f>
        <v>14063110671010</v>
      </c>
      <c r="D2317">
        <f t="shared" si="93"/>
        <v>14</v>
      </c>
      <c r="E2317" t="str">
        <f t="shared" si="94"/>
        <v>NIT</v>
      </c>
    </row>
    <row r="2318" spans="1:5" x14ac:dyDescent="0.25">
      <c r="A2318" t="s">
        <v>3949</v>
      </c>
      <c r="B2318" t="s">
        <v>3950</v>
      </c>
      <c r="C2318" t="str">
        <f>Tabla4[[#This Row],[NIT]]</f>
        <v>06170111781014</v>
      </c>
      <c r="D2318">
        <f t="shared" si="93"/>
        <v>14</v>
      </c>
      <c r="E2318" t="str">
        <f t="shared" si="94"/>
        <v>NIT</v>
      </c>
    </row>
    <row r="2319" spans="1:5" x14ac:dyDescent="0.25">
      <c r="A2319" t="s">
        <v>1388</v>
      </c>
      <c r="B2319" t="s">
        <v>3951</v>
      </c>
      <c r="C2319" t="str">
        <f>Tabla4[[#This Row],[NIT]]</f>
        <v>06141909961054</v>
      </c>
      <c r="D2319">
        <f t="shared" si="93"/>
        <v>14</v>
      </c>
      <c r="E2319" t="str">
        <f t="shared" si="94"/>
        <v>NIT</v>
      </c>
    </row>
    <row r="2320" spans="1:5" x14ac:dyDescent="0.25">
      <c r="A2320" t="s">
        <v>3952</v>
      </c>
      <c r="B2320" t="s">
        <v>3953</v>
      </c>
      <c r="C2320" t="str">
        <f>Tabla4[[#This Row],[NIT]]</f>
        <v>06140803790018</v>
      </c>
      <c r="D2320">
        <f t="shared" si="93"/>
        <v>14</v>
      </c>
      <c r="E2320" t="str">
        <f t="shared" si="94"/>
        <v>NIT</v>
      </c>
    </row>
    <row r="2321" spans="1:5" x14ac:dyDescent="0.25">
      <c r="A2321" t="s">
        <v>3954</v>
      </c>
      <c r="B2321" t="s">
        <v>3955</v>
      </c>
      <c r="C2321" t="str">
        <f>Tabla4[[#This Row],[NIT]]</f>
        <v>03061106691010</v>
      </c>
      <c r="D2321">
        <f t="shared" si="93"/>
        <v>14</v>
      </c>
      <c r="E2321" t="str">
        <f t="shared" si="94"/>
        <v>NIT</v>
      </c>
    </row>
    <row r="2322" spans="1:5" x14ac:dyDescent="0.25">
      <c r="A2322" t="s">
        <v>3956</v>
      </c>
      <c r="B2322" t="s">
        <v>3957</v>
      </c>
      <c r="C2322" t="str">
        <f>Tabla4[[#This Row],[NIT]]</f>
        <v>06141009871017</v>
      </c>
      <c r="D2322">
        <f t="shared" si="93"/>
        <v>14</v>
      </c>
      <c r="E2322" t="str">
        <f t="shared" si="94"/>
        <v>NIT</v>
      </c>
    </row>
    <row r="2323" spans="1:5" x14ac:dyDescent="0.25">
      <c r="A2323" t="s">
        <v>3958</v>
      </c>
      <c r="B2323" t="s">
        <v>3959</v>
      </c>
      <c r="C2323" t="str">
        <f>Tabla4[[#This Row],[NIT]]</f>
        <v>06141506991069</v>
      </c>
      <c r="D2323">
        <f t="shared" si="93"/>
        <v>14</v>
      </c>
      <c r="E2323" t="str">
        <f t="shared" si="94"/>
        <v>NIT</v>
      </c>
    </row>
    <row r="2324" spans="1:5" x14ac:dyDescent="0.25">
      <c r="A2324" t="s">
        <v>3960</v>
      </c>
      <c r="B2324" t="s">
        <v>3961</v>
      </c>
      <c r="C2324" t="str">
        <f>Tabla4[[#This Row],[NIT]]</f>
        <v>06141907931115</v>
      </c>
      <c r="D2324">
        <f t="shared" si="93"/>
        <v>14</v>
      </c>
      <c r="E2324" t="str">
        <f t="shared" si="94"/>
        <v>NIT</v>
      </c>
    </row>
    <row r="2325" spans="1:5" x14ac:dyDescent="0.25">
      <c r="A2325" t="s">
        <v>3962</v>
      </c>
      <c r="B2325" t="s">
        <v>3963</v>
      </c>
      <c r="C2325" t="str">
        <f>Tabla4[[#This Row],[NIT]]</f>
        <v>06142603840036</v>
      </c>
      <c r="D2325">
        <f t="shared" si="93"/>
        <v>14</v>
      </c>
      <c r="E2325" t="str">
        <f t="shared" si="94"/>
        <v>NIT</v>
      </c>
    </row>
    <row r="2326" spans="1:5" x14ac:dyDescent="0.25">
      <c r="A2326" t="s">
        <v>3964</v>
      </c>
      <c r="B2326" t="s">
        <v>3965</v>
      </c>
      <c r="C2326" t="str">
        <f>Tabla4[[#This Row],[NIT]]</f>
        <v>06141912630013</v>
      </c>
      <c r="D2326">
        <f t="shared" si="93"/>
        <v>14</v>
      </c>
      <c r="E2326" t="str">
        <f t="shared" si="94"/>
        <v>NIT</v>
      </c>
    </row>
    <row r="2327" spans="1:5" x14ac:dyDescent="0.25">
      <c r="A2327" t="s">
        <v>3966</v>
      </c>
      <c r="B2327" t="s">
        <v>3967</v>
      </c>
      <c r="C2327" t="str">
        <f>Tabla4[[#This Row],[NIT]]</f>
        <v>06140509860013</v>
      </c>
      <c r="D2327">
        <f t="shared" si="93"/>
        <v>14</v>
      </c>
      <c r="E2327" t="str">
        <f t="shared" si="94"/>
        <v>NIT</v>
      </c>
    </row>
    <row r="2328" spans="1:5" x14ac:dyDescent="0.25">
      <c r="A2328" t="s">
        <v>3968</v>
      </c>
      <c r="B2328" t="s">
        <v>3969</v>
      </c>
      <c r="C2328" t="str">
        <f>Tabla4[[#This Row],[NIT]]</f>
        <v>06140111901021</v>
      </c>
      <c r="D2328">
        <f t="shared" si="93"/>
        <v>14</v>
      </c>
      <c r="E2328" t="str">
        <f t="shared" si="94"/>
        <v>NIT</v>
      </c>
    </row>
    <row r="2329" spans="1:5" x14ac:dyDescent="0.25">
      <c r="A2329" t="s">
        <v>3970</v>
      </c>
      <c r="B2329" t="s">
        <v>3971</v>
      </c>
      <c r="C2329" t="str">
        <f>Tabla4[[#This Row],[NIT]]</f>
        <v>12090307530019</v>
      </c>
      <c r="D2329">
        <f t="shared" si="93"/>
        <v>14</v>
      </c>
      <c r="E2329" t="str">
        <f t="shared" si="94"/>
        <v>NIT</v>
      </c>
    </row>
    <row r="2330" spans="1:5" x14ac:dyDescent="0.25">
      <c r="A2330" t="s">
        <v>3972</v>
      </c>
      <c r="B2330" t="s">
        <v>3973</v>
      </c>
      <c r="C2330" t="str">
        <f>Tabla4[[#This Row],[NIT]]</f>
        <v>12170208470022</v>
      </c>
      <c r="D2330">
        <f t="shared" si="93"/>
        <v>14</v>
      </c>
      <c r="E2330" t="str">
        <f t="shared" si="94"/>
        <v>NIT</v>
      </c>
    </row>
    <row r="2331" spans="1:5" x14ac:dyDescent="0.25">
      <c r="A2331" t="s">
        <v>3974</v>
      </c>
      <c r="B2331" t="s">
        <v>3975</v>
      </c>
      <c r="C2331" t="str">
        <f>Tabla4[[#This Row],[NIT]]</f>
        <v>06140305740017</v>
      </c>
      <c r="D2331">
        <f t="shared" si="93"/>
        <v>14</v>
      </c>
      <c r="E2331" t="str">
        <f t="shared" si="94"/>
        <v>NIT</v>
      </c>
    </row>
    <row r="2332" spans="1:5" x14ac:dyDescent="0.25">
      <c r="A2332" t="s">
        <v>3976</v>
      </c>
      <c r="B2332" t="s">
        <v>3977</v>
      </c>
      <c r="C2332" t="str">
        <f>Tabla4[[#This Row],[NIT]]</f>
        <v>06142701981031</v>
      </c>
      <c r="D2332">
        <f t="shared" si="93"/>
        <v>14</v>
      </c>
      <c r="E2332" t="str">
        <f t="shared" si="94"/>
        <v>NIT</v>
      </c>
    </row>
    <row r="2333" spans="1:5" x14ac:dyDescent="0.25">
      <c r="A2333" t="s">
        <v>3978</v>
      </c>
      <c r="B2333" t="s">
        <v>3979</v>
      </c>
      <c r="C2333" t="str">
        <f>Tabla4[[#This Row],[NIT]]</f>
        <v>06140312911025</v>
      </c>
      <c r="D2333">
        <f t="shared" si="93"/>
        <v>14</v>
      </c>
      <c r="E2333" t="str">
        <f t="shared" si="94"/>
        <v>NIT</v>
      </c>
    </row>
    <row r="2334" spans="1:5" x14ac:dyDescent="0.25">
      <c r="A2334" t="s">
        <v>3980</v>
      </c>
      <c r="B2334" t="s">
        <v>3981</v>
      </c>
      <c r="C2334" t="str">
        <f>Tabla4[[#This Row],[NIT]]</f>
        <v>06142211951070</v>
      </c>
      <c r="D2334">
        <f t="shared" si="93"/>
        <v>14</v>
      </c>
      <c r="E2334" t="str">
        <f t="shared" si="94"/>
        <v>NIT</v>
      </c>
    </row>
    <row r="2335" spans="1:5" x14ac:dyDescent="0.25">
      <c r="A2335" t="s">
        <v>3982</v>
      </c>
      <c r="B2335" t="s">
        <v>3983</v>
      </c>
      <c r="C2335" t="str">
        <f>Tabla4[[#This Row],[NIT]]</f>
        <v>06142505650010</v>
      </c>
      <c r="D2335">
        <f t="shared" si="93"/>
        <v>14</v>
      </c>
      <c r="E2335" t="str">
        <f t="shared" si="94"/>
        <v>NIT</v>
      </c>
    </row>
    <row r="2336" spans="1:5" x14ac:dyDescent="0.25">
      <c r="A2336" t="s">
        <v>3984</v>
      </c>
      <c r="B2336" t="s">
        <v>3985</v>
      </c>
      <c r="C2336" t="str">
        <f>Tabla4[[#This Row],[NIT]]</f>
        <v>06141909021019</v>
      </c>
      <c r="D2336">
        <f t="shared" si="93"/>
        <v>14</v>
      </c>
      <c r="E2336" t="str">
        <f t="shared" si="94"/>
        <v>NIT</v>
      </c>
    </row>
    <row r="2337" spans="1:5" x14ac:dyDescent="0.25">
      <c r="A2337" t="s">
        <v>3986</v>
      </c>
      <c r="B2337" t="s">
        <v>3987</v>
      </c>
      <c r="C2337" t="str">
        <f>Tabla4[[#This Row],[NIT]]</f>
        <v>01032606790019</v>
      </c>
      <c r="D2337">
        <f t="shared" si="93"/>
        <v>14</v>
      </c>
      <c r="E2337" t="str">
        <f t="shared" si="94"/>
        <v>NIT</v>
      </c>
    </row>
    <row r="2338" spans="1:5" x14ac:dyDescent="0.25">
      <c r="A2338" t="s">
        <v>3988</v>
      </c>
      <c r="B2338" t="s">
        <v>3989</v>
      </c>
      <c r="C2338" t="str">
        <f>Tabla4[[#This Row],[NIT]]</f>
        <v>06141801051027</v>
      </c>
      <c r="D2338">
        <f t="shared" si="93"/>
        <v>14</v>
      </c>
      <c r="E2338" t="str">
        <f t="shared" si="94"/>
        <v>NIT</v>
      </c>
    </row>
    <row r="2339" spans="1:5" x14ac:dyDescent="0.25">
      <c r="A2339" t="s">
        <v>3591</v>
      </c>
      <c r="B2339" t="s">
        <v>3990</v>
      </c>
      <c r="C2339" t="str">
        <f>Tabla4[[#This Row],[NIT]]</f>
        <v>06142208660010</v>
      </c>
      <c r="D2339">
        <f t="shared" si="93"/>
        <v>14</v>
      </c>
      <c r="E2339" t="str">
        <f t="shared" si="94"/>
        <v>NIT</v>
      </c>
    </row>
    <row r="2340" spans="1:5" x14ac:dyDescent="0.25">
      <c r="A2340" t="s">
        <v>3991</v>
      </c>
      <c r="B2340" t="s">
        <v>3992</v>
      </c>
      <c r="C2340" t="str">
        <f>Tabla4[[#This Row],[NIT]]</f>
        <v>06140312041055</v>
      </c>
      <c r="D2340">
        <f t="shared" si="93"/>
        <v>14</v>
      </c>
      <c r="E2340" t="str">
        <f t="shared" si="94"/>
        <v>NIT</v>
      </c>
    </row>
    <row r="2341" spans="1:5" x14ac:dyDescent="0.25">
      <c r="A2341" t="s">
        <v>3993</v>
      </c>
      <c r="B2341" t="s">
        <v>3994</v>
      </c>
      <c r="C2341" t="str">
        <f>Tabla4[[#This Row],[NIT]]</f>
        <v>06142905971027</v>
      </c>
      <c r="D2341">
        <f t="shared" si="93"/>
        <v>14</v>
      </c>
      <c r="E2341" t="str">
        <f t="shared" si="94"/>
        <v>NIT</v>
      </c>
    </row>
    <row r="2342" spans="1:5" x14ac:dyDescent="0.25">
      <c r="A2342" t="s">
        <v>3995</v>
      </c>
      <c r="B2342" t="s">
        <v>3996</v>
      </c>
      <c r="C2342" t="str">
        <f>Tabla4[[#This Row],[NIT]]</f>
        <v>05112912870010</v>
      </c>
      <c r="D2342">
        <f t="shared" si="93"/>
        <v>14</v>
      </c>
      <c r="E2342" t="str">
        <f t="shared" si="94"/>
        <v>NIT</v>
      </c>
    </row>
    <row r="2343" spans="1:5" x14ac:dyDescent="0.25">
      <c r="A2343" t="s">
        <v>3997</v>
      </c>
      <c r="B2343" t="s">
        <v>3998</v>
      </c>
      <c r="C2343" t="str">
        <f>Tabla4[[#This Row],[NIT]]</f>
        <v>06141802091014</v>
      </c>
      <c r="D2343">
        <f t="shared" si="93"/>
        <v>14</v>
      </c>
      <c r="E2343" t="str">
        <f t="shared" si="94"/>
        <v>NIT</v>
      </c>
    </row>
    <row r="2344" spans="1:5" x14ac:dyDescent="0.25">
      <c r="A2344" t="s">
        <v>3999</v>
      </c>
      <c r="B2344" t="s">
        <v>4000</v>
      </c>
      <c r="C2344" t="str">
        <f>Tabla4[[#This Row],[NIT]]</f>
        <v>06140811660013</v>
      </c>
      <c r="D2344">
        <f t="shared" si="93"/>
        <v>14</v>
      </c>
      <c r="E2344" t="str">
        <f t="shared" si="94"/>
        <v>NIT</v>
      </c>
    </row>
    <row r="2345" spans="1:5" x14ac:dyDescent="0.25">
      <c r="A2345" t="s">
        <v>4001</v>
      </c>
      <c r="B2345" t="s">
        <v>4002</v>
      </c>
      <c r="C2345" t="str">
        <f>Tabla4[[#This Row],[NIT]]</f>
        <v>06140101120025</v>
      </c>
      <c r="D2345">
        <f t="shared" si="93"/>
        <v>14</v>
      </c>
      <c r="E2345" t="str">
        <f t="shared" si="94"/>
        <v>NIT</v>
      </c>
    </row>
    <row r="2346" spans="1:5" x14ac:dyDescent="0.25">
      <c r="A2346" t="s">
        <v>4003</v>
      </c>
      <c r="B2346" t="s">
        <v>4004</v>
      </c>
      <c r="C2346" t="str">
        <f>Tabla4[[#This Row],[NIT]]</f>
        <v>06142707011042</v>
      </c>
      <c r="D2346">
        <f t="shared" si="93"/>
        <v>14</v>
      </c>
      <c r="E2346" t="str">
        <f t="shared" si="94"/>
        <v>NIT</v>
      </c>
    </row>
    <row r="2347" spans="1:5" x14ac:dyDescent="0.25">
      <c r="A2347" t="s">
        <v>4005</v>
      </c>
      <c r="B2347" t="s">
        <v>4006</v>
      </c>
      <c r="C2347" t="str">
        <f>Tabla4[[#This Row],[NIT]]</f>
        <v>06141910071038</v>
      </c>
      <c r="D2347">
        <f t="shared" si="93"/>
        <v>14</v>
      </c>
      <c r="E2347" t="str">
        <f t="shared" si="94"/>
        <v>NIT</v>
      </c>
    </row>
    <row r="2348" spans="1:5" x14ac:dyDescent="0.25">
      <c r="A2348" t="s">
        <v>4007</v>
      </c>
      <c r="B2348" t="s">
        <v>4008</v>
      </c>
      <c r="C2348" t="str">
        <f>Tabla4[[#This Row],[NIT]]</f>
        <v>06141112750012</v>
      </c>
      <c r="D2348">
        <f t="shared" ref="D2348:D2411" si="95">LEN(C2348)</f>
        <v>14</v>
      </c>
      <c r="E2348" t="str">
        <f t="shared" si="94"/>
        <v>NIT</v>
      </c>
    </row>
    <row r="2349" spans="1:5" x14ac:dyDescent="0.25">
      <c r="A2349" t="s">
        <v>4009</v>
      </c>
      <c r="B2349" t="s">
        <v>4010</v>
      </c>
      <c r="C2349" t="str">
        <f>Tabla4[[#This Row],[NIT]]</f>
        <v>06140103740020</v>
      </c>
      <c r="D2349">
        <f t="shared" si="95"/>
        <v>14</v>
      </c>
      <c r="E2349" t="str">
        <f t="shared" ref="E2349:E2412" si="96">IF(D2349=14,"NIT",IF(D2349=9,"DUI"," "))</f>
        <v>NIT</v>
      </c>
    </row>
    <row r="2350" spans="1:5" x14ac:dyDescent="0.25">
      <c r="A2350" t="s">
        <v>34</v>
      </c>
      <c r="B2350" t="s">
        <v>4011</v>
      </c>
      <c r="C2350" t="str">
        <f>Tabla4[[#This Row],[NIT]]</f>
        <v>06142607780022</v>
      </c>
      <c r="D2350">
        <f t="shared" si="95"/>
        <v>14</v>
      </c>
      <c r="E2350" t="str">
        <f t="shared" si="96"/>
        <v>NIT</v>
      </c>
    </row>
    <row r="2351" spans="1:5" x14ac:dyDescent="0.25">
      <c r="A2351" t="s">
        <v>4012</v>
      </c>
      <c r="B2351" t="s">
        <v>4013</v>
      </c>
      <c r="C2351" t="str">
        <f>Tabla4[[#This Row],[NIT]]</f>
        <v>07150406800010</v>
      </c>
      <c r="D2351">
        <f t="shared" si="95"/>
        <v>14</v>
      </c>
      <c r="E2351" t="str">
        <f t="shared" si="96"/>
        <v>NIT</v>
      </c>
    </row>
    <row r="2352" spans="1:5" x14ac:dyDescent="0.25">
      <c r="A2352" t="s">
        <v>4014</v>
      </c>
      <c r="B2352" t="s">
        <v>4015</v>
      </c>
      <c r="C2352" t="str">
        <f>Tabla4[[#This Row],[NIT]]</f>
        <v>06090406800018</v>
      </c>
      <c r="D2352">
        <f t="shared" si="95"/>
        <v>14</v>
      </c>
      <c r="E2352" t="str">
        <f t="shared" si="96"/>
        <v>NIT</v>
      </c>
    </row>
    <row r="2353" spans="1:5" x14ac:dyDescent="0.25">
      <c r="A2353" t="s">
        <v>4016</v>
      </c>
      <c r="B2353" t="s">
        <v>4017</v>
      </c>
      <c r="C2353" t="str">
        <f>Tabla4[[#This Row],[NIT]]</f>
        <v>03062805800029</v>
      </c>
      <c r="D2353">
        <f t="shared" si="95"/>
        <v>14</v>
      </c>
      <c r="E2353" t="str">
        <f t="shared" si="96"/>
        <v>NIT</v>
      </c>
    </row>
    <row r="2354" spans="1:5" x14ac:dyDescent="0.25">
      <c r="A2354" t="s">
        <v>4018</v>
      </c>
      <c r="B2354" t="s">
        <v>4019</v>
      </c>
      <c r="C2354" t="str">
        <f>Tabla4[[#This Row],[NIT]]</f>
        <v>05022105051010</v>
      </c>
      <c r="D2354">
        <f t="shared" si="95"/>
        <v>14</v>
      </c>
      <c r="E2354" t="str">
        <f t="shared" si="96"/>
        <v>NIT</v>
      </c>
    </row>
    <row r="2355" spans="1:5" x14ac:dyDescent="0.25">
      <c r="A2355" t="s">
        <v>4020</v>
      </c>
      <c r="B2355" t="s">
        <v>4021</v>
      </c>
      <c r="C2355" t="str">
        <f>Tabla4[[#This Row],[NIT]]</f>
        <v>06140302550047</v>
      </c>
      <c r="D2355">
        <f t="shared" si="95"/>
        <v>14</v>
      </c>
      <c r="E2355" t="str">
        <f t="shared" si="96"/>
        <v>NIT</v>
      </c>
    </row>
    <row r="2356" spans="1:5" x14ac:dyDescent="0.25">
      <c r="A2356" t="s">
        <v>4022</v>
      </c>
      <c r="B2356" t="s">
        <v>4023</v>
      </c>
      <c r="C2356" t="str">
        <f>Tabla4[[#This Row],[NIT]]</f>
        <v>02102012710020</v>
      </c>
      <c r="D2356">
        <f t="shared" si="95"/>
        <v>14</v>
      </c>
      <c r="E2356" t="str">
        <f t="shared" si="96"/>
        <v>NIT</v>
      </c>
    </row>
    <row r="2357" spans="1:5" x14ac:dyDescent="0.25">
      <c r="A2357" t="s">
        <v>4024</v>
      </c>
      <c r="B2357" t="s">
        <v>4025</v>
      </c>
      <c r="C2357" t="str">
        <f>Tabla4[[#This Row],[NIT]]</f>
        <v>03150406800049</v>
      </c>
      <c r="D2357">
        <f t="shared" si="95"/>
        <v>14</v>
      </c>
      <c r="E2357" t="str">
        <f t="shared" si="96"/>
        <v>NIT</v>
      </c>
    </row>
    <row r="2358" spans="1:5" x14ac:dyDescent="0.25">
      <c r="A2358" t="s">
        <v>4026</v>
      </c>
      <c r="B2358" t="s">
        <v>4027</v>
      </c>
      <c r="C2358" t="str">
        <f>Tabla4[[#This Row],[NIT]]</f>
        <v>03062508800011</v>
      </c>
      <c r="D2358">
        <f t="shared" si="95"/>
        <v>14</v>
      </c>
      <c r="E2358" t="str">
        <f t="shared" si="96"/>
        <v>NIT</v>
      </c>
    </row>
    <row r="2359" spans="1:5" x14ac:dyDescent="0.25">
      <c r="A2359" t="s">
        <v>4028</v>
      </c>
      <c r="B2359" t="s">
        <v>4029</v>
      </c>
      <c r="C2359" t="str">
        <f>Tabla4[[#This Row],[NIT]]</f>
        <v>13151006800012</v>
      </c>
      <c r="D2359">
        <f t="shared" si="95"/>
        <v>14</v>
      </c>
      <c r="E2359" t="str">
        <f t="shared" si="96"/>
        <v>NIT</v>
      </c>
    </row>
    <row r="2360" spans="1:5" x14ac:dyDescent="0.25">
      <c r="A2360" t="s">
        <v>4030</v>
      </c>
      <c r="B2360" t="s">
        <v>4031</v>
      </c>
      <c r="C2360" t="str">
        <f>Tabla4[[#This Row],[NIT]]</f>
        <v>11080906800024</v>
      </c>
      <c r="D2360">
        <f t="shared" si="95"/>
        <v>14</v>
      </c>
      <c r="E2360" t="str">
        <f t="shared" si="96"/>
        <v>NIT</v>
      </c>
    </row>
    <row r="2361" spans="1:5" x14ac:dyDescent="0.25">
      <c r="A2361" t="s">
        <v>4032</v>
      </c>
      <c r="B2361" t="s">
        <v>4033</v>
      </c>
      <c r="C2361" t="str">
        <f>Tabla4[[#This Row],[NIT]]</f>
        <v>03020206800016</v>
      </c>
      <c r="D2361">
        <f t="shared" si="95"/>
        <v>14</v>
      </c>
      <c r="E2361" t="str">
        <f t="shared" si="96"/>
        <v>NIT</v>
      </c>
    </row>
    <row r="2362" spans="1:5" x14ac:dyDescent="0.25">
      <c r="A2362" t="s">
        <v>4034</v>
      </c>
      <c r="B2362" t="s">
        <v>4035</v>
      </c>
      <c r="C2362" t="str">
        <f>Tabla4[[#This Row],[NIT]]</f>
        <v>02040603800018</v>
      </c>
      <c r="D2362">
        <f t="shared" si="95"/>
        <v>14</v>
      </c>
      <c r="E2362" t="str">
        <f t="shared" si="96"/>
        <v>NIT</v>
      </c>
    </row>
    <row r="2363" spans="1:5" x14ac:dyDescent="0.25">
      <c r="A2363" t="s">
        <v>4036</v>
      </c>
      <c r="B2363" t="s">
        <v>4037</v>
      </c>
      <c r="C2363" t="str">
        <f>Tabla4[[#This Row],[NIT]]</f>
        <v>05011206800019</v>
      </c>
      <c r="D2363">
        <f t="shared" si="95"/>
        <v>14</v>
      </c>
      <c r="E2363" t="str">
        <f t="shared" si="96"/>
        <v>NIT</v>
      </c>
    </row>
    <row r="2364" spans="1:5" x14ac:dyDescent="0.25">
      <c r="A2364" t="s">
        <v>4038</v>
      </c>
      <c r="B2364" t="s">
        <v>4039</v>
      </c>
      <c r="C2364" t="str">
        <f>Tabla4[[#This Row],[NIT]]</f>
        <v>03150406800013</v>
      </c>
      <c r="D2364">
        <f t="shared" si="95"/>
        <v>14</v>
      </c>
      <c r="E2364" t="str">
        <f t="shared" si="96"/>
        <v>NIT</v>
      </c>
    </row>
    <row r="2365" spans="1:5" x14ac:dyDescent="0.25">
      <c r="A2365" t="s">
        <v>4040</v>
      </c>
      <c r="B2365" t="s">
        <v>4041</v>
      </c>
      <c r="C2365" t="str">
        <f>Tabla4[[#This Row],[NIT]]</f>
        <v>02030406800022</v>
      </c>
      <c r="D2365">
        <f t="shared" si="95"/>
        <v>14</v>
      </c>
      <c r="E2365" t="str">
        <f t="shared" si="96"/>
        <v>NIT</v>
      </c>
    </row>
    <row r="2366" spans="1:5" x14ac:dyDescent="0.25">
      <c r="A2366" t="s">
        <v>4042</v>
      </c>
      <c r="B2366" t="s">
        <v>4043</v>
      </c>
      <c r="C2366" t="str">
        <f>Tabla4[[#This Row],[NIT]]</f>
        <v>03120306800015</v>
      </c>
      <c r="D2366">
        <f t="shared" si="95"/>
        <v>14</v>
      </c>
      <c r="E2366" t="str">
        <f t="shared" si="96"/>
        <v>NIT</v>
      </c>
    </row>
    <row r="2367" spans="1:5" x14ac:dyDescent="0.25">
      <c r="A2367" t="s">
        <v>4044</v>
      </c>
      <c r="B2367" t="s">
        <v>4045</v>
      </c>
      <c r="C2367" t="str">
        <f>Tabla4[[#This Row],[NIT]]</f>
        <v>02100406800011</v>
      </c>
      <c r="D2367">
        <f t="shared" si="95"/>
        <v>14</v>
      </c>
      <c r="E2367" t="str">
        <f t="shared" si="96"/>
        <v>NIT</v>
      </c>
    </row>
    <row r="2368" spans="1:5" x14ac:dyDescent="0.25">
      <c r="A2368" t="s">
        <v>4046</v>
      </c>
      <c r="B2368" t="s">
        <v>4047</v>
      </c>
      <c r="C2368" t="str">
        <f>Tabla4[[#This Row],[NIT]]</f>
        <v>06020606800014</v>
      </c>
      <c r="D2368">
        <f t="shared" si="95"/>
        <v>14</v>
      </c>
      <c r="E2368" t="str">
        <f t="shared" si="96"/>
        <v>NIT</v>
      </c>
    </row>
    <row r="2369" spans="1:5" x14ac:dyDescent="0.25">
      <c r="A2369" t="s">
        <v>1794</v>
      </c>
      <c r="B2369" t="s">
        <v>4048</v>
      </c>
      <c r="C2369" t="str">
        <f>Tabla4[[#This Row],[NIT]]</f>
        <v>10101908720017</v>
      </c>
      <c r="D2369">
        <f t="shared" si="95"/>
        <v>14</v>
      </c>
      <c r="E2369" t="str">
        <f t="shared" si="96"/>
        <v>NIT</v>
      </c>
    </row>
    <row r="2370" spans="1:5" x14ac:dyDescent="0.25">
      <c r="A2370" t="s">
        <v>4049</v>
      </c>
      <c r="B2370" t="s">
        <v>4050</v>
      </c>
      <c r="C2370" t="str">
        <f>Tabla4[[#This Row],[NIT]]</f>
        <v>02012012901017</v>
      </c>
      <c r="D2370">
        <f t="shared" si="95"/>
        <v>14</v>
      </c>
      <c r="E2370" t="str">
        <f t="shared" si="96"/>
        <v>NIT</v>
      </c>
    </row>
    <row r="2371" spans="1:5" x14ac:dyDescent="0.25">
      <c r="A2371" t="s">
        <v>4051</v>
      </c>
      <c r="B2371" t="s">
        <v>4052</v>
      </c>
      <c r="C2371" t="str">
        <f>Tabla4[[#This Row],[NIT]]</f>
        <v>06140209941021</v>
      </c>
      <c r="D2371">
        <f t="shared" si="95"/>
        <v>14</v>
      </c>
      <c r="E2371" t="str">
        <f t="shared" si="96"/>
        <v>NIT</v>
      </c>
    </row>
    <row r="2372" spans="1:5" x14ac:dyDescent="0.25">
      <c r="A2372" t="s">
        <v>4053</v>
      </c>
      <c r="B2372" t="s">
        <v>4054</v>
      </c>
      <c r="C2372" t="str">
        <f>Tabla4[[#This Row],[NIT]]</f>
        <v>06141009901030</v>
      </c>
      <c r="D2372">
        <f t="shared" si="95"/>
        <v>14</v>
      </c>
      <c r="E2372" t="str">
        <f t="shared" si="96"/>
        <v>NIT</v>
      </c>
    </row>
    <row r="2373" spans="1:5" x14ac:dyDescent="0.25">
      <c r="A2373" t="s">
        <v>4055</v>
      </c>
      <c r="B2373" t="s">
        <v>4056</v>
      </c>
      <c r="C2373" t="str">
        <f>Tabla4[[#This Row],[NIT]]</f>
        <v>12172908011024</v>
      </c>
      <c r="D2373">
        <f t="shared" si="95"/>
        <v>14</v>
      </c>
      <c r="E2373" t="str">
        <f t="shared" si="96"/>
        <v>NIT</v>
      </c>
    </row>
    <row r="2374" spans="1:5" x14ac:dyDescent="0.25">
      <c r="A2374" t="s">
        <v>4057</v>
      </c>
      <c r="B2374" t="s">
        <v>4058</v>
      </c>
      <c r="C2374" t="str">
        <f>Tabla4[[#This Row],[NIT]]</f>
        <v>11080306800013</v>
      </c>
      <c r="D2374">
        <f t="shared" si="95"/>
        <v>14</v>
      </c>
      <c r="E2374" t="str">
        <f t="shared" si="96"/>
        <v>NIT</v>
      </c>
    </row>
    <row r="2375" spans="1:5" x14ac:dyDescent="0.25">
      <c r="A2375" t="s">
        <v>4059</v>
      </c>
      <c r="B2375" t="s">
        <v>4060</v>
      </c>
      <c r="C2375" t="str">
        <f>Tabla4[[#This Row],[NIT]]</f>
        <v>05151311921017</v>
      </c>
      <c r="D2375">
        <f t="shared" si="95"/>
        <v>14</v>
      </c>
      <c r="E2375" t="str">
        <f t="shared" si="96"/>
        <v>NIT</v>
      </c>
    </row>
    <row r="2376" spans="1:5" x14ac:dyDescent="0.25">
      <c r="A2376" t="s">
        <v>4061</v>
      </c>
      <c r="B2376" t="s">
        <v>4062</v>
      </c>
      <c r="C2376" t="str">
        <f>Tabla4[[#This Row],[NIT]]</f>
        <v>11232804991018</v>
      </c>
      <c r="D2376">
        <f t="shared" si="95"/>
        <v>14</v>
      </c>
      <c r="E2376" t="str">
        <f t="shared" si="96"/>
        <v>NIT</v>
      </c>
    </row>
    <row r="2377" spans="1:5" x14ac:dyDescent="0.25">
      <c r="A2377" t="s">
        <v>590</v>
      </c>
      <c r="B2377" t="s">
        <v>4063</v>
      </c>
      <c r="C2377" t="str">
        <f>Tabla4[[#This Row],[NIT]]</f>
        <v>06140504840048</v>
      </c>
      <c r="D2377">
        <f t="shared" si="95"/>
        <v>14</v>
      </c>
      <c r="E2377" t="str">
        <f t="shared" si="96"/>
        <v>NIT</v>
      </c>
    </row>
    <row r="2378" spans="1:5" x14ac:dyDescent="0.25">
      <c r="A2378" t="s">
        <v>4064</v>
      </c>
      <c r="B2378" t="s">
        <v>4065</v>
      </c>
      <c r="C2378" t="str">
        <f>Tabla4[[#This Row],[NIT]]</f>
        <v>06142706500039</v>
      </c>
      <c r="D2378">
        <f t="shared" si="95"/>
        <v>14</v>
      </c>
      <c r="E2378" t="str">
        <f t="shared" si="96"/>
        <v>NIT</v>
      </c>
    </row>
    <row r="2379" spans="1:5" x14ac:dyDescent="0.25">
      <c r="A2379" t="s">
        <v>4066</v>
      </c>
      <c r="B2379" t="s">
        <v>4067</v>
      </c>
      <c r="C2379" t="str">
        <f>Tabla4[[#This Row],[NIT]]</f>
        <v>06020506800016</v>
      </c>
      <c r="D2379">
        <f t="shared" si="95"/>
        <v>14</v>
      </c>
      <c r="E2379" t="str">
        <f t="shared" si="96"/>
        <v>NIT</v>
      </c>
    </row>
    <row r="2380" spans="1:5" x14ac:dyDescent="0.25">
      <c r="A2380" t="s">
        <v>4068</v>
      </c>
      <c r="B2380" t="s">
        <v>4069</v>
      </c>
      <c r="C2380" t="str">
        <f>Tabla4[[#This Row],[NIT]]</f>
        <v>12171804011034</v>
      </c>
      <c r="D2380">
        <f t="shared" si="95"/>
        <v>14</v>
      </c>
      <c r="E2380" t="str">
        <f t="shared" si="96"/>
        <v>NIT</v>
      </c>
    </row>
    <row r="2381" spans="1:5" x14ac:dyDescent="0.25">
      <c r="A2381" t="s">
        <v>716</v>
      </c>
      <c r="B2381" t="s">
        <v>4070</v>
      </c>
      <c r="C2381" t="str">
        <f>Tabla4[[#This Row],[NIT]]</f>
        <v>05112810881012</v>
      </c>
      <c r="D2381">
        <f t="shared" si="95"/>
        <v>14</v>
      </c>
      <c r="E2381" t="str">
        <f t="shared" si="96"/>
        <v>NIT</v>
      </c>
    </row>
    <row r="2382" spans="1:5" x14ac:dyDescent="0.25">
      <c r="A2382" t="s">
        <v>300</v>
      </c>
      <c r="B2382" t="s">
        <v>4071</v>
      </c>
      <c r="C2382" t="str">
        <f>Tabla4[[#This Row],[NIT]]</f>
        <v>06141705620038</v>
      </c>
      <c r="D2382">
        <f t="shared" si="95"/>
        <v>14</v>
      </c>
      <c r="E2382" t="str">
        <f t="shared" si="96"/>
        <v>NIT</v>
      </c>
    </row>
    <row r="2383" spans="1:5" x14ac:dyDescent="0.25">
      <c r="A2383" t="s">
        <v>4072</v>
      </c>
      <c r="B2383" t="s">
        <v>4073</v>
      </c>
      <c r="C2383" t="str">
        <f>Tabla4[[#This Row],[NIT]]</f>
        <v>06141301690018</v>
      </c>
      <c r="D2383">
        <f t="shared" si="95"/>
        <v>14</v>
      </c>
      <c r="E2383" t="str">
        <f t="shared" si="96"/>
        <v>NIT</v>
      </c>
    </row>
    <row r="2384" spans="1:5" x14ac:dyDescent="0.25">
      <c r="A2384" t="s">
        <v>4074</v>
      </c>
      <c r="B2384" t="s">
        <v>4075</v>
      </c>
      <c r="C2384" t="str">
        <f>Tabla4[[#This Row],[NIT]]</f>
        <v>06141409640014</v>
      </c>
      <c r="D2384">
        <f t="shared" si="95"/>
        <v>14</v>
      </c>
      <c r="E2384" t="str">
        <f t="shared" si="96"/>
        <v>NIT</v>
      </c>
    </row>
    <row r="2385" spans="1:5" x14ac:dyDescent="0.25">
      <c r="A2385" t="s">
        <v>4076</v>
      </c>
      <c r="B2385" t="s">
        <v>4077</v>
      </c>
      <c r="C2385" t="str">
        <f>Tabla4[[#This Row],[NIT]]</f>
        <v>06141610690013</v>
      </c>
      <c r="D2385">
        <f t="shared" si="95"/>
        <v>14</v>
      </c>
      <c r="E2385" t="str">
        <f t="shared" si="96"/>
        <v>NIT</v>
      </c>
    </row>
    <row r="2386" spans="1:5" x14ac:dyDescent="0.25">
      <c r="A2386" t="s">
        <v>4078</v>
      </c>
      <c r="B2386" t="s">
        <v>4079</v>
      </c>
      <c r="C2386" t="str">
        <f>Tabla4[[#This Row],[NIT]]</f>
        <v>05113004570014</v>
      </c>
      <c r="D2386">
        <f t="shared" si="95"/>
        <v>14</v>
      </c>
      <c r="E2386" t="str">
        <f t="shared" si="96"/>
        <v>NIT</v>
      </c>
    </row>
    <row r="2387" spans="1:5" x14ac:dyDescent="0.25">
      <c r="A2387" t="s">
        <v>4080</v>
      </c>
      <c r="B2387" t="s">
        <v>4081</v>
      </c>
      <c r="C2387" t="str">
        <f>Tabla4[[#This Row],[NIT]]</f>
        <v>06142810700037</v>
      </c>
      <c r="D2387">
        <f t="shared" si="95"/>
        <v>14</v>
      </c>
      <c r="E2387" t="str">
        <f t="shared" si="96"/>
        <v>NIT</v>
      </c>
    </row>
    <row r="2388" spans="1:5" x14ac:dyDescent="0.25">
      <c r="A2388" t="s">
        <v>4082</v>
      </c>
      <c r="B2388" t="s">
        <v>4083</v>
      </c>
      <c r="C2388" t="str">
        <f>Tabla4[[#This Row],[NIT]]</f>
        <v>06140410670020</v>
      </c>
      <c r="D2388">
        <f t="shared" si="95"/>
        <v>14</v>
      </c>
      <c r="E2388" t="str">
        <f t="shared" si="96"/>
        <v>NIT</v>
      </c>
    </row>
    <row r="2389" spans="1:5" x14ac:dyDescent="0.25">
      <c r="A2389" t="s">
        <v>4084</v>
      </c>
      <c r="B2389" t="s">
        <v>4085</v>
      </c>
      <c r="C2389" t="str">
        <f>Tabla4[[#This Row],[NIT]]</f>
        <v>06141702031073</v>
      </c>
      <c r="D2389">
        <f t="shared" si="95"/>
        <v>14</v>
      </c>
      <c r="E2389" t="str">
        <f t="shared" si="96"/>
        <v>NIT</v>
      </c>
    </row>
    <row r="2390" spans="1:5" x14ac:dyDescent="0.25">
      <c r="A2390" t="s">
        <v>4086</v>
      </c>
      <c r="B2390" t="s">
        <v>4087</v>
      </c>
      <c r="C2390" t="str">
        <f>Tabla4[[#This Row],[NIT]]</f>
        <v>06142307770023</v>
      </c>
      <c r="D2390">
        <f t="shared" si="95"/>
        <v>14</v>
      </c>
      <c r="E2390" t="str">
        <f t="shared" si="96"/>
        <v>NIT</v>
      </c>
    </row>
    <row r="2391" spans="1:5" x14ac:dyDescent="0.25">
      <c r="A2391" t="s">
        <v>4088</v>
      </c>
      <c r="B2391" t="s">
        <v>4089</v>
      </c>
      <c r="C2391" t="str">
        <f>Tabla4[[#This Row],[NIT]]</f>
        <v>06140611580022</v>
      </c>
      <c r="D2391">
        <f t="shared" si="95"/>
        <v>14</v>
      </c>
      <c r="E2391" t="str">
        <f t="shared" si="96"/>
        <v>NIT</v>
      </c>
    </row>
    <row r="2392" spans="1:5" x14ac:dyDescent="0.25">
      <c r="A2392" t="s">
        <v>4090</v>
      </c>
      <c r="B2392" t="s">
        <v>4091</v>
      </c>
      <c r="C2392" t="str">
        <f>Tabla4[[#This Row],[NIT]]</f>
        <v>06142405850104</v>
      </c>
      <c r="D2392">
        <f t="shared" si="95"/>
        <v>14</v>
      </c>
      <c r="E2392" t="str">
        <f t="shared" si="96"/>
        <v>NIT</v>
      </c>
    </row>
    <row r="2393" spans="1:5" x14ac:dyDescent="0.25">
      <c r="A2393" t="s">
        <v>4092</v>
      </c>
      <c r="B2393" t="s">
        <v>4093</v>
      </c>
      <c r="C2393" t="str">
        <f>Tabla4[[#This Row],[NIT]]</f>
        <v>06141906860028</v>
      </c>
      <c r="D2393">
        <f t="shared" si="95"/>
        <v>14</v>
      </c>
      <c r="E2393" t="str">
        <f t="shared" si="96"/>
        <v>NIT</v>
      </c>
    </row>
    <row r="2394" spans="1:5" x14ac:dyDescent="0.25">
      <c r="A2394" t="s">
        <v>4094</v>
      </c>
      <c r="B2394" t="s">
        <v>4095</v>
      </c>
      <c r="C2394" t="str">
        <f>Tabla4[[#This Row],[NIT]]</f>
        <v>06140506001046</v>
      </c>
      <c r="D2394">
        <f t="shared" si="95"/>
        <v>14</v>
      </c>
      <c r="E2394" t="str">
        <f t="shared" si="96"/>
        <v>NIT</v>
      </c>
    </row>
    <row r="2395" spans="1:5" x14ac:dyDescent="0.25">
      <c r="A2395" t="s">
        <v>4096</v>
      </c>
      <c r="B2395" t="s">
        <v>4097</v>
      </c>
      <c r="C2395" t="str">
        <f>Tabla4[[#This Row],[NIT]]</f>
        <v>06142907991017</v>
      </c>
      <c r="D2395">
        <f t="shared" si="95"/>
        <v>14</v>
      </c>
      <c r="E2395" t="str">
        <f t="shared" si="96"/>
        <v>NIT</v>
      </c>
    </row>
    <row r="2396" spans="1:5" x14ac:dyDescent="0.25">
      <c r="A2396" t="s">
        <v>4098</v>
      </c>
      <c r="B2396" t="s">
        <v>4099</v>
      </c>
      <c r="C2396" t="str">
        <f>Tabla4[[#This Row],[NIT]]</f>
        <v>12172005570044</v>
      </c>
      <c r="D2396">
        <f t="shared" si="95"/>
        <v>14</v>
      </c>
      <c r="E2396" t="str">
        <f t="shared" si="96"/>
        <v>NIT</v>
      </c>
    </row>
    <row r="2397" spans="1:5" x14ac:dyDescent="0.25">
      <c r="A2397" t="s">
        <v>4100</v>
      </c>
      <c r="B2397" t="s">
        <v>4101</v>
      </c>
      <c r="C2397" t="str">
        <f>Tabla4[[#This Row],[NIT]]</f>
        <v>06142410971020</v>
      </c>
      <c r="D2397">
        <f t="shared" si="95"/>
        <v>14</v>
      </c>
      <c r="E2397" t="str">
        <f t="shared" si="96"/>
        <v>NIT</v>
      </c>
    </row>
    <row r="2398" spans="1:5" x14ac:dyDescent="0.25">
      <c r="A2398" t="s">
        <v>4102</v>
      </c>
      <c r="B2398" t="s">
        <v>4103</v>
      </c>
      <c r="C2398" t="str">
        <f>Tabla4[[#This Row],[NIT]]</f>
        <v>06141208061016</v>
      </c>
      <c r="D2398">
        <f t="shared" si="95"/>
        <v>14</v>
      </c>
      <c r="E2398" t="str">
        <f t="shared" si="96"/>
        <v>NIT</v>
      </c>
    </row>
    <row r="2399" spans="1:5" x14ac:dyDescent="0.25">
      <c r="A2399" t="s">
        <v>4104</v>
      </c>
      <c r="B2399" t="s">
        <v>4105</v>
      </c>
      <c r="C2399" t="str">
        <f>Tabla4[[#This Row],[NIT]]</f>
        <v>08101001590011</v>
      </c>
      <c r="D2399">
        <f t="shared" si="95"/>
        <v>14</v>
      </c>
      <c r="E2399" t="str">
        <f t="shared" si="96"/>
        <v>NIT</v>
      </c>
    </row>
    <row r="2400" spans="1:5" x14ac:dyDescent="0.25">
      <c r="A2400" t="s">
        <v>4106</v>
      </c>
      <c r="B2400" t="s">
        <v>4107</v>
      </c>
      <c r="C2400" t="str">
        <f>Tabla4[[#This Row],[NIT]]</f>
        <v>12171909001018</v>
      </c>
      <c r="D2400">
        <f t="shared" si="95"/>
        <v>14</v>
      </c>
      <c r="E2400" t="str">
        <f t="shared" si="96"/>
        <v>NIT</v>
      </c>
    </row>
    <row r="2401" spans="1:5" x14ac:dyDescent="0.25">
      <c r="A2401" t="s">
        <v>4108</v>
      </c>
      <c r="B2401" t="s">
        <v>4109</v>
      </c>
      <c r="C2401" t="str">
        <f>Tabla4[[#This Row],[NIT]]</f>
        <v>06142805790020</v>
      </c>
      <c r="D2401">
        <f t="shared" si="95"/>
        <v>14</v>
      </c>
      <c r="E2401" t="str">
        <f t="shared" si="96"/>
        <v>NIT</v>
      </c>
    </row>
    <row r="2402" spans="1:5" x14ac:dyDescent="0.25">
      <c r="A2402" t="s">
        <v>4110</v>
      </c>
      <c r="B2402" t="s">
        <v>4111</v>
      </c>
      <c r="C2402" t="str">
        <f>Tabla4[[#This Row],[NIT]]</f>
        <v>06142007011033</v>
      </c>
      <c r="D2402">
        <f t="shared" si="95"/>
        <v>14</v>
      </c>
      <c r="E2402" t="str">
        <f t="shared" si="96"/>
        <v>NIT</v>
      </c>
    </row>
    <row r="2403" spans="1:5" x14ac:dyDescent="0.25">
      <c r="A2403" t="s">
        <v>4112</v>
      </c>
      <c r="B2403" t="s">
        <v>4113</v>
      </c>
      <c r="C2403" t="str">
        <f>Tabla4[[#This Row],[NIT]]</f>
        <v>06142803931012</v>
      </c>
      <c r="D2403">
        <f t="shared" si="95"/>
        <v>14</v>
      </c>
      <c r="E2403" t="str">
        <f t="shared" si="96"/>
        <v>NIT</v>
      </c>
    </row>
    <row r="2404" spans="1:5" x14ac:dyDescent="0.25">
      <c r="A2404" t="s">
        <v>4114</v>
      </c>
      <c r="B2404" t="s">
        <v>4115</v>
      </c>
      <c r="C2404" t="str">
        <f>Tabla4[[#This Row],[NIT]]</f>
        <v>06140109710048</v>
      </c>
      <c r="D2404">
        <f t="shared" si="95"/>
        <v>14</v>
      </c>
      <c r="E2404" t="str">
        <f t="shared" si="96"/>
        <v>NIT</v>
      </c>
    </row>
    <row r="2405" spans="1:5" x14ac:dyDescent="0.25">
      <c r="A2405" t="s">
        <v>4116</v>
      </c>
      <c r="B2405" t="s">
        <v>4117</v>
      </c>
      <c r="C2405" t="str">
        <f>Tabla4[[#This Row],[NIT]]</f>
        <v>06141810011054</v>
      </c>
      <c r="D2405">
        <f t="shared" si="95"/>
        <v>14</v>
      </c>
      <c r="E2405" t="str">
        <f t="shared" si="96"/>
        <v>NIT</v>
      </c>
    </row>
    <row r="2406" spans="1:5" x14ac:dyDescent="0.25">
      <c r="A2406" t="s">
        <v>4118</v>
      </c>
      <c r="B2406" t="s">
        <v>4119</v>
      </c>
      <c r="C2406" t="str">
        <f>Tabla4[[#This Row],[NIT]]</f>
        <v>06143010021070</v>
      </c>
      <c r="D2406">
        <f t="shared" si="95"/>
        <v>14</v>
      </c>
      <c r="E2406" t="str">
        <f t="shared" si="96"/>
        <v>NIT</v>
      </c>
    </row>
    <row r="2407" spans="1:5" x14ac:dyDescent="0.25">
      <c r="A2407" t="s">
        <v>4120</v>
      </c>
      <c r="B2407" t="s">
        <v>4121</v>
      </c>
      <c r="C2407" t="str">
        <f>Tabla4[[#This Row],[NIT]]</f>
        <v>06140510820027</v>
      </c>
      <c r="D2407">
        <f t="shared" si="95"/>
        <v>14</v>
      </c>
      <c r="E2407" t="str">
        <f t="shared" si="96"/>
        <v>NIT</v>
      </c>
    </row>
    <row r="2408" spans="1:5" x14ac:dyDescent="0.25">
      <c r="A2408" t="s">
        <v>4122</v>
      </c>
      <c r="B2408" t="s">
        <v>4123</v>
      </c>
      <c r="C2408" t="str">
        <f>Tabla4[[#This Row],[NIT]]</f>
        <v>06140811061016</v>
      </c>
      <c r="D2408">
        <f t="shared" si="95"/>
        <v>14</v>
      </c>
      <c r="E2408" t="str">
        <f t="shared" si="96"/>
        <v>NIT</v>
      </c>
    </row>
    <row r="2409" spans="1:5" x14ac:dyDescent="0.25">
      <c r="A2409" t="s">
        <v>4124</v>
      </c>
      <c r="B2409" t="s">
        <v>4125</v>
      </c>
      <c r="C2409" t="str">
        <f>Tabla4[[#This Row],[NIT]]</f>
        <v>06140612041022</v>
      </c>
      <c r="D2409">
        <f t="shared" si="95"/>
        <v>14</v>
      </c>
      <c r="E2409" t="str">
        <f t="shared" si="96"/>
        <v>NIT</v>
      </c>
    </row>
    <row r="2410" spans="1:5" x14ac:dyDescent="0.25">
      <c r="A2410" t="s">
        <v>4126</v>
      </c>
      <c r="B2410" t="s">
        <v>4127</v>
      </c>
      <c r="C2410" t="str">
        <f>Tabla4[[#This Row],[NIT]]</f>
        <v>02071307001014</v>
      </c>
      <c r="D2410">
        <f t="shared" si="95"/>
        <v>14</v>
      </c>
      <c r="E2410" t="str">
        <f t="shared" si="96"/>
        <v>NIT</v>
      </c>
    </row>
    <row r="2411" spans="1:5" x14ac:dyDescent="0.25">
      <c r="A2411" t="s">
        <v>4128</v>
      </c>
      <c r="B2411" t="s">
        <v>4129</v>
      </c>
      <c r="C2411" t="str">
        <f>Tabla4[[#This Row],[NIT]]</f>
        <v>06141911031013</v>
      </c>
      <c r="D2411">
        <f t="shared" si="95"/>
        <v>14</v>
      </c>
      <c r="E2411" t="str">
        <f t="shared" si="96"/>
        <v>NIT</v>
      </c>
    </row>
    <row r="2412" spans="1:5" x14ac:dyDescent="0.25">
      <c r="A2412" t="s">
        <v>4130</v>
      </c>
      <c r="B2412" t="s">
        <v>4131</v>
      </c>
      <c r="C2412" t="str">
        <f>Tabla4[[#This Row],[NIT]]</f>
        <v>06140406961018</v>
      </c>
      <c r="D2412">
        <f t="shared" ref="D2412:D2475" si="97">LEN(C2412)</f>
        <v>14</v>
      </c>
      <c r="E2412" t="str">
        <f t="shared" si="96"/>
        <v>NIT</v>
      </c>
    </row>
    <row r="2413" spans="1:5" x14ac:dyDescent="0.25">
      <c r="A2413" t="s">
        <v>4132</v>
      </c>
      <c r="B2413" t="s">
        <v>4133</v>
      </c>
      <c r="C2413" t="str">
        <f>Tabla4[[#This Row],[NIT]]</f>
        <v>06140405901020</v>
      </c>
      <c r="D2413">
        <f t="shared" si="97"/>
        <v>14</v>
      </c>
      <c r="E2413" t="str">
        <f t="shared" ref="E2413:E2476" si="98">IF(D2413=14,"NIT",IF(D2413=9,"DUI"," "))</f>
        <v>NIT</v>
      </c>
    </row>
    <row r="2414" spans="1:5" x14ac:dyDescent="0.25">
      <c r="A2414" t="s">
        <v>4134</v>
      </c>
      <c r="B2414" t="s">
        <v>4135</v>
      </c>
      <c r="C2414" t="str">
        <f>Tabla4[[#This Row],[NIT]]</f>
        <v>06142010850016</v>
      </c>
      <c r="D2414">
        <f t="shared" si="97"/>
        <v>14</v>
      </c>
      <c r="E2414" t="str">
        <f t="shared" si="98"/>
        <v>NIT</v>
      </c>
    </row>
    <row r="2415" spans="1:5" x14ac:dyDescent="0.25">
      <c r="A2415" t="s">
        <v>4136</v>
      </c>
      <c r="B2415" t="s">
        <v>4137</v>
      </c>
      <c r="C2415" t="str">
        <f>Tabla4[[#This Row],[NIT]]</f>
        <v>06141710021052</v>
      </c>
      <c r="D2415">
        <f t="shared" si="97"/>
        <v>14</v>
      </c>
      <c r="E2415" t="str">
        <f t="shared" si="98"/>
        <v>NIT</v>
      </c>
    </row>
    <row r="2416" spans="1:5" x14ac:dyDescent="0.25">
      <c r="A2416" t="s">
        <v>4138</v>
      </c>
      <c r="B2416" t="s">
        <v>4139</v>
      </c>
      <c r="C2416" t="str">
        <f>Tabla4[[#This Row],[NIT]]</f>
        <v>06142711780018</v>
      </c>
      <c r="D2416">
        <f t="shared" si="97"/>
        <v>14</v>
      </c>
      <c r="E2416" t="str">
        <f t="shared" si="98"/>
        <v>NIT</v>
      </c>
    </row>
    <row r="2417" spans="1:5" x14ac:dyDescent="0.25">
      <c r="A2417" t="s">
        <v>4140</v>
      </c>
      <c r="B2417" t="s">
        <v>4141</v>
      </c>
      <c r="C2417" t="str">
        <f>Tabla4[[#This Row],[NIT]]</f>
        <v>06140111011018</v>
      </c>
      <c r="D2417">
        <f t="shared" si="97"/>
        <v>14</v>
      </c>
      <c r="E2417" t="str">
        <f t="shared" si="98"/>
        <v>NIT</v>
      </c>
    </row>
    <row r="2418" spans="1:5" x14ac:dyDescent="0.25">
      <c r="A2418" t="s">
        <v>4142</v>
      </c>
      <c r="B2418" t="s">
        <v>4143</v>
      </c>
      <c r="C2418" t="str">
        <f>Tabla4[[#This Row],[NIT]]</f>
        <v>05112608921010</v>
      </c>
      <c r="D2418">
        <f t="shared" si="97"/>
        <v>14</v>
      </c>
      <c r="E2418" t="str">
        <f t="shared" si="98"/>
        <v>NIT</v>
      </c>
    </row>
    <row r="2419" spans="1:5" x14ac:dyDescent="0.25">
      <c r="A2419" t="s">
        <v>4144</v>
      </c>
      <c r="B2419" t="s">
        <v>4145</v>
      </c>
      <c r="C2419" t="str">
        <f>Tabla4[[#This Row],[NIT]]</f>
        <v>06141311921015</v>
      </c>
      <c r="D2419">
        <f t="shared" si="97"/>
        <v>14</v>
      </c>
      <c r="E2419" t="str">
        <f t="shared" si="98"/>
        <v>NIT</v>
      </c>
    </row>
    <row r="2420" spans="1:5" x14ac:dyDescent="0.25">
      <c r="A2420" t="s">
        <v>4146</v>
      </c>
      <c r="B2420" t="s">
        <v>4147</v>
      </c>
      <c r="C2420" t="str">
        <f>Tabla4[[#This Row],[NIT]]</f>
        <v>06141909021108</v>
      </c>
      <c r="D2420">
        <f t="shared" si="97"/>
        <v>14</v>
      </c>
      <c r="E2420" t="str">
        <f t="shared" si="98"/>
        <v>NIT</v>
      </c>
    </row>
    <row r="2421" spans="1:5" x14ac:dyDescent="0.25">
      <c r="A2421" t="s">
        <v>4148</v>
      </c>
      <c r="B2421" t="s">
        <v>4149</v>
      </c>
      <c r="C2421" t="str">
        <f>Tabla4[[#This Row],[NIT]]</f>
        <v>06141005051015</v>
      </c>
      <c r="D2421">
        <f t="shared" si="97"/>
        <v>14</v>
      </c>
      <c r="E2421" t="str">
        <f t="shared" si="98"/>
        <v>NIT</v>
      </c>
    </row>
    <row r="2422" spans="1:5" x14ac:dyDescent="0.25">
      <c r="A2422" t="s">
        <v>4150</v>
      </c>
      <c r="B2422" t="s">
        <v>4151</v>
      </c>
      <c r="C2422" t="str">
        <f>Tabla4[[#This Row],[NIT]]</f>
        <v>06142608991035</v>
      </c>
      <c r="D2422">
        <f t="shared" si="97"/>
        <v>14</v>
      </c>
      <c r="E2422" t="str">
        <f t="shared" si="98"/>
        <v>NIT</v>
      </c>
    </row>
    <row r="2423" spans="1:5" x14ac:dyDescent="0.25">
      <c r="A2423" t="s">
        <v>4152</v>
      </c>
      <c r="B2423" t="s">
        <v>4153</v>
      </c>
      <c r="C2423" t="str">
        <f>Tabla4[[#This Row],[NIT]]</f>
        <v>06140107740062</v>
      </c>
      <c r="D2423">
        <f t="shared" si="97"/>
        <v>14</v>
      </c>
      <c r="E2423" t="str">
        <f t="shared" si="98"/>
        <v>NIT</v>
      </c>
    </row>
    <row r="2424" spans="1:5" x14ac:dyDescent="0.25">
      <c r="A2424" t="s">
        <v>4154</v>
      </c>
      <c r="B2424" t="s">
        <v>4155</v>
      </c>
      <c r="C2424" t="str">
        <f>Tabla4[[#This Row],[NIT]]</f>
        <v>06142511931054</v>
      </c>
      <c r="D2424">
        <f t="shared" si="97"/>
        <v>14</v>
      </c>
      <c r="E2424" t="str">
        <f t="shared" si="98"/>
        <v>NIT</v>
      </c>
    </row>
    <row r="2425" spans="1:5" x14ac:dyDescent="0.25">
      <c r="A2425" t="s">
        <v>4156</v>
      </c>
      <c r="B2425" t="s">
        <v>4157</v>
      </c>
      <c r="C2425" t="str">
        <f>Tabla4[[#This Row],[NIT]]</f>
        <v>06140312750021</v>
      </c>
      <c r="D2425">
        <f t="shared" si="97"/>
        <v>14</v>
      </c>
      <c r="E2425" t="str">
        <f t="shared" si="98"/>
        <v>NIT</v>
      </c>
    </row>
    <row r="2426" spans="1:5" x14ac:dyDescent="0.25">
      <c r="A2426" t="s">
        <v>4158</v>
      </c>
      <c r="B2426" t="s">
        <v>4159</v>
      </c>
      <c r="C2426" t="str">
        <f>Tabla4[[#This Row],[NIT]]</f>
        <v>12172809011012</v>
      </c>
      <c r="D2426">
        <f t="shared" si="97"/>
        <v>14</v>
      </c>
      <c r="E2426" t="str">
        <f t="shared" si="98"/>
        <v>NIT</v>
      </c>
    </row>
    <row r="2427" spans="1:5" x14ac:dyDescent="0.25">
      <c r="A2427" t="s">
        <v>1814</v>
      </c>
      <c r="B2427" t="s">
        <v>4160</v>
      </c>
      <c r="C2427" t="str">
        <f>Tabla4[[#This Row],[NIT]]</f>
        <v>03060806911015</v>
      </c>
      <c r="D2427">
        <f t="shared" si="97"/>
        <v>14</v>
      </c>
      <c r="E2427" t="str">
        <f t="shared" si="98"/>
        <v>NIT</v>
      </c>
    </row>
    <row r="2428" spans="1:5" x14ac:dyDescent="0.25">
      <c r="A2428" t="s">
        <v>4161</v>
      </c>
      <c r="B2428" t="s">
        <v>4162</v>
      </c>
      <c r="C2428" t="str">
        <f>Tabla4[[#This Row],[NIT]]</f>
        <v>06142410740019</v>
      </c>
      <c r="D2428">
        <f t="shared" si="97"/>
        <v>14</v>
      </c>
      <c r="E2428" t="str">
        <f t="shared" si="98"/>
        <v>NIT</v>
      </c>
    </row>
    <row r="2429" spans="1:5" x14ac:dyDescent="0.25">
      <c r="A2429" t="s">
        <v>4163</v>
      </c>
      <c r="B2429" t="s">
        <v>4164</v>
      </c>
      <c r="C2429" t="str">
        <f>Tabla4[[#This Row],[NIT]]</f>
        <v>06140707051068</v>
      </c>
      <c r="D2429">
        <f t="shared" si="97"/>
        <v>14</v>
      </c>
      <c r="E2429" t="str">
        <f t="shared" si="98"/>
        <v>NIT</v>
      </c>
    </row>
    <row r="2430" spans="1:5" x14ac:dyDescent="0.25">
      <c r="A2430" t="s">
        <v>4165</v>
      </c>
      <c r="B2430" t="s">
        <v>4166</v>
      </c>
      <c r="C2430" t="str">
        <f>Tabla4[[#This Row],[NIT]]</f>
        <v>06140401061051</v>
      </c>
      <c r="D2430">
        <f t="shared" si="97"/>
        <v>14</v>
      </c>
      <c r="E2430" t="str">
        <f t="shared" si="98"/>
        <v>NIT</v>
      </c>
    </row>
    <row r="2431" spans="1:5" x14ac:dyDescent="0.25">
      <c r="A2431" t="s">
        <v>4167</v>
      </c>
      <c r="B2431" t="s">
        <v>4168</v>
      </c>
      <c r="C2431" t="str">
        <f>Tabla4[[#This Row],[NIT]]</f>
        <v>05102307721010</v>
      </c>
      <c r="D2431">
        <f t="shared" si="97"/>
        <v>14</v>
      </c>
      <c r="E2431" t="str">
        <f t="shared" si="98"/>
        <v>NIT</v>
      </c>
    </row>
    <row r="2432" spans="1:5" x14ac:dyDescent="0.25">
      <c r="A2432" t="s">
        <v>4169</v>
      </c>
      <c r="B2432" t="s">
        <v>4170</v>
      </c>
      <c r="C2432" t="str">
        <f>Tabla4[[#This Row],[NIT]]</f>
        <v>06142103001073</v>
      </c>
      <c r="D2432">
        <f t="shared" si="97"/>
        <v>14</v>
      </c>
      <c r="E2432" t="str">
        <f t="shared" si="98"/>
        <v>NIT</v>
      </c>
    </row>
    <row r="2433" spans="1:5" x14ac:dyDescent="0.25">
      <c r="A2433" t="s">
        <v>4171</v>
      </c>
      <c r="B2433" t="s">
        <v>4172</v>
      </c>
      <c r="C2433" t="str">
        <f>Tabla4[[#This Row],[NIT]]</f>
        <v>06142412770015</v>
      </c>
      <c r="D2433">
        <f t="shared" si="97"/>
        <v>14</v>
      </c>
      <c r="E2433" t="str">
        <f t="shared" si="98"/>
        <v>NIT</v>
      </c>
    </row>
    <row r="2434" spans="1:5" x14ac:dyDescent="0.25">
      <c r="A2434" t="s">
        <v>4173</v>
      </c>
      <c r="B2434" t="s">
        <v>4174</v>
      </c>
      <c r="C2434" t="str">
        <f>Tabla4[[#This Row],[NIT]]</f>
        <v>06142906870010</v>
      </c>
      <c r="D2434">
        <f t="shared" si="97"/>
        <v>14</v>
      </c>
      <c r="E2434" t="str">
        <f t="shared" si="98"/>
        <v>NIT</v>
      </c>
    </row>
    <row r="2435" spans="1:5" x14ac:dyDescent="0.25">
      <c r="A2435" t="s">
        <v>4175</v>
      </c>
      <c r="B2435" t="s">
        <v>4176</v>
      </c>
      <c r="C2435" t="str">
        <f>Tabla4[[#This Row],[NIT]]</f>
        <v>06142407971028</v>
      </c>
      <c r="D2435">
        <f t="shared" si="97"/>
        <v>14</v>
      </c>
      <c r="E2435" t="str">
        <f t="shared" si="98"/>
        <v>NIT</v>
      </c>
    </row>
    <row r="2436" spans="1:5" x14ac:dyDescent="0.25">
      <c r="A2436" t="s">
        <v>4177</v>
      </c>
      <c r="B2436" t="s">
        <v>4178</v>
      </c>
      <c r="C2436" t="str">
        <f>Tabla4[[#This Row],[NIT]]</f>
        <v>06140712071034</v>
      </c>
      <c r="D2436">
        <f t="shared" si="97"/>
        <v>14</v>
      </c>
      <c r="E2436" t="str">
        <f t="shared" si="98"/>
        <v>NIT</v>
      </c>
    </row>
    <row r="2437" spans="1:5" x14ac:dyDescent="0.25">
      <c r="A2437" t="s">
        <v>4179</v>
      </c>
      <c r="B2437" t="s">
        <v>4180</v>
      </c>
      <c r="C2437" t="str">
        <f>Tabla4[[#This Row],[NIT]]</f>
        <v>06140409860040</v>
      </c>
      <c r="D2437">
        <f t="shared" si="97"/>
        <v>14</v>
      </c>
      <c r="E2437" t="str">
        <f t="shared" si="98"/>
        <v>NIT</v>
      </c>
    </row>
    <row r="2438" spans="1:5" x14ac:dyDescent="0.25">
      <c r="A2438" t="s">
        <v>4181</v>
      </c>
      <c r="B2438" t="s">
        <v>4182</v>
      </c>
      <c r="C2438" t="str">
        <f>Tabla4[[#This Row],[NIT]]</f>
        <v>01062006630017</v>
      </c>
      <c r="D2438">
        <f t="shared" si="97"/>
        <v>14</v>
      </c>
      <c r="E2438" t="str">
        <f t="shared" si="98"/>
        <v>NIT</v>
      </c>
    </row>
    <row r="2439" spans="1:5" x14ac:dyDescent="0.25">
      <c r="A2439" t="s">
        <v>4183</v>
      </c>
      <c r="B2439" t="s">
        <v>4184</v>
      </c>
      <c r="C2439" t="str">
        <f>Tabla4[[#This Row],[NIT]]</f>
        <v>06141506051015</v>
      </c>
      <c r="D2439">
        <f t="shared" si="97"/>
        <v>14</v>
      </c>
      <c r="E2439" t="str">
        <f t="shared" si="98"/>
        <v>NIT</v>
      </c>
    </row>
    <row r="2440" spans="1:5" x14ac:dyDescent="0.25">
      <c r="A2440" t="s">
        <v>4185</v>
      </c>
      <c r="B2440" t="s">
        <v>4186</v>
      </c>
      <c r="C2440" t="str">
        <f>Tabla4[[#This Row],[NIT]]</f>
        <v>06142609921022</v>
      </c>
      <c r="D2440">
        <f t="shared" si="97"/>
        <v>14</v>
      </c>
      <c r="E2440" t="str">
        <f t="shared" si="98"/>
        <v>NIT</v>
      </c>
    </row>
    <row r="2441" spans="1:5" x14ac:dyDescent="0.25">
      <c r="A2441" t="s">
        <v>4187</v>
      </c>
      <c r="B2441" t="s">
        <v>4188</v>
      </c>
      <c r="C2441" t="str">
        <f>Tabla4[[#This Row],[NIT]]</f>
        <v>06142010971048</v>
      </c>
      <c r="D2441">
        <f t="shared" si="97"/>
        <v>14</v>
      </c>
      <c r="E2441" t="str">
        <f t="shared" si="98"/>
        <v>NIT</v>
      </c>
    </row>
    <row r="2442" spans="1:5" x14ac:dyDescent="0.25">
      <c r="A2442" t="s">
        <v>4189</v>
      </c>
      <c r="B2442" t="s">
        <v>4190</v>
      </c>
      <c r="C2442" t="str">
        <f>Tabla4[[#This Row],[NIT]]</f>
        <v>06140611031040</v>
      </c>
      <c r="D2442">
        <f t="shared" si="97"/>
        <v>14</v>
      </c>
      <c r="E2442" t="str">
        <f t="shared" si="98"/>
        <v>NIT</v>
      </c>
    </row>
    <row r="2443" spans="1:5" x14ac:dyDescent="0.25">
      <c r="A2443" t="s">
        <v>4191</v>
      </c>
      <c r="B2443" t="s">
        <v>4192</v>
      </c>
      <c r="C2443" t="str">
        <f>Tabla4[[#This Row],[NIT]]</f>
        <v>06142207031012</v>
      </c>
      <c r="D2443">
        <f t="shared" si="97"/>
        <v>14</v>
      </c>
      <c r="E2443" t="str">
        <f t="shared" si="98"/>
        <v>NIT</v>
      </c>
    </row>
    <row r="2444" spans="1:5" x14ac:dyDescent="0.25">
      <c r="A2444" t="s">
        <v>4193</v>
      </c>
      <c r="B2444" t="s">
        <v>4194</v>
      </c>
      <c r="C2444" t="str">
        <f>Tabla4[[#This Row],[NIT]]</f>
        <v>10102308741023</v>
      </c>
      <c r="D2444">
        <f t="shared" si="97"/>
        <v>14</v>
      </c>
      <c r="E2444" t="str">
        <f t="shared" si="98"/>
        <v>NIT</v>
      </c>
    </row>
    <row r="2445" spans="1:5" x14ac:dyDescent="0.25">
      <c r="A2445" t="s">
        <v>4195</v>
      </c>
      <c r="B2445" t="s">
        <v>4196</v>
      </c>
      <c r="C2445" t="str">
        <f>Tabla4[[#This Row],[NIT]]</f>
        <v>06142510530126</v>
      </c>
      <c r="D2445">
        <f t="shared" si="97"/>
        <v>14</v>
      </c>
      <c r="E2445" t="str">
        <f t="shared" si="98"/>
        <v>NIT</v>
      </c>
    </row>
    <row r="2446" spans="1:5" x14ac:dyDescent="0.25">
      <c r="A2446" t="s">
        <v>51</v>
      </c>
      <c r="B2446" t="s">
        <v>50</v>
      </c>
      <c r="C2446" t="str">
        <f>Tabla4[[#This Row],[NIT]]</f>
        <v>03062709630017</v>
      </c>
      <c r="D2446">
        <f t="shared" si="97"/>
        <v>14</v>
      </c>
      <c r="E2446" t="str">
        <f t="shared" si="98"/>
        <v>NIT</v>
      </c>
    </row>
    <row r="2447" spans="1:5" x14ac:dyDescent="0.25">
      <c r="A2447" t="s">
        <v>4197</v>
      </c>
      <c r="B2447" t="s">
        <v>4198</v>
      </c>
      <c r="C2447" t="str">
        <f>Tabla4[[#This Row],[NIT]]</f>
        <v>06141806081048</v>
      </c>
      <c r="D2447">
        <f t="shared" si="97"/>
        <v>14</v>
      </c>
      <c r="E2447" t="str">
        <f t="shared" si="98"/>
        <v>NIT</v>
      </c>
    </row>
    <row r="2448" spans="1:5" x14ac:dyDescent="0.25">
      <c r="A2448" t="s">
        <v>4199</v>
      </c>
      <c r="B2448" t="s">
        <v>4200</v>
      </c>
      <c r="C2448" t="str">
        <f>Tabla4[[#This Row],[NIT]]</f>
        <v>06140605031038</v>
      </c>
      <c r="D2448">
        <f t="shared" si="97"/>
        <v>14</v>
      </c>
      <c r="E2448" t="str">
        <f t="shared" si="98"/>
        <v>NIT</v>
      </c>
    </row>
    <row r="2449" spans="1:5" x14ac:dyDescent="0.25">
      <c r="A2449" t="s">
        <v>4201</v>
      </c>
      <c r="B2449" t="s">
        <v>4202</v>
      </c>
      <c r="C2449" t="str">
        <f>Tabla4[[#This Row],[NIT]]</f>
        <v>05150701091019</v>
      </c>
      <c r="D2449">
        <f t="shared" si="97"/>
        <v>14</v>
      </c>
      <c r="E2449" t="str">
        <f t="shared" si="98"/>
        <v>NIT</v>
      </c>
    </row>
    <row r="2450" spans="1:5" x14ac:dyDescent="0.25">
      <c r="A2450" t="s">
        <v>4203</v>
      </c>
      <c r="B2450" t="s">
        <v>4204</v>
      </c>
      <c r="C2450" t="str">
        <f>Tabla4[[#This Row],[NIT]]</f>
        <v>06140109750022</v>
      </c>
      <c r="D2450">
        <f t="shared" si="97"/>
        <v>14</v>
      </c>
      <c r="E2450" t="str">
        <f t="shared" si="98"/>
        <v>NIT</v>
      </c>
    </row>
    <row r="2451" spans="1:5" x14ac:dyDescent="0.25">
      <c r="A2451" t="s">
        <v>4205</v>
      </c>
      <c r="B2451" t="s">
        <v>4206</v>
      </c>
      <c r="C2451" t="str">
        <f>Tabla4[[#This Row],[NIT]]</f>
        <v>06142809891012</v>
      </c>
      <c r="D2451">
        <f t="shared" si="97"/>
        <v>14</v>
      </c>
      <c r="E2451" t="str">
        <f t="shared" si="98"/>
        <v>NIT</v>
      </c>
    </row>
    <row r="2452" spans="1:5" x14ac:dyDescent="0.25">
      <c r="A2452" t="s">
        <v>4207</v>
      </c>
      <c r="B2452" t="s">
        <v>4208</v>
      </c>
      <c r="C2452" t="str">
        <f>Tabla4[[#This Row],[NIT]]</f>
        <v>14080305941014</v>
      </c>
      <c r="D2452">
        <f t="shared" si="97"/>
        <v>14</v>
      </c>
      <c r="E2452" t="str">
        <f t="shared" si="98"/>
        <v>NIT</v>
      </c>
    </row>
    <row r="2453" spans="1:5" x14ac:dyDescent="0.25">
      <c r="A2453" t="s">
        <v>4209</v>
      </c>
      <c r="B2453" t="s">
        <v>4210</v>
      </c>
      <c r="C2453" t="str">
        <f>Tabla4[[#This Row],[NIT]]</f>
        <v>06140702051027</v>
      </c>
      <c r="D2453">
        <f t="shared" si="97"/>
        <v>14</v>
      </c>
      <c r="E2453" t="str">
        <f t="shared" si="98"/>
        <v>NIT</v>
      </c>
    </row>
    <row r="2454" spans="1:5" x14ac:dyDescent="0.25">
      <c r="A2454" t="s">
        <v>4211</v>
      </c>
      <c r="B2454" t="s">
        <v>4212</v>
      </c>
      <c r="C2454" t="str">
        <f>Tabla4[[#This Row],[NIT]]</f>
        <v>06140208071015</v>
      </c>
      <c r="D2454">
        <f t="shared" si="97"/>
        <v>14</v>
      </c>
      <c r="E2454" t="str">
        <f t="shared" si="98"/>
        <v>NIT</v>
      </c>
    </row>
    <row r="2455" spans="1:5" x14ac:dyDescent="0.25">
      <c r="A2455" t="s">
        <v>4213</v>
      </c>
      <c r="B2455" t="s">
        <v>4214</v>
      </c>
      <c r="C2455" t="str">
        <f>Tabla4[[#This Row],[NIT]]</f>
        <v>06142003740018</v>
      </c>
      <c r="D2455">
        <f t="shared" si="97"/>
        <v>14</v>
      </c>
      <c r="E2455" t="str">
        <f t="shared" si="98"/>
        <v>NIT</v>
      </c>
    </row>
    <row r="2456" spans="1:5" x14ac:dyDescent="0.25">
      <c r="A2456" t="s">
        <v>4215</v>
      </c>
      <c r="B2456" t="s">
        <v>4216</v>
      </c>
      <c r="C2456" t="str">
        <f>Tabla4[[#This Row],[NIT]]</f>
        <v>06141212901010</v>
      </c>
      <c r="D2456">
        <f t="shared" si="97"/>
        <v>14</v>
      </c>
      <c r="E2456" t="str">
        <f t="shared" si="98"/>
        <v>NIT</v>
      </c>
    </row>
    <row r="2457" spans="1:5" x14ac:dyDescent="0.25">
      <c r="A2457" t="s">
        <v>4217</v>
      </c>
      <c r="B2457" t="s">
        <v>4218</v>
      </c>
      <c r="C2457" t="str">
        <f>Tabla4[[#This Row],[NIT]]</f>
        <v>06140305001030</v>
      </c>
      <c r="D2457">
        <f t="shared" si="97"/>
        <v>14</v>
      </c>
      <c r="E2457" t="str">
        <f t="shared" si="98"/>
        <v>NIT</v>
      </c>
    </row>
    <row r="2458" spans="1:5" x14ac:dyDescent="0.25">
      <c r="A2458" t="s">
        <v>4219</v>
      </c>
      <c r="B2458" t="s">
        <v>4220</v>
      </c>
      <c r="C2458" t="str">
        <f>Tabla4[[#This Row],[NIT]]</f>
        <v>06141305941039</v>
      </c>
      <c r="D2458">
        <f t="shared" si="97"/>
        <v>14</v>
      </c>
      <c r="E2458" t="str">
        <f t="shared" si="98"/>
        <v>NIT</v>
      </c>
    </row>
    <row r="2459" spans="1:5" x14ac:dyDescent="0.25">
      <c r="A2459" t="s">
        <v>4221</v>
      </c>
      <c r="B2459" t="s">
        <v>4222</v>
      </c>
      <c r="C2459" t="str">
        <f>Tabla4[[#This Row],[NIT]]</f>
        <v>06142802021039</v>
      </c>
      <c r="D2459">
        <f t="shared" si="97"/>
        <v>14</v>
      </c>
      <c r="E2459" t="str">
        <f t="shared" si="98"/>
        <v>NIT</v>
      </c>
    </row>
    <row r="2460" spans="1:5" x14ac:dyDescent="0.25">
      <c r="A2460" t="s">
        <v>4223</v>
      </c>
      <c r="B2460" t="s">
        <v>4224</v>
      </c>
      <c r="C2460" t="str">
        <f>Tabla4[[#This Row],[NIT]]</f>
        <v>06142209051029</v>
      </c>
      <c r="D2460">
        <f t="shared" si="97"/>
        <v>14</v>
      </c>
      <c r="E2460" t="str">
        <f t="shared" si="98"/>
        <v>NIT</v>
      </c>
    </row>
    <row r="2461" spans="1:5" x14ac:dyDescent="0.25">
      <c r="A2461" t="s">
        <v>4225</v>
      </c>
      <c r="B2461" t="s">
        <v>4226</v>
      </c>
      <c r="C2461" t="str">
        <f>Tabla4[[#This Row],[NIT]]</f>
        <v>06141603921024</v>
      </c>
      <c r="D2461">
        <f t="shared" si="97"/>
        <v>14</v>
      </c>
      <c r="E2461" t="str">
        <f t="shared" si="98"/>
        <v>NIT</v>
      </c>
    </row>
    <row r="2462" spans="1:5" x14ac:dyDescent="0.25">
      <c r="A2462" t="s">
        <v>4227</v>
      </c>
      <c r="B2462" t="s">
        <v>4228</v>
      </c>
      <c r="C2462" t="str">
        <f>Tabla4[[#This Row],[NIT]]</f>
        <v>06141503001068</v>
      </c>
      <c r="D2462">
        <f t="shared" si="97"/>
        <v>14</v>
      </c>
      <c r="E2462" t="str">
        <f t="shared" si="98"/>
        <v>NIT</v>
      </c>
    </row>
    <row r="2463" spans="1:5" x14ac:dyDescent="0.25">
      <c r="A2463" t="s">
        <v>4229</v>
      </c>
      <c r="B2463" t="s">
        <v>4230</v>
      </c>
      <c r="C2463" t="str">
        <f>Tabla4[[#This Row],[NIT]]</f>
        <v>06141801941120</v>
      </c>
      <c r="D2463">
        <f t="shared" si="97"/>
        <v>14</v>
      </c>
      <c r="E2463" t="str">
        <f t="shared" si="98"/>
        <v>NIT</v>
      </c>
    </row>
    <row r="2464" spans="1:5" x14ac:dyDescent="0.25">
      <c r="A2464" t="s">
        <v>4231</v>
      </c>
      <c r="B2464" t="s">
        <v>4232</v>
      </c>
      <c r="C2464" t="str">
        <f>Tabla4[[#This Row],[NIT]]</f>
        <v>06142408981086</v>
      </c>
      <c r="D2464">
        <f t="shared" si="97"/>
        <v>14</v>
      </c>
      <c r="E2464" t="str">
        <f t="shared" si="98"/>
        <v>NIT</v>
      </c>
    </row>
    <row r="2465" spans="1:5" x14ac:dyDescent="0.25">
      <c r="A2465" t="s">
        <v>4233</v>
      </c>
      <c r="B2465" t="s">
        <v>4234</v>
      </c>
      <c r="C2465" t="str">
        <f>Tabla4[[#This Row],[NIT]]</f>
        <v>06142504710011</v>
      </c>
      <c r="D2465">
        <f t="shared" si="97"/>
        <v>14</v>
      </c>
      <c r="E2465" t="str">
        <f t="shared" si="98"/>
        <v>NIT</v>
      </c>
    </row>
    <row r="2466" spans="1:5" x14ac:dyDescent="0.25">
      <c r="A2466" t="s">
        <v>4235</v>
      </c>
      <c r="B2466" t="s">
        <v>4236</v>
      </c>
      <c r="C2466" t="str">
        <f>Tabla4[[#This Row],[NIT]]</f>
        <v>06140707061020</v>
      </c>
      <c r="D2466">
        <f t="shared" si="97"/>
        <v>14</v>
      </c>
      <c r="E2466" t="str">
        <f t="shared" si="98"/>
        <v>NIT</v>
      </c>
    </row>
    <row r="2467" spans="1:5" x14ac:dyDescent="0.25">
      <c r="A2467" t="s">
        <v>4237</v>
      </c>
      <c r="B2467" t="s">
        <v>4238</v>
      </c>
      <c r="C2467" t="str">
        <f>Tabla4[[#This Row],[NIT]]</f>
        <v>06140805720019</v>
      </c>
      <c r="D2467">
        <f t="shared" si="97"/>
        <v>14</v>
      </c>
      <c r="E2467" t="str">
        <f t="shared" si="98"/>
        <v>NIT</v>
      </c>
    </row>
    <row r="2468" spans="1:5" x14ac:dyDescent="0.25">
      <c r="A2468" t="s">
        <v>4239</v>
      </c>
      <c r="B2468" t="s">
        <v>4240</v>
      </c>
      <c r="C2468" t="str">
        <f>Tabla4[[#This Row],[NIT]]</f>
        <v>02031709430027</v>
      </c>
      <c r="D2468">
        <f t="shared" si="97"/>
        <v>14</v>
      </c>
      <c r="E2468" t="str">
        <f t="shared" si="98"/>
        <v>NIT</v>
      </c>
    </row>
    <row r="2469" spans="1:5" x14ac:dyDescent="0.25">
      <c r="A2469" t="s">
        <v>4241</v>
      </c>
      <c r="B2469" t="s">
        <v>4242</v>
      </c>
      <c r="C2469" t="str">
        <f>Tabla4[[#This Row],[NIT]]</f>
        <v>11091909421010</v>
      </c>
      <c r="D2469">
        <f t="shared" si="97"/>
        <v>14</v>
      </c>
      <c r="E2469" t="str">
        <f t="shared" si="98"/>
        <v>NIT</v>
      </c>
    </row>
    <row r="2470" spans="1:5" x14ac:dyDescent="0.25">
      <c r="A2470" t="s">
        <v>4243</v>
      </c>
      <c r="B2470" t="s">
        <v>4244</v>
      </c>
      <c r="C2470" t="str">
        <f>Tabla4[[#This Row],[NIT]]</f>
        <v>03011812770012</v>
      </c>
      <c r="D2470">
        <f t="shared" si="97"/>
        <v>14</v>
      </c>
      <c r="E2470" t="str">
        <f t="shared" si="98"/>
        <v>NIT</v>
      </c>
    </row>
    <row r="2471" spans="1:5" x14ac:dyDescent="0.25">
      <c r="A2471" t="s">
        <v>4245</v>
      </c>
      <c r="B2471" t="s">
        <v>4246</v>
      </c>
      <c r="C2471" t="str">
        <f>Tabla4[[#This Row],[NIT]]</f>
        <v>01030611780011</v>
      </c>
      <c r="D2471">
        <f t="shared" si="97"/>
        <v>14</v>
      </c>
      <c r="E2471" t="str">
        <f t="shared" si="98"/>
        <v>NIT</v>
      </c>
    </row>
    <row r="2472" spans="1:5" x14ac:dyDescent="0.25">
      <c r="A2472" t="s">
        <v>4247</v>
      </c>
      <c r="B2472" t="s">
        <v>4248</v>
      </c>
      <c r="C2472" t="str">
        <f>Tabla4[[#This Row],[NIT]]</f>
        <v>12021711661010</v>
      </c>
      <c r="D2472">
        <f t="shared" si="97"/>
        <v>14</v>
      </c>
      <c r="E2472" t="str">
        <f t="shared" si="98"/>
        <v>NIT</v>
      </c>
    </row>
    <row r="2473" spans="1:5" x14ac:dyDescent="0.25">
      <c r="A2473" t="s">
        <v>4249</v>
      </c>
      <c r="B2473" t="s">
        <v>4250</v>
      </c>
      <c r="C2473" t="str">
        <f>Tabla4[[#This Row],[NIT]]</f>
        <v>14081909431010</v>
      </c>
      <c r="D2473">
        <f t="shared" si="97"/>
        <v>14</v>
      </c>
      <c r="E2473" t="str">
        <f t="shared" si="98"/>
        <v>NIT</v>
      </c>
    </row>
    <row r="2474" spans="1:5" x14ac:dyDescent="0.25">
      <c r="A2474" t="s">
        <v>4251</v>
      </c>
      <c r="B2474" t="s">
        <v>4252</v>
      </c>
      <c r="C2474" t="str">
        <f>Tabla4[[#This Row],[NIT]]</f>
        <v>11152003431017</v>
      </c>
      <c r="D2474">
        <f t="shared" si="97"/>
        <v>14</v>
      </c>
      <c r="E2474" t="str">
        <f t="shared" si="98"/>
        <v>NIT</v>
      </c>
    </row>
    <row r="2475" spans="1:5" x14ac:dyDescent="0.25">
      <c r="A2475" t="s">
        <v>4253</v>
      </c>
      <c r="B2475" t="s">
        <v>4254</v>
      </c>
      <c r="C2475" t="str">
        <f>Tabla4[[#This Row],[NIT]]</f>
        <v>04251704431012</v>
      </c>
      <c r="D2475">
        <f t="shared" si="97"/>
        <v>14</v>
      </c>
      <c r="E2475" t="str">
        <f t="shared" si="98"/>
        <v>NIT</v>
      </c>
    </row>
    <row r="2476" spans="1:5" x14ac:dyDescent="0.25">
      <c r="A2476" t="s">
        <v>4255</v>
      </c>
      <c r="B2476" t="s">
        <v>4256</v>
      </c>
      <c r="C2476" t="str">
        <f>Tabla4[[#This Row],[NIT]]</f>
        <v>02102801760012</v>
      </c>
      <c r="D2476">
        <f t="shared" ref="D2476:D2539" si="99">LEN(C2476)</f>
        <v>14</v>
      </c>
      <c r="E2476" t="str">
        <f t="shared" si="98"/>
        <v>NIT</v>
      </c>
    </row>
    <row r="2477" spans="1:5" x14ac:dyDescent="0.25">
      <c r="A2477" t="s">
        <v>4257</v>
      </c>
      <c r="B2477" t="s">
        <v>4258</v>
      </c>
      <c r="C2477" t="str">
        <f>Tabla4[[#This Row],[NIT]]</f>
        <v>06172402790017</v>
      </c>
      <c r="D2477">
        <f t="shared" si="99"/>
        <v>14</v>
      </c>
      <c r="E2477" t="str">
        <f t="shared" ref="E2477:E2540" si="100">IF(D2477=14,"NIT",IF(D2477=9,"DUI"," "))</f>
        <v>NIT</v>
      </c>
    </row>
    <row r="2478" spans="1:5" x14ac:dyDescent="0.25">
      <c r="A2478" t="s">
        <v>4259</v>
      </c>
      <c r="B2478" t="s">
        <v>4260</v>
      </c>
      <c r="C2478" t="str">
        <f>Tabla4[[#This Row],[NIT]]</f>
        <v>06141904850019</v>
      </c>
      <c r="D2478">
        <f t="shared" si="99"/>
        <v>14</v>
      </c>
      <c r="E2478" t="str">
        <f t="shared" si="100"/>
        <v>NIT</v>
      </c>
    </row>
    <row r="2479" spans="1:5" x14ac:dyDescent="0.25">
      <c r="A2479" t="s">
        <v>4261</v>
      </c>
      <c r="B2479" t="s">
        <v>4262</v>
      </c>
      <c r="C2479" t="str">
        <f>Tabla4[[#This Row],[NIT]]</f>
        <v>06142507891013</v>
      </c>
      <c r="D2479">
        <f t="shared" si="99"/>
        <v>14</v>
      </c>
      <c r="E2479" t="str">
        <f t="shared" si="100"/>
        <v>NIT</v>
      </c>
    </row>
    <row r="2480" spans="1:5" x14ac:dyDescent="0.25">
      <c r="A2480" t="s">
        <v>4263</v>
      </c>
      <c r="B2480" t="s">
        <v>4264</v>
      </c>
      <c r="C2480" t="str">
        <f>Tabla4[[#This Row],[NIT]]</f>
        <v>06141409051019</v>
      </c>
      <c r="D2480">
        <f t="shared" si="99"/>
        <v>14</v>
      </c>
      <c r="E2480" t="str">
        <f t="shared" si="100"/>
        <v>NIT</v>
      </c>
    </row>
    <row r="2481" spans="1:5" x14ac:dyDescent="0.25">
      <c r="A2481" t="s">
        <v>4265</v>
      </c>
      <c r="B2481" t="s">
        <v>4266</v>
      </c>
      <c r="C2481" t="str">
        <f>Tabla4[[#This Row],[NIT]]</f>
        <v>14081511540023</v>
      </c>
      <c r="D2481">
        <f t="shared" si="99"/>
        <v>14</v>
      </c>
      <c r="E2481" t="str">
        <f t="shared" si="100"/>
        <v>NIT</v>
      </c>
    </row>
    <row r="2482" spans="1:5" x14ac:dyDescent="0.25">
      <c r="A2482" t="s">
        <v>4267</v>
      </c>
      <c r="B2482" t="s">
        <v>4268</v>
      </c>
      <c r="C2482" t="str">
        <f>Tabla4[[#This Row],[NIT]]</f>
        <v>06140107740050</v>
      </c>
      <c r="D2482">
        <f t="shared" si="99"/>
        <v>14</v>
      </c>
      <c r="E2482" t="str">
        <f t="shared" si="100"/>
        <v>NIT</v>
      </c>
    </row>
    <row r="2483" spans="1:5" x14ac:dyDescent="0.25">
      <c r="A2483" t="s">
        <v>4269</v>
      </c>
      <c r="B2483" t="s">
        <v>4270</v>
      </c>
      <c r="C2483" t="str">
        <f>Tabla4[[#This Row],[NIT]]</f>
        <v>94502304210012</v>
      </c>
      <c r="D2483">
        <f t="shared" si="99"/>
        <v>14</v>
      </c>
      <c r="E2483" t="str">
        <f t="shared" si="100"/>
        <v>NIT</v>
      </c>
    </row>
    <row r="2484" spans="1:5" x14ac:dyDescent="0.25">
      <c r="A2484" t="s">
        <v>4271</v>
      </c>
      <c r="B2484" t="s">
        <v>4272</v>
      </c>
      <c r="C2484" t="str">
        <f>Tabla4[[#This Row],[NIT]]</f>
        <v>06142503941083</v>
      </c>
      <c r="D2484">
        <f t="shared" si="99"/>
        <v>14</v>
      </c>
      <c r="E2484" t="str">
        <f t="shared" si="100"/>
        <v>NIT</v>
      </c>
    </row>
    <row r="2485" spans="1:5" x14ac:dyDescent="0.25">
      <c r="A2485" t="s">
        <v>4273</v>
      </c>
      <c r="B2485" t="s">
        <v>4274</v>
      </c>
      <c r="C2485" t="str">
        <f>Tabla4[[#This Row],[NIT]]</f>
        <v>06140708951020</v>
      </c>
      <c r="D2485">
        <f t="shared" si="99"/>
        <v>14</v>
      </c>
      <c r="E2485" t="str">
        <f t="shared" si="100"/>
        <v>NIT</v>
      </c>
    </row>
    <row r="2486" spans="1:5" x14ac:dyDescent="0.25">
      <c r="A2486" t="s">
        <v>4275</v>
      </c>
      <c r="B2486" t="s">
        <v>4276</v>
      </c>
      <c r="C2486" t="str">
        <f>Tabla4[[#This Row],[NIT]]</f>
        <v>06141701610014</v>
      </c>
      <c r="D2486">
        <f t="shared" si="99"/>
        <v>14</v>
      </c>
      <c r="E2486" t="str">
        <f t="shared" si="100"/>
        <v>NIT</v>
      </c>
    </row>
    <row r="2487" spans="1:5" x14ac:dyDescent="0.25">
      <c r="A2487" t="s">
        <v>4277</v>
      </c>
      <c r="B2487" t="s">
        <v>4278</v>
      </c>
      <c r="C2487" t="str">
        <f>Tabla4[[#This Row],[NIT]]</f>
        <v>06141203981028</v>
      </c>
      <c r="D2487">
        <f t="shared" si="99"/>
        <v>14</v>
      </c>
      <c r="E2487" t="str">
        <f t="shared" si="100"/>
        <v>NIT</v>
      </c>
    </row>
    <row r="2488" spans="1:5" x14ac:dyDescent="0.25">
      <c r="A2488" t="s">
        <v>4279</v>
      </c>
      <c r="B2488" t="s">
        <v>4280</v>
      </c>
      <c r="C2488" t="str">
        <f>Tabla4[[#This Row],[NIT]]</f>
        <v>07152503690018</v>
      </c>
      <c r="D2488">
        <f t="shared" si="99"/>
        <v>14</v>
      </c>
      <c r="E2488" t="str">
        <f t="shared" si="100"/>
        <v>NIT</v>
      </c>
    </row>
    <row r="2489" spans="1:5" x14ac:dyDescent="0.25">
      <c r="A2489" t="s">
        <v>4281</v>
      </c>
      <c r="B2489" t="s">
        <v>4282</v>
      </c>
      <c r="C2489" t="str">
        <f>Tabla4[[#This Row],[NIT]]</f>
        <v>93931912721017</v>
      </c>
      <c r="D2489">
        <f t="shared" si="99"/>
        <v>14</v>
      </c>
      <c r="E2489" t="str">
        <f t="shared" si="100"/>
        <v>NIT</v>
      </c>
    </row>
    <row r="2490" spans="1:5" x14ac:dyDescent="0.25">
      <c r="A2490" t="s">
        <v>4283</v>
      </c>
      <c r="B2490" t="s">
        <v>4284</v>
      </c>
      <c r="C2490" t="str">
        <f>Tabla4[[#This Row],[NIT]]</f>
        <v>14162512701011</v>
      </c>
      <c r="D2490">
        <f t="shared" si="99"/>
        <v>14</v>
      </c>
      <c r="E2490" t="str">
        <f t="shared" si="100"/>
        <v>NIT</v>
      </c>
    </row>
    <row r="2491" spans="1:5" x14ac:dyDescent="0.25">
      <c r="A2491" t="s">
        <v>4285</v>
      </c>
      <c r="B2491" t="s">
        <v>4286</v>
      </c>
      <c r="C2491" t="str">
        <f>Tabla4[[#This Row],[NIT]]</f>
        <v>02102211670010</v>
      </c>
      <c r="D2491">
        <f t="shared" si="99"/>
        <v>14</v>
      </c>
      <c r="E2491" t="str">
        <f t="shared" si="100"/>
        <v>NIT</v>
      </c>
    </row>
    <row r="2492" spans="1:5" x14ac:dyDescent="0.25">
      <c r="A2492" t="s">
        <v>4287</v>
      </c>
      <c r="B2492" t="s">
        <v>4288</v>
      </c>
      <c r="C2492" t="str">
        <f>Tabla4[[#This Row],[NIT]]</f>
        <v>06141306640030</v>
      </c>
      <c r="D2492">
        <f t="shared" si="99"/>
        <v>14</v>
      </c>
      <c r="E2492" t="str">
        <f t="shared" si="100"/>
        <v>NIT</v>
      </c>
    </row>
    <row r="2493" spans="1:5" x14ac:dyDescent="0.25">
      <c r="A2493" t="s">
        <v>4289</v>
      </c>
      <c r="B2493" t="s">
        <v>4290</v>
      </c>
      <c r="C2493" t="str">
        <f>Tabla4[[#This Row],[NIT]]</f>
        <v>06142912660028</v>
      </c>
      <c r="D2493">
        <f t="shared" si="99"/>
        <v>14</v>
      </c>
      <c r="E2493" t="str">
        <f t="shared" si="100"/>
        <v>NIT</v>
      </c>
    </row>
    <row r="2494" spans="1:5" x14ac:dyDescent="0.25">
      <c r="A2494" t="s">
        <v>4291</v>
      </c>
      <c r="B2494" t="s">
        <v>4292</v>
      </c>
      <c r="C2494" t="str">
        <f>Tabla4[[#This Row],[NIT]]</f>
        <v>06122704671024</v>
      </c>
      <c r="D2494">
        <f t="shared" si="99"/>
        <v>14</v>
      </c>
      <c r="E2494" t="str">
        <f t="shared" si="100"/>
        <v>NIT</v>
      </c>
    </row>
    <row r="2495" spans="1:5" x14ac:dyDescent="0.25">
      <c r="A2495" t="s">
        <v>4293</v>
      </c>
      <c r="B2495" t="s">
        <v>4294</v>
      </c>
      <c r="C2495" t="str">
        <f>Tabla4[[#This Row],[NIT]]</f>
        <v>03012712741030</v>
      </c>
      <c r="D2495">
        <f t="shared" si="99"/>
        <v>14</v>
      </c>
      <c r="E2495" t="str">
        <f t="shared" si="100"/>
        <v>NIT</v>
      </c>
    </row>
    <row r="2496" spans="1:5" x14ac:dyDescent="0.25">
      <c r="A2496" t="s">
        <v>4295</v>
      </c>
      <c r="B2496" t="s">
        <v>4296</v>
      </c>
      <c r="C2496" t="str">
        <f>Tabla4[[#This Row],[NIT]]</f>
        <v>14160909690018</v>
      </c>
      <c r="D2496">
        <f t="shared" si="99"/>
        <v>14</v>
      </c>
      <c r="E2496" t="str">
        <f t="shared" si="100"/>
        <v>NIT</v>
      </c>
    </row>
    <row r="2497" spans="1:5" x14ac:dyDescent="0.25">
      <c r="A2497" t="s">
        <v>4297</v>
      </c>
      <c r="B2497" t="s">
        <v>4298</v>
      </c>
      <c r="C2497" t="str">
        <f>Tabla4[[#This Row],[NIT]]</f>
        <v>02101101580038</v>
      </c>
      <c r="D2497">
        <f t="shared" si="99"/>
        <v>14</v>
      </c>
      <c r="E2497" t="str">
        <f t="shared" si="100"/>
        <v>NIT</v>
      </c>
    </row>
    <row r="2498" spans="1:5" x14ac:dyDescent="0.25">
      <c r="A2498" t="s">
        <v>4299</v>
      </c>
      <c r="B2498" t="s">
        <v>4300</v>
      </c>
      <c r="C2498" t="str">
        <f>Tabla4[[#This Row],[NIT]]</f>
        <v>12052302370012</v>
      </c>
      <c r="D2498">
        <f t="shared" si="99"/>
        <v>14</v>
      </c>
      <c r="E2498" t="str">
        <f t="shared" si="100"/>
        <v>NIT</v>
      </c>
    </row>
    <row r="2499" spans="1:5" x14ac:dyDescent="0.25">
      <c r="A2499" t="s">
        <v>4301</v>
      </c>
      <c r="B2499" t="s">
        <v>4302</v>
      </c>
      <c r="C2499" t="str">
        <f>Tabla4[[#This Row],[NIT]]</f>
        <v>06140711590074</v>
      </c>
      <c r="D2499">
        <f t="shared" si="99"/>
        <v>14</v>
      </c>
      <c r="E2499" t="str">
        <f t="shared" si="100"/>
        <v>NIT</v>
      </c>
    </row>
    <row r="2500" spans="1:5" x14ac:dyDescent="0.25">
      <c r="A2500" t="s">
        <v>4303</v>
      </c>
      <c r="B2500" t="s">
        <v>4304</v>
      </c>
      <c r="C2500" t="str">
        <f>Tabla4[[#This Row],[NIT]]</f>
        <v>01080209821017</v>
      </c>
      <c r="D2500">
        <f t="shared" si="99"/>
        <v>14</v>
      </c>
      <c r="E2500" t="str">
        <f t="shared" si="100"/>
        <v>NIT</v>
      </c>
    </row>
    <row r="2501" spans="1:5" x14ac:dyDescent="0.25">
      <c r="A2501" t="s">
        <v>4305</v>
      </c>
      <c r="B2501" t="s">
        <v>4306</v>
      </c>
      <c r="C2501" t="str">
        <f>Tabla4[[#This Row],[NIT]]</f>
        <v>10102809821019</v>
      </c>
      <c r="D2501">
        <f t="shared" si="99"/>
        <v>14</v>
      </c>
      <c r="E2501" t="str">
        <f t="shared" si="100"/>
        <v>NIT</v>
      </c>
    </row>
    <row r="2502" spans="1:5" x14ac:dyDescent="0.25">
      <c r="A2502" t="s">
        <v>4307</v>
      </c>
      <c r="B2502" t="s">
        <v>4308</v>
      </c>
      <c r="C2502" t="str">
        <f>Tabla4[[#This Row],[NIT]]</f>
        <v>06142101911013</v>
      </c>
      <c r="D2502">
        <f t="shared" si="99"/>
        <v>14</v>
      </c>
      <c r="E2502" t="str">
        <f t="shared" si="100"/>
        <v>NIT</v>
      </c>
    </row>
    <row r="2503" spans="1:5" x14ac:dyDescent="0.25">
      <c r="A2503" t="s">
        <v>4309</v>
      </c>
      <c r="B2503" t="s">
        <v>4310</v>
      </c>
      <c r="C2503" t="str">
        <f>Tabla4[[#This Row],[NIT]]</f>
        <v>06143105901027</v>
      </c>
      <c r="D2503">
        <f t="shared" si="99"/>
        <v>14</v>
      </c>
      <c r="E2503" t="str">
        <f t="shared" si="100"/>
        <v>NIT</v>
      </c>
    </row>
    <row r="2504" spans="1:5" x14ac:dyDescent="0.25">
      <c r="A2504" t="s">
        <v>4311</v>
      </c>
      <c r="B2504" t="s">
        <v>4312</v>
      </c>
      <c r="C2504" t="str">
        <f>Tabla4[[#This Row],[NIT]]</f>
        <v>06142908061072</v>
      </c>
      <c r="D2504">
        <f t="shared" si="99"/>
        <v>14</v>
      </c>
      <c r="E2504" t="str">
        <f t="shared" si="100"/>
        <v>NIT</v>
      </c>
    </row>
    <row r="2505" spans="1:5" x14ac:dyDescent="0.25">
      <c r="A2505" t="s">
        <v>4313</v>
      </c>
      <c r="B2505" t="s">
        <v>4314</v>
      </c>
      <c r="C2505" t="str">
        <f>Tabla4[[#This Row],[NIT]]</f>
        <v>06140104051039</v>
      </c>
      <c r="D2505">
        <f t="shared" si="99"/>
        <v>14</v>
      </c>
      <c r="E2505" t="str">
        <f t="shared" si="100"/>
        <v>NIT</v>
      </c>
    </row>
    <row r="2506" spans="1:5" x14ac:dyDescent="0.25">
      <c r="A2506" t="s">
        <v>4315</v>
      </c>
      <c r="B2506" t="s">
        <v>4316</v>
      </c>
      <c r="C2506" t="str">
        <f>Tabla4[[#This Row],[NIT]]</f>
        <v>06143107670019</v>
      </c>
      <c r="D2506">
        <f t="shared" si="99"/>
        <v>14</v>
      </c>
      <c r="E2506" t="str">
        <f t="shared" si="100"/>
        <v>NIT</v>
      </c>
    </row>
    <row r="2507" spans="1:5" x14ac:dyDescent="0.25">
      <c r="A2507" t="s">
        <v>4317</v>
      </c>
      <c r="B2507" t="s">
        <v>4318</v>
      </c>
      <c r="C2507" t="str">
        <f>Tabla4[[#This Row],[NIT]]</f>
        <v>06141007001031</v>
      </c>
      <c r="D2507">
        <f t="shared" si="99"/>
        <v>14</v>
      </c>
      <c r="E2507" t="str">
        <f t="shared" si="100"/>
        <v>NIT</v>
      </c>
    </row>
    <row r="2508" spans="1:5" x14ac:dyDescent="0.25">
      <c r="A2508" t="s">
        <v>32</v>
      </c>
      <c r="B2508" t="s">
        <v>4319</v>
      </c>
      <c r="C2508" t="str">
        <f>Tabla4[[#This Row],[NIT]]</f>
        <v>06140702921021</v>
      </c>
      <c r="D2508">
        <f t="shared" si="99"/>
        <v>14</v>
      </c>
      <c r="E2508" t="str">
        <f t="shared" si="100"/>
        <v>NIT</v>
      </c>
    </row>
    <row r="2509" spans="1:5" x14ac:dyDescent="0.25">
      <c r="A2509" t="s">
        <v>4320</v>
      </c>
      <c r="B2509" t="s">
        <v>4321</v>
      </c>
      <c r="C2509" t="str">
        <f>Tabla4[[#This Row],[NIT]]</f>
        <v>06142108901013</v>
      </c>
      <c r="D2509">
        <f t="shared" si="99"/>
        <v>14</v>
      </c>
      <c r="E2509" t="str">
        <f t="shared" si="100"/>
        <v>NIT</v>
      </c>
    </row>
    <row r="2510" spans="1:5" x14ac:dyDescent="0.25">
      <c r="A2510" t="s">
        <v>4322</v>
      </c>
      <c r="B2510" t="s">
        <v>4323</v>
      </c>
      <c r="C2510" t="str">
        <f>Tabla4[[#This Row],[NIT]]</f>
        <v>94832006061013</v>
      </c>
      <c r="D2510">
        <f t="shared" si="99"/>
        <v>14</v>
      </c>
      <c r="E2510" t="str">
        <f t="shared" si="100"/>
        <v>NIT</v>
      </c>
    </row>
    <row r="2511" spans="1:5" x14ac:dyDescent="0.25">
      <c r="A2511" t="s">
        <v>4324</v>
      </c>
      <c r="B2511" t="s">
        <v>4325</v>
      </c>
      <c r="C2511" t="str">
        <f>Tabla4[[#This Row],[NIT]]</f>
        <v>06140107690022</v>
      </c>
      <c r="D2511">
        <f t="shared" si="99"/>
        <v>14</v>
      </c>
      <c r="E2511" t="str">
        <f t="shared" si="100"/>
        <v>NIT</v>
      </c>
    </row>
    <row r="2512" spans="1:5" x14ac:dyDescent="0.25">
      <c r="A2512" t="s">
        <v>4326</v>
      </c>
      <c r="B2512" t="s">
        <v>4327</v>
      </c>
      <c r="C2512" t="str">
        <f>Tabla4[[#This Row],[NIT]]</f>
        <v>06142002081017</v>
      </c>
      <c r="D2512">
        <f t="shared" si="99"/>
        <v>14</v>
      </c>
      <c r="E2512" t="str">
        <f t="shared" si="100"/>
        <v>NIT</v>
      </c>
    </row>
    <row r="2513" spans="1:5" x14ac:dyDescent="0.25">
      <c r="A2513" t="s">
        <v>579</v>
      </c>
      <c r="B2513" t="s">
        <v>4328</v>
      </c>
      <c r="C2513" t="str">
        <f>Tabla4[[#This Row],[NIT]]</f>
        <v>06141607580010</v>
      </c>
      <c r="D2513">
        <f t="shared" si="99"/>
        <v>14</v>
      </c>
      <c r="E2513" t="str">
        <f t="shared" si="100"/>
        <v>NIT</v>
      </c>
    </row>
    <row r="2514" spans="1:5" x14ac:dyDescent="0.25">
      <c r="A2514" t="s">
        <v>4329</v>
      </c>
      <c r="B2514" t="s">
        <v>4330</v>
      </c>
      <c r="C2514" t="str">
        <f>Tabla4[[#This Row],[NIT]]</f>
        <v>09071203460012</v>
      </c>
      <c r="D2514">
        <f t="shared" si="99"/>
        <v>14</v>
      </c>
      <c r="E2514" t="str">
        <f t="shared" si="100"/>
        <v>NIT</v>
      </c>
    </row>
    <row r="2515" spans="1:5" x14ac:dyDescent="0.25">
      <c r="A2515" t="s">
        <v>4331</v>
      </c>
      <c r="B2515" t="s">
        <v>4332</v>
      </c>
      <c r="C2515" t="str">
        <f>Tabla4[[#This Row],[NIT]]</f>
        <v>06142708921050</v>
      </c>
      <c r="D2515">
        <f t="shared" si="99"/>
        <v>14</v>
      </c>
      <c r="E2515" t="str">
        <f t="shared" si="100"/>
        <v>NIT</v>
      </c>
    </row>
    <row r="2516" spans="1:5" x14ac:dyDescent="0.25">
      <c r="A2516" t="s">
        <v>4333</v>
      </c>
      <c r="B2516" t="s">
        <v>4334</v>
      </c>
      <c r="C2516" t="str">
        <f>Tabla4[[#This Row],[NIT]]</f>
        <v>06142610770020</v>
      </c>
      <c r="D2516">
        <f t="shared" si="99"/>
        <v>14</v>
      </c>
      <c r="E2516" t="str">
        <f t="shared" si="100"/>
        <v>NIT</v>
      </c>
    </row>
    <row r="2517" spans="1:5" x14ac:dyDescent="0.25">
      <c r="A2517" t="s">
        <v>4335</v>
      </c>
      <c r="B2517" t="s">
        <v>4336</v>
      </c>
      <c r="C2517" t="str">
        <f>Tabla4[[#This Row],[NIT]]</f>
        <v>14081302640010</v>
      </c>
      <c r="D2517">
        <f t="shared" si="99"/>
        <v>14</v>
      </c>
      <c r="E2517" t="str">
        <f t="shared" si="100"/>
        <v>NIT</v>
      </c>
    </row>
    <row r="2518" spans="1:5" x14ac:dyDescent="0.25">
      <c r="A2518" t="s">
        <v>4337</v>
      </c>
      <c r="B2518" t="s">
        <v>4338</v>
      </c>
      <c r="C2518" t="str">
        <f>Tabla4[[#This Row],[NIT]]</f>
        <v>13063004410010</v>
      </c>
      <c r="D2518">
        <f t="shared" si="99"/>
        <v>14</v>
      </c>
      <c r="E2518" t="str">
        <f t="shared" si="100"/>
        <v>NIT</v>
      </c>
    </row>
    <row r="2519" spans="1:5" x14ac:dyDescent="0.25">
      <c r="A2519" t="s">
        <v>4339</v>
      </c>
      <c r="B2519" t="s">
        <v>4340</v>
      </c>
      <c r="C2519" t="str">
        <f>Tabla4[[#This Row],[NIT]]</f>
        <v>94501307610014</v>
      </c>
      <c r="D2519">
        <f t="shared" si="99"/>
        <v>14</v>
      </c>
      <c r="E2519" t="str">
        <f t="shared" si="100"/>
        <v>NIT</v>
      </c>
    </row>
    <row r="2520" spans="1:5" x14ac:dyDescent="0.25">
      <c r="A2520" t="s">
        <v>4341</v>
      </c>
      <c r="B2520" t="s">
        <v>4342</v>
      </c>
      <c r="C2520" t="str">
        <f>Tabla4[[#This Row],[NIT]]</f>
        <v>06142306870022</v>
      </c>
      <c r="D2520">
        <f t="shared" si="99"/>
        <v>14</v>
      </c>
      <c r="E2520" t="str">
        <f t="shared" si="100"/>
        <v>NIT</v>
      </c>
    </row>
    <row r="2521" spans="1:5" x14ac:dyDescent="0.25">
      <c r="A2521" t="s">
        <v>4343</v>
      </c>
      <c r="B2521" t="s">
        <v>4344</v>
      </c>
      <c r="C2521" t="str">
        <f>Tabla4[[#This Row],[NIT]]</f>
        <v>06141411860010</v>
      </c>
      <c r="D2521">
        <f t="shared" si="99"/>
        <v>14</v>
      </c>
      <c r="E2521" t="str">
        <f t="shared" si="100"/>
        <v>NIT</v>
      </c>
    </row>
    <row r="2522" spans="1:5" x14ac:dyDescent="0.25">
      <c r="A2522" t="s">
        <v>4345</v>
      </c>
      <c r="B2522" t="s">
        <v>4346</v>
      </c>
      <c r="C2522" t="str">
        <f>Tabla4[[#This Row],[NIT]]</f>
        <v>06140507011010</v>
      </c>
      <c r="D2522">
        <f t="shared" si="99"/>
        <v>14</v>
      </c>
      <c r="E2522" t="str">
        <f t="shared" si="100"/>
        <v>NIT</v>
      </c>
    </row>
    <row r="2523" spans="1:5" x14ac:dyDescent="0.25">
      <c r="A2523" t="s">
        <v>4347</v>
      </c>
      <c r="B2523" t="s">
        <v>4348</v>
      </c>
      <c r="C2523" t="str">
        <f>Tabla4[[#This Row],[NIT]]</f>
        <v>11150801560014</v>
      </c>
      <c r="D2523">
        <f t="shared" si="99"/>
        <v>14</v>
      </c>
      <c r="E2523" t="str">
        <f t="shared" si="100"/>
        <v>NIT</v>
      </c>
    </row>
    <row r="2524" spans="1:5" x14ac:dyDescent="0.25">
      <c r="A2524" t="s">
        <v>4349</v>
      </c>
      <c r="B2524" t="s">
        <v>4350</v>
      </c>
      <c r="C2524" t="str">
        <f>Tabla4[[#This Row],[NIT]]</f>
        <v>06140409621030</v>
      </c>
      <c r="D2524">
        <f t="shared" si="99"/>
        <v>14</v>
      </c>
      <c r="E2524" t="str">
        <f t="shared" si="100"/>
        <v>NIT</v>
      </c>
    </row>
    <row r="2525" spans="1:5" x14ac:dyDescent="0.25">
      <c r="A2525" t="s">
        <v>4351</v>
      </c>
      <c r="B2525" t="s">
        <v>4352</v>
      </c>
      <c r="C2525" t="str">
        <f>Tabla4[[#This Row],[NIT]]</f>
        <v>09070708711021</v>
      </c>
      <c r="D2525">
        <f t="shared" si="99"/>
        <v>14</v>
      </c>
      <c r="E2525" t="str">
        <f t="shared" si="100"/>
        <v>NIT</v>
      </c>
    </row>
    <row r="2526" spans="1:5" x14ac:dyDescent="0.25">
      <c r="A2526" t="s">
        <v>4353</v>
      </c>
      <c r="B2526" t="s">
        <v>4354</v>
      </c>
      <c r="C2526" t="str">
        <f>Tabla4[[#This Row],[NIT]]</f>
        <v>09082211360010</v>
      </c>
      <c r="D2526">
        <f t="shared" si="99"/>
        <v>14</v>
      </c>
      <c r="E2526" t="str">
        <f t="shared" si="100"/>
        <v>NIT</v>
      </c>
    </row>
    <row r="2527" spans="1:5" x14ac:dyDescent="0.25">
      <c r="A2527" t="s">
        <v>4355</v>
      </c>
      <c r="B2527" t="s">
        <v>4356</v>
      </c>
      <c r="C2527" t="str">
        <f>Tabla4[[#This Row],[NIT]]</f>
        <v>06140902901025</v>
      </c>
      <c r="D2527">
        <f t="shared" si="99"/>
        <v>14</v>
      </c>
      <c r="E2527" t="str">
        <f t="shared" si="100"/>
        <v>NIT</v>
      </c>
    </row>
    <row r="2528" spans="1:5" x14ac:dyDescent="0.25">
      <c r="A2528" t="s">
        <v>4357</v>
      </c>
      <c r="B2528" t="s">
        <v>4358</v>
      </c>
      <c r="C2528" t="str">
        <f>Tabla4[[#This Row],[NIT]]</f>
        <v>03151102600011</v>
      </c>
      <c r="D2528">
        <f t="shared" si="99"/>
        <v>14</v>
      </c>
      <c r="E2528" t="str">
        <f t="shared" si="100"/>
        <v>NIT</v>
      </c>
    </row>
    <row r="2529" spans="1:5" x14ac:dyDescent="0.25">
      <c r="A2529" t="s">
        <v>4359</v>
      </c>
      <c r="B2529" t="s">
        <v>4360</v>
      </c>
      <c r="C2529" t="str">
        <f>Tabla4[[#This Row],[NIT]]</f>
        <v>06140204091054</v>
      </c>
      <c r="D2529">
        <f t="shared" si="99"/>
        <v>14</v>
      </c>
      <c r="E2529" t="str">
        <f t="shared" si="100"/>
        <v>NIT</v>
      </c>
    </row>
    <row r="2530" spans="1:5" x14ac:dyDescent="0.25">
      <c r="A2530" t="s">
        <v>4361</v>
      </c>
      <c r="B2530" t="s">
        <v>4362</v>
      </c>
      <c r="C2530" t="str">
        <f>Tabla4[[#This Row],[NIT]]</f>
        <v>06141101941030</v>
      </c>
      <c r="D2530">
        <f t="shared" si="99"/>
        <v>14</v>
      </c>
      <c r="E2530" t="str">
        <f t="shared" si="100"/>
        <v>NIT</v>
      </c>
    </row>
    <row r="2531" spans="1:5" x14ac:dyDescent="0.25">
      <c r="A2531" t="s">
        <v>4363</v>
      </c>
      <c r="B2531" t="s">
        <v>4364</v>
      </c>
      <c r="C2531" t="str">
        <f>Tabla4[[#This Row],[NIT]]</f>
        <v>06141511770020</v>
      </c>
      <c r="D2531">
        <f t="shared" si="99"/>
        <v>14</v>
      </c>
      <c r="E2531" t="str">
        <f t="shared" si="100"/>
        <v>NIT</v>
      </c>
    </row>
    <row r="2532" spans="1:5" x14ac:dyDescent="0.25">
      <c r="A2532" t="s">
        <v>4365</v>
      </c>
      <c r="B2532" t="s">
        <v>4366</v>
      </c>
      <c r="C2532" t="str">
        <f>Tabla4[[#This Row],[NIT]]</f>
        <v>06141806991010</v>
      </c>
      <c r="D2532">
        <f t="shared" si="99"/>
        <v>14</v>
      </c>
      <c r="E2532" t="str">
        <f t="shared" si="100"/>
        <v>NIT</v>
      </c>
    </row>
    <row r="2533" spans="1:5" x14ac:dyDescent="0.25">
      <c r="A2533" t="s">
        <v>4367</v>
      </c>
      <c r="B2533" t="s">
        <v>4368</v>
      </c>
      <c r="C2533" t="str">
        <f>Tabla4[[#This Row],[NIT]]</f>
        <v>06141902840011</v>
      </c>
      <c r="D2533">
        <f t="shared" si="99"/>
        <v>14</v>
      </c>
      <c r="E2533" t="str">
        <f t="shared" si="100"/>
        <v>NIT</v>
      </c>
    </row>
    <row r="2534" spans="1:5" x14ac:dyDescent="0.25">
      <c r="A2534" t="s">
        <v>4369</v>
      </c>
      <c r="B2534" t="s">
        <v>4370</v>
      </c>
      <c r="C2534" t="str">
        <f>Tabla4[[#This Row],[NIT]]</f>
        <v>06141401800028</v>
      </c>
      <c r="D2534">
        <f t="shared" si="99"/>
        <v>14</v>
      </c>
      <c r="E2534" t="str">
        <f t="shared" si="100"/>
        <v>NIT</v>
      </c>
    </row>
    <row r="2535" spans="1:5" x14ac:dyDescent="0.25">
      <c r="A2535" t="s">
        <v>4371</v>
      </c>
      <c r="B2535" t="s">
        <v>4372</v>
      </c>
      <c r="C2535" t="str">
        <f>Tabla4[[#This Row],[NIT]]</f>
        <v>06142401031015</v>
      </c>
      <c r="D2535">
        <f t="shared" si="99"/>
        <v>14</v>
      </c>
      <c r="E2535" t="str">
        <f t="shared" si="100"/>
        <v>NIT</v>
      </c>
    </row>
    <row r="2536" spans="1:5" x14ac:dyDescent="0.25">
      <c r="A2536" t="s">
        <v>4373</v>
      </c>
      <c r="B2536" t="s">
        <v>4374</v>
      </c>
      <c r="C2536" t="str">
        <f>Tabla4[[#This Row],[NIT]]</f>
        <v>06141801061022</v>
      </c>
      <c r="D2536">
        <f t="shared" si="99"/>
        <v>14</v>
      </c>
      <c r="E2536" t="str">
        <f t="shared" si="100"/>
        <v>NIT</v>
      </c>
    </row>
    <row r="2537" spans="1:5" x14ac:dyDescent="0.25">
      <c r="A2537" t="s">
        <v>4375</v>
      </c>
      <c r="B2537" t="s">
        <v>4376</v>
      </c>
      <c r="C2537" t="str">
        <f>Tabla4[[#This Row],[NIT]]</f>
        <v>06140305931029</v>
      </c>
      <c r="D2537">
        <f t="shared" si="99"/>
        <v>14</v>
      </c>
      <c r="E2537" t="str">
        <f t="shared" si="100"/>
        <v>NIT</v>
      </c>
    </row>
    <row r="2538" spans="1:5" x14ac:dyDescent="0.25">
      <c r="A2538" t="s">
        <v>749</v>
      </c>
      <c r="B2538" t="s">
        <v>4377</v>
      </c>
      <c r="C2538" t="str">
        <f>Tabla4[[#This Row],[NIT]]</f>
        <v>06141412840020</v>
      </c>
      <c r="D2538">
        <f t="shared" si="99"/>
        <v>14</v>
      </c>
      <c r="E2538" t="str">
        <f t="shared" si="100"/>
        <v>NIT</v>
      </c>
    </row>
    <row r="2539" spans="1:5" x14ac:dyDescent="0.25">
      <c r="A2539" t="s">
        <v>4378</v>
      </c>
      <c r="B2539" t="s">
        <v>4379</v>
      </c>
      <c r="C2539" t="str">
        <f>Tabla4[[#This Row],[NIT]]</f>
        <v>06142805760039</v>
      </c>
      <c r="D2539">
        <f t="shared" si="99"/>
        <v>14</v>
      </c>
      <c r="E2539" t="str">
        <f t="shared" si="100"/>
        <v>NIT</v>
      </c>
    </row>
    <row r="2540" spans="1:5" x14ac:dyDescent="0.25">
      <c r="A2540" t="s">
        <v>4380</v>
      </c>
      <c r="B2540" t="s">
        <v>4381</v>
      </c>
      <c r="C2540" t="str">
        <f>Tabla4[[#This Row],[NIT]]</f>
        <v>06140907911037</v>
      </c>
      <c r="D2540">
        <f t="shared" ref="D2540:D2603" si="101">LEN(C2540)</f>
        <v>14</v>
      </c>
      <c r="E2540" t="str">
        <f t="shared" si="100"/>
        <v>NIT</v>
      </c>
    </row>
    <row r="2541" spans="1:5" x14ac:dyDescent="0.25">
      <c r="A2541" t="s">
        <v>4382</v>
      </c>
      <c r="B2541" t="s">
        <v>4383</v>
      </c>
      <c r="C2541" t="str">
        <f>Tabla4[[#This Row],[NIT]]</f>
        <v>06142402071010</v>
      </c>
      <c r="D2541">
        <f t="shared" si="101"/>
        <v>14</v>
      </c>
      <c r="E2541" t="str">
        <f t="shared" ref="E2541:E2604" si="102">IF(D2541=14,"NIT",IF(D2541=9,"DUI"," "))</f>
        <v>NIT</v>
      </c>
    </row>
    <row r="2542" spans="1:5" x14ac:dyDescent="0.25">
      <c r="A2542" t="s">
        <v>4384</v>
      </c>
      <c r="B2542" t="s">
        <v>4385</v>
      </c>
      <c r="C2542" t="str">
        <f>Tabla4[[#This Row],[NIT]]</f>
        <v>06140512941026</v>
      </c>
      <c r="D2542">
        <f t="shared" si="101"/>
        <v>14</v>
      </c>
      <c r="E2542" t="str">
        <f t="shared" si="102"/>
        <v>NIT</v>
      </c>
    </row>
    <row r="2543" spans="1:5" x14ac:dyDescent="0.25">
      <c r="A2543" t="s">
        <v>1252</v>
      </c>
      <c r="B2543" t="s">
        <v>4386</v>
      </c>
      <c r="C2543" t="str">
        <f>Tabla4[[#This Row],[NIT]]</f>
        <v>06142511710010</v>
      </c>
      <c r="D2543">
        <f t="shared" si="101"/>
        <v>14</v>
      </c>
      <c r="E2543" t="str">
        <f t="shared" si="102"/>
        <v>NIT</v>
      </c>
    </row>
    <row r="2544" spans="1:5" x14ac:dyDescent="0.25">
      <c r="A2544" t="s">
        <v>4387</v>
      </c>
      <c r="B2544" t="s">
        <v>4388</v>
      </c>
      <c r="C2544" t="str">
        <f>Tabla4[[#This Row],[NIT]]</f>
        <v>06140603981039</v>
      </c>
      <c r="D2544">
        <f t="shared" si="101"/>
        <v>14</v>
      </c>
      <c r="E2544" t="str">
        <f t="shared" si="102"/>
        <v>NIT</v>
      </c>
    </row>
    <row r="2545" spans="1:5" x14ac:dyDescent="0.25">
      <c r="A2545" t="s">
        <v>4389</v>
      </c>
      <c r="B2545" t="s">
        <v>4390</v>
      </c>
      <c r="C2545" t="str">
        <f>Tabla4[[#This Row],[NIT]]</f>
        <v>06142108011034</v>
      </c>
      <c r="D2545">
        <f t="shared" si="101"/>
        <v>14</v>
      </c>
      <c r="E2545" t="str">
        <f t="shared" si="102"/>
        <v>NIT</v>
      </c>
    </row>
    <row r="2546" spans="1:5" x14ac:dyDescent="0.25">
      <c r="A2546" t="s">
        <v>4391</v>
      </c>
      <c r="B2546" t="s">
        <v>4392</v>
      </c>
      <c r="C2546" t="str">
        <f>Tabla4[[#This Row],[NIT]]</f>
        <v>06143108881027</v>
      </c>
      <c r="D2546">
        <f t="shared" si="101"/>
        <v>14</v>
      </c>
      <c r="E2546" t="str">
        <f t="shared" si="102"/>
        <v>NIT</v>
      </c>
    </row>
    <row r="2547" spans="1:5" x14ac:dyDescent="0.25">
      <c r="A2547" t="s">
        <v>4393</v>
      </c>
      <c r="B2547" t="s">
        <v>4394</v>
      </c>
      <c r="C2547" t="str">
        <f>Tabla4[[#This Row],[NIT]]</f>
        <v>06141702991026</v>
      </c>
      <c r="D2547">
        <f t="shared" si="101"/>
        <v>14</v>
      </c>
      <c r="E2547" t="str">
        <f t="shared" si="102"/>
        <v>NIT</v>
      </c>
    </row>
    <row r="2548" spans="1:5" x14ac:dyDescent="0.25">
      <c r="A2548" t="s">
        <v>4395</v>
      </c>
      <c r="B2548" t="s">
        <v>4396</v>
      </c>
      <c r="C2548" t="str">
        <f>Tabla4[[#This Row],[NIT]]</f>
        <v>06142709991060</v>
      </c>
      <c r="D2548">
        <f t="shared" si="101"/>
        <v>14</v>
      </c>
      <c r="E2548" t="str">
        <f t="shared" si="102"/>
        <v>NIT</v>
      </c>
    </row>
    <row r="2549" spans="1:5" x14ac:dyDescent="0.25">
      <c r="A2549" t="s">
        <v>4397</v>
      </c>
      <c r="B2549" t="s">
        <v>4398</v>
      </c>
      <c r="C2549" t="str">
        <f>Tabla4[[#This Row],[NIT]]</f>
        <v>06140912961026</v>
      </c>
      <c r="D2549">
        <f t="shared" si="101"/>
        <v>14</v>
      </c>
      <c r="E2549" t="str">
        <f t="shared" si="102"/>
        <v>NIT</v>
      </c>
    </row>
    <row r="2550" spans="1:5" x14ac:dyDescent="0.25">
      <c r="A2550" t="s">
        <v>4399</v>
      </c>
      <c r="B2550" t="s">
        <v>4400</v>
      </c>
      <c r="C2550" t="str">
        <f>Tabla4[[#This Row],[NIT]]</f>
        <v>94502908941016</v>
      </c>
      <c r="D2550">
        <f t="shared" si="101"/>
        <v>14</v>
      </c>
      <c r="E2550" t="str">
        <f t="shared" si="102"/>
        <v>NIT</v>
      </c>
    </row>
    <row r="2551" spans="1:5" x14ac:dyDescent="0.25">
      <c r="A2551" t="s">
        <v>4401</v>
      </c>
      <c r="B2551" t="s">
        <v>4402</v>
      </c>
      <c r="C2551" t="str">
        <f>Tabla4[[#This Row],[NIT]]</f>
        <v>06141710981030</v>
      </c>
      <c r="D2551">
        <f t="shared" si="101"/>
        <v>14</v>
      </c>
      <c r="E2551" t="str">
        <f t="shared" si="102"/>
        <v>NIT</v>
      </c>
    </row>
    <row r="2552" spans="1:5" x14ac:dyDescent="0.25">
      <c r="A2552" t="s">
        <v>4403</v>
      </c>
      <c r="B2552" t="s">
        <v>4404</v>
      </c>
      <c r="C2552" t="str">
        <f>Tabla4[[#This Row],[NIT]]</f>
        <v>06142905921020</v>
      </c>
      <c r="D2552">
        <f t="shared" si="101"/>
        <v>14</v>
      </c>
      <c r="E2552" t="str">
        <f t="shared" si="102"/>
        <v>NIT</v>
      </c>
    </row>
    <row r="2553" spans="1:5" x14ac:dyDescent="0.25">
      <c r="A2553" t="s">
        <v>4405</v>
      </c>
      <c r="B2553" t="s">
        <v>4406</v>
      </c>
      <c r="C2553" t="str">
        <f>Tabla4[[#This Row],[NIT]]</f>
        <v>06142810991012</v>
      </c>
      <c r="D2553">
        <f t="shared" si="101"/>
        <v>14</v>
      </c>
      <c r="E2553" t="str">
        <f t="shared" si="102"/>
        <v>NIT</v>
      </c>
    </row>
    <row r="2554" spans="1:5" x14ac:dyDescent="0.25">
      <c r="A2554" t="s">
        <v>4407</v>
      </c>
      <c r="B2554" t="s">
        <v>4408</v>
      </c>
      <c r="C2554" t="str">
        <f>Tabla4[[#This Row],[NIT]]</f>
        <v>06141006820014</v>
      </c>
      <c r="D2554">
        <f t="shared" si="101"/>
        <v>14</v>
      </c>
      <c r="E2554" t="str">
        <f t="shared" si="102"/>
        <v>NIT</v>
      </c>
    </row>
    <row r="2555" spans="1:5" x14ac:dyDescent="0.25">
      <c r="A2555" t="s">
        <v>4409</v>
      </c>
      <c r="B2555" t="s">
        <v>4410</v>
      </c>
      <c r="C2555" t="str">
        <f>Tabla4[[#This Row],[NIT]]</f>
        <v>06140303041077</v>
      </c>
      <c r="D2555">
        <f t="shared" si="101"/>
        <v>14</v>
      </c>
      <c r="E2555" t="str">
        <f t="shared" si="102"/>
        <v>NIT</v>
      </c>
    </row>
    <row r="2556" spans="1:5" x14ac:dyDescent="0.25">
      <c r="A2556" t="s">
        <v>4411</v>
      </c>
      <c r="B2556" t="s">
        <v>4412</v>
      </c>
      <c r="C2556" t="str">
        <f>Tabla4[[#This Row],[NIT]]</f>
        <v>06142501630016</v>
      </c>
      <c r="D2556">
        <f t="shared" si="101"/>
        <v>14</v>
      </c>
      <c r="E2556" t="str">
        <f t="shared" si="102"/>
        <v>NIT</v>
      </c>
    </row>
    <row r="2557" spans="1:5" x14ac:dyDescent="0.25">
      <c r="A2557" t="s">
        <v>4413</v>
      </c>
      <c r="B2557" t="s">
        <v>4414</v>
      </c>
      <c r="C2557" t="str">
        <f>Tabla4[[#This Row],[NIT]]</f>
        <v>06141512200015</v>
      </c>
      <c r="D2557">
        <f t="shared" si="101"/>
        <v>14</v>
      </c>
      <c r="E2557" t="str">
        <f t="shared" si="102"/>
        <v>NIT</v>
      </c>
    </row>
    <row r="2558" spans="1:5" x14ac:dyDescent="0.25">
      <c r="A2558" t="s">
        <v>4415</v>
      </c>
      <c r="B2558" t="s">
        <v>4416</v>
      </c>
      <c r="C2558" t="str">
        <f>Tabla4[[#This Row],[NIT]]</f>
        <v>09031607410018</v>
      </c>
      <c r="D2558">
        <f t="shared" si="101"/>
        <v>14</v>
      </c>
      <c r="E2558" t="str">
        <f t="shared" si="102"/>
        <v>NIT</v>
      </c>
    </row>
    <row r="2559" spans="1:5" x14ac:dyDescent="0.25">
      <c r="A2559" t="s">
        <v>4417</v>
      </c>
      <c r="B2559" t="s">
        <v>4418</v>
      </c>
      <c r="C2559" t="str">
        <f>Tabla4[[#This Row],[NIT]]</f>
        <v>06142507061029</v>
      </c>
      <c r="D2559">
        <f t="shared" si="101"/>
        <v>14</v>
      </c>
      <c r="E2559" t="str">
        <f t="shared" si="102"/>
        <v>NIT</v>
      </c>
    </row>
    <row r="2560" spans="1:5" x14ac:dyDescent="0.25">
      <c r="A2560" t="s">
        <v>4419</v>
      </c>
      <c r="B2560" t="s">
        <v>4420</v>
      </c>
      <c r="C2560" t="str">
        <f>Tabla4[[#This Row],[NIT]]</f>
        <v>05033010081010</v>
      </c>
      <c r="D2560">
        <f t="shared" si="101"/>
        <v>14</v>
      </c>
      <c r="E2560" t="str">
        <f t="shared" si="102"/>
        <v>NIT</v>
      </c>
    </row>
    <row r="2561" spans="1:5" x14ac:dyDescent="0.25">
      <c r="A2561" t="s">
        <v>4421</v>
      </c>
      <c r="B2561" t="s">
        <v>4422</v>
      </c>
      <c r="C2561" t="str">
        <f>Tabla4[[#This Row],[NIT]]</f>
        <v>06140711021017</v>
      </c>
      <c r="D2561">
        <f t="shared" si="101"/>
        <v>14</v>
      </c>
      <c r="E2561" t="str">
        <f t="shared" si="102"/>
        <v>NIT</v>
      </c>
    </row>
    <row r="2562" spans="1:5" x14ac:dyDescent="0.25">
      <c r="A2562" t="s">
        <v>4423</v>
      </c>
      <c r="B2562" t="s">
        <v>4424</v>
      </c>
      <c r="C2562" t="str">
        <f>Tabla4[[#This Row],[NIT]]</f>
        <v>02101904821088</v>
      </c>
      <c r="D2562">
        <f t="shared" si="101"/>
        <v>14</v>
      </c>
      <c r="E2562" t="str">
        <f t="shared" si="102"/>
        <v>NIT</v>
      </c>
    </row>
    <row r="2563" spans="1:5" x14ac:dyDescent="0.25">
      <c r="A2563" t="s">
        <v>4425</v>
      </c>
      <c r="B2563" t="s">
        <v>4426</v>
      </c>
      <c r="C2563" t="str">
        <f>Tabla4[[#This Row],[NIT]]</f>
        <v>06142605790012</v>
      </c>
      <c r="D2563">
        <f t="shared" si="101"/>
        <v>14</v>
      </c>
      <c r="E2563" t="str">
        <f t="shared" si="102"/>
        <v>NIT</v>
      </c>
    </row>
    <row r="2564" spans="1:5" x14ac:dyDescent="0.25">
      <c r="A2564" t="s">
        <v>4427</v>
      </c>
      <c r="B2564" t="s">
        <v>4428</v>
      </c>
      <c r="C2564" t="str">
        <f>Tabla4[[#This Row],[NIT]]</f>
        <v>14081006611012</v>
      </c>
      <c r="D2564">
        <f t="shared" si="101"/>
        <v>14</v>
      </c>
      <c r="E2564" t="str">
        <f t="shared" si="102"/>
        <v>NIT</v>
      </c>
    </row>
    <row r="2565" spans="1:5" x14ac:dyDescent="0.25">
      <c r="A2565" t="s">
        <v>4429</v>
      </c>
      <c r="B2565" t="s">
        <v>4430</v>
      </c>
      <c r="C2565" t="str">
        <f>Tabla4[[#This Row],[NIT]]</f>
        <v>08022301510018</v>
      </c>
      <c r="D2565">
        <f t="shared" si="101"/>
        <v>14</v>
      </c>
      <c r="E2565" t="str">
        <f t="shared" si="102"/>
        <v>NIT</v>
      </c>
    </row>
    <row r="2566" spans="1:5" x14ac:dyDescent="0.25">
      <c r="A2566" t="s">
        <v>4431</v>
      </c>
      <c r="B2566" t="s">
        <v>4432</v>
      </c>
      <c r="C2566" t="str">
        <f>Tabla4[[#This Row],[NIT]]</f>
        <v>06141208041015</v>
      </c>
      <c r="D2566">
        <f t="shared" si="101"/>
        <v>14</v>
      </c>
      <c r="E2566" t="str">
        <f t="shared" si="102"/>
        <v>NIT</v>
      </c>
    </row>
    <row r="2567" spans="1:5" x14ac:dyDescent="0.25">
      <c r="A2567" t="s">
        <v>4433</v>
      </c>
      <c r="B2567" t="s">
        <v>4434</v>
      </c>
      <c r="C2567" t="str">
        <f>Tabla4[[#This Row],[NIT]]</f>
        <v>06140505041109</v>
      </c>
      <c r="D2567">
        <f t="shared" si="101"/>
        <v>14</v>
      </c>
      <c r="E2567" t="str">
        <f t="shared" si="102"/>
        <v>NIT</v>
      </c>
    </row>
    <row r="2568" spans="1:5" x14ac:dyDescent="0.25">
      <c r="A2568" t="s">
        <v>4435</v>
      </c>
      <c r="B2568" t="s">
        <v>4436</v>
      </c>
      <c r="C2568" t="str">
        <f>Tabla4[[#This Row],[NIT]]</f>
        <v>06141012921033</v>
      </c>
      <c r="D2568">
        <f t="shared" si="101"/>
        <v>14</v>
      </c>
      <c r="E2568" t="str">
        <f t="shared" si="102"/>
        <v>NIT</v>
      </c>
    </row>
    <row r="2569" spans="1:5" x14ac:dyDescent="0.25">
      <c r="A2569" t="s">
        <v>928</v>
      </c>
      <c r="B2569" t="s">
        <v>4437</v>
      </c>
      <c r="C2569" t="str">
        <f>Tabla4[[#This Row],[NIT]]</f>
        <v>06142812891023</v>
      </c>
      <c r="D2569">
        <f t="shared" si="101"/>
        <v>14</v>
      </c>
      <c r="E2569" t="str">
        <f t="shared" si="102"/>
        <v>NIT</v>
      </c>
    </row>
    <row r="2570" spans="1:5" x14ac:dyDescent="0.25">
      <c r="A2570" t="s">
        <v>4438</v>
      </c>
      <c r="B2570" t="s">
        <v>4439</v>
      </c>
      <c r="C2570" t="str">
        <f>Tabla4[[#This Row],[NIT]]</f>
        <v>06140601690013</v>
      </c>
      <c r="D2570">
        <f t="shared" si="101"/>
        <v>14</v>
      </c>
      <c r="E2570" t="str">
        <f t="shared" si="102"/>
        <v>NIT</v>
      </c>
    </row>
    <row r="2571" spans="1:5" x14ac:dyDescent="0.25">
      <c r="A2571" t="s">
        <v>4440</v>
      </c>
      <c r="B2571" t="s">
        <v>4441</v>
      </c>
      <c r="C2571" t="str">
        <f>Tabla4[[#This Row],[NIT]]</f>
        <v>06140105540010</v>
      </c>
      <c r="D2571">
        <f t="shared" si="101"/>
        <v>14</v>
      </c>
      <c r="E2571" t="str">
        <f t="shared" si="102"/>
        <v>NIT</v>
      </c>
    </row>
    <row r="2572" spans="1:5" x14ac:dyDescent="0.25">
      <c r="A2572" t="s">
        <v>4442</v>
      </c>
      <c r="B2572" t="s">
        <v>4443</v>
      </c>
      <c r="C2572" t="str">
        <f>Tabla4[[#This Row],[NIT]]</f>
        <v>05110605770013</v>
      </c>
      <c r="D2572">
        <f t="shared" si="101"/>
        <v>14</v>
      </c>
      <c r="E2572" t="str">
        <f t="shared" si="102"/>
        <v>NIT</v>
      </c>
    </row>
    <row r="2573" spans="1:5" x14ac:dyDescent="0.25">
      <c r="A2573" t="s">
        <v>4444</v>
      </c>
      <c r="B2573" t="s">
        <v>4445</v>
      </c>
      <c r="C2573" t="str">
        <f>Tabla4[[#This Row],[NIT]]</f>
        <v>06141003780029</v>
      </c>
      <c r="D2573">
        <f t="shared" si="101"/>
        <v>14</v>
      </c>
      <c r="E2573" t="str">
        <f t="shared" si="102"/>
        <v>NIT</v>
      </c>
    </row>
    <row r="2574" spans="1:5" x14ac:dyDescent="0.25">
      <c r="A2574" t="s">
        <v>4446</v>
      </c>
      <c r="B2574" t="s">
        <v>4447</v>
      </c>
      <c r="C2574" t="str">
        <f>Tabla4[[#This Row],[NIT]]</f>
        <v>06143107071048</v>
      </c>
      <c r="D2574">
        <f t="shared" si="101"/>
        <v>14</v>
      </c>
      <c r="E2574" t="str">
        <f t="shared" si="102"/>
        <v>NIT</v>
      </c>
    </row>
    <row r="2575" spans="1:5" x14ac:dyDescent="0.25">
      <c r="A2575" t="s">
        <v>4448</v>
      </c>
      <c r="B2575" t="s">
        <v>4449</v>
      </c>
      <c r="C2575" t="str">
        <f>Tabla4[[#This Row],[NIT]]</f>
        <v>06143003061040</v>
      </c>
      <c r="D2575">
        <f t="shared" si="101"/>
        <v>14</v>
      </c>
      <c r="E2575" t="str">
        <f t="shared" si="102"/>
        <v>NIT</v>
      </c>
    </row>
    <row r="2576" spans="1:5" x14ac:dyDescent="0.25">
      <c r="A2576" t="s">
        <v>4450</v>
      </c>
      <c r="B2576" t="s">
        <v>4451</v>
      </c>
      <c r="C2576" t="str">
        <f>Tabla4[[#This Row],[NIT]]</f>
        <v>06142008971030</v>
      </c>
      <c r="D2576">
        <f t="shared" si="101"/>
        <v>14</v>
      </c>
      <c r="E2576" t="str">
        <f t="shared" si="102"/>
        <v>NIT</v>
      </c>
    </row>
    <row r="2577" spans="1:5" x14ac:dyDescent="0.25">
      <c r="A2577" t="s">
        <v>4452</v>
      </c>
      <c r="B2577" t="s">
        <v>4453</v>
      </c>
      <c r="C2577" t="str">
        <f>Tabla4[[#This Row],[NIT]]</f>
        <v>06140705081024</v>
      </c>
      <c r="D2577">
        <f t="shared" si="101"/>
        <v>14</v>
      </c>
      <c r="E2577" t="str">
        <f t="shared" si="102"/>
        <v>NIT</v>
      </c>
    </row>
    <row r="2578" spans="1:5" x14ac:dyDescent="0.25">
      <c r="A2578" t="s">
        <v>4454</v>
      </c>
      <c r="B2578" t="s">
        <v>4455</v>
      </c>
      <c r="C2578" t="str">
        <f>Tabla4[[#This Row],[NIT]]</f>
        <v>06141005071016</v>
      </c>
      <c r="D2578">
        <f t="shared" si="101"/>
        <v>14</v>
      </c>
      <c r="E2578" t="str">
        <f t="shared" si="102"/>
        <v>NIT</v>
      </c>
    </row>
    <row r="2579" spans="1:5" x14ac:dyDescent="0.25">
      <c r="A2579" t="s">
        <v>4456</v>
      </c>
      <c r="B2579" t="s">
        <v>4457</v>
      </c>
      <c r="C2579" t="str">
        <f>Tabla4[[#This Row],[NIT]]</f>
        <v>06143105850055</v>
      </c>
      <c r="D2579">
        <f t="shared" si="101"/>
        <v>14</v>
      </c>
      <c r="E2579" t="str">
        <f t="shared" si="102"/>
        <v>NIT</v>
      </c>
    </row>
    <row r="2580" spans="1:5" x14ac:dyDescent="0.25">
      <c r="A2580" t="s">
        <v>4458</v>
      </c>
      <c r="B2580" t="s">
        <v>4459</v>
      </c>
      <c r="C2580" t="str">
        <f>Tabla4[[#This Row],[NIT]]</f>
        <v>06142611590013</v>
      </c>
      <c r="D2580">
        <f t="shared" si="101"/>
        <v>14</v>
      </c>
      <c r="E2580" t="str">
        <f t="shared" si="102"/>
        <v>NIT</v>
      </c>
    </row>
    <row r="2581" spans="1:5" x14ac:dyDescent="0.25">
      <c r="A2581" t="s">
        <v>4460</v>
      </c>
      <c r="B2581" t="s">
        <v>4461</v>
      </c>
      <c r="C2581" t="str">
        <f>Tabla4[[#This Row],[NIT]]</f>
        <v>06141303031035</v>
      </c>
      <c r="D2581">
        <f t="shared" si="101"/>
        <v>14</v>
      </c>
      <c r="E2581" t="str">
        <f t="shared" si="102"/>
        <v>NIT</v>
      </c>
    </row>
    <row r="2582" spans="1:5" x14ac:dyDescent="0.25">
      <c r="A2582" t="s">
        <v>4462</v>
      </c>
      <c r="B2582" t="s">
        <v>4463</v>
      </c>
      <c r="C2582" t="str">
        <f>Tabla4[[#This Row],[NIT]]</f>
        <v>06141005770027</v>
      </c>
      <c r="D2582">
        <f t="shared" si="101"/>
        <v>14</v>
      </c>
      <c r="E2582" t="str">
        <f t="shared" si="102"/>
        <v>NIT</v>
      </c>
    </row>
    <row r="2583" spans="1:5" x14ac:dyDescent="0.25">
      <c r="A2583" t="s">
        <v>4464</v>
      </c>
      <c r="B2583" t="s">
        <v>4465</v>
      </c>
      <c r="C2583" t="str">
        <f>Tabla4[[#This Row],[NIT]]</f>
        <v>06141109001044</v>
      </c>
      <c r="D2583">
        <f t="shared" si="101"/>
        <v>14</v>
      </c>
      <c r="E2583" t="str">
        <f t="shared" si="102"/>
        <v>NIT</v>
      </c>
    </row>
    <row r="2584" spans="1:5" x14ac:dyDescent="0.25">
      <c r="A2584" t="s">
        <v>4466</v>
      </c>
      <c r="B2584" t="s">
        <v>4467</v>
      </c>
      <c r="C2584" t="str">
        <f>Tabla4[[#This Row],[NIT]]</f>
        <v>06142202001034</v>
      </c>
      <c r="D2584">
        <f t="shared" si="101"/>
        <v>14</v>
      </c>
      <c r="E2584" t="str">
        <f t="shared" si="102"/>
        <v>NIT</v>
      </c>
    </row>
    <row r="2585" spans="1:5" x14ac:dyDescent="0.25">
      <c r="A2585" t="s">
        <v>4468</v>
      </c>
      <c r="B2585" t="s">
        <v>4469</v>
      </c>
      <c r="C2585" t="str">
        <f>Tabla4[[#This Row],[NIT]]</f>
        <v>06142002730017</v>
      </c>
      <c r="D2585">
        <f t="shared" si="101"/>
        <v>14</v>
      </c>
      <c r="E2585" t="str">
        <f t="shared" si="102"/>
        <v>NIT</v>
      </c>
    </row>
    <row r="2586" spans="1:5" x14ac:dyDescent="0.25">
      <c r="A2586" t="s">
        <v>4470</v>
      </c>
      <c r="B2586" t="s">
        <v>4471</v>
      </c>
      <c r="C2586" t="str">
        <f>Tabla4[[#This Row],[NIT]]</f>
        <v>06141512750015</v>
      </c>
      <c r="D2586">
        <f t="shared" si="101"/>
        <v>14</v>
      </c>
      <c r="E2586" t="str">
        <f t="shared" si="102"/>
        <v>NIT</v>
      </c>
    </row>
    <row r="2587" spans="1:5" x14ac:dyDescent="0.25">
      <c r="A2587" t="s">
        <v>4472</v>
      </c>
      <c r="B2587" t="s">
        <v>4473</v>
      </c>
      <c r="C2587" t="str">
        <f>Tabla4[[#This Row],[NIT]]</f>
        <v>06142710041041</v>
      </c>
      <c r="D2587">
        <f t="shared" si="101"/>
        <v>14</v>
      </c>
      <c r="E2587" t="str">
        <f t="shared" si="102"/>
        <v>NIT</v>
      </c>
    </row>
    <row r="2588" spans="1:5" x14ac:dyDescent="0.25">
      <c r="A2588" t="s">
        <v>4474</v>
      </c>
      <c r="B2588" t="s">
        <v>4475</v>
      </c>
      <c r="C2588" t="str">
        <f>Tabla4[[#This Row],[NIT]]</f>
        <v>06141002011055</v>
      </c>
      <c r="D2588">
        <f t="shared" si="101"/>
        <v>14</v>
      </c>
      <c r="E2588" t="str">
        <f t="shared" si="102"/>
        <v>NIT</v>
      </c>
    </row>
    <row r="2589" spans="1:5" x14ac:dyDescent="0.25">
      <c r="A2589" t="s">
        <v>4476</v>
      </c>
      <c r="B2589" t="s">
        <v>4477</v>
      </c>
      <c r="C2589" t="str">
        <f>Tabla4[[#This Row],[NIT]]</f>
        <v>06141612740019</v>
      </c>
      <c r="D2589">
        <f t="shared" si="101"/>
        <v>14</v>
      </c>
      <c r="E2589" t="str">
        <f t="shared" si="102"/>
        <v>NIT</v>
      </c>
    </row>
    <row r="2590" spans="1:5" x14ac:dyDescent="0.25">
      <c r="A2590" t="s">
        <v>4478</v>
      </c>
      <c r="B2590" t="s">
        <v>4479</v>
      </c>
      <c r="C2590" t="str">
        <f>Tabla4[[#This Row],[NIT]]</f>
        <v>06142905921046</v>
      </c>
      <c r="D2590">
        <f t="shared" si="101"/>
        <v>14</v>
      </c>
      <c r="E2590" t="str">
        <f t="shared" si="102"/>
        <v>NIT</v>
      </c>
    </row>
    <row r="2591" spans="1:5" x14ac:dyDescent="0.25">
      <c r="A2591" t="s">
        <v>4480</v>
      </c>
      <c r="B2591" t="s">
        <v>4481</v>
      </c>
      <c r="C2591" t="str">
        <f>Tabla4[[#This Row],[NIT]]</f>
        <v>06142801931023</v>
      </c>
      <c r="D2591">
        <f t="shared" si="101"/>
        <v>14</v>
      </c>
      <c r="E2591" t="str">
        <f t="shared" si="102"/>
        <v>NIT</v>
      </c>
    </row>
    <row r="2592" spans="1:5" x14ac:dyDescent="0.25">
      <c r="A2592" t="s">
        <v>4482</v>
      </c>
      <c r="B2592" t="s">
        <v>4483</v>
      </c>
      <c r="C2592" t="str">
        <f>Tabla4[[#This Row],[NIT]]</f>
        <v>06140206710011</v>
      </c>
      <c r="D2592">
        <f t="shared" si="101"/>
        <v>14</v>
      </c>
      <c r="E2592" t="str">
        <f t="shared" si="102"/>
        <v>NIT</v>
      </c>
    </row>
    <row r="2593" spans="1:5" x14ac:dyDescent="0.25">
      <c r="A2593" t="s">
        <v>4484</v>
      </c>
      <c r="B2593" t="s">
        <v>4485</v>
      </c>
      <c r="C2593" t="str">
        <f>Tabla4[[#This Row],[NIT]]</f>
        <v>12171004921016</v>
      </c>
      <c r="D2593">
        <f t="shared" si="101"/>
        <v>14</v>
      </c>
      <c r="E2593" t="str">
        <f t="shared" si="102"/>
        <v>NIT</v>
      </c>
    </row>
    <row r="2594" spans="1:5" x14ac:dyDescent="0.25">
      <c r="A2594" t="s">
        <v>4486</v>
      </c>
      <c r="B2594" t="s">
        <v>4487</v>
      </c>
      <c r="C2594" t="str">
        <f>Tabla4[[#This Row],[NIT]]</f>
        <v>06140910921060</v>
      </c>
      <c r="D2594">
        <f t="shared" si="101"/>
        <v>14</v>
      </c>
      <c r="E2594" t="str">
        <f t="shared" si="102"/>
        <v>NIT</v>
      </c>
    </row>
    <row r="2595" spans="1:5" x14ac:dyDescent="0.25">
      <c r="A2595" t="s">
        <v>4488</v>
      </c>
      <c r="B2595" t="s">
        <v>4489</v>
      </c>
      <c r="C2595" t="str">
        <f>Tabla4[[#This Row],[NIT]]</f>
        <v>06142307690027</v>
      </c>
      <c r="D2595">
        <f t="shared" si="101"/>
        <v>14</v>
      </c>
      <c r="E2595" t="str">
        <f t="shared" si="102"/>
        <v>NIT</v>
      </c>
    </row>
    <row r="2596" spans="1:5" x14ac:dyDescent="0.25">
      <c r="A2596" t="s">
        <v>4490</v>
      </c>
      <c r="B2596" t="s">
        <v>4491</v>
      </c>
      <c r="C2596" t="str">
        <f>Tabla4[[#This Row],[NIT]]</f>
        <v>06142609941015</v>
      </c>
      <c r="D2596">
        <f t="shared" si="101"/>
        <v>14</v>
      </c>
      <c r="E2596" t="str">
        <f t="shared" si="102"/>
        <v>NIT</v>
      </c>
    </row>
    <row r="2597" spans="1:5" x14ac:dyDescent="0.25">
      <c r="A2597" t="s">
        <v>4492</v>
      </c>
      <c r="B2597" t="s">
        <v>4493</v>
      </c>
      <c r="C2597" t="str">
        <f>Tabla4[[#This Row],[NIT]]</f>
        <v>06141606051039</v>
      </c>
      <c r="D2597">
        <f t="shared" si="101"/>
        <v>14</v>
      </c>
      <c r="E2597" t="str">
        <f t="shared" si="102"/>
        <v>NIT</v>
      </c>
    </row>
    <row r="2598" spans="1:5" x14ac:dyDescent="0.25">
      <c r="A2598" t="s">
        <v>4494</v>
      </c>
      <c r="B2598" t="s">
        <v>4495</v>
      </c>
      <c r="C2598" t="str">
        <f>Tabla4[[#This Row],[NIT]]</f>
        <v>06143103951019</v>
      </c>
      <c r="D2598">
        <f t="shared" si="101"/>
        <v>14</v>
      </c>
      <c r="E2598" t="str">
        <f t="shared" si="102"/>
        <v>NIT</v>
      </c>
    </row>
    <row r="2599" spans="1:5" x14ac:dyDescent="0.25">
      <c r="A2599" t="s">
        <v>4496</v>
      </c>
      <c r="B2599" t="s">
        <v>4497</v>
      </c>
      <c r="C2599" t="str">
        <f>Tabla4[[#This Row],[NIT]]</f>
        <v>06142308011012</v>
      </c>
      <c r="D2599">
        <f t="shared" si="101"/>
        <v>14</v>
      </c>
      <c r="E2599" t="str">
        <f t="shared" si="102"/>
        <v>NIT</v>
      </c>
    </row>
    <row r="2600" spans="1:5" x14ac:dyDescent="0.25">
      <c r="A2600" t="s">
        <v>4498</v>
      </c>
      <c r="B2600" t="s">
        <v>4499</v>
      </c>
      <c r="C2600" t="str">
        <f>Tabla4[[#This Row],[NIT]]</f>
        <v>06142807750013</v>
      </c>
      <c r="D2600">
        <f t="shared" si="101"/>
        <v>14</v>
      </c>
      <c r="E2600" t="str">
        <f t="shared" si="102"/>
        <v>NIT</v>
      </c>
    </row>
    <row r="2601" spans="1:5" x14ac:dyDescent="0.25">
      <c r="A2601" t="s">
        <v>4500</v>
      </c>
      <c r="B2601" t="s">
        <v>4501</v>
      </c>
      <c r="C2601" t="str">
        <f>Tabla4[[#This Row],[NIT]]</f>
        <v>06140305961025</v>
      </c>
      <c r="D2601">
        <f t="shared" si="101"/>
        <v>14</v>
      </c>
      <c r="E2601" t="str">
        <f t="shared" si="102"/>
        <v>NIT</v>
      </c>
    </row>
    <row r="2602" spans="1:5" x14ac:dyDescent="0.25">
      <c r="A2602" t="s">
        <v>4502</v>
      </c>
      <c r="B2602" t="s">
        <v>4503</v>
      </c>
      <c r="C2602" t="str">
        <f>Tabla4[[#This Row],[NIT]]</f>
        <v>06141406881045</v>
      </c>
      <c r="D2602">
        <f t="shared" si="101"/>
        <v>14</v>
      </c>
      <c r="E2602" t="str">
        <f t="shared" si="102"/>
        <v>NIT</v>
      </c>
    </row>
    <row r="2603" spans="1:5" x14ac:dyDescent="0.25">
      <c r="A2603" t="s">
        <v>4504</v>
      </c>
      <c r="B2603" t="s">
        <v>4505</v>
      </c>
      <c r="C2603" t="str">
        <f>Tabla4[[#This Row],[NIT]]</f>
        <v>06141605860027</v>
      </c>
      <c r="D2603">
        <f t="shared" si="101"/>
        <v>14</v>
      </c>
      <c r="E2603" t="str">
        <f t="shared" si="102"/>
        <v>NIT</v>
      </c>
    </row>
    <row r="2604" spans="1:5" x14ac:dyDescent="0.25">
      <c r="A2604" t="s">
        <v>4506</v>
      </c>
      <c r="B2604" t="s">
        <v>4507</v>
      </c>
      <c r="C2604" t="str">
        <f>Tabla4[[#This Row],[NIT]]</f>
        <v>06142802961015</v>
      </c>
      <c r="D2604">
        <f t="shared" ref="D2604:D2667" si="103">LEN(C2604)</f>
        <v>14</v>
      </c>
      <c r="E2604" t="str">
        <f t="shared" si="102"/>
        <v>NIT</v>
      </c>
    </row>
    <row r="2605" spans="1:5" x14ac:dyDescent="0.25">
      <c r="A2605" t="s">
        <v>4508</v>
      </c>
      <c r="B2605" t="s">
        <v>4509</v>
      </c>
      <c r="C2605" t="str">
        <f>Tabla4[[#This Row],[NIT]]</f>
        <v>06140509021048</v>
      </c>
      <c r="D2605">
        <f t="shared" si="103"/>
        <v>14</v>
      </c>
      <c r="E2605" t="str">
        <f t="shared" ref="E2605:E2668" si="104">IF(D2605=14,"NIT",IF(D2605=9,"DUI"," "))</f>
        <v>NIT</v>
      </c>
    </row>
    <row r="2606" spans="1:5" x14ac:dyDescent="0.25">
      <c r="A2606" t="s">
        <v>4510</v>
      </c>
      <c r="B2606" t="s">
        <v>4511</v>
      </c>
      <c r="C2606" t="str">
        <f>Tabla4[[#This Row],[NIT]]</f>
        <v>06142611081040</v>
      </c>
      <c r="D2606">
        <f t="shared" si="103"/>
        <v>14</v>
      </c>
      <c r="E2606" t="str">
        <f t="shared" si="104"/>
        <v>NIT</v>
      </c>
    </row>
    <row r="2607" spans="1:5" x14ac:dyDescent="0.25">
      <c r="A2607" t="s">
        <v>4512</v>
      </c>
      <c r="B2607" t="s">
        <v>4513</v>
      </c>
      <c r="C2607" t="str">
        <f>Tabla4[[#This Row],[NIT]]</f>
        <v>06142611081066</v>
      </c>
      <c r="D2607">
        <f t="shared" si="103"/>
        <v>14</v>
      </c>
      <c r="E2607" t="str">
        <f t="shared" si="104"/>
        <v>NIT</v>
      </c>
    </row>
    <row r="2608" spans="1:5" x14ac:dyDescent="0.25">
      <c r="A2608" t="s">
        <v>4514</v>
      </c>
      <c r="B2608" t="s">
        <v>4515</v>
      </c>
      <c r="C2608" t="str">
        <f>Tabla4[[#This Row],[NIT]]</f>
        <v>06143005660025</v>
      </c>
      <c r="D2608">
        <f t="shared" si="103"/>
        <v>14</v>
      </c>
      <c r="E2608" t="str">
        <f t="shared" si="104"/>
        <v>NIT</v>
      </c>
    </row>
    <row r="2609" spans="1:5" x14ac:dyDescent="0.25">
      <c r="A2609" t="s">
        <v>4516</v>
      </c>
      <c r="B2609" t="s">
        <v>4517</v>
      </c>
      <c r="C2609" t="str">
        <f>Tabla4[[#This Row],[NIT]]</f>
        <v>94831503021010</v>
      </c>
      <c r="D2609">
        <f t="shared" si="103"/>
        <v>14</v>
      </c>
      <c r="E2609" t="str">
        <f t="shared" si="104"/>
        <v>NIT</v>
      </c>
    </row>
    <row r="2610" spans="1:5" x14ac:dyDescent="0.25">
      <c r="A2610" t="s">
        <v>4518</v>
      </c>
      <c r="B2610" t="s">
        <v>4519</v>
      </c>
      <c r="C2610" t="str">
        <f>Tabla4[[#This Row],[NIT]]</f>
        <v>06142712041014</v>
      </c>
      <c r="D2610">
        <f t="shared" si="103"/>
        <v>14</v>
      </c>
      <c r="E2610" t="str">
        <f t="shared" si="104"/>
        <v>NIT</v>
      </c>
    </row>
    <row r="2611" spans="1:5" x14ac:dyDescent="0.25">
      <c r="A2611" t="s">
        <v>4520</v>
      </c>
      <c r="B2611" t="s">
        <v>4521</v>
      </c>
      <c r="C2611" t="str">
        <f>Tabla4[[#This Row],[NIT]]</f>
        <v>06141005891030</v>
      </c>
      <c r="D2611">
        <f t="shared" si="103"/>
        <v>14</v>
      </c>
      <c r="E2611" t="str">
        <f t="shared" si="104"/>
        <v>NIT</v>
      </c>
    </row>
    <row r="2612" spans="1:5" x14ac:dyDescent="0.25">
      <c r="A2612" t="s">
        <v>4522</v>
      </c>
      <c r="B2612" t="s">
        <v>4523</v>
      </c>
      <c r="C2612" t="str">
        <f>Tabla4[[#This Row],[NIT]]</f>
        <v>06140303520014</v>
      </c>
      <c r="D2612">
        <f t="shared" si="103"/>
        <v>14</v>
      </c>
      <c r="E2612" t="str">
        <f t="shared" si="104"/>
        <v>NIT</v>
      </c>
    </row>
    <row r="2613" spans="1:5" x14ac:dyDescent="0.25">
      <c r="A2613" t="s">
        <v>4524</v>
      </c>
      <c r="B2613" t="s">
        <v>4525</v>
      </c>
      <c r="C2613" t="str">
        <f>Tabla4[[#This Row],[NIT]]</f>
        <v>06141009961040</v>
      </c>
      <c r="D2613">
        <f t="shared" si="103"/>
        <v>14</v>
      </c>
      <c r="E2613" t="str">
        <f t="shared" si="104"/>
        <v>NIT</v>
      </c>
    </row>
    <row r="2614" spans="1:5" x14ac:dyDescent="0.25">
      <c r="A2614" t="s">
        <v>4526</v>
      </c>
      <c r="B2614" t="s">
        <v>4527</v>
      </c>
      <c r="C2614" t="str">
        <f>Tabla4[[#This Row],[NIT]]</f>
        <v>96002008241013</v>
      </c>
      <c r="D2614">
        <f t="shared" si="103"/>
        <v>14</v>
      </c>
      <c r="E2614" t="str">
        <f t="shared" si="104"/>
        <v>NIT</v>
      </c>
    </row>
    <row r="2615" spans="1:5" x14ac:dyDescent="0.25">
      <c r="A2615" t="s">
        <v>4528</v>
      </c>
      <c r="B2615" t="s">
        <v>4529</v>
      </c>
      <c r="C2615" t="str">
        <f>Tabla4[[#This Row],[NIT]]</f>
        <v>06140503081057</v>
      </c>
      <c r="D2615">
        <f t="shared" si="103"/>
        <v>14</v>
      </c>
      <c r="E2615" t="str">
        <f t="shared" si="104"/>
        <v>NIT</v>
      </c>
    </row>
    <row r="2616" spans="1:5" x14ac:dyDescent="0.25">
      <c r="A2616" t="s">
        <v>4530</v>
      </c>
      <c r="B2616" t="s">
        <v>4531</v>
      </c>
      <c r="C2616" t="str">
        <f>Tabla4[[#This Row],[NIT]]</f>
        <v>06141510660011</v>
      </c>
      <c r="D2616">
        <f t="shared" si="103"/>
        <v>14</v>
      </c>
      <c r="E2616" t="str">
        <f t="shared" si="104"/>
        <v>NIT</v>
      </c>
    </row>
    <row r="2617" spans="1:5" x14ac:dyDescent="0.25">
      <c r="A2617" t="s">
        <v>4532</v>
      </c>
      <c r="B2617" t="s">
        <v>4533</v>
      </c>
      <c r="C2617" t="str">
        <f>Tabla4[[#This Row],[NIT]]</f>
        <v>06140204091062</v>
      </c>
      <c r="D2617">
        <f t="shared" si="103"/>
        <v>14</v>
      </c>
      <c r="E2617" t="str">
        <f t="shared" si="104"/>
        <v>NIT</v>
      </c>
    </row>
    <row r="2618" spans="1:5" x14ac:dyDescent="0.25">
      <c r="A2618" t="s">
        <v>4534</v>
      </c>
      <c r="B2618" t="s">
        <v>4535</v>
      </c>
      <c r="C2618" t="str">
        <f>Tabla4[[#This Row],[NIT]]</f>
        <v>06140709951040</v>
      </c>
      <c r="D2618">
        <f t="shared" si="103"/>
        <v>14</v>
      </c>
      <c r="E2618" t="str">
        <f t="shared" si="104"/>
        <v>NIT</v>
      </c>
    </row>
    <row r="2619" spans="1:5" x14ac:dyDescent="0.25">
      <c r="A2619" t="s">
        <v>4536</v>
      </c>
      <c r="B2619" t="s">
        <v>4537</v>
      </c>
      <c r="C2619" t="str">
        <f>Tabla4[[#This Row],[NIT]]</f>
        <v>06141202991038</v>
      </c>
      <c r="D2619">
        <f t="shared" si="103"/>
        <v>14</v>
      </c>
      <c r="E2619" t="str">
        <f t="shared" si="104"/>
        <v>NIT</v>
      </c>
    </row>
    <row r="2620" spans="1:5" x14ac:dyDescent="0.25">
      <c r="A2620" t="s">
        <v>4538</v>
      </c>
      <c r="B2620" t="s">
        <v>4539</v>
      </c>
      <c r="C2620" t="str">
        <f>Tabla4[[#This Row],[NIT]]</f>
        <v>06140202951013</v>
      </c>
      <c r="D2620">
        <f t="shared" si="103"/>
        <v>14</v>
      </c>
      <c r="E2620" t="str">
        <f t="shared" si="104"/>
        <v>NIT</v>
      </c>
    </row>
    <row r="2621" spans="1:5" x14ac:dyDescent="0.25">
      <c r="A2621" t="s">
        <v>4540</v>
      </c>
      <c r="B2621" t="s">
        <v>4541</v>
      </c>
      <c r="C2621" t="str">
        <f>Tabla4[[#This Row],[NIT]]</f>
        <v>06140609001036</v>
      </c>
      <c r="D2621">
        <f t="shared" si="103"/>
        <v>14</v>
      </c>
      <c r="E2621" t="str">
        <f t="shared" si="104"/>
        <v>NIT</v>
      </c>
    </row>
    <row r="2622" spans="1:5" x14ac:dyDescent="0.25">
      <c r="A2622" t="s">
        <v>4542</v>
      </c>
      <c r="B2622" t="s">
        <v>4543</v>
      </c>
      <c r="C2622" t="str">
        <f>Tabla4[[#This Row],[NIT]]</f>
        <v>14162412610011</v>
      </c>
      <c r="D2622">
        <f t="shared" si="103"/>
        <v>14</v>
      </c>
      <c r="E2622" t="str">
        <f t="shared" si="104"/>
        <v>NIT</v>
      </c>
    </row>
    <row r="2623" spans="1:5" x14ac:dyDescent="0.25">
      <c r="A2623" t="s">
        <v>4544</v>
      </c>
      <c r="B2623" t="s">
        <v>4545</v>
      </c>
      <c r="C2623" t="str">
        <f>Tabla4[[#This Row],[NIT]]</f>
        <v>06140707921011</v>
      </c>
      <c r="D2623">
        <f t="shared" si="103"/>
        <v>14</v>
      </c>
      <c r="E2623" t="str">
        <f t="shared" si="104"/>
        <v>NIT</v>
      </c>
    </row>
    <row r="2624" spans="1:5" x14ac:dyDescent="0.25">
      <c r="A2624" t="s">
        <v>4546</v>
      </c>
      <c r="B2624" t="s">
        <v>4547</v>
      </c>
      <c r="C2624" t="str">
        <f>Tabla4[[#This Row],[NIT]]</f>
        <v>06141205091020</v>
      </c>
      <c r="D2624">
        <f t="shared" si="103"/>
        <v>14</v>
      </c>
      <c r="E2624" t="str">
        <f t="shared" si="104"/>
        <v>NIT</v>
      </c>
    </row>
    <row r="2625" spans="1:5" x14ac:dyDescent="0.25">
      <c r="A2625" t="s">
        <v>2051</v>
      </c>
      <c r="B2625" t="s">
        <v>4548</v>
      </c>
      <c r="C2625" t="str">
        <f>Tabla4[[#This Row],[NIT]]</f>
        <v>06142311001010</v>
      </c>
      <c r="D2625">
        <f t="shared" si="103"/>
        <v>14</v>
      </c>
      <c r="E2625" t="str">
        <f t="shared" si="104"/>
        <v>NIT</v>
      </c>
    </row>
    <row r="2626" spans="1:5" x14ac:dyDescent="0.25">
      <c r="A2626" t="s">
        <v>4549</v>
      </c>
      <c r="B2626" t="s">
        <v>4550</v>
      </c>
      <c r="C2626" t="str">
        <f>Tabla4[[#This Row],[NIT]]</f>
        <v>06142309981031</v>
      </c>
      <c r="D2626">
        <f t="shared" si="103"/>
        <v>14</v>
      </c>
      <c r="E2626" t="str">
        <f t="shared" si="104"/>
        <v>NIT</v>
      </c>
    </row>
    <row r="2627" spans="1:5" x14ac:dyDescent="0.25">
      <c r="A2627" t="s">
        <v>4551</v>
      </c>
      <c r="B2627" t="s">
        <v>4552</v>
      </c>
      <c r="C2627" t="str">
        <f>Tabla4[[#This Row],[NIT]]</f>
        <v>06143008071052</v>
      </c>
      <c r="D2627">
        <f t="shared" si="103"/>
        <v>14</v>
      </c>
      <c r="E2627" t="str">
        <f t="shared" si="104"/>
        <v>NIT</v>
      </c>
    </row>
    <row r="2628" spans="1:5" x14ac:dyDescent="0.25">
      <c r="A2628" t="s">
        <v>4553</v>
      </c>
      <c r="B2628" t="s">
        <v>4554</v>
      </c>
      <c r="C2628" t="str">
        <f>Tabla4[[#This Row],[NIT]]</f>
        <v>06142201931020</v>
      </c>
      <c r="D2628">
        <f t="shared" si="103"/>
        <v>14</v>
      </c>
      <c r="E2628" t="str">
        <f t="shared" si="104"/>
        <v>NIT</v>
      </c>
    </row>
    <row r="2629" spans="1:5" x14ac:dyDescent="0.25">
      <c r="A2629" t="s">
        <v>4555</v>
      </c>
      <c r="B2629" t="s">
        <v>4556</v>
      </c>
      <c r="C2629" t="str">
        <f>Tabla4[[#This Row],[NIT]]</f>
        <v>06141601220019</v>
      </c>
      <c r="D2629">
        <f t="shared" si="103"/>
        <v>14</v>
      </c>
      <c r="E2629" t="str">
        <f t="shared" si="104"/>
        <v>NIT</v>
      </c>
    </row>
    <row r="2630" spans="1:5" x14ac:dyDescent="0.25">
      <c r="A2630" t="s">
        <v>4557</v>
      </c>
      <c r="B2630" t="s">
        <v>4558</v>
      </c>
      <c r="C2630" t="str">
        <f>Tabla4[[#This Row],[NIT]]</f>
        <v>06141305021037</v>
      </c>
      <c r="D2630">
        <f t="shared" si="103"/>
        <v>14</v>
      </c>
      <c r="E2630" t="str">
        <f t="shared" si="104"/>
        <v>NIT</v>
      </c>
    </row>
    <row r="2631" spans="1:5" x14ac:dyDescent="0.25">
      <c r="A2631" t="s">
        <v>4559</v>
      </c>
      <c r="B2631" t="s">
        <v>4560</v>
      </c>
      <c r="C2631" t="str">
        <f>Tabla4[[#This Row],[NIT]]</f>
        <v>93841802081013</v>
      </c>
      <c r="D2631">
        <f t="shared" si="103"/>
        <v>14</v>
      </c>
      <c r="E2631" t="str">
        <f t="shared" si="104"/>
        <v>NIT</v>
      </c>
    </row>
    <row r="2632" spans="1:5" x14ac:dyDescent="0.25">
      <c r="A2632" t="s">
        <v>4561</v>
      </c>
      <c r="B2632" t="s">
        <v>4562</v>
      </c>
      <c r="C2632" t="str">
        <f>Tabla4[[#This Row],[NIT]]</f>
        <v>06143005981040</v>
      </c>
      <c r="D2632">
        <f t="shared" si="103"/>
        <v>14</v>
      </c>
      <c r="E2632" t="str">
        <f t="shared" si="104"/>
        <v>NIT</v>
      </c>
    </row>
    <row r="2633" spans="1:5" x14ac:dyDescent="0.25">
      <c r="A2633" t="s">
        <v>4563</v>
      </c>
      <c r="B2633" t="s">
        <v>4564</v>
      </c>
      <c r="C2633" t="str">
        <f>Tabla4[[#This Row],[NIT]]</f>
        <v>06142501061043</v>
      </c>
      <c r="D2633">
        <f t="shared" si="103"/>
        <v>14</v>
      </c>
      <c r="E2633" t="str">
        <f t="shared" si="104"/>
        <v>NIT</v>
      </c>
    </row>
    <row r="2634" spans="1:5" x14ac:dyDescent="0.25">
      <c r="A2634" t="s">
        <v>4565</v>
      </c>
      <c r="B2634" t="s">
        <v>4566</v>
      </c>
      <c r="C2634" t="str">
        <f>Tabla4[[#This Row],[NIT]]</f>
        <v>06141801961015</v>
      </c>
      <c r="D2634">
        <f t="shared" si="103"/>
        <v>14</v>
      </c>
      <c r="E2634" t="str">
        <f t="shared" si="104"/>
        <v>NIT</v>
      </c>
    </row>
    <row r="2635" spans="1:5" x14ac:dyDescent="0.25">
      <c r="A2635" t="s">
        <v>4567</v>
      </c>
      <c r="B2635" t="s">
        <v>4568</v>
      </c>
      <c r="C2635" t="str">
        <f>Tabla4[[#This Row],[NIT]]</f>
        <v>93931201831014</v>
      </c>
      <c r="D2635">
        <f t="shared" si="103"/>
        <v>14</v>
      </c>
      <c r="E2635" t="str">
        <f t="shared" si="104"/>
        <v>NIT</v>
      </c>
    </row>
    <row r="2636" spans="1:5" x14ac:dyDescent="0.25">
      <c r="A2636" t="s">
        <v>4569</v>
      </c>
      <c r="B2636" t="s">
        <v>4570</v>
      </c>
      <c r="C2636" t="str">
        <f>Tabla4[[#This Row],[NIT]]</f>
        <v>12171812971020</v>
      </c>
      <c r="D2636">
        <f t="shared" si="103"/>
        <v>14</v>
      </c>
      <c r="E2636" t="str">
        <f t="shared" si="104"/>
        <v>NIT</v>
      </c>
    </row>
    <row r="2637" spans="1:5" x14ac:dyDescent="0.25">
      <c r="A2637" t="s">
        <v>4571</v>
      </c>
      <c r="B2637" t="s">
        <v>4572</v>
      </c>
      <c r="C2637" t="str">
        <f>Tabla4[[#This Row],[NIT]]</f>
        <v>06140908881026</v>
      </c>
      <c r="D2637">
        <f t="shared" si="103"/>
        <v>14</v>
      </c>
      <c r="E2637" t="str">
        <f t="shared" si="104"/>
        <v>NIT</v>
      </c>
    </row>
    <row r="2638" spans="1:5" x14ac:dyDescent="0.25">
      <c r="A2638" t="s">
        <v>4573</v>
      </c>
      <c r="B2638" t="s">
        <v>4574</v>
      </c>
      <c r="C2638" t="str">
        <f>Tabla4[[#This Row],[NIT]]</f>
        <v>06142811001024</v>
      </c>
      <c r="D2638">
        <f t="shared" si="103"/>
        <v>14</v>
      </c>
      <c r="E2638" t="str">
        <f t="shared" si="104"/>
        <v>NIT</v>
      </c>
    </row>
    <row r="2639" spans="1:5" x14ac:dyDescent="0.25">
      <c r="A2639" t="s">
        <v>4575</v>
      </c>
      <c r="B2639" t="s">
        <v>4576</v>
      </c>
      <c r="C2639" t="str">
        <f>Tabla4[[#This Row],[NIT]]</f>
        <v>06142105921013</v>
      </c>
      <c r="D2639">
        <f t="shared" si="103"/>
        <v>14</v>
      </c>
      <c r="E2639" t="str">
        <f t="shared" si="104"/>
        <v>NIT</v>
      </c>
    </row>
    <row r="2640" spans="1:5" x14ac:dyDescent="0.25">
      <c r="A2640" t="s">
        <v>4577</v>
      </c>
      <c r="B2640" t="s">
        <v>4578</v>
      </c>
      <c r="C2640" t="str">
        <f>Tabla4[[#This Row],[NIT]]</f>
        <v>12171912941013</v>
      </c>
      <c r="D2640">
        <f t="shared" si="103"/>
        <v>14</v>
      </c>
      <c r="E2640" t="str">
        <f t="shared" si="104"/>
        <v>NIT</v>
      </c>
    </row>
    <row r="2641" spans="1:5" x14ac:dyDescent="0.25">
      <c r="A2641" t="s">
        <v>4579</v>
      </c>
      <c r="B2641" t="s">
        <v>4580</v>
      </c>
      <c r="C2641" t="str">
        <f>Tabla4[[#This Row],[NIT]]</f>
        <v>06140405051050</v>
      </c>
      <c r="D2641">
        <f t="shared" si="103"/>
        <v>14</v>
      </c>
      <c r="E2641" t="str">
        <f t="shared" si="104"/>
        <v>NIT</v>
      </c>
    </row>
    <row r="2642" spans="1:5" x14ac:dyDescent="0.25">
      <c r="A2642" t="s">
        <v>4581</v>
      </c>
      <c r="B2642" t="s">
        <v>4582</v>
      </c>
      <c r="C2642" t="str">
        <f>Tabla4[[#This Row],[NIT]]</f>
        <v>94111705741020</v>
      </c>
      <c r="D2642">
        <f t="shared" si="103"/>
        <v>14</v>
      </c>
      <c r="E2642" t="str">
        <f t="shared" si="104"/>
        <v>NIT</v>
      </c>
    </row>
    <row r="2643" spans="1:5" x14ac:dyDescent="0.25">
      <c r="A2643" t="s">
        <v>4583</v>
      </c>
      <c r="B2643" t="s">
        <v>4584</v>
      </c>
      <c r="C2643" t="str">
        <f>Tabla4[[#This Row],[NIT]]</f>
        <v>03151903021011</v>
      </c>
      <c r="D2643">
        <f t="shared" si="103"/>
        <v>14</v>
      </c>
      <c r="E2643" t="str">
        <f t="shared" si="104"/>
        <v>NIT</v>
      </c>
    </row>
    <row r="2644" spans="1:5" x14ac:dyDescent="0.25">
      <c r="A2644" t="s">
        <v>4585</v>
      </c>
      <c r="B2644" t="s">
        <v>4586</v>
      </c>
      <c r="C2644" t="str">
        <f>Tabla4[[#This Row],[NIT]]</f>
        <v>06142304911019</v>
      </c>
      <c r="D2644">
        <f t="shared" si="103"/>
        <v>14</v>
      </c>
      <c r="E2644" t="str">
        <f t="shared" si="104"/>
        <v>NIT</v>
      </c>
    </row>
    <row r="2645" spans="1:5" x14ac:dyDescent="0.25">
      <c r="A2645" t="s">
        <v>4587</v>
      </c>
      <c r="B2645" t="s">
        <v>4588</v>
      </c>
      <c r="C2645" t="str">
        <f>Tabla4[[#This Row],[NIT]]</f>
        <v>06141805870016</v>
      </c>
      <c r="D2645">
        <f t="shared" si="103"/>
        <v>14</v>
      </c>
      <c r="E2645" t="str">
        <f t="shared" si="104"/>
        <v>NIT</v>
      </c>
    </row>
    <row r="2646" spans="1:5" x14ac:dyDescent="0.25">
      <c r="A2646" t="s">
        <v>4589</v>
      </c>
      <c r="B2646" t="s">
        <v>4590</v>
      </c>
      <c r="C2646" t="str">
        <f>Tabla4[[#This Row],[NIT]]</f>
        <v>06141805850029</v>
      </c>
      <c r="D2646">
        <f t="shared" si="103"/>
        <v>14</v>
      </c>
      <c r="E2646" t="str">
        <f t="shared" si="104"/>
        <v>NIT</v>
      </c>
    </row>
    <row r="2647" spans="1:5" x14ac:dyDescent="0.25">
      <c r="A2647" t="s">
        <v>4591</v>
      </c>
      <c r="B2647" t="s">
        <v>4592</v>
      </c>
      <c r="C2647" t="str">
        <f>Tabla4[[#This Row],[NIT]]</f>
        <v>06143004041043</v>
      </c>
      <c r="D2647">
        <f t="shared" si="103"/>
        <v>14</v>
      </c>
      <c r="E2647" t="str">
        <f t="shared" si="104"/>
        <v>NIT</v>
      </c>
    </row>
    <row r="2648" spans="1:5" x14ac:dyDescent="0.25">
      <c r="A2648" t="s">
        <v>4593</v>
      </c>
      <c r="B2648" t="s">
        <v>4594</v>
      </c>
      <c r="C2648" t="str">
        <f>Tabla4[[#This Row],[NIT]]</f>
        <v>06142007941030</v>
      </c>
      <c r="D2648">
        <f t="shared" si="103"/>
        <v>14</v>
      </c>
      <c r="E2648" t="str">
        <f t="shared" si="104"/>
        <v>NIT</v>
      </c>
    </row>
    <row r="2649" spans="1:5" x14ac:dyDescent="0.25">
      <c r="A2649" t="s">
        <v>4595</v>
      </c>
      <c r="B2649" t="s">
        <v>4596</v>
      </c>
      <c r="C2649" t="str">
        <f>Tabla4[[#This Row],[NIT]]</f>
        <v>02102704051020</v>
      </c>
      <c r="D2649">
        <f t="shared" si="103"/>
        <v>14</v>
      </c>
      <c r="E2649" t="str">
        <f t="shared" si="104"/>
        <v>NIT</v>
      </c>
    </row>
    <row r="2650" spans="1:5" x14ac:dyDescent="0.25">
      <c r="A2650" t="s">
        <v>3540</v>
      </c>
      <c r="B2650" t="s">
        <v>4597</v>
      </c>
      <c r="C2650" t="str">
        <f>Tabla4[[#This Row],[NIT]]</f>
        <v>94502404871017</v>
      </c>
      <c r="D2650">
        <f t="shared" si="103"/>
        <v>14</v>
      </c>
      <c r="E2650" t="str">
        <f t="shared" si="104"/>
        <v>NIT</v>
      </c>
    </row>
    <row r="2651" spans="1:5" x14ac:dyDescent="0.25">
      <c r="A2651" t="s">
        <v>4598</v>
      </c>
      <c r="B2651" t="s">
        <v>4599</v>
      </c>
      <c r="C2651" t="str">
        <f>Tabla4[[#This Row],[NIT]]</f>
        <v>06141111981048</v>
      </c>
      <c r="D2651">
        <f t="shared" si="103"/>
        <v>14</v>
      </c>
      <c r="E2651" t="str">
        <f t="shared" si="104"/>
        <v>NIT</v>
      </c>
    </row>
    <row r="2652" spans="1:5" x14ac:dyDescent="0.25">
      <c r="A2652" t="s">
        <v>4600</v>
      </c>
      <c r="B2652" t="s">
        <v>4601</v>
      </c>
      <c r="C2652" t="str">
        <f>Tabla4[[#This Row],[NIT]]</f>
        <v>94472111911018</v>
      </c>
      <c r="D2652">
        <f t="shared" si="103"/>
        <v>14</v>
      </c>
      <c r="E2652" t="str">
        <f t="shared" si="104"/>
        <v>NIT</v>
      </c>
    </row>
    <row r="2653" spans="1:5" x14ac:dyDescent="0.25">
      <c r="A2653" t="s">
        <v>4602</v>
      </c>
      <c r="B2653" t="s">
        <v>4603</v>
      </c>
      <c r="C2653" t="str">
        <f>Tabla4[[#This Row],[NIT]]</f>
        <v>06142411051014</v>
      </c>
      <c r="D2653">
        <f t="shared" si="103"/>
        <v>14</v>
      </c>
      <c r="E2653" t="str">
        <f t="shared" si="104"/>
        <v>NIT</v>
      </c>
    </row>
    <row r="2654" spans="1:5" x14ac:dyDescent="0.25">
      <c r="A2654" t="s">
        <v>4604</v>
      </c>
      <c r="B2654" t="s">
        <v>4605</v>
      </c>
      <c r="C2654" t="str">
        <f>Tabla4[[#This Row],[NIT]]</f>
        <v>03070705670011</v>
      </c>
      <c r="D2654">
        <f t="shared" si="103"/>
        <v>14</v>
      </c>
      <c r="E2654" t="str">
        <f t="shared" si="104"/>
        <v>NIT</v>
      </c>
    </row>
    <row r="2655" spans="1:5" x14ac:dyDescent="0.25">
      <c r="A2655" t="s">
        <v>3334</v>
      </c>
      <c r="B2655" t="s">
        <v>4606</v>
      </c>
      <c r="C2655" t="str">
        <f>Tabla4[[#This Row],[NIT]]</f>
        <v>13190712061017</v>
      </c>
      <c r="D2655">
        <f t="shared" si="103"/>
        <v>14</v>
      </c>
      <c r="E2655" t="str">
        <f t="shared" si="104"/>
        <v>NIT</v>
      </c>
    </row>
    <row r="2656" spans="1:5" x14ac:dyDescent="0.25">
      <c r="A2656" t="s">
        <v>4607</v>
      </c>
      <c r="B2656" t="s">
        <v>4608</v>
      </c>
      <c r="C2656" t="str">
        <f>Tabla4[[#This Row],[NIT]]</f>
        <v>06140412550042</v>
      </c>
      <c r="D2656">
        <f t="shared" si="103"/>
        <v>14</v>
      </c>
      <c r="E2656" t="str">
        <f t="shared" si="104"/>
        <v>NIT</v>
      </c>
    </row>
    <row r="2657" spans="1:5" x14ac:dyDescent="0.25">
      <c r="A2657" t="s">
        <v>4609</v>
      </c>
      <c r="B2657" t="s">
        <v>4610</v>
      </c>
      <c r="C2657" t="str">
        <f>Tabla4[[#This Row],[NIT]]</f>
        <v>05111909001018</v>
      </c>
      <c r="D2657">
        <f t="shared" si="103"/>
        <v>14</v>
      </c>
      <c r="E2657" t="str">
        <f t="shared" si="104"/>
        <v>NIT</v>
      </c>
    </row>
    <row r="2658" spans="1:5" x14ac:dyDescent="0.25">
      <c r="A2658" t="s">
        <v>4611</v>
      </c>
      <c r="B2658" t="s">
        <v>4612</v>
      </c>
      <c r="C2658" t="str">
        <f>Tabla4[[#This Row],[NIT]]</f>
        <v>06142108840013</v>
      </c>
      <c r="D2658">
        <f t="shared" si="103"/>
        <v>14</v>
      </c>
      <c r="E2658" t="str">
        <f t="shared" si="104"/>
        <v>NIT</v>
      </c>
    </row>
    <row r="2659" spans="1:5" x14ac:dyDescent="0.25">
      <c r="A2659" t="s">
        <v>4613</v>
      </c>
      <c r="B2659" t="s">
        <v>4614</v>
      </c>
      <c r="C2659" t="str">
        <f>Tabla4[[#This Row],[NIT]]</f>
        <v>06141307810010</v>
      </c>
      <c r="D2659">
        <f t="shared" si="103"/>
        <v>14</v>
      </c>
      <c r="E2659" t="str">
        <f t="shared" si="104"/>
        <v>NIT</v>
      </c>
    </row>
    <row r="2660" spans="1:5" x14ac:dyDescent="0.25">
      <c r="A2660" t="s">
        <v>2014</v>
      </c>
      <c r="B2660" t="s">
        <v>4615</v>
      </c>
      <c r="C2660" t="str">
        <f>Tabla4[[#This Row],[NIT]]</f>
        <v>06142511041016</v>
      </c>
      <c r="D2660">
        <f t="shared" si="103"/>
        <v>14</v>
      </c>
      <c r="E2660" t="str">
        <f t="shared" si="104"/>
        <v>NIT</v>
      </c>
    </row>
    <row r="2661" spans="1:5" x14ac:dyDescent="0.25">
      <c r="A2661" t="s">
        <v>4616</v>
      </c>
      <c r="B2661" t="s">
        <v>4617</v>
      </c>
      <c r="C2661" t="str">
        <f>Tabla4[[#This Row],[NIT]]</f>
        <v>06140505051040</v>
      </c>
      <c r="D2661">
        <f t="shared" si="103"/>
        <v>14</v>
      </c>
      <c r="E2661" t="str">
        <f t="shared" si="104"/>
        <v>NIT</v>
      </c>
    </row>
    <row r="2662" spans="1:5" x14ac:dyDescent="0.25">
      <c r="A2662" t="s">
        <v>4618</v>
      </c>
      <c r="B2662" t="s">
        <v>4619</v>
      </c>
      <c r="C2662" t="str">
        <f>Tabla4[[#This Row],[NIT]]</f>
        <v>06141610961031</v>
      </c>
      <c r="D2662">
        <f t="shared" si="103"/>
        <v>14</v>
      </c>
      <c r="E2662" t="str">
        <f t="shared" si="104"/>
        <v>NIT</v>
      </c>
    </row>
    <row r="2663" spans="1:5" x14ac:dyDescent="0.25">
      <c r="A2663" t="s">
        <v>4620</v>
      </c>
      <c r="B2663" t="s">
        <v>4621</v>
      </c>
      <c r="C2663" t="str">
        <f>Tabla4[[#This Row],[NIT]]</f>
        <v>05110904071020</v>
      </c>
      <c r="D2663">
        <f t="shared" si="103"/>
        <v>14</v>
      </c>
      <c r="E2663" t="str">
        <f t="shared" si="104"/>
        <v>NIT</v>
      </c>
    </row>
    <row r="2664" spans="1:5" x14ac:dyDescent="0.25">
      <c r="A2664" t="s">
        <v>4622</v>
      </c>
      <c r="B2664" t="s">
        <v>4623</v>
      </c>
      <c r="C2664" t="str">
        <f>Tabla4[[#This Row],[NIT]]</f>
        <v>06140804991016</v>
      </c>
      <c r="D2664">
        <f t="shared" si="103"/>
        <v>14</v>
      </c>
      <c r="E2664" t="str">
        <f t="shared" si="104"/>
        <v>NIT</v>
      </c>
    </row>
    <row r="2665" spans="1:5" x14ac:dyDescent="0.25">
      <c r="A2665" t="s">
        <v>4624</v>
      </c>
      <c r="B2665" t="s">
        <v>4625</v>
      </c>
      <c r="C2665" t="str">
        <f>Tabla4[[#This Row],[NIT]]</f>
        <v>06140804760010</v>
      </c>
      <c r="D2665">
        <f t="shared" si="103"/>
        <v>14</v>
      </c>
      <c r="E2665" t="str">
        <f t="shared" si="104"/>
        <v>NIT</v>
      </c>
    </row>
    <row r="2666" spans="1:5" x14ac:dyDescent="0.25">
      <c r="A2666" t="s">
        <v>4626</v>
      </c>
      <c r="B2666" t="s">
        <v>4627</v>
      </c>
      <c r="C2666" t="str">
        <f>Tabla4[[#This Row],[NIT]]</f>
        <v>06140502031013</v>
      </c>
      <c r="D2666">
        <f t="shared" si="103"/>
        <v>14</v>
      </c>
      <c r="E2666" t="str">
        <f t="shared" si="104"/>
        <v>NIT</v>
      </c>
    </row>
    <row r="2667" spans="1:5" x14ac:dyDescent="0.25">
      <c r="A2667" t="s">
        <v>4628</v>
      </c>
      <c r="B2667" t="s">
        <v>4629</v>
      </c>
      <c r="C2667" t="str">
        <f>Tabla4[[#This Row],[NIT]]</f>
        <v>06141408850049</v>
      </c>
      <c r="D2667">
        <f t="shared" si="103"/>
        <v>14</v>
      </c>
      <c r="E2667" t="str">
        <f t="shared" si="104"/>
        <v>NIT</v>
      </c>
    </row>
    <row r="2668" spans="1:5" x14ac:dyDescent="0.25">
      <c r="A2668" t="s">
        <v>4630</v>
      </c>
      <c r="B2668" t="s">
        <v>4631</v>
      </c>
      <c r="C2668" t="str">
        <f>Tabla4[[#This Row],[NIT]]</f>
        <v>06141609411010</v>
      </c>
      <c r="D2668">
        <f t="shared" ref="D2668:D2731" si="105">LEN(C2668)</f>
        <v>14</v>
      </c>
      <c r="E2668" t="str">
        <f t="shared" si="104"/>
        <v>NIT</v>
      </c>
    </row>
    <row r="2669" spans="1:5" x14ac:dyDescent="0.25">
      <c r="A2669" t="s">
        <v>4632</v>
      </c>
      <c r="B2669" t="s">
        <v>4633</v>
      </c>
      <c r="C2669" t="str">
        <f>Tabla4[[#This Row],[NIT]]</f>
        <v>06140309921060</v>
      </c>
      <c r="D2669">
        <f t="shared" si="105"/>
        <v>14</v>
      </c>
      <c r="E2669" t="str">
        <f t="shared" ref="E2669:E2732" si="106">IF(D2669=14,"NIT",IF(D2669=9,"DUI"," "))</f>
        <v>NIT</v>
      </c>
    </row>
    <row r="2670" spans="1:5" x14ac:dyDescent="0.25">
      <c r="A2670" t="s">
        <v>4634</v>
      </c>
      <c r="B2670" t="s">
        <v>4635</v>
      </c>
      <c r="C2670" t="str">
        <f>Tabla4[[#This Row],[NIT]]</f>
        <v>06141605011076</v>
      </c>
      <c r="D2670">
        <f t="shared" si="105"/>
        <v>14</v>
      </c>
      <c r="E2670" t="str">
        <f t="shared" si="106"/>
        <v>NIT</v>
      </c>
    </row>
    <row r="2671" spans="1:5" x14ac:dyDescent="0.25">
      <c r="A2671" t="s">
        <v>2092</v>
      </c>
      <c r="B2671" t="s">
        <v>4636</v>
      </c>
      <c r="C2671" t="str">
        <f>Tabla4[[#This Row],[NIT]]</f>
        <v>06142306031016</v>
      </c>
      <c r="D2671">
        <f t="shared" si="105"/>
        <v>14</v>
      </c>
      <c r="E2671" t="str">
        <f t="shared" si="106"/>
        <v>NIT</v>
      </c>
    </row>
    <row r="2672" spans="1:5" x14ac:dyDescent="0.25">
      <c r="A2672" t="s">
        <v>4637</v>
      </c>
      <c r="B2672" t="s">
        <v>4638</v>
      </c>
      <c r="C2672" t="str">
        <f>Tabla4[[#This Row],[NIT]]</f>
        <v>06142010500017</v>
      </c>
      <c r="D2672">
        <f t="shared" si="105"/>
        <v>14</v>
      </c>
      <c r="E2672" t="str">
        <f t="shared" si="106"/>
        <v>NIT</v>
      </c>
    </row>
    <row r="2673" spans="1:5" x14ac:dyDescent="0.25">
      <c r="A2673" t="s">
        <v>4639</v>
      </c>
      <c r="B2673" t="s">
        <v>4640</v>
      </c>
      <c r="C2673" t="str">
        <f>Tabla4[[#This Row],[NIT]]</f>
        <v>06142704760010</v>
      </c>
      <c r="D2673">
        <f t="shared" si="105"/>
        <v>14</v>
      </c>
      <c r="E2673" t="str">
        <f t="shared" si="106"/>
        <v>NIT</v>
      </c>
    </row>
    <row r="2674" spans="1:5" x14ac:dyDescent="0.25">
      <c r="A2674" t="s">
        <v>4641</v>
      </c>
      <c r="B2674" t="s">
        <v>4642</v>
      </c>
      <c r="C2674" t="str">
        <f>Tabla4[[#This Row],[NIT]]</f>
        <v>06141002840043</v>
      </c>
      <c r="D2674">
        <f t="shared" si="105"/>
        <v>14</v>
      </c>
      <c r="E2674" t="str">
        <f t="shared" si="106"/>
        <v>NIT</v>
      </c>
    </row>
    <row r="2675" spans="1:5" x14ac:dyDescent="0.25">
      <c r="A2675" t="s">
        <v>4643</v>
      </c>
      <c r="B2675" t="s">
        <v>4644</v>
      </c>
      <c r="C2675" t="str">
        <f>Tabla4[[#This Row],[NIT]]</f>
        <v>06142311961013</v>
      </c>
      <c r="D2675">
        <f t="shared" si="105"/>
        <v>14</v>
      </c>
      <c r="E2675" t="str">
        <f t="shared" si="106"/>
        <v>NIT</v>
      </c>
    </row>
    <row r="2676" spans="1:5" x14ac:dyDescent="0.25">
      <c r="A2676" t="s">
        <v>4645</v>
      </c>
      <c r="B2676" t="s">
        <v>4646</v>
      </c>
      <c r="C2676" t="str">
        <f>Tabla4[[#This Row],[NIT]]</f>
        <v>06141710830015</v>
      </c>
      <c r="D2676">
        <f t="shared" si="105"/>
        <v>14</v>
      </c>
      <c r="E2676" t="str">
        <f t="shared" si="106"/>
        <v>NIT</v>
      </c>
    </row>
    <row r="2677" spans="1:5" x14ac:dyDescent="0.25">
      <c r="A2677" t="s">
        <v>4647</v>
      </c>
      <c r="B2677" t="s">
        <v>4648</v>
      </c>
      <c r="C2677" t="str">
        <f>Tabla4[[#This Row],[NIT]]</f>
        <v>06140101820011</v>
      </c>
      <c r="D2677">
        <f t="shared" si="105"/>
        <v>14</v>
      </c>
      <c r="E2677" t="str">
        <f t="shared" si="106"/>
        <v>NIT</v>
      </c>
    </row>
    <row r="2678" spans="1:5" x14ac:dyDescent="0.25">
      <c r="A2678" t="s">
        <v>4649</v>
      </c>
      <c r="B2678" t="s">
        <v>4650</v>
      </c>
      <c r="C2678" t="str">
        <f>Tabla4[[#This Row],[NIT]]</f>
        <v>06142507961054</v>
      </c>
      <c r="D2678">
        <f t="shared" si="105"/>
        <v>14</v>
      </c>
      <c r="E2678" t="str">
        <f t="shared" si="106"/>
        <v>NIT</v>
      </c>
    </row>
    <row r="2679" spans="1:5" x14ac:dyDescent="0.25">
      <c r="A2679" t="s">
        <v>44</v>
      </c>
      <c r="B2679" t="s">
        <v>4651</v>
      </c>
      <c r="C2679" t="str">
        <f>Tabla4[[#This Row],[NIT]]</f>
        <v>06142610790018</v>
      </c>
      <c r="D2679">
        <f t="shared" si="105"/>
        <v>14</v>
      </c>
      <c r="E2679" t="str">
        <f t="shared" si="106"/>
        <v>NIT</v>
      </c>
    </row>
    <row r="2680" spans="1:5" x14ac:dyDescent="0.25">
      <c r="A2680" t="s">
        <v>4652</v>
      </c>
      <c r="B2680" t="s">
        <v>4653</v>
      </c>
      <c r="C2680" t="str">
        <f>Tabla4[[#This Row],[NIT]]</f>
        <v>06140101110070</v>
      </c>
      <c r="D2680">
        <f t="shared" si="105"/>
        <v>14</v>
      </c>
      <c r="E2680" t="str">
        <f t="shared" si="106"/>
        <v>NIT</v>
      </c>
    </row>
    <row r="2681" spans="1:5" x14ac:dyDescent="0.25">
      <c r="A2681" t="s">
        <v>4654</v>
      </c>
      <c r="B2681" t="s">
        <v>4655</v>
      </c>
      <c r="C2681" t="str">
        <f>Tabla4[[#This Row],[NIT]]</f>
        <v>06140101150042</v>
      </c>
      <c r="D2681">
        <f t="shared" si="105"/>
        <v>14</v>
      </c>
      <c r="E2681" t="str">
        <f t="shared" si="106"/>
        <v>NIT</v>
      </c>
    </row>
    <row r="2682" spans="1:5" x14ac:dyDescent="0.25">
      <c r="A2682" t="s">
        <v>2110</v>
      </c>
      <c r="B2682" t="s">
        <v>4656</v>
      </c>
      <c r="C2682" t="str">
        <f>Tabla4[[#This Row],[NIT]]</f>
        <v>06142201981035</v>
      </c>
      <c r="D2682">
        <f t="shared" si="105"/>
        <v>14</v>
      </c>
      <c r="E2682" t="str">
        <f t="shared" si="106"/>
        <v>NIT</v>
      </c>
    </row>
    <row r="2683" spans="1:5" x14ac:dyDescent="0.25">
      <c r="A2683" t="s">
        <v>4657</v>
      </c>
      <c r="B2683" t="s">
        <v>4658</v>
      </c>
      <c r="C2683" t="str">
        <f>Tabla4[[#This Row],[NIT]]</f>
        <v>06143005071086</v>
      </c>
      <c r="D2683">
        <f t="shared" si="105"/>
        <v>14</v>
      </c>
      <c r="E2683" t="str">
        <f t="shared" si="106"/>
        <v>NIT</v>
      </c>
    </row>
    <row r="2684" spans="1:5" x14ac:dyDescent="0.25">
      <c r="A2684" t="s">
        <v>4659</v>
      </c>
      <c r="B2684" t="s">
        <v>4660</v>
      </c>
      <c r="C2684" t="str">
        <f>Tabla4[[#This Row],[NIT]]</f>
        <v>06141511991018</v>
      </c>
      <c r="D2684">
        <f t="shared" si="105"/>
        <v>14</v>
      </c>
      <c r="E2684" t="str">
        <f t="shared" si="106"/>
        <v>NIT</v>
      </c>
    </row>
    <row r="2685" spans="1:5" x14ac:dyDescent="0.25">
      <c r="A2685" t="s">
        <v>4661</v>
      </c>
      <c r="B2685" t="s">
        <v>4662</v>
      </c>
      <c r="C2685" t="str">
        <f>Tabla4[[#This Row],[NIT]]</f>
        <v>06141803830039</v>
      </c>
      <c r="D2685">
        <f t="shared" si="105"/>
        <v>14</v>
      </c>
      <c r="E2685" t="str">
        <f t="shared" si="106"/>
        <v>NIT</v>
      </c>
    </row>
    <row r="2686" spans="1:5" x14ac:dyDescent="0.25">
      <c r="A2686" t="s">
        <v>4663</v>
      </c>
      <c r="B2686" t="s">
        <v>4664</v>
      </c>
      <c r="C2686" t="str">
        <f>Tabla4[[#This Row],[NIT]]</f>
        <v>06141409680012</v>
      </c>
      <c r="D2686">
        <f t="shared" si="105"/>
        <v>14</v>
      </c>
      <c r="E2686" t="str">
        <f t="shared" si="106"/>
        <v>NIT</v>
      </c>
    </row>
    <row r="2687" spans="1:5" x14ac:dyDescent="0.25">
      <c r="A2687" t="s">
        <v>4665</v>
      </c>
      <c r="B2687" t="s">
        <v>4666</v>
      </c>
      <c r="C2687" t="str">
        <f>Tabla4[[#This Row],[NIT]]</f>
        <v>06141705891014</v>
      </c>
      <c r="D2687">
        <f t="shared" si="105"/>
        <v>14</v>
      </c>
      <c r="E2687" t="str">
        <f t="shared" si="106"/>
        <v>NIT</v>
      </c>
    </row>
    <row r="2688" spans="1:5" x14ac:dyDescent="0.25">
      <c r="A2688" t="s">
        <v>1533</v>
      </c>
      <c r="B2688" t="s">
        <v>4667</v>
      </c>
      <c r="C2688" t="str">
        <f>Tabla4[[#This Row],[NIT]]</f>
        <v>06141602931050</v>
      </c>
      <c r="D2688">
        <f t="shared" si="105"/>
        <v>14</v>
      </c>
      <c r="E2688" t="str">
        <f t="shared" si="106"/>
        <v>NIT</v>
      </c>
    </row>
    <row r="2689" spans="1:5" x14ac:dyDescent="0.25">
      <c r="A2689" t="s">
        <v>4668</v>
      </c>
      <c r="B2689" t="s">
        <v>4669</v>
      </c>
      <c r="C2689" t="str">
        <f>Tabla4[[#This Row],[NIT]]</f>
        <v>06141006091010</v>
      </c>
      <c r="D2689">
        <f t="shared" si="105"/>
        <v>14</v>
      </c>
      <c r="E2689" t="str">
        <f t="shared" si="106"/>
        <v>NIT</v>
      </c>
    </row>
    <row r="2690" spans="1:5" x14ac:dyDescent="0.25">
      <c r="A2690" t="s">
        <v>4670</v>
      </c>
      <c r="B2690" t="s">
        <v>4671</v>
      </c>
      <c r="C2690" t="str">
        <f>Tabla4[[#This Row],[NIT]]</f>
        <v>06140402740016</v>
      </c>
      <c r="D2690">
        <f t="shared" si="105"/>
        <v>14</v>
      </c>
      <c r="E2690" t="str">
        <f t="shared" si="106"/>
        <v>NIT</v>
      </c>
    </row>
    <row r="2691" spans="1:5" x14ac:dyDescent="0.25">
      <c r="A2691" t="s">
        <v>4672</v>
      </c>
      <c r="B2691" t="s">
        <v>4673</v>
      </c>
      <c r="C2691" t="str">
        <f>Tabla4[[#This Row],[NIT]]</f>
        <v>06142208031024</v>
      </c>
      <c r="D2691">
        <f t="shared" si="105"/>
        <v>14</v>
      </c>
      <c r="E2691" t="str">
        <f t="shared" si="106"/>
        <v>NIT</v>
      </c>
    </row>
    <row r="2692" spans="1:5" x14ac:dyDescent="0.25">
      <c r="A2692" t="s">
        <v>4674</v>
      </c>
      <c r="B2692" t="s">
        <v>4675</v>
      </c>
      <c r="C2692" t="str">
        <f>Tabla4[[#This Row],[NIT]]</f>
        <v>06142112871021</v>
      </c>
      <c r="D2692">
        <f t="shared" si="105"/>
        <v>14</v>
      </c>
      <c r="E2692" t="str">
        <f t="shared" si="106"/>
        <v>NIT</v>
      </c>
    </row>
    <row r="2693" spans="1:5" x14ac:dyDescent="0.25">
      <c r="A2693" t="s">
        <v>4676</v>
      </c>
      <c r="B2693" t="s">
        <v>4677</v>
      </c>
      <c r="C2693" t="str">
        <f>Tabla4[[#This Row],[NIT]]</f>
        <v>07161506560019</v>
      </c>
      <c r="D2693">
        <f t="shared" si="105"/>
        <v>14</v>
      </c>
      <c r="E2693" t="str">
        <f t="shared" si="106"/>
        <v>NIT</v>
      </c>
    </row>
    <row r="2694" spans="1:5" x14ac:dyDescent="0.25">
      <c r="A2694" t="s">
        <v>4678</v>
      </c>
      <c r="B2694" t="s">
        <v>4679</v>
      </c>
      <c r="C2694" t="str">
        <f>Tabla4[[#This Row],[NIT]]</f>
        <v>06140109981034</v>
      </c>
      <c r="D2694">
        <f t="shared" si="105"/>
        <v>14</v>
      </c>
      <c r="E2694" t="str">
        <f t="shared" si="106"/>
        <v>NIT</v>
      </c>
    </row>
    <row r="2695" spans="1:5" x14ac:dyDescent="0.25">
      <c r="A2695" t="s">
        <v>4680</v>
      </c>
      <c r="B2695" t="s">
        <v>4681</v>
      </c>
      <c r="C2695" t="str">
        <f>Tabla4[[#This Row],[NIT]]</f>
        <v>06140108550013</v>
      </c>
      <c r="D2695">
        <f t="shared" si="105"/>
        <v>14</v>
      </c>
      <c r="E2695" t="str">
        <f t="shared" si="106"/>
        <v>NIT</v>
      </c>
    </row>
    <row r="2696" spans="1:5" x14ac:dyDescent="0.25">
      <c r="A2696" t="s">
        <v>4682</v>
      </c>
      <c r="B2696" t="s">
        <v>4683</v>
      </c>
      <c r="C2696" t="str">
        <f>Tabla4[[#This Row],[NIT]]</f>
        <v>06140304061039</v>
      </c>
      <c r="D2696">
        <f t="shared" si="105"/>
        <v>14</v>
      </c>
      <c r="E2696" t="str">
        <f t="shared" si="106"/>
        <v>NIT</v>
      </c>
    </row>
    <row r="2697" spans="1:5" x14ac:dyDescent="0.25">
      <c r="A2697" t="s">
        <v>4684</v>
      </c>
      <c r="B2697" t="s">
        <v>4685</v>
      </c>
      <c r="C2697" t="str">
        <f>Tabla4[[#This Row],[NIT]]</f>
        <v>06141303850013</v>
      </c>
      <c r="D2697">
        <f t="shared" si="105"/>
        <v>14</v>
      </c>
      <c r="E2697" t="str">
        <f t="shared" si="106"/>
        <v>NIT</v>
      </c>
    </row>
    <row r="2698" spans="1:5" x14ac:dyDescent="0.25">
      <c r="A2698" t="s">
        <v>4686</v>
      </c>
      <c r="B2698" t="s">
        <v>4687</v>
      </c>
      <c r="C2698" t="str">
        <f>Tabla4[[#This Row],[NIT]]</f>
        <v>94110107021017</v>
      </c>
      <c r="D2698">
        <f t="shared" si="105"/>
        <v>14</v>
      </c>
      <c r="E2698" t="str">
        <f t="shared" si="106"/>
        <v>NIT</v>
      </c>
    </row>
    <row r="2699" spans="1:5" x14ac:dyDescent="0.25">
      <c r="A2699" t="s">
        <v>4688</v>
      </c>
      <c r="B2699" t="s">
        <v>4689</v>
      </c>
      <c r="C2699" t="str">
        <f>Tabla4[[#This Row],[NIT]]</f>
        <v>06142105850032</v>
      </c>
      <c r="D2699">
        <f t="shared" si="105"/>
        <v>14</v>
      </c>
      <c r="E2699" t="str">
        <f t="shared" si="106"/>
        <v>NIT</v>
      </c>
    </row>
    <row r="2700" spans="1:5" x14ac:dyDescent="0.25">
      <c r="A2700" t="s">
        <v>4690</v>
      </c>
      <c r="B2700" t="s">
        <v>4691</v>
      </c>
      <c r="C2700" t="str">
        <f>Tabla4[[#This Row],[NIT]]</f>
        <v>06143103001150</v>
      </c>
      <c r="D2700">
        <f t="shared" si="105"/>
        <v>14</v>
      </c>
      <c r="E2700" t="str">
        <f t="shared" si="106"/>
        <v>NIT</v>
      </c>
    </row>
    <row r="2701" spans="1:5" x14ac:dyDescent="0.25">
      <c r="A2701" t="s">
        <v>4692</v>
      </c>
      <c r="B2701" t="s">
        <v>4693</v>
      </c>
      <c r="C2701" t="str">
        <f>Tabla4[[#This Row],[NIT]]</f>
        <v>06142112620012</v>
      </c>
      <c r="D2701">
        <f t="shared" si="105"/>
        <v>14</v>
      </c>
      <c r="E2701" t="str">
        <f t="shared" si="106"/>
        <v>NIT</v>
      </c>
    </row>
    <row r="2702" spans="1:5" x14ac:dyDescent="0.25">
      <c r="A2702" t="s">
        <v>4694</v>
      </c>
      <c r="B2702" t="s">
        <v>4695</v>
      </c>
      <c r="C2702" t="str">
        <f>Tabla4[[#This Row],[NIT]]</f>
        <v>06140902941060</v>
      </c>
      <c r="D2702">
        <f t="shared" si="105"/>
        <v>14</v>
      </c>
      <c r="E2702" t="str">
        <f t="shared" si="106"/>
        <v>NIT</v>
      </c>
    </row>
    <row r="2703" spans="1:5" x14ac:dyDescent="0.25">
      <c r="A2703" t="s">
        <v>4696</v>
      </c>
      <c r="B2703" t="s">
        <v>4697</v>
      </c>
      <c r="C2703" t="str">
        <f>Tabla4[[#This Row],[NIT]]</f>
        <v>06141908941017</v>
      </c>
      <c r="D2703">
        <f t="shared" si="105"/>
        <v>14</v>
      </c>
      <c r="E2703" t="str">
        <f t="shared" si="106"/>
        <v>NIT</v>
      </c>
    </row>
    <row r="2704" spans="1:5" x14ac:dyDescent="0.25">
      <c r="A2704" t="s">
        <v>4698</v>
      </c>
      <c r="B2704" t="s">
        <v>4699</v>
      </c>
      <c r="C2704" t="str">
        <f>Tabla4[[#This Row],[NIT]]</f>
        <v>06141503620015</v>
      </c>
      <c r="D2704">
        <f t="shared" si="105"/>
        <v>14</v>
      </c>
      <c r="E2704" t="str">
        <f t="shared" si="106"/>
        <v>NIT</v>
      </c>
    </row>
    <row r="2705" spans="1:5" x14ac:dyDescent="0.25">
      <c r="A2705" t="s">
        <v>4700</v>
      </c>
      <c r="B2705" t="s">
        <v>4701</v>
      </c>
      <c r="C2705" t="str">
        <f>Tabla4[[#This Row],[NIT]]</f>
        <v>06141610931027</v>
      </c>
      <c r="D2705">
        <f t="shared" si="105"/>
        <v>14</v>
      </c>
      <c r="E2705" t="str">
        <f t="shared" si="106"/>
        <v>NIT</v>
      </c>
    </row>
    <row r="2706" spans="1:5" x14ac:dyDescent="0.25">
      <c r="A2706" t="s">
        <v>4702</v>
      </c>
      <c r="B2706" t="s">
        <v>4703</v>
      </c>
      <c r="C2706" t="str">
        <f>Tabla4[[#This Row],[NIT]]</f>
        <v>04090605520017</v>
      </c>
      <c r="D2706">
        <f t="shared" si="105"/>
        <v>14</v>
      </c>
      <c r="E2706" t="str">
        <f t="shared" si="106"/>
        <v>NIT</v>
      </c>
    </row>
    <row r="2707" spans="1:5" x14ac:dyDescent="0.25">
      <c r="A2707" t="s">
        <v>4704</v>
      </c>
      <c r="B2707" t="s">
        <v>4705</v>
      </c>
      <c r="C2707" t="str">
        <f>Tabla4[[#This Row],[NIT]]</f>
        <v>05030412590036</v>
      </c>
      <c r="D2707">
        <f t="shared" si="105"/>
        <v>14</v>
      </c>
      <c r="E2707" t="str">
        <f t="shared" si="106"/>
        <v>NIT</v>
      </c>
    </row>
    <row r="2708" spans="1:5" x14ac:dyDescent="0.25">
      <c r="A2708" t="s">
        <v>4706</v>
      </c>
      <c r="B2708" t="s">
        <v>4707</v>
      </c>
      <c r="C2708" t="str">
        <f>Tabla4[[#This Row],[NIT]]</f>
        <v>06141410021050</v>
      </c>
      <c r="D2708">
        <f t="shared" si="105"/>
        <v>14</v>
      </c>
      <c r="E2708" t="str">
        <f t="shared" si="106"/>
        <v>NIT</v>
      </c>
    </row>
    <row r="2709" spans="1:5" x14ac:dyDescent="0.25">
      <c r="A2709" t="s">
        <v>4708</v>
      </c>
      <c r="B2709" t="s">
        <v>4709</v>
      </c>
      <c r="C2709" t="str">
        <f>Tabla4[[#This Row],[NIT]]</f>
        <v>05012403061022</v>
      </c>
      <c r="D2709">
        <f t="shared" si="105"/>
        <v>14</v>
      </c>
      <c r="E2709" t="str">
        <f t="shared" si="106"/>
        <v>NIT</v>
      </c>
    </row>
    <row r="2710" spans="1:5" x14ac:dyDescent="0.25">
      <c r="A2710" t="s">
        <v>4710</v>
      </c>
      <c r="B2710" t="s">
        <v>4711</v>
      </c>
      <c r="C2710" t="str">
        <f>Tabla4[[#This Row],[NIT]]</f>
        <v>06140305971012</v>
      </c>
      <c r="D2710">
        <f t="shared" si="105"/>
        <v>14</v>
      </c>
      <c r="E2710" t="str">
        <f t="shared" si="106"/>
        <v>NIT</v>
      </c>
    </row>
    <row r="2711" spans="1:5" x14ac:dyDescent="0.25">
      <c r="A2711" t="s">
        <v>4712</v>
      </c>
      <c r="B2711" t="s">
        <v>4713</v>
      </c>
      <c r="C2711" t="str">
        <f>Tabla4[[#This Row],[NIT]]</f>
        <v>06143101071038</v>
      </c>
      <c r="D2711">
        <f t="shared" si="105"/>
        <v>14</v>
      </c>
      <c r="E2711" t="str">
        <f t="shared" si="106"/>
        <v>NIT</v>
      </c>
    </row>
    <row r="2712" spans="1:5" x14ac:dyDescent="0.25">
      <c r="A2712" t="s">
        <v>4714</v>
      </c>
      <c r="B2712" t="s">
        <v>4715</v>
      </c>
      <c r="C2712" t="str">
        <f>Tabla4[[#This Row],[NIT]]</f>
        <v>02103012390011</v>
      </c>
      <c r="D2712">
        <f t="shared" si="105"/>
        <v>14</v>
      </c>
      <c r="E2712" t="str">
        <f t="shared" si="106"/>
        <v>NIT</v>
      </c>
    </row>
    <row r="2713" spans="1:5" x14ac:dyDescent="0.25">
      <c r="A2713" t="s">
        <v>4716</v>
      </c>
      <c r="B2713" t="s">
        <v>4717</v>
      </c>
      <c r="C2713" t="str">
        <f>Tabla4[[#This Row],[NIT]]</f>
        <v>03110802791012</v>
      </c>
      <c r="D2713">
        <f t="shared" si="105"/>
        <v>14</v>
      </c>
      <c r="E2713" t="str">
        <f t="shared" si="106"/>
        <v>NIT</v>
      </c>
    </row>
    <row r="2714" spans="1:5" x14ac:dyDescent="0.25">
      <c r="A2714" t="s">
        <v>4718</v>
      </c>
      <c r="B2714" t="s">
        <v>4719</v>
      </c>
      <c r="C2714" t="str">
        <f>Tabla4[[#This Row],[NIT]]</f>
        <v>14082206670010</v>
      </c>
      <c r="D2714">
        <f t="shared" si="105"/>
        <v>14</v>
      </c>
      <c r="E2714" t="str">
        <f t="shared" si="106"/>
        <v>NIT</v>
      </c>
    </row>
    <row r="2715" spans="1:5" x14ac:dyDescent="0.25">
      <c r="A2715" t="s">
        <v>4720</v>
      </c>
      <c r="B2715" t="s">
        <v>4721</v>
      </c>
      <c r="C2715" t="str">
        <f>Tabla4[[#This Row],[NIT]]</f>
        <v>02041912350018</v>
      </c>
      <c r="D2715">
        <f t="shared" si="105"/>
        <v>14</v>
      </c>
      <c r="E2715" t="str">
        <f t="shared" si="106"/>
        <v>NIT</v>
      </c>
    </row>
    <row r="2716" spans="1:5" x14ac:dyDescent="0.25">
      <c r="A2716" t="s">
        <v>93</v>
      </c>
      <c r="B2716" t="s">
        <v>4722</v>
      </c>
      <c r="C2716" t="str">
        <f>Tabla4[[#This Row],[NIT]]</f>
        <v>02103008951013</v>
      </c>
      <c r="D2716">
        <f t="shared" si="105"/>
        <v>14</v>
      </c>
      <c r="E2716" t="str">
        <f t="shared" si="106"/>
        <v>NIT</v>
      </c>
    </row>
    <row r="2717" spans="1:5" x14ac:dyDescent="0.25">
      <c r="A2717" t="s">
        <v>4723</v>
      </c>
      <c r="B2717" t="s">
        <v>4724</v>
      </c>
      <c r="C2717" t="str">
        <f>Tabla4[[#This Row],[NIT]]</f>
        <v>06141411701047</v>
      </c>
      <c r="D2717">
        <f t="shared" si="105"/>
        <v>14</v>
      </c>
      <c r="E2717" t="str">
        <f t="shared" si="106"/>
        <v>NIT</v>
      </c>
    </row>
    <row r="2718" spans="1:5" x14ac:dyDescent="0.25">
      <c r="A2718" t="s">
        <v>4725</v>
      </c>
      <c r="B2718" t="s">
        <v>4726</v>
      </c>
      <c r="C2718" t="str">
        <f>Tabla4[[#This Row],[NIT]]</f>
        <v>03152611450014</v>
      </c>
      <c r="D2718">
        <f t="shared" si="105"/>
        <v>14</v>
      </c>
      <c r="E2718" t="str">
        <f t="shared" si="106"/>
        <v>NIT</v>
      </c>
    </row>
    <row r="2719" spans="1:5" x14ac:dyDescent="0.25">
      <c r="A2719" t="s">
        <v>4727</v>
      </c>
      <c r="B2719" t="s">
        <v>4728</v>
      </c>
      <c r="C2719" t="str">
        <f>Tabla4[[#This Row],[NIT]]</f>
        <v>06141808051014</v>
      </c>
      <c r="D2719">
        <f t="shared" si="105"/>
        <v>14</v>
      </c>
      <c r="E2719" t="str">
        <f t="shared" si="106"/>
        <v>NIT</v>
      </c>
    </row>
    <row r="2720" spans="1:5" x14ac:dyDescent="0.25">
      <c r="A2720" t="s">
        <v>37</v>
      </c>
      <c r="B2720" t="s">
        <v>4729</v>
      </c>
      <c r="C2720" t="str">
        <f>Tabla4[[#This Row],[NIT]]</f>
        <v>06142706881019</v>
      </c>
      <c r="D2720">
        <f t="shared" si="105"/>
        <v>14</v>
      </c>
      <c r="E2720" t="str">
        <f t="shared" si="106"/>
        <v>NIT</v>
      </c>
    </row>
    <row r="2721" spans="1:5" x14ac:dyDescent="0.25">
      <c r="A2721" t="s">
        <v>4730</v>
      </c>
      <c r="B2721" t="s">
        <v>4731</v>
      </c>
      <c r="C2721" t="str">
        <f>Tabla4[[#This Row],[NIT]]</f>
        <v>94831608510012</v>
      </c>
      <c r="D2721">
        <f t="shared" si="105"/>
        <v>14</v>
      </c>
      <c r="E2721" t="str">
        <f t="shared" si="106"/>
        <v>NIT</v>
      </c>
    </row>
    <row r="2722" spans="1:5" x14ac:dyDescent="0.25">
      <c r="A2722" t="s">
        <v>4732</v>
      </c>
      <c r="B2722" t="s">
        <v>4733</v>
      </c>
      <c r="C2722" t="str">
        <f>Tabla4[[#This Row],[NIT]]</f>
        <v>06141610071052</v>
      </c>
      <c r="D2722">
        <f t="shared" si="105"/>
        <v>14</v>
      </c>
      <c r="E2722" t="str">
        <f t="shared" si="106"/>
        <v>NIT</v>
      </c>
    </row>
    <row r="2723" spans="1:5" x14ac:dyDescent="0.25">
      <c r="A2723" t="s">
        <v>1527</v>
      </c>
      <c r="B2723" t="s">
        <v>4734</v>
      </c>
      <c r="C2723" t="str">
        <f>Tabla4[[#This Row],[NIT]]</f>
        <v>06140706911055</v>
      </c>
      <c r="D2723">
        <f t="shared" si="105"/>
        <v>14</v>
      </c>
      <c r="E2723" t="str">
        <f t="shared" si="106"/>
        <v>NIT</v>
      </c>
    </row>
    <row r="2724" spans="1:5" x14ac:dyDescent="0.25">
      <c r="A2724" t="s">
        <v>4735</v>
      </c>
      <c r="B2724" t="s">
        <v>4736</v>
      </c>
      <c r="C2724" t="str">
        <f>Tabla4[[#This Row],[NIT]]</f>
        <v>14122611801018</v>
      </c>
      <c r="D2724">
        <f t="shared" si="105"/>
        <v>14</v>
      </c>
      <c r="E2724" t="str">
        <f t="shared" si="106"/>
        <v>NIT</v>
      </c>
    </row>
    <row r="2725" spans="1:5" x14ac:dyDescent="0.25">
      <c r="A2725" t="s">
        <v>4737</v>
      </c>
      <c r="B2725" t="s">
        <v>4738</v>
      </c>
      <c r="C2725" t="str">
        <f>Tabla4[[#This Row],[NIT]]</f>
        <v>06141605021020</v>
      </c>
      <c r="D2725">
        <f t="shared" si="105"/>
        <v>14</v>
      </c>
      <c r="E2725" t="str">
        <f t="shared" si="106"/>
        <v>NIT</v>
      </c>
    </row>
    <row r="2726" spans="1:5" x14ac:dyDescent="0.25">
      <c r="A2726" t="s">
        <v>4739</v>
      </c>
      <c r="B2726" t="s">
        <v>4740</v>
      </c>
      <c r="C2726" t="str">
        <f>Tabla4[[#This Row],[NIT]]</f>
        <v>05111405041019</v>
      </c>
      <c r="D2726">
        <f t="shared" si="105"/>
        <v>14</v>
      </c>
      <c r="E2726" t="str">
        <f t="shared" si="106"/>
        <v>NIT</v>
      </c>
    </row>
    <row r="2727" spans="1:5" x14ac:dyDescent="0.25">
      <c r="A2727" t="s">
        <v>4741</v>
      </c>
      <c r="B2727" t="s">
        <v>4742</v>
      </c>
      <c r="C2727" t="str">
        <f>Tabla4[[#This Row],[NIT]]</f>
        <v>06140606850055</v>
      </c>
      <c r="D2727">
        <f t="shared" si="105"/>
        <v>14</v>
      </c>
      <c r="E2727" t="str">
        <f t="shared" si="106"/>
        <v>NIT</v>
      </c>
    </row>
    <row r="2728" spans="1:5" x14ac:dyDescent="0.25">
      <c r="A2728" t="s">
        <v>4743</v>
      </c>
      <c r="B2728" t="s">
        <v>4744</v>
      </c>
      <c r="C2728" t="str">
        <f>Tabla4[[#This Row],[NIT]]</f>
        <v>06140407011030</v>
      </c>
      <c r="D2728">
        <f t="shared" si="105"/>
        <v>14</v>
      </c>
      <c r="E2728" t="str">
        <f t="shared" si="106"/>
        <v>NIT</v>
      </c>
    </row>
    <row r="2729" spans="1:5" x14ac:dyDescent="0.25">
      <c r="A2729" t="s">
        <v>4745</v>
      </c>
      <c r="B2729" t="s">
        <v>4746</v>
      </c>
      <c r="C2729" t="str">
        <f>Tabla4[[#This Row],[NIT]]</f>
        <v>06141211071049</v>
      </c>
      <c r="D2729">
        <f t="shared" si="105"/>
        <v>14</v>
      </c>
      <c r="E2729" t="str">
        <f t="shared" si="106"/>
        <v>NIT</v>
      </c>
    </row>
    <row r="2730" spans="1:5" x14ac:dyDescent="0.25">
      <c r="A2730" t="s">
        <v>4747</v>
      </c>
      <c r="B2730" t="s">
        <v>4748</v>
      </c>
      <c r="C2730" t="str">
        <f>Tabla4[[#This Row],[NIT]]</f>
        <v>06142409631100</v>
      </c>
      <c r="D2730">
        <f t="shared" si="105"/>
        <v>14</v>
      </c>
      <c r="E2730" t="str">
        <f t="shared" si="106"/>
        <v>NIT</v>
      </c>
    </row>
    <row r="2731" spans="1:5" x14ac:dyDescent="0.25">
      <c r="A2731" t="s">
        <v>4749</v>
      </c>
      <c r="B2731" t="s">
        <v>4750</v>
      </c>
      <c r="C2731" t="str">
        <f>Tabla4[[#This Row],[NIT]]</f>
        <v>05112306091019</v>
      </c>
      <c r="D2731">
        <f t="shared" si="105"/>
        <v>14</v>
      </c>
      <c r="E2731" t="str">
        <f t="shared" si="106"/>
        <v>NIT</v>
      </c>
    </row>
    <row r="2732" spans="1:5" x14ac:dyDescent="0.25">
      <c r="A2732" t="s">
        <v>4751</v>
      </c>
      <c r="B2732" t="s">
        <v>4752</v>
      </c>
      <c r="C2732" t="str">
        <f>Tabla4[[#This Row],[NIT]]</f>
        <v>06141004961026</v>
      </c>
      <c r="D2732">
        <f t="shared" ref="D2732:D2795" si="107">LEN(C2732)</f>
        <v>14</v>
      </c>
      <c r="E2732" t="str">
        <f t="shared" si="106"/>
        <v>NIT</v>
      </c>
    </row>
    <row r="2733" spans="1:5" x14ac:dyDescent="0.25">
      <c r="A2733" t="s">
        <v>4753</v>
      </c>
      <c r="B2733" t="s">
        <v>4754</v>
      </c>
      <c r="C2733" t="str">
        <f>Tabla4[[#This Row],[NIT]]</f>
        <v>06142402780050</v>
      </c>
      <c r="D2733">
        <f t="shared" si="107"/>
        <v>14</v>
      </c>
      <c r="E2733" t="str">
        <f t="shared" ref="E2733:E2796" si="108">IF(D2733=14,"NIT",IF(D2733=9,"DUI"," "))</f>
        <v>NIT</v>
      </c>
    </row>
    <row r="2734" spans="1:5" x14ac:dyDescent="0.25">
      <c r="A2734" t="s">
        <v>4755</v>
      </c>
      <c r="B2734" t="s">
        <v>4756</v>
      </c>
      <c r="C2734" t="str">
        <f>Tabla4[[#This Row],[NIT]]</f>
        <v>06142207921026</v>
      </c>
      <c r="D2734">
        <f t="shared" si="107"/>
        <v>14</v>
      </c>
      <c r="E2734" t="str">
        <f t="shared" si="108"/>
        <v>NIT</v>
      </c>
    </row>
    <row r="2735" spans="1:5" x14ac:dyDescent="0.25">
      <c r="A2735" t="s">
        <v>4757</v>
      </c>
      <c r="B2735" t="s">
        <v>4758</v>
      </c>
      <c r="C2735" t="str">
        <f>Tabla4[[#This Row],[NIT]]</f>
        <v>05111803981013</v>
      </c>
      <c r="D2735">
        <f t="shared" si="107"/>
        <v>14</v>
      </c>
      <c r="E2735" t="str">
        <f t="shared" si="108"/>
        <v>NIT</v>
      </c>
    </row>
    <row r="2736" spans="1:5" x14ac:dyDescent="0.25">
      <c r="A2736" t="s">
        <v>4759</v>
      </c>
      <c r="B2736" t="s">
        <v>4760</v>
      </c>
      <c r="C2736" t="str">
        <f>Tabla4[[#This Row],[NIT]]</f>
        <v>06142708971015</v>
      </c>
      <c r="D2736">
        <f t="shared" si="107"/>
        <v>14</v>
      </c>
      <c r="E2736" t="str">
        <f t="shared" si="108"/>
        <v>NIT</v>
      </c>
    </row>
    <row r="2737" spans="1:5" x14ac:dyDescent="0.25">
      <c r="A2737" t="s">
        <v>4761</v>
      </c>
      <c r="B2737" t="s">
        <v>4762</v>
      </c>
      <c r="C2737" t="str">
        <f>Tabla4[[#This Row],[NIT]]</f>
        <v>06140207971020</v>
      </c>
      <c r="D2737">
        <f t="shared" si="107"/>
        <v>14</v>
      </c>
      <c r="E2737" t="str">
        <f t="shared" si="108"/>
        <v>NIT</v>
      </c>
    </row>
    <row r="2738" spans="1:5" x14ac:dyDescent="0.25">
      <c r="A2738" t="s">
        <v>4763</v>
      </c>
      <c r="B2738" t="s">
        <v>4764</v>
      </c>
      <c r="C2738" t="str">
        <f>Tabla4[[#This Row],[NIT]]</f>
        <v>06142002971020</v>
      </c>
      <c r="D2738">
        <f t="shared" si="107"/>
        <v>14</v>
      </c>
      <c r="E2738" t="str">
        <f t="shared" si="108"/>
        <v>NIT</v>
      </c>
    </row>
    <row r="2739" spans="1:5" x14ac:dyDescent="0.25">
      <c r="A2739" t="s">
        <v>4765</v>
      </c>
      <c r="B2739" t="s">
        <v>4766</v>
      </c>
      <c r="C2739" t="str">
        <f>Tabla4[[#This Row],[NIT]]</f>
        <v>06142501880045</v>
      </c>
      <c r="D2739">
        <f t="shared" si="107"/>
        <v>14</v>
      </c>
      <c r="E2739" t="str">
        <f t="shared" si="108"/>
        <v>NIT</v>
      </c>
    </row>
    <row r="2740" spans="1:5" x14ac:dyDescent="0.25">
      <c r="A2740" t="s">
        <v>4767</v>
      </c>
      <c r="B2740" t="s">
        <v>4768</v>
      </c>
      <c r="C2740" t="str">
        <f>Tabla4[[#This Row],[NIT]]</f>
        <v>06143003981131</v>
      </c>
      <c r="D2740">
        <f t="shared" si="107"/>
        <v>14</v>
      </c>
      <c r="E2740" t="str">
        <f t="shared" si="108"/>
        <v>NIT</v>
      </c>
    </row>
    <row r="2741" spans="1:5" x14ac:dyDescent="0.25">
      <c r="A2741" t="s">
        <v>4769</v>
      </c>
      <c r="B2741" t="s">
        <v>4770</v>
      </c>
      <c r="C2741" t="str">
        <f>Tabla4[[#This Row],[NIT]]</f>
        <v>06142403061051</v>
      </c>
      <c r="D2741">
        <f t="shared" si="107"/>
        <v>14</v>
      </c>
      <c r="E2741" t="str">
        <f t="shared" si="108"/>
        <v>NIT</v>
      </c>
    </row>
    <row r="2742" spans="1:5" x14ac:dyDescent="0.25">
      <c r="A2742" t="s">
        <v>4771</v>
      </c>
      <c r="B2742" t="s">
        <v>4772</v>
      </c>
      <c r="C2742" t="str">
        <f>Tabla4[[#This Row],[NIT]]</f>
        <v>06141805951022</v>
      </c>
      <c r="D2742">
        <f t="shared" si="107"/>
        <v>14</v>
      </c>
      <c r="E2742" t="str">
        <f t="shared" si="108"/>
        <v>NIT</v>
      </c>
    </row>
    <row r="2743" spans="1:5" x14ac:dyDescent="0.25">
      <c r="A2743" t="s">
        <v>4773</v>
      </c>
      <c r="B2743" t="s">
        <v>4774</v>
      </c>
      <c r="C2743" t="str">
        <f>Tabla4[[#This Row],[NIT]]</f>
        <v>06143107921025</v>
      </c>
      <c r="D2743">
        <f t="shared" si="107"/>
        <v>14</v>
      </c>
      <c r="E2743" t="str">
        <f t="shared" si="108"/>
        <v>NIT</v>
      </c>
    </row>
    <row r="2744" spans="1:5" x14ac:dyDescent="0.25">
      <c r="A2744" t="s">
        <v>4775</v>
      </c>
      <c r="B2744" t="s">
        <v>4776</v>
      </c>
      <c r="C2744" t="str">
        <f>Tabla4[[#This Row],[NIT]]</f>
        <v>06141503881017</v>
      </c>
      <c r="D2744">
        <f t="shared" si="107"/>
        <v>14</v>
      </c>
      <c r="E2744" t="str">
        <f t="shared" si="108"/>
        <v>NIT</v>
      </c>
    </row>
    <row r="2745" spans="1:5" x14ac:dyDescent="0.25">
      <c r="A2745" t="s">
        <v>4777</v>
      </c>
      <c r="B2745" t="s">
        <v>4778</v>
      </c>
      <c r="C2745" t="str">
        <f>Tabla4[[#This Row],[NIT]]</f>
        <v>01010101610016</v>
      </c>
      <c r="D2745">
        <f t="shared" si="107"/>
        <v>14</v>
      </c>
      <c r="E2745" t="str">
        <f t="shared" si="108"/>
        <v>NIT</v>
      </c>
    </row>
    <row r="2746" spans="1:5" x14ac:dyDescent="0.25">
      <c r="A2746" t="s">
        <v>4779</v>
      </c>
      <c r="B2746" t="s">
        <v>4780</v>
      </c>
      <c r="C2746" t="str">
        <f>Tabla4[[#This Row],[NIT]]</f>
        <v>11082212661013</v>
      </c>
      <c r="D2746">
        <f t="shared" si="107"/>
        <v>14</v>
      </c>
      <c r="E2746" t="str">
        <f t="shared" si="108"/>
        <v>NIT</v>
      </c>
    </row>
    <row r="2747" spans="1:5" x14ac:dyDescent="0.25">
      <c r="A2747" t="s">
        <v>4781</v>
      </c>
      <c r="B2747" t="s">
        <v>4782</v>
      </c>
      <c r="C2747" t="str">
        <f>Tabla4[[#This Row],[NIT]]</f>
        <v>94832403661019</v>
      </c>
      <c r="D2747">
        <f t="shared" si="107"/>
        <v>14</v>
      </c>
      <c r="E2747" t="str">
        <f t="shared" si="108"/>
        <v>NIT</v>
      </c>
    </row>
    <row r="2748" spans="1:5" x14ac:dyDescent="0.25">
      <c r="A2748" t="s">
        <v>4783</v>
      </c>
      <c r="B2748" t="s">
        <v>4784</v>
      </c>
      <c r="C2748" t="str">
        <f>Tabla4[[#This Row],[NIT]]</f>
        <v>02101508921010</v>
      </c>
      <c r="D2748">
        <f t="shared" si="107"/>
        <v>14</v>
      </c>
      <c r="E2748" t="str">
        <f t="shared" si="108"/>
        <v>NIT</v>
      </c>
    </row>
    <row r="2749" spans="1:5" x14ac:dyDescent="0.25">
      <c r="A2749" t="s">
        <v>4785</v>
      </c>
      <c r="B2749" t="s">
        <v>4786</v>
      </c>
      <c r="C2749" t="str">
        <f>Tabla4[[#This Row],[NIT]]</f>
        <v>06141302951017</v>
      </c>
      <c r="D2749">
        <f t="shared" si="107"/>
        <v>14</v>
      </c>
      <c r="E2749" t="str">
        <f t="shared" si="108"/>
        <v>NIT</v>
      </c>
    </row>
    <row r="2750" spans="1:5" x14ac:dyDescent="0.25">
      <c r="A2750" t="s">
        <v>1420</v>
      </c>
      <c r="B2750" t="s">
        <v>4787</v>
      </c>
      <c r="C2750" t="str">
        <f>Tabla4[[#This Row],[NIT]]</f>
        <v>06143007941037</v>
      </c>
      <c r="D2750">
        <f t="shared" si="107"/>
        <v>14</v>
      </c>
      <c r="E2750" t="str">
        <f t="shared" si="108"/>
        <v>NIT</v>
      </c>
    </row>
    <row r="2751" spans="1:5" x14ac:dyDescent="0.25">
      <c r="A2751" t="s">
        <v>4788</v>
      </c>
      <c r="B2751" t="s">
        <v>4789</v>
      </c>
      <c r="C2751" t="str">
        <f>Tabla4[[#This Row],[NIT]]</f>
        <v>06141101931018</v>
      </c>
      <c r="D2751">
        <f t="shared" si="107"/>
        <v>14</v>
      </c>
      <c r="E2751" t="str">
        <f t="shared" si="108"/>
        <v>NIT</v>
      </c>
    </row>
    <row r="2752" spans="1:5" x14ac:dyDescent="0.25">
      <c r="A2752" t="s">
        <v>4790</v>
      </c>
      <c r="B2752" t="s">
        <v>4791</v>
      </c>
      <c r="C2752" t="str">
        <f>Tabla4[[#This Row],[NIT]]</f>
        <v>06140109150020</v>
      </c>
      <c r="D2752">
        <f t="shared" si="107"/>
        <v>14</v>
      </c>
      <c r="E2752" t="str">
        <f t="shared" si="108"/>
        <v>NIT</v>
      </c>
    </row>
    <row r="2753" spans="1:5" x14ac:dyDescent="0.25">
      <c r="A2753" t="s">
        <v>4792</v>
      </c>
      <c r="B2753" t="s">
        <v>4793</v>
      </c>
      <c r="C2753" t="str">
        <f>Tabla4[[#This Row],[NIT]]</f>
        <v>06140103380099</v>
      </c>
      <c r="D2753">
        <f t="shared" si="107"/>
        <v>14</v>
      </c>
      <c r="E2753" t="str">
        <f t="shared" si="108"/>
        <v>NIT</v>
      </c>
    </row>
    <row r="2754" spans="1:5" x14ac:dyDescent="0.25">
      <c r="A2754" t="s">
        <v>4794</v>
      </c>
      <c r="B2754" t="s">
        <v>4795</v>
      </c>
      <c r="C2754" t="str">
        <f>Tabla4[[#This Row],[NIT]]</f>
        <v>12171008051016</v>
      </c>
      <c r="D2754">
        <f t="shared" si="107"/>
        <v>14</v>
      </c>
      <c r="E2754" t="str">
        <f t="shared" si="108"/>
        <v>NIT</v>
      </c>
    </row>
    <row r="2755" spans="1:5" x14ac:dyDescent="0.25">
      <c r="A2755" t="s">
        <v>4796</v>
      </c>
      <c r="B2755" t="s">
        <v>4797</v>
      </c>
      <c r="C2755" t="str">
        <f>Tabla4[[#This Row],[NIT]]</f>
        <v>05111008051016</v>
      </c>
      <c r="D2755">
        <f t="shared" si="107"/>
        <v>14</v>
      </c>
      <c r="E2755" t="str">
        <f t="shared" si="108"/>
        <v>NIT</v>
      </c>
    </row>
    <row r="2756" spans="1:5" x14ac:dyDescent="0.25">
      <c r="A2756" t="s">
        <v>4798</v>
      </c>
      <c r="B2756" t="s">
        <v>4799</v>
      </c>
      <c r="C2756" t="str">
        <f>Tabla4[[#This Row],[NIT]]</f>
        <v>06141008051091</v>
      </c>
      <c r="D2756">
        <f t="shared" si="107"/>
        <v>14</v>
      </c>
      <c r="E2756" t="str">
        <f t="shared" si="108"/>
        <v>NIT</v>
      </c>
    </row>
    <row r="2757" spans="1:5" x14ac:dyDescent="0.25">
      <c r="A2757" t="s">
        <v>4800</v>
      </c>
      <c r="B2757" t="s">
        <v>4801</v>
      </c>
      <c r="C2757" t="str">
        <f>Tabla4[[#This Row],[NIT]]</f>
        <v>06141201071075</v>
      </c>
      <c r="D2757">
        <f t="shared" si="107"/>
        <v>14</v>
      </c>
      <c r="E2757" t="str">
        <f t="shared" si="108"/>
        <v>NIT</v>
      </c>
    </row>
    <row r="2758" spans="1:5" x14ac:dyDescent="0.25">
      <c r="A2758" t="s">
        <v>4802</v>
      </c>
      <c r="B2758" t="s">
        <v>4803</v>
      </c>
      <c r="C2758" t="str">
        <f>Tabla4[[#This Row],[NIT]]</f>
        <v>09060712951015</v>
      </c>
      <c r="D2758">
        <f t="shared" si="107"/>
        <v>14</v>
      </c>
      <c r="E2758" t="str">
        <f t="shared" si="108"/>
        <v>NIT</v>
      </c>
    </row>
    <row r="2759" spans="1:5" x14ac:dyDescent="0.25">
      <c r="A2759" t="s">
        <v>4804</v>
      </c>
      <c r="B2759" t="s">
        <v>4805</v>
      </c>
      <c r="C2759" t="str">
        <f>Tabla4[[#This Row],[NIT]]</f>
        <v>06140102140019</v>
      </c>
      <c r="D2759">
        <f t="shared" si="107"/>
        <v>14</v>
      </c>
      <c r="E2759" t="str">
        <f t="shared" si="108"/>
        <v>NIT</v>
      </c>
    </row>
    <row r="2760" spans="1:5" x14ac:dyDescent="0.25">
      <c r="A2760" t="s">
        <v>4806</v>
      </c>
      <c r="B2760" t="s">
        <v>4807</v>
      </c>
      <c r="C2760" t="str">
        <f>Tabla4[[#This Row],[NIT]]</f>
        <v>06140101320087</v>
      </c>
      <c r="D2760">
        <f t="shared" si="107"/>
        <v>14</v>
      </c>
      <c r="E2760" t="str">
        <f t="shared" si="108"/>
        <v>NIT</v>
      </c>
    </row>
    <row r="2761" spans="1:5" x14ac:dyDescent="0.25">
      <c r="A2761" t="s">
        <v>4808</v>
      </c>
      <c r="B2761" t="s">
        <v>4809</v>
      </c>
      <c r="C2761" t="str">
        <f>Tabla4[[#This Row],[NIT]]</f>
        <v>06170103310012</v>
      </c>
      <c r="D2761">
        <f t="shared" si="107"/>
        <v>14</v>
      </c>
      <c r="E2761" t="str">
        <f t="shared" si="108"/>
        <v>NIT</v>
      </c>
    </row>
    <row r="2762" spans="1:5" x14ac:dyDescent="0.25">
      <c r="A2762" t="s">
        <v>4810</v>
      </c>
      <c r="B2762" t="s">
        <v>4811</v>
      </c>
      <c r="C2762" t="str">
        <f>Tabla4[[#This Row],[NIT]]</f>
        <v>06142201081069</v>
      </c>
      <c r="D2762">
        <f t="shared" si="107"/>
        <v>14</v>
      </c>
      <c r="E2762" t="str">
        <f t="shared" si="108"/>
        <v>NIT</v>
      </c>
    </row>
    <row r="2763" spans="1:5" x14ac:dyDescent="0.25">
      <c r="A2763" t="s">
        <v>4812</v>
      </c>
      <c r="B2763" t="s">
        <v>4813</v>
      </c>
      <c r="C2763" t="str">
        <f>Tabla4[[#This Row],[NIT]]</f>
        <v>10101008051010</v>
      </c>
      <c r="D2763">
        <f t="shared" si="107"/>
        <v>14</v>
      </c>
      <c r="E2763" t="str">
        <f t="shared" si="108"/>
        <v>NIT</v>
      </c>
    </row>
    <row r="2764" spans="1:5" x14ac:dyDescent="0.25">
      <c r="A2764" t="s">
        <v>4814</v>
      </c>
      <c r="B2764" t="s">
        <v>4815</v>
      </c>
      <c r="C2764" t="str">
        <f>Tabla4[[#This Row],[NIT]]</f>
        <v>02101008051010</v>
      </c>
      <c r="D2764">
        <f t="shared" si="107"/>
        <v>14</v>
      </c>
      <c r="E2764" t="str">
        <f t="shared" si="108"/>
        <v>NIT</v>
      </c>
    </row>
    <row r="2765" spans="1:5" x14ac:dyDescent="0.25">
      <c r="A2765" t="s">
        <v>4816</v>
      </c>
      <c r="B2765" t="s">
        <v>4817</v>
      </c>
      <c r="C2765" t="str">
        <f>Tabla4[[#This Row],[NIT]]</f>
        <v>06141905810017</v>
      </c>
      <c r="D2765">
        <f t="shared" si="107"/>
        <v>14</v>
      </c>
      <c r="E2765" t="str">
        <f t="shared" si="108"/>
        <v>NIT</v>
      </c>
    </row>
    <row r="2766" spans="1:5" x14ac:dyDescent="0.25">
      <c r="A2766" t="s">
        <v>4818</v>
      </c>
      <c r="B2766" t="s">
        <v>4819</v>
      </c>
      <c r="C2766" t="str">
        <f>Tabla4[[#This Row],[NIT]]</f>
        <v>06142811911039</v>
      </c>
      <c r="D2766">
        <f t="shared" si="107"/>
        <v>14</v>
      </c>
      <c r="E2766" t="str">
        <f t="shared" si="108"/>
        <v>NIT</v>
      </c>
    </row>
    <row r="2767" spans="1:5" x14ac:dyDescent="0.25">
      <c r="A2767" t="s">
        <v>4820</v>
      </c>
      <c r="B2767" t="s">
        <v>4821</v>
      </c>
      <c r="C2767" t="str">
        <f>Tabla4[[#This Row],[NIT]]</f>
        <v>06141906840029</v>
      </c>
      <c r="D2767">
        <f t="shared" si="107"/>
        <v>14</v>
      </c>
      <c r="E2767" t="str">
        <f t="shared" si="108"/>
        <v>NIT</v>
      </c>
    </row>
    <row r="2768" spans="1:5" x14ac:dyDescent="0.25">
      <c r="A2768" t="s">
        <v>4822</v>
      </c>
      <c r="B2768" t="s">
        <v>4823</v>
      </c>
      <c r="C2768" t="str">
        <f>Tabla4[[#This Row],[NIT]]</f>
        <v>06141103981047</v>
      </c>
      <c r="D2768">
        <f t="shared" si="107"/>
        <v>14</v>
      </c>
      <c r="E2768" t="str">
        <f t="shared" si="108"/>
        <v>NIT</v>
      </c>
    </row>
    <row r="2769" spans="1:5" x14ac:dyDescent="0.25">
      <c r="A2769" t="s">
        <v>4824</v>
      </c>
      <c r="B2769" t="s">
        <v>4825</v>
      </c>
      <c r="C2769" t="str">
        <f>Tabla4[[#This Row],[NIT]]</f>
        <v>06142212881032</v>
      </c>
      <c r="D2769">
        <f t="shared" si="107"/>
        <v>14</v>
      </c>
      <c r="E2769" t="str">
        <f t="shared" si="108"/>
        <v>NIT</v>
      </c>
    </row>
    <row r="2770" spans="1:5" x14ac:dyDescent="0.25">
      <c r="A2770" t="s">
        <v>4826</v>
      </c>
      <c r="B2770" t="s">
        <v>4827</v>
      </c>
      <c r="C2770" t="str">
        <f>Tabla4[[#This Row],[NIT]]</f>
        <v>06141306780010</v>
      </c>
      <c r="D2770">
        <f t="shared" si="107"/>
        <v>14</v>
      </c>
      <c r="E2770" t="str">
        <f t="shared" si="108"/>
        <v>NIT</v>
      </c>
    </row>
    <row r="2771" spans="1:5" x14ac:dyDescent="0.25">
      <c r="A2771" t="s">
        <v>4828</v>
      </c>
      <c r="B2771" t="s">
        <v>4829</v>
      </c>
      <c r="C2771" t="str">
        <f>Tabla4[[#This Row],[NIT]]</f>
        <v>06140701820010</v>
      </c>
      <c r="D2771">
        <f t="shared" si="107"/>
        <v>14</v>
      </c>
      <c r="E2771" t="str">
        <f t="shared" si="108"/>
        <v>NIT</v>
      </c>
    </row>
    <row r="2772" spans="1:5" x14ac:dyDescent="0.25">
      <c r="A2772" t="s">
        <v>4830</v>
      </c>
      <c r="B2772" t="s">
        <v>4831</v>
      </c>
      <c r="C2772" t="str">
        <f>Tabla4[[#This Row],[NIT]]</f>
        <v>06142302061077</v>
      </c>
      <c r="D2772">
        <f t="shared" si="107"/>
        <v>14</v>
      </c>
      <c r="E2772" t="str">
        <f t="shared" si="108"/>
        <v>NIT</v>
      </c>
    </row>
    <row r="2773" spans="1:5" x14ac:dyDescent="0.25">
      <c r="A2773" t="s">
        <v>4832</v>
      </c>
      <c r="B2773" t="s">
        <v>4833</v>
      </c>
      <c r="C2773" t="str">
        <f>Tabla4[[#This Row],[NIT]]</f>
        <v>06141609870027</v>
      </c>
      <c r="D2773">
        <f t="shared" si="107"/>
        <v>14</v>
      </c>
      <c r="E2773" t="str">
        <f t="shared" si="108"/>
        <v>NIT</v>
      </c>
    </row>
    <row r="2774" spans="1:5" x14ac:dyDescent="0.25">
      <c r="A2774" t="s">
        <v>4834</v>
      </c>
      <c r="B2774" t="s">
        <v>4835</v>
      </c>
      <c r="C2774" t="str">
        <f>Tabla4[[#This Row],[NIT]]</f>
        <v>06142105991100</v>
      </c>
      <c r="D2774">
        <f t="shared" si="107"/>
        <v>14</v>
      </c>
      <c r="E2774" t="str">
        <f t="shared" si="108"/>
        <v>NIT</v>
      </c>
    </row>
    <row r="2775" spans="1:5" x14ac:dyDescent="0.25">
      <c r="A2775" t="s">
        <v>4836</v>
      </c>
      <c r="B2775" t="s">
        <v>4837</v>
      </c>
      <c r="C2775" t="str">
        <f>Tabla4[[#This Row],[NIT]]</f>
        <v>06140902051080</v>
      </c>
      <c r="D2775">
        <f t="shared" si="107"/>
        <v>14</v>
      </c>
      <c r="E2775" t="str">
        <f t="shared" si="108"/>
        <v>NIT</v>
      </c>
    </row>
    <row r="2776" spans="1:5" x14ac:dyDescent="0.25">
      <c r="A2776" t="s">
        <v>4838</v>
      </c>
      <c r="B2776" t="s">
        <v>4839</v>
      </c>
      <c r="C2776" t="str">
        <f>Tabla4[[#This Row],[NIT]]</f>
        <v>06142010081026</v>
      </c>
      <c r="D2776">
        <f t="shared" si="107"/>
        <v>14</v>
      </c>
      <c r="E2776" t="str">
        <f t="shared" si="108"/>
        <v>NIT</v>
      </c>
    </row>
    <row r="2777" spans="1:5" x14ac:dyDescent="0.25">
      <c r="A2777" t="s">
        <v>4840</v>
      </c>
      <c r="B2777" t="s">
        <v>4841</v>
      </c>
      <c r="C2777" t="str">
        <f>Tabla4[[#This Row],[NIT]]</f>
        <v>06140210961028</v>
      </c>
      <c r="D2777">
        <f t="shared" si="107"/>
        <v>14</v>
      </c>
      <c r="E2777" t="str">
        <f t="shared" si="108"/>
        <v>NIT</v>
      </c>
    </row>
    <row r="2778" spans="1:5" x14ac:dyDescent="0.25">
      <c r="A2778" t="s">
        <v>1508</v>
      </c>
      <c r="B2778" t="s">
        <v>4842</v>
      </c>
      <c r="C2778" t="str">
        <f>Tabla4[[#This Row],[NIT]]</f>
        <v>06142210971018</v>
      </c>
      <c r="D2778">
        <f t="shared" si="107"/>
        <v>14</v>
      </c>
      <c r="E2778" t="str">
        <f t="shared" si="108"/>
        <v>NIT</v>
      </c>
    </row>
    <row r="2779" spans="1:5" x14ac:dyDescent="0.25">
      <c r="A2779" t="s">
        <v>4843</v>
      </c>
      <c r="B2779" t="s">
        <v>4844</v>
      </c>
      <c r="C2779" t="str">
        <f>Tabla4[[#This Row],[NIT]]</f>
        <v>06140806041090</v>
      </c>
      <c r="D2779">
        <f t="shared" si="107"/>
        <v>14</v>
      </c>
      <c r="E2779" t="str">
        <f t="shared" si="108"/>
        <v>NIT</v>
      </c>
    </row>
    <row r="2780" spans="1:5" x14ac:dyDescent="0.25">
      <c r="A2780" t="s">
        <v>4845</v>
      </c>
      <c r="B2780" t="s">
        <v>4846</v>
      </c>
      <c r="C2780" t="str">
        <f>Tabla4[[#This Row],[NIT]]</f>
        <v>06141109971035</v>
      </c>
      <c r="D2780">
        <f t="shared" si="107"/>
        <v>14</v>
      </c>
      <c r="E2780" t="str">
        <f t="shared" si="108"/>
        <v>NIT</v>
      </c>
    </row>
    <row r="2781" spans="1:5" x14ac:dyDescent="0.25">
      <c r="A2781" t="s">
        <v>4847</v>
      </c>
      <c r="B2781" t="s">
        <v>4848</v>
      </c>
      <c r="C2781" t="str">
        <f>Tabla4[[#This Row],[NIT]]</f>
        <v>06141904061047</v>
      </c>
      <c r="D2781">
        <f t="shared" si="107"/>
        <v>14</v>
      </c>
      <c r="E2781" t="str">
        <f t="shared" si="108"/>
        <v>NIT</v>
      </c>
    </row>
    <row r="2782" spans="1:5" x14ac:dyDescent="0.25">
      <c r="A2782" t="s">
        <v>4849</v>
      </c>
      <c r="B2782" t="s">
        <v>4850</v>
      </c>
      <c r="C2782" t="str">
        <f>Tabla4[[#This Row],[NIT]]</f>
        <v>06141601091032</v>
      </c>
      <c r="D2782">
        <f t="shared" si="107"/>
        <v>14</v>
      </c>
      <c r="E2782" t="str">
        <f t="shared" si="108"/>
        <v>NIT</v>
      </c>
    </row>
    <row r="2783" spans="1:5" x14ac:dyDescent="0.25">
      <c r="A2783" t="s">
        <v>4851</v>
      </c>
      <c r="B2783" t="s">
        <v>4852</v>
      </c>
      <c r="C2783" t="str">
        <f>Tabla4[[#This Row],[NIT]]</f>
        <v>06140912931046</v>
      </c>
      <c r="D2783">
        <f t="shared" si="107"/>
        <v>14</v>
      </c>
      <c r="E2783" t="str">
        <f t="shared" si="108"/>
        <v>NIT</v>
      </c>
    </row>
    <row r="2784" spans="1:5" x14ac:dyDescent="0.25">
      <c r="A2784" t="s">
        <v>4853</v>
      </c>
      <c r="B2784" t="s">
        <v>4854</v>
      </c>
      <c r="C2784" t="str">
        <f>Tabla4[[#This Row],[NIT]]</f>
        <v>06142202001042</v>
      </c>
      <c r="D2784">
        <f t="shared" si="107"/>
        <v>14</v>
      </c>
      <c r="E2784" t="str">
        <f t="shared" si="108"/>
        <v>NIT</v>
      </c>
    </row>
    <row r="2785" spans="1:5" x14ac:dyDescent="0.25">
      <c r="A2785" t="s">
        <v>4855</v>
      </c>
      <c r="B2785" t="s">
        <v>4856</v>
      </c>
      <c r="C2785" t="str">
        <f>Tabla4[[#This Row],[NIT]]</f>
        <v>06142108001055</v>
      </c>
      <c r="D2785">
        <f t="shared" si="107"/>
        <v>14</v>
      </c>
      <c r="E2785" t="str">
        <f t="shared" si="108"/>
        <v>NIT</v>
      </c>
    </row>
    <row r="2786" spans="1:5" x14ac:dyDescent="0.25">
      <c r="A2786" t="s">
        <v>4857</v>
      </c>
      <c r="B2786" t="s">
        <v>4858</v>
      </c>
      <c r="C2786" t="str">
        <f>Tabla4[[#This Row],[NIT]]</f>
        <v>06142410891027</v>
      </c>
      <c r="D2786">
        <f t="shared" si="107"/>
        <v>14</v>
      </c>
      <c r="E2786" t="str">
        <f t="shared" si="108"/>
        <v>NIT</v>
      </c>
    </row>
    <row r="2787" spans="1:5" x14ac:dyDescent="0.25">
      <c r="A2787" t="s">
        <v>4859</v>
      </c>
      <c r="B2787" t="s">
        <v>4860</v>
      </c>
      <c r="C2787" t="str">
        <f>Tabla4[[#This Row],[NIT]]</f>
        <v>06142502911059</v>
      </c>
      <c r="D2787">
        <f t="shared" si="107"/>
        <v>14</v>
      </c>
      <c r="E2787" t="str">
        <f t="shared" si="108"/>
        <v>NIT</v>
      </c>
    </row>
    <row r="2788" spans="1:5" x14ac:dyDescent="0.25">
      <c r="A2788" t="s">
        <v>4861</v>
      </c>
      <c r="B2788" t="s">
        <v>4862</v>
      </c>
      <c r="C2788" t="str">
        <f>Tabla4[[#This Row],[NIT]]</f>
        <v>06140701941029</v>
      </c>
      <c r="D2788">
        <f t="shared" si="107"/>
        <v>14</v>
      </c>
      <c r="E2788" t="str">
        <f t="shared" si="108"/>
        <v>NIT</v>
      </c>
    </row>
    <row r="2789" spans="1:5" x14ac:dyDescent="0.25">
      <c r="A2789" t="s">
        <v>4863</v>
      </c>
      <c r="B2789" t="s">
        <v>4864</v>
      </c>
      <c r="C2789" t="str">
        <f>Tabla4[[#This Row],[NIT]]</f>
        <v>06142707931036</v>
      </c>
      <c r="D2789">
        <f t="shared" si="107"/>
        <v>14</v>
      </c>
      <c r="E2789" t="str">
        <f t="shared" si="108"/>
        <v>NIT</v>
      </c>
    </row>
    <row r="2790" spans="1:5" x14ac:dyDescent="0.25">
      <c r="A2790" t="s">
        <v>4865</v>
      </c>
      <c r="B2790" t="s">
        <v>4866</v>
      </c>
      <c r="C2790" t="str">
        <f>Tabla4[[#This Row],[NIT]]</f>
        <v>06142405041058</v>
      </c>
      <c r="D2790">
        <f t="shared" si="107"/>
        <v>14</v>
      </c>
      <c r="E2790" t="str">
        <f t="shared" si="108"/>
        <v>NIT</v>
      </c>
    </row>
    <row r="2791" spans="1:5" x14ac:dyDescent="0.25">
      <c r="A2791" t="s">
        <v>4867</v>
      </c>
      <c r="B2791" t="s">
        <v>4868</v>
      </c>
      <c r="C2791" t="str">
        <f>Tabla4[[#This Row],[NIT]]</f>
        <v>06142302081027</v>
      </c>
      <c r="D2791">
        <f t="shared" si="107"/>
        <v>14</v>
      </c>
      <c r="E2791" t="str">
        <f t="shared" si="108"/>
        <v>NIT</v>
      </c>
    </row>
    <row r="2792" spans="1:5" x14ac:dyDescent="0.25">
      <c r="A2792" t="s">
        <v>4869</v>
      </c>
      <c r="B2792" t="s">
        <v>4870</v>
      </c>
      <c r="C2792" t="str">
        <f>Tabla4[[#This Row],[NIT]]</f>
        <v>06142611081058</v>
      </c>
      <c r="D2792">
        <f t="shared" si="107"/>
        <v>14</v>
      </c>
      <c r="E2792" t="str">
        <f t="shared" si="108"/>
        <v>NIT</v>
      </c>
    </row>
    <row r="2793" spans="1:5" x14ac:dyDescent="0.25">
      <c r="A2793" t="s">
        <v>4871</v>
      </c>
      <c r="B2793" t="s">
        <v>4872</v>
      </c>
      <c r="C2793" t="str">
        <f>Tabla4[[#This Row],[NIT]]</f>
        <v>06143010081073</v>
      </c>
      <c r="D2793">
        <f t="shared" si="107"/>
        <v>14</v>
      </c>
      <c r="E2793" t="str">
        <f t="shared" si="108"/>
        <v>NIT</v>
      </c>
    </row>
    <row r="2794" spans="1:5" x14ac:dyDescent="0.25">
      <c r="A2794" t="s">
        <v>4873</v>
      </c>
      <c r="B2794" t="s">
        <v>4874</v>
      </c>
      <c r="C2794" t="str">
        <f>Tabla4[[#This Row],[NIT]]</f>
        <v>06142405081025</v>
      </c>
      <c r="D2794">
        <f t="shared" si="107"/>
        <v>14</v>
      </c>
      <c r="E2794" t="str">
        <f t="shared" si="108"/>
        <v>NIT</v>
      </c>
    </row>
    <row r="2795" spans="1:5" x14ac:dyDescent="0.25">
      <c r="A2795" t="s">
        <v>4875</v>
      </c>
      <c r="B2795" t="s">
        <v>4876</v>
      </c>
      <c r="C2795" t="str">
        <f>Tabla4[[#This Row],[NIT]]</f>
        <v>06142610051040</v>
      </c>
      <c r="D2795">
        <f t="shared" si="107"/>
        <v>14</v>
      </c>
      <c r="E2795" t="str">
        <f t="shared" si="108"/>
        <v>NIT</v>
      </c>
    </row>
    <row r="2796" spans="1:5" x14ac:dyDescent="0.25">
      <c r="A2796" t="s">
        <v>4877</v>
      </c>
      <c r="B2796" t="s">
        <v>4878</v>
      </c>
      <c r="C2796" t="str">
        <f>Tabla4[[#This Row],[NIT]]</f>
        <v>06141003081081</v>
      </c>
      <c r="D2796">
        <f t="shared" ref="D2796:D2859" si="109">LEN(C2796)</f>
        <v>14</v>
      </c>
      <c r="E2796" t="str">
        <f t="shared" si="108"/>
        <v>NIT</v>
      </c>
    </row>
    <row r="2797" spans="1:5" x14ac:dyDescent="0.25">
      <c r="A2797" t="s">
        <v>4879</v>
      </c>
      <c r="B2797" t="s">
        <v>4880</v>
      </c>
      <c r="C2797" t="str">
        <f>Tabla4[[#This Row],[NIT]]</f>
        <v>06141401921030</v>
      </c>
      <c r="D2797">
        <f t="shared" si="109"/>
        <v>14</v>
      </c>
      <c r="E2797" t="str">
        <f t="shared" ref="E2797:E2860" si="110">IF(D2797=14,"NIT",IF(D2797=9,"DUI"," "))</f>
        <v>NIT</v>
      </c>
    </row>
    <row r="2798" spans="1:5" x14ac:dyDescent="0.25">
      <c r="A2798" t="s">
        <v>4881</v>
      </c>
      <c r="B2798" t="s">
        <v>4882</v>
      </c>
      <c r="C2798" t="str">
        <f>Tabla4[[#This Row],[NIT]]</f>
        <v>06140803840046</v>
      </c>
      <c r="D2798">
        <f t="shared" si="109"/>
        <v>14</v>
      </c>
      <c r="E2798" t="str">
        <f t="shared" si="110"/>
        <v>NIT</v>
      </c>
    </row>
    <row r="2799" spans="1:5" x14ac:dyDescent="0.25">
      <c r="A2799" t="s">
        <v>4883</v>
      </c>
      <c r="B2799" t="s">
        <v>4884</v>
      </c>
      <c r="C2799" t="str">
        <f>Tabla4[[#This Row],[NIT]]</f>
        <v>06142610931031</v>
      </c>
      <c r="D2799">
        <f t="shared" si="109"/>
        <v>14</v>
      </c>
      <c r="E2799" t="str">
        <f t="shared" si="110"/>
        <v>NIT</v>
      </c>
    </row>
    <row r="2800" spans="1:5" x14ac:dyDescent="0.25">
      <c r="A2800" t="s">
        <v>4885</v>
      </c>
      <c r="B2800" t="s">
        <v>4886</v>
      </c>
      <c r="C2800" t="str">
        <f>Tabla4[[#This Row],[NIT]]</f>
        <v>06142808961025</v>
      </c>
      <c r="D2800">
        <f t="shared" si="109"/>
        <v>14</v>
      </c>
      <c r="E2800" t="str">
        <f t="shared" si="110"/>
        <v>NIT</v>
      </c>
    </row>
    <row r="2801" spans="1:5" x14ac:dyDescent="0.25">
      <c r="A2801" t="s">
        <v>4887</v>
      </c>
      <c r="B2801" t="s">
        <v>4888</v>
      </c>
      <c r="C2801" t="str">
        <f>Tabla4[[#This Row],[NIT]]</f>
        <v>06142002011019</v>
      </c>
      <c r="D2801">
        <f t="shared" si="109"/>
        <v>14</v>
      </c>
      <c r="E2801" t="str">
        <f t="shared" si="110"/>
        <v>NIT</v>
      </c>
    </row>
    <row r="2802" spans="1:5" x14ac:dyDescent="0.25">
      <c r="A2802" t="s">
        <v>4889</v>
      </c>
      <c r="B2802" t="s">
        <v>4890</v>
      </c>
      <c r="C2802" t="str">
        <f>Tabla4[[#This Row],[NIT]]</f>
        <v>06141303081032</v>
      </c>
      <c r="D2802">
        <f t="shared" si="109"/>
        <v>14</v>
      </c>
      <c r="E2802" t="str">
        <f t="shared" si="110"/>
        <v>NIT</v>
      </c>
    </row>
    <row r="2803" spans="1:5" x14ac:dyDescent="0.25">
      <c r="A2803" t="s">
        <v>4891</v>
      </c>
      <c r="B2803" t="s">
        <v>4892</v>
      </c>
      <c r="C2803" t="str">
        <f>Tabla4[[#This Row],[NIT]]</f>
        <v>06141212011066</v>
      </c>
      <c r="D2803">
        <f t="shared" si="109"/>
        <v>14</v>
      </c>
      <c r="E2803" t="str">
        <f t="shared" si="110"/>
        <v>NIT</v>
      </c>
    </row>
    <row r="2804" spans="1:5" x14ac:dyDescent="0.25">
      <c r="A2804" t="s">
        <v>4893</v>
      </c>
      <c r="B2804" t="s">
        <v>4894</v>
      </c>
      <c r="C2804" t="str">
        <f>Tabla4[[#This Row],[NIT]]</f>
        <v>06142208921020</v>
      </c>
      <c r="D2804">
        <f t="shared" si="109"/>
        <v>14</v>
      </c>
      <c r="E2804" t="str">
        <f t="shared" si="110"/>
        <v>NIT</v>
      </c>
    </row>
    <row r="2805" spans="1:5" x14ac:dyDescent="0.25">
      <c r="A2805" t="s">
        <v>4895</v>
      </c>
      <c r="B2805" t="s">
        <v>4896</v>
      </c>
      <c r="C2805" t="str">
        <f>Tabla4[[#This Row],[NIT]]</f>
        <v>06141807911052</v>
      </c>
      <c r="D2805">
        <f t="shared" si="109"/>
        <v>14</v>
      </c>
      <c r="E2805" t="str">
        <f t="shared" si="110"/>
        <v>NIT</v>
      </c>
    </row>
    <row r="2806" spans="1:5" x14ac:dyDescent="0.25">
      <c r="A2806" t="s">
        <v>4897</v>
      </c>
      <c r="B2806" t="s">
        <v>4898</v>
      </c>
      <c r="C2806" t="str">
        <f>Tabla4[[#This Row],[NIT]]</f>
        <v>06140912921024</v>
      </c>
      <c r="D2806">
        <f t="shared" si="109"/>
        <v>14</v>
      </c>
      <c r="E2806" t="str">
        <f t="shared" si="110"/>
        <v>NIT</v>
      </c>
    </row>
    <row r="2807" spans="1:5" x14ac:dyDescent="0.25">
      <c r="A2807" t="s">
        <v>4899</v>
      </c>
      <c r="B2807" t="s">
        <v>4900</v>
      </c>
      <c r="C2807" t="str">
        <f>Tabla4[[#This Row],[NIT]]</f>
        <v>06142506971056</v>
      </c>
      <c r="D2807">
        <f t="shared" si="109"/>
        <v>14</v>
      </c>
      <c r="E2807" t="str">
        <f t="shared" si="110"/>
        <v>NIT</v>
      </c>
    </row>
    <row r="2808" spans="1:5" x14ac:dyDescent="0.25">
      <c r="A2808" t="s">
        <v>4901</v>
      </c>
      <c r="B2808" t="s">
        <v>4902</v>
      </c>
      <c r="C2808" t="str">
        <f>Tabla4[[#This Row],[NIT]]</f>
        <v>06141006051027</v>
      </c>
      <c r="D2808">
        <f t="shared" si="109"/>
        <v>14</v>
      </c>
      <c r="E2808" t="str">
        <f t="shared" si="110"/>
        <v>NIT</v>
      </c>
    </row>
    <row r="2809" spans="1:5" x14ac:dyDescent="0.25">
      <c r="A2809" t="s">
        <v>4903</v>
      </c>
      <c r="B2809" t="s">
        <v>4904</v>
      </c>
      <c r="C2809" t="str">
        <f>Tabla4[[#This Row],[NIT]]</f>
        <v>06141508941042</v>
      </c>
      <c r="D2809">
        <f t="shared" si="109"/>
        <v>14</v>
      </c>
      <c r="E2809" t="str">
        <f t="shared" si="110"/>
        <v>NIT</v>
      </c>
    </row>
    <row r="2810" spans="1:5" x14ac:dyDescent="0.25">
      <c r="A2810" t="s">
        <v>4905</v>
      </c>
      <c r="B2810" t="s">
        <v>4906</v>
      </c>
      <c r="C2810" t="str">
        <f>Tabla4[[#This Row],[NIT]]</f>
        <v>06142605081011</v>
      </c>
      <c r="D2810">
        <f t="shared" si="109"/>
        <v>14</v>
      </c>
      <c r="E2810" t="str">
        <f t="shared" si="110"/>
        <v>NIT</v>
      </c>
    </row>
    <row r="2811" spans="1:5" x14ac:dyDescent="0.25">
      <c r="A2811" t="s">
        <v>4907</v>
      </c>
      <c r="B2811" t="s">
        <v>4908</v>
      </c>
      <c r="C2811" t="str">
        <f>Tabla4[[#This Row],[NIT]]</f>
        <v>06142812071018</v>
      </c>
      <c r="D2811">
        <f t="shared" si="109"/>
        <v>14</v>
      </c>
      <c r="E2811" t="str">
        <f t="shared" si="110"/>
        <v>NIT</v>
      </c>
    </row>
    <row r="2812" spans="1:5" x14ac:dyDescent="0.25">
      <c r="A2812" t="s">
        <v>4909</v>
      </c>
      <c r="B2812" t="s">
        <v>4910</v>
      </c>
      <c r="C2812" t="str">
        <f>Tabla4[[#This Row],[NIT]]</f>
        <v>06142506071080</v>
      </c>
      <c r="D2812">
        <f t="shared" si="109"/>
        <v>14</v>
      </c>
      <c r="E2812" t="str">
        <f t="shared" si="110"/>
        <v>NIT</v>
      </c>
    </row>
    <row r="2813" spans="1:5" x14ac:dyDescent="0.25">
      <c r="A2813" t="s">
        <v>4911</v>
      </c>
      <c r="B2813" t="s">
        <v>4912</v>
      </c>
      <c r="C2813" t="str">
        <f>Tabla4[[#This Row],[NIT]]</f>
        <v>06143009021059</v>
      </c>
      <c r="D2813">
        <f t="shared" si="109"/>
        <v>14</v>
      </c>
      <c r="E2813" t="str">
        <f t="shared" si="110"/>
        <v>NIT</v>
      </c>
    </row>
    <row r="2814" spans="1:5" x14ac:dyDescent="0.25">
      <c r="A2814" t="s">
        <v>4913</v>
      </c>
      <c r="B2814" t="s">
        <v>4914</v>
      </c>
      <c r="C2814" t="str">
        <f>Tabla4[[#This Row],[NIT]]</f>
        <v>06142011740012</v>
      </c>
      <c r="D2814">
        <f t="shared" si="109"/>
        <v>14</v>
      </c>
      <c r="E2814" t="str">
        <f t="shared" si="110"/>
        <v>NIT</v>
      </c>
    </row>
    <row r="2815" spans="1:5" x14ac:dyDescent="0.25">
      <c r="A2815" t="s">
        <v>4915</v>
      </c>
      <c r="B2815" t="s">
        <v>4916</v>
      </c>
      <c r="C2815" t="str">
        <f>Tabla4[[#This Row],[NIT]]</f>
        <v>11230702921012</v>
      </c>
      <c r="D2815">
        <f t="shared" si="109"/>
        <v>14</v>
      </c>
      <c r="E2815" t="str">
        <f t="shared" si="110"/>
        <v>NIT</v>
      </c>
    </row>
    <row r="2816" spans="1:5" x14ac:dyDescent="0.25">
      <c r="A2816" t="s">
        <v>4917</v>
      </c>
      <c r="B2816" t="s">
        <v>4918</v>
      </c>
      <c r="C2816" t="str">
        <f>Tabla4[[#This Row],[NIT]]</f>
        <v>06140504931046</v>
      </c>
      <c r="D2816">
        <f t="shared" si="109"/>
        <v>14</v>
      </c>
      <c r="E2816" t="str">
        <f t="shared" si="110"/>
        <v>NIT</v>
      </c>
    </row>
    <row r="2817" spans="1:5" x14ac:dyDescent="0.25">
      <c r="A2817" t="s">
        <v>4919</v>
      </c>
      <c r="B2817" t="s">
        <v>4920</v>
      </c>
      <c r="C2817" t="str">
        <f>Tabla4[[#This Row],[NIT]]</f>
        <v>06142911941016</v>
      </c>
      <c r="D2817">
        <f t="shared" si="109"/>
        <v>14</v>
      </c>
      <c r="E2817" t="str">
        <f t="shared" si="110"/>
        <v>NIT</v>
      </c>
    </row>
    <row r="2818" spans="1:5" x14ac:dyDescent="0.25">
      <c r="A2818" t="s">
        <v>4921</v>
      </c>
      <c r="B2818" t="s">
        <v>4922</v>
      </c>
      <c r="C2818" t="str">
        <f>Tabla4[[#This Row],[NIT]]</f>
        <v>12172011031014</v>
      </c>
      <c r="D2818">
        <f t="shared" si="109"/>
        <v>14</v>
      </c>
      <c r="E2818" t="str">
        <f t="shared" si="110"/>
        <v>NIT</v>
      </c>
    </row>
    <row r="2819" spans="1:5" x14ac:dyDescent="0.25">
      <c r="A2819" t="s">
        <v>4923</v>
      </c>
      <c r="B2819" t="s">
        <v>4924</v>
      </c>
      <c r="C2819" t="str">
        <f>Tabla4[[#This Row],[NIT]]</f>
        <v>06011901061010</v>
      </c>
      <c r="D2819">
        <f t="shared" si="109"/>
        <v>14</v>
      </c>
      <c r="E2819" t="str">
        <f t="shared" si="110"/>
        <v>NIT</v>
      </c>
    </row>
    <row r="2820" spans="1:5" x14ac:dyDescent="0.25">
      <c r="A2820" t="s">
        <v>4925</v>
      </c>
      <c r="B2820" t="s">
        <v>4926</v>
      </c>
      <c r="C2820" t="str">
        <f>Tabla4[[#This Row],[NIT]]</f>
        <v>06140510961011</v>
      </c>
      <c r="D2820">
        <f t="shared" si="109"/>
        <v>14</v>
      </c>
      <c r="E2820" t="str">
        <f t="shared" si="110"/>
        <v>NIT</v>
      </c>
    </row>
    <row r="2821" spans="1:5" x14ac:dyDescent="0.25">
      <c r="A2821" t="s">
        <v>4927</v>
      </c>
      <c r="B2821" t="s">
        <v>4928</v>
      </c>
      <c r="C2821" t="str">
        <f>Tabla4[[#This Row],[NIT]]</f>
        <v>06142410840014</v>
      </c>
      <c r="D2821">
        <f t="shared" si="109"/>
        <v>14</v>
      </c>
      <c r="E2821" t="str">
        <f t="shared" si="110"/>
        <v>NIT</v>
      </c>
    </row>
    <row r="2822" spans="1:5" x14ac:dyDescent="0.25">
      <c r="A2822" t="s">
        <v>4929</v>
      </c>
      <c r="B2822" t="s">
        <v>4930</v>
      </c>
      <c r="C2822" t="str">
        <f>Tabla4[[#This Row],[NIT]]</f>
        <v>06141503041027</v>
      </c>
      <c r="D2822">
        <f t="shared" si="109"/>
        <v>14</v>
      </c>
      <c r="E2822" t="str">
        <f t="shared" si="110"/>
        <v>NIT</v>
      </c>
    </row>
    <row r="2823" spans="1:5" x14ac:dyDescent="0.25">
      <c r="A2823" t="s">
        <v>4931</v>
      </c>
      <c r="B2823" t="s">
        <v>4932</v>
      </c>
      <c r="C2823" t="str">
        <f>Tabla4[[#This Row],[NIT]]</f>
        <v>02102711901013</v>
      </c>
      <c r="D2823">
        <f t="shared" si="109"/>
        <v>14</v>
      </c>
      <c r="E2823" t="str">
        <f t="shared" si="110"/>
        <v>NIT</v>
      </c>
    </row>
    <row r="2824" spans="1:5" x14ac:dyDescent="0.25">
      <c r="A2824" t="s">
        <v>4933</v>
      </c>
      <c r="B2824" t="s">
        <v>4934</v>
      </c>
      <c r="C2824" t="str">
        <f>Tabla4[[#This Row],[NIT]]</f>
        <v>06141503971024</v>
      </c>
      <c r="D2824">
        <f t="shared" si="109"/>
        <v>14</v>
      </c>
      <c r="E2824" t="str">
        <f t="shared" si="110"/>
        <v>NIT</v>
      </c>
    </row>
    <row r="2825" spans="1:5" x14ac:dyDescent="0.25">
      <c r="A2825" t="s">
        <v>4935</v>
      </c>
      <c r="B2825" t="s">
        <v>4936</v>
      </c>
      <c r="C2825" t="str">
        <f>Tabla4[[#This Row],[NIT]]</f>
        <v>06140612820028</v>
      </c>
      <c r="D2825">
        <f t="shared" si="109"/>
        <v>14</v>
      </c>
      <c r="E2825" t="str">
        <f t="shared" si="110"/>
        <v>NIT</v>
      </c>
    </row>
    <row r="2826" spans="1:5" x14ac:dyDescent="0.25">
      <c r="A2826" t="s">
        <v>4937</v>
      </c>
      <c r="B2826" t="s">
        <v>4938</v>
      </c>
      <c r="C2826" t="str">
        <f>Tabla4[[#This Row],[NIT]]</f>
        <v>06140206001010</v>
      </c>
      <c r="D2826">
        <f t="shared" si="109"/>
        <v>14</v>
      </c>
      <c r="E2826" t="str">
        <f t="shared" si="110"/>
        <v>NIT</v>
      </c>
    </row>
    <row r="2827" spans="1:5" x14ac:dyDescent="0.25">
      <c r="A2827" t="s">
        <v>4939</v>
      </c>
      <c r="B2827" t="s">
        <v>4940</v>
      </c>
      <c r="C2827" t="str">
        <f>Tabla4[[#This Row],[NIT]]</f>
        <v>06140805981022</v>
      </c>
      <c r="D2827">
        <f t="shared" si="109"/>
        <v>14</v>
      </c>
      <c r="E2827" t="str">
        <f t="shared" si="110"/>
        <v>NIT</v>
      </c>
    </row>
    <row r="2828" spans="1:5" x14ac:dyDescent="0.25">
      <c r="A2828" t="s">
        <v>4941</v>
      </c>
      <c r="B2828" t="s">
        <v>4942</v>
      </c>
      <c r="C2828" t="str">
        <f>Tabla4[[#This Row],[NIT]]</f>
        <v>06140204011026</v>
      </c>
      <c r="D2828">
        <f t="shared" si="109"/>
        <v>14</v>
      </c>
      <c r="E2828" t="str">
        <f t="shared" si="110"/>
        <v>NIT</v>
      </c>
    </row>
    <row r="2829" spans="1:5" x14ac:dyDescent="0.25">
      <c r="A2829" t="s">
        <v>4943</v>
      </c>
      <c r="B2829" t="s">
        <v>4944</v>
      </c>
      <c r="C2829" t="str">
        <f>Tabla4[[#This Row],[NIT]]</f>
        <v>06142609911027</v>
      </c>
      <c r="D2829">
        <f t="shared" si="109"/>
        <v>14</v>
      </c>
      <c r="E2829" t="str">
        <f t="shared" si="110"/>
        <v>NIT</v>
      </c>
    </row>
    <row r="2830" spans="1:5" x14ac:dyDescent="0.25">
      <c r="A2830" t="s">
        <v>4945</v>
      </c>
      <c r="B2830" t="s">
        <v>4946</v>
      </c>
      <c r="C2830" t="str">
        <f>Tabla4[[#This Row],[NIT]]</f>
        <v>06142908971036</v>
      </c>
      <c r="D2830">
        <f t="shared" si="109"/>
        <v>14</v>
      </c>
      <c r="E2830" t="str">
        <f t="shared" si="110"/>
        <v>NIT</v>
      </c>
    </row>
    <row r="2831" spans="1:5" x14ac:dyDescent="0.25">
      <c r="A2831" t="s">
        <v>4947</v>
      </c>
      <c r="B2831" t="s">
        <v>4948</v>
      </c>
      <c r="C2831" t="str">
        <f>Tabla4[[#This Row],[NIT]]</f>
        <v>06140302640050</v>
      </c>
      <c r="D2831">
        <f t="shared" si="109"/>
        <v>14</v>
      </c>
      <c r="E2831" t="str">
        <f t="shared" si="110"/>
        <v>NIT</v>
      </c>
    </row>
    <row r="2832" spans="1:5" x14ac:dyDescent="0.25">
      <c r="A2832" t="s">
        <v>4949</v>
      </c>
      <c r="B2832" t="s">
        <v>4950</v>
      </c>
      <c r="C2832" t="str">
        <f>Tabla4[[#This Row],[NIT]]</f>
        <v>06140906840020</v>
      </c>
      <c r="D2832">
        <f t="shared" si="109"/>
        <v>14</v>
      </c>
      <c r="E2832" t="str">
        <f t="shared" si="110"/>
        <v>NIT</v>
      </c>
    </row>
    <row r="2833" spans="1:5" x14ac:dyDescent="0.25">
      <c r="A2833" t="s">
        <v>4951</v>
      </c>
      <c r="B2833" t="s">
        <v>4952</v>
      </c>
      <c r="C2833" t="str">
        <f>Tabla4[[#This Row],[NIT]]</f>
        <v>06140203941054</v>
      </c>
      <c r="D2833">
        <f t="shared" si="109"/>
        <v>14</v>
      </c>
      <c r="E2833" t="str">
        <f t="shared" si="110"/>
        <v>NIT</v>
      </c>
    </row>
    <row r="2834" spans="1:5" x14ac:dyDescent="0.25">
      <c r="A2834" t="s">
        <v>4953</v>
      </c>
      <c r="B2834" t="s">
        <v>4954</v>
      </c>
      <c r="C2834" t="str">
        <f>Tabla4[[#This Row],[NIT]]</f>
        <v>06140609770010</v>
      </c>
      <c r="D2834">
        <f t="shared" si="109"/>
        <v>14</v>
      </c>
      <c r="E2834" t="str">
        <f t="shared" si="110"/>
        <v>NIT</v>
      </c>
    </row>
    <row r="2835" spans="1:5" x14ac:dyDescent="0.25">
      <c r="A2835" t="s">
        <v>4955</v>
      </c>
      <c r="B2835" t="s">
        <v>4956</v>
      </c>
      <c r="C2835" t="str">
        <f>Tabla4[[#This Row],[NIT]]</f>
        <v>05113107021016</v>
      </c>
      <c r="D2835">
        <f t="shared" si="109"/>
        <v>14</v>
      </c>
      <c r="E2835" t="str">
        <f t="shared" si="110"/>
        <v>NIT</v>
      </c>
    </row>
    <row r="2836" spans="1:5" x14ac:dyDescent="0.25">
      <c r="A2836" t="s">
        <v>4957</v>
      </c>
      <c r="B2836" t="s">
        <v>4958</v>
      </c>
      <c r="C2836" t="str">
        <f>Tabla4[[#This Row],[NIT]]</f>
        <v>06142001951026</v>
      </c>
      <c r="D2836">
        <f t="shared" si="109"/>
        <v>14</v>
      </c>
      <c r="E2836" t="str">
        <f t="shared" si="110"/>
        <v>NIT</v>
      </c>
    </row>
    <row r="2837" spans="1:5" x14ac:dyDescent="0.25">
      <c r="A2837" t="s">
        <v>4959</v>
      </c>
      <c r="B2837" t="s">
        <v>4960</v>
      </c>
      <c r="C2837" t="str">
        <f>Tabla4[[#This Row],[NIT]]</f>
        <v>05112707921014</v>
      </c>
      <c r="D2837">
        <f t="shared" si="109"/>
        <v>14</v>
      </c>
      <c r="E2837" t="str">
        <f t="shared" si="110"/>
        <v>NIT</v>
      </c>
    </row>
    <row r="2838" spans="1:5" x14ac:dyDescent="0.25">
      <c r="A2838" t="s">
        <v>4961</v>
      </c>
      <c r="B2838" t="s">
        <v>4962</v>
      </c>
      <c r="C2838" t="str">
        <f>Tabla4[[#This Row],[NIT]]</f>
        <v>06142111780019</v>
      </c>
      <c r="D2838">
        <f t="shared" si="109"/>
        <v>14</v>
      </c>
      <c r="E2838" t="str">
        <f t="shared" si="110"/>
        <v>NIT</v>
      </c>
    </row>
    <row r="2839" spans="1:5" x14ac:dyDescent="0.25">
      <c r="A2839" t="s">
        <v>4963</v>
      </c>
      <c r="B2839" t="s">
        <v>4964</v>
      </c>
      <c r="C2839" t="str">
        <f>Tabla4[[#This Row],[NIT]]</f>
        <v>06140504011060</v>
      </c>
      <c r="D2839">
        <f t="shared" si="109"/>
        <v>14</v>
      </c>
      <c r="E2839" t="str">
        <f t="shared" si="110"/>
        <v>NIT</v>
      </c>
    </row>
    <row r="2840" spans="1:5" x14ac:dyDescent="0.25">
      <c r="A2840" t="s">
        <v>4965</v>
      </c>
      <c r="B2840" t="s">
        <v>4966</v>
      </c>
      <c r="C2840" t="str">
        <f>Tabla4[[#This Row],[NIT]]</f>
        <v>06140702071052</v>
      </c>
      <c r="D2840">
        <f t="shared" si="109"/>
        <v>14</v>
      </c>
      <c r="E2840" t="str">
        <f t="shared" si="110"/>
        <v>NIT</v>
      </c>
    </row>
    <row r="2841" spans="1:5" x14ac:dyDescent="0.25">
      <c r="A2841" t="s">
        <v>4967</v>
      </c>
      <c r="B2841" t="s">
        <v>4968</v>
      </c>
      <c r="C2841" t="str">
        <f>Tabla4[[#This Row],[NIT]]</f>
        <v>06142905730010</v>
      </c>
      <c r="D2841">
        <f t="shared" si="109"/>
        <v>14</v>
      </c>
      <c r="E2841" t="str">
        <f t="shared" si="110"/>
        <v>NIT</v>
      </c>
    </row>
    <row r="2842" spans="1:5" x14ac:dyDescent="0.25">
      <c r="A2842" t="s">
        <v>4969</v>
      </c>
      <c r="B2842" t="s">
        <v>4970</v>
      </c>
      <c r="C2842" t="str">
        <f>Tabla4[[#This Row],[NIT]]</f>
        <v>06170602700014</v>
      </c>
      <c r="D2842">
        <f t="shared" si="109"/>
        <v>14</v>
      </c>
      <c r="E2842" t="str">
        <f t="shared" si="110"/>
        <v>NIT</v>
      </c>
    </row>
    <row r="2843" spans="1:5" x14ac:dyDescent="0.25">
      <c r="A2843" t="s">
        <v>2276</v>
      </c>
      <c r="B2843" t="s">
        <v>4971</v>
      </c>
      <c r="C2843" t="str">
        <f>Tabla4[[#This Row],[NIT]]</f>
        <v>06142809061036</v>
      </c>
      <c r="D2843">
        <f t="shared" si="109"/>
        <v>14</v>
      </c>
      <c r="E2843" t="str">
        <f t="shared" si="110"/>
        <v>NIT</v>
      </c>
    </row>
    <row r="2844" spans="1:5" x14ac:dyDescent="0.25">
      <c r="A2844" t="s">
        <v>4972</v>
      </c>
      <c r="B2844" t="s">
        <v>4973</v>
      </c>
      <c r="C2844" t="str">
        <f>Tabla4[[#This Row],[NIT]]</f>
        <v>06141103971017</v>
      </c>
      <c r="D2844">
        <f t="shared" si="109"/>
        <v>14</v>
      </c>
      <c r="E2844" t="str">
        <f t="shared" si="110"/>
        <v>NIT</v>
      </c>
    </row>
    <row r="2845" spans="1:5" x14ac:dyDescent="0.25">
      <c r="A2845" t="s">
        <v>4974</v>
      </c>
      <c r="B2845" t="s">
        <v>4975</v>
      </c>
      <c r="C2845" t="str">
        <f>Tabla4[[#This Row],[NIT]]</f>
        <v>06140109001021</v>
      </c>
      <c r="D2845">
        <f t="shared" si="109"/>
        <v>14</v>
      </c>
      <c r="E2845" t="str">
        <f t="shared" si="110"/>
        <v>NIT</v>
      </c>
    </row>
    <row r="2846" spans="1:5" x14ac:dyDescent="0.25">
      <c r="A2846" t="s">
        <v>3106</v>
      </c>
      <c r="B2846" t="s">
        <v>4976</v>
      </c>
      <c r="C2846" t="str">
        <f>Tabla4[[#This Row],[NIT]]</f>
        <v>06140310061067</v>
      </c>
      <c r="D2846">
        <f t="shared" si="109"/>
        <v>14</v>
      </c>
      <c r="E2846" t="str">
        <f t="shared" si="110"/>
        <v>NIT</v>
      </c>
    </row>
    <row r="2847" spans="1:5" x14ac:dyDescent="0.25">
      <c r="A2847" t="s">
        <v>4977</v>
      </c>
      <c r="B2847" t="s">
        <v>4978</v>
      </c>
      <c r="C2847" t="str">
        <f>Tabla4[[#This Row],[NIT]]</f>
        <v>06142711981021</v>
      </c>
      <c r="D2847">
        <f t="shared" si="109"/>
        <v>14</v>
      </c>
      <c r="E2847" t="str">
        <f t="shared" si="110"/>
        <v>NIT</v>
      </c>
    </row>
    <row r="2848" spans="1:5" x14ac:dyDescent="0.25">
      <c r="A2848" t="s">
        <v>4979</v>
      </c>
      <c r="B2848" t="s">
        <v>4980</v>
      </c>
      <c r="C2848" t="str">
        <f>Tabla4[[#This Row],[NIT]]</f>
        <v>06140901701090</v>
      </c>
      <c r="D2848">
        <f t="shared" si="109"/>
        <v>14</v>
      </c>
      <c r="E2848" t="str">
        <f t="shared" si="110"/>
        <v>NIT</v>
      </c>
    </row>
    <row r="2849" spans="1:5" x14ac:dyDescent="0.25">
      <c r="A2849" t="s">
        <v>4981</v>
      </c>
      <c r="B2849" t="s">
        <v>4982</v>
      </c>
      <c r="C2849" t="str">
        <f>Tabla4[[#This Row],[NIT]]</f>
        <v>03151307631015</v>
      </c>
      <c r="D2849">
        <f t="shared" si="109"/>
        <v>14</v>
      </c>
      <c r="E2849" t="str">
        <f t="shared" si="110"/>
        <v>NIT</v>
      </c>
    </row>
    <row r="2850" spans="1:5" x14ac:dyDescent="0.25">
      <c r="A2850" t="s">
        <v>4983</v>
      </c>
      <c r="B2850" t="s">
        <v>4984</v>
      </c>
      <c r="C2850" t="str">
        <f>Tabla4[[#This Row],[NIT]]</f>
        <v>06141808730011</v>
      </c>
      <c r="D2850">
        <f t="shared" si="109"/>
        <v>14</v>
      </c>
      <c r="E2850" t="str">
        <f t="shared" si="110"/>
        <v>NIT</v>
      </c>
    </row>
    <row r="2851" spans="1:5" x14ac:dyDescent="0.25">
      <c r="A2851" t="s">
        <v>4985</v>
      </c>
      <c r="B2851" t="s">
        <v>4986</v>
      </c>
      <c r="C2851" t="str">
        <f>Tabla4[[#This Row],[NIT]]</f>
        <v>12170312991010</v>
      </c>
      <c r="D2851">
        <f t="shared" si="109"/>
        <v>14</v>
      </c>
      <c r="E2851" t="str">
        <f t="shared" si="110"/>
        <v>NIT</v>
      </c>
    </row>
    <row r="2852" spans="1:5" x14ac:dyDescent="0.25">
      <c r="A2852" t="s">
        <v>4987</v>
      </c>
      <c r="B2852" t="s">
        <v>4988</v>
      </c>
      <c r="C2852" t="str">
        <f>Tabla4[[#This Row],[NIT]]</f>
        <v>94112511051011</v>
      </c>
      <c r="D2852">
        <f t="shared" si="109"/>
        <v>14</v>
      </c>
      <c r="E2852" t="str">
        <f t="shared" si="110"/>
        <v>NIT</v>
      </c>
    </row>
    <row r="2853" spans="1:5" x14ac:dyDescent="0.25">
      <c r="A2853" t="s">
        <v>4989</v>
      </c>
      <c r="B2853" t="s">
        <v>4990</v>
      </c>
      <c r="C2853" t="str">
        <f>Tabla4[[#This Row],[NIT]]</f>
        <v>06141511670024</v>
      </c>
      <c r="D2853">
        <f t="shared" si="109"/>
        <v>14</v>
      </c>
      <c r="E2853" t="str">
        <f t="shared" si="110"/>
        <v>NIT</v>
      </c>
    </row>
    <row r="2854" spans="1:5" x14ac:dyDescent="0.25">
      <c r="A2854" t="s">
        <v>4991</v>
      </c>
      <c r="B2854" t="s">
        <v>4992</v>
      </c>
      <c r="C2854" t="str">
        <f>Tabla4[[#This Row],[NIT]]</f>
        <v>06141901901036</v>
      </c>
      <c r="D2854">
        <f t="shared" si="109"/>
        <v>14</v>
      </c>
      <c r="E2854" t="str">
        <f t="shared" si="110"/>
        <v>NIT</v>
      </c>
    </row>
    <row r="2855" spans="1:5" x14ac:dyDescent="0.25">
      <c r="A2855" t="s">
        <v>4993</v>
      </c>
      <c r="B2855" t="s">
        <v>4994</v>
      </c>
      <c r="C2855" t="str">
        <f>Tabla4[[#This Row],[NIT]]</f>
        <v>06140702711027</v>
      </c>
      <c r="D2855">
        <f t="shared" si="109"/>
        <v>14</v>
      </c>
      <c r="E2855" t="str">
        <f t="shared" si="110"/>
        <v>NIT</v>
      </c>
    </row>
    <row r="2856" spans="1:5" x14ac:dyDescent="0.25">
      <c r="A2856" t="s">
        <v>4995</v>
      </c>
      <c r="B2856" t="s">
        <v>4996</v>
      </c>
      <c r="C2856" t="str">
        <f>Tabla4[[#This Row],[NIT]]</f>
        <v>06140507840023</v>
      </c>
      <c r="D2856">
        <f t="shared" si="109"/>
        <v>14</v>
      </c>
      <c r="E2856" t="str">
        <f t="shared" si="110"/>
        <v>NIT</v>
      </c>
    </row>
    <row r="2857" spans="1:5" x14ac:dyDescent="0.25">
      <c r="A2857" t="s">
        <v>4997</v>
      </c>
      <c r="B2857" t="s">
        <v>4998</v>
      </c>
      <c r="C2857" t="str">
        <f>Tabla4[[#This Row],[NIT]]</f>
        <v>02022811721019</v>
      </c>
      <c r="D2857">
        <f t="shared" si="109"/>
        <v>14</v>
      </c>
      <c r="E2857" t="str">
        <f t="shared" si="110"/>
        <v>NIT</v>
      </c>
    </row>
    <row r="2858" spans="1:5" x14ac:dyDescent="0.25">
      <c r="A2858" t="s">
        <v>4999</v>
      </c>
      <c r="B2858" t="s">
        <v>5000</v>
      </c>
      <c r="C2858" t="str">
        <f>Tabla4[[#This Row],[NIT]]</f>
        <v>06142404091019</v>
      </c>
      <c r="D2858">
        <f t="shared" si="109"/>
        <v>14</v>
      </c>
      <c r="E2858" t="str">
        <f t="shared" si="110"/>
        <v>NIT</v>
      </c>
    </row>
    <row r="2859" spans="1:5" x14ac:dyDescent="0.25">
      <c r="A2859" t="s">
        <v>5001</v>
      </c>
      <c r="B2859" t="s">
        <v>5002</v>
      </c>
      <c r="C2859" t="str">
        <f>Tabla4[[#This Row],[NIT]]</f>
        <v>13122809711010</v>
      </c>
      <c r="D2859">
        <f t="shared" si="109"/>
        <v>14</v>
      </c>
      <c r="E2859" t="str">
        <f t="shared" si="110"/>
        <v>NIT</v>
      </c>
    </row>
    <row r="2860" spans="1:5" x14ac:dyDescent="0.25">
      <c r="A2860" t="s">
        <v>5003</v>
      </c>
      <c r="B2860" t="s">
        <v>5004</v>
      </c>
      <c r="C2860" t="str">
        <f>Tabla4[[#This Row],[NIT]]</f>
        <v>06142007851244</v>
      </c>
      <c r="D2860">
        <f t="shared" ref="D2860:D2923" si="111">LEN(C2860)</f>
        <v>14</v>
      </c>
      <c r="E2860" t="str">
        <f t="shared" si="110"/>
        <v>NIT</v>
      </c>
    </row>
    <row r="2861" spans="1:5" x14ac:dyDescent="0.25">
      <c r="A2861" t="s">
        <v>5005</v>
      </c>
      <c r="B2861" t="s">
        <v>5006</v>
      </c>
      <c r="C2861" t="str">
        <f>Tabla4[[#This Row],[NIT]]</f>
        <v>06140101480029</v>
      </c>
      <c r="D2861">
        <f t="shared" si="111"/>
        <v>14</v>
      </c>
      <c r="E2861" t="str">
        <f t="shared" ref="E2861:E2924" si="112">IF(D2861=14,"NIT",IF(D2861=9,"DUI"," "))</f>
        <v>NIT</v>
      </c>
    </row>
    <row r="2862" spans="1:5" x14ac:dyDescent="0.25">
      <c r="A2862" t="s">
        <v>5007</v>
      </c>
      <c r="B2862" t="s">
        <v>5008</v>
      </c>
      <c r="C2862" t="str">
        <f>Tabla4[[#This Row],[NIT]]</f>
        <v>94831104021015</v>
      </c>
      <c r="D2862">
        <f t="shared" si="111"/>
        <v>14</v>
      </c>
      <c r="E2862" t="str">
        <f t="shared" si="112"/>
        <v>NIT</v>
      </c>
    </row>
    <row r="2863" spans="1:5" x14ac:dyDescent="0.25">
      <c r="A2863" t="s">
        <v>5009</v>
      </c>
      <c r="B2863" t="s">
        <v>5010</v>
      </c>
      <c r="C2863" t="str">
        <f>Tabla4[[#This Row],[NIT]]</f>
        <v>06142505891016</v>
      </c>
      <c r="D2863">
        <f t="shared" si="111"/>
        <v>14</v>
      </c>
      <c r="E2863" t="str">
        <f t="shared" si="112"/>
        <v>NIT</v>
      </c>
    </row>
    <row r="2864" spans="1:5" x14ac:dyDescent="0.25">
      <c r="A2864" t="s">
        <v>5011</v>
      </c>
      <c r="B2864" t="s">
        <v>5012</v>
      </c>
      <c r="C2864" t="str">
        <f>Tabla4[[#This Row],[NIT]]</f>
        <v>06142903031019</v>
      </c>
      <c r="D2864">
        <f t="shared" si="111"/>
        <v>14</v>
      </c>
      <c r="E2864" t="str">
        <f t="shared" si="112"/>
        <v>NIT</v>
      </c>
    </row>
    <row r="2865" spans="1:5" x14ac:dyDescent="0.25">
      <c r="A2865" t="s">
        <v>5013</v>
      </c>
      <c r="B2865" t="s">
        <v>5014</v>
      </c>
      <c r="C2865" t="str">
        <f>Tabla4[[#This Row],[NIT]]</f>
        <v>06141308901046</v>
      </c>
      <c r="D2865">
        <f t="shared" si="111"/>
        <v>14</v>
      </c>
      <c r="E2865" t="str">
        <f t="shared" si="112"/>
        <v>NIT</v>
      </c>
    </row>
    <row r="2866" spans="1:5" x14ac:dyDescent="0.25">
      <c r="A2866" t="s">
        <v>5015</v>
      </c>
      <c r="B2866" t="s">
        <v>5016</v>
      </c>
      <c r="C2866" t="str">
        <f>Tabla4[[#This Row],[NIT]]</f>
        <v>06141903770016</v>
      </c>
      <c r="D2866">
        <f t="shared" si="111"/>
        <v>14</v>
      </c>
      <c r="E2866" t="str">
        <f t="shared" si="112"/>
        <v>NIT</v>
      </c>
    </row>
    <row r="2867" spans="1:5" x14ac:dyDescent="0.25">
      <c r="A2867" t="s">
        <v>5017</v>
      </c>
      <c r="B2867" t="s">
        <v>5018</v>
      </c>
      <c r="C2867" t="str">
        <f>Tabla4[[#This Row],[NIT]]</f>
        <v>06140912971030</v>
      </c>
      <c r="D2867">
        <f t="shared" si="111"/>
        <v>14</v>
      </c>
      <c r="E2867" t="str">
        <f t="shared" si="112"/>
        <v>NIT</v>
      </c>
    </row>
    <row r="2868" spans="1:5" x14ac:dyDescent="0.25">
      <c r="A2868" t="s">
        <v>5019</v>
      </c>
      <c r="B2868" t="s">
        <v>5020</v>
      </c>
      <c r="C2868" t="str">
        <f>Tabla4[[#This Row],[NIT]]</f>
        <v>02102309931011</v>
      </c>
      <c r="D2868">
        <f t="shared" si="111"/>
        <v>14</v>
      </c>
      <c r="E2868" t="str">
        <f t="shared" si="112"/>
        <v>NIT</v>
      </c>
    </row>
    <row r="2869" spans="1:5" x14ac:dyDescent="0.25">
      <c r="A2869" t="s">
        <v>5021</v>
      </c>
      <c r="B2869" t="s">
        <v>5022</v>
      </c>
      <c r="C2869" t="str">
        <f>Tabla4[[#This Row],[NIT]]</f>
        <v>06141209720014</v>
      </c>
      <c r="D2869">
        <f t="shared" si="111"/>
        <v>14</v>
      </c>
      <c r="E2869" t="str">
        <f t="shared" si="112"/>
        <v>NIT</v>
      </c>
    </row>
    <row r="2870" spans="1:5" x14ac:dyDescent="0.25">
      <c r="A2870" t="s">
        <v>5023</v>
      </c>
      <c r="B2870" t="s">
        <v>5024</v>
      </c>
      <c r="C2870" t="str">
        <f>Tabla4[[#This Row],[NIT]]</f>
        <v>06141207051050</v>
      </c>
      <c r="D2870">
        <f t="shared" si="111"/>
        <v>14</v>
      </c>
      <c r="E2870" t="str">
        <f t="shared" si="112"/>
        <v>NIT</v>
      </c>
    </row>
    <row r="2871" spans="1:5" x14ac:dyDescent="0.25">
      <c r="A2871" t="s">
        <v>5025</v>
      </c>
      <c r="B2871" t="s">
        <v>5026</v>
      </c>
      <c r="C2871" t="str">
        <f>Tabla4[[#This Row],[NIT]]</f>
        <v>06142710001058</v>
      </c>
      <c r="D2871">
        <f t="shared" si="111"/>
        <v>14</v>
      </c>
      <c r="E2871" t="str">
        <f t="shared" si="112"/>
        <v>NIT</v>
      </c>
    </row>
    <row r="2872" spans="1:5" x14ac:dyDescent="0.25">
      <c r="A2872" t="s">
        <v>5027</v>
      </c>
      <c r="B2872" t="s">
        <v>5028</v>
      </c>
      <c r="C2872" t="str">
        <f>Tabla4[[#This Row],[NIT]]</f>
        <v>06141811941063</v>
      </c>
      <c r="D2872">
        <f t="shared" si="111"/>
        <v>14</v>
      </c>
      <c r="E2872" t="str">
        <f t="shared" si="112"/>
        <v>NIT</v>
      </c>
    </row>
    <row r="2873" spans="1:5" x14ac:dyDescent="0.25">
      <c r="A2873" t="s">
        <v>5029</v>
      </c>
      <c r="B2873" t="s">
        <v>5030</v>
      </c>
      <c r="C2873" t="str">
        <f>Tabla4[[#This Row],[NIT]]</f>
        <v>96000108491014</v>
      </c>
      <c r="D2873">
        <f t="shared" si="111"/>
        <v>14</v>
      </c>
      <c r="E2873" t="str">
        <f t="shared" si="112"/>
        <v>NIT</v>
      </c>
    </row>
    <row r="2874" spans="1:5" x14ac:dyDescent="0.25">
      <c r="A2874" t="s">
        <v>5031</v>
      </c>
      <c r="B2874" t="s">
        <v>5032</v>
      </c>
      <c r="C2874" t="str">
        <f>Tabla4[[#This Row],[NIT]]</f>
        <v>06142105660061</v>
      </c>
      <c r="D2874">
        <f t="shared" si="111"/>
        <v>14</v>
      </c>
      <c r="E2874" t="str">
        <f t="shared" si="112"/>
        <v>NIT</v>
      </c>
    </row>
    <row r="2875" spans="1:5" x14ac:dyDescent="0.25">
      <c r="A2875" t="s">
        <v>5033</v>
      </c>
      <c r="B2875" t="s">
        <v>5034</v>
      </c>
      <c r="C2875" t="str">
        <f>Tabla4[[#This Row],[NIT]]</f>
        <v>06142911881021</v>
      </c>
      <c r="D2875">
        <f t="shared" si="111"/>
        <v>14</v>
      </c>
      <c r="E2875" t="str">
        <f t="shared" si="112"/>
        <v>NIT</v>
      </c>
    </row>
    <row r="2876" spans="1:5" x14ac:dyDescent="0.25">
      <c r="A2876" t="s">
        <v>5035</v>
      </c>
      <c r="B2876" t="s">
        <v>5036</v>
      </c>
      <c r="C2876" t="str">
        <f>Tabla4[[#This Row],[NIT]]</f>
        <v>06143006781125</v>
      </c>
      <c r="D2876">
        <f t="shared" si="111"/>
        <v>14</v>
      </c>
      <c r="E2876" t="str">
        <f t="shared" si="112"/>
        <v>NIT</v>
      </c>
    </row>
    <row r="2877" spans="1:5" x14ac:dyDescent="0.25">
      <c r="A2877" t="s">
        <v>5037</v>
      </c>
      <c r="B2877" t="s">
        <v>5038</v>
      </c>
      <c r="C2877" t="str">
        <f>Tabla4[[#This Row],[NIT]]</f>
        <v>06140106911035</v>
      </c>
      <c r="D2877">
        <f t="shared" si="111"/>
        <v>14</v>
      </c>
      <c r="E2877" t="str">
        <f t="shared" si="112"/>
        <v>NIT</v>
      </c>
    </row>
    <row r="2878" spans="1:5" x14ac:dyDescent="0.25">
      <c r="A2878" t="s">
        <v>5039</v>
      </c>
      <c r="B2878" t="s">
        <v>5040</v>
      </c>
      <c r="C2878" t="str">
        <f>Tabla4[[#This Row],[NIT]]</f>
        <v>06141512820030</v>
      </c>
      <c r="D2878">
        <f t="shared" si="111"/>
        <v>14</v>
      </c>
      <c r="E2878" t="str">
        <f t="shared" si="112"/>
        <v>NIT</v>
      </c>
    </row>
    <row r="2879" spans="1:5" x14ac:dyDescent="0.25">
      <c r="A2879" t="s">
        <v>5041</v>
      </c>
      <c r="B2879" t="s">
        <v>5042</v>
      </c>
      <c r="C2879" t="str">
        <f>Tabla4[[#This Row],[NIT]]</f>
        <v>02101608741044</v>
      </c>
      <c r="D2879">
        <f t="shared" si="111"/>
        <v>14</v>
      </c>
      <c r="E2879" t="str">
        <f t="shared" si="112"/>
        <v>NIT</v>
      </c>
    </row>
    <row r="2880" spans="1:5" x14ac:dyDescent="0.25">
      <c r="A2880" t="s">
        <v>5043</v>
      </c>
      <c r="B2880" t="s">
        <v>5044</v>
      </c>
      <c r="C2880" t="str">
        <f>Tabla4[[#This Row],[NIT]]</f>
        <v>12171708651014</v>
      </c>
      <c r="D2880">
        <f t="shared" si="111"/>
        <v>14</v>
      </c>
      <c r="E2880" t="str">
        <f t="shared" si="112"/>
        <v>NIT</v>
      </c>
    </row>
    <row r="2881" spans="1:5" x14ac:dyDescent="0.25">
      <c r="A2881" t="s">
        <v>5045</v>
      </c>
      <c r="B2881" t="s">
        <v>5046</v>
      </c>
      <c r="C2881" t="str">
        <f>Tabla4[[#This Row],[NIT]]</f>
        <v>06141901891014</v>
      </c>
      <c r="D2881">
        <f t="shared" si="111"/>
        <v>14</v>
      </c>
      <c r="E2881" t="str">
        <f t="shared" si="112"/>
        <v>NIT</v>
      </c>
    </row>
    <row r="2882" spans="1:5" x14ac:dyDescent="0.25">
      <c r="A2882" t="s">
        <v>5047</v>
      </c>
      <c r="B2882" t="s">
        <v>5048</v>
      </c>
      <c r="C2882" t="str">
        <f>Tabla4[[#This Row],[NIT]]</f>
        <v>94830208001010</v>
      </c>
      <c r="D2882">
        <f t="shared" si="111"/>
        <v>14</v>
      </c>
      <c r="E2882" t="str">
        <f t="shared" si="112"/>
        <v>NIT</v>
      </c>
    </row>
    <row r="2883" spans="1:5" x14ac:dyDescent="0.25">
      <c r="A2883" t="s">
        <v>5049</v>
      </c>
      <c r="B2883" t="s">
        <v>5050</v>
      </c>
      <c r="C2883" t="str">
        <f>Tabla4[[#This Row],[NIT]]</f>
        <v>06142609081067</v>
      </c>
      <c r="D2883">
        <f t="shared" si="111"/>
        <v>14</v>
      </c>
      <c r="E2883" t="str">
        <f t="shared" si="112"/>
        <v>NIT</v>
      </c>
    </row>
    <row r="2884" spans="1:5" x14ac:dyDescent="0.25">
      <c r="A2884" t="s">
        <v>5051</v>
      </c>
      <c r="B2884" t="s">
        <v>5052</v>
      </c>
      <c r="C2884" t="str">
        <f>Tabla4[[#This Row],[NIT]]</f>
        <v>12171502081017</v>
      </c>
      <c r="D2884">
        <f t="shared" si="111"/>
        <v>14</v>
      </c>
      <c r="E2884" t="str">
        <f t="shared" si="112"/>
        <v>NIT</v>
      </c>
    </row>
    <row r="2885" spans="1:5" x14ac:dyDescent="0.25">
      <c r="A2885" t="s">
        <v>5053</v>
      </c>
      <c r="B2885" t="s">
        <v>5054</v>
      </c>
      <c r="C2885" t="str">
        <f>Tabla4[[#This Row],[NIT]]</f>
        <v>03011104101022</v>
      </c>
      <c r="D2885">
        <f t="shared" si="111"/>
        <v>14</v>
      </c>
      <c r="E2885" t="str">
        <f t="shared" si="112"/>
        <v>NIT</v>
      </c>
    </row>
    <row r="2886" spans="1:5" x14ac:dyDescent="0.25">
      <c r="A2886" t="s">
        <v>5055</v>
      </c>
      <c r="B2886" t="s">
        <v>5056</v>
      </c>
      <c r="C2886" t="str">
        <f>Tabla4[[#This Row],[NIT]]</f>
        <v>06141801061073</v>
      </c>
      <c r="D2886">
        <f t="shared" si="111"/>
        <v>14</v>
      </c>
      <c r="E2886" t="str">
        <f t="shared" si="112"/>
        <v>NIT</v>
      </c>
    </row>
    <row r="2887" spans="1:5" x14ac:dyDescent="0.25">
      <c r="A2887" t="s">
        <v>5057</v>
      </c>
      <c r="B2887" t="s">
        <v>5058</v>
      </c>
      <c r="C2887" t="str">
        <f>Tabla4[[#This Row],[NIT]]</f>
        <v>06140909630023</v>
      </c>
      <c r="D2887">
        <f t="shared" si="111"/>
        <v>14</v>
      </c>
      <c r="E2887" t="str">
        <f t="shared" si="112"/>
        <v>NIT</v>
      </c>
    </row>
    <row r="2888" spans="1:5" x14ac:dyDescent="0.25">
      <c r="A2888" t="s">
        <v>5059</v>
      </c>
      <c r="B2888" t="s">
        <v>5060</v>
      </c>
      <c r="C2888" t="str">
        <f>Tabla4[[#This Row],[NIT]]</f>
        <v>06140308600012</v>
      </c>
      <c r="D2888">
        <f t="shared" si="111"/>
        <v>14</v>
      </c>
      <c r="E2888" t="str">
        <f t="shared" si="112"/>
        <v>NIT</v>
      </c>
    </row>
    <row r="2889" spans="1:5" x14ac:dyDescent="0.25">
      <c r="A2889" t="s">
        <v>5061</v>
      </c>
      <c r="B2889" t="s">
        <v>5062</v>
      </c>
      <c r="C2889" t="str">
        <f>Tabla4[[#This Row],[NIT]]</f>
        <v>06141602710018</v>
      </c>
      <c r="D2889">
        <f t="shared" si="111"/>
        <v>14</v>
      </c>
      <c r="E2889" t="str">
        <f t="shared" si="112"/>
        <v>NIT</v>
      </c>
    </row>
    <row r="2890" spans="1:5" x14ac:dyDescent="0.25">
      <c r="A2890" t="s">
        <v>5063</v>
      </c>
      <c r="B2890" t="s">
        <v>5064</v>
      </c>
      <c r="C2890" t="str">
        <f>Tabla4[[#This Row],[NIT]]</f>
        <v>06140109921040</v>
      </c>
      <c r="D2890">
        <f t="shared" si="111"/>
        <v>14</v>
      </c>
      <c r="E2890" t="str">
        <f t="shared" si="112"/>
        <v>NIT</v>
      </c>
    </row>
    <row r="2891" spans="1:5" x14ac:dyDescent="0.25">
      <c r="A2891" t="s">
        <v>5065</v>
      </c>
      <c r="B2891" t="s">
        <v>5066</v>
      </c>
      <c r="C2891" t="str">
        <f>Tabla4[[#This Row],[NIT]]</f>
        <v>06142311061020</v>
      </c>
      <c r="D2891">
        <f t="shared" si="111"/>
        <v>14</v>
      </c>
      <c r="E2891" t="str">
        <f t="shared" si="112"/>
        <v>NIT</v>
      </c>
    </row>
    <row r="2892" spans="1:5" x14ac:dyDescent="0.25">
      <c r="A2892" t="s">
        <v>5067</v>
      </c>
      <c r="B2892" t="s">
        <v>5068</v>
      </c>
      <c r="C2892" t="str">
        <f>Tabla4[[#This Row],[NIT]]</f>
        <v>06140807891012</v>
      </c>
      <c r="D2892">
        <f t="shared" si="111"/>
        <v>14</v>
      </c>
      <c r="E2892" t="str">
        <f t="shared" si="112"/>
        <v>NIT</v>
      </c>
    </row>
    <row r="2893" spans="1:5" x14ac:dyDescent="0.25">
      <c r="A2893" t="s">
        <v>5069</v>
      </c>
      <c r="B2893" t="s">
        <v>5070</v>
      </c>
      <c r="C2893" t="str">
        <f>Tabla4[[#This Row],[NIT]]</f>
        <v>06142304011026</v>
      </c>
      <c r="D2893">
        <f t="shared" si="111"/>
        <v>14</v>
      </c>
      <c r="E2893" t="str">
        <f t="shared" si="112"/>
        <v>NIT</v>
      </c>
    </row>
    <row r="2894" spans="1:5" x14ac:dyDescent="0.25">
      <c r="A2894" t="s">
        <v>5071</v>
      </c>
      <c r="B2894" t="s">
        <v>5072</v>
      </c>
      <c r="C2894" t="str">
        <f>Tabla4[[#This Row],[NIT]]</f>
        <v>06141111931016</v>
      </c>
      <c r="D2894">
        <f t="shared" si="111"/>
        <v>14</v>
      </c>
      <c r="E2894" t="str">
        <f t="shared" si="112"/>
        <v>NIT</v>
      </c>
    </row>
    <row r="2895" spans="1:5" x14ac:dyDescent="0.25">
      <c r="A2895" t="s">
        <v>5073</v>
      </c>
      <c r="B2895" t="s">
        <v>5074</v>
      </c>
      <c r="C2895" t="str">
        <f>Tabla4[[#This Row],[NIT]]</f>
        <v>06141002041027</v>
      </c>
      <c r="D2895">
        <f t="shared" si="111"/>
        <v>14</v>
      </c>
      <c r="E2895" t="str">
        <f t="shared" si="112"/>
        <v>NIT</v>
      </c>
    </row>
    <row r="2896" spans="1:5" x14ac:dyDescent="0.25">
      <c r="A2896" t="s">
        <v>5075</v>
      </c>
      <c r="B2896" t="s">
        <v>5076</v>
      </c>
      <c r="C2896" t="str">
        <f>Tabla4[[#This Row],[NIT]]</f>
        <v>06141411021046</v>
      </c>
      <c r="D2896">
        <f t="shared" si="111"/>
        <v>14</v>
      </c>
      <c r="E2896" t="str">
        <f t="shared" si="112"/>
        <v>NIT</v>
      </c>
    </row>
    <row r="2897" spans="1:5" x14ac:dyDescent="0.25">
      <c r="A2897" t="s">
        <v>5077</v>
      </c>
      <c r="B2897" t="s">
        <v>5078</v>
      </c>
      <c r="C2897" t="str">
        <f>Tabla4[[#This Row],[NIT]]</f>
        <v>96002008991012</v>
      </c>
      <c r="D2897">
        <f t="shared" si="111"/>
        <v>14</v>
      </c>
      <c r="E2897" t="str">
        <f t="shared" si="112"/>
        <v>NIT</v>
      </c>
    </row>
    <row r="2898" spans="1:5" x14ac:dyDescent="0.25">
      <c r="A2898" t="s">
        <v>5079</v>
      </c>
      <c r="B2898" t="s">
        <v>5080</v>
      </c>
      <c r="C2898" t="str">
        <f>Tabla4[[#This Row],[NIT]]</f>
        <v>06142801991050</v>
      </c>
      <c r="D2898">
        <f t="shared" si="111"/>
        <v>14</v>
      </c>
      <c r="E2898" t="str">
        <f t="shared" si="112"/>
        <v>NIT</v>
      </c>
    </row>
    <row r="2899" spans="1:5" x14ac:dyDescent="0.25">
      <c r="A2899" t="s">
        <v>5081</v>
      </c>
      <c r="B2899" t="s">
        <v>5082</v>
      </c>
      <c r="C2899" t="str">
        <f>Tabla4[[#This Row],[NIT]]</f>
        <v>06141602770015</v>
      </c>
      <c r="D2899">
        <f t="shared" si="111"/>
        <v>14</v>
      </c>
      <c r="E2899" t="str">
        <f t="shared" si="112"/>
        <v>NIT</v>
      </c>
    </row>
    <row r="2900" spans="1:5" x14ac:dyDescent="0.25">
      <c r="A2900" t="s">
        <v>5083</v>
      </c>
      <c r="B2900" t="s">
        <v>5084</v>
      </c>
      <c r="C2900" t="str">
        <f>Tabla4[[#This Row],[NIT]]</f>
        <v>06141201830013</v>
      </c>
      <c r="D2900">
        <f t="shared" si="111"/>
        <v>14</v>
      </c>
      <c r="E2900" t="str">
        <f t="shared" si="112"/>
        <v>NIT</v>
      </c>
    </row>
    <row r="2901" spans="1:5" x14ac:dyDescent="0.25">
      <c r="A2901" t="s">
        <v>5085</v>
      </c>
      <c r="B2901" t="s">
        <v>5086</v>
      </c>
      <c r="C2901" t="str">
        <f>Tabla4[[#This Row],[NIT]]</f>
        <v>02100611811014</v>
      </c>
      <c r="D2901">
        <f t="shared" si="111"/>
        <v>14</v>
      </c>
      <c r="E2901" t="str">
        <f t="shared" si="112"/>
        <v>NIT</v>
      </c>
    </row>
    <row r="2902" spans="1:5" x14ac:dyDescent="0.25">
      <c r="A2902" t="s">
        <v>5087</v>
      </c>
      <c r="B2902" t="s">
        <v>5088</v>
      </c>
      <c r="C2902" t="str">
        <f>Tabla4[[#This Row],[NIT]]</f>
        <v>06140703780027</v>
      </c>
      <c r="D2902">
        <f t="shared" si="111"/>
        <v>14</v>
      </c>
      <c r="E2902" t="str">
        <f t="shared" si="112"/>
        <v>NIT</v>
      </c>
    </row>
    <row r="2903" spans="1:5" x14ac:dyDescent="0.25">
      <c r="A2903" t="s">
        <v>5089</v>
      </c>
      <c r="B2903" t="s">
        <v>5090</v>
      </c>
      <c r="C2903" t="str">
        <f>Tabla4[[#This Row],[NIT]]</f>
        <v>02100708640041</v>
      </c>
      <c r="D2903">
        <f t="shared" si="111"/>
        <v>14</v>
      </c>
      <c r="E2903" t="str">
        <f t="shared" si="112"/>
        <v>NIT</v>
      </c>
    </row>
    <row r="2904" spans="1:5" x14ac:dyDescent="0.25">
      <c r="A2904" t="s">
        <v>5091</v>
      </c>
      <c r="B2904" t="s">
        <v>5092</v>
      </c>
      <c r="C2904" t="str">
        <f>Tabla4[[#This Row],[NIT]]</f>
        <v>06141805041042</v>
      </c>
      <c r="D2904">
        <f t="shared" si="111"/>
        <v>14</v>
      </c>
      <c r="E2904" t="str">
        <f t="shared" si="112"/>
        <v>NIT</v>
      </c>
    </row>
    <row r="2905" spans="1:5" x14ac:dyDescent="0.25">
      <c r="A2905" t="s">
        <v>5093</v>
      </c>
      <c r="B2905" t="s">
        <v>5094</v>
      </c>
      <c r="C2905" t="str">
        <f>Tabla4[[#This Row],[NIT]]</f>
        <v>02101805810011</v>
      </c>
      <c r="D2905">
        <f t="shared" si="111"/>
        <v>14</v>
      </c>
      <c r="E2905" t="str">
        <f t="shared" si="112"/>
        <v>NIT</v>
      </c>
    </row>
    <row r="2906" spans="1:5" x14ac:dyDescent="0.25">
      <c r="A2906" t="s">
        <v>5095</v>
      </c>
      <c r="B2906" t="s">
        <v>5096</v>
      </c>
      <c r="C2906" t="str">
        <f>Tabla4[[#This Row],[NIT]]</f>
        <v>06141504881037</v>
      </c>
      <c r="D2906">
        <f t="shared" si="111"/>
        <v>14</v>
      </c>
      <c r="E2906" t="str">
        <f t="shared" si="112"/>
        <v>NIT</v>
      </c>
    </row>
    <row r="2907" spans="1:5" x14ac:dyDescent="0.25">
      <c r="A2907" t="s">
        <v>5097</v>
      </c>
      <c r="B2907" t="s">
        <v>5098</v>
      </c>
      <c r="C2907" t="str">
        <f>Tabla4[[#This Row],[NIT]]</f>
        <v>05110108740018</v>
      </c>
      <c r="D2907">
        <f t="shared" si="111"/>
        <v>14</v>
      </c>
      <c r="E2907" t="str">
        <f t="shared" si="112"/>
        <v>NIT</v>
      </c>
    </row>
    <row r="2908" spans="1:5" x14ac:dyDescent="0.25">
      <c r="A2908" t="s">
        <v>5099</v>
      </c>
      <c r="B2908" t="s">
        <v>5100</v>
      </c>
      <c r="C2908" t="str">
        <f>Tabla4[[#This Row],[NIT]]</f>
        <v>06140712061047</v>
      </c>
      <c r="D2908">
        <f t="shared" si="111"/>
        <v>14</v>
      </c>
      <c r="E2908" t="str">
        <f t="shared" si="112"/>
        <v>NIT</v>
      </c>
    </row>
    <row r="2909" spans="1:5" x14ac:dyDescent="0.25">
      <c r="A2909" t="s">
        <v>5101</v>
      </c>
      <c r="B2909" t="s">
        <v>5102</v>
      </c>
      <c r="C2909" t="str">
        <f>Tabla4[[#This Row],[NIT]]</f>
        <v>06142605941053</v>
      </c>
      <c r="D2909">
        <f t="shared" si="111"/>
        <v>14</v>
      </c>
      <c r="E2909" t="str">
        <f t="shared" si="112"/>
        <v>NIT</v>
      </c>
    </row>
    <row r="2910" spans="1:5" x14ac:dyDescent="0.25">
      <c r="A2910" t="s">
        <v>5103</v>
      </c>
      <c r="B2910" t="s">
        <v>5104</v>
      </c>
      <c r="C2910" t="str">
        <f>Tabla4[[#This Row],[NIT]]</f>
        <v>06142604051011</v>
      </c>
      <c r="D2910">
        <f t="shared" si="111"/>
        <v>14</v>
      </c>
      <c r="E2910" t="str">
        <f t="shared" si="112"/>
        <v>NIT</v>
      </c>
    </row>
    <row r="2911" spans="1:5" x14ac:dyDescent="0.25">
      <c r="A2911" t="s">
        <v>5105</v>
      </c>
      <c r="B2911" t="s">
        <v>5106</v>
      </c>
      <c r="C2911" t="str">
        <f>Tabla4[[#This Row],[NIT]]</f>
        <v>06141302730024</v>
      </c>
      <c r="D2911">
        <f t="shared" si="111"/>
        <v>14</v>
      </c>
      <c r="E2911" t="str">
        <f t="shared" si="112"/>
        <v>NIT</v>
      </c>
    </row>
    <row r="2912" spans="1:5" x14ac:dyDescent="0.25">
      <c r="A2912" t="s">
        <v>5107</v>
      </c>
      <c r="B2912" t="s">
        <v>5108</v>
      </c>
      <c r="C2912" t="str">
        <f>Tabla4[[#This Row],[NIT]]</f>
        <v>06140604891068</v>
      </c>
      <c r="D2912">
        <f t="shared" si="111"/>
        <v>14</v>
      </c>
      <c r="E2912" t="str">
        <f t="shared" si="112"/>
        <v>NIT</v>
      </c>
    </row>
    <row r="2913" spans="1:5" x14ac:dyDescent="0.25">
      <c r="A2913" t="s">
        <v>5109</v>
      </c>
      <c r="B2913" t="s">
        <v>5110</v>
      </c>
      <c r="C2913" t="str">
        <f>Tabla4[[#This Row],[NIT]]</f>
        <v>03150704101018</v>
      </c>
      <c r="D2913">
        <f t="shared" si="111"/>
        <v>14</v>
      </c>
      <c r="E2913" t="str">
        <f t="shared" si="112"/>
        <v>NIT</v>
      </c>
    </row>
    <row r="2914" spans="1:5" x14ac:dyDescent="0.25">
      <c r="A2914" t="s">
        <v>5111</v>
      </c>
      <c r="B2914" t="s">
        <v>5112</v>
      </c>
      <c r="C2914" t="str">
        <f>Tabla4[[#This Row],[NIT]]</f>
        <v>06142105931027</v>
      </c>
      <c r="D2914">
        <f t="shared" si="111"/>
        <v>14</v>
      </c>
      <c r="E2914" t="str">
        <f t="shared" si="112"/>
        <v>NIT</v>
      </c>
    </row>
    <row r="2915" spans="1:5" x14ac:dyDescent="0.25">
      <c r="A2915" t="s">
        <v>5113</v>
      </c>
      <c r="B2915" t="s">
        <v>5114</v>
      </c>
      <c r="C2915" t="str">
        <f>Tabla4[[#This Row],[NIT]]</f>
        <v>06141503901034</v>
      </c>
      <c r="D2915">
        <f t="shared" si="111"/>
        <v>14</v>
      </c>
      <c r="E2915" t="str">
        <f t="shared" si="112"/>
        <v>NIT</v>
      </c>
    </row>
    <row r="2916" spans="1:5" x14ac:dyDescent="0.25">
      <c r="A2916" t="s">
        <v>5115</v>
      </c>
      <c r="B2916" t="s">
        <v>5116</v>
      </c>
      <c r="C2916" t="str">
        <f>Tabla4[[#This Row],[NIT]]</f>
        <v>06142301921013</v>
      </c>
      <c r="D2916">
        <f t="shared" si="111"/>
        <v>14</v>
      </c>
      <c r="E2916" t="str">
        <f t="shared" si="112"/>
        <v>NIT</v>
      </c>
    </row>
    <row r="2917" spans="1:5" x14ac:dyDescent="0.25">
      <c r="A2917" t="s">
        <v>5117</v>
      </c>
      <c r="B2917" t="s">
        <v>5118</v>
      </c>
      <c r="C2917" t="str">
        <f>Tabla4[[#This Row],[NIT]]</f>
        <v>06141711800018</v>
      </c>
      <c r="D2917">
        <f t="shared" si="111"/>
        <v>14</v>
      </c>
      <c r="E2917" t="str">
        <f t="shared" si="112"/>
        <v>NIT</v>
      </c>
    </row>
    <row r="2918" spans="1:5" x14ac:dyDescent="0.25">
      <c r="A2918" t="s">
        <v>5119</v>
      </c>
      <c r="B2918" t="s">
        <v>5120</v>
      </c>
      <c r="C2918" t="str">
        <f>Tabla4[[#This Row],[NIT]]</f>
        <v>06140102931058</v>
      </c>
      <c r="D2918">
        <f t="shared" si="111"/>
        <v>14</v>
      </c>
      <c r="E2918" t="str">
        <f t="shared" si="112"/>
        <v>NIT</v>
      </c>
    </row>
    <row r="2919" spans="1:5" x14ac:dyDescent="0.25">
      <c r="A2919" t="s">
        <v>5121</v>
      </c>
      <c r="B2919" t="s">
        <v>5122</v>
      </c>
      <c r="C2919" t="str">
        <f>Tabla4[[#This Row],[NIT]]</f>
        <v>06142402921049</v>
      </c>
      <c r="D2919">
        <f t="shared" si="111"/>
        <v>14</v>
      </c>
      <c r="E2919" t="str">
        <f t="shared" si="112"/>
        <v>NIT</v>
      </c>
    </row>
    <row r="2920" spans="1:5" x14ac:dyDescent="0.25">
      <c r="A2920" t="s">
        <v>5123</v>
      </c>
      <c r="B2920" t="s">
        <v>5124</v>
      </c>
      <c r="C2920" t="str">
        <f>Tabla4[[#This Row],[NIT]]</f>
        <v>94472506921012</v>
      </c>
      <c r="D2920">
        <f t="shared" si="111"/>
        <v>14</v>
      </c>
      <c r="E2920" t="str">
        <f t="shared" si="112"/>
        <v>NIT</v>
      </c>
    </row>
    <row r="2921" spans="1:5" x14ac:dyDescent="0.25">
      <c r="A2921" t="s">
        <v>5125</v>
      </c>
      <c r="B2921" t="s">
        <v>5126</v>
      </c>
      <c r="C2921" t="str">
        <f>Tabla4[[#This Row],[NIT]]</f>
        <v>06140301011014</v>
      </c>
      <c r="D2921">
        <f t="shared" si="111"/>
        <v>14</v>
      </c>
      <c r="E2921" t="str">
        <f t="shared" si="112"/>
        <v>NIT</v>
      </c>
    </row>
    <row r="2922" spans="1:5" x14ac:dyDescent="0.25">
      <c r="A2922" t="s">
        <v>5127</v>
      </c>
      <c r="B2922" t="s">
        <v>5128</v>
      </c>
      <c r="C2922" t="str">
        <f>Tabla4[[#This Row],[NIT]]</f>
        <v>06141401001012</v>
      </c>
      <c r="D2922">
        <f t="shared" si="111"/>
        <v>14</v>
      </c>
      <c r="E2922" t="str">
        <f t="shared" si="112"/>
        <v>NIT</v>
      </c>
    </row>
    <row r="2923" spans="1:5" x14ac:dyDescent="0.25">
      <c r="A2923" t="s">
        <v>5129</v>
      </c>
      <c r="B2923" t="s">
        <v>5130</v>
      </c>
      <c r="C2923" t="str">
        <f>Tabla4[[#This Row],[NIT]]</f>
        <v>04072805661025</v>
      </c>
      <c r="D2923">
        <f t="shared" si="111"/>
        <v>14</v>
      </c>
      <c r="E2923" t="str">
        <f t="shared" si="112"/>
        <v>NIT</v>
      </c>
    </row>
    <row r="2924" spans="1:5" x14ac:dyDescent="0.25">
      <c r="A2924" t="s">
        <v>5131</v>
      </c>
      <c r="B2924" t="s">
        <v>5132</v>
      </c>
      <c r="C2924" t="str">
        <f>Tabla4[[#This Row],[NIT]]</f>
        <v>06142112091034</v>
      </c>
      <c r="D2924">
        <f t="shared" ref="D2924:D2987" si="113">LEN(C2924)</f>
        <v>14</v>
      </c>
      <c r="E2924" t="str">
        <f t="shared" si="112"/>
        <v>NIT</v>
      </c>
    </row>
    <row r="2925" spans="1:5" x14ac:dyDescent="0.25">
      <c r="A2925" t="s">
        <v>5133</v>
      </c>
      <c r="B2925" t="s">
        <v>5134</v>
      </c>
      <c r="C2925" t="str">
        <f>Tabla4[[#This Row],[NIT]]</f>
        <v>06141311061024</v>
      </c>
      <c r="D2925">
        <f t="shared" si="113"/>
        <v>14</v>
      </c>
      <c r="E2925" t="str">
        <f t="shared" ref="E2925:E2988" si="114">IF(D2925=14,"NIT",IF(D2925=9,"DUI"," "))</f>
        <v>NIT</v>
      </c>
    </row>
    <row r="2926" spans="1:5" x14ac:dyDescent="0.25">
      <c r="A2926" t="s">
        <v>5135</v>
      </c>
      <c r="B2926" t="s">
        <v>5136</v>
      </c>
      <c r="C2926" t="str">
        <f>Tabla4[[#This Row],[NIT]]</f>
        <v>06140312011032</v>
      </c>
      <c r="D2926">
        <f t="shared" si="113"/>
        <v>14</v>
      </c>
      <c r="E2926" t="str">
        <f t="shared" si="114"/>
        <v>NIT</v>
      </c>
    </row>
    <row r="2927" spans="1:5" x14ac:dyDescent="0.25">
      <c r="A2927" t="s">
        <v>5137</v>
      </c>
      <c r="B2927" t="s">
        <v>5138</v>
      </c>
      <c r="C2927" t="str">
        <f>Tabla4[[#This Row],[NIT]]</f>
        <v>06141901011014</v>
      </c>
      <c r="D2927">
        <f t="shared" si="113"/>
        <v>14</v>
      </c>
      <c r="E2927" t="str">
        <f t="shared" si="114"/>
        <v>NIT</v>
      </c>
    </row>
    <row r="2928" spans="1:5" x14ac:dyDescent="0.25">
      <c r="A2928" t="s">
        <v>33</v>
      </c>
      <c r="B2928" t="s">
        <v>5139</v>
      </c>
      <c r="C2928" t="str">
        <f>Tabla4[[#This Row],[NIT]]</f>
        <v>05150706911014</v>
      </c>
      <c r="D2928">
        <f t="shared" si="113"/>
        <v>14</v>
      </c>
      <c r="E2928" t="str">
        <f t="shared" si="114"/>
        <v>NIT</v>
      </c>
    </row>
    <row r="2929" spans="1:5" x14ac:dyDescent="0.25">
      <c r="A2929" t="s">
        <v>5140</v>
      </c>
      <c r="B2929" t="s">
        <v>5141</v>
      </c>
      <c r="C2929" t="str">
        <f>Tabla4[[#This Row],[NIT]]</f>
        <v>06142702911010</v>
      </c>
      <c r="D2929">
        <f t="shared" si="113"/>
        <v>14</v>
      </c>
      <c r="E2929" t="str">
        <f t="shared" si="114"/>
        <v>NIT</v>
      </c>
    </row>
    <row r="2930" spans="1:5" x14ac:dyDescent="0.25">
      <c r="A2930" t="s">
        <v>5142</v>
      </c>
      <c r="B2930" t="s">
        <v>5143</v>
      </c>
      <c r="C2930" t="str">
        <f>Tabla4[[#This Row],[NIT]]</f>
        <v>06141111031015</v>
      </c>
      <c r="D2930">
        <f t="shared" si="113"/>
        <v>14</v>
      </c>
      <c r="E2930" t="str">
        <f t="shared" si="114"/>
        <v>NIT</v>
      </c>
    </row>
    <row r="2931" spans="1:5" x14ac:dyDescent="0.25">
      <c r="A2931" t="s">
        <v>5144</v>
      </c>
      <c r="B2931" t="s">
        <v>5145</v>
      </c>
      <c r="C2931" t="str">
        <f>Tabla4[[#This Row],[NIT]]</f>
        <v>06141609921034</v>
      </c>
      <c r="D2931">
        <f t="shared" si="113"/>
        <v>14</v>
      </c>
      <c r="E2931" t="str">
        <f t="shared" si="114"/>
        <v>NIT</v>
      </c>
    </row>
    <row r="2932" spans="1:5" x14ac:dyDescent="0.25">
      <c r="A2932" t="s">
        <v>5146</v>
      </c>
      <c r="B2932" t="s">
        <v>5147</v>
      </c>
      <c r="C2932" t="str">
        <f>Tabla4[[#This Row],[NIT]]</f>
        <v>06141102881022</v>
      </c>
      <c r="D2932">
        <f t="shared" si="113"/>
        <v>14</v>
      </c>
      <c r="E2932" t="str">
        <f t="shared" si="114"/>
        <v>NIT</v>
      </c>
    </row>
    <row r="2933" spans="1:5" x14ac:dyDescent="0.25">
      <c r="A2933" t="s">
        <v>5148</v>
      </c>
      <c r="B2933" t="s">
        <v>5149</v>
      </c>
      <c r="C2933" t="str">
        <f>Tabla4[[#This Row],[NIT]]</f>
        <v>06142409941029</v>
      </c>
      <c r="D2933">
        <f t="shared" si="113"/>
        <v>14</v>
      </c>
      <c r="E2933" t="str">
        <f t="shared" si="114"/>
        <v>NIT</v>
      </c>
    </row>
    <row r="2934" spans="1:5" x14ac:dyDescent="0.25">
      <c r="A2934" t="s">
        <v>5150</v>
      </c>
      <c r="B2934" t="s">
        <v>5151</v>
      </c>
      <c r="C2934" t="str">
        <f>Tabla4[[#This Row],[NIT]]</f>
        <v>06140106700019</v>
      </c>
      <c r="D2934">
        <f t="shared" si="113"/>
        <v>14</v>
      </c>
      <c r="E2934" t="str">
        <f t="shared" si="114"/>
        <v>NIT</v>
      </c>
    </row>
    <row r="2935" spans="1:5" x14ac:dyDescent="0.25">
      <c r="A2935" t="s">
        <v>2385</v>
      </c>
      <c r="B2935" t="s">
        <v>5152</v>
      </c>
      <c r="C2935" t="str">
        <f>Tabla4[[#This Row],[NIT]]</f>
        <v>06142504720016</v>
      </c>
      <c r="D2935">
        <f t="shared" si="113"/>
        <v>14</v>
      </c>
      <c r="E2935" t="str">
        <f t="shared" si="114"/>
        <v>NIT</v>
      </c>
    </row>
    <row r="2936" spans="1:5" x14ac:dyDescent="0.25">
      <c r="A2936" t="s">
        <v>5153</v>
      </c>
      <c r="B2936" t="s">
        <v>5154</v>
      </c>
      <c r="C2936" t="str">
        <f>Tabla4[[#This Row],[NIT]]</f>
        <v>06142605750051</v>
      </c>
      <c r="D2936">
        <f t="shared" si="113"/>
        <v>14</v>
      </c>
      <c r="E2936" t="str">
        <f t="shared" si="114"/>
        <v>NIT</v>
      </c>
    </row>
    <row r="2937" spans="1:5" x14ac:dyDescent="0.25">
      <c r="A2937" t="s">
        <v>5155</v>
      </c>
      <c r="B2937" t="s">
        <v>5156</v>
      </c>
      <c r="C2937" t="str">
        <f>Tabla4[[#This Row],[NIT]]</f>
        <v>06140207700013</v>
      </c>
      <c r="D2937">
        <f t="shared" si="113"/>
        <v>14</v>
      </c>
      <c r="E2937" t="str">
        <f t="shared" si="114"/>
        <v>NIT</v>
      </c>
    </row>
    <row r="2938" spans="1:5" x14ac:dyDescent="0.25">
      <c r="A2938" t="s">
        <v>5157</v>
      </c>
      <c r="B2938" t="s">
        <v>5158</v>
      </c>
      <c r="C2938" t="str">
        <f>Tabla4[[#This Row],[NIT]]</f>
        <v>06141305021029</v>
      </c>
      <c r="D2938">
        <f t="shared" si="113"/>
        <v>14</v>
      </c>
      <c r="E2938" t="str">
        <f t="shared" si="114"/>
        <v>NIT</v>
      </c>
    </row>
    <row r="2939" spans="1:5" x14ac:dyDescent="0.25">
      <c r="A2939" t="s">
        <v>5159</v>
      </c>
      <c r="B2939" t="s">
        <v>5160</v>
      </c>
      <c r="C2939" t="str">
        <f>Tabla4[[#This Row],[NIT]]</f>
        <v>06140804051030</v>
      </c>
      <c r="D2939">
        <f t="shared" si="113"/>
        <v>14</v>
      </c>
      <c r="E2939" t="str">
        <f t="shared" si="114"/>
        <v>NIT</v>
      </c>
    </row>
    <row r="2940" spans="1:5" x14ac:dyDescent="0.25">
      <c r="A2940" t="s">
        <v>5161</v>
      </c>
      <c r="B2940" t="s">
        <v>5162</v>
      </c>
      <c r="C2940" t="str">
        <f>Tabla4[[#This Row],[NIT]]</f>
        <v>06140707881028</v>
      </c>
      <c r="D2940">
        <f t="shared" si="113"/>
        <v>14</v>
      </c>
      <c r="E2940" t="str">
        <f t="shared" si="114"/>
        <v>NIT</v>
      </c>
    </row>
    <row r="2941" spans="1:5" x14ac:dyDescent="0.25">
      <c r="A2941" t="s">
        <v>5163</v>
      </c>
      <c r="B2941" t="s">
        <v>5164</v>
      </c>
      <c r="C2941" t="str">
        <f>Tabla4[[#This Row],[NIT]]</f>
        <v>06143103870040</v>
      </c>
      <c r="D2941">
        <f t="shared" si="113"/>
        <v>14</v>
      </c>
      <c r="E2941" t="str">
        <f t="shared" si="114"/>
        <v>NIT</v>
      </c>
    </row>
    <row r="2942" spans="1:5" x14ac:dyDescent="0.25">
      <c r="A2942" t="s">
        <v>5165</v>
      </c>
      <c r="B2942" t="s">
        <v>5166</v>
      </c>
      <c r="C2942" t="str">
        <f>Tabla4[[#This Row],[NIT]]</f>
        <v>06142911850028</v>
      </c>
      <c r="D2942">
        <f t="shared" si="113"/>
        <v>14</v>
      </c>
      <c r="E2942" t="str">
        <f t="shared" si="114"/>
        <v>NIT</v>
      </c>
    </row>
    <row r="2943" spans="1:5" x14ac:dyDescent="0.25">
      <c r="A2943" t="s">
        <v>5167</v>
      </c>
      <c r="B2943" t="s">
        <v>5168</v>
      </c>
      <c r="C2943" t="str">
        <f>Tabla4[[#This Row],[NIT]]</f>
        <v>06143007931040</v>
      </c>
      <c r="D2943">
        <f t="shared" si="113"/>
        <v>14</v>
      </c>
      <c r="E2943" t="str">
        <f t="shared" si="114"/>
        <v>NIT</v>
      </c>
    </row>
    <row r="2944" spans="1:5" x14ac:dyDescent="0.25">
      <c r="A2944" t="s">
        <v>957</v>
      </c>
      <c r="B2944" t="s">
        <v>5169</v>
      </c>
      <c r="C2944" t="str">
        <f>Tabla4[[#This Row],[NIT]]</f>
        <v>06142909951047</v>
      </c>
      <c r="D2944">
        <f t="shared" si="113"/>
        <v>14</v>
      </c>
      <c r="E2944" t="str">
        <f t="shared" si="114"/>
        <v>NIT</v>
      </c>
    </row>
    <row r="2945" spans="1:5" x14ac:dyDescent="0.25">
      <c r="A2945" t="s">
        <v>5170</v>
      </c>
      <c r="B2945" t="s">
        <v>5171</v>
      </c>
      <c r="C2945" t="str">
        <f>Tabla4[[#This Row],[NIT]]</f>
        <v>06140407921010</v>
      </c>
      <c r="D2945">
        <f t="shared" si="113"/>
        <v>14</v>
      </c>
      <c r="E2945" t="str">
        <f t="shared" si="114"/>
        <v>NIT</v>
      </c>
    </row>
    <row r="2946" spans="1:5" x14ac:dyDescent="0.25">
      <c r="A2946" t="s">
        <v>5172</v>
      </c>
      <c r="B2946" t="s">
        <v>5173</v>
      </c>
      <c r="C2946" t="str">
        <f>Tabla4[[#This Row],[NIT]]</f>
        <v>06142608860013</v>
      </c>
      <c r="D2946">
        <f t="shared" si="113"/>
        <v>14</v>
      </c>
      <c r="E2946" t="str">
        <f t="shared" si="114"/>
        <v>NIT</v>
      </c>
    </row>
    <row r="2947" spans="1:5" x14ac:dyDescent="0.25">
      <c r="A2947" t="s">
        <v>1054</v>
      </c>
      <c r="B2947" t="s">
        <v>5174</v>
      </c>
      <c r="C2947" t="str">
        <f>Tabla4[[#This Row],[NIT]]</f>
        <v>06140903921054</v>
      </c>
      <c r="D2947">
        <f t="shared" si="113"/>
        <v>14</v>
      </c>
      <c r="E2947" t="str">
        <f t="shared" si="114"/>
        <v>NIT</v>
      </c>
    </row>
    <row r="2948" spans="1:5" x14ac:dyDescent="0.25">
      <c r="A2948" t="s">
        <v>429</v>
      </c>
      <c r="B2948" t="s">
        <v>5175</v>
      </c>
      <c r="C2948" t="str">
        <f>Tabla4[[#This Row],[NIT]]</f>
        <v>12171202881011</v>
      </c>
      <c r="D2948">
        <f t="shared" si="113"/>
        <v>14</v>
      </c>
      <c r="E2948" t="str">
        <f t="shared" si="114"/>
        <v>NIT</v>
      </c>
    </row>
    <row r="2949" spans="1:5" x14ac:dyDescent="0.25">
      <c r="A2949" t="s">
        <v>128</v>
      </c>
      <c r="B2949" t="s">
        <v>5176</v>
      </c>
      <c r="C2949" t="str">
        <f>Tabla4[[#This Row],[NIT]]</f>
        <v>12172508931019</v>
      </c>
      <c r="D2949">
        <f t="shared" si="113"/>
        <v>14</v>
      </c>
      <c r="E2949" t="str">
        <f t="shared" si="114"/>
        <v>NIT</v>
      </c>
    </row>
    <row r="2950" spans="1:5" x14ac:dyDescent="0.25">
      <c r="A2950" t="s">
        <v>5177</v>
      </c>
      <c r="B2950" t="s">
        <v>5178</v>
      </c>
      <c r="C2950" t="str">
        <f>Tabla4[[#This Row],[NIT]]</f>
        <v>06142212061027</v>
      </c>
      <c r="D2950">
        <f t="shared" si="113"/>
        <v>14</v>
      </c>
      <c r="E2950" t="str">
        <f t="shared" si="114"/>
        <v>NIT</v>
      </c>
    </row>
    <row r="2951" spans="1:5" x14ac:dyDescent="0.25">
      <c r="A2951" t="s">
        <v>5179</v>
      </c>
      <c r="B2951" t="s">
        <v>5180</v>
      </c>
      <c r="C2951" t="str">
        <f>Tabla4[[#This Row],[NIT]]</f>
        <v>06142601961025</v>
      </c>
      <c r="D2951">
        <f t="shared" si="113"/>
        <v>14</v>
      </c>
      <c r="E2951" t="str">
        <f t="shared" si="114"/>
        <v>NIT</v>
      </c>
    </row>
    <row r="2952" spans="1:5" x14ac:dyDescent="0.25">
      <c r="A2952" t="s">
        <v>5181</v>
      </c>
      <c r="B2952" t="s">
        <v>5182</v>
      </c>
      <c r="C2952" t="str">
        <f>Tabla4[[#This Row],[NIT]]</f>
        <v>94112910971019</v>
      </c>
      <c r="D2952">
        <f t="shared" si="113"/>
        <v>14</v>
      </c>
      <c r="E2952" t="str">
        <f t="shared" si="114"/>
        <v>NIT</v>
      </c>
    </row>
    <row r="2953" spans="1:5" x14ac:dyDescent="0.25">
      <c r="A2953" t="s">
        <v>5183</v>
      </c>
      <c r="B2953" t="s">
        <v>5184</v>
      </c>
      <c r="C2953" t="str">
        <f>Tabla4[[#This Row],[NIT]]</f>
        <v>06141901071017</v>
      </c>
      <c r="D2953">
        <f t="shared" si="113"/>
        <v>14</v>
      </c>
      <c r="E2953" t="str">
        <f t="shared" si="114"/>
        <v>NIT</v>
      </c>
    </row>
    <row r="2954" spans="1:5" x14ac:dyDescent="0.25">
      <c r="A2954" t="s">
        <v>5185</v>
      </c>
      <c r="B2954" t="s">
        <v>5186</v>
      </c>
      <c r="C2954" t="str">
        <f>Tabla4[[#This Row],[NIT]]</f>
        <v>06142112061062</v>
      </c>
      <c r="D2954">
        <f t="shared" si="113"/>
        <v>14</v>
      </c>
      <c r="E2954" t="str">
        <f t="shared" si="114"/>
        <v>NIT</v>
      </c>
    </row>
    <row r="2955" spans="1:5" x14ac:dyDescent="0.25">
      <c r="A2955" t="s">
        <v>5187</v>
      </c>
      <c r="B2955" t="s">
        <v>5188</v>
      </c>
      <c r="C2955" t="str">
        <f>Tabla4[[#This Row],[NIT]]</f>
        <v>06141208911087</v>
      </c>
      <c r="D2955">
        <f t="shared" si="113"/>
        <v>14</v>
      </c>
      <c r="E2955" t="str">
        <f t="shared" si="114"/>
        <v>NIT</v>
      </c>
    </row>
    <row r="2956" spans="1:5" x14ac:dyDescent="0.25">
      <c r="A2956" t="s">
        <v>5189</v>
      </c>
      <c r="B2956" t="s">
        <v>5190</v>
      </c>
      <c r="C2956" t="str">
        <f>Tabla4[[#This Row],[NIT]]</f>
        <v>06140505610040</v>
      </c>
      <c r="D2956">
        <f t="shared" si="113"/>
        <v>14</v>
      </c>
      <c r="E2956" t="str">
        <f t="shared" si="114"/>
        <v>NIT</v>
      </c>
    </row>
    <row r="2957" spans="1:5" x14ac:dyDescent="0.25">
      <c r="A2957" t="s">
        <v>5191</v>
      </c>
      <c r="B2957" t="s">
        <v>5192</v>
      </c>
      <c r="C2957" t="str">
        <f>Tabla4[[#This Row],[NIT]]</f>
        <v>06142405860018</v>
      </c>
      <c r="D2957">
        <f t="shared" si="113"/>
        <v>14</v>
      </c>
      <c r="E2957" t="str">
        <f t="shared" si="114"/>
        <v>NIT</v>
      </c>
    </row>
    <row r="2958" spans="1:5" x14ac:dyDescent="0.25">
      <c r="A2958" t="s">
        <v>5193</v>
      </c>
      <c r="B2958" t="s">
        <v>5194</v>
      </c>
      <c r="C2958" t="str">
        <f>Tabla4[[#This Row],[NIT]]</f>
        <v>06142001041070</v>
      </c>
      <c r="D2958">
        <f t="shared" si="113"/>
        <v>14</v>
      </c>
      <c r="E2958" t="str">
        <f t="shared" si="114"/>
        <v>NIT</v>
      </c>
    </row>
    <row r="2959" spans="1:5" x14ac:dyDescent="0.25">
      <c r="A2959" t="s">
        <v>5195</v>
      </c>
      <c r="B2959" t="s">
        <v>5196</v>
      </c>
      <c r="C2959" t="str">
        <f>Tabla4[[#This Row],[NIT]]</f>
        <v>12171402071014</v>
      </c>
      <c r="D2959">
        <f t="shared" si="113"/>
        <v>14</v>
      </c>
      <c r="E2959" t="str">
        <f t="shared" si="114"/>
        <v>NIT</v>
      </c>
    </row>
    <row r="2960" spans="1:5" x14ac:dyDescent="0.25">
      <c r="A2960" t="s">
        <v>1394</v>
      </c>
      <c r="B2960" t="s">
        <v>5197</v>
      </c>
      <c r="C2960" t="str">
        <f>Tabla4[[#This Row],[NIT]]</f>
        <v>06140210081052</v>
      </c>
      <c r="D2960">
        <f t="shared" si="113"/>
        <v>14</v>
      </c>
      <c r="E2960" t="str">
        <f t="shared" si="114"/>
        <v>NIT</v>
      </c>
    </row>
    <row r="2961" spans="1:5" x14ac:dyDescent="0.25">
      <c r="A2961" t="s">
        <v>5198</v>
      </c>
      <c r="B2961" t="s">
        <v>5199</v>
      </c>
      <c r="C2961" t="str">
        <f>Tabla4[[#This Row],[NIT]]</f>
        <v>06142904011011</v>
      </c>
      <c r="D2961">
        <f t="shared" si="113"/>
        <v>14</v>
      </c>
      <c r="E2961" t="str">
        <f t="shared" si="114"/>
        <v>NIT</v>
      </c>
    </row>
    <row r="2962" spans="1:5" x14ac:dyDescent="0.25">
      <c r="A2962" t="s">
        <v>5200</v>
      </c>
      <c r="B2962" t="s">
        <v>5201</v>
      </c>
      <c r="C2962" t="str">
        <f>Tabla4[[#This Row],[NIT]]</f>
        <v>06142306881010</v>
      </c>
      <c r="D2962">
        <f t="shared" si="113"/>
        <v>14</v>
      </c>
      <c r="E2962" t="str">
        <f t="shared" si="114"/>
        <v>NIT</v>
      </c>
    </row>
    <row r="2963" spans="1:5" x14ac:dyDescent="0.25">
      <c r="A2963" t="s">
        <v>5202</v>
      </c>
      <c r="B2963" t="s">
        <v>5203</v>
      </c>
      <c r="C2963" t="str">
        <f>Tabla4[[#This Row],[NIT]]</f>
        <v>06141404991013</v>
      </c>
      <c r="D2963">
        <f t="shared" si="113"/>
        <v>14</v>
      </c>
      <c r="E2963" t="str">
        <f t="shared" si="114"/>
        <v>NIT</v>
      </c>
    </row>
    <row r="2964" spans="1:5" x14ac:dyDescent="0.25">
      <c r="A2964" t="s">
        <v>5204</v>
      </c>
      <c r="B2964" t="s">
        <v>5205</v>
      </c>
      <c r="C2964" t="str">
        <f>Tabla4[[#This Row],[NIT]]</f>
        <v>06071805830017</v>
      </c>
      <c r="D2964">
        <f t="shared" si="113"/>
        <v>14</v>
      </c>
      <c r="E2964" t="str">
        <f t="shared" si="114"/>
        <v>NIT</v>
      </c>
    </row>
    <row r="2965" spans="1:5" x14ac:dyDescent="0.25">
      <c r="A2965" t="s">
        <v>5206</v>
      </c>
      <c r="B2965" t="s">
        <v>5207</v>
      </c>
      <c r="C2965" t="str">
        <f>Tabla4[[#This Row],[NIT]]</f>
        <v>06141108091058</v>
      </c>
      <c r="D2965">
        <f t="shared" si="113"/>
        <v>14</v>
      </c>
      <c r="E2965" t="str">
        <f t="shared" si="114"/>
        <v>NIT</v>
      </c>
    </row>
    <row r="2966" spans="1:5" x14ac:dyDescent="0.25">
      <c r="A2966" t="s">
        <v>5208</v>
      </c>
      <c r="B2966" t="s">
        <v>5209</v>
      </c>
      <c r="C2966" t="str">
        <f>Tabla4[[#This Row],[NIT]]</f>
        <v>11212508480017</v>
      </c>
      <c r="D2966">
        <f t="shared" si="113"/>
        <v>14</v>
      </c>
      <c r="E2966" t="str">
        <f t="shared" si="114"/>
        <v>NIT</v>
      </c>
    </row>
    <row r="2967" spans="1:5" x14ac:dyDescent="0.25">
      <c r="A2967" t="s">
        <v>5210</v>
      </c>
      <c r="B2967" t="s">
        <v>5211</v>
      </c>
      <c r="C2967" t="str">
        <f>Tabla4[[#This Row],[NIT]]</f>
        <v>06141105091030</v>
      </c>
      <c r="D2967">
        <f t="shared" si="113"/>
        <v>14</v>
      </c>
      <c r="E2967" t="str">
        <f t="shared" si="114"/>
        <v>NIT</v>
      </c>
    </row>
    <row r="2968" spans="1:5" x14ac:dyDescent="0.25">
      <c r="A2968" t="s">
        <v>5212</v>
      </c>
      <c r="B2968" t="s">
        <v>5213</v>
      </c>
      <c r="C2968" t="str">
        <f>Tabla4[[#This Row],[NIT]]</f>
        <v>06142912001025</v>
      </c>
      <c r="D2968">
        <f t="shared" si="113"/>
        <v>14</v>
      </c>
      <c r="E2968" t="str">
        <f t="shared" si="114"/>
        <v>NIT</v>
      </c>
    </row>
    <row r="2969" spans="1:5" x14ac:dyDescent="0.25">
      <c r="A2969" t="s">
        <v>5214</v>
      </c>
      <c r="B2969" t="s">
        <v>5215</v>
      </c>
      <c r="C2969" t="str">
        <f>Tabla4[[#This Row],[NIT]]</f>
        <v>06142009051075</v>
      </c>
      <c r="D2969">
        <f t="shared" si="113"/>
        <v>14</v>
      </c>
      <c r="E2969" t="str">
        <f t="shared" si="114"/>
        <v>NIT</v>
      </c>
    </row>
    <row r="2970" spans="1:5" x14ac:dyDescent="0.25">
      <c r="A2970" t="s">
        <v>5216</v>
      </c>
      <c r="B2970" t="s">
        <v>5217</v>
      </c>
      <c r="C2970" t="str">
        <f>Tabla4[[#This Row],[NIT]]</f>
        <v>06142112051024</v>
      </c>
      <c r="D2970">
        <f t="shared" si="113"/>
        <v>14</v>
      </c>
      <c r="E2970" t="str">
        <f t="shared" si="114"/>
        <v>NIT</v>
      </c>
    </row>
    <row r="2971" spans="1:5" x14ac:dyDescent="0.25">
      <c r="A2971" t="s">
        <v>5218</v>
      </c>
      <c r="B2971" t="s">
        <v>5219</v>
      </c>
      <c r="C2971" t="str">
        <f>Tabla4[[#This Row],[NIT]]</f>
        <v>06142707011034</v>
      </c>
      <c r="D2971">
        <f t="shared" si="113"/>
        <v>14</v>
      </c>
      <c r="E2971" t="str">
        <f t="shared" si="114"/>
        <v>NIT</v>
      </c>
    </row>
    <row r="2972" spans="1:5" x14ac:dyDescent="0.25">
      <c r="A2972" t="s">
        <v>5220</v>
      </c>
      <c r="B2972" t="s">
        <v>5221</v>
      </c>
      <c r="C2972" t="str">
        <f>Tabla4[[#This Row],[NIT]]</f>
        <v>96001305091016</v>
      </c>
      <c r="D2972">
        <f t="shared" si="113"/>
        <v>14</v>
      </c>
      <c r="E2972" t="str">
        <f t="shared" si="114"/>
        <v>NIT</v>
      </c>
    </row>
    <row r="2973" spans="1:5" x14ac:dyDescent="0.25">
      <c r="A2973" t="s">
        <v>5222</v>
      </c>
      <c r="B2973" t="s">
        <v>5223</v>
      </c>
      <c r="C2973" t="str">
        <f>Tabla4[[#This Row],[NIT]]</f>
        <v>06140902961036</v>
      </c>
      <c r="D2973">
        <f t="shared" si="113"/>
        <v>14</v>
      </c>
      <c r="E2973" t="str">
        <f t="shared" si="114"/>
        <v>NIT</v>
      </c>
    </row>
    <row r="2974" spans="1:5" x14ac:dyDescent="0.25">
      <c r="A2974" t="s">
        <v>5224</v>
      </c>
      <c r="B2974" t="s">
        <v>5225</v>
      </c>
      <c r="C2974" t="str">
        <f>Tabla4[[#This Row],[NIT]]</f>
        <v>06143010031068</v>
      </c>
      <c r="D2974">
        <f t="shared" si="113"/>
        <v>14</v>
      </c>
      <c r="E2974" t="str">
        <f t="shared" si="114"/>
        <v>NIT</v>
      </c>
    </row>
    <row r="2975" spans="1:5" x14ac:dyDescent="0.25">
      <c r="A2975" t="s">
        <v>5226</v>
      </c>
      <c r="B2975" t="s">
        <v>5227</v>
      </c>
      <c r="C2975" t="str">
        <f>Tabla4[[#This Row],[NIT]]</f>
        <v>06141802001066</v>
      </c>
      <c r="D2975">
        <f t="shared" si="113"/>
        <v>14</v>
      </c>
      <c r="E2975" t="str">
        <f t="shared" si="114"/>
        <v>NIT</v>
      </c>
    </row>
    <row r="2976" spans="1:5" x14ac:dyDescent="0.25">
      <c r="A2976" t="s">
        <v>5228</v>
      </c>
      <c r="B2976" t="s">
        <v>5229</v>
      </c>
      <c r="C2976" t="str">
        <f>Tabla4[[#This Row],[NIT]]</f>
        <v>14112303620017</v>
      </c>
      <c r="D2976">
        <f t="shared" si="113"/>
        <v>14</v>
      </c>
      <c r="E2976" t="str">
        <f t="shared" si="114"/>
        <v>NIT</v>
      </c>
    </row>
    <row r="2977" spans="1:5" x14ac:dyDescent="0.25">
      <c r="A2977" t="s">
        <v>5230</v>
      </c>
      <c r="B2977" t="s">
        <v>5231</v>
      </c>
      <c r="C2977" t="str">
        <f>Tabla4[[#This Row],[NIT]]</f>
        <v>06141302071017</v>
      </c>
      <c r="D2977">
        <f t="shared" si="113"/>
        <v>14</v>
      </c>
      <c r="E2977" t="str">
        <f t="shared" si="114"/>
        <v>NIT</v>
      </c>
    </row>
    <row r="2978" spans="1:5" x14ac:dyDescent="0.25">
      <c r="A2978" t="s">
        <v>5232</v>
      </c>
      <c r="B2978" t="s">
        <v>5233</v>
      </c>
      <c r="C2978" t="str">
        <f>Tabla4[[#This Row],[NIT]]</f>
        <v>06141311031052</v>
      </c>
      <c r="D2978">
        <f t="shared" si="113"/>
        <v>14</v>
      </c>
      <c r="E2978" t="str">
        <f t="shared" si="114"/>
        <v>NIT</v>
      </c>
    </row>
    <row r="2979" spans="1:5" x14ac:dyDescent="0.25">
      <c r="A2979" t="s">
        <v>5234</v>
      </c>
      <c r="B2979" t="s">
        <v>5235</v>
      </c>
      <c r="C2979" t="str">
        <f>Tabla4[[#This Row],[NIT]]</f>
        <v>06140101150030</v>
      </c>
      <c r="D2979">
        <f t="shared" si="113"/>
        <v>14</v>
      </c>
      <c r="E2979" t="str">
        <f t="shared" si="114"/>
        <v>NIT</v>
      </c>
    </row>
    <row r="2980" spans="1:5" x14ac:dyDescent="0.25">
      <c r="A2980" t="s">
        <v>5236</v>
      </c>
      <c r="B2980" t="s">
        <v>5237</v>
      </c>
      <c r="C2980" t="str">
        <f>Tabla4[[#This Row],[NIT]]</f>
        <v>96421206021013</v>
      </c>
      <c r="D2980">
        <f t="shared" si="113"/>
        <v>14</v>
      </c>
      <c r="E2980" t="str">
        <f t="shared" si="114"/>
        <v>NIT</v>
      </c>
    </row>
    <row r="2981" spans="1:5" x14ac:dyDescent="0.25">
      <c r="A2981" t="s">
        <v>5238</v>
      </c>
      <c r="B2981" t="s">
        <v>5239</v>
      </c>
      <c r="C2981" t="str">
        <f>Tabla4[[#This Row],[NIT]]</f>
        <v>06141901951017</v>
      </c>
      <c r="D2981">
        <f t="shared" si="113"/>
        <v>14</v>
      </c>
      <c r="E2981" t="str">
        <f t="shared" si="114"/>
        <v>NIT</v>
      </c>
    </row>
    <row r="2982" spans="1:5" x14ac:dyDescent="0.25">
      <c r="A2982" t="s">
        <v>5240</v>
      </c>
      <c r="B2982" t="s">
        <v>5241</v>
      </c>
      <c r="C2982" t="str">
        <f>Tabla4[[#This Row],[NIT]]</f>
        <v>12172002991013</v>
      </c>
      <c r="D2982">
        <f t="shared" si="113"/>
        <v>14</v>
      </c>
      <c r="E2982" t="str">
        <f t="shared" si="114"/>
        <v>NIT</v>
      </c>
    </row>
    <row r="2983" spans="1:5" x14ac:dyDescent="0.25">
      <c r="A2983" t="s">
        <v>5242</v>
      </c>
      <c r="B2983" t="s">
        <v>5243</v>
      </c>
      <c r="C2983" t="str">
        <f>Tabla4[[#This Row],[NIT]]</f>
        <v>94830109071014</v>
      </c>
      <c r="D2983">
        <f t="shared" si="113"/>
        <v>14</v>
      </c>
      <c r="E2983" t="str">
        <f t="shared" si="114"/>
        <v>NIT</v>
      </c>
    </row>
    <row r="2984" spans="1:5" x14ac:dyDescent="0.25">
      <c r="A2984" t="s">
        <v>5244</v>
      </c>
      <c r="B2984" t="s">
        <v>5245</v>
      </c>
      <c r="C2984" t="str">
        <f>Tabla4[[#This Row],[NIT]]</f>
        <v>06141110901032</v>
      </c>
      <c r="D2984">
        <f t="shared" si="113"/>
        <v>14</v>
      </c>
      <c r="E2984" t="str">
        <f t="shared" si="114"/>
        <v>NIT</v>
      </c>
    </row>
    <row r="2985" spans="1:5" x14ac:dyDescent="0.25">
      <c r="A2985" t="s">
        <v>5246</v>
      </c>
      <c r="B2985" t="s">
        <v>5247</v>
      </c>
      <c r="C2985" t="str">
        <f>Tabla4[[#This Row],[NIT]]</f>
        <v>06141708001052</v>
      </c>
      <c r="D2985">
        <f t="shared" si="113"/>
        <v>14</v>
      </c>
      <c r="E2985" t="str">
        <f t="shared" si="114"/>
        <v>NIT</v>
      </c>
    </row>
    <row r="2986" spans="1:5" x14ac:dyDescent="0.25">
      <c r="A2986" t="s">
        <v>5248</v>
      </c>
      <c r="B2986" t="s">
        <v>5249</v>
      </c>
      <c r="C2986" t="str">
        <f>Tabla4[[#This Row],[NIT]]</f>
        <v>06142303991108</v>
      </c>
      <c r="D2986">
        <f t="shared" si="113"/>
        <v>14</v>
      </c>
      <c r="E2986" t="str">
        <f t="shared" si="114"/>
        <v>NIT</v>
      </c>
    </row>
    <row r="2987" spans="1:5" x14ac:dyDescent="0.25">
      <c r="A2987" t="s">
        <v>5250</v>
      </c>
      <c r="B2987" t="s">
        <v>5251</v>
      </c>
      <c r="C2987" t="str">
        <f>Tabla4[[#This Row],[NIT]]</f>
        <v>06142911901057</v>
      </c>
      <c r="D2987">
        <f t="shared" si="113"/>
        <v>14</v>
      </c>
      <c r="E2987" t="str">
        <f t="shared" si="114"/>
        <v>NIT</v>
      </c>
    </row>
    <row r="2988" spans="1:5" x14ac:dyDescent="0.25">
      <c r="A2988" t="s">
        <v>159</v>
      </c>
      <c r="B2988" t="s">
        <v>5252</v>
      </c>
      <c r="C2988" t="str">
        <f>Tabla4[[#This Row],[NIT]]</f>
        <v>06140101160035</v>
      </c>
      <c r="D2988">
        <f t="shared" ref="D2988:D3051" si="115">LEN(C2988)</f>
        <v>14</v>
      </c>
      <c r="E2988" t="str">
        <f t="shared" si="114"/>
        <v>NIT</v>
      </c>
    </row>
    <row r="2989" spans="1:5" x14ac:dyDescent="0.25">
      <c r="A2989" t="s">
        <v>5253</v>
      </c>
      <c r="B2989" t="s">
        <v>5254</v>
      </c>
      <c r="C2989" t="str">
        <f>Tabla4[[#This Row],[NIT]]</f>
        <v>06143011001057</v>
      </c>
      <c r="D2989">
        <f t="shared" si="115"/>
        <v>14</v>
      </c>
      <c r="E2989" t="str">
        <f t="shared" ref="E2989:E3052" si="116">IF(D2989=14,"NIT",IF(D2989=9,"DUI"," "))</f>
        <v>NIT</v>
      </c>
    </row>
    <row r="2990" spans="1:5" x14ac:dyDescent="0.25">
      <c r="A2990" t="s">
        <v>5255</v>
      </c>
      <c r="B2990" t="s">
        <v>5256</v>
      </c>
      <c r="C2990" t="str">
        <f>Tabla4[[#This Row],[NIT]]</f>
        <v>06143110901027</v>
      </c>
      <c r="D2990">
        <f t="shared" si="115"/>
        <v>14</v>
      </c>
      <c r="E2990" t="str">
        <f t="shared" si="116"/>
        <v>NIT</v>
      </c>
    </row>
    <row r="2991" spans="1:5" x14ac:dyDescent="0.25">
      <c r="A2991" t="s">
        <v>5257</v>
      </c>
      <c r="B2991" t="s">
        <v>5258</v>
      </c>
      <c r="C2991" t="str">
        <f>Tabla4[[#This Row],[NIT]]</f>
        <v>06141512901020</v>
      </c>
      <c r="D2991">
        <f t="shared" si="115"/>
        <v>14</v>
      </c>
      <c r="E2991" t="str">
        <f t="shared" si="116"/>
        <v>NIT</v>
      </c>
    </row>
    <row r="2992" spans="1:5" x14ac:dyDescent="0.25">
      <c r="A2992" t="s">
        <v>5259</v>
      </c>
      <c r="B2992" t="s">
        <v>5260</v>
      </c>
      <c r="C2992" t="str">
        <f>Tabla4[[#This Row],[NIT]]</f>
        <v>06140806921040</v>
      </c>
      <c r="D2992">
        <f t="shared" si="115"/>
        <v>14</v>
      </c>
      <c r="E2992" t="str">
        <f t="shared" si="116"/>
        <v>NIT</v>
      </c>
    </row>
    <row r="2993" spans="1:5" x14ac:dyDescent="0.25">
      <c r="A2993" t="s">
        <v>5261</v>
      </c>
      <c r="B2993" t="s">
        <v>5262</v>
      </c>
      <c r="C2993" t="str">
        <f>Tabla4[[#This Row],[NIT]]</f>
        <v>06141312921019</v>
      </c>
      <c r="D2993">
        <f t="shared" si="115"/>
        <v>14</v>
      </c>
      <c r="E2993" t="str">
        <f t="shared" si="116"/>
        <v>NIT</v>
      </c>
    </row>
    <row r="2994" spans="1:5" x14ac:dyDescent="0.25">
      <c r="A2994" t="s">
        <v>5263</v>
      </c>
      <c r="B2994" t="s">
        <v>5264</v>
      </c>
      <c r="C2994" t="str">
        <f>Tabla4[[#This Row],[NIT]]</f>
        <v>06140705750026</v>
      </c>
      <c r="D2994">
        <f t="shared" si="115"/>
        <v>14</v>
      </c>
      <c r="E2994" t="str">
        <f t="shared" si="116"/>
        <v>NIT</v>
      </c>
    </row>
    <row r="2995" spans="1:5" x14ac:dyDescent="0.25">
      <c r="A2995" t="s">
        <v>5265</v>
      </c>
      <c r="B2995" t="s">
        <v>5266</v>
      </c>
      <c r="C2995" t="str">
        <f>Tabla4[[#This Row],[NIT]]</f>
        <v>06140602031037</v>
      </c>
      <c r="D2995">
        <f t="shared" si="115"/>
        <v>14</v>
      </c>
      <c r="E2995" t="str">
        <f t="shared" si="116"/>
        <v>NIT</v>
      </c>
    </row>
    <row r="2996" spans="1:5" x14ac:dyDescent="0.25">
      <c r="A2996" t="s">
        <v>5267</v>
      </c>
      <c r="B2996" t="s">
        <v>5268</v>
      </c>
      <c r="C2996" t="str">
        <f>Tabla4[[#This Row],[NIT]]</f>
        <v>06080909091018</v>
      </c>
      <c r="D2996">
        <f t="shared" si="115"/>
        <v>14</v>
      </c>
      <c r="E2996" t="str">
        <f t="shared" si="116"/>
        <v>NIT</v>
      </c>
    </row>
    <row r="2997" spans="1:5" x14ac:dyDescent="0.25">
      <c r="A2997" t="s">
        <v>5269</v>
      </c>
      <c r="B2997" t="s">
        <v>5270</v>
      </c>
      <c r="C2997" t="str">
        <f>Tabla4[[#This Row],[NIT]]</f>
        <v>96422903951017</v>
      </c>
      <c r="D2997">
        <f t="shared" si="115"/>
        <v>14</v>
      </c>
      <c r="E2997" t="str">
        <f t="shared" si="116"/>
        <v>NIT</v>
      </c>
    </row>
    <row r="2998" spans="1:5" x14ac:dyDescent="0.25">
      <c r="A2998" t="s">
        <v>5271</v>
      </c>
      <c r="B2998" t="s">
        <v>5272</v>
      </c>
      <c r="C2998" t="str">
        <f>Tabla4[[#This Row],[NIT]]</f>
        <v>06142104941010</v>
      </c>
      <c r="D2998">
        <f t="shared" si="115"/>
        <v>14</v>
      </c>
      <c r="E2998" t="str">
        <f t="shared" si="116"/>
        <v>NIT</v>
      </c>
    </row>
    <row r="2999" spans="1:5" x14ac:dyDescent="0.25">
      <c r="A2999" t="s">
        <v>5273</v>
      </c>
      <c r="B2999" t="s">
        <v>5274</v>
      </c>
      <c r="C2999" t="str">
        <f>Tabla4[[#This Row],[NIT]]</f>
        <v>06140302891026</v>
      </c>
      <c r="D2999">
        <f t="shared" si="115"/>
        <v>14</v>
      </c>
      <c r="E2999" t="str">
        <f t="shared" si="116"/>
        <v>NIT</v>
      </c>
    </row>
    <row r="3000" spans="1:5" x14ac:dyDescent="0.25">
      <c r="A3000" t="s">
        <v>5275</v>
      </c>
      <c r="B3000" t="s">
        <v>5276</v>
      </c>
      <c r="C3000" t="str">
        <f>Tabla4[[#This Row],[NIT]]</f>
        <v>06141712041115</v>
      </c>
      <c r="D3000">
        <f t="shared" si="115"/>
        <v>14</v>
      </c>
      <c r="E3000" t="str">
        <f t="shared" si="116"/>
        <v>NIT</v>
      </c>
    </row>
    <row r="3001" spans="1:5" x14ac:dyDescent="0.25">
      <c r="A3001" t="s">
        <v>5277</v>
      </c>
      <c r="B3001" t="s">
        <v>5278</v>
      </c>
      <c r="C3001" t="str">
        <f>Tabla4[[#This Row],[NIT]]</f>
        <v>02100410641013</v>
      </c>
      <c r="D3001">
        <f t="shared" si="115"/>
        <v>14</v>
      </c>
      <c r="E3001" t="str">
        <f t="shared" si="116"/>
        <v>NIT</v>
      </c>
    </row>
    <row r="3002" spans="1:5" x14ac:dyDescent="0.25">
      <c r="A3002" t="s">
        <v>5279</v>
      </c>
      <c r="B3002" t="s">
        <v>5280</v>
      </c>
      <c r="C3002" t="str">
        <f>Tabla4[[#This Row],[NIT]]</f>
        <v>06190404680011</v>
      </c>
      <c r="D3002">
        <f t="shared" si="115"/>
        <v>14</v>
      </c>
      <c r="E3002" t="str">
        <f t="shared" si="116"/>
        <v>NIT</v>
      </c>
    </row>
    <row r="3003" spans="1:5" x14ac:dyDescent="0.25">
      <c r="A3003" t="s">
        <v>5281</v>
      </c>
      <c r="B3003" t="s">
        <v>5282</v>
      </c>
      <c r="C3003" t="str">
        <f>Tabla4[[#This Row],[NIT]]</f>
        <v>12010201621012</v>
      </c>
      <c r="D3003">
        <f t="shared" si="115"/>
        <v>14</v>
      </c>
      <c r="E3003" t="str">
        <f t="shared" si="116"/>
        <v>NIT</v>
      </c>
    </row>
    <row r="3004" spans="1:5" x14ac:dyDescent="0.25">
      <c r="A3004" t="s">
        <v>5283</v>
      </c>
      <c r="B3004" t="s">
        <v>5284</v>
      </c>
      <c r="C3004" t="str">
        <f>Tabla4[[#This Row],[NIT]]</f>
        <v>04082111590018</v>
      </c>
      <c r="D3004">
        <f t="shared" si="115"/>
        <v>14</v>
      </c>
      <c r="E3004" t="str">
        <f t="shared" si="116"/>
        <v>NIT</v>
      </c>
    </row>
    <row r="3005" spans="1:5" x14ac:dyDescent="0.25">
      <c r="A3005" t="s">
        <v>5285</v>
      </c>
      <c r="B3005" t="s">
        <v>5286</v>
      </c>
      <c r="C3005" t="str">
        <f>Tabla4[[#This Row],[NIT]]</f>
        <v>14111504540014</v>
      </c>
      <c r="D3005">
        <f t="shared" si="115"/>
        <v>14</v>
      </c>
      <c r="E3005" t="str">
        <f t="shared" si="116"/>
        <v>NIT</v>
      </c>
    </row>
    <row r="3006" spans="1:5" x14ac:dyDescent="0.25">
      <c r="A3006" t="s">
        <v>5287</v>
      </c>
      <c r="B3006" t="s">
        <v>5288</v>
      </c>
      <c r="C3006" t="str">
        <f>Tabla4[[#This Row],[NIT]]</f>
        <v>06141603921040</v>
      </c>
      <c r="D3006">
        <f t="shared" si="115"/>
        <v>14</v>
      </c>
      <c r="E3006" t="str">
        <f t="shared" si="116"/>
        <v>NIT</v>
      </c>
    </row>
    <row r="3007" spans="1:5" x14ac:dyDescent="0.25">
      <c r="A3007" t="s">
        <v>5289</v>
      </c>
      <c r="B3007" t="s">
        <v>5290</v>
      </c>
      <c r="C3007" t="str">
        <f>Tabla4[[#This Row],[NIT]]</f>
        <v>06022911721010</v>
      </c>
      <c r="D3007">
        <f t="shared" si="115"/>
        <v>14</v>
      </c>
      <c r="E3007" t="str">
        <f t="shared" si="116"/>
        <v>NIT</v>
      </c>
    </row>
    <row r="3008" spans="1:5" x14ac:dyDescent="0.25">
      <c r="A3008" t="s">
        <v>5291</v>
      </c>
      <c r="B3008" t="s">
        <v>5292</v>
      </c>
      <c r="C3008" t="str">
        <f>Tabla4[[#This Row],[NIT]]</f>
        <v>94830903631016</v>
      </c>
      <c r="D3008">
        <f t="shared" si="115"/>
        <v>14</v>
      </c>
      <c r="E3008" t="str">
        <f t="shared" si="116"/>
        <v>NIT</v>
      </c>
    </row>
    <row r="3009" spans="1:5" x14ac:dyDescent="0.25">
      <c r="A3009" t="s">
        <v>5293</v>
      </c>
      <c r="B3009" t="s">
        <v>5294</v>
      </c>
      <c r="C3009" t="str">
        <f>Tabla4[[#This Row],[NIT]]</f>
        <v>14120507580012</v>
      </c>
      <c r="D3009">
        <f t="shared" si="115"/>
        <v>14</v>
      </c>
      <c r="E3009" t="str">
        <f t="shared" si="116"/>
        <v>NIT</v>
      </c>
    </row>
    <row r="3010" spans="1:5" x14ac:dyDescent="0.25">
      <c r="A3010" t="s">
        <v>5295</v>
      </c>
      <c r="B3010" t="s">
        <v>5296</v>
      </c>
      <c r="C3010" t="str">
        <f>Tabla4[[#This Row],[NIT]]</f>
        <v>06142801850034</v>
      </c>
      <c r="D3010">
        <f t="shared" si="115"/>
        <v>14</v>
      </c>
      <c r="E3010" t="str">
        <f t="shared" si="116"/>
        <v>NIT</v>
      </c>
    </row>
    <row r="3011" spans="1:5" x14ac:dyDescent="0.25">
      <c r="A3011" t="s">
        <v>5297</v>
      </c>
      <c r="B3011" t="s">
        <v>5298</v>
      </c>
      <c r="C3011" t="str">
        <f>Tabla4[[#This Row],[NIT]]</f>
        <v>06142901001031</v>
      </c>
      <c r="D3011">
        <f t="shared" si="115"/>
        <v>14</v>
      </c>
      <c r="E3011" t="str">
        <f t="shared" si="116"/>
        <v>NIT</v>
      </c>
    </row>
    <row r="3012" spans="1:5" x14ac:dyDescent="0.25">
      <c r="A3012" t="s">
        <v>5299</v>
      </c>
      <c r="B3012" t="s">
        <v>5300</v>
      </c>
      <c r="C3012" t="str">
        <f>Tabla4[[#This Row],[NIT]]</f>
        <v>06142804790012</v>
      </c>
      <c r="D3012">
        <f t="shared" si="115"/>
        <v>14</v>
      </c>
      <c r="E3012" t="str">
        <f t="shared" si="116"/>
        <v>NIT</v>
      </c>
    </row>
    <row r="3013" spans="1:5" x14ac:dyDescent="0.25">
      <c r="A3013" t="s">
        <v>5301</v>
      </c>
      <c r="B3013" t="s">
        <v>5302</v>
      </c>
      <c r="C3013" t="str">
        <f>Tabla4[[#This Row],[NIT]]</f>
        <v>06141811981014</v>
      </c>
      <c r="D3013">
        <f t="shared" si="115"/>
        <v>14</v>
      </c>
      <c r="E3013" t="str">
        <f t="shared" si="116"/>
        <v>NIT</v>
      </c>
    </row>
    <row r="3014" spans="1:5" x14ac:dyDescent="0.25">
      <c r="A3014" t="s">
        <v>5303</v>
      </c>
      <c r="B3014" t="s">
        <v>5304</v>
      </c>
      <c r="C3014" t="str">
        <f>Tabla4[[#This Row],[NIT]]</f>
        <v>06141606700044</v>
      </c>
      <c r="D3014">
        <f t="shared" si="115"/>
        <v>14</v>
      </c>
      <c r="E3014" t="str">
        <f t="shared" si="116"/>
        <v>NIT</v>
      </c>
    </row>
    <row r="3015" spans="1:5" x14ac:dyDescent="0.25">
      <c r="A3015" t="s">
        <v>5305</v>
      </c>
      <c r="B3015" t="s">
        <v>5306</v>
      </c>
      <c r="C3015" t="str">
        <f>Tabla4[[#This Row],[NIT]]</f>
        <v>94471102991010</v>
      </c>
      <c r="D3015">
        <f t="shared" si="115"/>
        <v>14</v>
      </c>
      <c r="E3015" t="str">
        <f t="shared" si="116"/>
        <v>NIT</v>
      </c>
    </row>
    <row r="3016" spans="1:5" x14ac:dyDescent="0.25">
      <c r="A3016" t="s">
        <v>218</v>
      </c>
      <c r="B3016" t="s">
        <v>5307</v>
      </c>
      <c r="C3016" t="str">
        <f>Tabla4[[#This Row],[NIT]]</f>
        <v>07020506911016</v>
      </c>
      <c r="D3016">
        <f t="shared" si="115"/>
        <v>14</v>
      </c>
      <c r="E3016" t="str">
        <f t="shared" si="116"/>
        <v>NIT</v>
      </c>
    </row>
    <row r="3017" spans="1:5" x14ac:dyDescent="0.25">
      <c r="A3017" t="s">
        <v>5308</v>
      </c>
      <c r="B3017" t="s">
        <v>5309</v>
      </c>
      <c r="C3017" t="str">
        <f>Tabla4[[#This Row],[NIT]]</f>
        <v>06142407860022</v>
      </c>
      <c r="D3017">
        <f t="shared" si="115"/>
        <v>14</v>
      </c>
      <c r="E3017" t="str">
        <f t="shared" si="116"/>
        <v>NIT</v>
      </c>
    </row>
    <row r="3018" spans="1:5" x14ac:dyDescent="0.25">
      <c r="A3018" t="s">
        <v>5310</v>
      </c>
      <c r="B3018" t="s">
        <v>5311</v>
      </c>
      <c r="C3018" t="str">
        <f>Tabla4[[#This Row],[NIT]]</f>
        <v>06141307981038</v>
      </c>
      <c r="D3018">
        <f t="shared" si="115"/>
        <v>14</v>
      </c>
      <c r="E3018" t="str">
        <f t="shared" si="116"/>
        <v>NIT</v>
      </c>
    </row>
    <row r="3019" spans="1:5" x14ac:dyDescent="0.25">
      <c r="A3019" t="s">
        <v>5312</v>
      </c>
      <c r="B3019" t="s">
        <v>5313</v>
      </c>
      <c r="C3019" t="str">
        <f>Tabla4[[#This Row],[NIT]]</f>
        <v>06140605941077</v>
      </c>
      <c r="D3019">
        <f t="shared" si="115"/>
        <v>14</v>
      </c>
      <c r="E3019" t="str">
        <f t="shared" si="116"/>
        <v>NIT</v>
      </c>
    </row>
    <row r="3020" spans="1:5" x14ac:dyDescent="0.25">
      <c r="A3020" t="s">
        <v>5314</v>
      </c>
      <c r="B3020" t="s">
        <v>5315</v>
      </c>
      <c r="C3020" t="str">
        <f>Tabla4[[#This Row],[NIT]]</f>
        <v>06141807001056</v>
      </c>
      <c r="D3020">
        <f t="shared" si="115"/>
        <v>14</v>
      </c>
      <c r="E3020" t="str">
        <f t="shared" si="116"/>
        <v>NIT</v>
      </c>
    </row>
    <row r="3021" spans="1:5" x14ac:dyDescent="0.25">
      <c r="A3021" t="s">
        <v>5316</v>
      </c>
      <c r="B3021" t="s">
        <v>5317</v>
      </c>
      <c r="C3021" t="str">
        <f>Tabla4[[#This Row],[NIT]]</f>
        <v>06142306931033</v>
      </c>
      <c r="D3021">
        <f t="shared" si="115"/>
        <v>14</v>
      </c>
      <c r="E3021" t="str">
        <f t="shared" si="116"/>
        <v>NIT</v>
      </c>
    </row>
    <row r="3022" spans="1:5" x14ac:dyDescent="0.25">
      <c r="A3022" t="s">
        <v>5318</v>
      </c>
      <c r="B3022" t="s">
        <v>5319</v>
      </c>
      <c r="C3022" t="str">
        <f>Tabla4[[#This Row],[NIT]]</f>
        <v>94472402941011</v>
      </c>
      <c r="D3022">
        <f t="shared" si="115"/>
        <v>14</v>
      </c>
      <c r="E3022" t="str">
        <f t="shared" si="116"/>
        <v>NIT</v>
      </c>
    </row>
    <row r="3023" spans="1:5" x14ac:dyDescent="0.25">
      <c r="A3023" t="s">
        <v>5320</v>
      </c>
      <c r="B3023" t="s">
        <v>5321</v>
      </c>
      <c r="C3023" t="str">
        <f>Tabla4[[#This Row],[NIT]]</f>
        <v>06140905830042</v>
      </c>
      <c r="D3023">
        <f t="shared" si="115"/>
        <v>14</v>
      </c>
      <c r="E3023" t="str">
        <f t="shared" si="116"/>
        <v>NIT</v>
      </c>
    </row>
    <row r="3024" spans="1:5" x14ac:dyDescent="0.25">
      <c r="A3024" t="s">
        <v>5322</v>
      </c>
      <c r="B3024" t="s">
        <v>5323</v>
      </c>
      <c r="C3024" t="str">
        <f>Tabla4[[#This Row],[NIT]]</f>
        <v>06141010901051</v>
      </c>
      <c r="D3024">
        <f t="shared" si="115"/>
        <v>14</v>
      </c>
      <c r="E3024" t="str">
        <f t="shared" si="116"/>
        <v>NIT</v>
      </c>
    </row>
    <row r="3025" spans="1:5" x14ac:dyDescent="0.25">
      <c r="A3025" t="s">
        <v>5324</v>
      </c>
      <c r="B3025" t="s">
        <v>5325</v>
      </c>
      <c r="C3025" t="str">
        <f>Tabla4[[#This Row],[NIT]]</f>
        <v>06143010861010</v>
      </c>
      <c r="D3025">
        <f t="shared" si="115"/>
        <v>14</v>
      </c>
      <c r="E3025" t="str">
        <f t="shared" si="116"/>
        <v>NIT</v>
      </c>
    </row>
    <row r="3026" spans="1:5" x14ac:dyDescent="0.25">
      <c r="A3026" t="s">
        <v>5326</v>
      </c>
      <c r="B3026" t="s">
        <v>5327</v>
      </c>
      <c r="C3026" t="str">
        <f>Tabla4[[#This Row],[NIT]]</f>
        <v>94502808981010</v>
      </c>
      <c r="D3026">
        <f t="shared" si="115"/>
        <v>14</v>
      </c>
      <c r="E3026" t="str">
        <f t="shared" si="116"/>
        <v>NIT</v>
      </c>
    </row>
    <row r="3027" spans="1:5" x14ac:dyDescent="0.25">
      <c r="A3027" t="s">
        <v>5328</v>
      </c>
      <c r="B3027" t="s">
        <v>5329</v>
      </c>
      <c r="C3027" t="str">
        <f>Tabla4[[#This Row],[NIT]]</f>
        <v>06141401941058</v>
      </c>
      <c r="D3027">
        <f t="shared" si="115"/>
        <v>14</v>
      </c>
      <c r="E3027" t="str">
        <f t="shared" si="116"/>
        <v>NIT</v>
      </c>
    </row>
    <row r="3028" spans="1:5" x14ac:dyDescent="0.25">
      <c r="A3028" t="s">
        <v>5330</v>
      </c>
      <c r="B3028" t="s">
        <v>5331</v>
      </c>
      <c r="C3028" t="str">
        <f>Tabla4[[#This Row],[NIT]]</f>
        <v>06142912031013</v>
      </c>
      <c r="D3028">
        <f t="shared" si="115"/>
        <v>14</v>
      </c>
      <c r="E3028" t="str">
        <f t="shared" si="116"/>
        <v>NIT</v>
      </c>
    </row>
    <row r="3029" spans="1:5" x14ac:dyDescent="0.25">
      <c r="A3029" t="s">
        <v>5332</v>
      </c>
      <c r="B3029" t="s">
        <v>5333</v>
      </c>
      <c r="C3029" t="str">
        <f>Tabla4[[#This Row],[NIT]]</f>
        <v>06141109981065</v>
      </c>
      <c r="D3029">
        <f t="shared" si="115"/>
        <v>14</v>
      </c>
      <c r="E3029" t="str">
        <f t="shared" si="116"/>
        <v>NIT</v>
      </c>
    </row>
    <row r="3030" spans="1:5" x14ac:dyDescent="0.25">
      <c r="A3030" t="s">
        <v>5334</v>
      </c>
      <c r="B3030" t="s">
        <v>5335</v>
      </c>
      <c r="C3030" t="str">
        <f>Tabla4[[#This Row],[NIT]]</f>
        <v>06142109790017</v>
      </c>
      <c r="D3030">
        <f t="shared" si="115"/>
        <v>14</v>
      </c>
      <c r="E3030" t="str">
        <f t="shared" si="116"/>
        <v>NIT</v>
      </c>
    </row>
    <row r="3031" spans="1:5" x14ac:dyDescent="0.25">
      <c r="A3031" t="s">
        <v>5336</v>
      </c>
      <c r="B3031" t="s">
        <v>5337</v>
      </c>
      <c r="C3031" t="str">
        <f>Tabla4[[#This Row],[NIT]]</f>
        <v>06141502840020</v>
      </c>
      <c r="D3031">
        <f t="shared" si="115"/>
        <v>14</v>
      </c>
      <c r="E3031" t="str">
        <f t="shared" si="116"/>
        <v>NIT</v>
      </c>
    </row>
    <row r="3032" spans="1:5" x14ac:dyDescent="0.25">
      <c r="A3032" t="s">
        <v>5338</v>
      </c>
      <c r="B3032" t="s">
        <v>5339</v>
      </c>
      <c r="C3032" t="str">
        <f>Tabla4[[#This Row],[NIT]]</f>
        <v>06142010800049</v>
      </c>
      <c r="D3032">
        <f t="shared" si="115"/>
        <v>14</v>
      </c>
      <c r="E3032" t="str">
        <f t="shared" si="116"/>
        <v>NIT</v>
      </c>
    </row>
    <row r="3033" spans="1:5" x14ac:dyDescent="0.25">
      <c r="A3033" t="s">
        <v>5340</v>
      </c>
      <c r="B3033" t="s">
        <v>5341</v>
      </c>
      <c r="C3033" t="str">
        <f>Tabla4[[#This Row],[NIT]]</f>
        <v>06141602891032</v>
      </c>
      <c r="D3033">
        <f t="shared" si="115"/>
        <v>14</v>
      </c>
      <c r="E3033" t="str">
        <f t="shared" si="116"/>
        <v>NIT</v>
      </c>
    </row>
    <row r="3034" spans="1:5" x14ac:dyDescent="0.25">
      <c r="A3034" t="s">
        <v>5342</v>
      </c>
      <c r="B3034" t="s">
        <v>5343</v>
      </c>
      <c r="C3034" t="str">
        <f>Tabla4[[#This Row],[NIT]]</f>
        <v>06142310871266</v>
      </c>
      <c r="D3034">
        <f t="shared" si="115"/>
        <v>14</v>
      </c>
      <c r="E3034" t="str">
        <f t="shared" si="116"/>
        <v>NIT</v>
      </c>
    </row>
    <row r="3035" spans="1:5" x14ac:dyDescent="0.25">
      <c r="A3035" t="s">
        <v>5344</v>
      </c>
      <c r="B3035" t="s">
        <v>5345</v>
      </c>
      <c r="C3035" t="str">
        <f>Tabla4[[#This Row],[NIT]]</f>
        <v>06142105041048</v>
      </c>
      <c r="D3035">
        <f t="shared" si="115"/>
        <v>14</v>
      </c>
      <c r="E3035" t="str">
        <f t="shared" si="116"/>
        <v>NIT</v>
      </c>
    </row>
    <row r="3036" spans="1:5" x14ac:dyDescent="0.25">
      <c r="A3036" t="s">
        <v>5346</v>
      </c>
      <c r="B3036" t="s">
        <v>5347</v>
      </c>
      <c r="C3036" t="str">
        <f>Tabla4[[#This Row],[NIT]]</f>
        <v>06140301830012</v>
      </c>
      <c r="D3036">
        <f t="shared" si="115"/>
        <v>14</v>
      </c>
      <c r="E3036" t="str">
        <f t="shared" si="116"/>
        <v>NIT</v>
      </c>
    </row>
    <row r="3037" spans="1:5" x14ac:dyDescent="0.25">
      <c r="A3037" t="s">
        <v>5348</v>
      </c>
      <c r="B3037" t="s">
        <v>5349</v>
      </c>
      <c r="C3037" t="str">
        <f>Tabla4[[#This Row],[NIT]]</f>
        <v>06140102001034</v>
      </c>
      <c r="D3037">
        <f t="shared" si="115"/>
        <v>14</v>
      </c>
      <c r="E3037" t="str">
        <f t="shared" si="116"/>
        <v>NIT</v>
      </c>
    </row>
    <row r="3038" spans="1:5" x14ac:dyDescent="0.25">
      <c r="A3038" t="s">
        <v>5350</v>
      </c>
      <c r="B3038" t="s">
        <v>5351</v>
      </c>
      <c r="C3038" t="str">
        <f>Tabla4[[#This Row],[NIT]]</f>
        <v>06140705971020</v>
      </c>
      <c r="D3038">
        <f t="shared" si="115"/>
        <v>14</v>
      </c>
      <c r="E3038" t="str">
        <f t="shared" si="116"/>
        <v>NIT</v>
      </c>
    </row>
    <row r="3039" spans="1:5" x14ac:dyDescent="0.25">
      <c r="A3039" t="s">
        <v>5352</v>
      </c>
      <c r="B3039" t="s">
        <v>5353</v>
      </c>
      <c r="C3039" t="str">
        <f>Tabla4[[#This Row],[NIT]]</f>
        <v>06142609830028</v>
      </c>
      <c r="D3039">
        <f t="shared" si="115"/>
        <v>14</v>
      </c>
      <c r="E3039" t="str">
        <f t="shared" si="116"/>
        <v>NIT</v>
      </c>
    </row>
    <row r="3040" spans="1:5" x14ac:dyDescent="0.25">
      <c r="A3040" t="s">
        <v>5354</v>
      </c>
      <c r="B3040" t="s">
        <v>5355</v>
      </c>
      <c r="C3040" t="str">
        <f>Tabla4[[#This Row],[NIT]]</f>
        <v>06141212051041</v>
      </c>
      <c r="D3040">
        <f t="shared" si="115"/>
        <v>14</v>
      </c>
      <c r="E3040" t="str">
        <f t="shared" si="116"/>
        <v>NIT</v>
      </c>
    </row>
    <row r="3041" spans="1:5" x14ac:dyDescent="0.25">
      <c r="A3041" t="s">
        <v>5356</v>
      </c>
      <c r="B3041" t="s">
        <v>5357</v>
      </c>
      <c r="C3041" t="str">
        <f>Tabla4[[#This Row],[NIT]]</f>
        <v>06142006071024</v>
      </c>
      <c r="D3041">
        <f t="shared" si="115"/>
        <v>14</v>
      </c>
      <c r="E3041" t="str">
        <f t="shared" si="116"/>
        <v>NIT</v>
      </c>
    </row>
    <row r="3042" spans="1:5" x14ac:dyDescent="0.25">
      <c r="A3042" t="s">
        <v>5358</v>
      </c>
      <c r="B3042" t="s">
        <v>5359</v>
      </c>
      <c r="C3042" t="str">
        <f>Tabla4[[#This Row],[NIT]]</f>
        <v>06141902041057</v>
      </c>
      <c r="D3042">
        <f t="shared" si="115"/>
        <v>14</v>
      </c>
      <c r="E3042" t="str">
        <f t="shared" si="116"/>
        <v>NIT</v>
      </c>
    </row>
    <row r="3043" spans="1:5" x14ac:dyDescent="0.25">
      <c r="A3043" t="s">
        <v>5360</v>
      </c>
      <c r="B3043" t="s">
        <v>5361</v>
      </c>
      <c r="C3043" t="str">
        <f>Tabla4[[#This Row],[NIT]]</f>
        <v>06143003620012</v>
      </c>
      <c r="D3043">
        <f t="shared" si="115"/>
        <v>14</v>
      </c>
      <c r="E3043" t="str">
        <f t="shared" si="116"/>
        <v>NIT</v>
      </c>
    </row>
    <row r="3044" spans="1:5" x14ac:dyDescent="0.25">
      <c r="A3044" t="s">
        <v>5362</v>
      </c>
      <c r="B3044" t="s">
        <v>5363</v>
      </c>
      <c r="C3044" t="str">
        <f>Tabla4[[#This Row],[NIT]]</f>
        <v>06142906941105</v>
      </c>
      <c r="D3044">
        <f t="shared" si="115"/>
        <v>14</v>
      </c>
      <c r="E3044" t="str">
        <f t="shared" si="116"/>
        <v>NIT</v>
      </c>
    </row>
    <row r="3045" spans="1:5" x14ac:dyDescent="0.25">
      <c r="A3045" t="s">
        <v>5364</v>
      </c>
      <c r="B3045" t="s">
        <v>5365</v>
      </c>
      <c r="C3045" t="str">
        <f>Tabla4[[#This Row],[NIT]]</f>
        <v>06141706740015</v>
      </c>
      <c r="D3045">
        <f t="shared" si="115"/>
        <v>14</v>
      </c>
      <c r="E3045" t="str">
        <f t="shared" si="116"/>
        <v>NIT</v>
      </c>
    </row>
    <row r="3046" spans="1:5" x14ac:dyDescent="0.25">
      <c r="A3046" t="s">
        <v>5366</v>
      </c>
      <c r="B3046" t="s">
        <v>5367</v>
      </c>
      <c r="C3046" t="str">
        <f>Tabla4[[#This Row],[NIT]]</f>
        <v>06141111881035</v>
      </c>
      <c r="D3046">
        <f t="shared" si="115"/>
        <v>14</v>
      </c>
      <c r="E3046" t="str">
        <f t="shared" si="116"/>
        <v>NIT</v>
      </c>
    </row>
    <row r="3047" spans="1:5" x14ac:dyDescent="0.25">
      <c r="A3047" t="s">
        <v>5368</v>
      </c>
      <c r="B3047" t="s">
        <v>5369</v>
      </c>
      <c r="C3047" t="str">
        <f>Tabla4[[#This Row],[NIT]]</f>
        <v>06140609840024</v>
      </c>
      <c r="D3047">
        <f t="shared" si="115"/>
        <v>14</v>
      </c>
      <c r="E3047" t="str">
        <f t="shared" si="116"/>
        <v>NIT</v>
      </c>
    </row>
    <row r="3048" spans="1:5" x14ac:dyDescent="0.25">
      <c r="A3048" t="s">
        <v>5370</v>
      </c>
      <c r="B3048" t="s">
        <v>5371</v>
      </c>
      <c r="C3048" t="str">
        <f>Tabla4[[#This Row],[NIT]]</f>
        <v>08170712811015</v>
      </c>
      <c r="D3048">
        <f t="shared" si="115"/>
        <v>14</v>
      </c>
      <c r="E3048" t="str">
        <f t="shared" si="116"/>
        <v>NIT</v>
      </c>
    </row>
    <row r="3049" spans="1:5" x14ac:dyDescent="0.25">
      <c r="A3049" t="s">
        <v>5372</v>
      </c>
      <c r="B3049" t="s">
        <v>5373</v>
      </c>
      <c r="C3049" t="str">
        <f>Tabla4[[#This Row],[NIT]]</f>
        <v>94502808071014</v>
      </c>
      <c r="D3049">
        <f t="shared" si="115"/>
        <v>14</v>
      </c>
      <c r="E3049" t="str">
        <f t="shared" si="116"/>
        <v>NIT</v>
      </c>
    </row>
    <row r="3050" spans="1:5" x14ac:dyDescent="0.25">
      <c r="A3050" t="s">
        <v>5374</v>
      </c>
      <c r="B3050" t="s">
        <v>5375</v>
      </c>
      <c r="C3050" t="str">
        <f>Tabla4[[#This Row],[NIT]]</f>
        <v>06140906860017</v>
      </c>
      <c r="D3050">
        <f t="shared" si="115"/>
        <v>14</v>
      </c>
      <c r="E3050" t="str">
        <f t="shared" si="116"/>
        <v>NIT</v>
      </c>
    </row>
    <row r="3051" spans="1:5" x14ac:dyDescent="0.25">
      <c r="A3051" t="s">
        <v>5376</v>
      </c>
      <c r="B3051" t="s">
        <v>5377</v>
      </c>
      <c r="C3051" t="str">
        <f>Tabla4[[#This Row],[NIT]]</f>
        <v>06142405071097</v>
      </c>
      <c r="D3051">
        <f t="shared" si="115"/>
        <v>14</v>
      </c>
      <c r="E3051" t="str">
        <f t="shared" si="116"/>
        <v>NIT</v>
      </c>
    </row>
    <row r="3052" spans="1:5" x14ac:dyDescent="0.25">
      <c r="A3052" t="s">
        <v>5378</v>
      </c>
      <c r="B3052" t="s">
        <v>5379</v>
      </c>
      <c r="C3052" t="str">
        <f>Tabla4[[#This Row],[NIT]]</f>
        <v>14160804641017</v>
      </c>
      <c r="D3052">
        <f t="shared" ref="D3052:D3115" si="117">LEN(C3052)</f>
        <v>14</v>
      </c>
      <c r="E3052" t="str">
        <f t="shared" si="116"/>
        <v>NIT</v>
      </c>
    </row>
    <row r="3053" spans="1:5" x14ac:dyDescent="0.25">
      <c r="A3053" t="s">
        <v>5380</v>
      </c>
      <c r="B3053" t="s">
        <v>5381</v>
      </c>
      <c r="C3053" t="str">
        <f>Tabla4[[#This Row],[NIT]]</f>
        <v>13120708791045</v>
      </c>
      <c r="D3053">
        <f t="shared" si="117"/>
        <v>14</v>
      </c>
      <c r="E3053" t="str">
        <f t="shared" ref="E3053:E3116" si="118">IF(D3053=14,"NIT",IF(D3053=9,"DUI"," "))</f>
        <v>NIT</v>
      </c>
    </row>
    <row r="3054" spans="1:5" x14ac:dyDescent="0.25">
      <c r="A3054" t="s">
        <v>5382</v>
      </c>
      <c r="B3054" t="s">
        <v>5383</v>
      </c>
      <c r="C3054" t="str">
        <f>Tabla4[[#This Row],[NIT]]</f>
        <v>06140402001036</v>
      </c>
      <c r="D3054">
        <f t="shared" si="117"/>
        <v>14</v>
      </c>
      <c r="E3054" t="str">
        <f t="shared" si="118"/>
        <v>NIT</v>
      </c>
    </row>
    <row r="3055" spans="1:5" x14ac:dyDescent="0.25">
      <c r="A3055" t="s">
        <v>5384</v>
      </c>
      <c r="B3055" t="s">
        <v>5385</v>
      </c>
      <c r="C3055" t="str">
        <f>Tabla4[[#This Row],[NIT]]</f>
        <v>06140711971015</v>
      </c>
      <c r="D3055">
        <f t="shared" si="117"/>
        <v>14</v>
      </c>
      <c r="E3055" t="str">
        <f t="shared" si="118"/>
        <v>NIT</v>
      </c>
    </row>
    <row r="3056" spans="1:5" x14ac:dyDescent="0.25">
      <c r="A3056" t="s">
        <v>5386</v>
      </c>
      <c r="B3056" t="s">
        <v>5387</v>
      </c>
      <c r="C3056" t="str">
        <f>Tabla4[[#This Row],[NIT]]</f>
        <v>06142503041031</v>
      </c>
      <c r="D3056">
        <f t="shared" si="117"/>
        <v>14</v>
      </c>
      <c r="E3056" t="str">
        <f t="shared" si="118"/>
        <v>NIT</v>
      </c>
    </row>
    <row r="3057" spans="1:5" x14ac:dyDescent="0.25">
      <c r="A3057" t="s">
        <v>5388</v>
      </c>
      <c r="B3057" t="s">
        <v>5389</v>
      </c>
      <c r="C3057" t="str">
        <f>Tabla4[[#This Row],[NIT]]</f>
        <v>06141605081023</v>
      </c>
      <c r="D3057">
        <f t="shared" si="117"/>
        <v>14</v>
      </c>
      <c r="E3057" t="str">
        <f t="shared" si="118"/>
        <v>NIT</v>
      </c>
    </row>
    <row r="3058" spans="1:5" x14ac:dyDescent="0.25">
      <c r="A3058" t="s">
        <v>5390</v>
      </c>
      <c r="B3058" t="s">
        <v>5391</v>
      </c>
      <c r="C3058" t="str">
        <f>Tabla4[[#This Row],[NIT]]</f>
        <v>14021210541012</v>
      </c>
      <c r="D3058">
        <f t="shared" si="117"/>
        <v>14</v>
      </c>
      <c r="E3058" t="str">
        <f t="shared" si="118"/>
        <v>NIT</v>
      </c>
    </row>
    <row r="3059" spans="1:5" x14ac:dyDescent="0.25">
      <c r="A3059" t="s">
        <v>5392</v>
      </c>
      <c r="B3059" t="s">
        <v>5393</v>
      </c>
      <c r="C3059" t="str">
        <f>Tabla4[[#This Row],[NIT]]</f>
        <v>06140305941016</v>
      </c>
      <c r="D3059">
        <f t="shared" si="117"/>
        <v>14</v>
      </c>
      <c r="E3059" t="str">
        <f t="shared" si="118"/>
        <v>NIT</v>
      </c>
    </row>
    <row r="3060" spans="1:5" x14ac:dyDescent="0.25">
      <c r="A3060" t="s">
        <v>5394</v>
      </c>
      <c r="B3060" t="s">
        <v>5395</v>
      </c>
      <c r="C3060" t="str">
        <f>Tabla4[[#This Row],[NIT]]</f>
        <v>06142907710013</v>
      </c>
      <c r="D3060">
        <f t="shared" si="117"/>
        <v>14</v>
      </c>
      <c r="E3060" t="str">
        <f t="shared" si="118"/>
        <v>NIT</v>
      </c>
    </row>
    <row r="3061" spans="1:5" x14ac:dyDescent="0.25">
      <c r="A3061" t="s">
        <v>5396</v>
      </c>
      <c r="B3061" t="s">
        <v>5397</v>
      </c>
      <c r="C3061" t="str">
        <f>Tabla4[[#This Row],[NIT]]</f>
        <v>06141711921057</v>
      </c>
      <c r="D3061">
        <f t="shared" si="117"/>
        <v>14</v>
      </c>
      <c r="E3061" t="str">
        <f t="shared" si="118"/>
        <v>NIT</v>
      </c>
    </row>
    <row r="3062" spans="1:5" x14ac:dyDescent="0.25">
      <c r="A3062" t="s">
        <v>5398</v>
      </c>
      <c r="B3062" t="s">
        <v>5399</v>
      </c>
      <c r="C3062" t="str">
        <f>Tabla4[[#This Row],[NIT]]</f>
        <v>06140901921022</v>
      </c>
      <c r="D3062">
        <f t="shared" si="117"/>
        <v>14</v>
      </c>
      <c r="E3062" t="str">
        <f t="shared" si="118"/>
        <v>NIT</v>
      </c>
    </row>
    <row r="3063" spans="1:5" x14ac:dyDescent="0.25">
      <c r="A3063" t="s">
        <v>5400</v>
      </c>
      <c r="B3063" t="s">
        <v>5401</v>
      </c>
      <c r="C3063" t="str">
        <f>Tabla4[[#This Row],[NIT]]</f>
        <v>06142001051076</v>
      </c>
      <c r="D3063">
        <f t="shared" si="117"/>
        <v>14</v>
      </c>
      <c r="E3063" t="str">
        <f t="shared" si="118"/>
        <v>NIT</v>
      </c>
    </row>
    <row r="3064" spans="1:5" x14ac:dyDescent="0.25">
      <c r="A3064" t="s">
        <v>5402</v>
      </c>
      <c r="B3064" t="s">
        <v>5403</v>
      </c>
      <c r="C3064" t="str">
        <f>Tabla4[[#This Row],[NIT]]</f>
        <v>06142610071059</v>
      </c>
      <c r="D3064">
        <f t="shared" si="117"/>
        <v>14</v>
      </c>
      <c r="E3064" t="str">
        <f t="shared" si="118"/>
        <v>NIT</v>
      </c>
    </row>
    <row r="3065" spans="1:5" x14ac:dyDescent="0.25">
      <c r="A3065" t="s">
        <v>5404</v>
      </c>
      <c r="B3065" t="s">
        <v>5405</v>
      </c>
      <c r="C3065" t="str">
        <f>Tabla4[[#This Row],[NIT]]</f>
        <v>02101805091019</v>
      </c>
      <c r="D3065">
        <f t="shared" si="117"/>
        <v>14</v>
      </c>
      <c r="E3065" t="str">
        <f t="shared" si="118"/>
        <v>NIT</v>
      </c>
    </row>
    <row r="3066" spans="1:5" x14ac:dyDescent="0.25">
      <c r="A3066" t="s">
        <v>5406</v>
      </c>
      <c r="B3066" t="s">
        <v>5407</v>
      </c>
      <c r="C3066" t="str">
        <f>Tabla4[[#This Row],[NIT]]</f>
        <v>06141608021030</v>
      </c>
      <c r="D3066">
        <f t="shared" si="117"/>
        <v>14</v>
      </c>
      <c r="E3066" t="str">
        <f t="shared" si="118"/>
        <v>NIT</v>
      </c>
    </row>
    <row r="3067" spans="1:5" x14ac:dyDescent="0.25">
      <c r="A3067" t="s">
        <v>5408</v>
      </c>
      <c r="B3067" t="s">
        <v>5409</v>
      </c>
      <c r="C3067" t="str">
        <f>Tabla4[[#This Row],[NIT]]</f>
        <v>06141304850010</v>
      </c>
      <c r="D3067">
        <f t="shared" si="117"/>
        <v>14</v>
      </c>
      <c r="E3067" t="str">
        <f t="shared" si="118"/>
        <v>NIT</v>
      </c>
    </row>
    <row r="3068" spans="1:5" x14ac:dyDescent="0.25">
      <c r="A3068" t="s">
        <v>5410</v>
      </c>
      <c r="B3068" t="s">
        <v>5411</v>
      </c>
      <c r="C3068" t="str">
        <f>Tabla4[[#This Row],[NIT]]</f>
        <v>06142901071072</v>
      </c>
      <c r="D3068">
        <f t="shared" si="117"/>
        <v>14</v>
      </c>
      <c r="E3068" t="str">
        <f t="shared" si="118"/>
        <v>NIT</v>
      </c>
    </row>
    <row r="3069" spans="1:5" x14ac:dyDescent="0.25">
      <c r="A3069" t="s">
        <v>5412</v>
      </c>
      <c r="B3069" t="s">
        <v>5413</v>
      </c>
      <c r="C3069" t="str">
        <f>Tabla4[[#This Row],[NIT]]</f>
        <v>06140504670027</v>
      </c>
      <c r="D3069">
        <f t="shared" si="117"/>
        <v>14</v>
      </c>
      <c r="E3069" t="str">
        <f t="shared" si="118"/>
        <v>NIT</v>
      </c>
    </row>
    <row r="3070" spans="1:5" x14ac:dyDescent="0.25">
      <c r="A3070" t="s">
        <v>5414</v>
      </c>
      <c r="B3070" t="s">
        <v>5415</v>
      </c>
      <c r="C3070" t="str">
        <f>Tabla4[[#This Row],[NIT]]</f>
        <v>06141212011023</v>
      </c>
      <c r="D3070">
        <f t="shared" si="117"/>
        <v>14</v>
      </c>
      <c r="E3070" t="str">
        <f t="shared" si="118"/>
        <v>NIT</v>
      </c>
    </row>
    <row r="3071" spans="1:5" x14ac:dyDescent="0.25">
      <c r="A3071" t="s">
        <v>5416</v>
      </c>
      <c r="B3071" t="s">
        <v>5417</v>
      </c>
      <c r="C3071" t="str">
        <f>Tabla4[[#This Row],[NIT]]</f>
        <v>06140712091019</v>
      </c>
      <c r="D3071">
        <f t="shared" si="117"/>
        <v>14</v>
      </c>
      <c r="E3071" t="str">
        <f t="shared" si="118"/>
        <v>NIT</v>
      </c>
    </row>
    <row r="3072" spans="1:5" x14ac:dyDescent="0.25">
      <c r="A3072" t="s">
        <v>5418</v>
      </c>
      <c r="B3072" t="s">
        <v>5419</v>
      </c>
      <c r="C3072" t="str">
        <f>Tabla4[[#This Row],[NIT]]</f>
        <v>06141212061098</v>
      </c>
      <c r="D3072">
        <f t="shared" si="117"/>
        <v>14</v>
      </c>
      <c r="E3072" t="str">
        <f t="shared" si="118"/>
        <v>NIT</v>
      </c>
    </row>
    <row r="3073" spans="1:5" x14ac:dyDescent="0.25">
      <c r="A3073" t="s">
        <v>5420</v>
      </c>
      <c r="B3073" t="s">
        <v>5421</v>
      </c>
      <c r="C3073" t="str">
        <f>Tabla4[[#This Row],[NIT]]</f>
        <v>12170309081011</v>
      </c>
      <c r="D3073">
        <f t="shared" si="117"/>
        <v>14</v>
      </c>
      <c r="E3073" t="str">
        <f t="shared" si="118"/>
        <v>NIT</v>
      </c>
    </row>
    <row r="3074" spans="1:5" x14ac:dyDescent="0.25">
      <c r="A3074" t="s">
        <v>5422</v>
      </c>
      <c r="B3074" t="s">
        <v>5423</v>
      </c>
      <c r="C3074" t="str">
        <f>Tabla4[[#This Row],[NIT]]</f>
        <v>12171706001039</v>
      </c>
      <c r="D3074">
        <f t="shared" si="117"/>
        <v>14</v>
      </c>
      <c r="E3074" t="str">
        <f t="shared" si="118"/>
        <v>NIT</v>
      </c>
    </row>
    <row r="3075" spans="1:5" x14ac:dyDescent="0.25">
      <c r="A3075" t="s">
        <v>5424</v>
      </c>
      <c r="B3075" t="s">
        <v>5425</v>
      </c>
      <c r="C3075" t="str">
        <f>Tabla4[[#This Row],[NIT]]</f>
        <v>06141911091059</v>
      </c>
      <c r="D3075">
        <f t="shared" si="117"/>
        <v>14</v>
      </c>
      <c r="E3075" t="str">
        <f t="shared" si="118"/>
        <v>NIT</v>
      </c>
    </row>
    <row r="3076" spans="1:5" x14ac:dyDescent="0.25">
      <c r="A3076" t="s">
        <v>5426</v>
      </c>
      <c r="B3076" t="s">
        <v>5427</v>
      </c>
      <c r="C3076" t="str">
        <f>Tabla4[[#This Row],[NIT]]</f>
        <v>12170902091015</v>
      </c>
      <c r="D3076">
        <f t="shared" si="117"/>
        <v>14</v>
      </c>
      <c r="E3076" t="str">
        <f t="shared" si="118"/>
        <v>NIT</v>
      </c>
    </row>
    <row r="3077" spans="1:5" x14ac:dyDescent="0.25">
      <c r="A3077" t="s">
        <v>5428</v>
      </c>
      <c r="B3077" t="s">
        <v>5429</v>
      </c>
      <c r="C3077" t="str">
        <f>Tabla4[[#This Row],[NIT]]</f>
        <v>06141203021032</v>
      </c>
      <c r="D3077">
        <f t="shared" si="117"/>
        <v>14</v>
      </c>
      <c r="E3077" t="str">
        <f t="shared" si="118"/>
        <v>NIT</v>
      </c>
    </row>
    <row r="3078" spans="1:5" x14ac:dyDescent="0.25">
      <c r="A3078" t="s">
        <v>5430</v>
      </c>
      <c r="B3078" t="s">
        <v>5431</v>
      </c>
      <c r="C3078" t="str">
        <f>Tabla4[[#This Row],[NIT]]</f>
        <v>06140111951053</v>
      </c>
      <c r="D3078">
        <f t="shared" si="117"/>
        <v>14</v>
      </c>
      <c r="E3078" t="str">
        <f t="shared" si="118"/>
        <v>NIT</v>
      </c>
    </row>
    <row r="3079" spans="1:5" x14ac:dyDescent="0.25">
      <c r="A3079" t="s">
        <v>5432</v>
      </c>
      <c r="B3079" t="s">
        <v>5433</v>
      </c>
      <c r="C3079" t="str">
        <f>Tabla4[[#This Row],[NIT]]</f>
        <v>06140711951081</v>
      </c>
      <c r="D3079">
        <f t="shared" si="117"/>
        <v>14</v>
      </c>
      <c r="E3079" t="str">
        <f t="shared" si="118"/>
        <v>NIT</v>
      </c>
    </row>
    <row r="3080" spans="1:5" x14ac:dyDescent="0.25">
      <c r="A3080" t="s">
        <v>5434</v>
      </c>
      <c r="B3080" t="s">
        <v>5435</v>
      </c>
      <c r="C3080" t="str">
        <f>Tabla4[[#This Row],[NIT]]</f>
        <v>06140512001023</v>
      </c>
      <c r="D3080">
        <f t="shared" si="117"/>
        <v>14</v>
      </c>
      <c r="E3080" t="str">
        <f t="shared" si="118"/>
        <v>NIT</v>
      </c>
    </row>
    <row r="3081" spans="1:5" x14ac:dyDescent="0.25">
      <c r="A3081" t="s">
        <v>5436</v>
      </c>
      <c r="B3081" t="s">
        <v>5437</v>
      </c>
      <c r="C3081" t="str">
        <f>Tabla4[[#This Row],[NIT]]</f>
        <v>06142312041015</v>
      </c>
      <c r="D3081">
        <f t="shared" si="117"/>
        <v>14</v>
      </c>
      <c r="E3081" t="str">
        <f t="shared" si="118"/>
        <v>NIT</v>
      </c>
    </row>
    <row r="3082" spans="1:5" x14ac:dyDescent="0.25">
      <c r="A3082" t="s">
        <v>5438</v>
      </c>
      <c r="B3082" t="s">
        <v>5439</v>
      </c>
      <c r="C3082" t="str">
        <f>Tabla4[[#This Row],[NIT]]</f>
        <v>06142302051055</v>
      </c>
      <c r="D3082">
        <f t="shared" si="117"/>
        <v>14</v>
      </c>
      <c r="E3082" t="str">
        <f t="shared" si="118"/>
        <v>NIT</v>
      </c>
    </row>
    <row r="3083" spans="1:5" x14ac:dyDescent="0.25">
      <c r="A3083" t="s">
        <v>5440</v>
      </c>
      <c r="B3083" t="s">
        <v>5441</v>
      </c>
      <c r="C3083" t="str">
        <f>Tabla4[[#This Row],[NIT]]</f>
        <v>06141711061031</v>
      </c>
      <c r="D3083">
        <f t="shared" si="117"/>
        <v>14</v>
      </c>
      <c r="E3083" t="str">
        <f t="shared" si="118"/>
        <v>NIT</v>
      </c>
    </row>
    <row r="3084" spans="1:5" x14ac:dyDescent="0.25">
      <c r="A3084" t="s">
        <v>5442</v>
      </c>
      <c r="B3084" t="s">
        <v>5443</v>
      </c>
      <c r="C3084" t="str">
        <f>Tabla4[[#This Row],[NIT]]</f>
        <v>06142611041030</v>
      </c>
      <c r="D3084">
        <f t="shared" si="117"/>
        <v>14</v>
      </c>
      <c r="E3084" t="str">
        <f t="shared" si="118"/>
        <v>NIT</v>
      </c>
    </row>
    <row r="3085" spans="1:5" x14ac:dyDescent="0.25">
      <c r="A3085" t="s">
        <v>5444</v>
      </c>
      <c r="B3085" t="s">
        <v>5445</v>
      </c>
      <c r="C3085" t="str">
        <f>Tabla4[[#This Row],[NIT]]</f>
        <v>05223007911014</v>
      </c>
      <c r="D3085">
        <f t="shared" si="117"/>
        <v>14</v>
      </c>
      <c r="E3085" t="str">
        <f t="shared" si="118"/>
        <v>NIT</v>
      </c>
    </row>
    <row r="3086" spans="1:5" x14ac:dyDescent="0.25">
      <c r="A3086" t="s">
        <v>5446</v>
      </c>
      <c r="B3086" t="s">
        <v>5447</v>
      </c>
      <c r="C3086" t="str">
        <f>Tabla4[[#This Row],[NIT]]</f>
        <v>06140304011023</v>
      </c>
      <c r="D3086">
        <f t="shared" si="117"/>
        <v>14</v>
      </c>
      <c r="E3086" t="str">
        <f t="shared" si="118"/>
        <v>NIT</v>
      </c>
    </row>
    <row r="3087" spans="1:5" x14ac:dyDescent="0.25">
      <c r="A3087" t="s">
        <v>5448</v>
      </c>
      <c r="B3087" t="s">
        <v>5449</v>
      </c>
      <c r="C3087" t="str">
        <f>Tabla4[[#This Row],[NIT]]</f>
        <v>12170601021011</v>
      </c>
      <c r="D3087">
        <f t="shared" si="117"/>
        <v>14</v>
      </c>
      <c r="E3087" t="str">
        <f t="shared" si="118"/>
        <v>NIT</v>
      </c>
    </row>
    <row r="3088" spans="1:5" x14ac:dyDescent="0.25">
      <c r="A3088" t="s">
        <v>5450</v>
      </c>
      <c r="B3088" t="s">
        <v>5451</v>
      </c>
      <c r="C3088" t="str">
        <f>Tabla4[[#This Row],[NIT]]</f>
        <v>06141902051052</v>
      </c>
      <c r="D3088">
        <f t="shared" si="117"/>
        <v>14</v>
      </c>
      <c r="E3088" t="str">
        <f t="shared" si="118"/>
        <v>NIT</v>
      </c>
    </row>
    <row r="3089" spans="1:5" x14ac:dyDescent="0.25">
      <c r="A3089" t="s">
        <v>5452</v>
      </c>
      <c r="B3089" t="s">
        <v>5453</v>
      </c>
      <c r="C3089" t="str">
        <f>Tabla4[[#This Row],[NIT]]</f>
        <v>06141902021013</v>
      </c>
      <c r="D3089">
        <f t="shared" si="117"/>
        <v>14</v>
      </c>
      <c r="E3089" t="str">
        <f t="shared" si="118"/>
        <v>NIT</v>
      </c>
    </row>
    <row r="3090" spans="1:5" x14ac:dyDescent="0.25">
      <c r="A3090" t="s">
        <v>5454</v>
      </c>
      <c r="B3090" t="s">
        <v>5455</v>
      </c>
      <c r="C3090" t="str">
        <f>Tabla4[[#This Row],[NIT]]</f>
        <v>06141301051047</v>
      </c>
      <c r="D3090">
        <f t="shared" si="117"/>
        <v>14</v>
      </c>
      <c r="E3090" t="str">
        <f t="shared" si="118"/>
        <v>NIT</v>
      </c>
    </row>
    <row r="3091" spans="1:5" x14ac:dyDescent="0.25">
      <c r="A3091" t="s">
        <v>5456</v>
      </c>
      <c r="B3091" t="s">
        <v>5457</v>
      </c>
      <c r="C3091" t="str">
        <f>Tabla4[[#This Row],[NIT]]</f>
        <v>06140807031021</v>
      </c>
      <c r="D3091">
        <f t="shared" si="117"/>
        <v>14</v>
      </c>
      <c r="E3091" t="str">
        <f t="shared" si="118"/>
        <v>NIT</v>
      </c>
    </row>
    <row r="3092" spans="1:5" x14ac:dyDescent="0.25">
      <c r="A3092" t="s">
        <v>5458</v>
      </c>
      <c r="B3092" t="s">
        <v>5459</v>
      </c>
      <c r="C3092" t="str">
        <f>Tabla4[[#This Row],[NIT]]</f>
        <v>06141907041063</v>
      </c>
      <c r="D3092">
        <f t="shared" si="117"/>
        <v>14</v>
      </c>
      <c r="E3092" t="str">
        <f t="shared" si="118"/>
        <v>NIT</v>
      </c>
    </row>
    <row r="3093" spans="1:5" x14ac:dyDescent="0.25">
      <c r="A3093" t="s">
        <v>5460</v>
      </c>
      <c r="B3093" t="s">
        <v>5461</v>
      </c>
      <c r="C3093" t="str">
        <f>Tabla4[[#This Row],[NIT]]</f>
        <v>06140905860010</v>
      </c>
      <c r="D3093">
        <f t="shared" si="117"/>
        <v>14</v>
      </c>
      <c r="E3093" t="str">
        <f t="shared" si="118"/>
        <v>NIT</v>
      </c>
    </row>
    <row r="3094" spans="1:5" x14ac:dyDescent="0.25">
      <c r="A3094" t="s">
        <v>5462</v>
      </c>
      <c r="B3094" t="s">
        <v>5463</v>
      </c>
      <c r="C3094" t="str">
        <f>Tabla4[[#This Row],[NIT]]</f>
        <v>06141112031051</v>
      </c>
      <c r="D3094">
        <f t="shared" si="117"/>
        <v>14</v>
      </c>
      <c r="E3094" t="str">
        <f t="shared" si="118"/>
        <v>NIT</v>
      </c>
    </row>
    <row r="3095" spans="1:5" x14ac:dyDescent="0.25">
      <c r="A3095" t="s">
        <v>5464</v>
      </c>
      <c r="B3095" t="s">
        <v>5465</v>
      </c>
      <c r="C3095" t="str">
        <f>Tabla4[[#This Row],[NIT]]</f>
        <v>06142709971043</v>
      </c>
      <c r="D3095">
        <f t="shared" si="117"/>
        <v>14</v>
      </c>
      <c r="E3095" t="str">
        <f t="shared" si="118"/>
        <v>NIT</v>
      </c>
    </row>
    <row r="3096" spans="1:5" x14ac:dyDescent="0.25">
      <c r="A3096" t="s">
        <v>5466</v>
      </c>
      <c r="B3096" t="s">
        <v>5467</v>
      </c>
      <c r="C3096" t="str">
        <f>Tabla4[[#This Row],[NIT]]</f>
        <v>06140712061039</v>
      </c>
      <c r="D3096">
        <f t="shared" si="117"/>
        <v>14</v>
      </c>
      <c r="E3096" t="str">
        <f t="shared" si="118"/>
        <v>NIT</v>
      </c>
    </row>
    <row r="3097" spans="1:5" x14ac:dyDescent="0.25">
      <c r="A3097" t="s">
        <v>5468</v>
      </c>
      <c r="B3097" t="s">
        <v>5469</v>
      </c>
      <c r="C3097" t="str">
        <f>Tabla4[[#This Row],[NIT]]</f>
        <v>06141607091050</v>
      </c>
      <c r="D3097">
        <f t="shared" si="117"/>
        <v>14</v>
      </c>
      <c r="E3097" t="str">
        <f t="shared" si="118"/>
        <v>NIT</v>
      </c>
    </row>
    <row r="3098" spans="1:5" x14ac:dyDescent="0.25">
      <c r="A3098" t="s">
        <v>5470</v>
      </c>
      <c r="B3098" t="s">
        <v>5471</v>
      </c>
      <c r="C3098" t="str">
        <f>Tabla4[[#This Row],[NIT]]</f>
        <v>06142003590010</v>
      </c>
      <c r="D3098">
        <f t="shared" si="117"/>
        <v>14</v>
      </c>
      <c r="E3098" t="str">
        <f t="shared" si="118"/>
        <v>NIT</v>
      </c>
    </row>
    <row r="3099" spans="1:5" x14ac:dyDescent="0.25">
      <c r="A3099" t="s">
        <v>5472</v>
      </c>
      <c r="B3099" t="s">
        <v>5473</v>
      </c>
      <c r="C3099" t="str">
        <f>Tabla4[[#This Row],[NIT]]</f>
        <v>06140502031021</v>
      </c>
      <c r="D3099">
        <f t="shared" si="117"/>
        <v>14</v>
      </c>
      <c r="E3099" t="str">
        <f t="shared" si="118"/>
        <v>NIT</v>
      </c>
    </row>
    <row r="3100" spans="1:5" x14ac:dyDescent="0.25">
      <c r="A3100" t="s">
        <v>5474</v>
      </c>
      <c r="B3100" t="s">
        <v>5475</v>
      </c>
      <c r="C3100" t="str">
        <f>Tabla4[[#This Row],[NIT]]</f>
        <v>06140110031015</v>
      </c>
      <c r="D3100">
        <f t="shared" si="117"/>
        <v>14</v>
      </c>
      <c r="E3100" t="str">
        <f t="shared" si="118"/>
        <v>NIT</v>
      </c>
    </row>
    <row r="3101" spans="1:5" x14ac:dyDescent="0.25">
      <c r="A3101" t="s">
        <v>5476</v>
      </c>
      <c r="B3101" t="s">
        <v>5477</v>
      </c>
      <c r="C3101" t="str">
        <f>Tabla4[[#This Row],[NIT]]</f>
        <v>06140901961040</v>
      </c>
      <c r="D3101">
        <f t="shared" si="117"/>
        <v>14</v>
      </c>
      <c r="E3101" t="str">
        <f t="shared" si="118"/>
        <v>NIT</v>
      </c>
    </row>
    <row r="3102" spans="1:5" x14ac:dyDescent="0.25">
      <c r="A3102" t="s">
        <v>5478</v>
      </c>
      <c r="B3102" t="s">
        <v>5479</v>
      </c>
      <c r="C3102" t="str">
        <f>Tabla4[[#This Row],[NIT]]</f>
        <v>06142207610162</v>
      </c>
      <c r="D3102">
        <f t="shared" si="117"/>
        <v>14</v>
      </c>
      <c r="E3102" t="str">
        <f t="shared" si="118"/>
        <v>NIT</v>
      </c>
    </row>
    <row r="3103" spans="1:5" x14ac:dyDescent="0.25">
      <c r="A3103" t="s">
        <v>5480</v>
      </c>
      <c r="B3103" t="s">
        <v>5481</v>
      </c>
      <c r="C3103" t="str">
        <f>Tabla4[[#This Row],[NIT]]</f>
        <v>02132506741018</v>
      </c>
      <c r="D3103">
        <f t="shared" si="117"/>
        <v>14</v>
      </c>
      <c r="E3103" t="str">
        <f t="shared" si="118"/>
        <v>NIT</v>
      </c>
    </row>
    <row r="3104" spans="1:5" x14ac:dyDescent="0.25">
      <c r="A3104" t="s">
        <v>5482</v>
      </c>
      <c r="B3104" t="s">
        <v>5483</v>
      </c>
      <c r="C3104" t="str">
        <f>Tabla4[[#This Row],[NIT]]</f>
        <v>06141203430026</v>
      </c>
      <c r="D3104">
        <f t="shared" si="117"/>
        <v>14</v>
      </c>
      <c r="E3104" t="str">
        <f t="shared" si="118"/>
        <v>NIT</v>
      </c>
    </row>
    <row r="3105" spans="1:5" x14ac:dyDescent="0.25">
      <c r="A3105" t="s">
        <v>5484</v>
      </c>
      <c r="B3105" t="s">
        <v>5485</v>
      </c>
      <c r="C3105" t="str">
        <f>Tabla4[[#This Row],[NIT]]</f>
        <v>06142303600159</v>
      </c>
      <c r="D3105">
        <f t="shared" si="117"/>
        <v>14</v>
      </c>
      <c r="E3105" t="str">
        <f t="shared" si="118"/>
        <v>NIT</v>
      </c>
    </row>
    <row r="3106" spans="1:5" x14ac:dyDescent="0.25">
      <c r="A3106" t="s">
        <v>5486</v>
      </c>
      <c r="B3106" t="s">
        <v>5487</v>
      </c>
      <c r="C3106" t="str">
        <f>Tabla4[[#This Row],[NIT]]</f>
        <v>11230102400011</v>
      </c>
      <c r="D3106">
        <f t="shared" si="117"/>
        <v>14</v>
      </c>
      <c r="E3106" t="str">
        <f t="shared" si="118"/>
        <v>NIT</v>
      </c>
    </row>
    <row r="3107" spans="1:5" x14ac:dyDescent="0.25">
      <c r="A3107" t="s">
        <v>5488</v>
      </c>
      <c r="B3107" t="s">
        <v>5489</v>
      </c>
      <c r="C3107" t="str">
        <f>Tabla4[[#This Row],[NIT]]</f>
        <v>06140703530140</v>
      </c>
      <c r="D3107">
        <f t="shared" si="117"/>
        <v>14</v>
      </c>
      <c r="E3107" t="str">
        <f t="shared" si="118"/>
        <v>NIT</v>
      </c>
    </row>
    <row r="3108" spans="1:5" x14ac:dyDescent="0.25">
      <c r="A3108" t="s">
        <v>5490</v>
      </c>
      <c r="B3108" t="s">
        <v>5491</v>
      </c>
      <c r="C3108" t="str">
        <f>Tabla4[[#This Row],[NIT]]</f>
        <v>06141211071030</v>
      </c>
      <c r="D3108">
        <f t="shared" si="117"/>
        <v>14</v>
      </c>
      <c r="E3108" t="str">
        <f t="shared" si="118"/>
        <v>NIT</v>
      </c>
    </row>
    <row r="3109" spans="1:5" x14ac:dyDescent="0.25">
      <c r="A3109" t="s">
        <v>5492</v>
      </c>
      <c r="B3109" t="s">
        <v>5493</v>
      </c>
      <c r="C3109" t="str">
        <f>Tabla4[[#This Row],[NIT]]</f>
        <v>05012710931018</v>
      </c>
      <c r="D3109">
        <f t="shared" si="117"/>
        <v>14</v>
      </c>
      <c r="E3109" t="str">
        <f t="shared" si="118"/>
        <v>NIT</v>
      </c>
    </row>
    <row r="3110" spans="1:5" x14ac:dyDescent="0.25">
      <c r="A3110" t="s">
        <v>5494</v>
      </c>
      <c r="B3110" t="s">
        <v>5495</v>
      </c>
      <c r="C3110" t="str">
        <f>Tabla4[[#This Row],[NIT]]</f>
        <v>06143001831078</v>
      </c>
      <c r="D3110">
        <f t="shared" si="117"/>
        <v>14</v>
      </c>
      <c r="E3110" t="str">
        <f t="shared" si="118"/>
        <v>NIT</v>
      </c>
    </row>
    <row r="3111" spans="1:5" x14ac:dyDescent="0.25">
      <c r="A3111" t="s">
        <v>5496</v>
      </c>
      <c r="B3111" t="s">
        <v>5497</v>
      </c>
      <c r="C3111" t="str">
        <f>Tabla4[[#This Row],[NIT]]</f>
        <v>06141208031036</v>
      </c>
      <c r="D3111">
        <f t="shared" si="117"/>
        <v>14</v>
      </c>
      <c r="E3111" t="str">
        <f t="shared" si="118"/>
        <v>NIT</v>
      </c>
    </row>
    <row r="3112" spans="1:5" x14ac:dyDescent="0.25">
      <c r="A3112" t="s">
        <v>5498</v>
      </c>
      <c r="B3112" t="s">
        <v>5499</v>
      </c>
      <c r="C3112" t="str">
        <f>Tabla4[[#This Row],[NIT]]</f>
        <v>06142307991021</v>
      </c>
      <c r="D3112">
        <f t="shared" si="117"/>
        <v>14</v>
      </c>
      <c r="E3112" t="str">
        <f t="shared" si="118"/>
        <v>NIT</v>
      </c>
    </row>
    <row r="3113" spans="1:5" x14ac:dyDescent="0.25">
      <c r="A3113" t="s">
        <v>5500</v>
      </c>
      <c r="B3113" t="s">
        <v>5501</v>
      </c>
      <c r="C3113" t="str">
        <f>Tabla4[[#This Row],[NIT]]</f>
        <v>06143006941033</v>
      </c>
      <c r="D3113">
        <f t="shared" si="117"/>
        <v>14</v>
      </c>
      <c r="E3113" t="str">
        <f t="shared" si="118"/>
        <v>NIT</v>
      </c>
    </row>
    <row r="3114" spans="1:5" x14ac:dyDescent="0.25">
      <c r="A3114" t="s">
        <v>5502</v>
      </c>
      <c r="B3114" t="s">
        <v>5503</v>
      </c>
      <c r="C3114" t="str">
        <f>Tabla4[[#This Row],[NIT]]</f>
        <v>06140509031051</v>
      </c>
      <c r="D3114">
        <f t="shared" si="117"/>
        <v>14</v>
      </c>
      <c r="E3114" t="str">
        <f t="shared" si="118"/>
        <v>NIT</v>
      </c>
    </row>
    <row r="3115" spans="1:5" x14ac:dyDescent="0.25">
      <c r="A3115" t="s">
        <v>2395</v>
      </c>
      <c r="B3115" t="s">
        <v>5504</v>
      </c>
      <c r="C3115" t="str">
        <f>Tabla4[[#This Row],[NIT]]</f>
        <v>06142102730015</v>
      </c>
      <c r="D3115">
        <f t="shared" si="117"/>
        <v>14</v>
      </c>
      <c r="E3115" t="str">
        <f t="shared" si="118"/>
        <v>NIT</v>
      </c>
    </row>
    <row r="3116" spans="1:5" x14ac:dyDescent="0.25">
      <c r="A3116" t="s">
        <v>5505</v>
      </c>
      <c r="B3116" t="s">
        <v>5506</v>
      </c>
      <c r="C3116" t="str">
        <f>Tabla4[[#This Row],[NIT]]</f>
        <v>06141402981010</v>
      </c>
      <c r="D3116">
        <f t="shared" ref="D3116:D3179" si="119">LEN(C3116)</f>
        <v>14</v>
      </c>
      <c r="E3116" t="str">
        <f t="shared" si="118"/>
        <v>NIT</v>
      </c>
    </row>
    <row r="3117" spans="1:5" x14ac:dyDescent="0.25">
      <c r="A3117" t="s">
        <v>5507</v>
      </c>
      <c r="B3117" t="s">
        <v>5508</v>
      </c>
      <c r="C3117" t="str">
        <f>Tabla4[[#This Row],[NIT]]</f>
        <v>06142401031082</v>
      </c>
      <c r="D3117">
        <f t="shared" si="119"/>
        <v>14</v>
      </c>
      <c r="E3117" t="str">
        <f t="shared" ref="E3117:E3180" si="120">IF(D3117=14,"NIT",IF(D3117=9,"DUI"," "))</f>
        <v>NIT</v>
      </c>
    </row>
    <row r="3118" spans="1:5" x14ac:dyDescent="0.25">
      <c r="A3118" t="s">
        <v>5509</v>
      </c>
      <c r="B3118" t="s">
        <v>5510</v>
      </c>
      <c r="C3118" t="str">
        <f>Tabla4[[#This Row],[NIT]]</f>
        <v>06140808001045</v>
      </c>
      <c r="D3118">
        <f t="shared" si="119"/>
        <v>14</v>
      </c>
      <c r="E3118" t="str">
        <f t="shared" si="120"/>
        <v>NIT</v>
      </c>
    </row>
    <row r="3119" spans="1:5" x14ac:dyDescent="0.25">
      <c r="A3119" t="s">
        <v>5511</v>
      </c>
      <c r="B3119" t="s">
        <v>5512</v>
      </c>
      <c r="C3119" t="str">
        <f>Tabla4[[#This Row],[NIT]]</f>
        <v>96151910691027</v>
      </c>
      <c r="D3119">
        <f t="shared" si="119"/>
        <v>14</v>
      </c>
      <c r="E3119" t="str">
        <f t="shared" si="120"/>
        <v>NIT</v>
      </c>
    </row>
    <row r="3120" spans="1:5" x14ac:dyDescent="0.25">
      <c r="A3120" t="s">
        <v>5513</v>
      </c>
      <c r="B3120" t="s">
        <v>5514</v>
      </c>
      <c r="C3120" t="str">
        <f>Tabla4[[#This Row],[NIT]]</f>
        <v>06141409610046</v>
      </c>
      <c r="D3120">
        <f t="shared" si="119"/>
        <v>14</v>
      </c>
      <c r="E3120" t="str">
        <f t="shared" si="120"/>
        <v>NIT</v>
      </c>
    </row>
    <row r="3121" spans="1:5" x14ac:dyDescent="0.25">
      <c r="A3121" t="s">
        <v>5515</v>
      </c>
      <c r="B3121" t="s">
        <v>5516</v>
      </c>
      <c r="C3121" t="str">
        <f>Tabla4[[#This Row],[NIT]]</f>
        <v>08062503771017</v>
      </c>
      <c r="D3121">
        <f t="shared" si="119"/>
        <v>14</v>
      </c>
      <c r="E3121" t="str">
        <f t="shared" si="120"/>
        <v>NIT</v>
      </c>
    </row>
    <row r="3122" spans="1:5" x14ac:dyDescent="0.25">
      <c r="A3122" t="s">
        <v>5517</v>
      </c>
      <c r="B3122" t="s">
        <v>5518</v>
      </c>
      <c r="C3122" t="str">
        <f>Tabla4[[#This Row],[NIT]]</f>
        <v>06141206670097</v>
      </c>
      <c r="D3122">
        <f t="shared" si="119"/>
        <v>14</v>
      </c>
      <c r="E3122" t="str">
        <f t="shared" si="120"/>
        <v>NIT</v>
      </c>
    </row>
    <row r="3123" spans="1:5" x14ac:dyDescent="0.25">
      <c r="A3123" t="s">
        <v>5519</v>
      </c>
      <c r="B3123" t="s">
        <v>5520</v>
      </c>
      <c r="C3123" t="str">
        <f>Tabla4[[#This Row],[NIT]]</f>
        <v>06140702711060</v>
      </c>
      <c r="D3123">
        <f t="shared" si="119"/>
        <v>14</v>
      </c>
      <c r="E3123" t="str">
        <f t="shared" si="120"/>
        <v>NIT</v>
      </c>
    </row>
    <row r="3124" spans="1:5" x14ac:dyDescent="0.25">
      <c r="A3124" t="s">
        <v>5521</v>
      </c>
      <c r="B3124" t="s">
        <v>5522</v>
      </c>
      <c r="C3124" t="str">
        <f>Tabla4[[#This Row],[NIT]]</f>
        <v>06142106881023</v>
      </c>
      <c r="D3124">
        <f t="shared" si="119"/>
        <v>14</v>
      </c>
      <c r="E3124" t="str">
        <f t="shared" si="120"/>
        <v>NIT</v>
      </c>
    </row>
    <row r="3125" spans="1:5" x14ac:dyDescent="0.25">
      <c r="A3125" t="s">
        <v>5523</v>
      </c>
      <c r="B3125" t="s">
        <v>5524</v>
      </c>
      <c r="C3125" t="str">
        <f>Tabla4[[#This Row],[NIT]]</f>
        <v>01030101450013</v>
      </c>
      <c r="D3125">
        <f t="shared" si="119"/>
        <v>14</v>
      </c>
      <c r="E3125" t="str">
        <f t="shared" si="120"/>
        <v>NIT</v>
      </c>
    </row>
    <row r="3126" spans="1:5" x14ac:dyDescent="0.25">
      <c r="A3126" t="s">
        <v>5525</v>
      </c>
      <c r="B3126" t="s">
        <v>5526</v>
      </c>
      <c r="C3126" t="str">
        <f>Tabla4[[#This Row],[NIT]]</f>
        <v>09031203640014</v>
      </c>
      <c r="D3126">
        <f t="shared" si="119"/>
        <v>14</v>
      </c>
      <c r="E3126" t="str">
        <f t="shared" si="120"/>
        <v>NIT</v>
      </c>
    </row>
    <row r="3127" spans="1:5" x14ac:dyDescent="0.25">
      <c r="A3127" t="s">
        <v>5527</v>
      </c>
      <c r="B3127" t="s">
        <v>5528</v>
      </c>
      <c r="C3127" t="str">
        <f>Tabla4[[#This Row],[NIT]]</f>
        <v>06141512951028</v>
      </c>
      <c r="D3127">
        <f t="shared" si="119"/>
        <v>14</v>
      </c>
      <c r="E3127" t="str">
        <f t="shared" si="120"/>
        <v>NIT</v>
      </c>
    </row>
    <row r="3128" spans="1:5" x14ac:dyDescent="0.25">
      <c r="A3128" t="s">
        <v>5529</v>
      </c>
      <c r="B3128" t="s">
        <v>5530</v>
      </c>
      <c r="C3128" t="str">
        <f>Tabla4[[#This Row],[NIT]]</f>
        <v>06142705981010</v>
      </c>
      <c r="D3128">
        <f t="shared" si="119"/>
        <v>14</v>
      </c>
      <c r="E3128" t="str">
        <f t="shared" si="120"/>
        <v>NIT</v>
      </c>
    </row>
    <row r="3129" spans="1:5" x14ac:dyDescent="0.25">
      <c r="A3129" t="s">
        <v>5531</v>
      </c>
      <c r="B3129" t="s">
        <v>5532</v>
      </c>
      <c r="C3129" t="str">
        <f>Tabla4[[#This Row],[NIT]]</f>
        <v>06141108780017</v>
      </c>
      <c r="D3129">
        <f t="shared" si="119"/>
        <v>14</v>
      </c>
      <c r="E3129" t="str">
        <f t="shared" si="120"/>
        <v>NIT</v>
      </c>
    </row>
    <row r="3130" spans="1:5" x14ac:dyDescent="0.25">
      <c r="A3130" t="s">
        <v>5533</v>
      </c>
      <c r="B3130" t="s">
        <v>5534</v>
      </c>
      <c r="C3130" t="str">
        <f>Tabla4[[#This Row],[NIT]]</f>
        <v>06141712041026</v>
      </c>
      <c r="D3130">
        <f t="shared" si="119"/>
        <v>14</v>
      </c>
      <c r="E3130" t="str">
        <f t="shared" si="120"/>
        <v>NIT</v>
      </c>
    </row>
    <row r="3131" spans="1:5" x14ac:dyDescent="0.25">
      <c r="A3131" t="s">
        <v>5535</v>
      </c>
      <c r="B3131" t="s">
        <v>5536</v>
      </c>
      <c r="C3131" t="str">
        <f>Tabla4[[#This Row],[NIT]]</f>
        <v>06141512991020</v>
      </c>
      <c r="D3131">
        <f t="shared" si="119"/>
        <v>14</v>
      </c>
      <c r="E3131" t="str">
        <f t="shared" si="120"/>
        <v>NIT</v>
      </c>
    </row>
    <row r="3132" spans="1:5" x14ac:dyDescent="0.25">
      <c r="A3132" t="s">
        <v>5537</v>
      </c>
      <c r="B3132" t="s">
        <v>5538</v>
      </c>
      <c r="C3132" t="str">
        <f>Tabla4[[#This Row],[NIT]]</f>
        <v>06142705091030</v>
      </c>
      <c r="D3132">
        <f t="shared" si="119"/>
        <v>14</v>
      </c>
      <c r="E3132" t="str">
        <f t="shared" si="120"/>
        <v>NIT</v>
      </c>
    </row>
    <row r="3133" spans="1:5" x14ac:dyDescent="0.25">
      <c r="A3133" t="s">
        <v>5539</v>
      </c>
      <c r="B3133" t="s">
        <v>5540</v>
      </c>
      <c r="C3133" t="str">
        <f>Tabla4[[#This Row],[NIT]]</f>
        <v>06141808991076</v>
      </c>
      <c r="D3133">
        <f t="shared" si="119"/>
        <v>14</v>
      </c>
      <c r="E3133" t="str">
        <f t="shared" si="120"/>
        <v>NIT</v>
      </c>
    </row>
    <row r="3134" spans="1:5" x14ac:dyDescent="0.25">
      <c r="A3134" t="s">
        <v>5541</v>
      </c>
      <c r="B3134" t="s">
        <v>5542</v>
      </c>
      <c r="C3134" t="str">
        <f>Tabla4[[#This Row],[NIT]]</f>
        <v>06142906991048</v>
      </c>
      <c r="D3134">
        <f t="shared" si="119"/>
        <v>14</v>
      </c>
      <c r="E3134" t="str">
        <f t="shared" si="120"/>
        <v>NIT</v>
      </c>
    </row>
    <row r="3135" spans="1:5" x14ac:dyDescent="0.25">
      <c r="A3135" t="s">
        <v>5543</v>
      </c>
      <c r="B3135" t="s">
        <v>5544</v>
      </c>
      <c r="C3135" t="str">
        <f>Tabla4[[#This Row],[NIT]]</f>
        <v>05022708580035</v>
      </c>
      <c r="D3135">
        <f t="shared" si="119"/>
        <v>14</v>
      </c>
      <c r="E3135" t="str">
        <f t="shared" si="120"/>
        <v>NIT</v>
      </c>
    </row>
    <row r="3136" spans="1:5" x14ac:dyDescent="0.25">
      <c r="A3136" t="s">
        <v>5545</v>
      </c>
      <c r="B3136" t="s">
        <v>5546</v>
      </c>
      <c r="C3136" t="str">
        <f>Tabla4[[#This Row],[NIT]]</f>
        <v>06140812981038</v>
      </c>
      <c r="D3136">
        <f t="shared" si="119"/>
        <v>14</v>
      </c>
      <c r="E3136" t="str">
        <f t="shared" si="120"/>
        <v>NIT</v>
      </c>
    </row>
    <row r="3137" spans="1:5" x14ac:dyDescent="0.25">
      <c r="A3137" t="s">
        <v>5547</v>
      </c>
      <c r="B3137" t="s">
        <v>5548</v>
      </c>
      <c r="C3137" t="str">
        <f>Tabla4[[#This Row],[NIT]]</f>
        <v>06141406001070</v>
      </c>
      <c r="D3137">
        <f t="shared" si="119"/>
        <v>14</v>
      </c>
      <c r="E3137" t="str">
        <f t="shared" si="120"/>
        <v>NIT</v>
      </c>
    </row>
    <row r="3138" spans="1:5" x14ac:dyDescent="0.25">
      <c r="A3138" t="s">
        <v>5549</v>
      </c>
      <c r="B3138" t="s">
        <v>5550</v>
      </c>
      <c r="C3138" t="str">
        <f>Tabla4[[#This Row],[NIT]]</f>
        <v>06140703971073</v>
      </c>
      <c r="D3138">
        <f t="shared" si="119"/>
        <v>14</v>
      </c>
      <c r="E3138" t="str">
        <f t="shared" si="120"/>
        <v>NIT</v>
      </c>
    </row>
    <row r="3139" spans="1:5" x14ac:dyDescent="0.25">
      <c r="A3139" t="s">
        <v>5551</v>
      </c>
      <c r="B3139" t="s">
        <v>5552</v>
      </c>
      <c r="C3139" t="str">
        <f>Tabla4[[#This Row],[NIT]]</f>
        <v>06141502220042</v>
      </c>
      <c r="D3139">
        <f t="shared" si="119"/>
        <v>14</v>
      </c>
      <c r="E3139" t="str">
        <f t="shared" si="120"/>
        <v>NIT</v>
      </c>
    </row>
    <row r="3140" spans="1:5" x14ac:dyDescent="0.25">
      <c r="A3140" t="s">
        <v>5553</v>
      </c>
      <c r="B3140" t="s">
        <v>5554</v>
      </c>
      <c r="C3140" t="str">
        <f>Tabla4[[#This Row],[NIT]]</f>
        <v>06141905891043</v>
      </c>
      <c r="D3140">
        <f t="shared" si="119"/>
        <v>14</v>
      </c>
      <c r="E3140" t="str">
        <f t="shared" si="120"/>
        <v>NIT</v>
      </c>
    </row>
    <row r="3141" spans="1:5" x14ac:dyDescent="0.25">
      <c r="A3141" t="s">
        <v>5555</v>
      </c>
      <c r="B3141" t="s">
        <v>5556</v>
      </c>
      <c r="C3141" t="str">
        <f>Tabla4[[#This Row],[NIT]]</f>
        <v>04071902220015</v>
      </c>
      <c r="D3141">
        <f t="shared" si="119"/>
        <v>14</v>
      </c>
      <c r="E3141" t="str">
        <f t="shared" si="120"/>
        <v>NIT</v>
      </c>
    </row>
    <row r="3142" spans="1:5" x14ac:dyDescent="0.25">
      <c r="A3142" t="s">
        <v>5557</v>
      </c>
      <c r="B3142" t="s">
        <v>5558</v>
      </c>
      <c r="C3142" t="str">
        <f>Tabla4[[#This Row],[NIT]]</f>
        <v>13191603871013</v>
      </c>
      <c r="D3142">
        <f t="shared" si="119"/>
        <v>14</v>
      </c>
      <c r="E3142" t="str">
        <f t="shared" si="120"/>
        <v>NIT</v>
      </c>
    </row>
    <row r="3143" spans="1:5" x14ac:dyDescent="0.25">
      <c r="A3143" t="s">
        <v>5559</v>
      </c>
      <c r="B3143" t="s">
        <v>5560</v>
      </c>
      <c r="C3143" t="str">
        <f>Tabla4[[#This Row],[NIT]]</f>
        <v>07021006961013</v>
      </c>
      <c r="D3143">
        <f t="shared" si="119"/>
        <v>14</v>
      </c>
      <c r="E3143" t="str">
        <f t="shared" si="120"/>
        <v>NIT</v>
      </c>
    </row>
    <row r="3144" spans="1:5" x14ac:dyDescent="0.25">
      <c r="A3144" t="s">
        <v>5561</v>
      </c>
      <c r="B3144" t="s">
        <v>5562</v>
      </c>
      <c r="C3144" t="str">
        <f>Tabla4[[#This Row],[NIT]]</f>
        <v>02032212951010</v>
      </c>
      <c r="D3144">
        <f t="shared" si="119"/>
        <v>14</v>
      </c>
      <c r="E3144" t="str">
        <f t="shared" si="120"/>
        <v>NIT</v>
      </c>
    </row>
    <row r="3145" spans="1:5" x14ac:dyDescent="0.25">
      <c r="A3145" t="s">
        <v>5563</v>
      </c>
      <c r="B3145" t="s">
        <v>5564</v>
      </c>
      <c r="C3145" t="str">
        <f>Tabla4[[#This Row],[NIT]]</f>
        <v>12021006961013</v>
      </c>
      <c r="D3145">
        <f t="shared" si="119"/>
        <v>14</v>
      </c>
      <c r="E3145" t="str">
        <f t="shared" si="120"/>
        <v>NIT</v>
      </c>
    </row>
    <row r="3146" spans="1:5" x14ac:dyDescent="0.25">
      <c r="A3146" t="s">
        <v>5565</v>
      </c>
      <c r="B3146" t="s">
        <v>5566</v>
      </c>
      <c r="C3146" t="str">
        <f>Tabla4[[#This Row],[NIT]]</f>
        <v>09031006961016</v>
      </c>
      <c r="D3146">
        <f t="shared" si="119"/>
        <v>14</v>
      </c>
      <c r="E3146" t="str">
        <f t="shared" si="120"/>
        <v>NIT</v>
      </c>
    </row>
    <row r="3147" spans="1:5" x14ac:dyDescent="0.25">
      <c r="A3147" t="s">
        <v>5567</v>
      </c>
      <c r="B3147" t="s">
        <v>5568</v>
      </c>
      <c r="C3147" t="str">
        <f>Tabla4[[#This Row],[NIT]]</f>
        <v>06141006961058</v>
      </c>
      <c r="D3147">
        <f t="shared" si="119"/>
        <v>14</v>
      </c>
      <c r="E3147" t="str">
        <f t="shared" si="120"/>
        <v>NIT</v>
      </c>
    </row>
    <row r="3148" spans="1:5" x14ac:dyDescent="0.25">
      <c r="A3148" t="s">
        <v>5569</v>
      </c>
      <c r="B3148" t="s">
        <v>5570</v>
      </c>
      <c r="C3148" t="str">
        <f>Tabla4[[#This Row],[NIT]]</f>
        <v>14082212951012</v>
      </c>
      <c r="D3148">
        <f t="shared" si="119"/>
        <v>14</v>
      </c>
      <c r="E3148" t="str">
        <f t="shared" si="120"/>
        <v>NIT</v>
      </c>
    </row>
    <row r="3149" spans="1:5" x14ac:dyDescent="0.25">
      <c r="A3149" t="s">
        <v>5571</v>
      </c>
      <c r="B3149" t="s">
        <v>5572</v>
      </c>
      <c r="C3149" t="str">
        <f>Tabla4[[#This Row],[NIT]]</f>
        <v>06143102220012</v>
      </c>
      <c r="D3149">
        <f t="shared" si="119"/>
        <v>14</v>
      </c>
      <c r="E3149" t="str">
        <f t="shared" si="120"/>
        <v>NIT</v>
      </c>
    </row>
    <row r="3150" spans="1:5" x14ac:dyDescent="0.25">
      <c r="A3150" t="s">
        <v>5573</v>
      </c>
      <c r="B3150" t="s">
        <v>5574</v>
      </c>
      <c r="C3150" t="str">
        <f>Tabla4[[#This Row],[NIT]]</f>
        <v>02071006961012</v>
      </c>
      <c r="D3150">
        <f t="shared" si="119"/>
        <v>14</v>
      </c>
      <c r="E3150" t="str">
        <f t="shared" si="120"/>
        <v>NIT</v>
      </c>
    </row>
    <row r="3151" spans="1:5" x14ac:dyDescent="0.25">
      <c r="A3151" t="s">
        <v>5575</v>
      </c>
      <c r="B3151" t="s">
        <v>5576</v>
      </c>
      <c r="C3151" t="str">
        <f>Tabla4[[#This Row],[NIT]]</f>
        <v>06142102220025</v>
      </c>
      <c r="D3151">
        <f t="shared" si="119"/>
        <v>14</v>
      </c>
      <c r="E3151" t="str">
        <f t="shared" si="120"/>
        <v>NIT</v>
      </c>
    </row>
    <row r="3152" spans="1:5" x14ac:dyDescent="0.25">
      <c r="A3152" t="s">
        <v>5577</v>
      </c>
      <c r="B3152" t="s">
        <v>5578</v>
      </c>
      <c r="C3152" t="str">
        <f>Tabla4[[#This Row],[NIT]]</f>
        <v>04161406961018</v>
      </c>
      <c r="D3152">
        <f t="shared" si="119"/>
        <v>14</v>
      </c>
      <c r="E3152" t="str">
        <f t="shared" si="120"/>
        <v>NIT</v>
      </c>
    </row>
    <row r="3153" spans="1:5" x14ac:dyDescent="0.25">
      <c r="A3153" t="s">
        <v>5579</v>
      </c>
      <c r="B3153" t="s">
        <v>5580</v>
      </c>
      <c r="C3153" t="str">
        <f>Tabla4[[#This Row],[NIT]]</f>
        <v>12100108881011</v>
      </c>
      <c r="D3153">
        <f t="shared" si="119"/>
        <v>14</v>
      </c>
      <c r="E3153" t="str">
        <f t="shared" si="120"/>
        <v>NIT</v>
      </c>
    </row>
    <row r="3154" spans="1:5" x14ac:dyDescent="0.25">
      <c r="A3154" t="s">
        <v>5581</v>
      </c>
      <c r="B3154" t="s">
        <v>5582</v>
      </c>
      <c r="C3154" t="str">
        <f>Tabla4[[#This Row],[NIT]]</f>
        <v>03151802220016</v>
      </c>
      <c r="D3154">
        <f t="shared" si="119"/>
        <v>14</v>
      </c>
      <c r="E3154" t="str">
        <f t="shared" si="120"/>
        <v>NIT</v>
      </c>
    </row>
    <row r="3155" spans="1:5" x14ac:dyDescent="0.25">
      <c r="A3155" t="s">
        <v>5583</v>
      </c>
      <c r="B3155" t="s">
        <v>5584</v>
      </c>
      <c r="C3155" t="str">
        <f>Tabla4[[#This Row],[NIT]]</f>
        <v>06141006961040</v>
      </c>
      <c r="D3155">
        <f t="shared" si="119"/>
        <v>14</v>
      </c>
      <c r="E3155" t="str">
        <f t="shared" si="120"/>
        <v>NIT</v>
      </c>
    </row>
    <row r="3156" spans="1:5" x14ac:dyDescent="0.25">
      <c r="A3156" t="s">
        <v>5585</v>
      </c>
      <c r="B3156" t="s">
        <v>5586</v>
      </c>
      <c r="C3156" t="str">
        <f>Tabla4[[#This Row],[NIT]]</f>
        <v>01012812831013</v>
      </c>
      <c r="D3156">
        <f t="shared" si="119"/>
        <v>14</v>
      </c>
      <c r="E3156" t="str">
        <f t="shared" si="120"/>
        <v>NIT</v>
      </c>
    </row>
    <row r="3157" spans="1:5" x14ac:dyDescent="0.25">
      <c r="A3157" t="s">
        <v>5587</v>
      </c>
      <c r="B3157" t="s">
        <v>5588</v>
      </c>
      <c r="C3157" t="str">
        <f>Tabla4[[#This Row],[NIT]]</f>
        <v>06171402220019</v>
      </c>
      <c r="D3157">
        <f t="shared" si="119"/>
        <v>14</v>
      </c>
      <c r="E3157" t="str">
        <f t="shared" si="120"/>
        <v>NIT</v>
      </c>
    </row>
    <row r="3158" spans="1:5" x14ac:dyDescent="0.25">
      <c r="A3158" t="s">
        <v>5589</v>
      </c>
      <c r="B3158" t="s">
        <v>5590</v>
      </c>
      <c r="C3158" t="str">
        <f>Tabla4[[#This Row],[NIT]]</f>
        <v>06141102220026</v>
      </c>
      <c r="D3158">
        <f t="shared" si="119"/>
        <v>14</v>
      </c>
      <c r="E3158" t="str">
        <f t="shared" si="120"/>
        <v>NIT</v>
      </c>
    </row>
    <row r="3159" spans="1:5" x14ac:dyDescent="0.25">
      <c r="A3159" t="s">
        <v>5591</v>
      </c>
      <c r="B3159" t="s">
        <v>5592</v>
      </c>
      <c r="C3159" t="str">
        <f>Tabla4[[#This Row],[NIT]]</f>
        <v>12171302220016</v>
      </c>
      <c r="D3159">
        <f t="shared" si="119"/>
        <v>14</v>
      </c>
      <c r="E3159" t="str">
        <f t="shared" si="120"/>
        <v>NIT</v>
      </c>
    </row>
    <row r="3160" spans="1:5" x14ac:dyDescent="0.25">
      <c r="A3160" t="s">
        <v>5593</v>
      </c>
      <c r="B3160" t="s">
        <v>5594</v>
      </c>
      <c r="C3160" t="str">
        <f>Tabla4[[#This Row],[NIT]]</f>
        <v>02101602220018</v>
      </c>
      <c r="D3160">
        <f t="shared" si="119"/>
        <v>14</v>
      </c>
      <c r="E3160" t="str">
        <f t="shared" si="120"/>
        <v>NIT</v>
      </c>
    </row>
    <row r="3161" spans="1:5" x14ac:dyDescent="0.25">
      <c r="A3161" t="s">
        <v>5595</v>
      </c>
      <c r="B3161" t="s">
        <v>5596</v>
      </c>
      <c r="C3161" t="str">
        <f>Tabla4[[#This Row],[NIT]]</f>
        <v>05110102220013</v>
      </c>
      <c r="D3161">
        <f t="shared" si="119"/>
        <v>14</v>
      </c>
      <c r="E3161" t="str">
        <f t="shared" si="120"/>
        <v>NIT</v>
      </c>
    </row>
    <row r="3162" spans="1:5" x14ac:dyDescent="0.25">
      <c r="A3162" t="s">
        <v>5597</v>
      </c>
      <c r="B3162" t="s">
        <v>5598</v>
      </c>
      <c r="C3162" t="str">
        <f>Tabla4[[#This Row],[NIT]]</f>
        <v>14162212951016</v>
      </c>
      <c r="D3162">
        <f t="shared" si="119"/>
        <v>14</v>
      </c>
      <c r="E3162" t="str">
        <f t="shared" si="120"/>
        <v>NIT</v>
      </c>
    </row>
    <row r="3163" spans="1:5" x14ac:dyDescent="0.25">
      <c r="A3163" t="s">
        <v>5599</v>
      </c>
      <c r="B3163" t="s">
        <v>5600</v>
      </c>
      <c r="C3163" t="str">
        <f>Tabla4[[#This Row],[NIT]]</f>
        <v>11211406961012</v>
      </c>
      <c r="D3163">
        <f t="shared" si="119"/>
        <v>14</v>
      </c>
      <c r="E3163" t="str">
        <f t="shared" si="120"/>
        <v>NIT</v>
      </c>
    </row>
    <row r="3164" spans="1:5" x14ac:dyDescent="0.25">
      <c r="A3164" t="s">
        <v>5601</v>
      </c>
      <c r="B3164" t="s">
        <v>5602</v>
      </c>
      <c r="C3164" t="str">
        <f>Tabla4[[#This Row],[NIT]]</f>
        <v>09061006961012</v>
      </c>
      <c r="D3164">
        <f t="shared" si="119"/>
        <v>14</v>
      </c>
      <c r="E3164" t="str">
        <f t="shared" si="120"/>
        <v>NIT</v>
      </c>
    </row>
    <row r="3165" spans="1:5" x14ac:dyDescent="0.25">
      <c r="A3165" t="s">
        <v>5603</v>
      </c>
      <c r="B3165" t="s">
        <v>5604</v>
      </c>
      <c r="C3165" t="str">
        <f>Tabla4[[#This Row],[NIT]]</f>
        <v>11231102220020</v>
      </c>
      <c r="D3165">
        <f t="shared" si="119"/>
        <v>14</v>
      </c>
      <c r="E3165" t="str">
        <f t="shared" si="120"/>
        <v>NIT</v>
      </c>
    </row>
    <row r="3166" spans="1:5" x14ac:dyDescent="0.25">
      <c r="A3166" t="s">
        <v>5605</v>
      </c>
      <c r="B3166" t="s">
        <v>5606</v>
      </c>
      <c r="C3166" t="str">
        <f>Tabla4[[#This Row],[NIT]]</f>
        <v>10101102220016</v>
      </c>
      <c r="D3166">
        <f t="shared" si="119"/>
        <v>14</v>
      </c>
      <c r="E3166" t="str">
        <f t="shared" si="120"/>
        <v>NIT</v>
      </c>
    </row>
    <row r="3167" spans="1:5" x14ac:dyDescent="0.25">
      <c r="A3167" t="s">
        <v>5607</v>
      </c>
      <c r="B3167" t="s">
        <v>5608</v>
      </c>
      <c r="C3167" t="str">
        <f>Tabla4[[#This Row],[NIT]]</f>
        <v>08212102220020</v>
      </c>
      <c r="D3167">
        <f t="shared" si="119"/>
        <v>14</v>
      </c>
      <c r="E3167" t="str">
        <f t="shared" si="120"/>
        <v>NIT</v>
      </c>
    </row>
    <row r="3168" spans="1:5" x14ac:dyDescent="0.25">
      <c r="A3168" t="s">
        <v>5609</v>
      </c>
      <c r="B3168" t="s">
        <v>5610</v>
      </c>
      <c r="C3168" t="str">
        <f>Tabla4[[#This Row],[NIT]]</f>
        <v>12170202770019</v>
      </c>
      <c r="D3168">
        <f t="shared" si="119"/>
        <v>14</v>
      </c>
      <c r="E3168" t="str">
        <f t="shared" si="120"/>
        <v>NIT</v>
      </c>
    </row>
    <row r="3169" spans="1:5" x14ac:dyDescent="0.25">
      <c r="A3169" t="s">
        <v>5611</v>
      </c>
      <c r="B3169" t="s">
        <v>5612</v>
      </c>
      <c r="C3169" t="str">
        <f>Tabla4[[#This Row],[NIT]]</f>
        <v>06140512690019</v>
      </c>
      <c r="D3169">
        <f t="shared" si="119"/>
        <v>14</v>
      </c>
      <c r="E3169" t="str">
        <f t="shared" si="120"/>
        <v>NIT</v>
      </c>
    </row>
    <row r="3170" spans="1:5" x14ac:dyDescent="0.25">
      <c r="A3170" t="s">
        <v>5613</v>
      </c>
      <c r="B3170" t="s">
        <v>5614</v>
      </c>
      <c r="C3170" t="str">
        <f>Tabla4[[#This Row],[NIT]]</f>
        <v>06140606071025</v>
      </c>
      <c r="D3170">
        <f t="shared" si="119"/>
        <v>14</v>
      </c>
      <c r="E3170" t="str">
        <f t="shared" si="120"/>
        <v>NIT</v>
      </c>
    </row>
    <row r="3171" spans="1:5" x14ac:dyDescent="0.25">
      <c r="A3171" t="s">
        <v>5615</v>
      </c>
      <c r="B3171" t="s">
        <v>5616</v>
      </c>
      <c r="C3171" t="str">
        <f>Tabla4[[#This Row],[NIT]]</f>
        <v>06142602021050</v>
      </c>
      <c r="D3171">
        <f t="shared" si="119"/>
        <v>14</v>
      </c>
      <c r="E3171" t="str">
        <f t="shared" si="120"/>
        <v>NIT</v>
      </c>
    </row>
    <row r="3172" spans="1:5" x14ac:dyDescent="0.25">
      <c r="A3172" t="s">
        <v>5617</v>
      </c>
      <c r="B3172" t="s">
        <v>5618</v>
      </c>
      <c r="C3172" t="str">
        <f>Tabla4[[#This Row],[NIT]]</f>
        <v>06141304891011</v>
      </c>
      <c r="D3172">
        <f t="shared" si="119"/>
        <v>14</v>
      </c>
      <c r="E3172" t="str">
        <f t="shared" si="120"/>
        <v>NIT</v>
      </c>
    </row>
    <row r="3173" spans="1:5" x14ac:dyDescent="0.25">
      <c r="A3173" t="s">
        <v>5619</v>
      </c>
      <c r="B3173" t="s">
        <v>5620</v>
      </c>
      <c r="C3173" t="str">
        <f>Tabla4[[#This Row],[NIT]]</f>
        <v>02102204781014</v>
      </c>
      <c r="D3173">
        <f t="shared" si="119"/>
        <v>14</v>
      </c>
      <c r="E3173" t="str">
        <f t="shared" si="120"/>
        <v>NIT</v>
      </c>
    </row>
    <row r="3174" spans="1:5" x14ac:dyDescent="0.25">
      <c r="A3174" t="s">
        <v>5621</v>
      </c>
      <c r="B3174" t="s">
        <v>5622</v>
      </c>
      <c r="C3174" t="str">
        <f>Tabla4[[#This Row],[NIT]]</f>
        <v>06141011971053</v>
      </c>
      <c r="D3174">
        <f t="shared" si="119"/>
        <v>14</v>
      </c>
      <c r="E3174" t="str">
        <f t="shared" si="120"/>
        <v>NIT</v>
      </c>
    </row>
    <row r="3175" spans="1:5" x14ac:dyDescent="0.25">
      <c r="A3175" t="s">
        <v>5623</v>
      </c>
      <c r="B3175" t="s">
        <v>5624</v>
      </c>
      <c r="C3175" t="str">
        <f>Tabla4[[#This Row],[NIT]]</f>
        <v>06141602901011</v>
      </c>
      <c r="D3175">
        <f t="shared" si="119"/>
        <v>14</v>
      </c>
      <c r="E3175" t="str">
        <f t="shared" si="120"/>
        <v>NIT</v>
      </c>
    </row>
    <row r="3176" spans="1:5" x14ac:dyDescent="0.25">
      <c r="A3176" t="s">
        <v>5625</v>
      </c>
      <c r="B3176" t="s">
        <v>5626</v>
      </c>
      <c r="C3176" t="str">
        <f>Tabla4[[#This Row],[NIT]]</f>
        <v>94471412680019</v>
      </c>
      <c r="D3176">
        <f t="shared" si="119"/>
        <v>14</v>
      </c>
      <c r="E3176" t="str">
        <f t="shared" si="120"/>
        <v>NIT</v>
      </c>
    </row>
    <row r="3177" spans="1:5" x14ac:dyDescent="0.25">
      <c r="A3177" t="s">
        <v>5627</v>
      </c>
      <c r="B3177" t="s">
        <v>5628</v>
      </c>
      <c r="C3177" t="str">
        <f>Tabla4[[#This Row],[NIT]]</f>
        <v>06142408061017</v>
      </c>
      <c r="D3177">
        <f t="shared" si="119"/>
        <v>14</v>
      </c>
      <c r="E3177" t="str">
        <f t="shared" si="120"/>
        <v>NIT</v>
      </c>
    </row>
    <row r="3178" spans="1:5" x14ac:dyDescent="0.25">
      <c r="A3178" t="s">
        <v>5629</v>
      </c>
      <c r="B3178" t="s">
        <v>5630</v>
      </c>
      <c r="C3178" t="str">
        <f>Tabla4[[#This Row],[NIT]]</f>
        <v>06141807830010</v>
      </c>
      <c r="D3178">
        <f t="shared" si="119"/>
        <v>14</v>
      </c>
      <c r="E3178" t="str">
        <f t="shared" si="120"/>
        <v>NIT</v>
      </c>
    </row>
    <row r="3179" spans="1:5" x14ac:dyDescent="0.25">
      <c r="A3179" t="s">
        <v>5631</v>
      </c>
      <c r="B3179" t="s">
        <v>5632</v>
      </c>
      <c r="C3179" t="str">
        <f>Tabla4[[#This Row],[NIT]]</f>
        <v>06142703001107</v>
      </c>
      <c r="D3179">
        <f t="shared" si="119"/>
        <v>14</v>
      </c>
      <c r="E3179" t="str">
        <f t="shared" si="120"/>
        <v>NIT</v>
      </c>
    </row>
    <row r="3180" spans="1:5" x14ac:dyDescent="0.25">
      <c r="A3180" t="s">
        <v>5633</v>
      </c>
      <c r="B3180" t="s">
        <v>5634</v>
      </c>
      <c r="C3180" t="str">
        <f>Tabla4[[#This Row],[NIT]]</f>
        <v>06143010921063</v>
      </c>
      <c r="D3180">
        <f t="shared" ref="D3180:D3243" si="121">LEN(C3180)</f>
        <v>14</v>
      </c>
      <c r="E3180" t="str">
        <f t="shared" si="120"/>
        <v>NIT</v>
      </c>
    </row>
    <row r="3181" spans="1:5" x14ac:dyDescent="0.25">
      <c r="A3181" t="s">
        <v>5635</v>
      </c>
      <c r="B3181" t="s">
        <v>5636</v>
      </c>
      <c r="C3181" t="str">
        <f>Tabla4[[#This Row],[NIT]]</f>
        <v>08052101091014</v>
      </c>
      <c r="D3181">
        <f t="shared" si="121"/>
        <v>14</v>
      </c>
      <c r="E3181" t="str">
        <f t="shared" ref="E3181:E3244" si="122">IF(D3181=14,"NIT",IF(D3181=9,"DUI"," "))</f>
        <v>NIT</v>
      </c>
    </row>
    <row r="3182" spans="1:5" x14ac:dyDescent="0.25">
      <c r="A3182" t="s">
        <v>5637</v>
      </c>
      <c r="B3182" t="s">
        <v>5638</v>
      </c>
      <c r="C3182" t="str">
        <f>Tabla4[[#This Row],[NIT]]</f>
        <v>06141903560010</v>
      </c>
      <c r="D3182">
        <f t="shared" si="121"/>
        <v>14</v>
      </c>
      <c r="E3182" t="str">
        <f t="shared" si="122"/>
        <v>NIT</v>
      </c>
    </row>
    <row r="3183" spans="1:5" x14ac:dyDescent="0.25">
      <c r="A3183" t="s">
        <v>5639</v>
      </c>
      <c r="B3183" t="s">
        <v>5640</v>
      </c>
      <c r="C3183" t="str">
        <f>Tabla4[[#This Row],[NIT]]</f>
        <v>06140305680010</v>
      </c>
      <c r="D3183">
        <f t="shared" si="121"/>
        <v>14</v>
      </c>
      <c r="E3183" t="str">
        <f t="shared" si="122"/>
        <v>NIT</v>
      </c>
    </row>
    <row r="3184" spans="1:5" x14ac:dyDescent="0.25">
      <c r="A3184" t="s">
        <v>5641</v>
      </c>
      <c r="B3184" t="s">
        <v>5642</v>
      </c>
      <c r="C3184" t="str">
        <f>Tabla4[[#This Row],[NIT]]</f>
        <v>13191204530013</v>
      </c>
      <c r="D3184">
        <f t="shared" si="121"/>
        <v>14</v>
      </c>
      <c r="E3184" t="str">
        <f t="shared" si="122"/>
        <v>NIT</v>
      </c>
    </row>
    <row r="3185" spans="1:5" x14ac:dyDescent="0.25">
      <c r="A3185" t="s">
        <v>5643</v>
      </c>
      <c r="B3185" t="s">
        <v>5644</v>
      </c>
      <c r="C3185" t="str">
        <f>Tabla4[[#This Row],[NIT]]</f>
        <v>07151708480011</v>
      </c>
      <c r="D3185">
        <f t="shared" si="121"/>
        <v>14</v>
      </c>
      <c r="E3185" t="str">
        <f t="shared" si="122"/>
        <v>NIT</v>
      </c>
    </row>
    <row r="3186" spans="1:5" x14ac:dyDescent="0.25">
      <c r="A3186" t="s">
        <v>5645</v>
      </c>
      <c r="B3186" t="s">
        <v>5646</v>
      </c>
      <c r="C3186" t="str">
        <f>Tabla4[[#This Row],[NIT]]</f>
        <v>06143010840034</v>
      </c>
      <c r="D3186">
        <f t="shared" si="121"/>
        <v>14</v>
      </c>
      <c r="E3186" t="str">
        <f t="shared" si="122"/>
        <v>NIT</v>
      </c>
    </row>
    <row r="3187" spans="1:5" x14ac:dyDescent="0.25">
      <c r="A3187" t="s">
        <v>5647</v>
      </c>
      <c r="B3187" t="s">
        <v>5648</v>
      </c>
      <c r="C3187" t="str">
        <f>Tabla4[[#This Row],[NIT]]</f>
        <v>06142302051110</v>
      </c>
      <c r="D3187">
        <f t="shared" si="121"/>
        <v>14</v>
      </c>
      <c r="E3187" t="str">
        <f t="shared" si="122"/>
        <v>NIT</v>
      </c>
    </row>
    <row r="3188" spans="1:5" x14ac:dyDescent="0.25">
      <c r="A3188" t="s">
        <v>5649</v>
      </c>
      <c r="B3188" t="s">
        <v>5650</v>
      </c>
      <c r="C3188" t="str">
        <f>Tabla4[[#This Row],[NIT]]</f>
        <v>06140208001017</v>
      </c>
      <c r="D3188">
        <f t="shared" si="121"/>
        <v>14</v>
      </c>
      <c r="E3188" t="str">
        <f t="shared" si="122"/>
        <v>NIT</v>
      </c>
    </row>
    <row r="3189" spans="1:5" x14ac:dyDescent="0.25">
      <c r="A3189" t="s">
        <v>5651</v>
      </c>
      <c r="B3189" t="s">
        <v>5652</v>
      </c>
      <c r="C3189" t="str">
        <f>Tabla4[[#This Row],[NIT]]</f>
        <v>06142405041031</v>
      </c>
      <c r="D3189">
        <f t="shared" si="121"/>
        <v>14</v>
      </c>
      <c r="E3189" t="str">
        <f t="shared" si="122"/>
        <v>NIT</v>
      </c>
    </row>
    <row r="3190" spans="1:5" x14ac:dyDescent="0.25">
      <c r="A3190" t="s">
        <v>5653</v>
      </c>
      <c r="B3190" t="s">
        <v>5654</v>
      </c>
      <c r="C3190" t="str">
        <f>Tabla4[[#This Row],[NIT]]</f>
        <v>06062901081015</v>
      </c>
      <c r="D3190">
        <f t="shared" si="121"/>
        <v>14</v>
      </c>
      <c r="E3190" t="str">
        <f t="shared" si="122"/>
        <v>NIT</v>
      </c>
    </row>
    <row r="3191" spans="1:5" x14ac:dyDescent="0.25">
      <c r="A3191" t="s">
        <v>5655</v>
      </c>
      <c r="B3191" t="s">
        <v>5656</v>
      </c>
      <c r="C3191" t="str">
        <f>Tabla4[[#This Row],[NIT]]</f>
        <v>06140611061046</v>
      </c>
      <c r="D3191">
        <f t="shared" si="121"/>
        <v>14</v>
      </c>
      <c r="E3191" t="str">
        <f t="shared" si="122"/>
        <v>NIT</v>
      </c>
    </row>
    <row r="3192" spans="1:5" x14ac:dyDescent="0.25">
      <c r="A3192" t="s">
        <v>5657</v>
      </c>
      <c r="B3192" t="s">
        <v>5658</v>
      </c>
      <c r="C3192" t="str">
        <f>Tabla4[[#This Row],[NIT]]</f>
        <v>06142608031040</v>
      </c>
      <c r="D3192">
        <f t="shared" si="121"/>
        <v>14</v>
      </c>
      <c r="E3192" t="str">
        <f t="shared" si="122"/>
        <v>NIT</v>
      </c>
    </row>
    <row r="3193" spans="1:5" x14ac:dyDescent="0.25">
      <c r="A3193" t="s">
        <v>5659</v>
      </c>
      <c r="B3193" t="s">
        <v>5660</v>
      </c>
      <c r="C3193" t="str">
        <f>Tabla4[[#This Row],[NIT]]</f>
        <v>06140108051017</v>
      </c>
      <c r="D3193">
        <f t="shared" si="121"/>
        <v>14</v>
      </c>
      <c r="E3193" t="str">
        <f t="shared" si="122"/>
        <v>NIT</v>
      </c>
    </row>
    <row r="3194" spans="1:5" x14ac:dyDescent="0.25">
      <c r="A3194" t="s">
        <v>5661</v>
      </c>
      <c r="B3194" t="s">
        <v>5662</v>
      </c>
      <c r="C3194" t="str">
        <f>Tabla4[[#This Row],[NIT]]</f>
        <v>06142308061044</v>
      </c>
      <c r="D3194">
        <f t="shared" si="121"/>
        <v>14</v>
      </c>
      <c r="E3194" t="str">
        <f t="shared" si="122"/>
        <v>NIT</v>
      </c>
    </row>
    <row r="3195" spans="1:5" x14ac:dyDescent="0.25">
      <c r="A3195" t="s">
        <v>2601</v>
      </c>
      <c r="B3195" t="s">
        <v>5663</v>
      </c>
      <c r="C3195" t="str">
        <f>Tabla4[[#This Row],[NIT]]</f>
        <v>06140202051039</v>
      </c>
      <c r="D3195">
        <f t="shared" si="121"/>
        <v>14</v>
      </c>
      <c r="E3195" t="str">
        <f t="shared" si="122"/>
        <v>NIT</v>
      </c>
    </row>
    <row r="3196" spans="1:5" x14ac:dyDescent="0.25">
      <c r="A3196" t="s">
        <v>5664</v>
      </c>
      <c r="B3196" t="s">
        <v>5665</v>
      </c>
      <c r="C3196" t="str">
        <f>Tabla4[[#This Row],[NIT]]</f>
        <v>06140811911028</v>
      </c>
      <c r="D3196">
        <f t="shared" si="121"/>
        <v>14</v>
      </c>
      <c r="E3196" t="str">
        <f t="shared" si="122"/>
        <v>NIT</v>
      </c>
    </row>
    <row r="3197" spans="1:5" x14ac:dyDescent="0.25">
      <c r="A3197" t="s">
        <v>5666</v>
      </c>
      <c r="B3197" t="s">
        <v>5667</v>
      </c>
      <c r="C3197" t="str">
        <f>Tabla4[[#This Row],[NIT]]</f>
        <v>96152510041011</v>
      </c>
      <c r="D3197">
        <f t="shared" si="121"/>
        <v>14</v>
      </c>
      <c r="E3197" t="str">
        <f t="shared" si="122"/>
        <v>NIT</v>
      </c>
    </row>
    <row r="3198" spans="1:5" x14ac:dyDescent="0.25">
      <c r="A3198" t="s">
        <v>5668</v>
      </c>
      <c r="B3198" t="s">
        <v>5669</v>
      </c>
      <c r="C3198" t="str">
        <f>Tabla4[[#This Row],[NIT]]</f>
        <v>06141607031040</v>
      </c>
      <c r="D3198">
        <f t="shared" si="121"/>
        <v>14</v>
      </c>
      <c r="E3198" t="str">
        <f t="shared" si="122"/>
        <v>NIT</v>
      </c>
    </row>
    <row r="3199" spans="1:5" x14ac:dyDescent="0.25">
      <c r="A3199" t="s">
        <v>5670</v>
      </c>
      <c r="B3199" t="s">
        <v>5671</v>
      </c>
      <c r="C3199" t="str">
        <f>Tabla4[[#This Row],[NIT]]</f>
        <v>06141508001058</v>
      </c>
      <c r="D3199">
        <f t="shared" si="121"/>
        <v>14</v>
      </c>
      <c r="E3199" t="str">
        <f t="shared" si="122"/>
        <v>NIT</v>
      </c>
    </row>
    <row r="3200" spans="1:5" x14ac:dyDescent="0.25">
      <c r="A3200" t="s">
        <v>5672</v>
      </c>
      <c r="B3200" t="s">
        <v>5673</v>
      </c>
      <c r="C3200" t="str">
        <f>Tabla4[[#This Row],[NIT]]</f>
        <v>06140205071049</v>
      </c>
      <c r="D3200">
        <f t="shared" si="121"/>
        <v>14</v>
      </c>
      <c r="E3200" t="str">
        <f t="shared" si="122"/>
        <v>NIT</v>
      </c>
    </row>
    <row r="3201" spans="1:5" x14ac:dyDescent="0.25">
      <c r="A3201" t="s">
        <v>5674</v>
      </c>
      <c r="B3201" t="s">
        <v>5675</v>
      </c>
      <c r="C3201" t="str">
        <f>Tabla4[[#This Row],[NIT]]</f>
        <v>06142810061023</v>
      </c>
      <c r="D3201">
        <f t="shared" si="121"/>
        <v>14</v>
      </c>
      <c r="E3201" t="str">
        <f t="shared" si="122"/>
        <v>NIT</v>
      </c>
    </row>
    <row r="3202" spans="1:5" x14ac:dyDescent="0.25">
      <c r="A3202" t="s">
        <v>5676</v>
      </c>
      <c r="B3202" t="s">
        <v>5677</v>
      </c>
      <c r="C3202" t="str">
        <f>Tabla4[[#This Row],[NIT]]</f>
        <v>05112107011014</v>
      </c>
      <c r="D3202">
        <f t="shared" si="121"/>
        <v>14</v>
      </c>
      <c r="E3202" t="str">
        <f t="shared" si="122"/>
        <v>NIT</v>
      </c>
    </row>
    <row r="3203" spans="1:5" x14ac:dyDescent="0.25">
      <c r="A3203" t="s">
        <v>5678</v>
      </c>
      <c r="B3203" t="s">
        <v>5679</v>
      </c>
      <c r="C3203" t="str">
        <f>Tabla4[[#This Row],[NIT]]</f>
        <v>06141606870030</v>
      </c>
      <c r="D3203">
        <f t="shared" si="121"/>
        <v>14</v>
      </c>
      <c r="E3203" t="str">
        <f t="shared" si="122"/>
        <v>NIT</v>
      </c>
    </row>
    <row r="3204" spans="1:5" x14ac:dyDescent="0.25">
      <c r="A3204" t="s">
        <v>5680</v>
      </c>
      <c r="B3204" t="s">
        <v>5681</v>
      </c>
      <c r="C3204" t="str">
        <f>Tabla4[[#This Row],[NIT]]</f>
        <v>12172701031017</v>
      </c>
      <c r="D3204">
        <f t="shared" si="121"/>
        <v>14</v>
      </c>
      <c r="E3204" t="str">
        <f t="shared" si="122"/>
        <v>NIT</v>
      </c>
    </row>
    <row r="3205" spans="1:5" x14ac:dyDescent="0.25">
      <c r="A3205" t="s">
        <v>1510</v>
      </c>
      <c r="B3205" t="s">
        <v>5682</v>
      </c>
      <c r="C3205" t="str">
        <f>Tabla4[[#This Row],[NIT]]</f>
        <v>06143009921068</v>
      </c>
      <c r="D3205">
        <f t="shared" si="121"/>
        <v>14</v>
      </c>
      <c r="E3205" t="str">
        <f t="shared" si="122"/>
        <v>NIT</v>
      </c>
    </row>
    <row r="3206" spans="1:5" x14ac:dyDescent="0.25">
      <c r="A3206" t="s">
        <v>5683</v>
      </c>
      <c r="B3206" t="s">
        <v>5684</v>
      </c>
      <c r="C3206" t="str">
        <f>Tabla4[[#This Row],[NIT]]</f>
        <v>06140905071023</v>
      </c>
      <c r="D3206">
        <f t="shared" si="121"/>
        <v>14</v>
      </c>
      <c r="E3206" t="str">
        <f t="shared" si="122"/>
        <v>NIT</v>
      </c>
    </row>
    <row r="3207" spans="1:5" x14ac:dyDescent="0.25">
      <c r="A3207" t="s">
        <v>5685</v>
      </c>
      <c r="B3207" t="s">
        <v>5686</v>
      </c>
      <c r="C3207" t="str">
        <f>Tabla4[[#This Row],[NIT]]</f>
        <v>06140804921018</v>
      </c>
      <c r="D3207">
        <f t="shared" si="121"/>
        <v>14</v>
      </c>
      <c r="E3207" t="str">
        <f t="shared" si="122"/>
        <v>NIT</v>
      </c>
    </row>
    <row r="3208" spans="1:5" x14ac:dyDescent="0.25">
      <c r="A3208" t="s">
        <v>5687</v>
      </c>
      <c r="B3208" t="s">
        <v>5688</v>
      </c>
      <c r="C3208" t="str">
        <f>Tabla4[[#This Row],[NIT]]</f>
        <v>06141301031054</v>
      </c>
      <c r="D3208">
        <f t="shared" si="121"/>
        <v>14</v>
      </c>
      <c r="E3208" t="str">
        <f t="shared" si="122"/>
        <v>NIT</v>
      </c>
    </row>
    <row r="3209" spans="1:5" x14ac:dyDescent="0.25">
      <c r="A3209" t="s">
        <v>5689</v>
      </c>
      <c r="B3209" t="s">
        <v>5690</v>
      </c>
      <c r="C3209" t="str">
        <f>Tabla4[[#This Row],[NIT]]</f>
        <v>06141511961020</v>
      </c>
      <c r="D3209">
        <f t="shared" si="121"/>
        <v>14</v>
      </c>
      <c r="E3209" t="str">
        <f t="shared" si="122"/>
        <v>NIT</v>
      </c>
    </row>
    <row r="3210" spans="1:5" x14ac:dyDescent="0.25">
      <c r="A3210" t="s">
        <v>5691</v>
      </c>
      <c r="B3210" t="s">
        <v>5692</v>
      </c>
      <c r="C3210" t="str">
        <f>Tabla4[[#This Row],[NIT]]</f>
        <v>06141103881018</v>
      </c>
      <c r="D3210">
        <f t="shared" si="121"/>
        <v>14</v>
      </c>
      <c r="E3210" t="str">
        <f t="shared" si="122"/>
        <v>NIT</v>
      </c>
    </row>
    <row r="3211" spans="1:5" x14ac:dyDescent="0.25">
      <c r="A3211" t="s">
        <v>5693</v>
      </c>
      <c r="B3211" t="s">
        <v>5694</v>
      </c>
      <c r="C3211" t="str">
        <f>Tabla4[[#This Row],[NIT]]</f>
        <v>06142907881025</v>
      </c>
      <c r="D3211">
        <f t="shared" si="121"/>
        <v>14</v>
      </c>
      <c r="E3211" t="str">
        <f t="shared" si="122"/>
        <v>NIT</v>
      </c>
    </row>
    <row r="3212" spans="1:5" x14ac:dyDescent="0.25">
      <c r="A3212" t="s">
        <v>5695</v>
      </c>
      <c r="B3212" t="s">
        <v>5696</v>
      </c>
      <c r="C3212" t="str">
        <f>Tabla4[[#This Row],[NIT]]</f>
        <v>06141410921078</v>
      </c>
      <c r="D3212">
        <f t="shared" si="121"/>
        <v>14</v>
      </c>
      <c r="E3212" t="str">
        <f t="shared" si="122"/>
        <v>NIT</v>
      </c>
    </row>
    <row r="3213" spans="1:5" x14ac:dyDescent="0.25">
      <c r="A3213" t="s">
        <v>5697</v>
      </c>
      <c r="B3213" t="s">
        <v>5698</v>
      </c>
      <c r="C3213" t="str">
        <f>Tabla4[[#This Row],[NIT]]</f>
        <v>06140102941061</v>
      </c>
      <c r="D3213">
        <f t="shared" si="121"/>
        <v>14</v>
      </c>
      <c r="E3213" t="str">
        <f t="shared" si="122"/>
        <v>NIT</v>
      </c>
    </row>
    <row r="3214" spans="1:5" x14ac:dyDescent="0.25">
      <c r="A3214" t="s">
        <v>5699</v>
      </c>
      <c r="B3214" t="s">
        <v>5700</v>
      </c>
      <c r="C3214" t="str">
        <f>Tabla4[[#This Row],[NIT]]</f>
        <v>06142104051015</v>
      </c>
      <c r="D3214">
        <f t="shared" si="121"/>
        <v>14</v>
      </c>
      <c r="E3214" t="str">
        <f t="shared" si="122"/>
        <v>NIT</v>
      </c>
    </row>
    <row r="3215" spans="1:5" x14ac:dyDescent="0.25">
      <c r="A3215" t="s">
        <v>5701</v>
      </c>
      <c r="B3215" t="s">
        <v>5702</v>
      </c>
      <c r="C3215" t="str">
        <f>Tabla4[[#This Row],[NIT]]</f>
        <v>94110902011011</v>
      </c>
      <c r="D3215">
        <f t="shared" si="121"/>
        <v>14</v>
      </c>
      <c r="E3215" t="str">
        <f t="shared" si="122"/>
        <v>NIT</v>
      </c>
    </row>
    <row r="3216" spans="1:5" x14ac:dyDescent="0.25">
      <c r="A3216" t="s">
        <v>5703</v>
      </c>
      <c r="B3216" t="s">
        <v>5704</v>
      </c>
      <c r="C3216" t="str">
        <f>Tabla4[[#This Row],[NIT]]</f>
        <v>06142805911019</v>
      </c>
      <c r="D3216">
        <f t="shared" si="121"/>
        <v>14</v>
      </c>
      <c r="E3216" t="str">
        <f t="shared" si="122"/>
        <v>NIT</v>
      </c>
    </row>
    <row r="3217" spans="1:5" x14ac:dyDescent="0.25">
      <c r="A3217" t="s">
        <v>5705</v>
      </c>
      <c r="B3217" t="s">
        <v>5706</v>
      </c>
      <c r="C3217" t="str">
        <f>Tabla4[[#This Row],[NIT]]</f>
        <v>05011303091017</v>
      </c>
      <c r="D3217">
        <f t="shared" si="121"/>
        <v>14</v>
      </c>
      <c r="E3217" t="str">
        <f t="shared" si="122"/>
        <v>NIT</v>
      </c>
    </row>
    <row r="3218" spans="1:5" x14ac:dyDescent="0.25">
      <c r="A3218" t="s">
        <v>5707</v>
      </c>
      <c r="B3218" t="s">
        <v>5708</v>
      </c>
      <c r="C3218" t="str">
        <f>Tabla4[[#This Row],[NIT]]</f>
        <v>94051709681011</v>
      </c>
      <c r="D3218">
        <f t="shared" si="121"/>
        <v>14</v>
      </c>
      <c r="E3218" t="str">
        <f t="shared" si="122"/>
        <v>NIT</v>
      </c>
    </row>
    <row r="3219" spans="1:5" x14ac:dyDescent="0.25">
      <c r="A3219" t="s">
        <v>5709</v>
      </c>
      <c r="B3219" t="s">
        <v>5710</v>
      </c>
      <c r="C3219" t="str">
        <f>Tabla4[[#This Row],[NIT]]</f>
        <v>06140102881018</v>
      </c>
      <c r="D3219">
        <f t="shared" si="121"/>
        <v>14</v>
      </c>
      <c r="E3219" t="str">
        <f t="shared" si="122"/>
        <v>NIT</v>
      </c>
    </row>
    <row r="3220" spans="1:5" x14ac:dyDescent="0.25">
      <c r="A3220" t="s">
        <v>5711</v>
      </c>
      <c r="B3220" t="s">
        <v>5712</v>
      </c>
      <c r="C3220" t="str">
        <f>Tabla4[[#This Row],[NIT]]</f>
        <v>06143007931023</v>
      </c>
      <c r="D3220">
        <f t="shared" si="121"/>
        <v>14</v>
      </c>
      <c r="E3220" t="str">
        <f t="shared" si="122"/>
        <v>NIT</v>
      </c>
    </row>
    <row r="3221" spans="1:5" x14ac:dyDescent="0.25">
      <c r="A3221" t="s">
        <v>5713</v>
      </c>
      <c r="B3221" t="s">
        <v>5714</v>
      </c>
      <c r="C3221" t="str">
        <f>Tabla4[[#This Row],[NIT]]</f>
        <v>06140906921055</v>
      </c>
      <c r="D3221">
        <f t="shared" si="121"/>
        <v>14</v>
      </c>
      <c r="E3221" t="str">
        <f t="shared" si="122"/>
        <v>NIT</v>
      </c>
    </row>
    <row r="3222" spans="1:5" x14ac:dyDescent="0.25">
      <c r="A3222" t="s">
        <v>5715</v>
      </c>
      <c r="B3222" t="s">
        <v>5716</v>
      </c>
      <c r="C3222" t="str">
        <f>Tabla4[[#This Row],[NIT]]</f>
        <v>06141109861019</v>
      </c>
      <c r="D3222">
        <f t="shared" si="121"/>
        <v>14</v>
      </c>
      <c r="E3222" t="str">
        <f t="shared" si="122"/>
        <v>NIT</v>
      </c>
    </row>
    <row r="3223" spans="1:5" x14ac:dyDescent="0.25">
      <c r="A3223" t="s">
        <v>2614</v>
      </c>
      <c r="B3223" t="s">
        <v>5717</v>
      </c>
      <c r="C3223" t="str">
        <f>Tabla4[[#This Row],[NIT]]</f>
        <v>06142002911028</v>
      </c>
      <c r="D3223">
        <f t="shared" si="121"/>
        <v>14</v>
      </c>
      <c r="E3223" t="str">
        <f t="shared" si="122"/>
        <v>NIT</v>
      </c>
    </row>
    <row r="3224" spans="1:5" x14ac:dyDescent="0.25">
      <c r="A3224" t="s">
        <v>5718</v>
      </c>
      <c r="B3224" t="s">
        <v>5719</v>
      </c>
      <c r="C3224" t="str">
        <f>Tabla4[[#This Row],[NIT]]</f>
        <v>06142810031043</v>
      </c>
      <c r="D3224">
        <f t="shared" si="121"/>
        <v>14</v>
      </c>
      <c r="E3224" t="str">
        <f t="shared" si="122"/>
        <v>NIT</v>
      </c>
    </row>
    <row r="3225" spans="1:5" x14ac:dyDescent="0.25">
      <c r="A3225" t="s">
        <v>5720</v>
      </c>
      <c r="B3225" t="s">
        <v>5721</v>
      </c>
      <c r="C3225" t="str">
        <f>Tabla4[[#This Row],[NIT]]</f>
        <v>06140912051020</v>
      </c>
      <c r="D3225">
        <f t="shared" si="121"/>
        <v>14</v>
      </c>
      <c r="E3225" t="str">
        <f t="shared" si="122"/>
        <v>NIT</v>
      </c>
    </row>
    <row r="3226" spans="1:5" x14ac:dyDescent="0.25">
      <c r="A3226" t="s">
        <v>5722</v>
      </c>
      <c r="B3226" t="s">
        <v>5723</v>
      </c>
      <c r="C3226" t="str">
        <f>Tabla4[[#This Row],[NIT]]</f>
        <v>06141604961020</v>
      </c>
      <c r="D3226">
        <f t="shared" si="121"/>
        <v>14</v>
      </c>
      <c r="E3226" t="str">
        <f t="shared" si="122"/>
        <v>NIT</v>
      </c>
    </row>
    <row r="3227" spans="1:5" x14ac:dyDescent="0.25">
      <c r="A3227" t="s">
        <v>5724</v>
      </c>
      <c r="B3227" t="s">
        <v>5725</v>
      </c>
      <c r="C3227" t="str">
        <f>Tabla4[[#This Row],[NIT]]</f>
        <v>06140703740017</v>
      </c>
      <c r="D3227">
        <f t="shared" si="121"/>
        <v>14</v>
      </c>
      <c r="E3227" t="str">
        <f t="shared" si="122"/>
        <v>NIT</v>
      </c>
    </row>
    <row r="3228" spans="1:5" x14ac:dyDescent="0.25">
      <c r="A3228" t="s">
        <v>5726</v>
      </c>
      <c r="B3228" t="s">
        <v>5727</v>
      </c>
      <c r="C3228" t="str">
        <f>Tabla4[[#This Row],[NIT]]</f>
        <v>06140109650015</v>
      </c>
      <c r="D3228">
        <f t="shared" si="121"/>
        <v>14</v>
      </c>
      <c r="E3228" t="str">
        <f t="shared" si="122"/>
        <v>NIT</v>
      </c>
    </row>
    <row r="3229" spans="1:5" x14ac:dyDescent="0.25">
      <c r="A3229" t="s">
        <v>5728</v>
      </c>
      <c r="B3229" t="s">
        <v>5729</v>
      </c>
      <c r="C3229" t="str">
        <f>Tabla4[[#This Row],[NIT]]</f>
        <v>06142211881012</v>
      </c>
      <c r="D3229">
        <f t="shared" si="121"/>
        <v>14</v>
      </c>
      <c r="E3229" t="str">
        <f t="shared" si="122"/>
        <v>NIT</v>
      </c>
    </row>
    <row r="3230" spans="1:5" x14ac:dyDescent="0.25">
      <c r="A3230" t="s">
        <v>5730</v>
      </c>
      <c r="B3230" t="s">
        <v>5731</v>
      </c>
      <c r="C3230" t="str">
        <f>Tabla4[[#This Row],[NIT]]</f>
        <v>06141905840010</v>
      </c>
      <c r="D3230">
        <f t="shared" si="121"/>
        <v>14</v>
      </c>
      <c r="E3230" t="str">
        <f t="shared" si="122"/>
        <v>NIT</v>
      </c>
    </row>
    <row r="3231" spans="1:5" x14ac:dyDescent="0.25">
      <c r="A3231" t="s">
        <v>5732</v>
      </c>
      <c r="B3231" t="s">
        <v>5733</v>
      </c>
      <c r="C3231" t="str">
        <f>Tabla4[[#This Row],[NIT]]</f>
        <v>06141810840067</v>
      </c>
      <c r="D3231">
        <f t="shared" si="121"/>
        <v>14</v>
      </c>
      <c r="E3231" t="str">
        <f t="shared" si="122"/>
        <v>NIT</v>
      </c>
    </row>
    <row r="3232" spans="1:5" x14ac:dyDescent="0.25">
      <c r="A3232" t="s">
        <v>2636</v>
      </c>
      <c r="B3232" t="s">
        <v>5734</v>
      </c>
      <c r="C3232" t="str">
        <f>Tabla4[[#This Row],[NIT]]</f>
        <v>06140403891027</v>
      </c>
      <c r="D3232">
        <f t="shared" si="121"/>
        <v>14</v>
      </c>
      <c r="E3232" t="str">
        <f t="shared" si="122"/>
        <v>NIT</v>
      </c>
    </row>
    <row r="3233" spans="1:5" x14ac:dyDescent="0.25">
      <c r="A3233" t="s">
        <v>5735</v>
      </c>
      <c r="B3233" t="s">
        <v>5736</v>
      </c>
      <c r="C3233" t="str">
        <f>Tabla4[[#This Row],[NIT]]</f>
        <v>06140901981033</v>
      </c>
      <c r="D3233">
        <f t="shared" si="121"/>
        <v>14</v>
      </c>
      <c r="E3233" t="str">
        <f t="shared" si="122"/>
        <v>NIT</v>
      </c>
    </row>
    <row r="3234" spans="1:5" x14ac:dyDescent="0.25">
      <c r="A3234" t="s">
        <v>5737</v>
      </c>
      <c r="B3234" t="s">
        <v>5738</v>
      </c>
      <c r="C3234" t="str">
        <f>Tabla4[[#This Row],[NIT]]</f>
        <v>02100208011016</v>
      </c>
      <c r="D3234">
        <f t="shared" si="121"/>
        <v>14</v>
      </c>
      <c r="E3234" t="str">
        <f t="shared" si="122"/>
        <v>NIT</v>
      </c>
    </row>
    <row r="3235" spans="1:5" x14ac:dyDescent="0.25">
      <c r="A3235" t="s">
        <v>5739</v>
      </c>
      <c r="B3235" t="s">
        <v>5740</v>
      </c>
      <c r="C3235" t="str">
        <f>Tabla4[[#This Row],[NIT]]</f>
        <v>06141412071012</v>
      </c>
      <c r="D3235">
        <f t="shared" si="121"/>
        <v>14</v>
      </c>
      <c r="E3235" t="str">
        <f t="shared" si="122"/>
        <v>NIT</v>
      </c>
    </row>
    <row r="3236" spans="1:5" x14ac:dyDescent="0.25">
      <c r="A3236" t="s">
        <v>5741</v>
      </c>
      <c r="B3236" t="s">
        <v>5742</v>
      </c>
      <c r="C3236" t="str">
        <f>Tabla4[[#This Row],[NIT]]</f>
        <v>06140403931010</v>
      </c>
      <c r="D3236">
        <f t="shared" si="121"/>
        <v>14</v>
      </c>
      <c r="E3236" t="str">
        <f t="shared" si="122"/>
        <v>NIT</v>
      </c>
    </row>
    <row r="3237" spans="1:5" x14ac:dyDescent="0.25">
      <c r="A3237" t="s">
        <v>5743</v>
      </c>
      <c r="B3237" t="s">
        <v>5744</v>
      </c>
      <c r="C3237" t="str">
        <f>Tabla4[[#This Row],[NIT]]</f>
        <v>06141010901019</v>
      </c>
      <c r="D3237">
        <f t="shared" si="121"/>
        <v>14</v>
      </c>
      <c r="E3237" t="str">
        <f t="shared" si="122"/>
        <v>NIT</v>
      </c>
    </row>
    <row r="3238" spans="1:5" x14ac:dyDescent="0.25">
      <c r="A3238" t="s">
        <v>5745</v>
      </c>
      <c r="B3238" t="s">
        <v>5746</v>
      </c>
      <c r="C3238" t="str">
        <f>Tabla4[[#This Row],[NIT]]</f>
        <v>06142211021030</v>
      </c>
      <c r="D3238">
        <f t="shared" si="121"/>
        <v>14</v>
      </c>
      <c r="E3238" t="str">
        <f t="shared" si="122"/>
        <v>NIT</v>
      </c>
    </row>
    <row r="3239" spans="1:5" x14ac:dyDescent="0.25">
      <c r="A3239" t="s">
        <v>5747</v>
      </c>
      <c r="B3239" t="s">
        <v>5748</v>
      </c>
      <c r="C3239" t="str">
        <f>Tabla4[[#This Row],[NIT]]</f>
        <v>01012112700019</v>
      </c>
      <c r="D3239">
        <f t="shared" si="121"/>
        <v>14</v>
      </c>
      <c r="E3239" t="str">
        <f t="shared" si="122"/>
        <v>NIT</v>
      </c>
    </row>
    <row r="3240" spans="1:5" x14ac:dyDescent="0.25">
      <c r="A3240" t="s">
        <v>5749</v>
      </c>
      <c r="B3240" t="s">
        <v>5750</v>
      </c>
      <c r="C3240" t="str">
        <f>Tabla4[[#This Row],[NIT]]</f>
        <v>06141101770020</v>
      </c>
      <c r="D3240">
        <f t="shared" si="121"/>
        <v>14</v>
      </c>
      <c r="E3240" t="str">
        <f t="shared" si="122"/>
        <v>NIT</v>
      </c>
    </row>
    <row r="3241" spans="1:5" x14ac:dyDescent="0.25">
      <c r="A3241" t="s">
        <v>5751</v>
      </c>
      <c r="B3241" t="s">
        <v>5752</v>
      </c>
      <c r="C3241" t="str">
        <f>Tabla4[[#This Row],[NIT]]</f>
        <v>06140502961053</v>
      </c>
      <c r="D3241">
        <f t="shared" si="121"/>
        <v>14</v>
      </c>
      <c r="E3241" t="str">
        <f t="shared" si="122"/>
        <v>NIT</v>
      </c>
    </row>
    <row r="3242" spans="1:5" x14ac:dyDescent="0.25">
      <c r="A3242" t="s">
        <v>5753</v>
      </c>
      <c r="B3242" t="s">
        <v>5754</v>
      </c>
      <c r="C3242" t="str">
        <f>Tabla4[[#This Row],[NIT]]</f>
        <v>06141609911047</v>
      </c>
      <c r="D3242">
        <f t="shared" si="121"/>
        <v>14</v>
      </c>
      <c r="E3242" t="str">
        <f t="shared" si="122"/>
        <v>NIT</v>
      </c>
    </row>
    <row r="3243" spans="1:5" x14ac:dyDescent="0.25">
      <c r="A3243" t="s">
        <v>5755</v>
      </c>
      <c r="B3243" t="s">
        <v>5756</v>
      </c>
      <c r="C3243" t="str">
        <f>Tabla4[[#This Row],[NIT]]</f>
        <v>06141912850049</v>
      </c>
      <c r="D3243">
        <f t="shared" si="121"/>
        <v>14</v>
      </c>
      <c r="E3243" t="str">
        <f t="shared" si="122"/>
        <v>NIT</v>
      </c>
    </row>
    <row r="3244" spans="1:5" x14ac:dyDescent="0.25">
      <c r="A3244" t="s">
        <v>5757</v>
      </c>
      <c r="B3244" t="s">
        <v>5758</v>
      </c>
      <c r="C3244" t="str">
        <f>Tabla4[[#This Row],[NIT]]</f>
        <v>06140707951085</v>
      </c>
      <c r="D3244">
        <f t="shared" ref="D3244:D3307" si="123">LEN(C3244)</f>
        <v>14</v>
      </c>
      <c r="E3244" t="str">
        <f t="shared" si="122"/>
        <v>NIT</v>
      </c>
    </row>
    <row r="3245" spans="1:5" x14ac:dyDescent="0.25">
      <c r="A3245" t="s">
        <v>5759</v>
      </c>
      <c r="B3245" t="s">
        <v>5760</v>
      </c>
      <c r="C3245" t="str">
        <f>Tabla4[[#This Row],[NIT]]</f>
        <v>06141511840010</v>
      </c>
      <c r="D3245">
        <f t="shared" si="123"/>
        <v>14</v>
      </c>
      <c r="E3245" t="str">
        <f t="shared" ref="E3245:E3308" si="124">IF(D3245=14,"NIT",IF(D3245=9,"DUI"," "))</f>
        <v>NIT</v>
      </c>
    </row>
    <row r="3246" spans="1:5" x14ac:dyDescent="0.25">
      <c r="A3246" t="s">
        <v>5761</v>
      </c>
      <c r="B3246" t="s">
        <v>5762</v>
      </c>
      <c r="C3246" t="str">
        <f>Tabla4[[#This Row],[NIT]]</f>
        <v>93931802571010</v>
      </c>
      <c r="D3246">
        <f t="shared" si="123"/>
        <v>14</v>
      </c>
      <c r="E3246" t="str">
        <f t="shared" si="124"/>
        <v>NIT</v>
      </c>
    </row>
    <row r="3247" spans="1:5" x14ac:dyDescent="0.25">
      <c r="A3247" t="s">
        <v>5763</v>
      </c>
      <c r="B3247" t="s">
        <v>5764</v>
      </c>
      <c r="C3247" t="str">
        <f>Tabla4[[#This Row],[NIT]]</f>
        <v>06140606860012</v>
      </c>
      <c r="D3247">
        <f t="shared" si="123"/>
        <v>14</v>
      </c>
      <c r="E3247" t="str">
        <f t="shared" si="124"/>
        <v>NIT</v>
      </c>
    </row>
    <row r="3248" spans="1:5" x14ac:dyDescent="0.25">
      <c r="A3248" t="s">
        <v>5765</v>
      </c>
      <c r="B3248" t="s">
        <v>5766</v>
      </c>
      <c r="C3248" t="str">
        <f>Tabla4[[#This Row],[NIT]]</f>
        <v>06142906041066</v>
      </c>
      <c r="D3248">
        <f t="shared" si="123"/>
        <v>14</v>
      </c>
      <c r="E3248" t="str">
        <f t="shared" si="124"/>
        <v>NIT</v>
      </c>
    </row>
    <row r="3249" spans="1:5" x14ac:dyDescent="0.25">
      <c r="A3249" t="s">
        <v>5767</v>
      </c>
      <c r="B3249" t="s">
        <v>5768</v>
      </c>
      <c r="C3249" t="str">
        <f>Tabla4[[#This Row],[NIT]]</f>
        <v>06140603021043</v>
      </c>
      <c r="D3249">
        <f t="shared" si="123"/>
        <v>14</v>
      </c>
      <c r="E3249" t="str">
        <f t="shared" si="124"/>
        <v>NIT</v>
      </c>
    </row>
    <row r="3250" spans="1:5" x14ac:dyDescent="0.25">
      <c r="A3250" t="s">
        <v>5769</v>
      </c>
      <c r="B3250" t="s">
        <v>5770</v>
      </c>
      <c r="C3250" t="str">
        <f>Tabla4[[#This Row],[NIT]]</f>
        <v>06141603041040</v>
      </c>
      <c r="D3250">
        <f t="shared" si="123"/>
        <v>14</v>
      </c>
      <c r="E3250" t="str">
        <f t="shared" si="124"/>
        <v>NIT</v>
      </c>
    </row>
    <row r="3251" spans="1:5" x14ac:dyDescent="0.25">
      <c r="A3251" t="s">
        <v>5771</v>
      </c>
      <c r="B3251" t="s">
        <v>5772</v>
      </c>
      <c r="C3251" t="str">
        <f>Tabla4[[#This Row],[NIT]]</f>
        <v>06142601991013</v>
      </c>
      <c r="D3251">
        <f t="shared" si="123"/>
        <v>14</v>
      </c>
      <c r="E3251" t="str">
        <f t="shared" si="124"/>
        <v>NIT</v>
      </c>
    </row>
    <row r="3252" spans="1:5" x14ac:dyDescent="0.25">
      <c r="A3252" t="s">
        <v>5773</v>
      </c>
      <c r="B3252" t="s">
        <v>5774</v>
      </c>
      <c r="C3252" t="str">
        <f>Tabla4[[#This Row],[NIT]]</f>
        <v>06141903660016</v>
      </c>
      <c r="D3252">
        <f t="shared" si="123"/>
        <v>14</v>
      </c>
      <c r="E3252" t="str">
        <f t="shared" si="124"/>
        <v>NIT</v>
      </c>
    </row>
    <row r="3253" spans="1:5" x14ac:dyDescent="0.25">
      <c r="A3253" t="s">
        <v>5775</v>
      </c>
      <c r="B3253" t="s">
        <v>5776</v>
      </c>
      <c r="C3253" t="str">
        <f>Tabla4[[#This Row],[NIT]]</f>
        <v>06140612901013</v>
      </c>
      <c r="D3253">
        <f t="shared" si="123"/>
        <v>14</v>
      </c>
      <c r="E3253" t="str">
        <f t="shared" si="124"/>
        <v>NIT</v>
      </c>
    </row>
    <row r="3254" spans="1:5" x14ac:dyDescent="0.25">
      <c r="A3254" t="s">
        <v>5777</v>
      </c>
      <c r="B3254" t="s">
        <v>5778</v>
      </c>
      <c r="C3254" t="str">
        <f>Tabla4[[#This Row],[NIT]]</f>
        <v>06142501061019</v>
      </c>
      <c r="D3254">
        <f t="shared" si="123"/>
        <v>14</v>
      </c>
      <c r="E3254" t="str">
        <f t="shared" si="124"/>
        <v>NIT</v>
      </c>
    </row>
    <row r="3255" spans="1:5" x14ac:dyDescent="0.25">
      <c r="A3255" t="s">
        <v>5779</v>
      </c>
      <c r="B3255" t="s">
        <v>5780</v>
      </c>
      <c r="C3255" t="str">
        <f>Tabla4[[#This Row],[NIT]]</f>
        <v>06141107971011</v>
      </c>
      <c r="D3255">
        <f t="shared" si="123"/>
        <v>14</v>
      </c>
      <c r="E3255" t="str">
        <f t="shared" si="124"/>
        <v>NIT</v>
      </c>
    </row>
    <row r="3256" spans="1:5" x14ac:dyDescent="0.25">
      <c r="A3256" t="s">
        <v>5781</v>
      </c>
      <c r="B3256" t="s">
        <v>5782</v>
      </c>
      <c r="C3256" t="str">
        <f>Tabla4[[#This Row],[NIT]]</f>
        <v>06140206931050</v>
      </c>
      <c r="D3256">
        <f t="shared" si="123"/>
        <v>14</v>
      </c>
      <c r="E3256" t="str">
        <f t="shared" si="124"/>
        <v>NIT</v>
      </c>
    </row>
    <row r="3257" spans="1:5" x14ac:dyDescent="0.25">
      <c r="A3257" t="s">
        <v>5783</v>
      </c>
      <c r="B3257" t="s">
        <v>5784</v>
      </c>
      <c r="C3257" t="str">
        <f>Tabla4[[#This Row],[NIT]]</f>
        <v>06141904670030</v>
      </c>
      <c r="D3257">
        <f t="shared" si="123"/>
        <v>14</v>
      </c>
      <c r="E3257" t="str">
        <f t="shared" si="124"/>
        <v>NIT</v>
      </c>
    </row>
    <row r="3258" spans="1:5" x14ac:dyDescent="0.25">
      <c r="A3258" t="s">
        <v>5785</v>
      </c>
      <c r="B3258" t="s">
        <v>5786</v>
      </c>
      <c r="C3258" t="str">
        <f>Tabla4[[#This Row],[NIT]]</f>
        <v>06142806800021</v>
      </c>
      <c r="D3258">
        <f t="shared" si="123"/>
        <v>14</v>
      </c>
      <c r="E3258" t="str">
        <f t="shared" si="124"/>
        <v>NIT</v>
      </c>
    </row>
    <row r="3259" spans="1:5" x14ac:dyDescent="0.25">
      <c r="A3259" t="s">
        <v>5787</v>
      </c>
      <c r="B3259" t="s">
        <v>5788</v>
      </c>
      <c r="C3259" t="str">
        <f>Tabla4[[#This Row],[NIT]]</f>
        <v>06143101310030</v>
      </c>
      <c r="D3259">
        <f t="shared" si="123"/>
        <v>14</v>
      </c>
      <c r="E3259" t="str">
        <f t="shared" si="124"/>
        <v>NIT</v>
      </c>
    </row>
    <row r="3260" spans="1:5" x14ac:dyDescent="0.25">
      <c r="A3260" t="s">
        <v>5789</v>
      </c>
      <c r="B3260" t="s">
        <v>5790</v>
      </c>
      <c r="C3260" t="str">
        <f>Tabla4[[#This Row],[NIT]]</f>
        <v>06141103931058</v>
      </c>
      <c r="D3260">
        <f t="shared" si="123"/>
        <v>14</v>
      </c>
      <c r="E3260" t="str">
        <f t="shared" si="124"/>
        <v>NIT</v>
      </c>
    </row>
    <row r="3261" spans="1:5" x14ac:dyDescent="0.25">
      <c r="A3261" t="s">
        <v>5791</v>
      </c>
      <c r="B3261" t="s">
        <v>5792</v>
      </c>
      <c r="C3261" t="str">
        <f>Tabla4[[#This Row],[NIT]]</f>
        <v>06142109001024</v>
      </c>
      <c r="D3261">
        <f t="shared" si="123"/>
        <v>14</v>
      </c>
      <c r="E3261" t="str">
        <f t="shared" si="124"/>
        <v>NIT</v>
      </c>
    </row>
    <row r="3262" spans="1:5" x14ac:dyDescent="0.25">
      <c r="A3262" t="s">
        <v>5793</v>
      </c>
      <c r="B3262" t="s">
        <v>5794</v>
      </c>
      <c r="C3262" t="str">
        <f>Tabla4[[#This Row],[NIT]]</f>
        <v>06142002780033</v>
      </c>
      <c r="D3262">
        <f t="shared" si="123"/>
        <v>14</v>
      </c>
      <c r="E3262" t="str">
        <f t="shared" si="124"/>
        <v>NIT</v>
      </c>
    </row>
    <row r="3263" spans="1:5" x14ac:dyDescent="0.25">
      <c r="A3263" t="s">
        <v>5795</v>
      </c>
      <c r="B3263" t="s">
        <v>5796</v>
      </c>
      <c r="C3263" t="str">
        <f>Tabla4[[#This Row],[NIT]]</f>
        <v>05111912971010</v>
      </c>
      <c r="D3263">
        <f t="shared" si="123"/>
        <v>14</v>
      </c>
      <c r="E3263" t="str">
        <f t="shared" si="124"/>
        <v>NIT</v>
      </c>
    </row>
    <row r="3264" spans="1:5" x14ac:dyDescent="0.25">
      <c r="A3264" t="s">
        <v>5797</v>
      </c>
      <c r="B3264" t="s">
        <v>5798</v>
      </c>
      <c r="C3264" t="str">
        <f>Tabla4[[#This Row],[NIT]]</f>
        <v>06142410750025</v>
      </c>
      <c r="D3264">
        <f t="shared" si="123"/>
        <v>14</v>
      </c>
      <c r="E3264" t="str">
        <f t="shared" si="124"/>
        <v>NIT</v>
      </c>
    </row>
    <row r="3265" spans="1:5" x14ac:dyDescent="0.25">
      <c r="A3265" t="s">
        <v>5799</v>
      </c>
      <c r="B3265" t="s">
        <v>5800</v>
      </c>
      <c r="C3265" t="str">
        <f>Tabla4[[#This Row],[NIT]]</f>
        <v>06141703240019</v>
      </c>
      <c r="D3265">
        <f t="shared" si="123"/>
        <v>14</v>
      </c>
      <c r="E3265" t="str">
        <f t="shared" si="124"/>
        <v>NIT</v>
      </c>
    </row>
    <row r="3266" spans="1:5" x14ac:dyDescent="0.25">
      <c r="A3266" t="s">
        <v>5801</v>
      </c>
      <c r="B3266" t="s">
        <v>5802</v>
      </c>
      <c r="C3266" t="str">
        <f>Tabla4[[#This Row],[NIT]]</f>
        <v>06142211071037</v>
      </c>
      <c r="D3266">
        <f t="shared" si="123"/>
        <v>14</v>
      </c>
      <c r="E3266" t="str">
        <f t="shared" si="124"/>
        <v>NIT</v>
      </c>
    </row>
    <row r="3267" spans="1:5" x14ac:dyDescent="0.25">
      <c r="A3267" t="s">
        <v>5803</v>
      </c>
      <c r="B3267" t="s">
        <v>5804</v>
      </c>
      <c r="C3267" t="str">
        <f>Tabla4[[#This Row],[NIT]]</f>
        <v>06140403871018</v>
      </c>
      <c r="D3267">
        <f t="shared" si="123"/>
        <v>14</v>
      </c>
      <c r="E3267" t="str">
        <f t="shared" si="124"/>
        <v>NIT</v>
      </c>
    </row>
    <row r="3268" spans="1:5" x14ac:dyDescent="0.25">
      <c r="A3268" t="s">
        <v>5805</v>
      </c>
      <c r="B3268" t="s">
        <v>5806</v>
      </c>
      <c r="C3268" t="str">
        <f>Tabla4[[#This Row],[NIT]]</f>
        <v>06141101360072</v>
      </c>
      <c r="D3268">
        <f t="shared" si="123"/>
        <v>14</v>
      </c>
      <c r="E3268" t="str">
        <f t="shared" si="124"/>
        <v>NIT</v>
      </c>
    </row>
    <row r="3269" spans="1:5" x14ac:dyDescent="0.25">
      <c r="A3269" t="s">
        <v>5807</v>
      </c>
      <c r="B3269" t="s">
        <v>5808</v>
      </c>
      <c r="C3269" t="str">
        <f>Tabla4[[#This Row],[NIT]]</f>
        <v>06140312530021</v>
      </c>
      <c r="D3269">
        <f t="shared" si="123"/>
        <v>14</v>
      </c>
      <c r="E3269" t="str">
        <f t="shared" si="124"/>
        <v>NIT</v>
      </c>
    </row>
    <row r="3270" spans="1:5" x14ac:dyDescent="0.25">
      <c r="A3270" t="s">
        <v>5809</v>
      </c>
      <c r="B3270" t="s">
        <v>5810</v>
      </c>
      <c r="C3270" t="str">
        <f>Tabla4[[#This Row],[NIT]]</f>
        <v>06142902961063</v>
      </c>
      <c r="D3270">
        <f t="shared" si="123"/>
        <v>14</v>
      </c>
      <c r="E3270" t="str">
        <f t="shared" si="124"/>
        <v>NIT</v>
      </c>
    </row>
    <row r="3271" spans="1:5" x14ac:dyDescent="0.25">
      <c r="A3271" t="s">
        <v>5811</v>
      </c>
      <c r="B3271" t="s">
        <v>5812</v>
      </c>
      <c r="C3271" t="str">
        <f>Tabla4[[#This Row],[NIT]]</f>
        <v>06140312810017</v>
      </c>
      <c r="D3271">
        <f t="shared" si="123"/>
        <v>14</v>
      </c>
      <c r="E3271" t="str">
        <f t="shared" si="124"/>
        <v>NIT</v>
      </c>
    </row>
    <row r="3272" spans="1:5" x14ac:dyDescent="0.25">
      <c r="A3272" t="s">
        <v>5813</v>
      </c>
      <c r="B3272" t="s">
        <v>5814</v>
      </c>
      <c r="C3272" t="str">
        <f>Tabla4[[#This Row],[NIT]]</f>
        <v>06141208961033</v>
      </c>
      <c r="D3272">
        <f t="shared" si="123"/>
        <v>14</v>
      </c>
      <c r="E3272" t="str">
        <f t="shared" si="124"/>
        <v>NIT</v>
      </c>
    </row>
    <row r="3273" spans="1:5" x14ac:dyDescent="0.25">
      <c r="A3273" t="s">
        <v>5815</v>
      </c>
      <c r="B3273" t="s">
        <v>5816</v>
      </c>
      <c r="C3273" t="str">
        <f>Tabla4[[#This Row],[NIT]]</f>
        <v>06140811830022</v>
      </c>
      <c r="D3273">
        <f t="shared" si="123"/>
        <v>14</v>
      </c>
      <c r="E3273" t="str">
        <f t="shared" si="124"/>
        <v>NIT</v>
      </c>
    </row>
    <row r="3274" spans="1:5" x14ac:dyDescent="0.25">
      <c r="A3274" t="s">
        <v>5817</v>
      </c>
      <c r="B3274" t="s">
        <v>5818</v>
      </c>
      <c r="C3274" t="str">
        <f>Tabla4[[#This Row],[NIT]]</f>
        <v>06140909921056</v>
      </c>
      <c r="D3274">
        <f t="shared" si="123"/>
        <v>14</v>
      </c>
      <c r="E3274" t="str">
        <f t="shared" si="124"/>
        <v>NIT</v>
      </c>
    </row>
    <row r="3275" spans="1:5" x14ac:dyDescent="0.25">
      <c r="A3275" t="s">
        <v>5819</v>
      </c>
      <c r="B3275" t="s">
        <v>5820</v>
      </c>
      <c r="C3275" t="str">
        <f>Tabla4[[#This Row],[NIT]]</f>
        <v>05111309951012</v>
      </c>
      <c r="D3275">
        <f t="shared" si="123"/>
        <v>14</v>
      </c>
      <c r="E3275" t="str">
        <f t="shared" si="124"/>
        <v>NIT</v>
      </c>
    </row>
    <row r="3276" spans="1:5" x14ac:dyDescent="0.25">
      <c r="A3276" t="s">
        <v>5821</v>
      </c>
      <c r="B3276" t="s">
        <v>5822</v>
      </c>
      <c r="C3276" t="str">
        <f>Tabla4[[#This Row],[NIT]]</f>
        <v>06142604951047</v>
      </c>
      <c r="D3276">
        <f t="shared" si="123"/>
        <v>14</v>
      </c>
      <c r="E3276" t="str">
        <f t="shared" si="124"/>
        <v>NIT</v>
      </c>
    </row>
    <row r="3277" spans="1:5" x14ac:dyDescent="0.25">
      <c r="A3277" t="s">
        <v>5823</v>
      </c>
      <c r="B3277" t="s">
        <v>5824</v>
      </c>
      <c r="C3277" t="str">
        <f>Tabla4[[#This Row],[NIT]]</f>
        <v>06141703991054</v>
      </c>
      <c r="D3277">
        <f t="shared" si="123"/>
        <v>14</v>
      </c>
      <c r="E3277" t="str">
        <f t="shared" si="124"/>
        <v>NIT</v>
      </c>
    </row>
    <row r="3278" spans="1:5" x14ac:dyDescent="0.25">
      <c r="A3278" t="s">
        <v>5825</v>
      </c>
      <c r="B3278" t="s">
        <v>5826</v>
      </c>
      <c r="C3278" t="str">
        <f>Tabla4[[#This Row],[NIT]]</f>
        <v>06142601071020</v>
      </c>
      <c r="D3278">
        <f t="shared" si="123"/>
        <v>14</v>
      </c>
      <c r="E3278" t="str">
        <f t="shared" si="124"/>
        <v>NIT</v>
      </c>
    </row>
    <row r="3279" spans="1:5" x14ac:dyDescent="0.25">
      <c r="A3279" t="s">
        <v>5827</v>
      </c>
      <c r="B3279" t="s">
        <v>5828</v>
      </c>
      <c r="C3279" t="str">
        <f>Tabla4[[#This Row],[NIT]]</f>
        <v>06141008031015</v>
      </c>
      <c r="D3279">
        <f t="shared" si="123"/>
        <v>14</v>
      </c>
      <c r="E3279" t="str">
        <f t="shared" si="124"/>
        <v>NIT</v>
      </c>
    </row>
    <row r="3280" spans="1:5" x14ac:dyDescent="0.25">
      <c r="A3280" t="s">
        <v>5829</v>
      </c>
      <c r="B3280" t="s">
        <v>5830</v>
      </c>
      <c r="C3280" t="str">
        <f>Tabla4[[#This Row],[NIT]]</f>
        <v>06142107031023</v>
      </c>
      <c r="D3280">
        <f t="shared" si="123"/>
        <v>14</v>
      </c>
      <c r="E3280" t="str">
        <f t="shared" si="124"/>
        <v>NIT</v>
      </c>
    </row>
    <row r="3281" spans="1:5" x14ac:dyDescent="0.25">
      <c r="A3281" t="s">
        <v>5831</v>
      </c>
      <c r="B3281" t="s">
        <v>5832</v>
      </c>
      <c r="C3281" t="str">
        <f>Tabla4[[#This Row],[NIT]]</f>
        <v>06142605931031</v>
      </c>
      <c r="D3281">
        <f t="shared" si="123"/>
        <v>14</v>
      </c>
      <c r="E3281" t="str">
        <f t="shared" si="124"/>
        <v>NIT</v>
      </c>
    </row>
    <row r="3282" spans="1:5" x14ac:dyDescent="0.25">
      <c r="A3282" t="s">
        <v>5833</v>
      </c>
      <c r="B3282" t="s">
        <v>5834</v>
      </c>
      <c r="C3282" t="str">
        <f>Tabla4[[#This Row],[NIT]]</f>
        <v>06140909810013</v>
      </c>
      <c r="D3282">
        <f t="shared" si="123"/>
        <v>14</v>
      </c>
      <c r="E3282" t="str">
        <f t="shared" si="124"/>
        <v>NIT</v>
      </c>
    </row>
    <row r="3283" spans="1:5" x14ac:dyDescent="0.25">
      <c r="A3283" t="s">
        <v>5835</v>
      </c>
      <c r="B3283" t="s">
        <v>5836</v>
      </c>
      <c r="C3283" t="str">
        <f>Tabla4[[#This Row],[NIT]]</f>
        <v>06143008061022</v>
      </c>
      <c r="D3283">
        <f t="shared" si="123"/>
        <v>14</v>
      </c>
      <c r="E3283" t="str">
        <f t="shared" si="124"/>
        <v>NIT</v>
      </c>
    </row>
    <row r="3284" spans="1:5" x14ac:dyDescent="0.25">
      <c r="A3284" t="s">
        <v>820</v>
      </c>
      <c r="B3284" t="s">
        <v>5837</v>
      </c>
      <c r="C3284" t="str">
        <f>Tabla4[[#This Row],[NIT]]</f>
        <v>06143012931015</v>
      </c>
      <c r="D3284">
        <f t="shared" si="123"/>
        <v>14</v>
      </c>
      <c r="E3284" t="str">
        <f t="shared" si="124"/>
        <v>NIT</v>
      </c>
    </row>
    <row r="3285" spans="1:5" x14ac:dyDescent="0.25">
      <c r="A3285" t="s">
        <v>5838</v>
      </c>
      <c r="B3285" t="s">
        <v>5839</v>
      </c>
      <c r="C3285" t="str">
        <f>Tabla4[[#This Row],[NIT]]</f>
        <v>06142403830035</v>
      </c>
      <c r="D3285">
        <f t="shared" si="123"/>
        <v>14</v>
      </c>
      <c r="E3285" t="str">
        <f t="shared" si="124"/>
        <v>NIT</v>
      </c>
    </row>
    <row r="3286" spans="1:5" x14ac:dyDescent="0.25">
      <c r="A3286" t="s">
        <v>5840</v>
      </c>
      <c r="B3286" t="s">
        <v>5841</v>
      </c>
      <c r="C3286" t="str">
        <f>Tabla4[[#This Row],[NIT]]</f>
        <v>06140303101029</v>
      </c>
      <c r="D3286">
        <f t="shared" si="123"/>
        <v>14</v>
      </c>
      <c r="E3286" t="str">
        <f t="shared" si="124"/>
        <v>NIT</v>
      </c>
    </row>
    <row r="3287" spans="1:5" x14ac:dyDescent="0.25">
      <c r="A3287" t="s">
        <v>5842</v>
      </c>
      <c r="B3287" t="s">
        <v>5843</v>
      </c>
      <c r="C3287" t="str">
        <f>Tabla4[[#This Row],[NIT]]</f>
        <v>06141505951071</v>
      </c>
      <c r="D3287">
        <f t="shared" si="123"/>
        <v>14</v>
      </c>
      <c r="E3287" t="str">
        <f t="shared" si="124"/>
        <v>NIT</v>
      </c>
    </row>
    <row r="3288" spans="1:5" x14ac:dyDescent="0.25">
      <c r="A3288" t="s">
        <v>5844</v>
      </c>
      <c r="B3288" t="s">
        <v>5845</v>
      </c>
      <c r="C3288" t="str">
        <f>Tabla4[[#This Row],[NIT]]</f>
        <v>03150109061010</v>
      </c>
      <c r="D3288">
        <f t="shared" si="123"/>
        <v>14</v>
      </c>
      <c r="E3288" t="str">
        <f t="shared" si="124"/>
        <v>NIT</v>
      </c>
    </row>
    <row r="3289" spans="1:5" x14ac:dyDescent="0.25">
      <c r="A3289" t="s">
        <v>5846</v>
      </c>
      <c r="B3289" t="s">
        <v>5847</v>
      </c>
      <c r="C3289" t="str">
        <f>Tabla4[[#This Row],[NIT]]</f>
        <v>06141206021068</v>
      </c>
      <c r="D3289">
        <f t="shared" si="123"/>
        <v>14</v>
      </c>
      <c r="E3289" t="str">
        <f t="shared" si="124"/>
        <v>NIT</v>
      </c>
    </row>
    <row r="3290" spans="1:5" x14ac:dyDescent="0.25">
      <c r="A3290" t="s">
        <v>5848</v>
      </c>
      <c r="B3290" t="s">
        <v>5849</v>
      </c>
      <c r="C3290" t="str">
        <f>Tabla4[[#This Row],[NIT]]</f>
        <v>06140905941010</v>
      </c>
      <c r="D3290">
        <f t="shared" si="123"/>
        <v>14</v>
      </c>
      <c r="E3290" t="str">
        <f t="shared" si="124"/>
        <v>NIT</v>
      </c>
    </row>
    <row r="3291" spans="1:5" x14ac:dyDescent="0.25">
      <c r="A3291" t="s">
        <v>5850</v>
      </c>
      <c r="B3291" t="s">
        <v>5851</v>
      </c>
      <c r="C3291" t="str">
        <f>Tabla4[[#This Row],[NIT]]</f>
        <v>06140609921011</v>
      </c>
      <c r="D3291">
        <f t="shared" si="123"/>
        <v>14</v>
      </c>
      <c r="E3291" t="str">
        <f t="shared" si="124"/>
        <v>NIT</v>
      </c>
    </row>
    <row r="3292" spans="1:5" x14ac:dyDescent="0.25">
      <c r="A3292" t="s">
        <v>5852</v>
      </c>
      <c r="B3292" t="s">
        <v>5853</v>
      </c>
      <c r="C3292" t="str">
        <f>Tabla4[[#This Row],[NIT]]</f>
        <v>06141811911059</v>
      </c>
      <c r="D3292">
        <f t="shared" si="123"/>
        <v>14</v>
      </c>
      <c r="E3292" t="str">
        <f t="shared" si="124"/>
        <v>NIT</v>
      </c>
    </row>
    <row r="3293" spans="1:5" x14ac:dyDescent="0.25">
      <c r="A3293" t="s">
        <v>5854</v>
      </c>
      <c r="B3293" t="s">
        <v>5855</v>
      </c>
      <c r="C3293" t="str">
        <f>Tabla4[[#This Row],[NIT]]</f>
        <v>06141202881020</v>
      </c>
      <c r="D3293">
        <f t="shared" si="123"/>
        <v>14</v>
      </c>
      <c r="E3293" t="str">
        <f t="shared" si="124"/>
        <v>NIT</v>
      </c>
    </row>
    <row r="3294" spans="1:5" x14ac:dyDescent="0.25">
      <c r="A3294" t="s">
        <v>5856</v>
      </c>
      <c r="B3294" t="s">
        <v>5857</v>
      </c>
      <c r="C3294" t="str">
        <f>Tabla4[[#This Row],[NIT]]</f>
        <v>02103005860017</v>
      </c>
      <c r="D3294">
        <f t="shared" si="123"/>
        <v>14</v>
      </c>
      <c r="E3294" t="str">
        <f t="shared" si="124"/>
        <v>NIT</v>
      </c>
    </row>
    <row r="3295" spans="1:5" x14ac:dyDescent="0.25">
      <c r="A3295" t="s">
        <v>5858</v>
      </c>
      <c r="B3295" t="s">
        <v>5859</v>
      </c>
      <c r="C3295" t="str">
        <f>Tabla4[[#This Row],[NIT]]</f>
        <v>06140310081033</v>
      </c>
      <c r="D3295">
        <f t="shared" si="123"/>
        <v>14</v>
      </c>
      <c r="E3295" t="str">
        <f t="shared" si="124"/>
        <v>NIT</v>
      </c>
    </row>
    <row r="3296" spans="1:5" x14ac:dyDescent="0.25">
      <c r="A3296" t="s">
        <v>5860</v>
      </c>
      <c r="B3296" t="s">
        <v>5861</v>
      </c>
      <c r="C3296" t="str">
        <f>Tabla4[[#This Row],[NIT]]</f>
        <v>06141912021011</v>
      </c>
      <c r="D3296">
        <f t="shared" si="123"/>
        <v>14</v>
      </c>
      <c r="E3296" t="str">
        <f t="shared" si="124"/>
        <v>NIT</v>
      </c>
    </row>
    <row r="3297" spans="1:5" x14ac:dyDescent="0.25">
      <c r="A3297" t="s">
        <v>5862</v>
      </c>
      <c r="B3297" t="s">
        <v>5863</v>
      </c>
      <c r="C3297" t="str">
        <f>Tabla4[[#This Row],[NIT]]</f>
        <v>06141107901021</v>
      </c>
      <c r="D3297">
        <f t="shared" si="123"/>
        <v>14</v>
      </c>
      <c r="E3297" t="str">
        <f t="shared" si="124"/>
        <v>NIT</v>
      </c>
    </row>
    <row r="3298" spans="1:5" x14ac:dyDescent="0.25">
      <c r="A3298" t="s">
        <v>5864</v>
      </c>
      <c r="B3298" t="s">
        <v>5865</v>
      </c>
      <c r="C3298" t="str">
        <f>Tabla4[[#This Row],[NIT]]</f>
        <v>06140402091035</v>
      </c>
      <c r="D3298">
        <f t="shared" si="123"/>
        <v>14</v>
      </c>
      <c r="E3298" t="str">
        <f t="shared" si="124"/>
        <v>NIT</v>
      </c>
    </row>
    <row r="3299" spans="1:5" x14ac:dyDescent="0.25">
      <c r="A3299" t="s">
        <v>5866</v>
      </c>
      <c r="B3299" t="s">
        <v>5867</v>
      </c>
      <c r="C3299" t="str">
        <f>Tabla4[[#This Row],[NIT]]</f>
        <v>05110504041016</v>
      </c>
      <c r="D3299">
        <f t="shared" si="123"/>
        <v>14</v>
      </c>
      <c r="E3299" t="str">
        <f t="shared" si="124"/>
        <v>NIT</v>
      </c>
    </row>
    <row r="3300" spans="1:5" x14ac:dyDescent="0.25">
      <c r="A3300" t="s">
        <v>5868</v>
      </c>
      <c r="B3300" t="s">
        <v>5869</v>
      </c>
      <c r="C3300" t="str">
        <f>Tabla4[[#This Row],[NIT]]</f>
        <v>06142810021021</v>
      </c>
      <c r="D3300">
        <f t="shared" si="123"/>
        <v>14</v>
      </c>
      <c r="E3300" t="str">
        <f t="shared" si="124"/>
        <v>NIT</v>
      </c>
    </row>
    <row r="3301" spans="1:5" x14ac:dyDescent="0.25">
      <c r="A3301" t="s">
        <v>5870</v>
      </c>
      <c r="B3301" t="s">
        <v>5871</v>
      </c>
      <c r="C3301" t="str">
        <f>Tabla4[[#This Row],[NIT]]</f>
        <v>06142302981036</v>
      </c>
      <c r="D3301">
        <f t="shared" si="123"/>
        <v>14</v>
      </c>
      <c r="E3301" t="str">
        <f t="shared" si="124"/>
        <v>NIT</v>
      </c>
    </row>
    <row r="3302" spans="1:5" x14ac:dyDescent="0.25">
      <c r="A3302" t="s">
        <v>5872</v>
      </c>
      <c r="B3302" t="s">
        <v>5873</v>
      </c>
      <c r="C3302" t="str">
        <f>Tabla4[[#This Row],[NIT]]</f>
        <v>06140908061037</v>
      </c>
      <c r="D3302">
        <f t="shared" si="123"/>
        <v>14</v>
      </c>
      <c r="E3302" t="str">
        <f t="shared" si="124"/>
        <v>NIT</v>
      </c>
    </row>
    <row r="3303" spans="1:5" x14ac:dyDescent="0.25">
      <c r="A3303" t="s">
        <v>5874</v>
      </c>
      <c r="B3303" t="s">
        <v>5875</v>
      </c>
      <c r="C3303" t="str">
        <f>Tabla4[[#This Row],[NIT]]</f>
        <v>06142810830036</v>
      </c>
      <c r="D3303">
        <f t="shared" si="123"/>
        <v>14</v>
      </c>
      <c r="E3303" t="str">
        <f t="shared" si="124"/>
        <v>NIT</v>
      </c>
    </row>
    <row r="3304" spans="1:5" x14ac:dyDescent="0.25">
      <c r="A3304" t="s">
        <v>5876</v>
      </c>
      <c r="B3304" t="s">
        <v>5877</v>
      </c>
      <c r="C3304" t="str">
        <f>Tabla4[[#This Row],[NIT]]</f>
        <v>06141504041020</v>
      </c>
      <c r="D3304">
        <f t="shared" si="123"/>
        <v>14</v>
      </c>
      <c r="E3304" t="str">
        <f t="shared" si="124"/>
        <v>NIT</v>
      </c>
    </row>
    <row r="3305" spans="1:5" x14ac:dyDescent="0.25">
      <c r="A3305" t="s">
        <v>5878</v>
      </c>
      <c r="B3305" t="s">
        <v>5879</v>
      </c>
      <c r="C3305" t="str">
        <f>Tabla4[[#This Row],[NIT]]</f>
        <v>06141608071053</v>
      </c>
      <c r="D3305">
        <f t="shared" si="123"/>
        <v>14</v>
      </c>
      <c r="E3305" t="str">
        <f t="shared" si="124"/>
        <v>NIT</v>
      </c>
    </row>
    <row r="3306" spans="1:5" x14ac:dyDescent="0.25">
      <c r="A3306" t="s">
        <v>5880</v>
      </c>
      <c r="B3306" t="s">
        <v>5881</v>
      </c>
      <c r="C3306" t="str">
        <f>Tabla4[[#This Row],[NIT]]</f>
        <v>14161302071019</v>
      </c>
      <c r="D3306">
        <f t="shared" si="123"/>
        <v>14</v>
      </c>
      <c r="E3306" t="str">
        <f t="shared" si="124"/>
        <v>NIT</v>
      </c>
    </row>
    <row r="3307" spans="1:5" x14ac:dyDescent="0.25">
      <c r="A3307" t="s">
        <v>2727</v>
      </c>
      <c r="B3307" t="s">
        <v>5882</v>
      </c>
      <c r="C3307" t="str">
        <f>Tabla4[[#This Row],[NIT]]</f>
        <v>06142303011057</v>
      </c>
      <c r="D3307">
        <f t="shared" si="123"/>
        <v>14</v>
      </c>
      <c r="E3307" t="str">
        <f t="shared" si="124"/>
        <v>NIT</v>
      </c>
    </row>
    <row r="3308" spans="1:5" x14ac:dyDescent="0.25">
      <c r="A3308" t="s">
        <v>5883</v>
      </c>
      <c r="B3308" t="s">
        <v>5884</v>
      </c>
      <c r="C3308" t="str">
        <f>Tabla4[[#This Row],[NIT]]</f>
        <v>06141508860030</v>
      </c>
      <c r="D3308">
        <f t="shared" ref="D3308:D3371" si="125">LEN(C3308)</f>
        <v>14</v>
      </c>
      <c r="E3308" t="str">
        <f t="shared" si="124"/>
        <v>NIT</v>
      </c>
    </row>
    <row r="3309" spans="1:5" x14ac:dyDescent="0.25">
      <c r="A3309" t="s">
        <v>1256</v>
      </c>
      <c r="B3309" t="s">
        <v>5885</v>
      </c>
      <c r="C3309" t="str">
        <f>Tabla4[[#This Row],[NIT]]</f>
        <v>12170803031019</v>
      </c>
      <c r="D3309">
        <f t="shared" si="125"/>
        <v>14</v>
      </c>
      <c r="E3309" t="str">
        <f t="shared" ref="E3309:E3372" si="126">IF(D3309=14,"NIT",IF(D3309=9,"DUI"," "))</f>
        <v>NIT</v>
      </c>
    </row>
    <row r="3310" spans="1:5" x14ac:dyDescent="0.25">
      <c r="A3310" t="s">
        <v>5886</v>
      </c>
      <c r="B3310" t="s">
        <v>5887</v>
      </c>
      <c r="C3310" t="str">
        <f>Tabla4[[#This Row],[NIT]]</f>
        <v>06142409680011</v>
      </c>
      <c r="D3310">
        <f t="shared" si="125"/>
        <v>14</v>
      </c>
      <c r="E3310" t="str">
        <f t="shared" si="126"/>
        <v>NIT</v>
      </c>
    </row>
    <row r="3311" spans="1:5" x14ac:dyDescent="0.25">
      <c r="A3311" t="s">
        <v>5888</v>
      </c>
      <c r="B3311" t="s">
        <v>5889</v>
      </c>
      <c r="C3311" t="str">
        <f>Tabla4[[#This Row],[NIT]]</f>
        <v>06142802921030</v>
      </c>
      <c r="D3311">
        <f t="shared" si="125"/>
        <v>14</v>
      </c>
      <c r="E3311" t="str">
        <f t="shared" si="126"/>
        <v>NIT</v>
      </c>
    </row>
    <row r="3312" spans="1:5" x14ac:dyDescent="0.25">
      <c r="A3312" t="s">
        <v>5890</v>
      </c>
      <c r="B3312" t="s">
        <v>5891</v>
      </c>
      <c r="C3312" t="str">
        <f>Tabla4[[#This Row],[NIT]]</f>
        <v>06141205840025</v>
      </c>
      <c r="D3312">
        <f t="shared" si="125"/>
        <v>14</v>
      </c>
      <c r="E3312" t="str">
        <f t="shared" si="126"/>
        <v>NIT</v>
      </c>
    </row>
    <row r="3313" spans="1:5" x14ac:dyDescent="0.25">
      <c r="A3313" t="s">
        <v>5892</v>
      </c>
      <c r="B3313" t="s">
        <v>5893</v>
      </c>
      <c r="C3313" t="str">
        <f>Tabla4[[#This Row],[NIT]]</f>
        <v>06142802011017</v>
      </c>
      <c r="D3313">
        <f t="shared" si="125"/>
        <v>14</v>
      </c>
      <c r="E3313" t="str">
        <f t="shared" si="126"/>
        <v>NIT</v>
      </c>
    </row>
    <row r="3314" spans="1:5" x14ac:dyDescent="0.25">
      <c r="A3314" t="s">
        <v>5894</v>
      </c>
      <c r="B3314" t="s">
        <v>5895</v>
      </c>
      <c r="C3314" t="str">
        <f>Tabla4[[#This Row],[NIT]]</f>
        <v>03010607021011</v>
      </c>
      <c r="D3314">
        <f t="shared" si="125"/>
        <v>14</v>
      </c>
      <c r="E3314" t="str">
        <f t="shared" si="126"/>
        <v>NIT</v>
      </c>
    </row>
    <row r="3315" spans="1:5" x14ac:dyDescent="0.25">
      <c r="A3315" t="s">
        <v>5896</v>
      </c>
      <c r="B3315" t="s">
        <v>5897</v>
      </c>
      <c r="C3315" t="str">
        <f>Tabla4[[#This Row],[NIT]]</f>
        <v>06140107991016</v>
      </c>
      <c r="D3315">
        <f t="shared" si="125"/>
        <v>14</v>
      </c>
      <c r="E3315" t="str">
        <f t="shared" si="126"/>
        <v>NIT</v>
      </c>
    </row>
    <row r="3316" spans="1:5" x14ac:dyDescent="0.25">
      <c r="A3316" t="s">
        <v>5898</v>
      </c>
      <c r="B3316" t="s">
        <v>5899</v>
      </c>
      <c r="C3316" t="str">
        <f>Tabla4[[#This Row],[NIT]]</f>
        <v>06143006991014</v>
      </c>
      <c r="D3316">
        <f t="shared" si="125"/>
        <v>14</v>
      </c>
      <c r="E3316" t="str">
        <f t="shared" si="126"/>
        <v>NIT</v>
      </c>
    </row>
    <row r="3317" spans="1:5" x14ac:dyDescent="0.25">
      <c r="A3317" t="s">
        <v>5900</v>
      </c>
      <c r="B3317" t="s">
        <v>5901</v>
      </c>
      <c r="C3317" t="str">
        <f>Tabla4[[#This Row],[NIT]]</f>
        <v>06140812860058</v>
      </c>
      <c r="D3317">
        <f t="shared" si="125"/>
        <v>14</v>
      </c>
      <c r="E3317" t="str">
        <f t="shared" si="126"/>
        <v>NIT</v>
      </c>
    </row>
    <row r="3318" spans="1:5" x14ac:dyDescent="0.25">
      <c r="A3318" t="s">
        <v>5902</v>
      </c>
      <c r="B3318" t="s">
        <v>5903</v>
      </c>
      <c r="C3318" t="str">
        <f>Tabla4[[#This Row],[NIT]]</f>
        <v>06142808031087</v>
      </c>
      <c r="D3318">
        <f t="shared" si="125"/>
        <v>14</v>
      </c>
      <c r="E3318" t="str">
        <f t="shared" si="126"/>
        <v>NIT</v>
      </c>
    </row>
    <row r="3319" spans="1:5" x14ac:dyDescent="0.25">
      <c r="A3319" t="s">
        <v>5904</v>
      </c>
      <c r="B3319" t="s">
        <v>5905</v>
      </c>
      <c r="C3319" t="str">
        <f>Tabla4[[#This Row],[NIT]]</f>
        <v>06142203021012</v>
      </c>
      <c r="D3319">
        <f t="shared" si="125"/>
        <v>14</v>
      </c>
      <c r="E3319" t="str">
        <f t="shared" si="126"/>
        <v>NIT</v>
      </c>
    </row>
    <row r="3320" spans="1:5" x14ac:dyDescent="0.25">
      <c r="A3320" t="s">
        <v>5906</v>
      </c>
      <c r="B3320" t="s">
        <v>5907</v>
      </c>
      <c r="C3320" t="str">
        <f>Tabla4[[#This Row],[NIT]]</f>
        <v>06141805061027</v>
      </c>
      <c r="D3320">
        <f t="shared" si="125"/>
        <v>14</v>
      </c>
      <c r="E3320" t="str">
        <f t="shared" si="126"/>
        <v>NIT</v>
      </c>
    </row>
    <row r="3321" spans="1:5" x14ac:dyDescent="0.25">
      <c r="A3321" t="s">
        <v>5908</v>
      </c>
      <c r="B3321" t="s">
        <v>5909</v>
      </c>
      <c r="C3321" t="str">
        <f>Tabla4[[#This Row],[NIT]]</f>
        <v>06140809061041</v>
      </c>
      <c r="D3321">
        <f t="shared" si="125"/>
        <v>14</v>
      </c>
      <c r="E3321" t="str">
        <f t="shared" si="126"/>
        <v>NIT</v>
      </c>
    </row>
    <row r="3322" spans="1:5" x14ac:dyDescent="0.25">
      <c r="A3322" t="s">
        <v>5910</v>
      </c>
      <c r="B3322" t="s">
        <v>5911</v>
      </c>
      <c r="C3322" t="str">
        <f>Tabla4[[#This Row],[NIT]]</f>
        <v>06142802011033</v>
      </c>
      <c r="D3322">
        <f t="shared" si="125"/>
        <v>14</v>
      </c>
      <c r="E3322" t="str">
        <f t="shared" si="126"/>
        <v>NIT</v>
      </c>
    </row>
    <row r="3323" spans="1:5" x14ac:dyDescent="0.25">
      <c r="A3323" t="s">
        <v>5912</v>
      </c>
      <c r="B3323" t="s">
        <v>5913</v>
      </c>
      <c r="C3323" t="str">
        <f>Tabla4[[#This Row],[NIT]]</f>
        <v>06141411620011</v>
      </c>
      <c r="D3323">
        <f t="shared" si="125"/>
        <v>14</v>
      </c>
      <c r="E3323" t="str">
        <f t="shared" si="126"/>
        <v>NIT</v>
      </c>
    </row>
    <row r="3324" spans="1:5" x14ac:dyDescent="0.25">
      <c r="A3324" t="s">
        <v>5914</v>
      </c>
      <c r="B3324" t="s">
        <v>5915</v>
      </c>
      <c r="C3324" t="str">
        <f>Tabla4[[#This Row],[NIT]]</f>
        <v>06140703840036</v>
      </c>
      <c r="D3324">
        <f t="shared" si="125"/>
        <v>14</v>
      </c>
      <c r="E3324" t="str">
        <f t="shared" si="126"/>
        <v>NIT</v>
      </c>
    </row>
    <row r="3325" spans="1:5" x14ac:dyDescent="0.25">
      <c r="A3325" t="s">
        <v>5916</v>
      </c>
      <c r="B3325" t="s">
        <v>5917</v>
      </c>
      <c r="C3325" t="str">
        <f>Tabla4[[#This Row],[NIT]]</f>
        <v>06141210931010</v>
      </c>
      <c r="D3325">
        <f t="shared" si="125"/>
        <v>14</v>
      </c>
      <c r="E3325" t="str">
        <f t="shared" si="126"/>
        <v>NIT</v>
      </c>
    </row>
    <row r="3326" spans="1:5" x14ac:dyDescent="0.25">
      <c r="A3326" t="s">
        <v>5918</v>
      </c>
      <c r="B3326" t="s">
        <v>5919</v>
      </c>
      <c r="C3326" t="str">
        <f>Tabla4[[#This Row],[NIT]]</f>
        <v>06140210750020</v>
      </c>
      <c r="D3326">
        <f t="shared" si="125"/>
        <v>14</v>
      </c>
      <c r="E3326" t="str">
        <f t="shared" si="126"/>
        <v>NIT</v>
      </c>
    </row>
    <row r="3327" spans="1:5" x14ac:dyDescent="0.25">
      <c r="A3327" t="s">
        <v>5920</v>
      </c>
      <c r="B3327" t="s">
        <v>5921</v>
      </c>
      <c r="C3327" t="str">
        <f>Tabla4[[#This Row],[NIT]]</f>
        <v>06142606021012</v>
      </c>
      <c r="D3327">
        <f t="shared" si="125"/>
        <v>14</v>
      </c>
      <c r="E3327" t="str">
        <f t="shared" si="126"/>
        <v>NIT</v>
      </c>
    </row>
    <row r="3328" spans="1:5" x14ac:dyDescent="0.25">
      <c r="A3328" t="s">
        <v>5922</v>
      </c>
      <c r="B3328" t="s">
        <v>5923</v>
      </c>
      <c r="C3328" t="str">
        <f>Tabla4[[#This Row],[NIT]]</f>
        <v>06142707881063</v>
      </c>
      <c r="D3328">
        <f t="shared" si="125"/>
        <v>14</v>
      </c>
      <c r="E3328" t="str">
        <f t="shared" si="126"/>
        <v>NIT</v>
      </c>
    </row>
    <row r="3329" spans="1:5" x14ac:dyDescent="0.25">
      <c r="A3329" t="s">
        <v>5924</v>
      </c>
      <c r="B3329" t="s">
        <v>5925</v>
      </c>
      <c r="C3329" t="str">
        <f>Tabla4[[#This Row],[NIT]]</f>
        <v>09032301701030</v>
      </c>
      <c r="D3329">
        <f t="shared" si="125"/>
        <v>14</v>
      </c>
      <c r="E3329" t="str">
        <f t="shared" si="126"/>
        <v>NIT</v>
      </c>
    </row>
    <row r="3330" spans="1:5" x14ac:dyDescent="0.25">
      <c r="A3330" t="s">
        <v>5926</v>
      </c>
      <c r="B3330" t="s">
        <v>5927</v>
      </c>
      <c r="C3330" t="str">
        <f>Tabla4[[#This Row],[NIT]]</f>
        <v>06140304971035</v>
      </c>
      <c r="D3330">
        <f t="shared" si="125"/>
        <v>14</v>
      </c>
      <c r="E3330" t="str">
        <f t="shared" si="126"/>
        <v>NIT</v>
      </c>
    </row>
    <row r="3331" spans="1:5" x14ac:dyDescent="0.25">
      <c r="A3331" t="s">
        <v>5928</v>
      </c>
      <c r="B3331" t="s">
        <v>5929</v>
      </c>
      <c r="C3331" t="str">
        <f>Tabla4[[#This Row],[NIT]]</f>
        <v>02100907731016</v>
      </c>
      <c r="D3331">
        <f t="shared" si="125"/>
        <v>14</v>
      </c>
      <c r="E3331" t="str">
        <f t="shared" si="126"/>
        <v>NIT</v>
      </c>
    </row>
    <row r="3332" spans="1:5" x14ac:dyDescent="0.25">
      <c r="A3332" t="s">
        <v>5930</v>
      </c>
      <c r="B3332" t="s">
        <v>5931</v>
      </c>
      <c r="C3332" t="str">
        <f>Tabla4[[#This Row],[NIT]]</f>
        <v>06142705041092</v>
      </c>
      <c r="D3332">
        <f t="shared" si="125"/>
        <v>14</v>
      </c>
      <c r="E3332" t="str">
        <f t="shared" si="126"/>
        <v>NIT</v>
      </c>
    </row>
    <row r="3333" spans="1:5" x14ac:dyDescent="0.25">
      <c r="A3333" t="s">
        <v>5932</v>
      </c>
      <c r="B3333" t="s">
        <v>5933</v>
      </c>
      <c r="C3333" t="str">
        <f>Tabla4[[#This Row],[NIT]]</f>
        <v>06140101680018</v>
      </c>
      <c r="D3333">
        <f t="shared" si="125"/>
        <v>14</v>
      </c>
      <c r="E3333" t="str">
        <f t="shared" si="126"/>
        <v>NIT</v>
      </c>
    </row>
    <row r="3334" spans="1:5" x14ac:dyDescent="0.25">
      <c r="A3334" t="s">
        <v>5934</v>
      </c>
      <c r="B3334" t="s">
        <v>5935</v>
      </c>
      <c r="C3334" t="str">
        <f>Tabla4[[#This Row],[NIT]]</f>
        <v>05110101891010</v>
      </c>
      <c r="D3334">
        <f t="shared" si="125"/>
        <v>14</v>
      </c>
      <c r="E3334" t="str">
        <f t="shared" si="126"/>
        <v>NIT</v>
      </c>
    </row>
    <row r="3335" spans="1:5" x14ac:dyDescent="0.25">
      <c r="A3335" t="s">
        <v>5936</v>
      </c>
      <c r="B3335" t="s">
        <v>5937</v>
      </c>
      <c r="C3335" t="str">
        <f>Tabla4[[#This Row],[NIT]]</f>
        <v>94831409881014</v>
      </c>
      <c r="D3335">
        <f t="shared" si="125"/>
        <v>14</v>
      </c>
      <c r="E3335" t="str">
        <f t="shared" si="126"/>
        <v>NIT</v>
      </c>
    </row>
    <row r="3336" spans="1:5" x14ac:dyDescent="0.25">
      <c r="A3336" t="s">
        <v>5938</v>
      </c>
      <c r="B3336" t="s">
        <v>5939</v>
      </c>
      <c r="C3336" t="str">
        <f>Tabla4[[#This Row],[NIT]]</f>
        <v>06142002951038</v>
      </c>
      <c r="D3336">
        <f t="shared" si="125"/>
        <v>14</v>
      </c>
      <c r="E3336" t="str">
        <f t="shared" si="126"/>
        <v>NIT</v>
      </c>
    </row>
    <row r="3337" spans="1:5" x14ac:dyDescent="0.25">
      <c r="A3337" t="s">
        <v>5940</v>
      </c>
      <c r="B3337" t="s">
        <v>5941</v>
      </c>
      <c r="C3337" t="str">
        <f>Tabla4[[#This Row],[NIT]]</f>
        <v>07152702570013</v>
      </c>
      <c r="D3337">
        <f t="shared" si="125"/>
        <v>14</v>
      </c>
      <c r="E3337" t="str">
        <f t="shared" si="126"/>
        <v>NIT</v>
      </c>
    </row>
    <row r="3338" spans="1:5" x14ac:dyDescent="0.25">
      <c r="A3338" t="s">
        <v>5942</v>
      </c>
      <c r="B3338" t="s">
        <v>5943</v>
      </c>
      <c r="C3338" t="str">
        <f>Tabla4[[#This Row],[NIT]]</f>
        <v>06141309051054</v>
      </c>
      <c r="D3338">
        <f t="shared" si="125"/>
        <v>14</v>
      </c>
      <c r="E3338" t="str">
        <f t="shared" si="126"/>
        <v>NIT</v>
      </c>
    </row>
    <row r="3339" spans="1:5" x14ac:dyDescent="0.25">
      <c r="A3339" t="s">
        <v>5944</v>
      </c>
      <c r="B3339" t="s">
        <v>5945</v>
      </c>
      <c r="C3339" t="str">
        <f>Tabla4[[#This Row],[NIT]]</f>
        <v>06142801001077</v>
      </c>
      <c r="D3339">
        <f t="shared" si="125"/>
        <v>14</v>
      </c>
      <c r="E3339" t="str">
        <f t="shared" si="126"/>
        <v>NIT</v>
      </c>
    </row>
    <row r="3340" spans="1:5" x14ac:dyDescent="0.25">
      <c r="A3340" t="s">
        <v>5946</v>
      </c>
      <c r="B3340" t="s">
        <v>5947</v>
      </c>
      <c r="C3340" t="str">
        <f>Tabla4[[#This Row],[NIT]]</f>
        <v>06141301001023</v>
      </c>
      <c r="D3340">
        <f t="shared" si="125"/>
        <v>14</v>
      </c>
      <c r="E3340" t="str">
        <f t="shared" si="126"/>
        <v>NIT</v>
      </c>
    </row>
    <row r="3341" spans="1:5" x14ac:dyDescent="0.25">
      <c r="A3341" t="s">
        <v>5948</v>
      </c>
      <c r="B3341" t="s">
        <v>5949</v>
      </c>
      <c r="C3341" t="str">
        <f>Tabla4[[#This Row],[NIT]]</f>
        <v>11230106751029</v>
      </c>
      <c r="D3341">
        <f t="shared" si="125"/>
        <v>14</v>
      </c>
      <c r="E3341" t="str">
        <f t="shared" si="126"/>
        <v>NIT</v>
      </c>
    </row>
    <row r="3342" spans="1:5" x14ac:dyDescent="0.25">
      <c r="A3342" t="s">
        <v>5950</v>
      </c>
      <c r="B3342" t="s">
        <v>5951</v>
      </c>
      <c r="C3342" t="str">
        <f>Tabla4[[#This Row],[NIT]]</f>
        <v>11153007741017</v>
      </c>
      <c r="D3342">
        <f t="shared" si="125"/>
        <v>14</v>
      </c>
      <c r="E3342" t="str">
        <f t="shared" si="126"/>
        <v>NIT</v>
      </c>
    </row>
    <row r="3343" spans="1:5" x14ac:dyDescent="0.25">
      <c r="A3343" t="s">
        <v>5952</v>
      </c>
      <c r="B3343" t="s">
        <v>5953</v>
      </c>
      <c r="C3343" t="str">
        <f>Tabla4[[#This Row],[NIT]]</f>
        <v>06142308801048</v>
      </c>
      <c r="D3343">
        <f t="shared" si="125"/>
        <v>14</v>
      </c>
      <c r="E3343" t="str">
        <f t="shared" si="126"/>
        <v>NIT</v>
      </c>
    </row>
    <row r="3344" spans="1:5" x14ac:dyDescent="0.25">
      <c r="A3344" t="s">
        <v>5954</v>
      </c>
      <c r="B3344" t="s">
        <v>5955</v>
      </c>
      <c r="C3344" t="str">
        <f>Tabla4[[#This Row],[NIT]]</f>
        <v>06140809991022</v>
      </c>
      <c r="D3344">
        <f t="shared" si="125"/>
        <v>14</v>
      </c>
      <c r="E3344" t="str">
        <f t="shared" si="126"/>
        <v>NIT</v>
      </c>
    </row>
    <row r="3345" spans="1:5" x14ac:dyDescent="0.25">
      <c r="A3345" t="s">
        <v>5956</v>
      </c>
      <c r="B3345" t="s">
        <v>5957</v>
      </c>
      <c r="C3345" t="str">
        <f>Tabla4[[#This Row],[NIT]]</f>
        <v>06140912881022</v>
      </c>
      <c r="D3345">
        <f t="shared" si="125"/>
        <v>14</v>
      </c>
      <c r="E3345" t="str">
        <f t="shared" si="126"/>
        <v>NIT</v>
      </c>
    </row>
    <row r="3346" spans="1:5" x14ac:dyDescent="0.25">
      <c r="A3346" t="s">
        <v>5958</v>
      </c>
      <c r="B3346" t="s">
        <v>5959</v>
      </c>
      <c r="C3346" t="str">
        <f>Tabla4[[#This Row],[NIT]]</f>
        <v>14162108380013</v>
      </c>
      <c r="D3346">
        <f t="shared" si="125"/>
        <v>14</v>
      </c>
      <c r="E3346" t="str">
        <f t="shared" si="126"/>
        <v>NIT</v>
      </c>
    </row>
    <row r="3347" spans="1:5" x14ac:dyDescent="0.25">
      <c r="A3347" t="s">
        <v>5960</v>
      </c>
      <c r="B3347" t="s">
        <v>5961</v>
      </c>
      <c r="C3347" t="str">
        <f>Tabla4[[#This Row],[NIT]]</f>
        <v>06141012081019</v>
      </c>
      <c r="D3347">
        <f t="shared" si="125"/>
        <v>14</v>
      </c>
      <c r="E3347" t="str">
        <f t="shared" si="126"/>
        <v>NIT</v>
      </c>
    </row>
    <row r="3348" spans="1:5" x14ac:dyDescent="0.25">
      <c r="A3348" t="s">
        <v>5962</v>
      </c>
      <c r="B3348" t="s">
        <v>5963</v>
      </c>
      <c r="C3348" t="str">
        <f>Tabla4[[#This Row],[NIT]]</f>
        <v>06142802911018</v>
      </c>
      <c r="D3348">
        <f t="shared" si="125"/>
        <v>14</v>
      </c>
      <c r="E3348" t="str">
        <f t="shared" si="126"/>
        <v>NIT</v>
      </c>
    </row>
    <row r="3349" spans="1:5" x14ac:dyDescent="0.25">
      <c r="A3349" t="s">
        <v>5964</v>
      </c>
      <c r="B3349" t="s">
        <v>5965</v>
      </c>
      <c r="C3349" t="str">
        <f>Tabla4[[#This Row],[NIT]]</f>
        <v>06141608071088</v>
      </c>
      <c r="D3349">
        <f t="shared" si="125"/>
        <v>14</v>
      </c>
      <c r="E3349" t="str">
        <f t="shared" si="126"/>
        <v>NIT</v>
      </c>
    </row>
    <row r="3350" spans="1:5" x14ac:dyDescent="0.25">
      <c r="A3350" t="s">
        <v>5966</v>
      </c>
      <c r="B3350" t="s">
        <v>5967</v>
      </c>
      <c r="C3350" t="str">
        <f>Tabla4[[#This Row],[NIT]]</f>
        <v>14120801510017</v>
      </c>
      <c r="D3350">
        <f t="shared" si="125"/>
        <v>14</v>
      </c>
      <c r="E3350" t="str">
        <f t="shared" si="126"/>
        <v>NIT</v>
      </c>
    </row>
    <row r="3351" spans="1:5" x14ac:dyDescent="0.25">
      <c r="A3351" t="s">
        <v>5968</v>
      </c>
      <c r="B3351" t="s">
        <v>5969</v>
      </c>
      <c r="C3351" t="str">
        <f>Tabla4[[#This Row],[NIT]]</f>
        <v>04310310550014</v>
      </c>
      <c r="D3351">
        <f t="shared" si="125"/>
        <v>14</v>
      </c>
      <c r="E3351" t="str">
        <f t="shared" si="126"/>
        <v>NIT</v>
      </c>
    </row>
    <row r="3352" spans="1:5" x14ac:dyDescent="0.25">
      <c r="A3352" t="s">
        <v>5970</v>
      </c>
      <c r="B3352" t="s">
        <v>5971</v>
      </c>
      <c r="C3352" t="str">
        <f>Tabla4[[#This Row],[NIT]]</f>
        <v>01012812641036</v>
      </c>
      <c r="D3352">
        <f t="shared" si="125"/>
        <v>14</v>
      </c>
      <c r="E3352" t="str">
        <f t="shared" si="126"/>
        <v>NIT</v>
      </c>
    </row>
    <row r="3353" spans="1:5" x14ac:dyDescent="0.25">
      <c r="A3353" t="s">
        <v>5972</v>
      </c>
      <c r="B3353" t="s">
        <v>5973</v>
      </c>
      <c r="C3353" t="str">
        <f>Tabla4[[#This Row],[NIT]]</f>
        <v>14161705681011</v>
      </c>
      <c r="D3353">
        <f t="shared" si="125"/>
        <v>14</v>
      </c>
      <c r="E3353" t="str">
        <f t="shared" si="126"/>
        <v>NIT</v>
      </c>
    </row>
    <row r="3354" spans="1:5" x14ac:dyDescent="0.25">
      <c r="A3354" t="s">
        <v>5974</v>
      </c>
      <c r="B3354" t="s">
        <v>5975</v>
      </c>
      <c r="C3354" t="str">
        <f>Tabla4[[#This Row],[NIT]]</f>
        <v>05123010540012</v>
      </c>
      <c r="D3354">
        <f t="shared" si="125"/>
        <v>14</v>
      </c>
      <c r="E3354" t="str">
        <f t="shared" si="126"/>
        <v>NIT</v>
      </c>
    </row>
    <row r="3355" spans="1:5" x14ac:dyDescent="0.25">
      <c r="A3355" t="s">
        <v>5976</v>
      </c>
      <c r="B3355" t="s">
        <v>5977</v>
      </c>
      <c r="C3355" t="str">
        <f>Tabla4[[#This Row],[NIT]]</f>
        <v>02021207610013</v>
      </c>
      <c r="D3355">
        <f t="shared" si="125"/>
        <v>14</v>
      </c>
      <c r="E3355" t="str">
        <f t="shared" si="126"/>
        <v>NIT</v>
      </c>
    </row>
    <row r="3356" spans="1:5" x14ac:dyDescent="0.25">
      <c r="A3356" t="s">
        <v>5978</v>
      </c>
      <c r="B3356" t="s">
        <v>5979</v>
      </c>
      <c r="C3356" t="str">
        <f>Tabla4[[#This Row],[NIT]]</f>
        <v>01011807500022</v>
      </c>
      <c r="D3356">
        <f t="shared" si="125"/>
        <v>14</v>
      </c>
      <c r="E3356" t="str">
        <f t="shared" si="126"/>
        <v>NIT</v>
      </c>
    </row>
    <row r="3357" spans="1:5" x14ac:dyDescent="0.25">
      <c r="A3357" t="s">
        <v>5980</v>
      </c>
      <c r="B3357" t="s">
        <v>5981</v>
      </c>
      <c r="C3357" t="str">
        <f>Tabla4[[#This Row],[NIT]]</f>
        <v>14160407510012</v>
      </c>
      <c r="D3357">
        <f t="shared" si="125"/>
        <v>14</v>
      </c>
      <c r="E3357" t="str">
        <f t="shared" si="126"/>
        <v>NIT</v>
      </c>
    </row>
    <row r="3358" spans="1:5" x14ac:dyDescent="0.25">
      <c r="A3358" t="s">
        <v>5982</v>
      </c>
      <c r="B3358" t="s">
        <v>5983</v>
      </c>
      <c r="C3358" t="str">
        <f>Tabla4[[#This Row],[NIT]]</f>
        <v>02102009600015</v>
      </c>
      <c r="D3358">
        <f t="shared" si="125"/>
        <v>14</v>
      </c>
      <c r="E3358" t="str">
        <f t="shared" si="126"/>
        <v>NIT</v>
      </c>
    </row>
    <row r="3359" spans="1:5" x14ac:dyDescent="0.25">
      <c r="A3359" t="s">
        <v>2417</v>
      </c>
      <c r="B3359" t="s">
        <v>5984</v>
      </c>
      <c r="C3359" t="str">
        <f>Tabla4[[#This Row],[NIT]]</f>
        <v>13222804821017</v>
      </c>
      <c r="D3359">
        <f t="shared" si="125"/>
        <v>14</v>
      </c>
      <c r="E3359" t="str">
        <f t="shared" si="126"/>
        <v>NIT</v>
      </c>
    </row>
    <row r="3360" spans="1:5" x14ac:dyDescent="0.25">
      <c r="A3360" t="s">
        <v>5985</v>
      </c>
      <c r="B3360" t="s">
        <v>5986</v>
      </c>
      <c r="C3360" t="str">
        <f>Tabla4[[#This Row],[NIT]]</f>
        <v>02031911510014</v>
      </c>
      <c r="D3360">
        <f t="shared" si="125"/>
        <v>14</v>
      </c>
      <c r="E3360" t="str">
        <f t="shared" si="126"/>
        <v>NIT</v>
      </c>
    </row>
    <row r="3361" spans="1:5" x14ac:dyDescent="0.25">
      <c r="A3361" t="s">
        <v>5987</v>
      </c>
      <c r="B3361" t="s">
        <v>5988</v>
      </c>
      <c r="C3361" t="str">
        <f>Tabla4[[#This Row],[NIT]]</f>
        <v>04070811440019</v>
      </c>
      <c r="D3361">
        <f t="shared" si="125"/>
        <v>14</v>
      </c>
      <c r="E3361" t="str">
        <f t="shared" si="126"/>
        <v>NIT</v>
      </c>
    </row>
    <row r="3362" spans="1:5" x14ac:dyDescent="0.25">
      <c r="A3362" t="s">
        <v>5989</v>
      </c>
      <c r="B3362" t="s">
        <v>5990</v>
      </c>
      <c r="C3362" t="str">
        <f>Tabla4[[#This Row],[NIT]]</f>
        <v>13052811460017</v>
      </c>
      <c r="D3362">
        <f t="shared" si="125"/>
        <v>14</v>
      </c>
      <c r="E3362" t="str">
        <f t="shared" si="126"/>
        <v>NIT</v>
      </c>
    </row>
    <row r="3363" spans="1:5" x14ac:dyDescent="0.25">
      <c r="A3363" t="s">
        <v>5991</v>
      </c>
      <c r="B3363" t="s">
        <v>5992</v>
      </c>
      <c r="C3363" t="str">
        <f>Tabla4[[#This Row],[NIT]]</f>
        <v>12041503650013</v>
      </c>
      <c r="D3363">
        <f t="shared" si="125"/>
        <v>14</v>
      </c>
      <c r="E3363" t="str">
        <f t="shared" si="126"/>
        <v>NIT</v>
      </c>
    </row>
    <row r="3364" spans="1:5" x14ac:dyDescent="0.25">
      <c r="A3364" t="s">
        <v>5993</v>
      </c>
      <c r="B3364" t="s">
        <v>5994</v>
      </c>
      <c r="C3364" t="str">
        <f>Tabla4[[#This Row],[NIT]]</f>
        <v>02102502500016</v>
      </c>
      <c r="D3364">
        <f t="shared" si="125"/>
        <v>14</v>
      </c>
      <c r="E3364" t="str">
        <f t="shared" si="126"/>
        <v>NIT</v>
      </c>
    </row>
    <row r="3365" spans="1:5" x14ac:dyDescent="0.25">
      <c r="A3365" t="s">
        <v>5995</v>
      </c>
      <c r="B3365" t="s">
        <v>5996</v>
      </c>
      <c r="C3365" t="str">
        <f>Tabla4[[#This Row],[NIT]]</f>
        <v>01062911560014</v>
      </c>
      <c r="D3365">
        <f t="shared" si="125"/>
        <v>14</v>
      </c>
      <c r="E3365" t="str">
        <f t="shared" si="126"/>
        <v>NIT</v>
      </c>
    </row>
    <row r="3366" spans="1:5" x14ac:dyDescent="0.25">
      <c r="A3366" t="s">
        <v>5997</v>
      </c>
      <c r="B3366" t="s">
        <v>5998</v>
      </c>
      <c r="C3366" t="str">
        <f>Tabla4[[#This Row],[NIT]]</f>
        <v>08190101711016</v>
      </c>
      <c r="D3366">
        <f t="shared" si="125"/>
        <v>14</v>
      </c>
      <c r="E3366" t="str">
        <f t="shared" si="126"/>
        <v>NIT</v>
      </c>
    </row>
    <row r="3367" spans="1:5" x14ac:dyDescent="0.25">
      <c r="A3367" t="s">
        <v>5999</v>
      </c>
      <c r="B3367" t="s">
        <v>6000</v>
      </c>
      <c r="C3367" t="str">
        <f>Tabla4[[#This Row],[NIT]]</f>
        <v>01011410520010</v>
      </c>
      <c r="D3367">
        <f t="shared" si="125"/>
        <v>14</v>
      </c>
      <c r="E3367" t="str">
        <f t="shared" si="126"/>
        <v>NIT</v>
      </c>
    </row>
    <row r="3368" spans="1:5" x14ac:dyDescent="0.25">
      <c r="A3368" t="s">
        <v>6001</v>
      </c>
      <c r="B3368" t="s">
        <v>6002</v>
      </c>
      <c r="C3368" t="str">
        <f>Tabla4[[#This Row],[NIT]]</f>
        <v>13122708551012</v>
      </c>
      <c r="D3368">
        <f t="shared" si="125"/>
        <v>14</v>
      </c>
      <c r="E3368" t="str">
        <f t="shared" si="126"/>
        <v>NIT</v>
      </c>
    </row>
    <row r="3369" spans="1:5" x14ac:dyDescent="0.25">
      <c r="A3369" t="s">
        <v>6003</v>
      </c>
      <c r="B3369" t="s">
        <v>6004</v>
      </c>
      <c r="C3369" t="str">
        <f>Tabla4[[#This Row],[NIT]]</f>
        <v>04012306580014</v>
      </c>
      <c r="D3369">
        <f t="shared" si="125"/>
        <v>14</v>
      </c>
      <c r="E3369" t="str">
        <f t="shared" si="126"/>
        <v>NIT</v>
      </c>
    </row>
    <row r="3370" spans="1:5" x14ac:dyDescent="0.25">
      <c r="A3370" t="s">
        <v>6005</v>
      </c>
      <c r="B3370" t="s">
        <v>6006</v>
      </c>
      <c r="C3370" t="str">
        <f>Tabla4[[#This Row],[NIT]]</f>
        <v>05113008841028</v>
      </c>
      <c r="D3370">
        <f t="shared" si="125"/>
        <v>14</v>
      </c>
      <c r="E3370" t="str">
        <f t="shared" si="126"/>
        <v>NIT</v>
      </c>
    </row>
    <row r="3371" spans="1:5" x14ac:dyDescent="0.25">
      <c r="A3371" t="s">
        <v>6007</v>
      </c>
      <c r="B3371" t="s">
        <v>6008</v>
      </c>
      <c r="C3371" t="str">
        <f>Tabla4[[#This Row],[NIT]]</f>
        <v>13251410570010</v>
      </c>
      <c r="D3371">
        <f t="shared" si="125"/>
        <v>14</v>
      </c>
      <c r="E3371" t="str">
        <f t="shared" si="126"/>
        <v>NIT</v>
      </c>
    </row>
    <row r="3372" spans="1:5" x14ac:dyDescent="0.25">
      <c r="A3372" t="s">
        <v>6009</v>
      </c>
      <c r="B3372" t="s">
        <v>6010</v>
      </c>
      <c r="C3372" t="str">
        <f>Tabla4[[#This Row],[NIT]]</f>
        <v>14162501771018</v>
      </c>
      <c r="D3372">
        <f t="shared" ref="D3372:D3435" si="127">LEN(C3372)</f>
        <v>14</v>
      </c>
      <c r="E3372" t="str">
        <f t="shared" si="126"/>
        <v>NIT</v>
      </c>
    </row>
    <row r="3373" spans="1:5" x14ac:dyDescent="0.25">
      <c r="A3373" t="s">
        <v>6011</v>
      </c>
      <c r="B3373" t="s">
        <v>6012</v>
      </c>
      <c r="C3373" t="str">
        <f>Tabla4[[#This Row],[NIT]]</f>
        <v>06140803671042</v>
      </c>
      <c r="D3373">
        <f t="shared" si="127"/>
        <v>14</v>
      </c>
      <c r="E3373" t="str">
        <f t="shared" ref="E3373:E3436" si="128">IF(D3373=14,"NIT",IF(D3373=9,"DUI"," "))</f>
        <v>NIT</v>
      </c>
    </row>
    <row r="3374" spans="1:5" x14ac:dyDescent="0.25">
      <c r="A3374" t="s">
        <v>6013</v>
      </c>
      <c r="B3374" t="s">
        <v>6014</v>
      </c>
      <c r="C3374" t="str">
        <f>Tabla4[[#This Row],[NIT]]</f>
        <v>14032904510011</v>
      </c>
      <c r="D3374">
        <f t="shared" si="127"/>
        <v>14</v>
      </c>
      <c r="E3374" t="str">
        <f t="shared" si="128"/>
        <v>NIT</v>
      </c>
    </row>
    <row r="3375" spans="1:5" x14ac:dyDescent="0.25">
      <c r="A3375" t="s">
        <v>6015</v>
      </c>
      <c r="B3375" t="s">
        <v>6016</v>
      </c>
      <c r="C3375" t="str">
        <f>Tabla4[[#This Row],[NIT]]</f>
        <v>05112811590018</v>
      </c>
      <c r="D3375">
        <f t="shared" si="127"/>
        <v>14</v>
      </c>
      <c r="E3375" t="str">
        <f t="shared" si="128"/>
        <v>NIT</v>
      </c>
    </row>
    <row r="3376" spans="1:5" x14ac:dyDescent="0.25">
      <c r="A3376" t="s">
        <v>6017</v>
      </c>
      <c r="B3376" t="s">
        <v>6018</v>
      </c>
      <c r="C3376" t="str">
        <f>Tabla4[[#This Row],[NIT]]</f>
        <v>14060609841015</v>
      </c>
      <c r="D3376">
        <f t="shared" si="127"/>
        <v>14</v>
      </c>
      <c r="E3376" t="str">
        <f t="shared" si="128"/>
        <v>NIT</v>
      </c>
    </row>
    <row r="3377" spans="1:5" x14ac:dyDescent="0.25">
      <c r="A3377" t="s">
        <v>6019</v>
      </c>
      <c r="B3377" t="s">
        <v>6020</v>
      </c>
      <c r="C3377" t="str">
        <f>Tabla4[[#This Row],[NIT]]</f>
        <v>02071004500018</v>
      </c>
      <c r="D3377">
        <f t="shared" si="127"/>
        <v>14</v>
      </c>
      <c r="E3377" t="str">
        <f t="shared" si="128"/>
        <v>NIT</v>
      </c>
    </row>
    <row r="3378" spans="1:5" x14ac:dyDescent="0.25">
      <c r="A3378" t="s">
        <v>6021</v>
      </c>
      <c r="B3378" t="s">
        <v>6022</v>
      </c>
      <c r="C3378" t="str">
        <f>Tabla4[[#This Row],[NIT]]</f>
        <v>09050810761016</v>
      </c>
      <c r="D3378">
        <f t="shared" si="127"/>
        <v>14</v>
      </c>
      <c r="E3378" t="str">
        <f t="shared" si="128"/>
        <v>NIT</v>
      </c>
    </row>
    <row r="3379" spans="1:5" x14ac:dyDescent="0.25">
      <c r="A3379" t="s">
        <v>6023</v>
      </c>
      <c r="B3379" t="s">
        <v>6024</v>
      </c>
      <c r="C3379" t="str">
        <f>Tabla4[[#This Row],[NIT]]</f>
        <v>14141409560017</v>
      </c>
      <c r="D3379">
        <f t="shared" si="127"/>
        <v>14</v>
      </c>
      <c r="E3379" t="str">
        <f t="shared" si="128"/>
        <v>NIT</v>
      </c>
    </row>
    <row r="3380" spans="1:5" x14ac:dyDescent="0.25">
      <c r="A3380" t="s">
        <v>6025</v>
      </c>
      <c r="B3380" t="s">
        <v>6026</v>
      </c>
      <c r="C3380" t="str">
        <f>Tabla4[[#This Row],[NIT]]</f>
        <v>14121001701015</v>
      </c>
      <c r="D3380">
        <f t="shared" si="127"/>
        <v>14</v>
      </c>
      <c r="E3380" t="str">
        <f t="shared" si="128"/>
        <v>NIT</v>
      </c>
    </row>
    <row r="3381" spans="1:5" x14ac:dyDescent="0.25">
      <c r="A3381" t="s">
        <v>1373</v>
      </c>
      <c r="B3381" t="s">
        <v>6027</v>
      </c>
      <c r="C3381" t="str">
        <f>Tabla4[[#This Row],[NIT]]</f>
        <v>09091105520014</v>
      </c>
      <c r="D3381">
        <f t="shared" si="127"/>
        <v>14</v>
      </c>
      <c r="E3381" t="str">
        <f t="shared" si="128"/>
        <v>NIT</v>
      </c>
    </row>
    <row r="3382" spans="1:5" x14ac:dyDescent="0.25">
      <c r="A3382" t="s">
        <v>6028</v>
      </c>
      <c r="B3382" t="s">
        <v>6029</v>
      </c>
      <c r="C3382" t="str">
        <f>Tabla4[[#This Row],[NIT]]</f>
        <v>09010812670019</v>
      </c>
      <c r="D3382">
        <f t="shared" si="127"/>
        <v>14</v>
      </c>
      <c r="E3382" t="str">
        <f t="shared" si="128"/>
        <v>NIT</v>
      </c>
    </row>
    <row r="3383" spans="1:5" x14ac:dyDescent="0.25">
      <c r="A3383" t="s">
        <v>6030</v>
      </c>
      <c r="B3383" t="s">
        <v>6031</v>
      </c>
      <c r="C3383" t="str">
        <f>Tabla4[[#This Row],[NIT]]</f>
        <v>04310601550018</v>
      </c>
      <c r="D3383">
        <f t="shared" si="127"/>
        <v>14</v>
      </c>
      <c r="E3383" t="str">
        <f t="shared" si="128"/>
        <v>NIT</v>
      </c>
    </row>
    <row r="3384" spans="1:5" x14ac:dyDescent="0.25">
      <c r="A3384" t="s">
        <v>6032</v>
      </c>
      <c r="B3384" t="s">
        <v>6033</v>
      </c>
      <c r="C3384" t="str">
        <f>Tabla4[[#This Row],[NIT]]</f>
        <v>12172006601058</v>
      </c>
      <c r="D3384">
        <f t="shared" si="127"/>
        <v>14</v>
      </c>
      <c r="E3384" t="str">
        <f t="shared" si="128"/>
        <v>NIT</v>
      </c>
    </row>
    <row r="3385" spans="1:5" x14ac:dyDescent="0.25">
      <c r="A3385" t="s">
        <v>6034</v>
      </c>
      <c r="B3385" t="s">
        <v>6035</v>
      </c>
      <c r="C3385" t="str">
        <f>Tabla4[[#This Row],[NIT]]</f>
        <v>13220703690012</v>
      </c>
      <c r="D3385">
        <f t="shared" si="127"/>
        <v>14</v>
      </c>
      <c r="E3385" t="str">
        <f t="shared" si="128"/>
        <v>NIT</v>
      </c>
    </row>
    <row r="3386" spans="1:5" x14ac:dyDescent="0.25">
      <c r="A3386" t="s">
        <v>6036</v>
      </c>
      <c r="B3386" t="s">
        <v>6037</v>
      </c>
      <c r="C3386" t="str">
        <f>Tabla4[[#This Row],[NIT]]</f>
        <v>14121207590011</v>
      </c>
      <c r="D3386">
        <f t="shared" si="127"/>
        <v>14</v>
      </c>
      <c r="E3386" t="str">
        <f t="shared" si="128"/>
        <v>NIT</v>
      </c>
    </row>
    <row r="3387" spans="1:5" x14ac:dyDescent="0.25">
      <c r="A3387" t="s">
        <v>6038</v>
      </c>
      <c r="B3387" t="s">
        <v>6039</v>
      </c>
      <c r="C3387" t="str">
        <f>Tabla4[[#This Row],[NIT]]</f>
        <v>12170607670018</v>
      </c>
      <c r="D3387">
        <f t="shared" si="127"/>
        <v>14</v>
      </c>
      <c r="E3387" t="str">
        <f t="shared" si="128"/>
        <v>NIT</v>
      </c>
    </row>
    <row r="3388" spans="1:5" x14ac:dyDescent="0.25">
      <c r="A3388" t="s">
        <v>6040</v>
      </c>
      <c r="B3388" t="s">
        <v>6041</v>
      </c>
      <c r="C3388" t="str">
        <f>Tabla4[[#This Row],[NIT]]</f>
        <v>03152511550011</v>
      </c>
      <c r="D3388">
        <f t="shared" si="127"/>
        <v>14</v>
      </c>
      <c r="E3388" t="str">
        <f t="shared" si="128"/>
        <v>NIT</v>
      </c>
    </row>
    <row r="3389" spans="1:5" x14ac:dyDescent="0.25">
      <c r="A3389" t="s">
        <v>6042</v>
      </c>
      <c r="B3389" t="s">
        <v>6043</v>
      </c>
      <c r="C3389" t="str">
        <f>Tabla4[[#This Row],[NIT]]</f>
        <v>14161108741011</v>
      </c>
      <c r="D3389">
        <f t="shared" si="127"/>
        <v>14</v>
      </c>
      <c r="E3389" t="str">
        <f t="shared" si="128"/>
        <v>NIT</v>
      </c>
    </row>
    <row r="3390" spans="1:5" x14ac:dyDescent="0.25">
      <c r="A3390" t="s">
        <v>6044</v>
      </c>
      <c r="B3390" t="s">
        <v>6045</v>
      </c>
      <c r="C3390" t="str">
        <f>Tabla4[[#This Row],[NIT]]</f>
        <v>12192802410012</v>
      </c>
      <c r="D3390">
        <f t="shared" si="127"/>
        <v>14</v>
      </c>
      <c r="E3390" t="str">
        <f t="shared" si="128"/>
        <v>NIT</v>
      </c>
    </row>
    <row r="3391" spans="1:5" x14ac:dyDescent="0.25">
      <c r="A3391" t="s">
        <v>6046</v>
      </c>
      <c r="B3391" t="s">
        <v>6047</v>
      </c>
      <c r="C3391" t="str">
        <f>Tabla4[[#This Row],[NIT]]</f>
        <v>04070802550018</v>
      </c>
      <c r="D3391">
        <f t="shared" si="127"/>
        <v>14</v>
      </c>
      <c r="E3391" t="str">
        <f t="shared" si="128"/>
        <v>NIT</v>
      </c>
    </row>
    <row r="3392" spans="1:5" x14ac:dyDescent="0.25">
      <c r="A3392" t="s">
        <v>6048</v>
      </c>
      <c r="B3392" t="s">
        <v>6049</v>
      </c>
      <c r="C3392" t="str">
        <f>Tabla4[[#This Row],[NIT]]</f>
        <v>14161101510020</v>
      </c>
      <c r="D3392">
        <f t="shared" si="127"/>
        <v>14</v>
      </c>
      <c r="E3392" t="str">
        <f t="shared" si="128"/>
        <v>NIT</v>
      </c>
    </row>
    <row r="3393" spans="1:5" x14ac:dyDescent="0.25">
      <c r="A3393" t="s">
        <v>6050</v>
      </c>
      <c r="B3393" t="s">
        <v>6051</v>
      </c>
      <c r="C3393" t="str">
        <f>Tabla4[[#This Row],[NIT]]</f>
        <v>12022510570014</v>
      </c>
      <c r="D3393">
        <f t="shared" si="127"/>
        <v>14</v>
      </c>
      <c r="E3393" t="str">
        <f t="shared" si="128"/>
        <v>NIT</v>
      </c>
    </row>
    <row r="3394" spans="1:5" x14ac:dyDescent="0.25">
      <c r="A3394" t="s">
        <v>3229</v>
      </c>
      <c r="B3394" t="s">
        <v>6052</v>
      </c>
      <c r="C3394" t="str">
        <f>Tabla4[[#This Row],[NIT]]</f>
        <v>06010811680011</v>
      </c>
      <c r="D3394">
        <f t="shared" si="127"/>
        <v>14</v>
      </c>
      <c r="E3394" t="str">
        <f t="shared" si="128"/>
        <v>NIT</v>
      </c>
    </row>
    <row r="3395" spans="1:5" x14ac:dyDescent="0.25">
      <c r="A3395" t="s">
        <v>6053</v>
      </c>
      <c r="B3395" t="s">
        <v>6054</v>
      </c>
      <c r="C3395" t="str">
        <f>Tabla4[[#This Row],[NIT]]</f>
        <v>95010806681021</v>
      </c>
      <c r="D3395">
        <f t="shared" si="127"/>
        <v>14</v>
      </c>
      <c r="E3395" t="str">
        <f t="shared" si="128"/>
        <v>NIT</v>
      </c>
    </row>
    <row r="3396" spans="1:5" x14ac:dyDescent="0.25">
      <c r="A3396" t="s">
        <v>6055</v>
      </c>
      <c r="B3396" t="s">
        <v>6056</v>
      </c>
      <c r="C3396" t="str">
        <f>Tabla4[[#This Row],[NIT]]</f>
        <v>02100406590028</v>
      </c>
      <c r="D3396">
        <f t="shared" si="127"/>
        <v>14</v>
      </c>
      <c r="E3396" t="str">
        <f t="shared" si="128"/>
        <v>NIT</v>
      </c>
    </row>
    <row r="3397" spans="1:5" x14ac:dyDescent="0.25">
      <c r="A3397" t="s">
        <v>6057</v>
      </c>
      <c r="B3397" t="s">
        <v>6058</v>
      </c>
      <c r="C3397" t="str">
        <f>Tabla4[[#This Row],[NIT]]</f>
        <v>14011508711012</v>
      </c>
      <c r="D3397">
        <f t="shared" si="127"/>
        <v>14</v>
      </c>
      <c r="E3397" t="str">
        <f t="shared" si="128"/>
        <v>NIT</v>
      </c>
    </row>
    <row r="3398" spans="1:5" x14ac:dyDescent="0.25">
      <c r="A3398" t="s">
        <v>6059</v>
      </c>
      <c r="B3398" t="s">
        <v>6060</v>
      </c>
      <c r="C3398" t="str">
        <f>Tabla4[[#This Row],[NIT]]</f>
        <v>02132202580018</v>
      </c>
      <c r="D3398">
        <f t="shared" si="127"/>
        <v>14</v>
      </c>
      <c r="E3398" t="str">
        <f t="shared" si="128"/>
        <v>NIT</v>
      </c>
    </row>
    <row r="3399" spans="1:5" x14ac:dyDescent="0.25">
      <c r="A3399" t="s">
        <v>6061</v>
      </c>
      <c r="B3399" t="s">
        <v>6062</v>
      </c>
      <c r="C3399" t="str">
        <f>Tabla4[[#This Row],[NIT]]</f>
        <v>14021108600013</v>
      </c>
      <c r="D3399">
        <f t="shared" si="127"/>
        <v>14</v>
      </c>
      <c r="E3399" t="str">
        <f t="shared" si="128"/>
        <v>NIT</v>
      </c>
    </row>
    <row r="3400" spans="1:5" x14ac:dyDescent="0.25">
      <c r="A3400" t="s">
        <v>6063</v>
      </c>
      <c r="B3400" t="s">
        <v>6064</v>
      </c>
      <c r="C3400" t="str">
        <f>Tabla4[[#This Row],[NIT]]</f>
        <v>05141609530019</v>
      </c>
      <c r="D3400">
        <f t="shared" si="127"/>
        <v>14</v>
      </c>
      <c r="E3400" t="str">
        <f t="shared" si="128"/>
        <v>NIT</v>
      </c>
    </row>
    <row r="3401" spans="1:5" x14ac:dyDescent="0.25">
      <c r="A3401" t="s">
        <v>6065</v>
      </c>
      <c r="B3401" t="s">
        <v>6066</v>
      </c>
      <c r="C3401" t="str">
        <f>Tabla4[[#This Row],[NIT]]</f>
        <v>12040604540020</v>
      </c>
      <c r="D3401">
        <f t="shared" si="127"/>
        <v>14</v>
      </c>
      <c r="E3401" t="str">
        <f t="shared" si="128"/>
        <v>NIT</v>
      </c>
    </row>
    <row r="3402" spans="1:5" x14ac:dyDescent="0.25">
      <c r="A3402" t="s">
        <v>6067</v>
      </c>
      <c r="B3402" t="s">
        <v>6068</v>
      </c>
      <c r="C3402" t="str">
        <f>Tabla4[[#This Row],[NIT]]</f>
        <v>09040106490018</v>
      </c>
      <c r="D3402">
        <f t="shared" si="127"/>
        <v>14</v>
      </c>
      <c r="E3402" t="str">
        <f t="shared" si="128"/>
        <v>NIT</v>
      </c>
    </row>
    <row r="3403" spans="1:5" x14ac:dyDescent="0.25">
      <c r="A3403" t="s">
        <v>6069</v>
      </c>
      <c r="B3403" t="s">
        <v>6070</v>
      </c>
      <c r="C3403" t="str">
        <f>Tabla4[[#This Row],[NIT]]</f>
        <v>06140306850013</v>
      </c>
      <c r="D3403">
        <f t="shared" si="127"/>
        <v>14</v>
      </c>
      <c r="E3403" t="str">
        <f t="shared" si="128"/>
        <v>NIT</v>
      </c>
    </row>
    <row r="3404" spans="1:5" x14ac:dyDescent="0.25">
      <c r="A3404" t="s">
        <v>6071</v>
      </c>
      <c r="B3404" t="s">
        <v>6072</v>
      </c>
      <c r="C3404" t="str">
        <f>Tabla4[[#This Row],[NIT]]</f>
        <v>06140806041066</v>
      </c>
      <c r="D3404">
        <f t="shared" si="127"/>
        <v>14</v>
      </c>
      <c r="E3404" t="str">
        <f t="shared" si="128"/>
        <v>NIT</v>
      </c>
    </row>
    <row r="3405" spans="1:5" x14ac:dyDescent="0.25">
      <c r="A3405" t="s">
        <v>6073</v>
      </c>
      <c r="B3405" t="s">
        <v>6074</v>
      </c>
      <c r="C3405" t="str">
        <f>Tabla4[[#This Row],[NIT]]</f>
        <v>06141408760012</v>
      </c>
      <c r="D3405">
        <f t="shared" si="127"/>
        <v>14</v>
      </c>
      <c r="E3405" t="str">
        <f t="shared" si="128"/>
        <v>NIT</v>
      </c>
    </row>
    <row r="3406" spans="1:5" x14ac:dyDescent="0.25">
      <c r="A3406" t="s">
        <v>6075</v>
      </c>
      <c r="B3406" t="s">
        <v>6076</v>
      </c>
      <c r="C3406" t="str">
        <f>Tabla4[[#This Row],[NIT]]</f>
        <v>06141406041039</v>
      </c>
      <c r="D3406">
        <f t="shared" si="127"/>
        <v>14</v>
      </c>
      <c r="E3406" t="str">
        <f t="shared" si="128"/>
        <v>NIT</v>
      </c>
    </row>
    <row r="3407" spans="1:5" x14ac:dyDescent="0.25">
      <c r="A3407" t="s">
        <v>6077</v>
      </c>
      <c r="B3407" t="s">
        <v>6078</v>
      </c>
      <c r="C3407" t="str">
        <f>Tabla4[[#This Row],[NIT]]</f>
        <v>04121706520011</v>
      </c>
      <c r="D3407">
        <f t="shared" si="127"/>
        <v>14</v>
      </c>
      <c r="E3407" t="str">
        <f t="shared" si="128"/>
        <v>NIT</v>
      </c>
    </row>
    <row r="3408" spans="1:5" x14ac:dyDescent="0.25">
      <c r="A3408" t="s">
        <v>6079</v>
      </c>
      <c r="B3408" t="s">
        <v>6080</v>
      </c>
      <c r="C3408" t="str">
        <f>Tabla4[[#This Row],[NIT]]</f>
        <v>14161712640010</v>
      </c>
      <c r="D3408">
        <f t="shared" si="127"/>
        <v>14</v>
      </c>
      <c r="E3408" t="str">
        <f t="shared" si="128"/>
        <v>NIT</v>
      </c>
    </row>
    <row r="3409" spans="1:5" x14ac:dyDescent="0.25">
      <c r="A3409" t="s">
        <v>6081</v>
      </c>
      <c r="B3409" t="s">
        <v>6082</v>
      </c>
      <c r="C3409" t="str">
        <f>Tabla4[[#This Row],[NIT]]</f>
        <v>94830605761020</v>
      </c>
      <c r="D3409">
        <f t="shared" si="127"/>
        <v>14</v>
      </c>
      <c r="E3409" t="str">
        <f t="shared" si="128"/>
        <v>NIT</v>
      </c>
    </row>
    <row r="3410" spans="1:5" x14ac:dyDescent="0.25">
      <c r="A3410" t="s">
        <v>6083</v>
      </c>
      <c r="B3410" t="s">
        <v>6084</v>
      </c>
      <c r="C3410" t="str">
        <f>Tabla4[[#This Row],[NIT]]</f>
        <v>05110804811018</v>
      </c>
      <c r="D3410">
        <f t="shared" si="127"/>
        <v>14</v>
      </c>
      <c r="E3410" t="str">
        <f t="shared" si="128"/>
        <v>NIT</v>
      </c>
    </row>
    <row r="3411" spans="1:5" x14ac:dyDescent="0.25">
      <c r="A3411" t="s">
        <v>6085</v>
      </c>
      <c r="B3411" t="s">
        <v>6086</v>
      </c>
      <c r="C3411" t="str">
        <f>Tabla4[[#This Row],[NIT]]</f>
        <v>03152106710016</v>
      </c>
      <c r="D3411">
        <f t="shared" si="127"/>
        <v>14</v>
      </c>
      <c r="E3411" t="str">
        <f t="shared" si="128"/>
        <v>NIT</v>
      </c>
    </row>
    <row r="3412" spans="1:5" x14ac:dyDescent="0.25">
      <c r="A3412" t="s">
        <v>6087</v>
      </c>
      <c r="B3412" t="s">
        <v>6088</v>
      </c>
      <c r="C3412" t="str">
        <f>Tabla4[[#This Row],[NIT]]</f>
        <v>06142608570059</v>
      </c>
      <c r="D3412">
        <f t="shared" si="127"/>
        <v>14</v>
      </c>
      <c r="E3412" t="str">
        <f t="shared" si="128"/>
        <v>NIT</v>
      </c>
    </row>
    <row r="3413" spans="1:5" x14ac:dyDescent="0.25">
      <c r="A3413" t="s">
        <v>6089</v>
      </c>
      <c r="B3413" t="s">
        <v>6090</v>
      </c>
      <c r="C3413" t="str">
        <f>Tabla4[[#This Row],[NIT]]</f>
        <v>06140812721150</v>
      </c>
      <c r="D3413">
        <f t="shared" si="127"/>
        <v>14</v>
      </c>
      <c r="E3413" t="str">
        <f t="shared" si="128"/>
        <v>NIT</v>
      </c>
    </row>
    <row r="3414" spans="1:5" x14ac:dyDescent="0.25">
      <c r="A3414" t="s">
        <v>6091</v>
      </c>
      <c r="B3414" t="s">
        <v>6092</v>
      </c>
      <c r="C3414" t="str">
        <f>Tabla4[[#This Row],[NIT]]</f>
        <v>09031104640024</v>
      </c>
      <c r="D3414">
        <f t="shared" si="127"/>
        <v>14</v>
      </c>
      <c r="E3414" t="str">
        <f t="shared" si="128"/>
        <v>NIT</v>
      </c>
    </row>
    <row r="3415" spans="1:5" x14ac:dyDescent="0.25">
      <c r="A3415" t="s">
        <v>6093</v>
      </c>
      <c r="B3415" t="s">
        <v>6094</v>
      </c>
      <c r="C3415" t="str">
        <f>Tabla4[[#This Row],[NIT]]</f>
        <v>06142206490033</v>
      </c>
      <c r="D3415">
        <f t="shared" si="127"/>
        <v>14</v>
      </c>
      <c r="E3415" t="str">
        <f t="shared" si="128"/>
        <v>NIT</v>
      </c>
    </row>
    <row r="3416" spans="1:5" x14ac:dyDescent="0.25">
      <c r="A3416" t="s">
        <v>6095</v>
      </c>
      <c r="B3416" t="s">
        <v>6096</v>
      </c>
      <c r="C3416" t="str">
        <f>Tabla4[[#This Row],[NIT]]</f>
        <v>02072308490012</v>
      </c>
      <c r="D3416">
        <f t="shared" si="127"/>
        <v>14</v>
      </c>
      <c r="E3416" t="str">
        <f t="shared" si="128"/>
        <v>NIT</v>
      </c>
    </row>
    <row r="3417" spans="1:5" x14ac:dyDescent="0.25">
      <c r="A3417" t="s">
        <v>6097</v>
      </c>
      <c r="B3417" t="s">
        <v>6098</v>
      </c>
      <c r="C3417" t="str">
        <f>Tabla4[[#This Row],[NIT]]</f>
        <v>93633110600013</v>
      </c>
      <c r="D3417">
        <f t="shared" si="127"/>
        <v>14</v>
      </c>
      <c r="E3417" t="str">
        <f t="shared" si="128"/>
        <v>NIT</v>
      </c>
    </row>
    <row r="3418" spans="1:5" x14ac:dyDescent="0.25">
      <c r="A3418" t="s">
        <v>1422</v>
      </c>
      <c r="B3418" t="s">
        <v>6099</v>
      </c>
      <c r="C3418" t="str">
        <f>Tabla4[[#This Row],[NIT]]</f>
        <v>06142304991039</v>
      </c>
      <c r="D3418">
        <f t="shared" si="127"/>
        <v>14</v>
      </c>
      <c r="E3418" t="str">
        <f t="shared" si="128"/>
        <v>NIT</v>
      </c>
    </row>
    <row r="3419" spans="1:5" x14ac:dyDescent="0.25">
      <c r="A3419" t="s">
        <v>6100</v>
      </c>
      <c r="B3419" t="s">
        <v>6101</v>
      </c>
      <c r="C3419" t="str">
        <f>Tabla4[[#This Row],[NIT]]</f>
        <v>06140908041010</v>
      </c>
      <c r="D3419">
        <f t="shared" si="127"/>
        <v>14</v>
      </c>
      <c r="E3419" t="str">
        <f t="shared" si="128"/>
        <v>NIT</v>
      </c>
    </row>
    <row r="3420" spans="1:5" x14ac:dyDescent="0.25">
      <c r="A3420" t="s">
        <v>6102</v>
      </c>
      <c r="B3420" t="s">
        <v>6103</v>
      </c>
      <c r="C3420" t="str">
        <f>Tabla4[[#This Row],[NIT]]</f>
        <v>14121802681016</v>
      </c>
      <c r="D3420">
        <f t="shared" si="127"/>
        <v>14</v>
      </c>
      <c r="E3420" t="str">
        <f t="shared" si="128"/>
        <v>NIT</v>
      </c>
    </row>
    <row r="3421" spans="1:5" x14ac:dyDescent="0.25">
      <c r="A3421" t="s">
        <v>6104</v>
      </c>
      <c r="B3421" t="s">
        <v>6105</v>
      </c>
      <c r="C3421" t="str">
        <f>Tabla4[[#This Row],[NIT]]</f>
        <v>02072001640011</v>
      </c>
      <c r="D3421">
        <f t="shared" si="127"/>
        <v>14</v>
      </c>
      <c r="E3421" t="str">
        <f t="shared" si="128"/>
        <v>NIT</v>
      </c>
    </row>
    <row r="3422" spans="1:5" x14ac:dyDescent="0.25">
      <c r="A3422" t="s">
        <v>6106</v>
      </c>
      <c r="B3422" t="s">
        <v>6107</v>
      </c>
      <c r="C3422" t="str">
        <f>Tabla4[[#This Row],[NIT]]</f>
        <v>14162003470014</v>
      </c>
      <c r="D3422">
        <f t="shared" si="127"/>
        <v>14</v>
      </c>
      <c r="E3422" t="str">
        <f t="shared" si="128"/>
        <v>NIT</v>
      </c>
    </row>
    <row r="3423" spans="1:5" x14ac:dyDescent="0.25">
      <c r="A3423" t="s">
        <v>6108</v>
      </c>
      <c r="B3423" t="s">
        <v>6109</v>
      </c>
      <c r="C3423" t="str">
        <f>Tabla4[[#This Row],[NIT]]</f>
        <v>06141001001021</v>
      </c>
      <c r="D3423">
        <f t="shared" si="127"/>
        <v>14</v>
      </c>
      <c r="E3423" t="str">
        <f t="shared" si="128"/>
        <v>NIT</v>
      </c>
    </row>
    <row r="3424" spans="1:5" x14ac:dyDescent="0.25">
      <c r="A3424" t="s">
        <v>6110</v>
      </c>
      <c r="B3424" t="s">
        <v>6111</v>
      </c>
      <c r="C3424" t="str">
        <f>Tabla4[[#This Row],[NIT]]</f>
        <v>06140705901021</v>
      </c>
      <c r="D3424">
        <f t="shared" si="127"/>
        <v>14</v>
      </c>
      <c r="E3424" t="str">
        <f t="shared" si="128"/>
        <v>NIT</v>
      </c>
    </row>
    <row r="3425" spans="1:5" x14ac:dyDescent="0.25">
      <c r="A3425" t="s">
        <v>6112</v>
      </c>
      <c r="B3425" t="s">
        <v>6113</v>
      </c>
      <c r="C3425" t="str">
        <f>Tabla4[[#This Row],[NIT]]</f>
        <v>06143008860025</v>
      </c>
      <c r="D3425">
        <f t="shared" si="127"/>
        <v>14</v>
      </c>
      <c r="E3425" t="str">
        <f t="shared" si="128"/>
        <v>NIT</v>
      </c>
    </row>
    <row r="3426" spans="1:5" x14ac:dyDescent="0.25">
      <c r="A3426" t="s">
        <v>6114</v>
      </c>
      <c r="B3426" t="s">
        <v>6115</v>
      </c>
      <c r="C3426" t="str">
        <f>Tabla4[[#This Row],[NIT]]</f>
        <v>06142505820020</v>
      </c>
      <c r="D3426">
        <f t="shared" si="127"/>
        <v>14</v>
      </c>
      <c r="E3426" t="str">
        <f t="shared" si="128"/>
        <v>NIT</v>
      </c>
    </row>
    <row r="3427" spans="1:5" x14ac:dyDescent="0.25">
      <c r="A3427" t="s">
        <v>6116</v>
      </c>
      <c r="B3427" t="s">
        <v>6117</v>
      </c>
      <c r="C3427" t="str">
        <f>Tabla4[[#This Row],[NIT]]</f>
        <v>06141207881060</v>
      </c>
      <c r="D3427">
        <f t="shared" si="127"/>
        <v>14</v>
      </c>
      <c r="E3427" t="str">
        <f t="shared" si="128"/>
        <v>NIT</v>
      </c>
    </row>
    <row r="3428" spans="1:5" x14ac:dyDescent="0.25">
      <c r="A3428" t="s">
        <v>6118</v>
      </c>
      <c r="B3428" t="s">
        <v>6119</v>
      </c>
      <c r="C3428" t="str">
        <f>Tabla4[[#This Row],[NIT]]</f>
        <v>06142301860026</v>
      </c>
      <c r="D3428">
        <f t="shared" si="127"/>
        <v>14</v>
      </c>
      <c r="E3428" t="str">
        <f t="shared" si="128"/>
        <v>NIT</v>
      </c>
    </row>
    <row r="3429" spans="1:5" x14ac:dyDescent="0.25">
      <c r="A3429" t="s">
        <v>6120</v>
      </c>
      <c r="B3429" t="s">
        <v>6121</v>
      </c>
      <c r="C3429" t="str">
        <f>Tabla4[[#This Row],[NIT]]</f>
        <v>94500204730140</v>
      </c>
      <c r="D3429">
        <f t="shared" si="127"/>
        <v>14</v>
      </c>
      <c r="E3429" t="str">
        <f t="shared" si="128"/>
        <v>NIT</v>
      </c>
    </row>
    <row r="3430" spans="1:5" x14ac:dyDescent="0.25">
      <c r="A3430" t="s">
        <v>6122</v>
      </c>
      <c r="B3430" t="s">
        <v>6123</v>
      </c>
      <c r="C3430" t="str">
        <f>Tabla4[[#This Row],[NIT]]</f>
        <v>06142509891029</v>
      </c>
      <c r="D3430">
        <f t="shared" si="127"/>
        <v>14</v>
      </c>
      <c r="E3430" t="str">
        <f t="shared" si="128"/>
        <v>NIT</v>
      </c>
    </row>
    <row r="3431" spans="1:5" x14ac:dyDescent="0.25">
      <c r="A3431" t="s">
        <v>6124</v>
      </c>
      <c r="B3431" t="s">
        <v>6125</v>
      </c>
      <c r="C3431" t="str">
        <f>Tabla4[[#This Row],[NIT]]</f>
        <v>06142804830022</v>
      </c>
      <c r="D3431">
        <f t="shared" si="127"/>
        <v>14</v>
      </c>
      <c r="E3431" t="str">
        <f t="shared" si="128"/>
        <v>NIT</v>
      </c>
    </row>
    <row r="3432" spans="1:5" x14ac:dyDescent="0.25">
      <c r="A3432" t="s">
        <v>6126</v>
      </c>
      <c r="B3432" t="s">
        <v>6127</v>
      </c>
      <c r="C3432" t="str">
        <f>Tabla4[[#This Row],[NIT]]</f>
        <v>06140808051026</v>
      </c>
      <c r="D3432">
        <f t="shared" si="127"/>
        <v>14</v>
      </c>
      <c r="E3432" t="str">
        <f t="shared" si="128"/>
        <v>NIT</v>
      </c>
    </row>
    <row r="3433" spans="1:5" x14ac:dyDescent="0.25">
      <c r="A3433" t="s">
        <v>6128</v>
      </c>
      <c r="B3433" t="s">
        <v>6129</v>
      </c>
      <c r="C3433" t="str">
        <f>Tabla4[[#This Row],[NIT]]</f>
        <v>06140406001014</v>
      </c>
      <c r="D3433">
        <f t="shared" si="127"/>
        <v>14</v>
      </c>
      <c r="E3433" t="str">
        <f t="shared" si="128"/>
        <v>NIT</v>
      </c>
    </row>
    <row r="3434" spans="1:5" x14ac:dyDescent="0.25">
      <c r="A3434" t="s">
        <v>6130</v>
      </c>
      <c r="B3434" t="s">
        <v>6131</v>
      </c>
      <c r="C3434" t="str">
        <f>Tabla4[[#This Row],[NIT]]</f>
        <v>06140301081039</v>
      </c>
      <c r="D3434">
        <f t="shared" si="127"/>
        <v>14</v>
      </c>
      <c r="E3434" t="str">
        <f t="shared" si="128"/>
        <v>NIT</v>
      </c>
    </row>
    <row r="3435" spans="1:5" x14ac:dyDescent="0.25">
      <c r="A3435" t="s">
        <v>6132</v>
      </c>
      <c r="B3435" t="s">
        <v>6133</v>
      </c>
      <c r="C3435" t="str">
        <f>Tabla4[[#This Row],[NIT]]</f>
        <v>06141601800012</v>
      </c>
      <c r="D3435">
        <f t="shared" si="127"/>
        <v>14</v>
      </c>
      <c r="E3435" t="str">
        <f t="shared" si="128"/>
        <v>NIT</v>
      </c>
    </row>
    <row r="3436" spans="1:5" x14ac:dyDescent="0.25">
      <c r="A3436" t="s">
        <v>6134</v>
      </c>
      <c r="B3436" t="s">
        <v>6135</v>
      </c>
      <c r="C3436" t="str">
        <f>Tabla4[[#This Row],[NIT]]</f>
        <v>06141010051015</v>
      </c>
      <c r="D3436">
        <f t="shared" ref="D3436:D3499" si="129">LEN(C3436)</f>
        <v>14</v>
      </c>
      <c r="E3436" t="str">
        <f t="shared" si="128"/>
        <v>NIT</v>
      </c>
    </row>
    <row r="3437" spans="1:5" x14ac:dyDescent="0.25">
      <c r="A3437" t="s">
        <v>3529</v>
      </c>
      <c r="B3437" t="s">
        <v>6136</v>
      </c>
      <c r="C3437" t="str">
        <f>Tabla4[[#This Row],[NIT]]</f>
        <v>02102701001014</v>
      </c>
      <c r="D3437">
        <f t="shared" si="129"/>
        <v>14</v>
      </c>
      <c r="E3437" t="str">
        <f t="shared" ref="E3437:E3500" si="130">IF(D3437=14,"NIT",IF(D3437=9,"DUI"," "))</f>
        <v>NIT</v>
      </c>
    </row>
    <row r="3438" spans="1:5" x14ac:dyDescent="0.25">
      <c r="A3438" t="s">
        <v>6137</v>
      </c>
      <c r="B3438" t="s">
        <v>6138</v>
      </c>
      <c r="C3438" t="str">
        <f>Tabla4[[#This Row],[NIT]]</f>
        <v>06142203991097</v>
      </c>
      <c r="D3438">
        <f t="shared" si="129"/>
        <v>14</v>
      </c>
      <c r="E3438" t="str">
        <f t="shared" si="130"/>
        <v>NIT</v>
      </c>
    </row>
    <row r="3439" spans="1:5" x14ac:dyDescent="0.25">
      <c r="A3439" t="s">
        <v>6139</v>
      </c>
      <c r="B3439" t="s">
        <v>6140</v>
      </c>
      <c r="C3439" t="str">
        <f>Tabla4[[#This Row],[NIT]]</f>
        <v>06142708850017</v>
      </c>
      <c r="D3439">
        <f t="shared" si="129"/>
        <v>14</v>
      </c>
      <c r="E3439" t="str">
        <f t="shared" si="130"/>
        <v>NIT</v>
      </c>
    </row>
    <row r="3440" spans="1:5" x14ac:dyDescent="0.25">
      <c r="A3440" t="s">
        <v>2853</v>
      </c>
      <c r="B3440" t="s">
        <v>6141</v>
      </c>
      <c r="C3440" t="str">
        <f>Tabla4[[#This Row],[NIT]]</f>
        <v>06142009850030</v>
      </c>
      <c r="D3440">
        <f t="shared" si="129"/>
        <v>14</v>
      </c>
      <c r="E3440" t="str">
        <f t="shared" si="130"/>
        <v>NIT</v>
      </c>
    </row>
    <row r="3441" spans="1:5" x14ac:dyDescent="0.25">
      <c r="A3441" t="s">
        <v>6142</v>
      </c>
      <c r="B3441" t="s">
        <v>6143</v>
      </c>
      <c r="C3441" t="str">
        <f>Tabla4[[#This Row],[NIT]]</f>
        <v>06143108041029</v>
      </c>
      <c r="D3441">
        <f t="shared" si="129"/>
        <v>14</v>
      </c>
      <c r="E3441" t="str">
        <f t="shared" si="130"/>
        <v>NIT</v>
      </c>
    </row>
    <row r="3442" spans="1:5" x14ac:dyDescent="0.25">
      <c r="A3442" t="s">
        <v>6144</v>
      </c>
      <c r="B3442" t="s">
        <v>6145</v>
      </c>
      <c r="C3442" t="str">
        <f>Tabla4[[#This Row],[NIT]]</f>
        <v>06142908800034</v>
      </c>
      <c r="D3442">
        <f t="shared" si="129"/>
        <v>14</v>
      </c>
      <c r="E3442" t="str">
        <f t="shared" si="130"/>
        <v>NIT</v>
      </c>
    </row>
    <row r="3443" spans="1:5" x14ac:dyDescent="0.25">
      <c r="A3443" t="s">
        <v>6146</v>
      </c>
      <c r="B3443" t="s">
        <v>6147</v>
      </c>
      <c r="C3443" t="str">
        <f>Tabla4[[#This Row],[NIT]]</f>
        <v>06142305600011</v>
      </c>
      <c r="D3443">
        <f t="shared" si="129"/>
        <v>14</v>
      </c>
      <c r="E3443" t="str">
        <f t="shared" si="130"/>
        <v>NIT</v>
      </c>
    </row>
    <row r="3444" spans="1:5" x14ac:dyDescent="0.25">
      <c r="A3444" t="s">
        <v>6148</v>
      </c>
      <c r="B3444" t="s">
        <v>6149</v>
      </c>
      <c r="C3444" t="str">
        <f>Tabla4[[#This Row],[NIT]]</f>
        <v>06143105820014</v>
      </c>
      <c r="D3444">
        <f t="shared" si="129"/>
        <v>14</v>
      </c>
      <c r="E3444" t="str">
        <f t="shared" si="130"/>
        <v>NIT</v>
      </c>
    </row>
    <row r="3445" spans="1:5" x14ac:dyDescent="0.25">
      <c r="A3445" t="s">
        <v>6150</v>
      </c>
      <c r="B3445" t="s">
        <v>6151</v>
      </c>
      <c r="C3445" t="str">
        <f>Tabla4[[#This Row],[NIT]]</f>
        <v>06140311981062</v>
      </c>
      <c r="D3445">
        <f t="shared" si="129"/>
        <v>14</v>
      </c>
      <c r="E3445" t="str">
        <f t="shared" si="130"/>
        <v>NIT</v>
      </c>
    </row>
    <row r="3446" spans="1:5" x14ac:dyDescent="0.25">
      <c r="A3446" t="s">
        <v>6152</v>
      </c>
      <c r="B3446" t="s">
        <v>6153</v>
      </c>
      <c r="C3446" t="str">
        <f>Tabla4[[#This Row],[NIT]]</f>
        <v>06143001790029</v>
      </c>
      <c r="D3446">
        <f t="shared" si="129"/>
        <v>14</v>
      </c>
      <c r="E3446" t="str">
        <f t="shared" si="130"/>
        <v>NIT</v>
      </c>
    </row>
    <row r="3447" spans="1:5" x14ac:dyDescent="0.25">
      <c r="A3447" t="s">
        <v>6154</v>
      </c>
      <c r="B3447" t="s">
        <v>6155</v>
      </c>
      <c r="C3447" t="str">
        <f>Tabla4[[#This Row],[NIT]]</f>
        <v>06142608081012</v>
      </c>
      <c r="D3447">
        <f t="shared" si="129"/>
        <v>14</v>
      </c>
      <c r="E3447" t="str">
        <f t="shared" si="130"/>
        <v>NIT</v>
      </c>
    </row>
    <row r="3448" spans="1:5" x14ac:dyDescent="0.25">
      <c r="A3448" t="s">
        <v>6156</v>
      </c>
      <c r="B3448" t="s">
        <v>6157</v>
      </c>
      <c r="C3448" t="str">
        <f>Tabla4[[#This Row],[NIT]]</f>
        <v>06140805091043</v>
      </c>
      <c r="D3448">
        <f t="shared" si="129"/>
        <v>14</v>
      </c>
      <c r="E3448" t="str">
        <f t="shared" si="130"/>
        <v>NIT</v>
      </c>
    </row>
    <row r="3449" spans="1:5" x14ac:dyDescent="0.25">
      <c r="A3449" t="s">
        <v>6158</v>
      </c>
      <c r="B3449" t="s">
        <v>6159</v>
      </c>
      <c r="C3449" t="str">
        <f>Tabla4[[#This Row],[NIT]]</f>
        <v>06142012840014</v>
      </c>
      <c r="D3449">
        <f t="shared" si="129"/>
        <v>14</v>
      </c>
      <c r="E3449" t="str">
        <f t="shared" si="130"/>
        <v>NIT</v>
      </c>
    </row>
    <row r="3450" spans="1:5" x14ac:dyDescent="0.25">
      <c r="A3450" t="s">
        <v>6160</v>
      </c>
      <c r="B3450" t="s">
        <v>6161</v>
      </c>
      <c r="C3450" t="str">
        <f>Tabla4[[#This Row],[NIT]]</f>
        <v>06141101971028</v>
      </c>
      <c r="D3450">
        <f t="shared" si="129"/>
        <v>14</v>
      </c>
      <c r="E3450" t="str">
        <f t="shared" si="130"/>
        <v>NIT</v>
      </c>
    </row>
    <row r="3451" spans="1:5" x14ac:dyDescent="0.25">
      <c r="A3451" t="s">
        <v>6162</v>
      </c>
      <c r="B3451" t="s">
        <v>6163</v>
      </c>
      <c r="C3451" t="str">
        <f>Tabla4[[#This Row],[NIT]]</f>
        <v>06140701981055</v>
      </c>
      <c r="D3451">
        <f t="shared" si="129"/>
        <v>14</v>
      </c>
      <c r="E3451" t="str">
        <f t="shared" si="130"/>
        <v>NIT</v>
      </c>
    </row>
    <row r="3452" spans="1:5" x14ac:dyDescent="0.25">
      <c r="A3452" t="s">
        <v>6164</v>
      </c>
      <c r="B3452" t="s">
        <v>6165</v>
      </c>
      <c r="C3452" t="str">
        <f>Tabla4[[#This Row],[NIT]]</f>
        <v>06142106041017</v>
      </c>
      <c r="D3452">
        <f t="shared" si="129"/>
        <v>14</v>
      </c>
      <c r="E3452" t="str">
        <f t="shared" si="130"/>
        <v>NIT</v>
      </c>
    </row>
    <row r="3453" spans="1:5" x14ac:dyDescent="0.25">
      <c r="A3453" t="s">
        <v>6166</v>
      </c>
      <c r="B3453" t="s">
        <v>6167</v>
      </c>
      <c r="C3453" t="str">
        <f>Tabla4[[#This Row],[NIT]]</f>
        <v>06140106941015</v>
      </c>
      <c r="D3453">
        <f t="shared" si="129"/>
        <v>14</v>
      </c>
      <c r="E3453" t="str">
        <f t="shared" si="130"/>
        <v>NIT</v>
      </c>
    </row>
    <row r="3454" spans="1:5" x14ac:dyDescent="0.25">
      <c r="A3454" t="s">
        <v>6168</v>
      </c>
      <c r="B3454" t="s">
        <v>6169</v>
      </c>
      <c r="C3454" t="str">
        <f>Tabla4[[#This Row],[NIT]]</f>
        <v>06142508081066</v>
      </c>
      <c r="D3454">
        <f t="shared" si="129"/>
        <v>14</v>
      </c>
      <c r="E3454" t="str">
        <f t="shared" si="130"/>
        <v>NIT</v>
      </c>
    </row>
    <row r="3455" spans="1:5" x14ac:dyDescent="0.25">
      <c r="A3455" t="s">
        <v>6170</v>
      </c>
      <c r="B3455" t="s">
        <v>6171</v>
      </c>
      <c r="C3455" t="str">
        <f>Tabla4[[#This Row],[NIT]]</f>
        <v>06141302091050</v>
      </c>
      <c r="D3455">
        <f t="shared" si="129"/>
        <v>14</v>
      </c>
      <c r="E3455" t="str">
        <f t="shared" si="130"/>
        <v>NIT</v>
      </c>
    </row>
    <row r="3456" spans="1:5" x14ac:dyDescent="0.25">
      <c r="A3456" t="s">
        <v>6172</v>
      </c>
      <c r="B3456" t="s">
        <v>6173</v>
      </c>
      <c r="C3456" t="str">
        <f>Tabla4[[#This Row],[NIT]]</f>
        <v>05110506971010</v>
      </c>
      <c r="D3456">
        <f t="shared" si="129"/>
        <v>14</v>
      </c>
      <c r="E3456" t="str">
        <f t="shared" si="130"/>
        <v>NIT</v>
      </c>
    </row>
    <row r="3457" spans="1:5" x14ac:dyDescent="0.25">
      <c r="A3457" t="s">
        <v>6174</v>
      </c>
      <c r="B3457" t="s">
        <v>6175</v>
      </c>
      <c r="C3457" t="str">
        <f>Tabla4[[#This Row],[NIT]]</f>
        <v>06141708720019</v>
      </c>
      <c r="D3457">
        <f t="shared" si="129"/>
        <v>14</v>
      </c>
      <c r="E3457" t="str">
        <f t="shared" si="130"/>
        <v>NIT</v>
      </c>
    </row>
    <row r="3458" spans="1:5" x14ac:dyDescent="0.25">
      <c r="A3458" t="s">
        <v>6176</v>
      </c>
      <c r="B3458" t="s">
        <v>6177</v>
      </c>
      <c r="C3458" t="str">
        <f>Tabla4[[#This Row],[NIT]]</f>
        <v>06141709911010</v>
      </c>
      <c r="D3458">
        <f t="shared" si="129"/>
        <v>14</v>
      </c>
      <c r="E3458" t="str">
        <f t="shared" si="130"/>
        <v>NIT</v>
      </c>
    </row>
    <row r="3459" spans="1:5" x14ac:dyDescent="0.25">
      <c r="A3459" t="s">
        <v>6178</v>
      </c>
      <c r="B3459" t="s">
        <v>6179</v>
      </c>
      <c r="C3459" t="str">
        <f>Tabla4[[#This Row],[NIT]]</f>
        <v>02102002510033</v>
      </c>
      <c r="D3459">
        <f t="shared" si="129"/>
        <v>14</v>
      </c>
      <c r="E3459" t="str">
        <f t="shared" si="130"/>
        <v>NIT</v>
      </c>
    </row>
    <row r="3460" spans="1:5" x14ac:dyDescent="0.25">
      <c r="A3460" t="s">
        <v>6180</v>
      </c>
      <c r="B3460" t="s">
        <v>6181</v>
      </c>
      <c r="C3460" t="str">
        <f>Tabla4[[#This Row],[NIT]]</f>
        <v>11231701490014</v>
      </c>
      <c r="D3460">
        <f t="shared" si="129"/>
        <v>14</v>
      </c>
      <c r="E3460" t="str">
        <f t="shared" si="130"/>
        <v>NIT</v>
      </c>
    </row>
    <row r="3461" spans="1:5" x14ac:dyDescent="0.25">
      <c r="A3461" t="s">
        <v>46</v>
      </c>
      <c r="B3461" t="s">
        <v>6182</v>
      </c>
      <c r="C3461" t="str">
        <f>Tabla4[[#This Row],[NIT]]</f>
        <v>06142506941050</v>
      </c>
      <c r="D3461">
        <f t="shared" si="129"/>
        <v>14</v>
      </c>
      <c r="E3461" t="str">
        <f t="shared" si="130"/>
        <v>NIT</v>
      </c>
    </row>
    <row r="3462" spans="1:5" x14ac:dyDescent="0.25">
      <c r="A3462" t="s">
        <v>6183</v>
      </c>
      <c r="B3462" t="s">
        <v>6184</v>
      </c>
      <c r="C3462" t="str">
        <f>Tabla4[[#This Row],[NIT]]</f>
        <v>06141606770022</v>
      </c>
      <c r="D3462">
        <f t="shared" si="129"/>
        <v>14</v>
      </c>
      <c r="E3462" t="str">
        <f t="shared" si="130"/>
        <v>NIT</v>
      </c>
    </row>
    <row r="3463" spans="1:5" x14ac:dyDescent="0.25">
      <c r="A3463" t="s">
        <v>6185</v>
      </c>
      <c r="B3463" t="s">
        <v>6186</v>
      </c>
      <c r="C3463" t="str">
        <f>Tabla4[[#This Row],[NIT]]</f>
        <v>06141501590019</v>
      </c>
      <c r="D3463">
        <f t="shared" si="129"/>
        <v>14</v>
      </c>
      <c r="E3463" t="str">
        <f t="shared" si="130"/>
        <v>NIT</v>
      </c>
    </row>
    <row r="3464" spans="1:5" x14ac:dyDescent="0.25">
      <c r="A3464" t="s">
        <v>6187</v>
      </c>
      <c r="B3464" t="s">
        <v>6188</v>
      </c>
      <c r="C3464" t="str">
        <f>Tabla4[[#This Row],[NIT]]</f>
        <v>06140109780014</v>
      </c>
      <c r="D3464">
        <f t="shared" si="129"/>
        <v>14</v>
      </c>
      <c r="E3464" t="str">
        <f t="shared" si="130"/>
        <v>NIT</v>
      </c>
    </row>
    <row r="3465" spans="1:5" x14ac:dyDescent="0.25">
      <c r="A3465" t="s">
        <v>6189</v>
      </c>
      <c r="B3465" t="s">
        <v>6190</v>
      </c>
      <c r="C3465" t="str">
        <f>Tabla4[[#This Row],[NIT]]</f>
        <v>07130301701019</v>
      </c>
      <c r="D3465">
        <f t="shared" si="129"/>
        <v>14</v>
      </c>
      <c r="E3465" t="str">
        <f t="shared" si="130"/>
        <v>NIT</v>
      </c>
    </row>
    <row r="3466" spans="1:5" x14ac:dyDescent="0.25">
      <c r="A3466" t="s">
        <v>6191</v>
      </c>
      <c r="B3466" t="s">
        <v>6192</v>
      </c>
      <c r="C3466" t="str">
        <f>Tabla4[[#This Row],[NIT]]</f>
        <v>06141602951035</v>
      </c>
      <c r="D3466">
        <f t="shared" si="129"/>
        <v>14</v>
      </c>
      <c r="E3466" t="str">
        <f t="shared" si="130"/>
        <v>NIT</v>
      </c>
    </row>
    <row r="3467" spans="1:5" x14ac:dyDescent="0.25">
      <c r="A3467" t="s">
        <v>6193</v>
      </c>
      <c r="B3467" t="s">
        <v>6194</v>
      </c>
      <c r="C3467" t="str">
        <f>Tabla4[[#This Row],[NIT]]</f>
        <v>02072706011011</v>
      </c>
      <c r="D3467">
        <f t="shared" si="129"/>
        <v>14</v>
      </c>
      <c r="E3467" t="str">
        <f t="shared" si="130"/>
        <v>NIT</v>
      </c>
    </row>
    <row r="3468" spans="1:5" x14ac:dyDescent="0.25">
      <c r="A3468" t="s">
        <v>6195</v>
      </c>
      <c r="B3468" t="s">
        <v>6196</v>
      </c>
      <c r="C3468" t="str">
        <f>Tabla4[[#This Row],[NIT]]</f>
        <v>06142209931010</v>
      </c>
      <c r="D3468">
        <f t="shared" si="129"/>
        <v>14</v>
      </c>
      <c r="E3468" t="str">
        <f t="shared" si="130"/>
        <v>NIT</v>
      </c>
    </row>
    <row r="3469" spans="1:5" x14ac:dyDescent="0.25">
      <c r="A3469" t="s">
        <v>6197</v>
      </c>
      <c r="B3469" t="s">
        <v>6198</v>
      </c>
      <c r="C3469" t="str">
        <f>Tabla4[[#This Row],[NIT]]</f>
        <v>06140506971029</v>
      </c>
      <c r="D3469">
        <f t="shared" si="129"/>
        <v>14</v>
      </c>
      <c r="E3469" t="str">
        <f t="shared" si="130"/>
        <v>NIT</v>
      </c>
    </row>
    <row r="3470" spans="1:5" x14ac:dyDescent="0.25">
      <c r="A3470" t="s">
        <v>6199</v>
      </c>
      <c r="B3470" t="s">
        <v>6200</v>
      </c>
      <c r="C3470" t="str">
        <f>Tabla4[[#This Row],[NIT]]</f>
        <v>06142806061019</v>
      </c>
      <c r="D3470">
        <f t="shared" si="129"/>
        <v>14</v>
      </c>
      <c r="E3470" t="str">
        <f t="shared" si="130"/>
        <v>NIT</v>
      </c>
    </row>
    <row r="3471" spans="1:5" x14ac:dyDescent="0.25">
      <c r="A3471" t="s">
        <v>6201</v>
      </c>
      <c r="B3471" t="s">
        <v>6202</v>
      </c>
      <c r="C3471" t="str">
        <f>Tabla4[[#This Row],[NIT]]</f>
        <v>06140402041046</v>
      </c>
      <c r="D3471">
        <f t="shared" si="129"/>
        <v>14</v>
      </c>
      <c r="E3471" t="str">
        <f t="shared" si="130"/>
        <v>NIT</v>
      </c>
    </row>
    <row r="3472" spans="1:5" x14ac:dyDescent="0.25">
      <c r="A3472" t="s">
        <v>6203</v>
      </c>
      <c r="B3472" t="s">
        <v>6204</v>
      </c>
      <c r="C3472" t="str">
        <f>Tabla4[[#This Row],[NIT]]</f>
        <v>06140702921030</v>
      </c>
      <c r="D3472">
        <f t="shared" si="129"/>
        <v>14</v>
      </c>
      <c r="E3472" t="str">
        <f t="shared" si="130"/>
        <v>NIT</v>
      </c>
    </row>
    <row r="3473" spans="1:5" x14ac:dyDescent="0.25">
      <c r="A3473" t="s">
        <v>6205</v>
      </c>
      <c r="B3473" t="s">
        <v>6206</v>
      </c>
      <c r="C3473" t="str">
        <f>Tabla4[[#This Row],[NIT]]</f>
        <v>06140709670013</v>
      </c>
      <c r="D3473">
        <f t="shared" si="129"/>
        <v>14</v>
      </c>
      <c r="E3473" t="str">
        <f t="shared" si="130"/>
        <v>NIT</v>
      </c>
    </row>
    <row r="3474" spans="1:5" x14ac:dyDescent="0.25">
      <c r="A3474" t="s">
        <v>6207</v>
      </c>
      <c r="B3474" t="s">
        <v>6208</v>
      </c>
      <c r="C3474" t="str">
        <f>Tabla4[[#This Row],[NIT]]</f>
        <v>06141809951019</v>
      </c>
      <c r="D3474">
        <f t="shared" si="129"/>
        <v>14</v>
      </c>
      <c r="E3474" t="str">
        <f t="shared" si="130"/>
        <v>NIT</v>
      </c>
    </row>
    <row r="3475" spans="1:5" x14ac:dyDescent="0.25">
      <c r="A3475" t="s">
        <v>6209</v>
      </c>
      <c r="B3475" t="s">
        <v>6210</v>
      </c>
      <c r="C3475" t="str">
        <f>Tabla4[[#This Row],[NIT]]</f>
        <v>06140101650014</v>
      </c>
      <c r="D3475">
        <f t="shared" si="129"/>
        <v>14</v>
      </c>
      <c r="E3475" t="str">
        <f t="shared" si="130"/>
        <v>NIT</v>
      </c>
    </row>
    <row r="3476" spans="1:5" x14ac:dyDescent="0.25">
      <c r="A3476" t="s">
        <v>6211</v>
      </c>
      <c r="B3476" t="s">
        <v>6212</v>
      </c>
      <c r="C3476" t="str">
        <f>Tabla4[[#This Row],[NIT]]</f>
        <v>06141101110031</v>
      </c>
      <c r="D3476">
        <f t="shared" si="129"/>
        <v>14</v>
      </c>
      <c r="E3476" t="str">
        <f t="shared" si="130"/>
        <v>NIT</v>
      </c>
    </row>
    <row r="3477" spans="1:5" x14ac:dyDescent="0.25">
      <c r="A3477" t="s">
        <v>6213</v>
      </c>
      <c r="B3477" t="s">
        <v>6214</v>
      </c>
      <c r="C3477" t="str">
        <f>Tabla4[[#This Row],[NIT]]</f>
        <v>05112610830014</v>
      </c>
      <c r="D3477">
        <f t="shared" si="129"/>
        <v>14</v>
      </c>
      <c r="E3477" t="str">
        <f t="shared" si="130"/>
        <v>NIT</v>
      </c>
    </row>
    <row r="3478" spans="1:5" x14ac:dyDescent="0.25">
      <c r="A3478" t="s">
        <v>6215</v>
      </c>
      <c r="B3478" t="s">
        <v>6216</v>
      </c>
      <c r="C3478" t="str">
        <f>Tabla4[[#This Row],[NIT]]</f>
        <v>06142701041039</v>
      </c>
      <c r="D3478">
        <f t="shared" si="129"/>
        <v>14</v>
      </c>
      <c r="E3478" t="str">
        <f t="shared" si="130"/>
        <v>NIT</v>
      </c>
    </row>
    <row r="3479" spans="1:5" x14ac:dyDescent="0.25">
      <c r="A3479" t="s">
        <v>6217</v>
      </c>
      <c r="B3479" t="s">
        <v>6218</v>
      </c>
      <c r="C3479" t="str">
        <f>Tabla4[[#This Row],[NIT]]</f>
        <v>06142906941067</v>
      </c>
      <c r="D3479">
        <f t="shared" si="129"/>
        <v>14</v>
      </c>
      <c r="E3479" t="str">
        <f t="shared" si="130"/>
        <v>NIT</v>
      </c>
    </row>
    <row r="3480" spans="1:5" x14ac:dyDescent="0.25">
      <c r="A3480" t="s">
        <v>6219</v>
      </c>
      <c r="B3480" t="s">
        <v>6220</v>
      </c>
      <c r="C3480" t="str">
        <f>Tabla4[[#This Row],[NIT]]</f>
        <v>12152605600011</v>
      </c>
      <c r="D3480">
        <f t="shared" si="129"/>
        <v>14</v>
      </c>
      <c r="E3480" t="str">
        <f t="shared" si="130"/>
        <v>NIT</v>
      </c>
    </row>
    <row r="3481" spans="1:5" x14ac:dyDescent="0.25">
      <c r="A3481" t="s">
        <v>6221</v>
      </c>
      <c r="B3481" t="s">
        <v>6222</v>
      </c>
      <c r="C3481" t="str">
        <f>Tabla4[[#This Row],[NIT]]</f>
        <v>08212603540034</v>
      </c>
      <c r="D3481">
        <f t="shared" si="129"/>
        <v>14</v>
      </c>
      <c r="E3481" t="str">
        <f t="shared" si="130"/>
        <v>NIT</v>
      </c>
    </row>
    <row r="3482" spans="1:5" x14ac:dyDescent="0.25">
      <c r="A3482" t="s">
        <v>6223</v>
      </c>
      <c r="B3482" t="s">
        <v>6224</v>
      </c>
      <c r="C3482" t="str">
        <f>Tabla4[[#This Row],[NIT]]</f>
        <v>14080506360015</v>
      </c>
      <c r="D3482">
        <f t="shared" si="129"/>
        <v>14</v>
      </c>
      <c r="E3482" t="str">
        <f t="shared" si="130"/>
        <v>NIT</v>
      </c>
    </row>
    <row r="3483" spans="1:5" x14ac:dyDescent="0.25">
      <c r="A3483" t="s">
        <v>2132</v>
      </c>
      <c r="B3483" t="s">
        <v>6225</v>
      </c>
      <c r="C3483" t="str">
        <f>Tabla4[[#This Row],[NIT]]</f>
        <v>12170410721021</v>
      </c>
      <c r="D3483">
        <f t="shared" si="129"/>
        <v>14</v>
      </c>
      <c r="E3483" t="str">
        <f t="shared" si="130"/>
        <v>NIT</v>
      </c>
    </row>
    <row r="3484" spans="1:5" x14ac:dyDescent="0.25">
      <c r="A3484" t="s">
        <v>6226</v>
      </c>
      <c r="B3484" t="s">
        <v>6227</v>
      </c>
      <c r="C3484" t="str">
        <f>Tabla4[[#This Row],[NIT]]</f>
        <v>14162510821010</v>
      </c>
      <c r="D3484">
        <f t="shared" si="129"/>
        <v>14</v>
      </c>
      <c r="E3484" t="str">
        <f t="shared" si="130"/>
        <v>NIT</v>
      </c>
    </row>
    <row r="3485" spans="1:5" x14ac:dyDescent="0.25">
      <c r="A3485" t="s">
        <v>6228</v>
      </c>
      <c r="B3485" t="s">
        <v>6229</v>
      </c>
      <c r="C3485" t="str">
        <f>Tabla4[[#This Row],[NIT]]</f>
        <v>06142401941011</v>
      </c>
      <c r="D3485">
        <f t="shared" si="129"/>
        <v>14</v>
      </c>
      <c r="E3485" t="str">
        <f t="shared" si="130"/>
        <v>NIT</v>
      </c>
    </row>
    <row r="3486" spans="1:5" x14ac:dyDescent="0.25">
      <c r="A3486" t="s">
        <v>6230</v>
      </c>
      <c r="B3486" t="s">
        <v>6231</v>
      </c>
      <c r="C3486" t="str">
        <f>Tabla4[[#This Row],[NIT]]</f>
        <v>01080907751039</v>
      </c>
      <c r="D3486">
        <f t="shared" si="129"/>
        <v>14</v>
      </c>
      <c r="E3486" t="str">
        <f t="shared" si="130"/>
        <v>NIT</v>
      </c>
    </row>
    <row r="3487" spans="1:5" x14ac:dyDescent="0.25">
      <c r="A3487" t="s">
        <v>6232</v>
      </c>
      <c r="B3487" t="s">
        <v>6233</v>
      </c>
      <c r="C3487" t="str">
        <f>Tabla4[[#This Row],[NIT]]</f>
        <v>06142110081031</v>
      </c>
      <c r="D3487">
        <f t="shared" si="129"/>
        <v>14</v>
      </c>
      <c r="E3487" t="str">
        <f t="shared" si="130"/>
        <v>NIT</v>
      </c>
    </row>
    <row r="3488" spans="1:5" x14ac:dyDescent="0.25">
      <c r="A3488" t="s">
        <v>6234</v>
      </c>
      <c r="B3488" t="s">
        <v>6235</v>
      </c>
      <c r="C3488" t="str">
        <f>Tabla4[[#This Row],[NIT]]</f>
        <v>06141204941062</v>
      </c>
      <c r="D3488">
        <f t="shared" si="129"/>
        <v>14</v>
      </c>
      <c r="E3488" t="str">
        <f t="shared" si="130"/>
        <v>NIT</v>
      </c>
    </row>
    <row r="3489" spans="1:5" x14ac:dyDescent="0.25">
      <c r="A3489" t="s">
        <v>6236</v>
      </c>
      <c r="B3489" t="s">
        <v>6237</v>
      </c>
      <c r="C3489" t="str">
        <f>Tabla4[[#This Row],[NIT]]</f>
        <v>12172204981010</v>
      </c>
      <c r="D3489">
        <f t="shared" si="129"/>
        <v>14</v>
      </c>
      <c r="E3489" t="str">
        <f t="shared" si="130"/>
        <v>NIT</v>
      </c>
    </row>
    <row r="3490" spans="1:5" x14ac:dyDescent="0.25">
      <c r="A3490" t="s">
        <v>6238</v>
      </c>
      <c r="B3490" t="s">
        <v>6239</v>
      </c>
      <c r="C3490" t="str">
        <f>Tabla4[[#This Row],[NIT]]</f>
        <v>06140809921032</v>
      </c>
      <c r="D3490">
        <f t="shared" si="129"/>
        <v>14</v>
      </c>
      <c r="E3490" t="str">
        <f t="shared" si="130"/>
        <v>NIT</v>
      </c>
    </row>
    <row r="3491" spans="1:5" x14ac:dyDescent="0.25">
      <c r="A3491" t="s">
        <v>6240</v>
      </c>
      <c r="B3491" t="s">
        <v>6241</v>
      </c>
      <c r="C3491" t="str">
        <f>Tabla4[[#This Row],[NIT]]</f>
        <v>11220608650014</v>
      </c>
      <c r="D3491">
        <f t="shared" si="129"/>
        <v>14</v>
      </c>
      <c r="E3491" t="str">
        <f t="shared" si="130"/>
        <v>NIT</v>
      </c>
    </row>
    <row r="3492" spans="1:5" x14ac:dyDescent="0.25">
      <c r="A3492" t="s">
        <v>6242</v>
      </c>
      <c r="B3492" t="s">
        <v>6243</v>
      </c>
      <c r="C3492" t="str">
        <f>Tabla4[[#This Row],[NIT]]</f>
        <v>06142806971023</v>
      </c>
      <c r="D3492">
        <f t="shared" si="129"/>
        <v>14</v>
      </c>
      <c r="E3492" t="str">
        <f t="shared" si="130"/>
        <v>NIT</v>
      </c>
    </row>
    <row r="3493" spans="1:5" x14ac:dyDescent="0.25">
      <c r="A3493" t="s">
        <v>6244</v>
      </c>
      <c r="B3493" t="s">
        <v>6245</v>
      </c>
      <c r="C3493" t="str">
        <f>Tabla4[[#This Row],[NIT]]</f>
        <v>06140711051080</v>
      </c>
      <c r="D3493">
        <f t="shared" si="129"/>
        <v>14</v>
      </c>
      <c r="E3493" t="str">
        <f t="shared" si="130"/>
        <v>NIT</v>
      </c>
    </row>
    <row r="3494" spans="1:5" x14ac:dyDescent="0.25">
      <c r="A3494" t="s">
        <v>6246</v>
      </c>
      <c r="B3494" t="s">
        <v>6247</v>
      </c>
      <c r="C3494" t="str">
        <f>Tabla4[[#This Row],[NIT]]</f>
        <v>06140302841177</v>
      </c>
      <c r="D3494">
        <f t="shared" si="129"/>
        <v>14</v>
      </c>
      <c r="E3494" t="str">
        <f t="shared" si="130"/>
        <v>NIT</v>
      </c>
    </row>
    <row r="3495" spans="1:5" x14ac:dyDescent="0.25">
      <c r="A3495" t="s">
        <v>6248</v>
      </c>
      <c r="B3495" t="s">
        <v>6249</v>
      </c>
      <c r="C3495" t="str">
        <f>Tabla4[[#This Row],[NIT]]</f>
        <v>06142108061015</v>
      </c>
      <c r="D3495">
        <f t="shared" si="129"/>
        <v>14</v>
      </c>
      <c r="E3495" t="str">
        <f t="shared" si="130"/>
        <v>NIT</v>
      </c>
    </row>
    <row r="3496" spans="1:5" x14ac:dyDescent="0.25">
      <c r="A3496" t="s">
        <v>2911</v>
      </c>
      <c r="B3496" t="s">
        <v>6250</v>
      </c>
      <c r="C3496" t="str">
        <f>Tabla4[[#This Row],[NIT]]</f>
        <v>96151005671012</v>
      </c>
      <c r="D3496">
        <f t="shared" si="129"/>
        <v>14</v>
      </c>
      <c r="E3496" t="str">
        <f t="shared" si="130"/>
        <v>NIT</v>
      </c>
    </row>
    <row r="3497" spans="1:5" x14ac:dyDescent="0.25">
      <c r="A3497" t="s">
        <v>6251</v>
      </c>
      <c r="B3497" t="s">
        <v>6252</v>
      </c>
      <c r="C3497" t="str">
        <f>Tabla4[[#This Row],[NIT]]</f>
        <v>94830907480018</v>
      </c>
      <c r="D3497">
        <f t="shared" si="129"/>
        <v>14</v>
      </c>
      <c r="E3497" t="str">
        <f t="shared" si="130"/>
        <v>NIT</v>
      </c>
    </row>
    <row r="3498" spans="1:5" x14ac:dyDescent="0.25">
      <c r="A3498" t="s">
        <v>6253</v>
      </c>
      <c r="B3498" t="s">
        <v>6254</v>
      </c>
      <c r="C3498" t="str">
        <f>Tabla4[[#This Row],[NIT]]</f>
        <v>08052706560015</v>
      </c>
      <c r="D3498">
        <f t="shared" si="129"/>
        <v>14</v>
      </c>
      <c r="E3498" t="str">
        <f t="shared" si="130"/>
        <v>NIT</v>
      </c>
    </row>
    <row r="3499" spans="1:5" x14ac:dyDescent="0.25">
      <c r="A3499" t="s">
        <v>6255</v>
      </c>
      <c r="B3499" t="s">
        <v>6256</v>
      </c>
      <c r="C3499" t="str">
        <f>Tabla4[[#This Row],[NIT]]</f>
        <v>06141709921040</v>
      </c>
      <c r="D3499">
        <f t="shared" si="129"/>
        <v>14</v>
      </c>
      <c r="E3499" t="str">
        <f t="shared" si="130"/>
        <v>NIT</v>
      </c>
    </row>
    <row r="3500" spans="1:5" x14ac:dyDescent="0.25">
      <c r="A3500" t="s">
        <v>6257</v>
      </c>
      <c r="B3500" t="s">
        <v>6258</v>
      </c>
      <c r="C3500" t="str">
        <f>Tabla4[[#This Row],[NIT]]</f>
        <v>06143001991032</v>
      </c>
      <c r="D3500">
        <f t="shared" ref="D3500:D3563" si="131">LEN(C3500)</f>
        <v>14</v>
      </c>
      <c r="E3500" t="str">
        <f t="shared" si="130"/>
        <v>NIT</v>
      </c>
    </row>
    <row r="3501" spans="1:5" x14ac:dyDescent="0.25">
      <c r="A3501" t="s">
        <v>6259</v>
      </c>
      <c r="B3501" t="s">
        <v>6260</v>
      </c>
      <c r="C3501" t="str">
        <f>Tabla4[[#This Row],[NIT]]</f>
        <v>06140112770036</v>
      </c>
      <c r="D3501">
        <f t="shared" si="131"/>
        <v>14</v>
      </c>
      <c r="E3501" t="str">
        <f t="shared" ref="E3501:E3564" si="132">IF(D3501=14,"NIT",IF(D3501=9,"DUI"," "))</f>
        <v>NIT</v>
      </c>
    </row>
    <row r="3502" spans="1:5" x14ac:dyDescent="0.25">
      <c r="A3502" t="s">
        <v>6261</v>
      </c>
      <c r="B3502" t="s">
        <v>6262</v>
      </c>
      <c r="C3502" t="str">
        <f>Tabla4[[#This Row],[NIT]]</f>
        <v>06143001850014</v>
      </c>
      <c r="D3502">
        <f t="shared" si="131"/>
        <v>14</v>
      </c>
      <c r="E3502" t="str">
        <f t="shared" si="132"/>
        <v>NIT</v>
      </c>
    </row>
    <row r="3503" spans="1:5" x14ac:dyDescent="0.25">
      <c r="A3503" t="s">
        <v>6263</v>
      </c>
      <c r="B3503" t="s">
        <v>6264</v>
      </c>
      <c r="C3503" t="str">
        <f>Tabla4[[#This Row],[NIT]]</f>
        <v>06140807770026</v>
      </c>
      <c r="D3503">
        <f t="shared" si="131"/>
        <v>14</v>
      </c>
      <c r="E3503" t="str">
        <f t="shared" si="132"/>
        <v>NIT</v>
      </c>
    </row>
    <row r="3504" spans="1:5" x14ac:dyDescent="0.25">
      <c r="A3504" t="s">
        <v>6265</v>
      </c>
      <c r="B3504" t="s">
        <v>6266</v>
      </c>
      <c r="C3504" t="str">
        <f>Tabla4[[#This Row],[NIT]]</f>
        <v>06141602001010</v>
      </c>
      <c r="D3504">
        <f t="shared" si="131"/>
        <v>14</v>
      </c>
      <c r="E3504" t="str">
        <f t="shared" si="132"/>
        <v>NIT</v>
      </c>
    </row>
    <row r="3505" spans="1:5" x14ac:dyDescent="0.25">
      <c r="A3505" t="s">
        <v>6267</v>
      </c>
      <c r="B3505" t="s">
        <v>6268</v>
      </c>
      <c r="C3505" t="str">
        <f>Tabla4[[#This Row],[NIT]]</f>
        <v>06140208961029</v>
      </c>
      <c r="D3505">
        <f t="shared" si="131"/>
        <v>14</v>
      </c>
      <c r="E3505" t="str">
        <f t="shared" si="132"/>
        <v>NIT</v>
      </c>
    </row>
    <row r="3506" spans="1:5" x14ac:dyDescent="0.25">
      <c r="A3506" t="s">
        <v>6269</v>
      </c>
      <c r="B3506" t="s">
        <v>6270</v>
      </c>
      <c r="C3506" t="str">
        <f>Tabla4[[#This Row],[NIT]]</f>
        <v>06141012911046</v>
      </c>
      <c r="D3506">
        <f t="shared" si="131"/>
        <v>14</v>
      </c>
      <c r="E3506" t="str">
        <f t="shared" si="132"/>
        <v>NIT</v>
      </c>
    </row>
    <row r="3507" spans="1:5" x14ac:dyDescent="0.25">
      <c r="A3507" t="s">
        <v>6271</v>
      </c>
      <c r="B3507" t="s">
        <v>6272</v>
      </c>
      <c r="C3507" t="str">
        <f>Tabla4[[#This Row],[NIT]]</f>
        <v>06142101911030</v>
      </c>
      <c r="D3507">
        <f t="shared" si="131"/>
        <v>14</v>
      </c>
      <c r="E3507" t="str">
        <f t="shared" si="132"/>
        <v>NIT</v>
      </c>
    </row>
    <row r="3508" spans="1:5" x14ac:dyDescent="0.25">
      <c r="A3508" t="s">
        <v>6273</v>
      </c>
      <c r="B3508" t="s">
        <v>6274</v>
      </c>
      <c r="C3508" t="str">
        <f>Tabla4[[#This Row],[NIT]]</f>
        <v>04050702751014</v>
      </c>
      <c r="D3508">
        <f t="shared" si="131"/>
        <v>14</v>
      </c>
      <c r="E3508" t="str">
        <f t="shared" si="132"/>
        <v>NIT</v>
      </c>
    </row>
    <row r="3509" spans="1:5" x14ac:dyDescent="0.25">
      <c r="A3509" t="s">
        <v>6275</v>
      </c>
      <c r="B3509" t="s">
        <v>6276</v>
      </c>
      <c r="C3509" t="str">
        <f>Tabla4[[#This Row],[NIT]]</f>
        <v>02100901541010</v>
      </c>
      <c r="D3509">
        <f t="shared" si="131"/>
        <v>14</v>
      </c>
      <c r="E3509" t="str">
        <f t="shared" si="132"/>
        <v>NIT</v>
      </c>
    </row>
    <row r="3510" spans="1:5" x14ac:dyDescent="0.25">
      <c r="A3510" t="s">
        <v>6277</v>
      </c>
      <c r="B3510" t="s">
        <v>6278</v>
      </c>
      <c r="C3510" t="str">
        <f>Tabla4[[#This Row],[NIT]]</f>
        <v>04121209681028</v>
      </c>
      <c r="D3510">
        <f t="shared" si="131"/>
        <v>14</v>
      </c>
      <c r="E3510" t="str">
        <f t="shared" si="132"/>
        <v>NIT</v>
      </c>
    </row>
    <row r="3511" spans="1:5" x14ac:dyDescent="0.25">
      <c r="A3511" t="s">
        <v>6279</v>
      </c>
      <c r="B3511" t="s">
        <v>6280</v>
      </c>
      <c r="C3511" t="str">
        <f>Tabla4[[#This Row],[NIT]]</f>
        <v>10031009470015</v>
      </c>
      <c r="D3511">
        <f t="shared" si="131"/>
        <v>14</v>
      </c>
      <c r="E3511" t="str">
        <f t="shared" si="132"/>
        <v>NIT</v>
      </c>
    </row>
    <row r="3512" spans="1:5" x14ac:dyDescent="0.25">
      <c r="A3512" t="s">
        <v>6281</v>
      </c>
      <c r="B3512" t="s">
        <v>6282</v>
      </c>
      <c r="C3512" t="str">
        <f>Tabla4[[#This Row],[NIT]]</f>
        <v>08212508460031</v>
      </c>
      <c r="D3512">
        <f t="shared" si="131"/>
        <v>14</v>
      </c>
      <c r="E3512" t="str">
        <f t="shared" si="132"/>
        <v>NIT</v>
      </c>
    </row>
    <row r="3513" spans="1:5" x14ac:dyDescent="0.25">
      <c r="A3513" t="s">
        <v>6283</v>
      </c>
      <c r="B3513" t="s">
        <v>6284</v>
      </c>
      <c r="C3513" t="str">
        <f>Tabla4[[#This Row],[NIT]]</f>
        <v>08011403460017</v>
      </c>
      <c r="D3513">
        <f t="shared" si="131"/>
        <v>14</v>
      </c>
      <c r="E3513" t="str">
        <f t="shared" si="132"/>
        <v>NIT</v>
      </c>
    </row>
    <row r="3514" spans="1:5" x14ac:dyDescent="0.25">
      <c r="A3514" t="s">
        <v>6285</v>
      </c>
      <c r="B3514" t="s">
        <v>6286</v>
      </c>
      <c r="C3514" t="str">
        <f>Tabla4[[#This Row],[NIT]]</f>
        <v>06142110470011</v>
      </c>
      <c r="D3514">
        <f t="shared" si="131"/>
        <v>14</v>
      </c>
      <c r="E3514" t="str">
        <f t="shared" si="132"/>
        <v>NIT</v>
      </c>
    </row>
    <row r="3515" spans="1:5" x14ac:dyDescent="0.25">
      <c r="A3515" t="s">
        <v>6287</v>
      </c>
      <c r="B3515" t="s">
        <v>6288</v>
      </c>
      <c r="C3515" t="str">
        <f>Tabla4[[#This Row],[NIT]]</f>
        <v>11100401681023</v>
      </c>
      <c r="D3515">
        <f t="shared" si="131"/>
        <v>14</v>
      </c>
      <c r="E3515" t="str">
        <f t="shared" si="132"/>
        <v>NIT</v>
      </c>
    </row>
    <row r="3516" spans="1:5" x14ac:dyDescent="0.25">
      <c r="A3516" t="s">
        <v>268</v>
      </c>
      <c r="B3516" t="s">
        <v>6289</v>
      </c>
      <c r="C3516" t="str">
        <f>Tabla4[[#This Row],[NIT]]</f>
        <v>04280803600019</v>
      </c>
      <c r="D3516">
        <f t="shared" si="131"/>
        <v>14</v>
      </c>
      <c r="E3516" t="str">
        <f t="shared" si="132"/>
        <v>NIT</v>
      </c>
    </row>
    <row r="3517" spans="1:5" x14ac:dyDescent="0.25">
      <c r="A3517" t="s">
        <v>6290</v>
      </c>
      <c r="B3517" t="s">
        <v>6291</v>
      </c>
      <c r="C3517" t="str">
        <f>Tabla4[[#This Row],[NIT]]</f>
        <v>13251812510019</v>
      </c>
      <c r="D3517">
        <f t="shared" si="131"/>
        <v>14</v>
      </c>
      <c r="E3517" t="str">
        <f t="shared" si="132"/>
        <v>NIT</v>
      </c>
    </row>
    <row r="3518" spans="1:5" x14ac:dyDescent="0.25">
      <c r="A3518" t="s">
        <v>6292</v>
      </c>
      <c r="B3518" t="s">
        <v>6293</v>
      </c>
      <c r="C3518" t="str">
        <f>Tabla4[[#This Row],[NIT]]</f>
        <v>06140209710022</v>
      </c>
      <c r="D3518">
        <f t="shared" si="131"/>
        <v>14</v>
      </c>
      <c r="E3518" t="str">
        <f t="shared" si="132"/>
        <v>NIT</v>
      </c>
    </row>
    <row r="3519" spans="1:5" x14ac:dyDescent="0.25">
      <c r="A3519" t="s">
        <v>6294</v>
      </c>
      <c r="B3519" t="s">
        <v>6295</v>
      </c>
      <c r="C3519" t="str">
        <f>Tabla4[[#This Row],[NIT]]</f>
        <v>08051407641020</v>
      </c>
      <c r="D3519">
        <f t="shared" si="131"/>
        <v>14</v>
      </c>
      <c r="E3519" t="str">
        <f t="shared" si="132"/>
        <v>NIT</v>
      </c>
    </row>
    <row r="3520" spans="1:5" x14ac:dyDescent="0.25">
      <c r="A3520" t="s">
        <v>6296</v>
      </c>
      <c r="B3520" t="s">
        <v>6297</v>
      </c>
      <c r="C3520" t="str">
        <f>Tabla4[[#This Row],[NIT]]</f>
        <v>11232301650013</v>
      </c>
      <c r="D3520">
        <f t="shared" si="131"/>
        <v>14</v>
      </c>
      <c r="E3520" t="str">
        <f t="shared" si="132"/>
        <v>NIT</v>
      </c>
    </row>
    <row r="3521" spans="1:5" x14ac:dyDescent="0.25">
      <c r="A3521" t="s">
        <v>6298</v>
      </c>
      <c r="B3521" t="s">
        <v>6299</v>
      </c>
      <c r="C3521" t="str">
        <f>Tabla4[[#This Row],[NIT]]</f>
        <v>04011704630018</v>
      </c>
      <c r="D3521">
        <f t="shared" si="131"/>
        <v>14</v>
      </c>
      <c r="E3521" t="str">
        <f t="shared" si="132"/>
        <v>NIT</v>
      </c>
    </row>
    <row r="3522" spans="1:5" x14ac:dyDescent="0.25">
      <c r="A3522" t="s">
        <v>6300</v>
      </c>
      <c r="B3522" t="s">
        <v>6301</v>
      </c>
      <c r="C3522" t="str">
        <f>Tabla4[[#This Row],[NIT]]</f>
        <v>02071808620013</v>
      </c>
      <c r="D3522">
        <f t="shared" si="131"/>
        <v>14</v>
      </c>
      <c r="E3522" t="str">
        <f t="shared" si="132"/>
        <v>NIT</v>
      </c>
    </row>
    <row r="3523" spans="1:5" x14ac:dyDescent="0.25">
      <c r="A3523" t="s">
        <v>6302</v>
      </c>
      <c r="B3523" t="s">
        <v>6303</v>
      </c>
      <c r="C3523" t="str">
        <f>Tabla4[[#This Row],[NIT]]</f>
        <v>08050209680010</v>
      </c>
      <c r="D3523">
        <f t="shared" si="131"/>
        <v>14</v>
      </c>
      <c r="E3523" t="str">
        <f t="shared" si="132"/>
        <v>NIT</v>
      </c>
    </row>
    <row r="3524" spans="1:5" x14ac:dyDescent="0.25">
      <c r="A3524" t="s">
        <v>6304</v>
      </c>
      <c r="B3524" t="s">
        <v>6305</v>
      </c>
      <c r="C3524" t="str">
        <f>Tabla4[[#This Row],[NIT]]</f>
        <v>06031708540016</v>
      </c>
      <c r="D3524">
        <f t="shared" si="131"/>
        <v>14</v>
      </c>
      <c r="E3524" t="str">
        <f t="shared" si="132"/>
        <v>NIT</v>
      </c>
    </row>
    <row r="3525" spans="1:5" x14ac:dyDescent="0.25">
      <c r="A3525" t="s">
        <v>6306</v>
      </c>
      <c r="B3525" t="s">
        <v>6307</v>
      </c>
      <c r="C3525" t="str">
        <f>Tabla4[[#This Row],[NIT]]</f>
        <v>04040612660019</v>
      </c>
      <c r="D3525">
        <f t="shared" si="131"/>
        <v>14</v>
      </c>
      <c r="E3525" t="str">
        <f t="shared" si="132"/>
        <v>NIT</v>
      </c>
    </row>
    <row r="3526" spans="1:5" x14ac:dyDescent="0.25">
      <c r="A3526" t="s">
        <v>6308</v>
      </c>
      <c r="B3526" t="s">
        <v>6309</v>
      </c>
      <c r="C3526" t="str">
        <f>Tabla4[[#This Row],[NIT]]</f>
        <v>01102412670010</v>
      </c>
      <c r="D3526">
        <f t="shared" si="131"/>
        <v>14</v>
      </c>
      <c r="E3526" t="str">
        <f t="shared" si="132"/>
        <v>NIT</v>
      </c>
    </row>
    <row r="3527" spans="1:5" x14ac:dyDescent="0.25">
      <c r="A3527" t="s">
        <v>6310</v>
      </c>
      <c r="B3527" t="s">
        <v>6311</v>
      </c>
      <c r="C3527" t="str">
        <f>Tabla4[[#This Row],[NIT]]</f>
        <v>09030310691010</v>
      </c>
      <c r="D3527">
        <f t="shared" si="131"/>
        <v>14</v>
      </c>
      <c r="E3527" t="str">
        <f t="shared" si="132"/>
        <v>NIT</v>
      </c>
    </row>
    <row r="3528" spans="1:5" x14ac:dyDescent="0.25">
      <c r="A3528" t="s">
        <v>6312</v>
      </c>
      <c r="B3528" t="s">
        <v>6313</v>
      </c>
      <c r="C3528" t="str">
        <f>Tabla4[[#This Row],[NIT]]</f>
        <v>14160207701017</v>
      </c>
      <c r="D3528">
        <f t="shared" si="131"/>
        <v>14</v>
      </c>
      <c r="E3528" t="str">
        <f t="shared" si="132"/>
        <v>NIT</v>
      </c>
    </row>
    <row r="3529" spans="1:5" x14ac:dyDescent="0.25">
      <c r="A3529" t="s">
        <v>6314</v>
      </c>
      <c r="B3529" t="s">
        <v>6315</v>
      </c>
      <c r="C3529" t="str">
        <f>Tabla4[[#This Row],[NIT]]</f>
        <v>02102806580061</v>
      </c>
      <c r="D3529">
        <f t="shared" si="131"/>
        <v>14</v>
      </c>
      <c r="E3529" t="str">
        <f t="shared" si="132"/>
        <v>NIT</v>
      </c>
    </row>
    <row r="3530" spans="1:5" x14ac:dyDescent="0.25">
      <c r="A3530" t="s">
        <v>6316</v>
      </c>
      <c r="B3530" t="s">
        <v>6317</v>
      </c>
      <c r="C3530" t="str">
        <f>Tabla4[[#This Row],[NIT]]</f>
        <v>11232103981018</v>
      </c>
      <c r="D3530">
        <f t="shared" si="131"/>
        <v>14</v>
      </c>
      <c r="E3530" t="str">
        <f t="shared" si="132"/>
        <v>NIT</v>
      </c>
    </row>
    <row r="3531" spans="1:5" x14ac:dyDescent="0.25">
      <c r="A3531" t="s">
        <v>6318</v>
      </c>
      <c r="B3531" t="s">
        <v>6319</v>
      </c>
      <c r="C3531" t="str">
        <f>Tabla4[[#This Row],[NIT]]</f>
        <v>13230309641013</v>
      </c>
      <c r="D3531">
        <f t="shared" si="131"/>
        <v>14</v>
      </c>
      <c r="E3531" t="str">
        <f t="shared" si="132"/>
        <v>NIT</v>
      </c>
    </row>
    <row r="3532" spans="1:5" x14ac:dyDescent="0.25">
      <c r="A3532" t="s">
        <v>6320</v>
      </c>
      <c r="B3532" t="s">
        <v>6321</v>
      </c>
      <c r="C3532" t="str">
        <f>Tabla4[[#This Row],[NIT]]</f>
        <v>06141806971019</v>
      </c>
      <c r="D3532">
        <f t="shared" si="131"/>
        <v>14</v>
      </c>
      <c r="E3532" t="str">
        <f t="shared" si="132"/>
        <v>NIT</v>
      </c>
    </row>
    <row r="3533" spans="1:5" x14ac:dyDescent="0.25">
      <c r="A3533" t="s">
        <v>6322</v>
      </c>
      <c r="B3533" t="s">
        <v>6323</v>
      </c>
      <c r="C3533" t="str">
        <f>Tabla4[[#This Row],[NIT]]</f>
        <v>06142102011016</v>
      </c>
      <c r="D3533">
        <f t="shared" si="131"/>
        <v>14</v>
      </c>
      <c r="E3533" t="str">
        <f t="shared" si="132"/>
        <v>NIT</v>
      </c>
    </row>
    <row r="3534" spans="1:5" x14ac:dyDescent="0.25">
      <c r="A3534" t="s">
        <v>6324</v>
      </c>
      <c r="B3534" t="s">
        <v>6325</v>
      </c>
      <c r="C3534" t="str">
        <f>Tabla4[[#This Row],[NIT]]</f>
        <v>06142607951048</v>
      </c>
      <c r="D3534">
        <f t="shared" si="131"/>
        <v>14</v>
      </c>
      <c r="E3534" t="str">
        <f t="shared" si="132"/>
        <v>NIT</v>
      </c>
    </row>
    <row r="3535" spans="1:5" x14ac:dyDescent="0.25">
      <c r="A3535" t="s">
        <v>6326</v>
      </c>
      <c r="B3535" t="s">
        <v>6327</v>
      </c>
      <c r="C3535" t="str">
        <f>Tabla4[[#This Row],[NIT]]</f>
        <v>06140502880018</v>
      </c>
      <c r="D3535">
        <f t="shared" si="131"/>
        <v>14</v>
      </c>
      <c r="E3535" t="str">
        <f t="shared" si="132"/>
        <v>NIT</v>
      </c>
    </row>
    <row r="3536" spans="1:5" x14ac:dyDescent="0.25">
      <c r="A3536" t="s">
        <v>6328</v>
      </c>
      <c r="B3536" t="s">
        <v>6329</v>
      </c>
      <c r="C3536" t="str">
        <f>Tabla4[[#This Row],[NIT]]</f>
        <v>06141207760010</v>
      </c>
      <c r="D3536">
        <f t="shared" si="131"/>
        <v>14</v>
      </c>
      <c r="E3536" t="str">
        <f t="shared" si="132"/>
        <v>NIT</v>
      </c>
    </row>
    <row r="3537" spans="1:5" x14ac:dyDescent="0.25">
      <c r="A3537" t="s">
        <v>6330</v>
      </c>
      <c r="B3537" t="s">
        <v>6331</v>
      </c>
      <c r="C3537" t="str">
        <f>Tabla4[[#This Row],[NIT]]</f>
        <v>10103101610027</v>
      </c>
      <c r="D3537">
        <f t="shared" si="131"/>
        <v>14</v>
      </c>
      <c r="E3537" t="str">
        <f t="shared" si="132"/>
        <v>NIT</v>
      </c>
    </row>
    <row r="3538" spans="1:5" x14ac:dyDescent="0.25">
      <c r="A3538" t="s">
        <v>6332</v>
      </c>
      <c r="B3538" t="s">
        <v>6333</v>
      </c>
      <c r="C3538" t="str">
        <f>Tabla4[[#This Row],[NIT]]</f>
        <v>06140509941023</v>
      </c>
      <c r="D3538">
        <f t="shared" si="131"/>
        <v>14</v>
      </c>
      <c r="E3538" t="str">
        <f t="shared" si="132"/>
        <v>NIT</v>
      </c>
    </row>
    <row r="3539" spans="1:5" x14ac:dyDescent="0.25">
      <c r="A3539" t="s">
        <v>6334</v>
      </c>
      <c r="B3539" t="s">
        <v>6335</v>
      </c>
      <c r="C3539" t="str">
        <f>Tabla4[[#This Row],[NIT]]</f>
        <v>06142405751012</v>
      </c>
      <c r="D3539">
        <f t="shared" si="131"/>
        <v>14</v>
      </c>
      <c r="E3539" t="str">
        <f t="shared" si="132"/>
        <v>NIT</v>
      </c>
    </row>
    <row r="3540" spans="1:5" x14ac:dyDescent="0.25">
      <c r="A3540" t="s">
        <v>6336</v>
      </c>
      <c r="B3540" t="s">
        <v>6337</v>
      </c>
      <c r="C3540" t="str">
        <f>Tabla4[[#This Row],[NIT]]</f>
        <v>06141203091065</v>
      </c>
      <c r="D3540">
        <f t="shared" si="131"/>
        <v>14</v>
      </c>
      <c r="E3540" t="str">
        <f t="shared" si="132"/>
        <v>NIT</v>
      </c>
    </row>
    <row r="3541" spans="1:5" x14ac:dyDescent="0.25">
      <c r="A3541" t="s">
        <v>6338</v>
      </c>
      <c r="B3541" t="s">
        <v>6339</v>
      </c>
      <c r="C3541" t="str">
        <f>Tabla4[[#This Row],[NIT]]</f>
        <v>06140806041023</v>
      </c>
      <c r="D3541">
        <f t="shared" si="131"/>
        <v>14</v>
      </c>
      <c r="E3541" t="str">
        <f t="shared" si="132"/>
        <v>NIT</v>
      </c>
    </row>
    <row r="3542" spans="1:5" x14ac:dyDescent="0.25">
      <c r="A3542" t="s">
        <v>6340</v>
      </c>
      <c r="B3542" t="s">
        <v>6341</v>
      </c>
      <c r="C3542" t="str">
        <f>Tabla4[[#This Row],[NIT]]</f>
        <v>06140311991106</v>
      </c>
      <c r="D3542">
        <f t="shared" si="131"/>
        <v>14</v>
      </c>
      <c r="E3542" t="str">
        <f t="shared" si="132"/>
        <v>NIT</v>
      </c>
    </row>
    <row r="3543" spans="1:5" x14ac:dyDescent="0.25">
      <c r="A3543" t="s">
        <v>6342</v>
      </c>
      <c r="B3543" t="s">
        <v>6343</v>
      </c>
      <c r="C3543" t="str">
        <f>Tabla4[[#This Row],[NIT]]</f>
        <v>06142107860028</v>
      </c>
      <c r="D3543">
        <f t="shared" si="131"/>
        <v>14</v>
      </c>
      <c r="E3543" t="str">
        <f t="shared" si="132"/>
        <v>NIT</v>
      </c>
    </row>
    <row r="3544" spans="1:5" x14ac:dyDescent="0.25">
      <c r="A3544" t="s">
        <v>6344</v>
      </c>
      <c r="B3544" t="s">
        <v>6345</v>
      </c>
      <c r="C3544" t="str">
        <f>Tabla4[[#This Row],[NIT]]</f>
        <v>06141103041079</v>
      </c>
      <c r="D3544">
        <f t="shared" si="131"/>
        <v>14</v>
      </c>
      <c r="E3544" t="str">
        <f t="shared" si="132"/>
        <v>NIT</v>
      </c>
    </row>
    <row r="3545" spans="1:5" x14ac:dyDescent="0.25">
      <c r="A3545" t="s">
        <v>6346</v>
      </c>
      <c r="B3545" t="s">
        <v>6347</v>
      </c>
      <c r="C3545" t="str">
        <f>Tabla4[[#This Row],[NIT]]</f>
        <v>94832307051013</v>
      </c>
      <c r="D3545">
        <f t="shared" si="131"/>
        <v>14</v>
      </c>
      <c r="E3545" t="str">
        <f t="shared" si="132"/>
        <v>NIT</v>
      </c>
    </row>
    <row r="3546" spans="1:5" x14ac:dyDescent="0.25">
      <c r="A3546" t="s">
        <v>6348</v>
      </c>
      <c r="B3546" t="s">
        <v>6349</v>
      </c>
      <c r="C3546" t="str">
        <f>Tabla4[[#This Row],[NIT]]</f>
        <v>06142508870010</v>
      </c>
      <c r="D3546">
        <f t="shared" si="131"/>
        <v>14</v>
      </c>
      <c r="E3546" t="str">
        <f t="shared" si="132"/>
        <v>NIT</v>
      </c>
    </row>
    <row r="3547" spans="1:5" x14ac:dyDescent="0.25">
      <c r="A3547" t="s">
        <v>6350</v>
      </c>
      <c r="B3547" t="s">
        <v>6351</v>
      </c>
      <c r="C3547" t="str">
        <f>Tabla4[[#This Row],[NIT]]</f>
        <v>06141104071028</v>
      </c>
      <c r="D3547">
        <f t="shared" si="131"/>
        <v>14</v>
      </c>
      <c r="E3547" t="str">
        <f t="shared" si="132"/>
        <v>NIT</v>
      </c>
    </row>
    <row r="3548" spans="1:5" x14ac:dyDescent="0.25">
      <c r="A3548" t="s">
        <v>6352</v>
      </c>
      <c r="B3548" t="s">
        <v>6353</v>
      </c>
      <c r="C3548" t="str">
        <f>Tabla4[[#This Row],[NIT]]</f>
        <v>06140610031038</v>
      </c>
      <c r="D3548">
        <f t="shared" si="131"/>
        <v>14</v>
      </c>
      <c r="E3548" t="str">
        <f t="shared" si="132"/>
        <v>NIT</v>
      </c>
    </row>
    <row r="3549" spans="1:5" x14ac:dyDescent="0.25">
      <c r="A3549" t="s">
        <v>6354</v>
      </c>
      <c r="B3549" t="s">
        <v>6355</v>
      </c>
      <c r="C3549" t="str">
        <f>Tabla4[[#This Row],[NIT]]</f>
        <v>06140312041039</v>
      </c>
      <c r="D3549">
        <f t="shared" si="131"/>
        <v>14</v>
      </c>
      <c r="E3549" t="str">
        <f t="shared" si="132"/>
        <v>NIT</v>
      </c>
    </row>
    <row r="3550" spans="1:5" x14ac:dyDescent="0.25">
      <c r="A3550" t="s">
        <v>6356</v>
      </c>
      <c r="B3550" t="s">
        <v>6357</v>
      </c>
      <c r="C3550" t="str">
        <f>Tabla4[[#This Row],[NIT]]</f>
        <v>06142002021057</v>
      </c>
      <c r="D3550">
        <f t="shared" si="131"/>
        <v>14</v>
      </c>
      <c r="E3550" t="str">
        <f t="shared" si="132"/>
        <v>NIT</v>
      </c>
    </row>
    <row r="3551" spans="1:5" x14ac:dyDescent="0.25">
      <c r="A3551" t="s">
        <v>6358</v>
      </c>
      <c r="B3551" t="s">
        <v>6359</v>
      </c>
      <c r="C3551" t="str">
        <f>Tabla4[[#This Row],[NIT]]</f>
        <v>06143003001218</v>
      </c>
      <c r="D3551">
        <f t="shared" si="131"/>
        <v>14</v>
      </c>
      <c r="E3551" t="str">
        <f t="shared" si="132"/>
        <v>NIT</v>
      </c>
    </row>
    <row r="3552" spans="1:5" x14ac:dyDescent="0.25">
      <c r="A3552" t="s">
        <v>6360</v>
      </c>
      <c r="B3552" t="s">
        <v>6361</v>
      </c>
      <c r="C3552" t="str">
        <f>Tabla4[[#This Row],[NIT]]</f>
        <v>06141106021044</v>
      </c>
      <c r="D3552">
        <f t="shared" si="131"/>
        <v>14</v>
      </c>
      <c r="E3552" t="str">
        <f t="shared" si="132"/>
        <v>NIT</v>
      </c>
    </row>
    <row r="3553" spans="1:5" x14ac:dyDescent="0.25">
      <c r="A3553" t="s">
        <v>6362</v>
      </c>
      <c r="B3553" t="s">
        <v>6363</v>
      </c>
      <c r="C3553" t="str">
        <f>Tabla4[[#This Row],[NIT]]</f>
        <v>06140312021038</v>
      </c>
      <c r="D3553">
        <f t="shared" si="131"/>
        <v>14</v>
      </c>
      <c r="E3553" t="str">
        <f t="shared" si="132"/>
        <v>NIT</v>
      </c>
    </row>
    <row r="3554" spans="1:5" x14ac:dyDescent="0.25">
      <c r="A3554" t="s">
        <v>6364</v>
      </c>
      <c r="B3554" t="s">
        <v>6365</v>
      </c>
      <c r="C3554" t="str">
        <f>Tabla4[[#This Row],[NIT]]</f>
        <v>06140112991032</v>
      </c>
      <c r="D3554">
        <f t="shared" si="131"/>
        <v>14</v>
      </c>
      <c r="E3554" t="str">
        <f t="shared" si="132"/>
        <v>NIT</v>
      </c>
    </row>
    <row r="3555" spans="1:5" x14ac:dyDescent="0.25">
      <c r="A3555" t="s">
        <v>6366</v>
      </c>
      <c r="B3555" t="s">
        <v>6367</v>
      </c>
      <c r="C3555" t="str">
        <f>Tabla4[[#This Row],[NIT]]</f>
        <v>05021811731027</v>
      </c>
      <c r="D3555">
        <f t="shared" si="131"/>
        <v>14</v>
      </c>
      <c r="E3555" t="str">
        <f t="shared" si="132"/>
        <v>NIT</v>
      </c>
    </row>
    <row r="3556" spans="1:5" x14ac:dyDescent="0.25">
      <c r="A3556" t="s">
        <v>6368</v>
      </c>
      <c r="B3556" t="s">
        <v>6369</v>
      </c>
      <c r="C3556" t="str">
        <f>Tabla4[[#This Row],[NIT]]</f>
        <v>06141612961039</v>
      </c>
      <c r="D3556">
        <f t="shared" si="131"/>
        <v>14</v>
      </c>
      <c r="E3556" t="str">
        <f t="shared" si="132"/>
        <v>NIT</v>
      </c>
    </row>
    <row r="3557" spans="1:5" x14ac:dyDescent="0.25">
      <c r="A3557" t="s">
        <v>6370</v>
      </c>
      <c r="B3557" t="s">
        <v>6371</v>
      </c>
      <c r="C3557" t="str">
        <f>Tabla4[[#This Row],[NIT]]</f>
        <v>06141507981075</v>
      </c>
      <c r="D3557">
        <f t="shared" si="131"/>
        <v>14</v>
      </c>
      <c r="E3557" t="str">
        <f t="shared" si="132"/>
        <v>NIT</v>
      </c>
    </row>
    <row r="3558" spans="1:5" x14ac:dyDescent="0.25">
      <c r="A3558" t="s">
        <v>1367</v>
      </c>
      <c r="B3558" t="s">
        <v>6372</v>
      </c>
      <c r="C3558" t="str">
        <f>Tabla4[[#This Row],[NIT]]</f>
        <v>06141307921019</v>
      </c>
      <c r="D3558">
        <f t="shared" si="131"/>
        <v>14</v>
      </c>
      <c r="E3558" t="str">
        <f t="shared" si="132"/>
        <v>NIT</v>
      </c>
    </row>
    <row r="3559" spans="1:5" x14ac:dyDescent="0.25">
      <c r="A3559" t="s">
        <v>6373</v>
      </c>
      <c r="B3559" t="s">
        <v>6374</v>
      </c>
      <c r="C3559" t="str">
        <f>Tabla4[[#This Row],[NIT]]</f>
        <v>06192201480013</v>
      </c>
      <c r="D3559">
        <f t="shared" si="131"/>
        <v>14</v>
      </c>
      <c r="E3559" t="str">
        <f t="shared" si="132"/>
        <v>NIT</v>
      </c>
    </row>
    <row r="3560" spans="1:5" x14ac:dyDescent="0.25">
      <c r="A3560" t="s">
        <v>6375</v>
      </c>
      <c r="B3560" t="s">
        <v>6376</v>
      </c>
      <c r="C3560" t="str">
        <f>Tabla4[[#This Row],[NIT]]</f>
        <v>10041812640010</v>
      </c>
      <c r="D3560">
        <f t="shared" si="131"/>
        <v>14</v>
      </c>
      <c r="E3560" t="str">
        <f t="shared" si="132"/>
        <v>NIT</v>
      </c>
    </row>
    <row r="3561" spans="1:5" x14ac:dyDescent="0.25">
      <c r="A3561" t="s">
        <v>6377</v>
      </c>
      <c r="B3561" t="s">
        <v>6378</v>
      </c>
      <c r="C3561" t="str">
        <f>Tabla4[[#This Row],[NIT]]</f>
        <v>06141903921077</v>
      </c>
      <c r="D3561">
        <f t="shared" si="131"/>
        <v>14</v>
      </c>
      <c r="E3561" t="str">
        <f t="shared" si="132"/>
        <v>NIT</v>
      </c>
    </row>
    <row r="3562" spans="1:5" x14ac:dyDescent="0.25">
      <c r="A3562" t="s">
        <v>6379</v>
      </c>
      <c r="B3562" t="s">
        <v>6380</v>
      </c>
      <c r="C3562" t="str">
        <f>Tabla4[[#This Row],[NIT]]</f>
        <v>06141504740016</v>
      </c>
      <c r="D3562">
        <f t="shared" si="131"/>
        <v>14</v>
      </c>
      <c r="E3562" t="str">
        <f t="shared" si="132"/>
        <v>NIT</v>
      </c>
    </row>
    <row r="3563" spans="1:5" x14ac:dyDescent="0.25">
      <c r="A3563" t="s">
        <v>6381</v>
      </c>
      <c r="B3563" t="s">
        <v>6382</v>
      </c>
      <c r="C3563" t="str">
        <f>Tabla4[[#This Row],[NIT]]</f>
        <v>06141503021042</v>
      </c>
      <c r="D3563">
        <f t="shared" si="131"/>
        <v>14</v>
      </c>
      <c r="E3563" t="str">
        <f t="shared" si="132"/>
        <v>NIT</v>
      </c>
    </row>
    <row r="3564" spans="1:5" x14ac:dyDescent="0.25">
      <c r="A3564" t="s">
        <v>6383</v>
      </c>
      <c r="B3564" t="s">
        <v>6384</v>
      </c>
      <c r="C3564" t="str">
        <f>Tabla4[[#This Row],[NIT]]</f>
        <v>06141002891012</v>
      </c>
      <c r="D3564">
        <f t="shared" ref="D3564:D3627" si="133">LEN(C3564)</f>
        <v>14</v>
      </c>
      <c r="E3564" t="str">
        <f t="shared" si="132"/>
        <v>NIT</v>
      </c>
    </row>
    <row r="3565" spans="1:5" x14ac:dyDescent="0.25">
      <c r="A3565" t="s">
        <v>6385</v>
      </c>
      <c r="B3565" t="s">
        <v>6386</v>
      </c>
      <c r="C3565" t="str">
        <f>Tabla4[[#This Row],[NIT]]</f>
        <v>06142206981033</v>
      </c>
      <c r="D3565">
        <f t="shared" si="133"/>
        <v>14</v>
      </c>
      <c r="E3565" t="str">
        <f t="shared" ref="E3565:E3628" si="134">IF(D3565=14,"NIT",IF(D3565=9,"DUI"," "))</f>
        <v>NIT</v>
      </c>
    </row>
    <row r="3566" spans="1:5" x14ac:dyDescent="0.25">
      <c r="A3566" t="s">
        <v>6387</v>
      </c>
      <c r="B3566" t="s">
        <v>6388</v>
      </c>
      <c r="C3566" t="str">
        <f>Tabla4[[#This Row],[NIT]]</f>
        <v>10100507410018</v>
      </c>
      <c r="D3566">
        <f t="shared" si="133"/>
        <v>14</v>
      </c>
      <c r="E3566" t="str">
        <f t="shared" si="134"/>
        <v>NIT</v>
      </c>
    </row>
    <row r="3567" spans="1:5" x14ac:dyDescent="0.25">
      <c r="A3567" t="s">
        <v>6389</v>
      </c>
      <c r="B3567" t="s">
        <v>6390</v>
      </c>
      <c r="C3567" t="str">
        <f>Tabla4[[#This Row],[NIT]]</f>
        <v>07110307480013</v>
      </c>
      <c r="D3567">
        <f t="shared" si="133"/>
        <v>14</v>
      </c>
      <c r="E3567" t="str">
        <f t="shared" si="134"/>
        <v>NIT</v>
      </c>
    </row>
    <row r="3568" spans="1:5" x14ac:dyDescent="0.25">
      <c r="A3568" t="s">
        <v>6391</v>
      </c>
      <c r="B3568" t="s">
        <v>6392</v>
      </c>
      <c r="C3568" t="str">
        <f>Tabla4[[#This Row],[NIT]]</f>
        <v>13153009500013</v>
      </c>
      <c r="D3568">
        <f t="shared" si="133"/>
        <v>14</v>
      </c>
      <c r="E3568" t="str">
        <f t="shared" si="134"/>
        <v>NIT</v>
      </c>
    </row>
    <row r="3569" spans="1:5" x14ac:dyDescent="0.25">
      <c r="A3569" t="s">
        <v>6393</v>
      </c>
      <c r="B3569" t="s">
        <v>6394</v>
      </c>
      <c r="C3569" t="str">
        <f>Tabla4[[#This Row],[NIT]]</f>
        <v>09042609620015</v>
      </c>
      <c r="D3569">
        <f t="shared" si="133"/>
        <v>14</v>
      </c>
      <c r="E3569" t="str">
        <f t="shared" si="134"/>
        <v>NIT</v>
      </c>
    </row>
    <row r="3570" spans="1:5" x14ac:dyDescent="0.25">
      <c r="A3570" t="s">
        <v>6395</v>
      </c>
      <c r="B3570" t="s">
        <v>6396</v>
      </c>
      <c r="C3570" t="str">
        <f>Tabla4[[#This Row],[NIT]]</f>
        <v>06141909660063</v>
      </c>
      <c r="D3570">
        <f t="shared" si="133"/>
        <v>14</v>
      </c>
      <c r="E3570" t="str">
        <f t="shared" si="134"/>
        <v>NIT</v>
      </c>
    </row>
    <row r="3571" spans="1:5" x14ac:dyDescent="0.25">
      <c r="A3571" t="s">
        <v>6397</v>
      </c>
      <c r="B3571" t="s">
        <v>6398</v>
      </c>
      <c r="C3571" t="str">
        <f>Tabla4[[#This Row],[NIT]]</f>
        <v>06140101310069</v>
      </c>
      <c r="D3571">
        <f t="shared" si="133"/>
        <v>14</v>
      </c>
      <c r="E3571" t="str">
        <f t="shared" si="134"/>
        <v>NIT</v>
      </c>
    </row>
    <row r="3572" spans="1:5" x14ac:dyDescent="0.25">
      <c r="A3572" t="s">
        <v>6399</v>
      </c>
      <c r="B3572" t="s">
        <v>6400</v>
      </c>
      <c r="C3572" t="str">
        <f>Tabla4[[#This Row],[NIT]]</f>
        <v>06140101140073</v>
      </c>
      <c r="D3572">
        <f t="shared" si="133"/>
        <v>14</v>
      </c>
      <c r="E3572" t="str">
        <f t="shared" si="134"/>
        <v>NIT</v>
      </c>
    </row>
    <row r="3573" spans="1:5" x14ac:dyDescent="0.25">
      <c r="A3573" t="s">
        <v>6401</v>
      </c>
      <c r="B3573" t="s">
        <v>6402</v>
      </c>
      <c r="C3573" t="str">
        <f>Tabla4[[#This Row],[NIT]]</f>
        <v>06140101210038</v>
      </c>
      <c r="D3573">
        <f t="shared" si="133"/>
        <v>14</v>
      </c>
      <c r="E3573" t="str">
        <f t="shared" si="134"/>
        <v>NIT</v>
      </c>
    </row>
    <row r="3574" spans="1:5" x14ac:dyDescent="0.25">
      <c r="A3574" t="s">
        <v>6403</v>
      </c>
      <c r="B3574" t="s">
        <v>6404</v>
      </c>
      <c r="C3574" t="str">
        <f>Tabla4[[#This Row],[NIT]]</f>
        <v>06140101021015</v>
      </c>
      <c r="D3574">
        <f t="shared" si="133"/>
        <v>14</v>
      </c>
      <c r="E3574" t="str">
        <f t="shared" si="134"/>
        <v>NIT</v>
      </c>
    </row>
    <row r="3575" spans="1:5" x14ac:dyDescent="0.25">
      <c r="A3575" t="s">
        <v>6405</v>
      </c>
      <c r="B3575" t="s">
        <v>6406</v>
      </c>
      <c r="C3575" t="str">
        <f>Tabla4[[#This Row],[NIT]]</f>
        <v>06140101110032</v>
      </c>
      <c r="D3575">
        <f t="shared" si="133"/>
        <v>14</v>
      </c>
      <c r="E3575" t="str">
        <f t="shared" si="134"/>
        <v>NIT</v>
      </c>
    </row>
    <row r="3576" spans="1:5" x14ac:dyDescent="0.25">
      <c r="A3576" t="s">
        <v>6407</v>
      </c>
      <c r="B3576" t="s">
        <v>6408</v>
      </c>
      <c r="C3576" t="str">
        <f>Tabla4[[#This Row],[NIT]]</f>
        <v>06140101071012</v>
      </c>
      <c r="D3576">
        <f t="shared" si="133"/>
        <v>14</v>
      </c>
      <c r="E3576" t="str">
        <f t="shared" si="134"/>
        <v>NIT</v>
      </c>
    </row>
    <row r="3577" spans="1:5" x14ac:dyDescent="0.25">
      <c r="A3577" t="s">
        <v>6409</v>
      </c>
      <c r="B3577" t="s">
        <v>6410</v>
      </c>
      <c r="C3577" t="str">
        <f>Tabla4[[#This Row],[NIT]]</f>
        <v>06140101160060</v>
      </c>
      <c r="D3577">
        <f t="shared" si="133"/>
        <v>14</v>
      </c>
      <c r="E3577" t="str">
        <f t="shared" si="134"/>
        <v>NIT</v>
      </c>
    </row>
    <row r="3578" spans="1:5" x14ac:dyDescent="0.25">
      <c r="A3578" t="s">
        <v>6411</v>
      </c>
      <c r="B3578" t="s">
        <v>6412</v>
      </c>
      <c r="C3578" t="str">
        <f>Tabla4[[#This Row],[NIT]]</f>
        <v>06141605971045</v>
      </c>
      <c r="D3578">
        <f t="shared" si="133"/>
        <v>14</v>
      </c>
      <c r="E3578" t="str">
        <f t="shared" si="134"/>
        <v>NIT</v>
      </c>
    </row>
    <row r="3579" spans="1:5" x14ac:dyDescent="0.25">
      <c r="A3579" t="s">
        <v>6413</v>
      </c>
      <c r="B3579" t="s">
        <v>6414</v>
      </c>
      <c r="C3579" t="str">
        <f>Tabla4[[#This Row],[NIT]]</f>
        <v>06140101110081</v>
      </c>
      <c r="D3579">
        <f t="shared" si="133"/>
        <v>14</v>
      </c>
      <c r="E3579" t="str">
        <f t="shared" si="134"/>
        <v>NIT</v>
      </c>
    </row>
    <row r="3580" spans="1:5" x14ac:dyDescent="0.25">
      <c r="A3580" t="s">
        <v>6415</v>
      </c>
      <c r="B3580" t="s">
        <v>6416</v>
      </c>
      <c r="C3580" t="str">
        <f>Tabla4[[#This Row],[NIT]]</f>
        <v>06140101130031</v>
      </c>
      <c r="D3580">
        <f t="shared" si="133"/>
        <v>14</v>
      </c>
      <c r="E3580" t="str">
        <f t="shared" si="134"/>
        <v>NIT</v>
      </c>
    </row>
    <row r="3581" spans="1:5" x14ac:dyDescent="0.25">
      <c r="A3581" t="s">
        <v>6417</v>
      </c>
      <c r="B3581" t="s">
        <v>6418</v>
      </c>
      <c r="C3581" t="str">
        <f>Tabla4[[#This Row],[NIT]]</f>
        <v>06140101220032</v>
      </c>
      <c r="D3581">
        <f t="shared" si="133"/>
        <v>14</v>
      </c>
      <c r="E3581" t="str">
        <f t="shared" si="134"/>
        <v>NIT</v>
      </c>
    </row>
    <row r="3582" spans="1:5" x14ac:dyDescent="0.25">
      <c r="A3582" t="s">
        <v>6419</v>
      </c>
      <c r="B3582" t="s">
        <v>6420</v>
      </c>
      <c r="C3582" t="str">
        <f>Tabla4[[#This Row],[NIT]]</f>
        <v>06140101250036</v>
      </c>
      <c r="D3582">
        <f t="shared" si="133"/>
        <v>14</v>
      </c>
      <c r="E3582" t="str">
        <f t="shared" si="134"/>
        <v>NIT</v>
      </c>
    </row>
    <row r="3583" spans="1:5" x14ac:dyDescent="0.25">
      <c r="A3583" t="s">
        <v>6421</v>
      </c>
      <c r="B3583" t="s">
        <v>6422</v>
      </c>
      <c r="C3583" t="str">
        <f>Tabla4[[#This Row],[NIT]]</f>
        <v>14112207540018</v>
      </c>
      <c r="D3583">
        <f t="shared" si="133"/>
        <v>14</v>
      </c>
      <c r="E3583" t="str">
        <f t="shared" si="134"/>
        <v>NIT</v>
      </c>
    </row>
    <row r="3584" spans="1:5" x14ac:dyDescent="0.25">
      <c r="A3584" t="s">
        <v>6423</v>
      </c>
      <c r="B3584" t="s">
        <v>6424</v>
      </c>
      <c r="C3584" t="str">
        <f>Tabla4[[#This Row],[NIT]]</f>
        <v>94832304490024</v>
      </c>
      <c r="D3584">
        <f t="shared" si="133"/>
        <v>14</v>
      </c>
      <c r="E3584" t="str">
        <f t="shared" si="134"/>
        <v>NIT</v>
      </c>
    </row>
    <row r="3585" spans="1:5" x14ac:dyDescent="0.25">
      <c r="A3585" t="s">
        <v>6425</v>
      </c>
      <c r="B3585" t="s">
        <v>6426</v>
      </c>
      <c r="C3585" t="str">
        <f>Tabla4[[#This Row],[NIT]]</f>
        <v>02101902041018</v>
      </c>
      <c r="D3585">
        <f t="shared" si="133"/>
        <v>14</v>
      </c>
      <c r="E3585" t="str">
        <f t="shared" si="134"/>
        <v>NIT</v>
      </c>
    </row>
    <row r="3586" spans="1:5" x14ac:dyDescent="0.25">
      <c r="A3586" t="s">
        <v>6427</v>
      </c>
      <c r="B3586" t="s">
        <v>6428</v>
      </c>
      <c r="C3586" t="str">
        <f>Tabla4[[#This Row],[NIT]]</f>
        <v>06140607820010</v>
      </c>
      <c r="D3586">
        <f t="shared" si="133"/>
        <v>14</v>
      </c>
      <c r="E3586" t="str">
        <f t="shared" si="134"/>
        <v>NIT</v>
      </c>
    </row>
    <row r="3587" spans="1:5" x14ac:dyDescent="0.25">
      <c r="A3587" t="s">
        <v>6429</v>
      </c>
      <c r="B3587" t="s">
        <v>6430</v>
      </c>
      <c r="C3587" t="str">
        <f>Tabla4[[#This Row],[NIT]]</f>
        <v>05151504081016</v>
      </c>
      <c r="D3587">
        <f t="shared" si="133"/>
        <v>14</v>
      </c>
      <c r="E3587" t="str">
        <f t="shared" si="134"/>
        <v>NIT</v>
      </c>
    </row>
    <row r="3588" spans="1:5" x14ac:dyDescent="0.25">
      <c r="A3588" t="s">
        <v>6431</v>
      </c>
      <c r="B3588" t="s">
        <v>6432</v>
      </c>
      <c r="C3588" t="str">
        <f>Tabla4[[#This Row],[NIT]]</f>
        <v>02030604420011</v>
      </c>
      <c r="D3588">
        <f t="shared" si="133"/>
        <v>14</v>
      </c>
      <c r="E3588" t="str">
        <f t="shared" si="134"/>
        <v>NIT</v>
      </c>
    </row>
    <row r="3589" spans="1:5" x14ac:dyDescent="0.25">
      <c r="A3589" t="s">
        <v>6433</v>
      </c>
      <c r="B3589" t="s">
        <v>6434</v>
      </c>
      <c r="C3589" t="str">
        <f>Tabla4[[#This Row],[NIT]]</f>
        <v>06140303881024</v>
      </c>
      <c r="D3589">
        <f t="shared" si="133"/>
        <v>14</v>
      </c>
      <c r="E3589" t="str">
        <f t="shared" si="134"/>
        <v>NIT</v>
      </c>
    </row>
    <row r="3590" spans="1:5" x14ac:dyDescent="0.25">
      <c r="A3590" t="s">
        <v>6435</v>
      </c>
      <c r="B3590" t="s">
        <v>6436</v>
      </c>
      <c r="C3590" t="str">
        <f>Tabla4[[#This Row],[NIT]]</f>
        <v>12171302901010</v>
      </c>
      <c r="D3590">
        <f t="shared" si="133"/>
        <v>14</v>
      </c>
      <c r="E3590" t="str">
        <f t="shared" si="134"/>
        <v>NIT</v>
      </c>
    </row>
    <row r="3591" spans="1:5" x14ac:dyDescent="0.25">
      <c r="A3591" t="s">
        <v>6437</v>
      </c>
      <c r="B3591" t="s">
        <v>6438</v>
      </c>
      <c r="C3591" t="str">
        <f>Tabla4[[#This Row],[NIT]]</f>
        <v>06140107041042</v>
      </c>
      <c r="D3591">
        <f t="shared" si="133"/>
        <v>14</v>
      </c>
      <c r="E3591" t="str">
        <f t="shared" si="134"/>
        <v>NIT</v>
      </c>
    </row>
    <row r="3592" spans="1:5" x14ac:dyDescent="0.25">
      <c r="A3592" t="s">
        <v>6439</v>
      </c>
      <c r="B3592" t="s">
        <v>6440</v>
      </c>
      <c r="C3592" t="str">
        <f>Tabla4[[#This Row],[NIT]]</f>
        <v>06142711041010</v>
      </c>
      <c r="D3592">
        <f t="shared" si="133"/>
        <v>14</v>
      </c>
      <c r="E3592" t="str">
        <f t="shared" si="134"/>
        <v>NIT</v>
      </c>
    </row>
    <row r="3593" spans="1:5" x14ac:dyDescent="0.25">
      <c r="A3593" t="s">
        <v>6441</v>
      </c>
      <c r="B3593" t="s">
        <v>6442</v>
      </c>
      <c r="C3593" t="str">
        <f>Tabla4[[#This Row],[NIT]]</f>
        <v>06142202071024</v>
      </c>
      <c r="D3593">
        <f t="shared" si="133"/>
        <v>14</v>
      </c>
      <c r="E3593" t="str">
        <f t="shared" si="134"/>
        <v>NIT</v>
      </c>
    </row>
    <row r="3594" spans="1:5" x14ac:dyDescent="0.25">
      <c r="A3594" t="s">
        <v>6443</v>
      </c>
      <c r="B3594" t="s">
        <v>6444</v>
      </c>
      <c r="C3594" t="str">
        <f>Tabla4[[#This Row],[NIT]]</f>
        <v>06141610071028</v>
      </c>
      <c r="D3594">
        <f t="shared" si="133"/>
        <v>14</v>
      </c>
      <c r="E3594" t="str">
        <f t="shared" si="134"/>
        <v>NIT</v>
      </c>
    </row>
    <row r="3595" spans="1:5" x14ac:dyDescent="0.25">
      <c r="A3595" t="s">
        <v>6445</v>
      </c>
      <c r="B3595" t="s">
        <v>6446</v>
      </c>
      <c r="C3595" t="str">
        <f>Tabla4[[#This Row],[NIT]]</f>
        <v>11231711711043</v>
      </c>
      <c r="D3595">
        <f t="shared" si="133"/>
        <v>14</v>
      </c>
      <c r="E3595" t="str">
        <f t="shared" si="134"/>
        <v>NIT</v>
      </c>
    </row>
    <row r="3596" spans="1:5" x14ac:dyDescent="0.25">
      <c r="A3596" t="s">
        <v>6447</v>
      </c>
      <c r="B3596" t="s">
        <v>6448</v>
      </c>
      <c r="C3596" t="str">
        <f>Tabla4[[#This Row],[NIT]]</f>
        <v>06142401751107</v>
      </c>
      <c r="D3596">
        <f t="shared" si="133"/>
        <v>14</v>
      </c>
      <c r="E3596" t="str">
        <f t="shared" si="134"/>
        <v>NIT</v>
      </c>
    </row>
    <row r="3597" spans="1:5" x14ac:dyDescent="0.25">
      <c r="A3597" t="s">
        <v>6449</v>
      </c>
      <c r="B3597" t="s">
        <v>6450</v>
      </c>
      <c r="C3597" t="str">
        <f>Tabla4[[#This Row],[NIT]]</f>
        <v>06141309830012</v>
      </c>
      <c r="D3597">
        <f t="shared" si="133"/>
        <v>14</v>
      </c>
      <c r="E3597" t="str">
        <f t="shared" si="134"/>
        <v>NIT</v>
      </c>
    </row>
    <row r="3598" spans="1:5" x14ac:dyDescent="0.25">
      <c r="A3598" t="s">
        <v>6451</v>
      </c>
      <c r="B3598" t="s">
        <v>6452</v>
      </c>
      <c r="C3598" t="str">
        <f>Tabla4[[#This Row],[NIT]]</f>
        <v>06141103041028</v>
      </c>
      <c r="D3598">
        <f t="shared" si="133"/>
        <v>14</v>
      </c>
      <c r="E3598" t="str">
        <f t="shared" si="134"/>
        <v>NIT</v>
      </c>
    </row>
    <row r="3599" spans="1:5" x14ac:dyDescent="0.25">
      <c r="A3599" t="s">
        <v>6453</v>
      </c>
      <c r="B3599" t="s">
        <v>6454</v>
      </c>
      <c r="C3599" t="str">
        <f>Tabla4[[#This Row],[NIT]]</f>
        <v>06140910971091</v>
      </c>
      <c r="D3599">
        <f t="shared" si="133"/>
        <v>14</v>
      </c>
      <c r="E3599" t="str">
        <f t="shared" si="134"/>
        <v>NIT</v>
      </c>
    </row>
    <row r="3600" spans="1:5" x14ac:dyDescent="0.25">
      <c r="A3600" t="s">
        <v>6455</v>
      </c>
      <c r="B3600" t="s">
        <v>6456</v>
      </c>
      <c r="C3600" t="str">
        <f>Tabla4[[#This Row],[NIT]]</f>
        <v>06141903770028</v>
      </c>
      <c r="D3600">
        <f t="shared" si="133"/>
        <v>14</v>
      </c>
      <c r="E3600" t="str">
        <f t="shared" si="134"/>
        <v>NIT</v>
      </c>
    </row>
    <row r="3601" spans="1:5" x14ac:dyDescent="0.25">
      <c r="A3601" t="s">
        <v>6457</v>
      </c>
      <c r="B3601" t="s">
        <v>6458</v>
      </c>
      <c r="C3601" t="str">
        <f>Tabla4[[#This Row],[NIT]]</f>
        <v>06141610921048</v>
      </c>
      <c r="D3601">
        <f t="shared" si="133"/>
        <v>14</v>
      </c>
      <c r="E3601" t="str">
        <f t="shared" si="134"/>
        <v>NIT</v>
      </c>
    </row>
    <row r="3602" spans="1:5" x14ac:dyDescent="0.25">
      <c r="A3602" t="s">
        <v>6459</v>
      </c>
      <c r="B3602" t="s">
        <v>6460</v>
      </c>
      <c r="C3602" t="str">
        <f>Tabla4[[#This Row],[NIT]]</f>
        <v>06141212981022</v>
      </c>
      <c r="D3602">
        <f t="shared" si="133"/>
        <v>14</v>
      </c>
      <c r="E3602" t="str">
        <f t="shared" si="134"/>
        <v>NIT</v>
      </c>
    </row>
    <row r="3603" spans="1:5" x14ac:dyDescent="0.25">
      <c r="A3603" t="s">
        <v>6461</v>
      </c>
      <c r="B3603" t="s">
        <v>6462</v>
      </c>
      <c r="C3603" t="str">
        <f>Tabla4[[#This Row],[NIT]]</f>
        <v>06142107001035</v>
      </c>
      <c r="D3603">
        <f t="shared" si="133"/>
        <v>14</v>
      </c>
      <c r="E3603" t="str">
        <f t="shared" si="134"/>
        <v>NIT</v>
      </c>
    </row>
    <row r="3604" spans="1:5" x14ac:dyDescent="0.25">
      <c r="A3604" t="s">
        <v>6463</v>
      </c>
      <c r="B3604" t="s">
        <v>6464</v>
      </c>
      <c r="C3604" t="str">
        <f>Tabla4[[#This Row],[NIT]]</f>
        <v>06141302091042</v>
      </c>
      <c r="D3604">
        <f t="shared" si="133"/>
        <v>14</v>
      </c>
      <c r="E3604" t="str">
        <f t="shared" si="134"/>
        <v>NIT</v>
      </c>
    </row>
    <row r="3605" spans="1:5" x14ac:dyDescent="0.25">
      <c r="A3605" t="s">
        <v>6465</v>
      </c>
      <c r="B3605" t="s">
        <v>6466</v>
      </c>
      <c r="C3605" t="str">
        <f>Tabla4[[#This Row],[NIT]]</f>
        <v>06141309041016</v>
      </c>
      <c r="D3605">
        <f t="shared" si="133"/>
        <v>14</v>
      </c>
      <c r="E3605" t="str">
        <f t="shared" si="134"/>
        <v>NIT</v>
      </c>
    </row>
    <row r="3606" spans="1:5" x14ac:dyDescent="0.25">
      <c r="A3606" t="s">
        <v>6467</v>
      </c>
      <c r="B3606" t="s">
        <v>6468</v>
      </c>
      <c r="C3606" t="str">
        <f>Tabla4[[#This Row],[NIT]]</f>
        <v>06141708091027</v>
      </c>
      <c r="D3606">
        <f t="shared" si="133"/>
        <v>14</v>
      </c>
      <c r="E3606" t="str">
        <f t="shared" si="134"/>
        <v>NIT</v>
      </c>
    </row>
    <row r="3607" spans="1:5" x14ac:dyDescent="0.25">
      <c r="A3607" t="s">
        <v>6469</v>
      </c>
      <c r="B3607" t="s">
        <v>6470</v>
      </c>
      <c r="C3607" t="str">
        <f>Tabla4[[#This Row],[NIT]]</f>
        <v>06141811881028</v>
      </c>
      <c r="D3607">
        <f t="shared" si="133"/>
        <v>14</v>
      </c>
      <c r="E3607" t="str">
        <f t="shared" si="134"/>
        <v>NIT</v>
      </c>
    </row>
    <row r="3608" spans="1:5" x14ac:dyDescent="0.25">
      <c r="A3608" t="s">
        <v>6471</v>
      </c>
      <c r="B3608" t="s">
        <v>6472</v>
      </c>
      <c r="C3608" t="str">
        <f>Tabla4[[#This Row],[NIT]]</f>
        <v>12173003001021</v>
      </c>
      <c r="D3608">
        <f t="shared" si="133"/>
        <v>14</v>
      </c>
      <c r="E3608" t="str">
        <f t="shared" si="134"/>
        <v>NIT</v>
      </c>
    </row>
    <row r="3609" spans="1:5" x14ac:dyDescent="0.25">
      <c r="A3609" t="s">
        <v>6473</v>
      </c>
      <c r="B3609" t="s">
        <v>6474</v>
      </c>
      <c r="C3609" t="str">
        <f>Tabla4[[#This Row],[NIT]]</f>
        <v>06142711961063</v>
      </c>
      <c r="D3609">
        <f t="shared" si="133"/>
        <v>14</v>
      </c>
      <c r="E3609" t="str">
        <f t="shared" si="134"/>
        <v>NIT</v>
      </c>
    </row>
    <row r="3610" spans="1:5" x14ac:dyDescent="0.25">
      <c r="A3610" t="s">
        <v>6475</v>
      </c>
      <c r="B3610" t="s">
        <v>6476</v>
      </c>
      <c r="C3610" t="str">
        <f>Tabla4[[#This Row],[NIT]]</f>
        <v>06140204810014</v>
      </c>
      <c r="D3610">
        <f t="shared" si="133"/>
        <v>14</v>
      </c>
      <c r="E3610" t="str">
        <f t="shared" si="134"/>
        <v>NIT</v>
      </c>
    </row>
    <row r="3611" spans="1:5" x14ac:dyDescent="0.25">
      <c r="A3611" t="s">
        <v>6477</v>
      </c>
      <c r="B3611" t="s">
        <v>6478</v>
      </c>
      <c r="C3611" t="str">
        <f>Tabla4[[#This Row],[NIT]]</f>
        <v>06140304971019</v>
      </c>
      <c r="D3611">
        <f t="shared" si="133"/>
        <v>14</v>
      </c>
      <c r="E3611" t="str">
        <f t="shared" si="134"/>
        <v>NIT</v>
      </c>
    </row>
    <row r="3612" spans="1:5" x14ac:dyDescent="0.25">
      <c r="A3612" t="s">
        <v>6479</v>
      </c>
      <c r="B3612" t="s">
        <v>6480</v>
      </c>
      <c r="C3612" t="str">
        <f>Tabla4[[#This Row],[NIT]]</f>
        <v>06140908011048</v>
      </c>
      <c r="D3612">
        <f t="shared" si="133"/>
        <v>14</v>
      </c>
      <c r="E3612" t="str">
        <f t="shared" si="134"/>
        <v>NIT</v>
      </c>
    </row>
    <row r="3613" spans="1:5" x14ac:dyDescent="0.25">
      <c r="A3613" t="s">
        <v>6481</v>
      </c>
      <c r="B3613" t="s">
        <v>6482</v>
      </c>
      <c r="C3613" t="str">
        <f>Tabla4[[#This Row],[NIT]]</f>
        <v>06141707870010</v>
      </c>
      <c r="D3613">
        <f t="shared" si="133"/>
        <v>14</v>
      </c>
      <c r="E3613" t="str">
        <f t="shared" si="134"/>
        <v>NIT</v>
      </c>
    </row>
    <row r="3614" spans="1:5" x14ac:dyDescent="0.25">
      <c r="A3614" t="s">
        <v>6483</v>
      </c>
      <c r="B3614" t="s">
        <v>6484</v>
      </c>
      <c r="C3614" t="str">
        <f>Tabla4[[#This Row],[NIT]]</f>
        <v>06140401880037</v>
      </c>
      <c r="D3614">
        <f t="shared" si="133"/>
        <v>14</v>
      </c>
      <c r="E3614" t="str">
        <f t="shared" si="134"/>
        <v>NIT</v>
      </c>
    </row>
    <row r="3615" spans="1:5" x14ac:dyDescent="0.25">
      <c r="A3615" t="s">
        <v>6485</v>
      </c>
      <c r="B3615" t="s">
        <v>6486</v>
      </c>
      <c r="C3615" t="str">
        <f>Tabla4[[#This Row],[NIT]]</f>
        <v>06140604011033</v>
      </c>
      <c r="D3615">
        <f t="shared" si="133"/>
        <v>14</v>
      </c>
      <c r="E3615" t="str">
        <f t="shared" si="134"/>
        <v>NIT</v>
      </c>
    </row>
    <row r="3616" spans="1:5" x14ac:dyDescent="0.25">
      <c r="A3616" t="s">
        <v>6487</v>
      </c>
      <c r="B3616" t="s">
        <v>6488</v>
      </c>
      <c r="C3616" t="str">
        <f>Tabla4[[#This Row],[NIT]]</f>
        <v>06141012031089</v>
      </c>
      <c r="D3616">
        <f t="shared" si="133"/>
        <v>14</v>
      </c>
      <c r="E3616" t="str">
        <f t="shared" si="134"/>
        <v>NIT</v>
      </c>
    </row>
    <row r="3617" spans="1:5" x14ac:dyDescent="0.25">
      <c r="A3617" t="s">
        <v>6489</v>
      </c>
      <c r="B3617" t="s">
        <v>6490</v>
      </c>
      <c r="C3617" t="str">
        <f>Tabla4[[#This Row],[NIT]]</f>
        <v>06140510721185</v>
      </c>
      <c r="D3617">
        <f t="shared" si="133"/>
        <v>14</v>
      </c>
      <c r="E3617" t="str">
        <f t="shared" si="134"/>
        <v>NIT</v>
      </c>
    </row>
    <row r="3618" spans="1:5" x14ac:dyDescent="0.25">
      <c r="A3618" t="s">
        <v>6491</v>
      </c>
      <c r="B3618" t="s">
        <v>6492</v>
      </c>
      <c r="C3618" t="str">
        <f>Tabla4[[#This Row],[NIT]]</f>
        <v>06030809641013</v>
      </c>
      <c r="D3618">
        <f t="shared" si="133"/>
        <v>14</v>
      </c>
      <c r="E3618" t="str">
        <f t="shared" si="134"/>
        <v>NIT</v>
      </c>
    </row>
    <row r="3619" spans="1:5" x14ac:dyDescent="0.25">
      <c r="A3619" t="s">
        <v>6493</v>
      </c>
      <c r="B3619" t="s">
        <v>6494</v>
      </c>
      <c r="C3619" t="str">
        <f>Tabla4[[#This Row],[NIT]]</f>
        <v>06142807951050</v>
      </c>
      <c r="D3619">
        <f t="shared" si="133"/>
        <v>14</v>
      </c>
      <c r="E3619" t="str">
        <f t="shared" si="134"/>
        <v>NIT</v>
      </c>
    </row>
    <row r="3620" spans="1:5" x14ac:dyDescent="0.25">
      <c r="A3620" t="s">
        <v>6495</v>
      </c>
      <c r="B3620" t="s">
        <v>6496</v>
      </c>
      <c r="C3620" t="str">
        <f>Tabla4[[#This Row],[NIT]]</f>
        <v>06141106991027</v>
      </c>
      <c r="D3620">
        <f t="shared" si="133"/>
        <v>14</v>
      </c>
      <c r="E3620" t="str">
        <f t="shared" si="134"/>
        <v>NIT</v>
      </c>
    </row>
    <row r="3621" spans="1:5" x14ac:dyDescent="0.25">
      <c r="A3621" t="s">
        <v>6497</v>
      </c>
      <c r="B3621" t="s">
        <v>6498</v>
      </c>
      <c r="C3621" t="str">
        <f>Tabla4[[#This Row],[NIT]]</f>
        <v>06141004001014</v>
      </c>
      <c r="D3621">
        <f t="shared" si="133"/>
        <v>14</v>
      </c>
      <c r="E3621" t="str">
        <f t="shared" si="134"/>
        <v>NIT</v>
      </c>
    </row>
    <row r="3622" spans="1:5" x14ac:dyDescent="0.25">
      <c r="A3622" t="s">
        <v>6499</v>
      </c>
      <c r="B3622" t="s">
        <v>6500</v>
      </c>
      <c r="C3622" t="str">
        <f>Tabla4[[#This Row],[NIT]]</f>
        <v>06140101850027</v>
      </c>
      <c r="D3622">
        <f t="shared" si="133"/>
        <v>14</v>
      </c>
      <c r="E3622" t="str">
        <f t="shared" si="134"/>
        <v>NIT</v>
      </c>
    </row>
    <row r="3623" spans="1:5" x14ac:dyDescent="0.25">
      <c r="A3623" t="s">
        <v>6501</v>
      </c>
      <c r="B3623" t="s">
        <v>6502</v>
      </c>
      <c r="C3623" t="str">
        <f>Tabla4[[#This Row],[NIT]]</f>
        <v>12173110810010</v>
      </c>
      <c r="D3623">
        <f t="shared" si="133"/>
        <v>14</v>
      </c>
      <c r="E3623" t="str">
        <f t="shared" si="134"/>
        <v>NIT</v>
      </c>
    </row>
    <row r="3624" spans="1:5" x14ac:dyDescent="0.25">
      <c r="A3624" t="s">
        <v>6503</v>
      </c>
      <c r="B3624" t="s">
        <v>6504</v>
      </c>
      <c r="C3624" t="str">
        <f>Tabla4[[#This Row],[NIT]]</f>
        <v>06141702971041</v>
      </c>
      <c r="D3624">
        <f t="shared" si="133"/>
        <v>14</v>
      </c>
      <c r="E3624" t="str">
        <f t="shared" si="134"/>
        <v>NIT</v>
      </c>
    </row>
    <row r="3625" spans="1:5" x14ac:dyDescent="0.25">
      <c r="A3625" t="s">
        <v>6505</v>
      </c>
      <c r="B3625" t="s">
        <v>6506</v>
      </c>
      <c r="C3625" t="str">
        <f>Tabla4[[#This Row],[NIT]]</f>
        <v>06142806750017</v>
      </c>
      <c r="D3625">
        <f t="shared" si="133"/>
        <v>14</v>
      </c>
      <c r="E3625" t="str">
        <f t="shared" si="134"/>
        <v>NIT</v>
      </c>
    </row>
    <row r="3626" spans="1:5" x14ac:dyDescent="0.25">
      <c r="A3626" t="s">
        <v>6507</v>
      </c>
      <c r="B3626" t="s">
        <v>6508</v>
      </c>
      <c r="C3626" t="str">
        <f>Tabla4[[#This Row],[NIT]]</f>
        <v>06141007001015</v>
      </c>
      <c r="D3626">
        <f t="shared" si="133"/>
        <v>14</v>
      </c>
      <c r="E3626" t="str">
        <f t="shared" si="134"/>
        <v>NIT</v>
      </c>
    </row>
    <row r="3627" spans="1:5" x14ac:dyDescent="0.25">
      <c r="A3627" t="s">
        <v>6509</v>
      </c>
      <c r="B3627" t="s">
        <v>6510</v>
      </c>
      <c r="C3627" t="str">
        <f>Tabla4[[#This Row],[NIT]]</f>
        <v>06140806131014</v>
      </c>
      <c r="D3627">
        <f t="shared" si="133"/>
        <v>14</v>
      </c>
      <c r="E3627" t="str">
        <f t="shared" si="134"/>
        <v>NIT</v>
      </c>
    </row>
    <row r="3628" spans="1:5" x14ac:dyDescent="0.25">
      <c r="A3628" t="s">
        <v>6511</v>
      </c>
      <c r="B3628" t="s">
        <v>6512</v>
      </c>
      <c r="C3628" t="str">
        <f>Tabla4[[#This Row],[NIT]]</f>
        <v>06142510670040</v>
      </c>
      <c r="D3628">
        <f t="shared" ref="D3628:D3691" si="135">LEN(C3628)</f>
        <v>14</v>
      </c>
      <c r="E3628" t="str">
        <f t="shared" si="134"/>
        <v>NIT</v>
      </c>
    </row>
    <row r="3629" spans="1:5" x14ac:dyDescent="0.25">
      <c r="A3629" t="s">
        <v>6513</v>
      </c>
      <c r="B3629" t="s">
        <v>6514</v>
      </c>
      <c r="C3629" t="str">
        <f>Tabla4[[#This Row],[NIT]]</f>
        <v>02102207650035</v>
      </c>
      <c r="D3629">
        <f t="shared" si="135"/>
        <v>14</v>
      </c>
      <c r="E3629" t="str">
        <f t="shared" ref="E3629:E3692" si="136">IF(D3629=14,"NIT",IF(D3629=9,"DUI"," "))</f>
        <v>NIT</v>
      </c>
    </row>
    <row r="3630" spans="1:5" x14ac:dyDescent="0.25">
      <c r="A3630" t="s">
        <v>6515</v>
      </c>
      <c r="B3630" t="s">
        <v>6516</v>
      </c>
      <c r="C3630" t="str">
        <f>Tabla4[[#This Row],[NIT]]</f>
        <v>02102404560018</v>
      </c>
      <c r="D3630">
        <f t="shared" si="135"/>
        <v>14</v>
      </c>
      <c r="E3630" t="str">
        <f t="shared" si="136"/>
        <v>NIT</v>
      </c>
    </row>
    <row r="3631" spans="1:5" x14ac:dyDescent="0.25">
      <c r="A3631" t="s">
        <v>6517</v>
      </c>
      <c r="B3631" t="s">
        <v>6518</v>
      </c>
      <c r="C3631" t="str">
        <f>Tabla4[[#This Row],[NIT]]</f>
        <v>06141206740014</v>
      </c>
      <c r="D3631">
        <f t="shared" si="135"/>
        <v>14</v>
      </c>
      <c r="E3631" t="str">
        <f t="shared" si="136"/>
        <v>NIT</v>
      </c>
    </row>
    <row r="3632" spans="1:5" x14ac:dyDescent="0.25">
      <c r="A3632" t="s">
        <v>6519</v>
      </c>
      <c r="B3632" t="s">
        <v>6520</v>
      </c>
      <c r="C3632" t="str">
        <f>Tabla4[[#This Row],[NIT]]</f>
        <v>06140109051029</v>
      </c>
      <c r="D3632">
        <f t="shared" si="135"/>
        <v>14</v>
      </c>
      <c r="E3632" t="str">
        <f t="shared" si="136"/>
        <v>NIT</v>
      </c>
    </row>
    <row r="3633" spans="1:5" x14ac:dyDescent="0.25">
      <c r="A3633" t="s">
        <v>6521</v>
      </c>
      <c r="B3633" t="s">
        <v>6522</v>
      </c>
      <c r="C3633" t="str">
        <f>Tabla4[[#This Row],[NIT]]</f>
        <v>94831107981010</v>
      </c>
      <c r="D3633">
        <f t="shared" si="135"/>
        <v>14</v>
      </c>
      <c r="E3633" t="str">
        <f t="shared" si="136"/>
        <v>NIT</v>
      </c>
    </row>
    <row r="3634" spans="1:5" x14ac:dyDescent="0.25">
      <c r="A3634" t="s">
        <v>6523</v>
      </c>
      <c r="B3634" t="s">
        <v>6524</v>
      </c>
      <c r="C3634" t="str">
        <f>Tabla4[[#This Row],[NIT]]</f>
        <v>02071110430016</v>
      </c>
      <c r="D3634">
        <f t="shared" si="135"/>
        <v>14</v>
      </c>
      <c r="E3634" t="str">
        <f t="shared" si="136"/>
        <v>NIT</v>
      </c>
    </row>
    <row r="3635" spans="1:5" x14ac:dyDescent="0.25">
      <c r="A3635" t="s">
        <v>485</v>
      </c>
      <c r="B3635" t="s">
        <v>721</v>
      </c>
      <c r="C3635" t="str">
        <f>Tabla4[[#This Row],[NIT]]</f>
        <v>94502202961014</v>
      </c>
      <c r="D3635">
        <f t="shared" si="135"/>
        <v>14</v>
      </c>
      <c r="E3635" t="str">
        <f t="shared" si="136"/>
        <v>NIT</v>
      </c>
    </row>
    <row r="3636" spans="1:5" x14ac:dyDescent="0.25">
      <c r="A3636" t="s">
        <v>6525</v>
      </c>
      <c r="B3636" t="s">
        <v>6526</v>
      </c>
      <c r="C3636" t="str">
        <f>Tabla4[[#This Row],[NIT]]</f>
        <v>06141310690019</v>
      </c>
      <c r="D3636">
        <f t="shared" si="135"/>
        <v>14</v>
      </c>
      <c r="E3636" t="str">
        <f t="shared" si="136"/>
        <v>NIT</v>
      </c>
    </row>
    <row r="3637" spans="1:5" x14ac:dyDescent="0.25">
      <c r="A3637" t="s">
        <v>6527</v>
      </c>
      <c r="B3637" t="s">
        <v>6528</v>
      </c>
      <c r="C3637" t="str">
        <f>Tabla4[[#This Row],[NIT]]</f>
        <v>09040412560016</v>
      </c>
      <c r="D3637">
        <f t="shared" si="135"/>
        <v>14</v>
      </c>
      <c r="E3637" t="str">
        <f t="shared" si="136"/>
        <v>NIT</v>
      </c>
    </row>
    <row r="3638" spans="1:5" x14ac:dyDescent="0.25">
      <c r="A3638" t="s">
        <v>6529</v>
      </c>
      <c r="B3638" t="s">
        <v>6530</v>
      </c>
      <c r="C3638" t="str">
        <f>Tabla4[[#This Row],[NIT]]</f>
        <v>11041004570010</v>
      </c>
      <c r="D3638">
        <f t="shared" si="135"/>
        <v>14</v>
      </c>
      <c r="E3638" t="str">
        <f t="shared" si="136"/>
        <v>NIT</v>
      </c>
    </row>
    <row r="3639" spans="1:5" x14ac:dyDescent="0.25">
      <c r="A3639" t="s">
        <v>6531</v>
      </c>
      <c r="B3639" t="s">
        <v>6532</v>
      </c>
      <c r="C3639" t="str">
        <f>Tabla4[[#This Row],[NIT]]</f>
        <v>06142807061080</v>
      </c>
      <c r="D3639">
        <f t="shared" si="135"/>
        <v>14</v>
      </c>
      <c r="E3639" t="str">
        <f t="shared" si="136"/>
        <v>NIT</v>
      </c>
    </row>
    <row r="3640" spans="1:5" x14ac:dyDescent="0.25">
      <c r="A3640" t="s">
        <v>6533</v>
      </c>
      <c r="B3640" t="s">
        <v>6534</v>
      </c>
      <c r="C3640" t="str">
        <f>Tabla4[[#This Row],[NIT]]</f>
        <v>08211308811050</v>
      </c>
      <c r="D3640">
        <f t="shared" si="135"/>
        <v>14</v>
      </c>
      <c r="E3640" t="str">
        <f t="shared" si="136"/>
        <v>NIT</v>
      </c>
    </row>
    <row r="3641" spans="1:5" x14ac:dyDescent="0.25">
      <c r="A3641" t="s">
        <v>6535</v>
      </c>
      <c r="B3641" t="s">
        <v>6536</v>
      </c>
      <c r="C3641" t="str">
        <f>Tabla4[[#This Row],[NIT]]</f>
        <v>01011806630025</v>
      </c>
      <c r="D3641">
        <f t="shared" si="135"/>
        <v>14</v>
      </c>
      <c r="E3641" t="str">
        <f t="shared" si="136"/>
        <v>NIT</v>
      </c>
    </row>
    <row r="3642" spans="1:5" x14ac:dyDescent="0.25">
      <c r="A3642" t="s">
        <v>6537</v>
      </c>
      <c r="B3642" t="s">
        <v>6538</v>
      </c>
      <c r="C3642" t="str">
        <f>Tabla4[[#This Row],[NIT]]</f>
        <v>94833101011011</v>
      </c>
      <c r="D3642">
        <f t="shared" si="135"/>
        <v>14</v>
      </c>
      <c r="E3642" t="str">
        <f t="shared" si="136"/>
        <v>NIT</v>
      </c>
    </row>
    <row r="3643" spans="1:5" x14ac:dyDescent="0.25">
      <c r="A3643" t="s">
        <v>6539</v>
      </c>
      <c r="B3643" t="s">
        <v>6540</v>
      </c>
      <c r="C3643" t="str">
        <f>Tabla4[[#This Row],[NIT]]</f>
        <v>06142007061014</v>
      </c>
      <c r="D3643">
        <f t="shared" si="135"/>
        <v>14</v>
      </c>
      <c r="E3643" t="str">
        <f t="shared" si="136"/>
        <v>NIT</v>
      </c>
    </row>
    <row r="3644" spans="1:5" x14ac:dyDescent="0.25">
      <c r="A3644" t="s">
        <v>6541</v>
      </c>
      <c r="B3644" t="s">
        <v>6542</v>
      </c>
      <c r="C3644" t="str">
        <f>Tabla4[[#This Row],[NIT]]</f>
        <v>06140104630014</v>
      </c>
      <c r="D3644">
        <f t="shared" si="135"/>
        <v>14</v>
      </c>
      <c r="E3644" t="str">
        <f t="shared" si="136"/>
        <v>NIT</v>
      </c>
    </row>
    <row r="3645" spans="1:5" x14ac:dyDescent="0.25">
      <c r="A3645" t="s">
        <v>6543</v>
      </c>
      <c r="B3645" t="s">
        <v>6544</v>
      </c>
      <c r="C3645" t="str">
        <f>Tabla4[[#This Row],[NIT]]</f>
        <v>06141408780035</v>
      </c>
      <c r="D3645">
        <f t="shared" si="135"/>
        <v>14</v>
      </c>
      <c r="E3645" t="str">
        <f t="shared" si="136"/>
        <v>NIT</v>
      </c>
    </row>
    <row r="3646" spans="1:5" x14ac:dyDescent="0.25">
      <c r="A3646" t="s">
        <v>2973</v>
      </c>
      <c r="B3646" t="s">
        <v>6545</v>
      </c>
      <c r="C3646" t="str">
        <f>Tabla4[[#This Row],[NIT]]</f>
        <v>06141909001018</v>
      </c>
      <c r="D3646">
        <f t="shared" si="135"/>
        <v>14</v>
      </c>
      <c r="E3646" t="str">
        <f t="shared" si="136"/>
        <v>NIT</v>
      </c>
    </row>
    <row r="3647" spans="1:5" x14ac:dyDescent="0.25">
      <c r="A3647" t="s">
        <v>6546</v>
      </c>
      <c r="B3647" t="s">
        <v>6547</v>
      </c>
      <c r="C3647" t="str">
        <f>Tabla4[[#This Row],[NIT]]</f>
        <v>05112105971010</v>
      </c>
      <c r="D3647">
        <f t="shared" si="135"/>
        <v>14</v>
      </c>
      <c r="E3647" t="str">
        <f t="shared" si="136"/>
        <v>NIT</v>
      </c>
    </row>
    <row r="3648" spans="1:5" x14ac:dyDescent="0.25">
      <c r="A3648" t="s">
        <v>6548</v>
      </c>
      <c r="B3648" t="s">
        <v>6549</v>
      </c>
      <c r="C3648" t="str">
        <f>Tabla4[[#This Row],[NIT]]</f>
        <v>06142910881052</v>
      </c>
      <c r="D3648">
        <f t="shared" si="135"/>
        <v>14</v>
      </c>
      <c r="E3648" t="str">
        <f t="shared" si="136"/>
        <v>NIT</v>
      </c>
    </row>
    <row r="3649" spans="1:5" x14ac:dyDescent="0.25">
      <c r="A3649" t="s">
        <v>6550</v>
      </c>
      <c r="B3649" t="s">
        <v>6551</v>
      </c>
      <c r="C3649" t="str">
        <f>Tabla4[[#This Row],[NIT]]</f>
        <v>06141710031058</v>
      </c>
      <c r="D3649">
        <f t="shared" si="135"/>
        <v>14</v>
      </c>
      <c r="E3649" t="str">
        <f t="shared" si="136"/>
        <v>NIT</v>
      </c>
    </row>
    <row r="3650" spans="1:5" x14ac:dyDescent="0.25">
      <c r="A3650" t="s">
        <v>6552</v>
      </c>
      <c r="B3650" t="s">
        <v>6553</v>
      </c>
      <c r="C3650" t="str">
        <f>Tabla4[[#This Row],[NIT]]</f>
        <v>06142310921069</v>
      </c>
      <c r="D3650">
        <f t="shared" si="135"/>
        <v>14</v>
      </c>
      <c r="E3650" t="str">
        <f t="shared" si="136"/>
        <v>NIT</v>
      </c>
    </row>
    <row r="3651" spans="1:5" x14ac:dyDescent="0.25">
      <c r="A3651" t="s">
        <v>6554</v>
      </c>
      <c r="B3651" t="s">
        <v>6555</v>
      </c>
      <c r="C3651" t="str">
        <f>Tabla4[[#This Row],[NIT]]</f>
        <v>06141002091040</v>
      </c>
      <c r="D3651">
        <f t="shared" si="135"/>
        <v>14</v>
      </c>
      <c r="E3651" t="str">
        <f t="shared" si="136"/>
        <v>NIT</v>
      </c>
    </row>
    <row r="3652" spans="1:5" x14ac:dyDescent="0.25">
      <c r="A3652" t="s">
        <v>6556</v>
      </c>
      <c r="B3652" t="s">
        <v>6557</v>
      </c>
      <c r="C3652" t="str">
        <f>Tabla4[[#This Row],[NIT]]</f>
        <v>06142202051031</v>
      </c>
      <c r="D3652">
        <f t="shared" si="135"/>
        <v>14</v>
      </c>
      <c r="E3652" t="str">
        <f t="shared" si="136"/>
        <v>NIT</v>
      </c>
    </row>
    <row r="3653" spans="1:5" x14ac:dyDescent="0.25">
      <c r="A3653" t="s">
        <v>6558</v>
      </c>
      <c r="B3653" t="s">
        <v>6559</v>
      </c>
      <c r="C3653" t="str">
        <f>Tabla4[[#This Row],[NIT]]</f>
        <v>06142703011056</v>
      </c>
      <c r="D3653">
        <f t="shared" si="135"/>
        <v>14</v>
      </c>
      <c r="E3653" t="str">
        <f t="shared" si="136"/>
        <v>NIT</v>
      </c>
    </row>
    <row r="3654" spans="1:5" x14ac:dyDescent="0.25">
      <c r="A3654" t="s">
        <v>6560</v>
      </c>
      <c r="B3654" t="s">
        <v>6561</v>
      </c>
      <c r="C3654" t="str">
        <f>Tabla4[[#This Row],[NIT]]</f>
        <v>06141411941013</v>
      </c>
      <c r="D3654">
        <f t="shared" si="135"/>
        <v>14</v>
      </c>
      <c r="E3654" t="str">
        <f t="shared" si="136"/>
        <v>NIT</v>
      </c>
    </row>
    <row r="3655" spans="1:5" x14ac:dyDescent="0.25">
      <c r="A3655" t="s">
        <v>6562</v>
      </c>
      <c r="B3655" t="s">
        <v>6563</v>
      </c>
      <c r="C3655" t="str">
        <f>Tabla4[[#This Row],[NIT]]</f>
        <v>06140402941012</v>
      </c>
      <c r="D3655">
        <f t="shared" si="135"/>
        <v>14</v>
      </c>
      <c r="E3655" t="str">
        <f t="shared" si="136"/>
        <v>NIT</v>
      </c>
    </row>
    <row r="3656" spans="1:5" x14ac:dyDescent="0.25">
      <c r="A3656" t="s">
        <v>6564</v>
      </c>
      <c r="B3656" t="s">
        <v>6565</v>
      </c>
      <c r="C3656" t="str">
        <f>Tabla4[[#This Row],[NIT]]</f>
        <v>06141403071018</v>
      </c>
      <c r="D3656">
        <f t="shared" si="135"/>
        <v>14</v>
      </c>
      <c r="E3656" t="str">
        <f t="shared" si="136"/>
        <v>NIT</v>
      </c>
    </row>
    <row r="3657" spans="1:5" x14ac:dyDescent="0.25">
      <c r="A3657" t="s">
        <v>6566</v>
      </c>
      <c r="B3657" t="s">
        <v>6567</v>
      </c>
      <c r="C3657" t="str">
        <f>Tabla4[[#This Row],[NIT]]</f>
        <v>06141810820056</v>
      </c>
      <c r="D3657">
        <f t="shared" si="135"/>
        <v>14</v>
      </c>
      <c r="E3657" t="str">
        <f t="shared" si="136"/>
        <v>NIT</v>
      </c>
    </row>
    <row r="3658" spans="1:5" x14ac:dyDescent="0.25">
      <c r="A3658" t="s">
        <v>6568</v>
      </c>
      <c r="B3658" t="s">
        <v>6569</v>
      </c>
      <c r="C3658" t="str">
        <f>Tabla4[[#This Row],[NIT]]</f>
        <v>06141912051042</v>
      </c>
      <c r="D3658">
        <f t="shared" si="135"/>
        <v>14</v>
      </c>
      <c r="E3658" t="str">
        <f t="shared" si="136"/>
        <v>NIT</v>
      </c>
    </row>
    <row r="3659" spans="1:5" x14ac:dyDescent="0.25">
      <c r="A3659" t="s">
        <v>6570</v>
      </c>
      <c r="B3659" t="s">
        <v>6571</v>
      </c>
      <c r="C3659" t="str">
        <f>Tabla4[[#This Row],[NIT]]</f>
        <v>05113108790018</v>
      </c>
      <c r="D3659">
        <f t="shared" si="135"/>
        <v>14</v>
      </c>
      <c r="E3659" t="str">
        <f t="shared" si="136"/>
        <v>NIT</v>
      </c>
    </row>
    <row r="3660" spans="1:5" x14ac:dyDescent="0.25">
      <c r="A3660" t="s">
        <v>6572</v>
      </c>
      <c r="B3660" t="s">
        <v>6573</v>
      </c>
      <c r="C3660" t="str">
        <f>Tabla4[[#This Row],[NIT]]</f>
        <v>06141210011042</v>
      </c>
      <c r="D3660">
        <f t="shared" si="135"/>
        <v>14</v>
      </c>
      <c r="E3660" t="str">
        <f t="shared" si="136"/>
        <v>NIT</v>
      </c>
    </row>
    <row r="3661" spans="1:5" x14ac:dyDescent="0.25">
      <c r="A3661" t="s">
        <v>6574</v>
      </c>
      <c r="B3661" t="s">
        <v>6575</v>
      </c>
      <c r="C3661" t="str">
        <f>Tabla4[[#This Row],[NIT]]</f>
        <v>06141608881012</v>
      </c>
      <c r="D3661">
        <f t="shared" si="135"/>
        <v>14</v>
      </c>
      <c r="E3661" t="str">
        <f t="shared" si="136"/>
        <v>NIT</v>
      </c>
    </row>
    <row r="3662" spans="1:5" x14ac:dyDescent="0.25">
      <c r="A3662" t="s">
        <v>6576</v>
      </c>
      <c r="B3662" t="s">
        <v>6577</v>
      </c>
      <c r="C3662" t="str">
        <f>Tabla4[[#This Row],[NIT]]</f>
        <v>06142711780055</v>
      </c>
      <c r="D3662">
        <f t="shared" si="135"/>
        <v>14</v>
      </c>
      <c r="E3662" t="str">
        <f t="shared" si="136"/>
        <v>NIT</v>
      </c>
    </row>
    <row r="3663" spans="1:5" x14ac:dyDescent="0.25">
      <c r="A3663" t="s">
        <v>6578</v>
      </c>
      <c r="B3663" t="s">
        <v>6579</v>
      </c>
      <c r="C3663" t="str">
        <f>Tabla4[[#This Row],[NIT]]</f>
        <v>06141105680012</v>
      </c>
      <c r="D3663">
        <f t="shared" si="135"/>
        <v>14</v>
      </c>
      <c r="E3663" t="str">
        <f t="shared" si="136"/>
        <v>NIT</v>
      </c>
    </row>
    <row r="3664" spans="1:5" x14ac:dyDescent="0.25">
      <c r="A3664" t="s">
        <v>6580</v>
      </c>
      <c r="B3664" t="s">
        <v>6581</v>
      </c>
      <c r="C3664" t="str">
        <f>Tabla4[[#This Row],[NIT]]</f>
        <v>06140806011019</v>
      </c>
      <c r="D3664">
        <f t="shared" si="135"/>
        <v>14</v>
      </c>
      <c r="E3664" t="str">
        <f t="shared" si="136"/>
        <v>NIT</v>
      </c>
    </row>
    <row r="3665" spans="1:5" x14ac:dyDescent="0.25">
      <c r="A3665" t="s">
        <v>6582</v>
      </c>
      <c r="B3665" t="s">
        <v>6583</v>
      </c>
      <c r="C3665" t="str">
        <f>Tabla4[[#This Row],[NIT]]</f>
        <v>06142910700023</v>
      </c>
      <c r="D3665">
        <f t="shared" si="135"/>
        <v>14</v>
      </c>
      <c r="E3665" t="str">
        <f t="shared" si="136"/>
        <v>NIT</v>
      </c>
    </row>
    <row r="3666" spans="1:5" x14ac:dyDescent="0.25">
      <c r="A3666" t="s">
        <v>6584</v>
      </c>
      <c r="B3666" t="s">
        <v>6585</v>
      </c>
      <c r="C3666" t="str">
        <f>Tabla4[[#This Row],[NIT]]</f>
        <v>06140412981039</v>
      </c>
      <c r="D3666">
        <f t="shared" si="135"/>
        <v>14</v>
      </c>
      <c r="E3666" t="str">
        <f t="shared" si="136"/>
        <v>NIT</v>
      </c>
    </row>
    <row r="3667" spans="1:5" x14ac:dyDescent="0.25">
      <c r="A3667" t="s">
        <v>6586</v>
      </c>
      <c r="B3667" t="s">
        <v>6587</v>
      </c>
      <c r="C3667" t="str">
        <f>Tabla4[[#This Row],[NIT]]</f>
        <v>06142109951057</v>
      </c>
      <c r="D3667">
        <f t="shared" si="135"/>
        <v>14</v>
      </c>
      <c r="E3667" t="str">
        <f t="shared" si="136"/>
        <v>NIT</v>
      </c>
    </row>
    <row r="3668" spans="1:5" x14ac:dyDescent="0.25">
      <c r="A3668" t="s">
        <v>6588</v>
      </c>
      <c r="B3668" t="s">
        <v>6589</v>
      </c>
      <c r="C3668" t="str">
        <f>Tabla4[[#This Row],[NIT]]</f>
        <v>06142111630010</v>
      </c>
      <c r="D3668">
        <f t="shared" si="135"/>
        <v>14</v>
      </c>
      <c r="E3668" t="str">
        <f t="shared" si="136"/>
        <v>NIT</v>
      </c>
    </row>
    <row r="3669" spans="1:5" x14ac:dyDescent="0.25">
      <c r="A3669" t="s">
        <v>6590</v>
      </c>
      <c r="B3669" t="s">
        <v>6591</v>
      </c>
      <c r="C3669" t="str">
        <f>Tabla4[[#This Row],[NIT]]</f>
        <v>04011701620014</v>
      </c>
      <c r="D3669">
        <f t="shared" si="135"/>
        <v>14</v>
      </c>
      <c r="E3669" t="str">
        <f t="shared" si="136"/>
        <v>NIT</v>
      </c>
    </row>
    <row r="3670" spans="1:5" x14ac:dyDescent="0.25">
      <c r="A3670" t="s">
        <v>2415</v>
      </c>
      <c r="B3670" t="s">
        <v>6592</v>
      </c>
      <c r="C3670" t="str">
        <f>Tabla4[[#This Row],[NIT]]</f>
        <v>02132105590013</v>
      </c>
      <c r="D3670">
        <f t="shared" si="135"/>
        <v>14</v>
      </c>
      <c r="E3670" t="str">
        <f t="shared" si="136"/>
        <v>NIT</v>
      </c>
    </row>
    <row r="3671" spans="1:5" x14ac:dyDescent="0.25">
      <c r="A3671" t="s">
        <v>6593</v>
      </c>
      <c r="B3671" t="s">
        <v>6594</v>
      </c>
      <c r="C3671" t="str">
        <f>Tabla4[[#This Row],[NIT]]</f>
        <v>14160101661040</v>
      </c>
      <c r="D3671">
        <f t="shared" si="135"/>
        <v>14</v>
      </c>
      <c r="E3671" t="str">
        <f t="shared" si="136"/>
        <v>NIT</v>
      </c>
    </row>
    <row r="3672" spans="1:5" x14ac:dyDescent="0.25">
      <c r="A3672" t="s">
        <v>6595</v>
      </c>
      <c r="B3672" t="s">
        <v>6596</v>
      </c>
      <c r="C3672" t="str">
        <f>Tabla4[[#This Row],[NIT]]</f>
        <v>06143011751129</v>
      </c>
      <c r="D3672">
        <f t="shared" si="135"/>
        <v>14</v>
      </c>
      <c r="E3672" t="str">
        <f t="shared" si="136"/>
        <v>NIT</v>
      </c>
    </row>
    <row r="3673" spans="1:5" x14ac:dyDescent="0.25">
      <c r="A3673" t="s">
        <v>6597</v>
      </c>
      <c r="B3673" t="s">
        <v>6598</v>
      </c>
      <c r="C3673" t="str">
        <f>Tabla4[[#This Row],[NIT]]</f>
        <v>02071012560010</v>
      </c>
      <c r="D3673">
        <f t="shared" si="135"/>
        <v>14</v>
      </c>
      <c r="E3673" t="str">
        <f t="shared" si="136"/>
        <v>NIT</v>
      </c>
    </row>
    <row r="3674" spans="1:5" x14ac:dyDescent="0.25">
      <c r="A3674" t="s">
        <v>6599</v>
      </c>
      <c r="B3674" t="s">
        <v>6600</v>
      </c>
      <c r="C3674" t="str">
        <f>Tabla4[[#This Row],[NIT]]</f>
        <v>95011910591014</v>
      </c>
      <c r="D3674">
        <f t="shared" si="135"/>
        <v>14</v>
      </c>
      <c r="E3674" t="str">
        <f t="shared" si="136"/>
        <v>NIT</v>
      </c>
    </row>
    <row r="3675" spans="1:5" x14ac:dyDescent="0.25">
      <c r="A3675" t="s">
        <v>6601</v>
      </c>
      <c r="B3675" t="s">
        <v>6602</v>
      </c>
      <c r="C3675" t="str">
        <f>Tabla4[[#This Row],[NIT]]</f>
        <v>06142502830013</v>
      </c>
      <c r="D3675">
        <f t="shared" si="135"/>
        <v>14</v>
      </c>
      <c r="E3675" t="str">
        <f t="shared" si="136"/>
        <v>NIT</v>
      </c>
    </row>
    <row r="3676" spans="1:5" x14ac:dyDescent="0.25">
      <c r="A3676" t="s">
        <v>6603</v>
      </c>
      <c r="B3676" t="s">
        <v>6604</v>
      </c>
      <c r="C3676" t="str">
        <f>Tabla4[[#This Row],[NIT]]</f>
        <v>06140901961083</v>
      </c>
      <c r="D3676">
        <f t="shared" si="135"/>
        <v>14</v>
      </c>
      <c r="E3676" t="str">
        <f t="shared" si="136"/>
        <v>NIT</v>
      </c>
    </row>
    <row r="3677" spans="1:5" x14ac:dyDescent="0.25">
      <c r="A3677" t="s">
        <v>1946</v>
      </c>
      <c r="B3677" t="s">
        <v>6605</v>
      </c>
      <c r="C3677" t="str">
        <f>Tabla4[[#This Row],[NIT]]</f>
        <v>09031504500035</v>
      </c>
      <c r="D3677">
        <f t="shared" si="135"/>
        <v>14</v>
      </c>
      <c r="E3677" t="str">
        <f t="shared" si="136"/>
        <v>NIT</v>
      </c>
    </row>
    <row r="3678" spans="1:5" x14ac:dyDescent="0.25">
      <c r="A3678" t="s">
        <v>6606</v>
      </c>
      <c r="B3678" t="s">
        <v>6607</v>
      </c>
      <c r="C3678" t="str">
        <f>Tabla4[[#This Row],[NIT]]</f>
        <v>06140607810028</v>
      </c>
      <c r="D3678">
        <f t="shared" si="135"/>
        <v>14</v>
      </c>
      <c r="E3678" t="str">
        <f t="shared" si="136"/>
        <v>NIT</v>
      </c>
    </row>
    <row r="3679" spans="1:5" x14ac:dyDescent="0.25">
      <c r="A3679" t="s">
        <v>6608</v>
      </c>
      <c r="B3679" t="s">
        <v>6609</v>
      </c>
      <c r="C3679" t="str">
        <f>Tabla4[[#This Row],[NIT]]</f>
        <v>06141708051017</v>
      </c>
      <c r="D3679">
        <f t="shared" si="135"/>
        <v>14</v>
      </c>
      <c r="E3679" t="str">
        <f t="shared" si="136"/>
        <v>NIT</v>
      </c>
    </row>
    <row r="3680" spans="1:5" x14ac:dyDescent="0.25">
      <c r="A3680" t="s">
        <v>6610</v>
      </c>
      <c r="B3680" t="s">
        <v>6611</v>
      </c>
      <c r="C3680" t="str">
        <f>Tabla4[[#This Row],[NIT]]</f>
        <v>06141707001067</v>
      </c>
      <c r="D3680">
        <f t="shared" si="135"/>
        <v>14</v>
      </c>
      <c r="E3680" t="str">
        <f t="shared" si="136"/>
        <v>NIT</v>
      </c>
    </row>
    <row r="3681" spans="1:5" x14ac:dyDescent="0.25">
      <c r="A3681" t="s">
        <v>6612</v>
      </c>
      <c r="B3681" t="s">
        <v>6613</v>
      </c>
      <c r="C3681" t="str">
        <f>Tabla4[[#This Row],[NIT]]</f>
        <v>14062611630010</v>
      </c>
      <c r="D3681">
        <f t="shared" si="135"/>
        <v>14</v>
      </c>
      <c r="E3681" t="str">
        <f t="shared" si="136"/>
        <v>NIT</v>
      </c>
    </row>
    <row r="3682" spans="1:5" x14ac:dyDescent="0.25">
      <c r="A3682" t="s">
        <v>6614</v>
      </c>
      <c r="B3682" t="s">
        <v>6615</v>
      </c>
      <c r="C3682" t="str">
        <f>Tabla4[[#This Row],[NIT]]</f>
        <v>11211603670010</v>
      </c>
      <c r="D3682">
        <f t="shared" si="135"/>
        <v>14</v>
      </c>
      <c r="E3682" t="str">
        <f t="shared" si="136"/>
        <v>NIT</v>
      </c>
    </row>
    <row r="3683" spans="1:5" x14ac:dyDescent="0.25">
      <c r="A3683" t="s">
        <v>6616</v>
      </c>
      <c r="B3683" t="s">
        <v>6617</v>
      </c>
      <c r="C3683" t="str">
        <f>Tabla4[[#This Row],[NIT]]</f>
        <v>02102512510018</v>
      </c>
      <c r="D3683">
        <f t="shared" si="135"/>
        <v>14</v>
      </c>
      <c r="E3683" t="str">
        <f t="shared" si="136"/>
        <v>NIT</v>
      </c>
    </row>
    <row r="3684" spans="1:5" x14ac:dyDescent="0.25">
      <c r="A3684" t="s">
        <v>6618</v>
      </c>
      <c r="B3684" t="s">
        <v>6619</v>
      </c>
      <c r="C3684" t="str">
        <f>Tabla4[[#This Row],[NIT]]</f>
        <v>05110301961012</v>
      </c>
      <c r="D3684">
        <f t="shared" si="135"/>
        <v>14</v>
      </c>
      <c r="E3684" t="str">
        <f t="shared" si="136"/>
        <v>NIT</v>
      </c>
    </row>
    <row r="3685" spans="1:5" x14ac:dyDescent="0.25">
      <c r="A3685" t="s">
        <v>6620</v>
      </c>
      <c r="B3685" t="s">
        <v>6621</v>
      </c>
      <c r="C3685" t="str">
        <f>Tabla4[[#This Row],[NIT]]</f>
        <v>06140104971014</v>
      </c>
      <c r="D3685">
        <f t="shared" si="135"/>
        <v>14</v>
      </c>
      <c r="E3685" t="str">
        <f t="shared" si="136"/>
        <v>NIT</v>
      </c>
    </row>
    <row r="3686" spans="1:5" x14ac:dyDescent="0.25">
      <c r="A3686" t="s">
        <v>6622</v>
      </c>
      <c r="B3686" t="s">
        <v>6623</v>
      </c>
      <c r="C3686" t="str">
        <f>Tabla4[[#This Row],[NIT]]</f>
        <v>06140107001016</v>
      </c>
      <c r="D3686">
        <f t="shared" si="135"/>
        <v>14</v>
      </c>
      <c r="E3686" t="str">
        <f t="shared" si="136"/>
        <v>NIT</v>
      </c>
    </row>
    <row r="3687" spans="1:5" x14ac:dyDescent="0.25">
      <c r="A3687" t="s">
        <v>6624</v>
      </c>
      <c r="B3687" t="s">
        <v>6625</v>
      </c>
      <c r="C3687" t="str">
        <f>Tabla4[[#This Row],[NIT]]</f>
        <v>06140507041068</v>
      </c>
      <c r="D3687">
        <f t="shared" si="135"/>
        <v>14</v>
      </c>
      <c r="E3687" t="str">
        <f t="shared" si="136"/>
        <v>NIT</v>
      </c>
    </row>
    <row r="3688" spans="1:5" x14ac:dyDescent="0.25">
      <c r="A3688" t="s">
        <v>6626</v>
      </c>
      <c r="B3688" t="s">
        <v>6627</v>
      </c>
      <c r="C3688" t="str">
        <f>Tabla4[[#This Row],[NIT]]</f>
        <v>08210301961018</v>
      </c>
      <c r="D3688">
        <f t="shared" si="135"/>
        <v>14</v>
      </c>
      <c r="E3688" t="str">
        <f t="shared" si="136"/>
        <v>NIT</v>
      </c>
    </row>
    <row r="3689" spans="1:5" x14ac:dyDescent="0.25">
      <c r="A3689" t="s">
        <v>6628</v>
      </c>
      <c r="B3689" t="s">
        <v>6629</v>
      </c>
      <c r="C3689" t="str">
        <f>Tabla4[[#This Row],[NIT]]</f>
        <v>14082601961015</v>
      </c>
      <c r="D3689">
        <f t="shared" si="135"/>
        <v>14</v>
      </c>
      <c r="E3689" t="str">
        <f t="shared" si="136"/>
        <v>NIT</v>
      </c>
    </row>
    <row r="3690" spans="1:5" x14ac:dyDescent="0.25">
      <c r="A3690" t="s">
        <v>6630</v>
      </c>
      <c r="B3690" t="s">
        <v>6631</v>
      </c>
      <c r="C3690" t="str">
        <f>Tabla4[[#This Row],[NIT]]</f>
        <v>13190301961025</v>
      </c>
      <c r="D3690">
        <f t="shared" si="135"/>
        <v>14</v>
      </c>
      <c r="E3690" t="str">
        <f t="shared" si="136"/>
        <v>NIT</v>
      </c>
    </row>
    <row r="3691" spans="1:5" x14ac:dyDescent="0.25">
      <c r="A3691" t="s">
        <v>6632</v>
      </c>
      <c r="B3691" t="s">
        <v>6633</v>
      </c>
      <c r="C3691" t="str">
        <f>Tabla4[[#This Row],[NIT]]</f>
        <v>06140110911015</v>
      </c>
      <c r="D3691">
        <f t="shared" si="135"/>
        <v>14</v>
      </c>
      <c r="E3691" t="str">
        <f t="shared" si="136"/>
        <v>NIT</v>
      </c>
    </row>
    <row r="3692" spans="1:5" x14ac:dyDescent="0.25">
      <c r="A3692" t="s">
        <v>6634</v>
      </c>
      <c r="B3692" t="s">
        <v>6635</v>
      </c>
      <c r="C3692" t="str">
        <f>Tabla4[[#This Row],[NIT]]</f>
        <v>06140301961012</v>
      </c>
      <c r="D3692">
        <f t="shared" ref="D3692:D3755" si="137">LEN(C3692)</f>
        <v>14</v>
      </c>
      <c r="E3692" t="str">
        <f t="shared" si="136"/>
        <v>NIT</v>
      </c>
    </row>
    <row r="3693" spans="1:5" x14ac:dyDescent="0.25">
      <c r="A3693" t="s">
        <v>6636</v>
      </c>
      <c r="B3693" t="s">
        <v>6637</v>
      </c>
      <c r="C3693" t="str">
        <f>Tabla4[[#This Row],[NIT]]</f>
        <v>03150301961017</v>
      </c>
      <c r="D3693">
        <f t="shared" si="137"/>
        <v>14</v>
      </c>
      <c r="E3693" t="str">
        <f t="shared" ref="E3693:E3756" si="138">IF(D3693=14,"NIT",IF(D3693=9,"DUI"," "))</f>
        <v>NIT</v>
      </c>
    </row>
    <row r="3694" spans="1:5" x14ac:dyDescent="0.25">
      <c r="A3694" t="s">
        <v>6638</v>
      </c>
      <c r="B3694" t="s">
        <v>6639</v>
      </c>
      <c r="C3694" t="str">
        <f>Tabla4[[#This Row],[NIT]]</f>
        <v>06140301961020</v>
      </c>
      <c r="D3694">
        <f t="shared" si="137"/>
        <v>14</v>
      </c>
      <c r="E3694" t="str">
        <f t="shared" si="138"/>
        <v>NIT</v>
      </c>
    </row>
    <row r="3695" spans="1:5" x14ac:dyDescent="0.25">
      <c r="A3695" t="s">
        <v>6640</v>
      </c>
      <c r="B3695" t="s">
        <v>6641</v>
      </c>
      <c r="C3695" t="str">
        <f>Tabla4[[#This Row],[NIT]]</f>
        <v>06140712951034</v>
      </c>
      <c r="D3695">
        <f t="shared" si="137"/>
        <v>14</v>
      </c>
      <c r="E3695" t="str">
        <f t="shared" si="138"/>
        <v>NIT</v>
      </c>
    </row>
    <row r="3696" spans="1:5" x14ac:dyDescent="0.25">
      <c r="A3696" t="s">
        <v>6642</v>
      </c>
      <c r="B3696" t="s">
        <v>6643</v>
      </c>
      <c r="C3696" t="str">
        <f>Tabla4[[#This Row],[NIT]]</f>
        <v>02100301961016</v>
      </c>
      <c r="D3696">
        <f t="shared" si="137"/>
        <v>14</v>
      </c>
      <c r="E3696" t="str">
        <f t="shared" si="138"/>
        <v>NIT</v>
      </c>
    </row>
    <row r="3697" spans="1:5" x14ac:dyDescent="0.25">
      <c r="A3697" t="s">
        <v>6644</v>
      </c>
      <c r="B3697" t="s">
        <v>6645</v>
      </c>
      <c r="C3697" t="str">
        <f>Tabla4[[#This Row],[NIT]]</f>
        <v>04070104971019</v>
      </c>
      <c r="D3697">
        <f t="shared" si="137"/>
        <v>14</v>
      </c>
      <c r="E3697" t="str">
        <f t="shared" si="138"/>
        <v>NIT</v>
      </c>
    </row>
    <row r="3698" spans="1:5" x14ac:dyDescent="0.25">
      <c r="A3698" t="s">
        <v>6646</v>
      </c>
      <c r="B3698" t="s">
        <v>6647</v>
      </c>
      <c r="C3698" t="str">
        <f>Tabla4[[#This Row],[NIT]]</f>
        <v>01010301961013</v>
      </c>
      <c r="D3698">
        <f t="shared" si="137"/>
        <v>14</v>
      </c>
      <c r="E3698" t="str">
        <f t="shared" si="138"/>
        <v>NIT</v>
      </c>
    </row>
    <row r="3699" spans="1:5" x14ac:dyDescent="0.25">
      <c r="A3699" t="s">
        <v>6648</v>
      </c>
      <c r="B3699" t="s">
        <v>6649</v>
      </c>
      <c r="C3699" t="str">
        <f>Tabla4[[#This Row],[NIT]]</f>
        <v>07021303961014</v>
      </c>
      <c r="D3699">
        <f t="shared" si="137"/>
        <v>14</v>
      </c>
      <c r="E3699" t="str">
        <f t="shared" si="138"/>
        <v>NIT</v>
      </c>
    </row>
    <row r="3700" spans="1:5" x14ac:dyDescent="0.25">
      <c r="A3700" t="s">
        <v>6650</v>
      </c>
      <c r="B3700" t="s">
        <v>6651</v>
      </c>
      <c r="C3700" t="str">
        <f>Tabla4[[#This Row],[NIT]]</f>
        <v>06140309921052</v>
      </c>
      <c r="D3700">
        <f t="shared" si="137"/>
        <v>14</v>
      </c>
      <c r="E3700" t="str">
        <f t="shared" si="138"/>
        <v>NIT</v>
      </c>
    </row>
    <row r="3701" spans="1:5" x14ac:dyDescent="0.25">
      <c r="A3701" t="s">
        <v>6652</v>
      </c>
      <c r="B3701" t="s">
        <v>6653</v>
      </c>
      <c r="C3701" t="str">
        <f>Tabla4[[#This Row],[NIT]]</f>
        <v>06140609891082</v>
      </c>
      <c r="D3701">
        <f t="shared" si="137"/>
        <v>14</v>
      </c>
      <c r="E3701" t="str">
        <f t="shared" si="138"/>
        <v>NIT</v>
      </c>
    </row>
    <row r="3702" spans="1:5" x14ac:dyDescent="0.25">
      <c r="A3702" t="s">
        <v>6654</v>
      </c>
      <c r="B3702" t="s">
        <v>6655</v>
      </c>
      <c r="C3702" t="str">
        <f>Tabla4[[#This Row],[NIT]]</f>
        <v>06141308860010</v>
      </c>
      <c r="D3702">
        <f t="shared" si="137"/>
        <v>14</v>
      </c>
      <c r="E3702" t="str">
        <f t="shared" si="138"/>
        <v>NIT</v>
      </c>
    </row>
    <row r="3703" spans="1:5" x14ac:dyDescent="0.25">
      <c r="A3703" t="s">
        <v>6656</v>
      </c>
      <c r="B3703" t="s">
        <v>6657</v>
      </c>
      <c r="C3703" t="str">
        <f>Tabla4[[#This Row],[NIT]]</f>
        <v>06142411091032</v>
      </c>
      <c r="D3703">
        <f t="shared" si="137"/>
        <v>14</v>
      </c>
      <c r="E3703" t="str">
        <f t="shared" si="138"/>
        <v>NIT</v>
      </c>
    </row>
    <row r="3704" spans="1:5" x14ac:dyDescent="0.25">
      <c r="A3704" t="s">
        <v>6658</v>
      </c>
      <c r="B3704" t="s">
        <v>6659</v>
      </c>
      <c r="C3704" t="str">
        <f>Tabla4[[#This Row],[NIT]]</f>
        <v>06140303931021</v>
      </c>
      <c r="D3704">
        <f t="shared" si="137"/>
        <v>14</v>
      </c>
      <c r="E3704" t="str">
        <f t="shared" si="138"/>
        <v>NIT</v>
      </c>
    </row>
    <row r="3705" spans="1:5" x14ac:dyDescent="0.25">
      <c r="A3705" t="s">
        <v>6660</v>
      </c>
      <c r="B3705" t="s">
        <v>6661</v>
      </c>
      <c r="C3705" t="str">
        <f>Tabla4[[#This Row],[NIT]]</f>
        <v>06143110700015</v>
      </c>
      <c r="D3705">
        <f t="shared" si="137"/>
        <v>14</v>
      </c>
      <c r="E3705" t="str">
        <f t="shared" si="138"/>
        <v>NIT</v>
      </c>
    </row>
    <row r="3706" spans="1:5" x14ac:dyDescent="0.25">
      <c r="A3706" t="s">
        <v>6662</v>
      </c>
      <c r="B3706" t="s">
        <v>6663</v>
      </c>
      <c r="C3706" t="str">
        <f>Tabla4[[#This Row],[NIT]]</f>
        <v>06141101011016</v>
      </c>
      <c r="D3706">
        <f t="shared" si="137"/>
        <v>14</v>
      </c>
      <c r="E3706" t="str">
        <f t="shared" si="138"/>
        <v>NIT</v>
      </c>
    </row>
    <row r="3707" spans="1:5" x14ac:dyDescent="0.25">
      <c r="A3707" t="s">
        <v>6664</v>
      </c>
      <c r="B3707" t="s">
        <v>6665</v>
      </c>
      <c r="C3707" t="str">
        <f>Tabla4[[#This Row],[NIT]]</f>
        <v>94831402051016</v>
      </c>
      <c r="D3707">
        <f t="shared" si="137"/>
        <v>14</v>
      </c>
      <c r="E3707" t="str">
        <f t="shared" si="138"/>
        <v>NIT</v>
      </c>
    </row>
    <row r="3708" spans="1:5" x14ac:dyDescent="0.25">
      <c r="A3708" t="s">
        <v>3016</v>
      </c>
      <c r="B3708" t="s">
        <v>6666</v>
      </c>
      <c r="C3708" t="str">
        <f>Tabla4[[#This Row],[NIT]]</f>
        <v>06140210071081</v>
      </c>
      <c r="D3708">
        <f t="shared" si="137"/>
        <v>14</v>
      </c>
      <c r="E3708" t="str">
        <f t="shared" si="138"/>
        <v>NIT</v>
      </c>
    </row>
    <row r="3709" spans="1:5" x14ac:dyDescent="0.25">
      <c r="A3709" t="s">
        <v>6667</v>
      </c>
      <c r="B3709" t="s">
        <v>6668</v>
      </c>
      <c r="C3709" t="str">
        <f>Tabla4[[#This Row],[NIT]]</f>
        <v>05011011941010</v>
      </c>
      <c r="D3709">
        <f t="shared" si="137"/>
        <v>14</v>
      </c>
      <c r="E3709" t="str">
        <f t="shared" si="138"/>
        <v>NIT</v>
      </c>
    </row>
    <row r="3710" spans="1:5" x14ac:dyDescent="0.25">
      <c r="A3710" t="s">
        <v>1461</v>
      </c>
      <c r="B3710" t="s">
        <v>6669</v>
      </c>
      <c r="C3710" t="str">
        <f>Tabla4[[#This Row],[NIT]]</f>
        <v>06142110700016</v>
      </c>
      <c r="D3710">
        <f t="shared" si="137"/>
        <v>14</v>
      </c>
      <c r="E3710" t="str">
        <f t="shared" si="138"/>
        <v>NIT</v>
      </c>
    </row>
    <row r="3711" spans="1:5" x14ac:dyDescent="0.25">
      <c r="A3711" t="s">
        <v>6670</v>
      </c>
      <c r="B3711" t="s">
        <v>6671</v>
      </c>
      <c r="C3711" t="str">
        <f>Tabla4[[#This Row],[NIT]]</f>
        <v>03152801031019</v>
      </c>
      <c r="D3711">
        <f t="shared" si="137"/>
        <v>14</v>
      </c>
      <c r="E3711" t="str">
        <f t="shared" si="138"/>
        <v>NIT</v>
      </c>
    </row>
    <row r="3712" spans="1:5" x14ac:dyDescent="0.25">
      <c r="A3712" t="s">
        <v>6672</v>
      </c>
      <c r="B3712" t="s">
        <v>6673</v>
      </c>
      <c r="C3712" t="str">
        <f>Tabla4[[#This Row],[NIT]]</f>
        <v>06140602981043</v>
      </c>
      <c r="D3712">
        <f t="shared" si="137"/>
        <v>14</v>
      </c>
      <c r="E3712" t="str">
        <f t="shared" si="138"/>
        <v>NIT</v>
      </c>
    </row>
    <row r="3713" spans="1:5" x14ac:dyDescent="0.25">
      <c r="A3713" t="s">
        <v>6674</v>
      </c>
      <c r="B3713" t="s">
        <v>6675</v>
      </c>
      <c r="C3713" t="str">
        <f>Tabla4[[#This Row],[NIT]]</f>
        <v>06140510891048</v>
      </c>
      <c r="D3713">
        <f t="shared" si="137"/>
        <v>14</v>
      </c>
      <c r="E3713" t="str">
        <f t="shared" si="138"/>
        <v>NIT</v>
      </c>
    </row>
    <row r="3714" spans="1:5" x14ac:dyDescent="0.25">
      <c r="A3714" t="s">
        <v>6676</v>
      </c>
      <c r="B3714" t="s">
        <v>6677</v>
      </c>
      <c r="C3714" t="str">
        <f>Tabla4[[#This Row],[NIT]]</f>
        <v>94502208751020</v>
      </c>
      <c r="D3714">
        <f t="shared" si="137"/>
        <v>14</v>
      </c>
      <c r="E3714" t="str">
        <f t="shared" si="138"/>
        <v>NIT</v>
      </c>
    </row>
    <row r="3715" spans="1:5" x14ac:dyDescent="0.25">
      <c r="A3715" t="s">
        <v>6678</v>
      </c>
      <c r="B3715" t="s">
        <v>6679</v>
      </c>
      <c r="C3715" t="str">
        <f>Tabla4[[#This Row],[NIT]]</f>
        <v>06142003981054</v>
      </c>
      <c r="D3715">
        <f t="shared" si="137"/>
        <v>14</v>
      </c>
      <c r="E3715" t="str">
        <f t="shared" si="138"/>
        <v>NIT</v>
      </c>
    </row>
    <row r="3716" spans="1:5" x14ac:dyDescent="0.25">
      <c r="A3716" t="s">
        <v>6680</v>
      </c>
      <c r="B3716" t="s">
        <v>6681</v>
      </c>
      <c r="C3716" t="str">
        <f>Tabla4[[#This Row],[NIT]]</f>
        <v>06142601941024</v>
      </c>
      <c r="D3716">
        <f t="shared" si="137"/>
        <v>14</v>
      </c>
      <c r="E3716" t="str">
        <f t="shared" si="138"/>
        <v>NIT</v>
      </c>
    </row>
    <row r="3717" spans="1:5" x14ac:dyDescent="0.25">
      <c r="A3717" t="s">
        <v>6682</v>
      </c>
      <c r="B3717" t="s">
        <v>6683</v>
      </c>
      <c r="C3717" t="str">
        <f>Tabla4[[#This Row],[NIT]]</f>
        <v>06141903911039</v>
      </c>
      <c r="D3717">
        <f t="shared" si="137"/>
        <v>14</v>
      </c>
      <c r="E3717" t="str">
        <f t="shared" si="138"/>
        <v>NIT</v>
      </c>
    </row>
    <row r="3718" spans="1:5" x14ac:dyDescent="0.25">
      <c r="A3718" t="s">
        <v>6684</v>
      </c>
      <c r="B3718" t="s">
        <v>6685</v>
      </c>
      <c r="C3718" t="str">
        <f>Tabla4[[#This Row],[NIT]]</f>
        <v>06142112901036</v>
      </c>
      <c r="D3718">
        <f t="shared" si="137"/>
        <v>14</v>
      </c>
      <c r="E3718" t="str">
        <f t="shared" si="138"/>
        <v>NIT</v>
      </c>
    </row>
    <row r="3719" spans="1:5" x14ac:dyDescent="0.25">
      <c r="A3719" t="s">
        <v>6686</v>
      </c>
      <c r="B3719" t="s">
        <v>6687</v>
      </c>
      <c r="C3719" t="str">
        <f>Tabla4[[#This Row],[NIT]]</f>
        <v>06141011991020</v>
      </c>
      <c r="D3719">
        <f t="shared" si="137"/>
        <v>14</v>
      </c>
      <c r="E3719" t="str">
        <f t="shared" si="138"/>
        <v>NIT</v>
      </c>
    </row>
    <row r="3720" spans="1:5" x14ac:dyDescent="0.25">
      <c r="A3720" t="s">
        <v>6688</v>
      </c>
      <c r="B3720" t="s">
        <v>6689</v>
      </c>
      <c r="C3720" t="str">
        <f>Tabla4[[#This Row],[NIT]]</f>
        <v>06141110041017</v>
      </c>
      <c r="D3720">
        <f t="shared" si="137"/>
        <v>14</v>
      </c>
      <c r="E3720" t="str">
        <f t="shared" si="138"/>
        <v>NIT</v>
      </c>
    </row>
    <row r="3721" spans="1:5" x14ac:dyDescent="0.25">
      <c r="A3721" t="s">
        <v>6690</v>
      </c>
      <c r="B3721" t="s">
        <v>6691</v>
      </c>
      <c r="C3721" t="str">
        <f>Tabla4[[#This Row],[NIT]]</f>
        <v>06141611921050</v>
      </c>
      <c r="D3721">
        <f t="shared" si="137"/>
        <v>14</v>
      </c>
      <c r="E3721" t="str">
        <f t="shared" si="138"/>
        <v>NIT</v>
      </c>
    </row>
    <row r="3722" spans="1:5" x14ac:dyDescent="0.25">
      <c r="A3722" t="s">
        <v>35</v>
      </c>
      <c r="B3722" t="s">
        <v>6692</v>
      </c>
      <c r="C3722" t="str">
        <f>Tabla4[[#This Row],[NIT]]</f>
        <v>06143101750030</v>
      </c>
      <c r="D3722">
        <f t="shared" si="137"/>
        <v>14</v>
      </c>
      <c r="E3722" t="str">
        <f t="shared" si="138"/>
        <v>NIT</v>
      </c>
    </row>
    <row r="3723" spans="1:5" x14ac:dyDescent="0.25">
      <c r="A3723" t="s">
        <v>6693</v>
      </c>
      <c r="B3723" t="s">
        <v>6694</v>
      </c>
      <c r="C3723" t="str">
        <f>Tabla4[[#This Row],[NIT]]</f>
        <v>10040712731028</v>
      </c>
      <c r="D3723">
        <f t="shared" si="137"/>
        <v>14</v>
      </c>
      <c r="E3723" t="str">
        <f t="shared" si="138"/>
        <v>NIT</v>
      </c>
    </row>
    <row r="3724" spans="1:5" x14ac:dyDescent="0.25">
      <c r="A3724" t="s">
        <v>6695</v>
      </c>
      <c r="B3724" t="s">
        <v>6696</v>
      </c>
      <c r="C3724" t="str">
        <f>Tabla4[[#This Row],[NIT]]</f>
        <v>12040108620010</v>
      </c>
      <c r="D3724">
        <f t="shared" si="137"/>
        <v>14</v>
      </c>
      <c r="E3724" t="str">
        <f t="shared" si="138"/>
        <v>NIT</v>
      </c>
    </row>
    <row r="3725" spans="1:5" x14ac:dyDescent="0.25">
      <c r="A3725" t="s">
        <v>6697</v>
      </c>
      <c r="B3725" t="s">
        <v>6698</v>
      </c>
      <c r="C3725" t="str">
        <f>Tabla4[[#This Row],[NIT]]</f>
        <v>12200306640014</v>
      </c>
      <c r="D3725">
        <f t="shared" si="137"/>
        <v>14</v>
      </c>
      <c r="E3725" t="str">
        <f t="shared" si="138"/>
        <v>NIT</v>
      </c>
    </row>
    <row r="3726" spans="1:5" x14ac:dyDescent="0.25">
      <c r="A3726" t="s">
        <v>6699</v>
      </c>
      <c r="B3726" t="s">
        <v>6700</v>
      </c>
      <c r="C3726" t="str">
        <f>Tabla4[[#This Row],[NIT]]</f>
        <v>06141206881016</v>
      </c>
      <c r="D3726">
        <f t="shared" si="137"/>
        <v>14</v>
      </c>
      <c r="E3726" t="str">
        <f t="shared" si="138"/>
        <v>NIT</v>
      </c>
    </row>
    <row r="3727" spans="1:5" x14ac:dyDescent="0.25">
      <c r="A3727" t="s">
        <v>6701</v>
      </c>
      <c r="B3727" t="s">
        <v>6702</v>
      </c>
      <c r="C3727" t="str">
        <f>Tabla4[[#This Row],[NIT]]</f>
        <v>06142208011015</v>
      </c>
      <c r="D3727">
        <f t="shared" si="137"/>
        <v>14</v>
      </c>
      <c r="E3727" t="str">
        <f t="shared" si="138"/>
        <v>NIT</v>
      </c>
    </row>
    <row r="3728" spans="1:5" x14ac:dyDescent="0.25">
      <c r="A3728" t="s">
        <v>6703</v>
      </c>
      <c r="B3728" t="s">
        <v>6704</v>
      </c>
      <c r="C3728" t="str">
        <f>Tabla4[[#This Row],[NIT]]</f>
        <v>06140705091038</v>
      </c>
      <c r="D3728">
        <f t="shared" si="137"/>
        <v>14</v>
      </c>
      <c r="E3728" t="str">
        <f t="shared" si="138"/>
        <v>NIT</v>
      </c>
    </row>
    <row r="3729" spans="1:5" x14ac:dyDescent="0.25">
      <c r="A3729" t="s">
        <v>6705</v>
      </c>
      <c r="B3729" t="s">
        <v>6706</v>
      </c>
      <c r="C3729" t="str">
        <f>Tabla4[[#This Row],[NIT]]</f>
        <v>06142610091017</v>
      </c>
      <c r="D3729">
        <f t="shared" si="137"/>
        <v>14</v>
      </c>
      <c r="E3729" t="str">
        <f t="shared" si="138"/>
        <v>NIT</v>
      </c>
    </row>
    <row r="3730" spans="1:5" x14ac:dyDescent="0.25">
      <c r="A3730" t="s">
        <v>6707</v>
      </c>
      <c r="B3730" t="s">
        <v>6708</v>
      </c>
      <c r="C3730" t="str">
        <f>Tabla4[[#This Row],[NIT]]</f>
        <v>06140602971056</v>
      </c>
      <c r="D3730">
        <f t="shared" si="137"/>
        <v>14</v>
      </c>
      <c r="E3730" t="str">
        <f t="shared" si="138"/>
        <v>NIT</v>
      </c>
    </row>
    <row r="3731" spans="1:5" x14ac:dyDescent="0.25">
      <c r="A3731" t="s">
        <v>6709</v>
      </c>
      <c r="B3731" t="s">
        <v>6710</v>
      </c>
      <c r="C3731" t="str">
        <f>Tabla4[[#This Row],[NIT]]</f>
        <v>06140901041014</v>
      </c>
      <c r="D3731">
        <f t="shared" si="137"/>
        <v>14</v>
      </c>
      <c r="E3731" t="str">
        <f t="shared" si="138"/>
        <v>NIT</v>
      </c>
    </row>
    <row r="3732" spans="1:5" x14ac:dyDescent="0.25">
      <c r="A3732" t="s">
        <v>6711</v>
      </c>
      <c r="B3732" t="s">
        <v>6712</v>
      </c>
      <c r="C3732" t="str">
        <f>Tabla4[[#This Row],[NIT]]</f>
        <v>94112701661029</v>
      </c>
      <c r="D3732">
        <f t="shared" si="137"/>
        <v>14</v>
      </c>
      <c r="E3732" t="str">
        <f t="shared" si="138"/>
        <v>NIT</v>
      </c>
    </row>
    <row r="3733" spans="1:5" x14ac:dyDescent="0.25">
      <c r="A3733" t="s">
        <v>6713</v>
      </c>
      <c r="B3733" t="s">
        <v>6714</v>
      </c>
      <c r="C3733" t="str">
        <f>Tabla4[[#This Row],[NIT]]</f>
        <v>06141211810011</v>
      </c>
      <c r="D3733">
        <f t="shared" si="137"/>
        <v>14</v>
      </c>
      <c r="E3733" t="str">
        <f t="shared" si="138"/>
        <v>NIT</v>
      </c>
    </row>
    <row r="3734" spans="1:5" x14ac:dyDescent="0.25">
      <c r="A3734" t="s">
        <v>6715</v>
      </c>
      <c r="B3734" t="s">
        <v>6716</v>
      </c>
      <c r="C3734" t="str">
        <f>Tabla4[[#This Row],[NIT]]</f>
        <v>06141402800012</v>
      </c>
      <c r="D3734">
        <f t="shared" si="137"/>
        <v>14</v>
      </c>
      <c r="E3734" t="str">
        <f t="shared" si="138"/>
        <v>NIT</v>
      </c>
    </row>
    <row r="3735" spans="1:5" x14ac:dyDescent="0.25">
      <c r="A3735" t="s">
        <v>3047</v>
      </c>
      <c r="B3735" t="s">
        <v>6717</v>
      </c>
      <c r="C3735" t="str">
        <f>Tabla4[[#This Row],[NIT]]</f>
        <v>06142603011113</v>
      </c>
      <c r="D3735">
        <f t="shared" si="137"/>
        <v>14</v>
      </c>
      <c r="E3735" t="str">
        <f t="shared" si="138"/>
        <v>NIT</v>
      </c>
    </row>
    <row r="3736" spans="1:5" x14ac:dyDescent="0.25">
      <c r="A3736" t="s">
        <v>6718</v>
      </c>
      <c r="B3736" t="s">
        <v>6719</v>
      </c>
      <c r="C3736" t="str">
        <f>Tabla4[[#This Row],[NIT]]</f>
        <v>06140807560019</v>
      </c>
      <c r="D3736">
        <f t="shared" si="137"/>
        <v>14</v>
      </c>
      <c r="E3736" t="str">
        <f t="shared" si="138"/>
        <v>NIT</v>
      </c>
    </row>
    <row r="3737" spans="1:5" x14ac:dyDescent="0.25">
      <c r="A3737" t="s">
        <v>6720</v>
      </c>
      <c r="B3737" t="s">
        <v>6721</v>
      </c>
      <c r="C3737" t="str">
        <f>Tabla4[[#This Row],[NIT]]</f>
        <v>06142004991029</v>
      </c>
      <c r="D3737">
        <f t="shared" si="137"/>
        <v>14</v>
      </c>
      <c r="E3737" t="str">
        <f t="shared" si="138"/>
        <v>NIT</v>
      </c>
    </row>
    <row r="3738" spans="1:5" x14ac:dyDescent="0.25">
      <c r="A3738" t="s">
        <v>6722</v>
      </c>
      <c r="B3738" t="s">
        <v>6723</v>
      </c>
      <c r="C3738" t="str">
        <f>Tabla4[[#This Row],[NIT]]</f>
        <v>06141709021014</v>
      </c>
      <c r="D3738">
        <f t="shared" si="137"/>
        <v>14</v>
      </c>
      <c r="E3738" t="str">
        <f t="shared" si="138"/>
        <v>NIT</v>
      </c>
    </row>
    <row r="3739" spans="1:5" x14ac:dyDescent="0.25">
      <c r="A3739" t="s">
        <v>6724</v>
      </c>
      <c r="B3739" t="s">
        <v>6725</v>
      </c>
      <c r="C3739" t="str">
        <f>Tabla4[[#This Row],[NIT]]</f>
        <v>06140202931020</v>
      </c>
      <c r="D3739">
        <f t="shared" si="137"/>
        <v>14</v>
      </c>
      <c r="E3739" t="str">
        <f t="shared" si="138"/>
        <v>NIT</v>
      </c>
    </row>
    <row r="3740" spans="1:5" x14ac:dyDescent="0.25">
      <c r="A3740" t="s">
        <v>6726</v>
      </c>
      <c r="B3740" t="s">
        <v>6727</v>
      </c>
      <c r="C3740" t="str">
        <f>Tabla4[[#This Row],[NIT]]</f>
        <v>02101606770013</v>
      </c>
      <c r="D3740">
        <f t="shared" si="137"/>
        <v>14</v>
      </c>
      <c r="E3740" t="str">
        <f t="shared" si="138"/>
        <v>NIT</v>
      </c>
    </row>
    <row r="3741" spans="1:5" x14ac:dyDescent="0.25">
      <c r="A3741" t="s">
        <v>6728</v>
      </c>
      <c r="B3741" t="s">
        <v>6729</v>
      </c>
      <c r="C3741" t="str">
        <f>Tabla4[[#This Row],[NIT]]</f>
        <v>94502506691013</v>
      </c>
      <c r="D3741">
        <f t="shared" si="137"/>
        <v>14</v>
      </c>
      <c r="E3741" t="str">
        <f t="shared" si="138"/>
        <v>NIT</v>
      </c>
    </row>
    <row r="3742" spans="1:5" x14ac:dyDescent="0.25">
      <c r="A3742" t="s">
        <v>6730</v>
      </c>
      <c r="B3742" t="s">
        <v>6731</v>
      </c>
      <c r="C3742" t="str">
        <f>Tabla4[[#This Row],[NIT]]</f>
        <v>06143009760038</v>
      </c>
      <c r="D3742">
        <f t="shared" si="137"/>
        <v>14</v>
      </c>
      <c r="E3742" t="str">
        <f t="shared" si="138"/>
        <v>NIT</v>
      </c>
    </row>
    <row r="3743" spans="1:5" x14ac:dyDescent="0.25">
      <c r="A3743" t="s">
        <v>6732</v>
      </c>
      <c r="B3743" t="s">
        <v>6733</v>
      </c>
      <c r="C3743" t="str">
        <f>Tabla4[[#This Row],[NIT]]</f>
        <v>06142301981024</v>
      </c>
      <c r="D3743">
        <f t="shared" si="137"/>
        <v>14</v>
      </c>
      <c r="E3743" t="str">
        <f t="shared" si="138"/>
        <v>NIT</v>
      </c>
    </row>
    <row r="3744" spans="1:5" x14ac:dyDescent="0.25">
      <c r="A3744" t="s">
        <v>6734</v>
      </c>
      <c r="B3744" t="s">
        <v>6735</v>
      </c>
      <c r="C3744" t="str">
        <f>Tabla4[[#This Row],[NIT]]</f>
        <v>06141908991022</v>
      </c>
      <c r="D3744">
        <f t="shared" si="137"/>
        <v>14</v>
      </c>
      <c r="E3744" t="str">
        <f t="shared" si="138"/>
        <v>NIT</v>
      </c>
    </row>
    <row r="3745" spans="1:5" x14ac:dyDescent="0.25">
      <c r="A3745" t="s">
        <v>6736</v>
      </c>
      <c r="B3745" t="s">
        <v>6737</v>
      </c>
      <c r="C3745" t="str">
        <f>Tabla4[[#This Row],[NIT]]</f>
        <v>06141905610016</v>
      </c>
      <c r="D3745">
        <f t="shared" si="137"/>
        <v>14</v>
      </c>
      <c r="E3745" t="str">
        <f t="shared" si="138"/>
        <v>NIT</v>
      </c>
    </row>
    <row r="3746" spans="1:5" x14ac:dyDescent="0.25">
      <c r="A3746" t="s">
        <v>6738</v>
      </c>
      <c r="B3746" t="s">
        <v>6739</v>
      </c>
      <c r="C3746" t="str">
        <f>Tabla4[[#This Row],[NIT]]</f>
        <v>95012108021012</v>
      </c>
      <c r="D3746">
        <f t="shared" si="137"/>
        <v>14</v>
      </c>
      <c r="E3746" t="str">
        <f t="shared" si="138"/>
        <v>NIT</v>
      </c>
    </row>
    <row r="3747" spans="1:5" x14ac:dyDescent="0.25">
      <c r="A3747" t="s">
        <v>3326</v>
      </c>
      <c r="B3747" t="s">
        <v>6740</v>
      </c>
      <c r="C3747" t="str">
        <f>Tabla4[[#This Row],[NIT]]</f>
        <v>06141110911011</v>
      </c>
      <c r="D3747">
        <f t="shared" si="137"/>
        <v>14</v>
      </c>
      <c r="E3747" t="str">
        <f t="shared" si="138"/>
        <v>NIT</v>
      </c>
    </row>
    <row r="3748" spans="1:5" x14ac:dyDescent="0.25">
      <c r="A3748" t="s">
        <v>6741</v>
      </c>
      <c r="B3748" t="s">
        <v>6742</v>
      </c>
      <c r="C3748" t="str">
        <f>Tabla4[[#This Row],[NIT]]</f>
        <v>12171312041019</v>
      </c>
      <c r="D3748">
        <f t="shared" si="137"/>
        <v>14</v>
      </c>
      <c r="E3748" t="str">
        <f t="shared" si="138"/>
        <v>NIT</v>
      </c>
    </row>
    <row r="3749" spans="1:5" x14ac:dyDescent="0.25">
      <c r="A3749" t="s">
        <v>6743</v>
      </c>
      <c r="B3749" t="s">
        <v>6744</v>
      </c>
      <c r="C3749" t="str">
        <f>Tabla4[[#This Row],[NIT]]</f>
        <v>06141310951018</v>
      </c>
      <c r="D3749">
        <f t="shared" si="137"/>
        <v>14</v>
      </c>
      <c r="E3749" t="str">
        <f t="shared" si="138"/>
        <v>NIT</v>
      </c>
    </row>
    <row r="3750" spans="1:5" x14ac:dyDescent="0.25">
      <c r="A3750" t="s">
        <v>6745</v>
      </c>
      <c r="B3750" t="s">
        <v>6746</v>
      </c>
      <c r="C3750" t="str">
        <f>Tabla4[[#This Row],[NIT]]</f>
        <v>06140702031042</v>
      </c>
      <c r="D3750">
        <f t="shared" si="137"/>
        <v>14</v>
      </c>
      <c r="E3750" t="str">
        <f t="shared" si="138"/>
        <v>NIT</v>
      </c>
    </row>
    <row r="3751" spans="1:5" x14ac:dyDescent="0.25">
      <c r="A3751" t="s">
        <v>6747</v>
      </c>
      <c r="B3751" t="s">
        <v>6748</v>
      </c>
      <c r="C3751" t="str">
        <f>Tabla4[[#This Row],[NIT]]</f>
        <v>06141808061028</v>
      </c>
      <c r="D3751">
        <f t="shared" si="137"/>
        <v>14</v>
      </c>
      <c r="E3751" t="str">
        <f t="shared" si="138"/>
        <v>NIT</v>
      </c>
    </row>
    <row r="3752" spans="1:5" x14ac:dyDescent="0.25">
      <c r="A3752" t="s">
        <v>6749</v>
      </c>
      <c r="B3752" t="s">
        <v>6750</v>
      </c>
      <c r="C3752" t="str">
        <f>Tabla4[[#This Row],[NIT]]</f>
        <v>06140801091081</v>
      </c>
      <c r="D3752">
        <f t="shared" si="137"/>
        <v>14</v>
      </c>
      <c r="E3752" t="str">
        <f t="shared" si="138"/>
        <v>NIT</v>
      </c>
    </row>
    <row r="3753" spans="1:5" x14ac:dyDescent="0.25">
      <c r="A3753" t="s">
        <v>6751</v>
      </c>
      <c r="B3753" t="s">
        <v>6752</v>
      </c>
      <c r="C3753" t="str">
        <f>Tabla4[[#This Row],[NIT]]</f>
        <v>06142506921040</v>
      </c>
      <c r="D3753">
        <f t="shared" si="137"/>
        <v>14</v>
      </c>
      <c r="E3753" t="str">
        <f t="shared" si="138"/>
        <v>NIT</v>
      </c>
    </row>
    <row r="3754" spans="1:5" x14ac:dyDescent="0.25">
      <c r="A3754" t="s">
        <v>116</v>
      </c>
      <c r="B3754" t="s">
        <v>6753</v>
      </c>
      <c r="C3754" t="str">
        <f>Tabla4[[#This Row],[NIT]]</f>
        <v>06142709750018</v>
      </c>
      <c r="D3754">
        <f t="shared" si="137"/>
        <v>14</v>
      </c>
      <c r="E3754" t="str">
        <f t="shared" si="138"/>
        <v>NIT</v>
      </c>
    </row>
    <row r="3755" spans="1:5" x14ac:dyDescent="0.25">
      <c r="A3755" t="s">
        <v>6754</v>
      </c>
      <c r="B3755" t="s">
        <v>6755</v>
      </c>
      <c r="C3755" t="str">
        <f>Tabla4[[#This Row],[NIT]]</f>
        <v>06142508891068</v>
      </c>
      <c r="D3755">
        <f t="shared" si="137"/>
        <v>14</v>
      </c>
      <c r="E3755" t="str">
        <f t="shared" si="138"/>
        <v>NIT</v>
      </c>
    </row>
    <row r="3756" spans="1:5" x14ac:dyDescent="0.25">
      <c r="A3756" t="s">
        <v>6756</v>
      </c>
      <c r="B3756" t="s">
        <v>6757</v>
      </c>
      <c r="C3756" t="str">
        <f>Tabla4[[#This Row],[NIT]]</f>
        <v>06141901700011</v>
      </c>
      <c r="D3756">
        <f t="shared" ref="D3756:D3819" si="139">LEN(C3756)</f>
        <v>14</v>
      </c>
      <c r="E3756" t="str">
        <f t="shared" si="138"/>
        <v>NIT</v>
      </c>
    </row>
    <row r="3757" spans="1:5" x14ac:dyDescent="0.25">
      <c r="A3757" t="s">
        <v>6758</v>
      </c>
      <c r="B3757" t="s">
        <v>6759</v>
      </c>
      <c r="C3757" t="str">
        <f>Tabla4[[#This Row],[NIT]]</f>
        <v>06140406091021</v>
      </c>
      <c r="D3757">
        <f t="shared" si="139"/>
        <v>14</v>
      </c>
      <c r="E3757" t="str">
        <f t="shared" ref="E3757:E3820" si="140">IF(D3757=14,"NIT",IF(D3757=9,"DUI"," "))</f>
        <v>NIT</v>
      </c>
    </row>
    <row r="3758" spans="1:5" x14ac:dyDescent="0.25">
      <c r="A3758" t="s">
        <v>6760</v>
      </c>
      <c r="B3758" t="s">
        <v>6761</v>
      </c>
      <c r="C3758" t="str">
        <f>Tabla4[[#This Row],[NIT]]</f>
        <v>06140604891050</v>
      </c>
      <c r="D3758">
        <f t="shared" si="139"/>
        <v>14</v>
      </c>
      <c r="E3758" t="str">
        <f t="shared" si="140"/>
        <v>NIT</v>
      </c>
    </row>
    <row r="3759" spans="1:5" x14ac:dyDescent="0.25">
      <c r="A3759" t="s">
        <v>6762</v>
      </c>
      <c r="B3759" t="s">
        <v>6763</v>
      </c>
      <c r="C3759" t="str">
        <f>Tabla4[[#This Row],[NIT]]</f>
        <v>06140908610016</v>
      </c>
      <c r="D3759">
        <f t="shared" si="139"/>
        <v>14</v>
      </c>
      <c r="E3759" t="str">
        <f t="shared" si="140"/>
        <v>NIT</v>
      </c>
    </row>
    <row r="3760" spans="1:5" x14ac:dyDescent="0.25">
      <c r="A3760" t="s">
        <v>6764</v>
      </c>
      <c r="B3760" t="s">
        <v>6765</v>
      </c>
      <c r="C3760" t="str">
        <f>Tabla4[[#This Row],[NIT]]</f>
        <v>06142103071039</v>
      </c>
      <c r="D3760">
        <f t="shared" si="139"/>
        <v>14</v>
      </c>
      <c r="E3760" t="str">
        <f t="shared" si="140"/>
        <v>NIT</v>
      </c>
    </row>
    <row r="3761" spans="1:5" x14ac:dyDescent="0.25">
      <c r="A3761" t="s">
        <v>6766</v>
      </c>
      <c r="B3761" t="s">
        <v>6767</v>
      </c>
      <c r="C3761" t="str">
        <f>Tabla4[[#This Row],[NIT]]</f>
        <v>10040103680011</v>
      </c>
      <c r="D3761">
        <f t="shared" si="139"/>
        <v>14</v>
      </c>
      <c r="E3761" t="str">
        <f t="shared" si="140"/>
        <v>NIT</v>
      </c>
    </row>
    <row r="3762" spans="1:5" x14ac:dyDescent="0.25">
      <c r="A3762" t="s">
        <v>6768</v>
      </c>
      <c r="B3762" t="s">
        <v>6769</v>
      </c>
      <c r="C3762" t="str">
        <f>Tabla4[[#This Row],[NIT]]</f>
        <v>06141409921048</v>
      </c>
      <c r="D3762">
        <f t="shared" si="139"/>
        <v>14</v>
      </c>
      <c r="E3762" t="str">
        <f t="shared" si="140"/>
        <v>NIT</v>
      </c>
    </row>
    <row r="3763" spans="1:5" x14ac:dyDescent="0.25">
      <c r="A3763" t="s">
        <v>6770</v>
      </c>
      <c r="B3763" t="s">
        <v>6771</v>
      </c>
      <c r="C3763" t="str">
        <f>Tabla4[[#This Row],[NIT]]</f>
        <v>12171711001012</v>
      </c>
      <c r="D3763">
        <f t="shared" si="139"/>
        <v>14</v>
      </c>
      <c r="E3763" t="str">
        <f t="shared" si="140"/>
        <v>NIT</v>
      </c>
    </row>
    <row r="3764" spans="1:5" x14ac:dyDescent="0.25">
      <c r="A3764" t="s">
        <v>6772</v>
      </c>
      <c r="B3764" t="s">
        <v>6773</v>
      </c>
      <c r="C3764" t="str">
        <f>Tabla4[[#This Row],[NIT]]</f>
        <v>06142510991029</v>
      </c>
      <c r="D3764">
        <f t="shared" si="139"/>
        <v>14</v>
      </c>
      <c r="E3764" t="str">
        <f t="shared" si="140"/>
        <v>NIT</v>
      </c>
    </row>
    <row r="3765" spans="1:5" x14ac:dyDescent="0.25">
      <c r="A3765" t="s">
        <v>6774</v>
      </c>
      <c r="B3765" t="s">
        <v>6775</v>
      </c>
      <c r="C3765" t="str">
        <f>Tabla4[[#This Row],[NIT]]</f>
        <v>06141109951018</v>
      </c>
      <c r="D3765">
        <f t="shared" si="139"/>
        <v>14</v>
      </c>
      <c r="E3765" t="str">
        <f t="shared" si="140"/>
        <v>NIT</v>
      </c>
    </row>
    <row r="3766" spans="1:5" x14ac:dyDescent="0.25">
      <c r="A3766" t="s">
        <v>6776</v>
      </c>
      <c r="B3766" t="s">
        <v>6777</v>
      </c>
      <c r="C3766" t="str">
        <f>Tabla4[[#This Row],[NIT]]</f>
        <v>06141607911015</v>
      </c>
      <c r="D3766">
        <f t="shared" si="139"/>
        <v>14</v>
      </c>
      <c r="E3766" t="str">
        <f t="shared" si="140"/>
        <v>NIT</v>
      </c>
    </row>
    <row r="3767" spans="1:5" x14ac:dyDescent="0.25">
      <c r="A3767" t="s">
        <v>6778</v>
      </c>
      <c r="B3767" t="s">
        <v>6779</v>
      </c>
      <c r="C3767" t="str">
        <f>Tabla4[[#This Row],[NIT]]</f>
        <v>06140311941060</v>
      </c>
      <c r="D3767">
        <f t="shared" si="139"/>
        <v>14</v>
      </c>
      <c r="E3767" t="str">
        <f t="shared" si="140"/>
        <v>NIT</v>
      </c>
    </row>
    <row r="3768" spans="1:5" x14ac:dyDescent="0.25">
      <c r="A3768" t="s">
        <v>6780</v>
      </c>
      <c r="B3768" t="s">
        <v>6781</v>
      </c>
      <c r="C3768" t="str">
        <f>Tabla4[[#This Row],[NIT]]</f>
        <v>06141101880020</v>
      </c>
      <c r="D3768">
        <f t="shared" si="139"/>
        <v>14</v>
      </c>
      <c r="E3768" t="str">
        <f t="shared" si="140"/>
        <v>NIT</v>
      </c>
    </row>
    <row r="3769" spans="1:5" x14ac:dyDescent="0.25">
      <c r="A3769" t="s">
        <v>6782</v>
      </c>
      <c r="B3769" t="s">
        <v>6783</v>
      </c>
      <c r="C3769" t="str">
        <f>Tabla4[[#This Row],[NIT]]</f>
        <v>06142110041102</v>
      </c>
      <c r="D3769">
        <f t="shared" si="139"/>
        <v>14</v>
      </c>
      <c r="E3769" t="str">
        <f t="shared" si="140"/>
        <v>NIT</v>
      </c>
    </row>
    <row r="3770" spans="1:5" x14ac:dyDescent="0.25">
      <c r="A3770" t="s">
        <v>6784</v>
      </c>
      <c r="B3770" t="s">
        <v>6785</v>
      </c>
      <c r="C3770" t="str">
        <f>Tabla4[[#This Row],[NIT]]</f>
        <v>06141202091010</v>
      </c>
      <c r="D3770">
        <f t="shared" si="139"/>
        <v>14</v>
      </c>
      <c r="E3770" t="str">
        <f t="shared" si="140"/>
        <v>NIT</v>
      </c>
    </row>
    <row r="3771" spans="1:5" x14ac:dyDescent="0.25">
      <c r="A3771" t="s">
        <v>6786</v>
      </c>
      <c r="B3771" t="s">
        <v>6787</v>
      </c>
      <c r="C3771" t="str">
        <f>Tabla4[[#This Row],[NIT]]</f>
        <v>06141701011010</v>
      </c>
      <c r="D3771">
        <f t="shared" si="139"/>
        <v>14</v>
      </c>
      <c r="E3771" t="str">
        <f t="shared" si="140"/>
        <v>NIT</v>
      </c>
    </row>
    <row r="3772" spans="1:5" x14ac:dyDescent="0.25">
      <c r="A3772" t="s">
        <v>6788</v>
      </c>
      <c r="B3772" t="s">
        <v>6789</v>
      </c>
      <c r="C3772" t="str">
        <f>Tabla4[[#This Row],[NIT]]</f>
        <v>06140101110100</v>
      </c>
      <c r="D3772">
        <f t="shared" si="139"/>
        <v>14</v>
      </c>
      <c r="E3772" t="str">
        <f t="shared" si="140"/>
        <v>NIT</v>
      </c>
    </row>
    <row r="3773" spans="1:5" x14ac:dyDescent="0.25">
      <c r="A3773" t="s">
        <v>6790</v>
      </c>
      <c r="B3773" t="s">
        <v>6791</v>
      </c>
      <c r="C3773" t="str">
        <f>Tabla4[[#This Row],[NIT]]</f>
        <v>06140712830019</v>
      </c>
      <c r="D3773">
        <f t="shared" si="139"/>
        <v>14</v>
      </c>
      <c r="E3773" t="str">
        <f t="shared" si="140"/>
        <v>NIT</v>
      </c>
    </row>
    <row r="3774" spans="1:5" x14ac:dyDescent="0.25">
      <c r="A3774" t="s">
        <v>6792</v>
      </c>
      <c r="B3774" t="s">
        <v>6793</v>
      </c>
      <c r="C3774" t="str">
        <f>Tabla4[[#This Row],[NIT]]</f>
        <v>06143105031022</v>
      </c>
      <c r="D3774">
        <f t="shared" si="139"/>
        <v>14</v>
      </c>
      <c r="E3774" t="str">
        <f t="shared" si="140"/>
        <v>NIT</v>
      </c>
    </row>
    <row r="3775" spans="1:5" x14ac:dyDescent="0.25">
      <c r="A3775" t="s">
        <v>6794</v>
      </c>
      <c r="B3775" t="s">
        <v>6795</v>
      </c>
      <c r="C3775" t="str">
        <f>Tabla4[[#This Row],[NIT]]</f>
        <v>06141205820014</v>
      </c>
      <c r="D3775">
        <f t="shared" si="139"/>
        <v>14</v>
      </c>
      <c r="E3775" t="str">
        <f t="shared" si="140"/>
        <v>NIT</v>
      </c>
    </row>
    <row r="3776" spans="1:5" x14ac:dyDescent="0.25">
      <c r="A3776" t="s">
        <v>6796</v>
      </c>
      <c r="B3776" t="s">
        <v>6797</v>
      </c>
      <c r="C3776" t="str">
        <f>Tabla4[[#This Row],[NIT]]</f>
        <v>12173101011019</v>
      </c>
      <c r="D3776">
        <f t="shared" si="139"/>
        <v>14</v>
      </c>
      <c r="E3776" t="str">
        <f t="shared" si="140"/>
        <v>NIT</v>
      </c>
    </row>
    <row r="3777" spans="1:5" x14ac:dyDescent="0.25">
      <c r="A3777" t="s">
        <v>6798</v>
      </c>
      <c r="B3777" t="s">
        <v>6799</v>
      </c>
      <c r="C3777" t="str">
        <f>Tabla4[[#This Row],[NIT]]</f>
        <v>06142904941043</v>
      </c>
      <c r="D3777">
        <f t="shared" si="139"/>
        <v>14</v>
      </c>
      <c r="E3777" t="str">
        <f t="shared" si="140"/>
        <v>NIT</v>
      </c>
    </row>
    <row r="3778" spans="1:5" x14ac:dyDescent="0.25">
      <c r="A3778" t="s">
        <v>6800</v>
      </c>
      <c r="B3778" t="s">
        <v>6801</v>
      </c>
      <c r="C3778" t="str">
        <f>Tabla4[[#This Row],[NIT]]</f>
        <v>06140304891031</v>
      </c>
      <c r="D3778">
        <f t="shared" si="139"/>
        <v>14</v>
      </c>
      <c r="E3778" t="str">
        <f t="shared" si="140"/>
        <v>NIT</v>
      </c>
    </row>
    <row r="3779" spans="1:5" x14ac:dyDescent="0.25">
      <c r="A3779" t="s">
        <v>6802</v>
      </c>
      <c r="B3779" t="s">
        <v>6803</v>
      </c>
      <c r="C3779" t="str">
        <f>Tabla4[[#This Row],[NIT]]</f>
        <v>06140607870025</v>
      </c>
      <c r="D3779">
        <f t="shared" si="139"/>
        <v>14</v>
      </c>
      <c r="E3779" t="str">
        <f t="shared" si="140"/>
        <v>NIT</v>
      </c>
    </row>
    <row r="3780" spans="1:5" x14ac:dyDescent="0.25">
      <c r="A3780" t="s">
        <v>6804</v>
      </c>
      <c r="B3780" t="s">
        <v>6805</v>
      </c>
      <c r="C3780" t="str">
        <f>Tabla4[[#This Row],[NIT]]</f>
        <v>06140101240055</v>
      </c>
      <c r="D3780">
        <f t="shared" si="139"/>
        <v>14</v>
      </c>
      <c r="E3780" t="str">
        <f t="shared" si="140"/>
        <v>NIT</v>
      </c>
    </row>
    <row r="3781" spans="1:5" x14ac:dyDescent="0.25">
      <c r="A3781" t="s">
        <v>6806</v>
      </c>
      <c r="B3781" t="s">
        <v>6807</v>
      </c>
      <c r="C3781" t="str">
        <f>Tabla4[[#This Row],[NIT]]</f>
        <v>06140603921028</v>
      </c>
      <c r="D3781">
        <f t="shared" si="139"/>
        <v>14</v>
      </c>
      <c r="E3781" t="str">
        <f t="shared" si="140"/>
        <v>NIT</v>
      </c>
    </row>
    <row r="3782" spans="1:5" x14ac:dyDescent="0.25">
      <c r="A3782" t="s">
        <v>6808</v>
      </c>
      <c r="B3782" t="s">
        <v>6809</v>
      </c>
      <c r="C3782" t="str">
        <f>Tabla4[[#This Row],[NIT]]</f>
        <v>06142709891023</v>
      </c>
      <c r="D3782">
        <f t="shared" si="139"/>
        <v>14</v>
      </c>
      <c r="E3782" t="str">
        <f t="shared" si="140"/>
        <v>NIT</v>
      </c>
    </row>
    <row r="3783" spans="1:5" x14ac:dyDescent="0.25">
      <c r="A3783" t="s">
        <v>6810</v>
      </c>
      <c r="B3783" t="s">
        <v>6811</v>
      </c>
      <c r="C3783" t="str">
        <f>Tabla4[[#This Row],[NIT]]</f>
        <v>06143010911122</v>
      </c>
      <c r="D3783">
        <f t="shared" si="139"/>
        <v>14</v>
      </c>
      <c r="E3783" t="str">
        <f t="shared" si="140"/>
        <v>NIT</v>
      </c>
    </row>
    <row r="3784" spans="1:5" x14ac:dyDescent="0.25">
      <c r="A3784" t="s">
        <v>6812</v>
      </c>
      <c r="B3784" t="s">
        <v>6813</v>
      </c>
      <c r="C3784" t="str">
        <f>Tabla4[[#This Row],[NIT]]</f>
        <v>06141009850017</v>
      </c>
      <c r="D3784">
        <f t="shared" si="139"/>
        <v>14</v>
      </c>
      <c r="E3784" t="str">
        <f t="shared" si="140"/>
        <v>NIT</v>
      </c>
    </row>
    <row r="3785" spans="1:5" x14ac:dyDescent="0.25">
      <c r="A3785" t="s">
        <v>6814</v>
      </c>
      <c r="B3785" t="s">
        <v>6815</v>
      </c>
      <c r="C3785" t="str">
        <f>Tabla4[[#This Row],[NIT]]</f>
        <v>06141502921031</v>
      </c>
      <c r="D3785">
        <f t="shared" si="139"/>
        <v>14</v>
      </c>
      <c r="E3785" t="str">
        <f t="shared" si="140"/>
        <v>NIT</v>
      </c>
    </row>
    <row r="3786" spans="1:5" x14ac:dyDescent="0.25">
      <c r="A3786" t="s">
        <v>6816</v>
      </c>
      <c r="B3786" t="s">
        <v>6817</v>
      </c>
      <c r="C3786" t="str">
        <f>Tabla4[[#This Row],[NIT]]</f>
        <v>06142712840011</v>
      </c>
      <c r="D3786">
        <f t="shared" si="139"/>
        <v>14</v>
      </c>
      <c r="E3786" t="str">
        <f t="shared" si="140"/>
        <v>NIT</v>
      </c>
    </row>
    <row r="3787" spans="1:5" x14ac:dyDescent="0.25">
      <c r="A3787" t="s">
        <v>6818</v>
      </c>
      <c r="B3787" t="s">
        <v>6819</v>
      </c>
      <c r="C3787" t="str">
        <f>Tabla4[[#This Row],[NIT]]</f>
        <v>06142208850041</v>
      </c>
      <c r="D3787">
        <f t="shared" si="139"/>
        <v>14</v>
      </c>
      <c r="E3787" t="str">
        <f t="shared" si="140"/>
        <v>NIT</v>
      </c>
    </row>
    <row r="3788" spans="1:5" x14ac:dyDescent="0.25">
      <c r="A3788" t="s">
        <v>6820</v>
      </c>
      <c r="B3788" t="s">
        <v>6821</v>
      </c>
      <c r="C3788" t="str">
        <f>Tabla4[[#This Row],[NIT]]</f>
        <v>06141803961039</v>
      </c>
      <c r="D3788">
        <f t="shared" si="139"/>
        <v>14</v>
      </c>
      <c r="E3788" t="str">
        <f t="shared" si="140"/>
        <v>NIT</v>
      </c>
    </row>
    <row r="3789" spans="1:5" x14ac:dyDescent="0.25">
      <c r="A3789" t="s">
        <v>6822</v>
      </c>
      <c r="B3789" t="s">
        <v>6823</v>
      </c>
      <c r="C3789" t="str">
        <f>Tabla4[[#This Row],[NIT]]</f>
        <v>06140309760011</v>
      </c>
      <c r="D3789">
        <f t="shared" si="139"/>
        <v>14</v>
      </c>
      <c r="E3789" t="str">
        <f t="shared" si="140"/>
        <v>NIT</v>
      </c>
    </row>
    <row r="3790" spans="1:5" x14ac:dyDescent="0.25">
      <c r="A3790" t="s">
        <v>6824</v>
      </c>
      <c r="B3790" t="s">
        <v>6825</v>
      </c>
      <c r="C3790" t="str">
        <f>Tabla4[[#This Row],[NIT]]</f>
        <v>06141411911076</v>
      </c>
      <c r="D3790">
        <f t="shared" si="139"/>
        <v>14</v>
      </c>
      <c r="E3790" t="str">
        <f t="shared" si="140"/>
        <v>NIT</v>
      </c>
    </row>
    <row r="3791" spans="1:5" x14ac:dyDescent="0.25">
      <c r="A3791" t="s">
        <v>6826</v>
      </c>
      <c r="B3791" t="s">
        <v>6827</v>
      </c>
      <c r="C3791" t="str">
        <f>Tabla4[[#This Row],[NIT]]</f>
        <v>06142306001052</v>
      </c>
      <c r="D3791">
        <f t="shared" si="139"/>
        <v>14</v>
      </c>
      <c r="E3791" t="str">
        <f t="shared" si="140"/>
        <v>NIT</v>
      </c>
    </row>
    <row r="3792" spans="1:5" x14ac:dyDescent="0.25">
      <c r="A3792" t="s">
        <v>6828</v>
      </c>
      <c r="B3792" t="s">
        <v>6829</v>
      </c>
      <c r="C3792" t="str">
        <f>Tabla4[[#This Row],[NIT]]</f>
        <v>06141805820013</v>
      </c>
      <c r="D3792">
        <f t="shared" si="139"/>
        <v>14</v>
      </c>
      <c r="E3792" t="str">
        <f t="shared" si="140"/>
        <v>NIT</v>
      </c>
    </row>
    <row r="3793" spans="1:5" x14ac:dyDescent="0.25">
      <c r="A3793" t="s">
        <v>6830</v>
      </c>
      <c r="B3793" t="s">
        <v>6831</v>
      </c>
      <c r="C3793" t="str">
        <f>Tabla4[[#This Row],[NIT]]</f>
        <v>06142406001033</v>
      </c>
      <c r="D3793">
        <f t="shared" si="139"/>
        <v>14</v>
      </c>
      <c r="E3793" t="str">
        <f t="shared" si="140"/>
        <v>NIT</v>
      </c>
    </row>
    <row r="3794" spans="1:5" x14ac:dyDescent="0.25">
      <c r="A3794" t="s">
        <v>726</v>
      </c>
      <c r="B3794" t="s">
        <v>6832</v>
      </c>
      <c r="C3794" t="str">
        <f>Tabla4[[#This Row],[NIT]]</f>
        <v>06141502911052</v>
      </c>
      <c r="D3794">
        <f t="shared" si="139"/>
        <v>14</v>
      </c>
      <c r="E3794" t="str">
        <f t="shared" si="140"/>
        <v>NIT</v>
      </c>
    </row>
    <row r="3795" spans="1:5" x14ac:dyDescent="0.25">
      <c r="A3795" t="s">
        <v>6833</v>
      </c>
      <c r="B3795" t="s">
        <v>6834</v>
      </c>
      <c r="C3795" t="str">
        <f>Tabla4[[#This Row],[NIT]]</f>
        <v>06142711870044</v>
      </c>
      <c r="D3795">
        <f t="shared" si="139"/>
        <v>14</v>
      </c>
      <c r="E3795" t="str">
        <f t="shared" si="140"/>
        <v>NIT</v>
      </c>
    </row>
    <row r="3796" spans="1:5" x14ac:dyDescent="0.25">
      <c r="A3796" t="s">
        <v>6835</v>
      </c>
      <c r="B3796" t="s">
        <v>6836</v>
      </c>
      <c r="C3796" t="str">
        <f>Tabla4[[#This Row],[NIT]]</f>
        <v>06140512951030</v>
      </c>
      <c r="D3796">
        <f t="shared" si="139"/>
        <v>14</v>
      </c>
      <c r="E3796" t="str">
        <f t="shared" si="140"/>
        <v>NIT</v>
      </c>
    </row>
    <row r="3797" spans="1:5" x14ac:dyDescent="0.25">
      <c r="A3797" t="s">
        <v>6837</v>
      </c>
      <c r="B3797" t="s">
        <v>6838</v>
      </c>
      <c r="C3797" t="str">
        <f>Tabla4[[#This Row],[NIT]]</f>
        <v>06142410961017</v>
      </c>
      <c r="D3797">
        <f t="shared" si="139"/>
        <v>14</v>
      </c>
      <c r="E3797" t="str">
        <f t="shared" si="140"/>
        <v>NIT</v>
      </c>
    </row>
    <row r="3798" spans="1:5" x14ac:dyDescent="0.25">
      <c r="A3798" t="s">
        <v>6839</v>
      </c>
      <c r="B3798" t="s">
        <v>6840</v>
      </c>
      <c r="C3798" t="str">
        <f>Tabla4[[#This Row],[NIT]]</f>
        <v>06143108911015</v>
      </c>
      <c r="D3798">
        <f t="shared" si="139"/>
        <v>14</v>
      </c>
      <c r="E3798" t="str">
        <f t="shared" si="140"/>
        <v>NIT</v>
      </c>
    </row>
    <row r="3799" spans="1:5" x14ac:dyDescent="0.25">
      <c r="A3799" t="s">
        <v>6841</v>
      </c>
      <c r="B3799" t="s">
        <v>6842</v>
      </c>
      <c r="C3799" t="str">
        <f>Tabla4[[#This Row],[NIT]]</f>
        <v>06142506981086</v>
      </c>
      <c r="D3799">
        <f t="shared" si="139"/>
        <v>14</v>
      </c>
      <c r="E3799" t="str">
        <f t="shared" si="140"/>
        <v>NIT</v>
      </c>
    </row>
    <row r="3800" spans="1:5" x14ac:dyDescent="0.25">
      <c r="A3800" t="s">
        <v>6843</v>
      </c>
      <c r="B3800" t="s">
        <v>6844</v>
      </c>
      <c r="C3800" t="str">
        <f>Tabla4[[#This Row],[NIT]]</f>
        <v>06142707820017</v>
      </c>
      <c r="D3800">
        <f t="shared" si="139"/>
        <v>14</v>
      </c>
      <c r="E3800" t="str">
        <f t="shared" si="140"/>
        <v>NIT</v>
      </c>
    </row>
    <row r="3801" spans="1:5" x14ac:dyDescent="0.25">
      <c r="A3801" t="s">
        <v>6845</v>
      </c>
      <c r="B3801" t="s">
        <v>6846</v>
      </c>
      <c r="C3801" t="str">
        <f>Tabla4[[#This Row],[NIT]]</f>
        <v>06140703961035</v>
      </c>
      <c r="D3801">
        <f t="shared" si="139"/>
        <v>14</v>
      </c>
      <c r="E3801" t="str">
        <f t="shared" si="140"/>
        <v>NIT</v>
      </c>
    </row>
    <row r="3802" spans="1:5" x14ac:dyDescent="0.25">
      <c r="A3802" t="s">
        <v>6847</v>
      </c>
      <c r="B3802" t="s">
        <v>6848</v>
      </c>
      <c r="C3802" t="str">
        <f>Tabla4[[#This Row],[NIT]]</f>
        <v>06140203901028</v>
      </c>
      <c r="D3802">
        <f t="shared" si="139"/>
        <v>14</v>
      </c>
      <c r="E3802" t="str">
        <f t="shared" si="140"/>
        <v>NIT</v>
      </c>
    </row>
    <row r="3803" spans="1:5" x14ac:dyDescent="0.25">
      <c r="A3803" t="s">
        <v>6849</v>
      </c>
      <c r="B3803" t="s">
        <v>6850</v>
      </c>
      <c r="C3803" t="str">
        <f>Tabla4[[#This Row],[NIT]]</f>
        <v>06140801991031</v>
      </c>
      <c r="D3803">
        <f t="shared" si="139"/>
        <v>14</v>
      </c>
      <c r="E3803" t="str">
        <f t="shared" si="140"/>
        <v>NIT</v>
      </c>
    </row>
    <row r="3804" spans="1:5" x14ac:dyDescent="0.25">
      <c r="A3804" t="s">
        <v>6851</v>
      </c>
      <c r="B3804" t="s">
        <v>6852</v>
      </c>
      <c r="C3804" t="str">
        <f>Tabla4[[#This Row],[NIT]]</f>
        <v>06142302941018</v>
      </c>
      <c r="D3804">
        <f t="shared" si="139"/>
        <v>14</v>
      </c>
      <c r="E3804" t="str">
        <f t="shared" si="140"/>
        <v>NIT</v>
      </c>
    </row>
    <row r="3805" spans="1:5" x14ac:dyDescent="0.25">
      <c r="A3805" t="s">
        <v>6853</v>
      </c>
      <c r="B3805" t="s">
        <v>6854</v>
      </c>
      <c r="C3805" t="str">
        <f>Tabla4[[#This Row],[NIT]]</f>
        <v>06143001961044</v>
      </c>
      <c r="D3805">
        <f t="shared" si="139"/>
        <v>14</v>
      </c>
      <c r="E3805" t="str">
        <f t="shared" si="140"/>
        <v>NIT</v>
      </c>
    </row>
    <row r="3806" spans="1:5" x14ac:dyDescent="0.25">
      <c r="A3806" t="s">
        <v>6855</v>
      </c>
      <c r="B3806" t="s">
        <v>6856</v>
      </c>
      <c r="C3806" t="str">
        <f>Tabla4[[#This Row],[NIT]]</f>
        <v>06143108061020</v>
      </c>
      <c r="D3806">
        <f t="shared" si="139"/>
        <v>14</v>
      </c>
      <c r="E3806" t="str">
        <f t="shared" si="140"/>
        <v>NIT</v>
      </c>
    </row>
    <row r="3807" spans="1:5" x14ac:dyDescent="0.25">
      <c r="A3807" t="s">
        <v>6857</v>
      </c>
      <c r="B3807" t="s">
        <v>6858</v>
      </c>
      <c r="C3807" t="str">
        <f>Tabla4[[#This Row],[NIT]]</f>
        <v>06141703981040</v>
      </c>
      <c r="D3807">
        <f t="shared" si="139"/>
        <v>14</v>
      </c>
      <c r="E3807" t="str">
        <f t="shared" si="140"/>
        <v>NIT</v>
      </c>
    </row>
    <row r="3808" spans="1:5" x14ac:dyDescent="0.25">
      <c r="A3808" t="s">
        <v>6859</v>
      </c>
      <c r="B3808" t="s">
        <v>6860</v>
      </c>
      <c r="C3808" t="str">
        <f>Tabla4[[#This Row],[NIT]]</f>
        <v>06142510720020</v>
      </c>
      <c r="D3808">
        <f t="shared" si="139"/>
        <v>14</v>
      </c>
      <c r="E3808" t="str">
        <f t="shared" si="140"/>
        <v>NIT</v>
      </c>
    </row>
    <row r="3809" spans="1:5" x14ac:dyDescent="0.25">
      <c r="A3809" t="s">
        <v>1357</v>
      </c>
      <c r="B3809" t="s">
        <v>6861</v>
      </c>
      <c r="C3809" t="str">
        <f>Tabla4[[#This Row],[NIT]]</f>
        <v>06141607031015</v>
      </c>
      <c r="D3809">
        <f t="shared" si="139"/>
        <v>14</v>
      </c>
      <c r="E3809" t="str">
        <f t="shared" si="140"/>
        <v>NIT</v>
      </c>
    </row>
    <row r="3810" spans="1:5" x14ac:dyDescent="0.25">
      <c r="A3810" t="s">
        <v>6862</v>
      </c>
      <c r="B3810" t="s">
        <v>6863</v>
      </c>
      <c r="C3810" t="str">
        <f>Tabla4[[#This Row],[NIT]]</f>
        <v>06142706031058</v>
      </c>
      <c r="D3810">
        <f t="shared" si="139"/>
        <v>14</v>
      </c>
      <c r="E3810" t="str">
        <f t="shared" si="140"/>
        <v>NIT</v>
      </c>
    </row>
    <row r="3811" spans="1:5" x14ac:dyDescent="0.25">
      <c r="A3811" t="s">
        <v>6864</v>
      </c>
      <c r="B3811" t="s">
        <v>6865</v>
      </c>
      <c r="C3811" t="str">
        <f>Tabla4[[#This Row],[NIT]]</f>
        <v>06140706891011</v>
      </c>
      <c r="D3811">
        <f t="shared" si="139"/>
        <v>14</v>
      </c>
      <c r="E3811" t="str">
        <f t="shared" si="140"/>
        <v>NIT</v>
      </c>
    </row>
    <row r="3812" spans="1:5" x14ac:dyDescent="0.25">
      <c r="A3812" t="s">
        <v>6866</v>
      </c>
      <c r="B3812" t="s">
        <v>6867</v>
      </c>
      <c r="C3812" t="str">
        <f>Tabla4[[#This Row],[NIT]]</f>
        <v>06140510560017</v>
      </c>
      <c r="D3812">
        <f t="shared" si="139"/>
        <v>14</v>
      </c>
      <c r="E3812" t="str">
        <f t="shared" si="140"/>
        <v>NIT</v>
      </c>
    </row>
    <row r="3813" spans="1:5" x14ac:dyDescent="0.25">
      <c r="A3813" t="s">
        <v>6868</v>
      </c>
      <c r="B3813" t="s">
        <v>6869</v>
      </c>
      <c r="C3813" t="str">
        <f>Tabla4[[#This Row],[NIT]]</f>
        <v>06142507951024</v>
      </c>
      <c r="D3813">
        <f t="shared" si="139"/>
        <v>14</v>
      </c>
      <c r="E3813" t="str">
        <f t="shared" si="140"/>
        <v>NIT</v>
      </c>
    </row>
    <row r="3814" spans="1:5" x14ac:dyDescent="0.25">
      <c r="A3814" t="s">
        <v>6870</v>
      </c>
      <c r="B3814" t="s">
        <v>6871</v>
      </c>
      <c r="C3814" t="str">
        <f>Tabla4[[#This Row],[NIT]]</f>
        <v>06141812031028</v>
      </c>
      <c r="D3814">
        <f t="shared" si="139"/>
        <v>14</v>
      </c>
      <c r="E3814" t="str">
        <f t="shared" si="140"/>
        <v>NIT</v>
      </c>
    </row>
    <row r="3815" spans="1:5" x14ac:dyDescent="0.25">
      <c r="A3815" t="s">
        <v>6872</v>
      </c>
      <c r="B3815" t="s">
        <v>6873</v>
      </c>
      <c r="C3815" t="str">
        <f>Tabla4[[#This Row],[NIT]]</f>
        <v>06142005981019</v>
      </c>
      <c r="D3815">
        <f t="shared" si="139"/>
        <v>14</v>
      </c>
      <c r="E3815" t="str">
        <f t="shared" si="140"/>
        <v>NIT</v>
      </c>
    </row>
    <row r="3816" spans="1:5" x14ac:dyDescent="0.25">
      <c r="A3816" t="s">
        <v>6874</v>
      </c>
      <c r="B3816" t="s">
        <v>6875</v>
      </c>
      <c r="C3816" t="str">
        <f>Tabla4[[#This Row],[NIT]]</f>
        <v>06142002981026</v>
      </c>
      <c r="D3816">
        <f t="shared" si="139"/>
        <v>14</v>
      </c>
      <c r="E3816" t="str">
        <f t="shared" si="140"/>
        <v>NIT</v>
      </c>
    </row>
    <row r="3817" spans="1:5" x14ac:dyDescent="0.25">
      <c r="A3817" t="s">
        <v>6876</v>
      </c>
      <c r="B3817" t="s">
        <v>6877</v>
      </c>
      <c r="C3817" t="str">
        <f>Tabla4[[#This Row],[NIT]]</f>
        <v>06140604041013</v>
      </c>
      <c r="D3817">
        <f t="shared" si="139"/>
        <v>14</v>
      </c>
      <c r="E3817" t="str">
        <f t="shared" si="140"/>
        <v>NIT</v>
      </c>
    </row>
    <row r="3818" spans="1:5" x14ac:dyDescent="0.25">
      <c r="A3818" t="s">
        <v>6878</v>
      </c>
      <c r="B3818" t="s">
        <v>6879</v>
      </c>
      <c r="C3818" t="str">
        <f>Tabla4[[#This Row],[NIT]]</f>
        <v>06142804891014</v>
      </c>
      <c r="D3818">
        <f t="shared" si="139"/>
        <v>14</v>
      </c>
      <c r="E3818" t="str">
        <f t="shared" si="140"/>
        <v>NIT</v>
      </c>
    </row>
    <row r="3819" spans="1:5" x14ac:dyDescent="0.25">
      <c r="A3819" t="s">
        <v>6880</v>
      </c>
      <c r="B3819" t="s">
        <v>6881</v>
      </c>
      <c r="C3819" t="str">
        <f>Tabla4[[#This Row],[NIT]]</f>
        <v>06142708071049</v>
      </c>
      <c r="D3819">
        <f t="shared" si="139"/>
        <v>14</v>
      </c>
      <c r="E3819" t="str">
        <f t="shared" si="140"/>
        <v>NIT</v>
      </c>
    </row>
    <row r="3820" spans="1:5" x14ac:dyDescent="0.25">
      <c r="A3820" t="s">
        <v>3121</v>
      </c>
      <c r="B3820" t="s">
        <v>6882</v>
      </c>
      <c r="C3820" t="str">
        <f>Tabla4[[#This Row],[NIT]]</f>
        <v>06141205081024</v>
      </c>
      <c r="D3820">
        <f t="shared" ref="D3820:D3883" si="141">LEN(C3820)</f>
        <v>14</v>
      </c>
      <c r="E3820" t="str">
        <f t="shared" si="140"/>
        <v>NIT</v>
      </c>
    </row>
    <row r="3821" spans="1:5" x14ac:dyDescent="0.25">
      <c r="A3821" t="s">
        <v>6883</v>
      </c>
      <c r="B3821" t="s">
        <v>6884</v>
      </c>
      <c r="C3821" t="str">
        <f>Tabla4[[#This Row],[NIT]]</f>
        <v>06141110961043</v>
      </c>
      <c r="D3821">
        <f t="shared" si="141"/>
        <v>14</v>
      </c>
      <c r="E3821" t="str">
        <f t="shared" ref="E3821:E3884" si="142">IF(D3821=14,"NIT",IF(D3821=9,"DUI"," "))</f>
        <v>NIT</v>
      </c>
    </row>
    <row r="3822" spans="1:5" x14ac:dyDescent="0.25">
      <c r="A3822" t="s">
        <v>6885</v>
      </c>
      <c r="B3822" t="s">
        <v>6886</v>
      </c>
      <c r="C3822" t="str">
        <f>Tabla4[[#This Row],[NIT]]</f>
        <v>06140901091038</v>
      </c>
      <c r="D3822">
        <f t="shared" si="141"/>
        <v>14</v>
      </c>
      <c r="E3822" t="str">
        <f t="shared" si="142"/>
        <v>NIT</v>
      </c>
    </row>
    <row r="3823" spans="1:5" x14ac:dyDescent="0.25">
      <c r="A3823" t="s">
        <v>6887</v>
      </c>
      <c r="B3823" t="s">
        <v>6888</v>
      </c>
      <c r="C3823" t="str">
        <f>Tabla4[[#This Row],[NIT]]</f>
        <v>06140506860026</v>
      </c>
      <c r="D3823">
        <f t="shared" si="141"/>
        <v>14</v>
      </c>
      <c r="E3823" t="str">
        <f t="shared" si="142"/>
        <v>NIT</v>
      </c>
    </row>
    <row r="3824" spans="1:5" x14ac:dyDescent="0.25">
      <c r="A3824" t="s">
        <v>3131</v>
      </c>
      <c r="B3824" t="s">
        <v>6889</v>
      </c>
      <c r="C3824" t="str">
        <f>Tabla4[[#This Row],[NIT]]</f>
        <v>94832507991010</v>
      </c>
      <c r="D3824">
        <f t="shared" si="141"/>
        <v>14</v>
      </c>
      <c r="E3824" t="str">
        <f t="shared" si="142"/>
        <v>NIT</v>
      </c>
    </row>
    <row r="3825" spans="1:5" x14ac:dyDescent="0.25">
      <c r="A3825" t="s">
        <v>6890</v>
      </c>
      <c r="B3825" t="s">
        <v>6891</v>
      </c>
      <c r="C3825" t="str">
        <f>Tabla4[[#This Row],[NIT]]</f>
        <v>06142308031030</v>
      </c>
      <c r="D3825">
        <f t="shared" si="141"/>
        <v>14</v>
      </c>
      <c r="E3825" t="str">
        <f t="shared" si="142"/>
        <v>NIT</v>
      </c>
    </row>
    <row r="3826" spans="1:5" x14ac:dyDescent="0.25">
      <c r="A3826" t="s">
        <v>6892</v>
      </c>
      <c r="B3826" t="s">
        <v>6893</v>
      </c>
      <c r="C3826" t="str">
        <f>Tabla4[[#This Row],[NIT]]</f>
        <v>06141512820017</v>
      </c>
      <c r="D3826">
        <f t="shared" si="141"/>
        <v>14</v>
      </c>
      <c r="E3826" t="str">
        <f t="shared" si="142"/>
        <v>NIT</v>
      </c>
    </row>
    <row r="3827" spans="1:5" x14ac:dyDescent="0.25">
      <c r="A3827" t="s">
        <v>6894</v>
      </c>
      <c r="B3827" t="s">
        <v>6895</v>
      </c>
      <c r="C3827" t="str">
        <f>Tabla4[[#This Row],[NIT]]</f>
        <v>06151909680013</v>
      </c>
      <c r="D3827">
        <f t="shared" si="141"/>
        <v>14</v>
      </c>
      <c r="E3827" t="str">
        <f t="shared" si="142"/>
        <v>NIT</v>
      </c>
    </row>
    <row r="3828" spans="1:5" x14ac:dyDescent="0.25">
      <c r="A3828" t="s">
        <v>6896</v>
      </c>
      <c r="B3828" t="s">
        <v>6897</v>
      </c>
      <c r="C3828" t="str">
        <f>Tabla4[[#This Row],[NIT]]</f>
        <v>06143006981043</v>
      </c>
      <c r="D3828">
        <f t="shared" si="141"/>
        <v>14</v>
      </c>
      <c r="E3828" t="str">
        <f t="shared" si="142"/>
        <v>NIT</v>
      </c>
    </row>
    <row r="3829" spans="1:5" x14ac:dyDescent="0.25">
      <c r="A3829" t="s">
        <v>6898</v>
      </c>
      <c r="B3829" t="s">
        <v>6899</v>
      </c>
      <c r="C3829" t="str">
        <f>Tabla4[[#This Row],[NIT]]</f>
        <v>06141104830014</v>
      </c>
      <c r="D3829">
        <f t="shared" si="141"/>
        <v>14</v>
      </c>
      <c r="E3829" t="str">
        <f t="shared" si="142"/>
        <v>NIT</v>
      </c>
    </row>
    <row r="3830" spans="1:5" x14ac:dyDescent="0.25">
      <c r="A3830" t="s">
        <v>6900</v>
      </c>
      <c r="B3830" t="s">
        <v>6901</v>
      </c>
      <c r="C3830" t="str">
        <f>Tabla4[[#This Row],[NIT]]</f>
        <v>06141907011040</v>
      </c>
      <c r="D3830">
        <f t="shared" si="141"/>
        <v>14</v>
      </c>
      <c r="E3830" t="str">
        <f t="shared" si="142"/>
        <v>NIT</v>
      </c>
    </row>
    <row r="3831" spans="1:5" x14ac:dyDescent="0.25">
      <c r="A3831" t="s">
        <v>6902</v>
      </c>
      <c r="B3831" t="s">
        <v>6903</v>
      </c>
      <c r="C3831" t="str">
        <f>Tabla4[[#This Row],[NIT]]</f>
        <v>06142903740035</v>
      </c>
      <c r="D3831">
        <f t="shared" si="141"/>
        <v>14</v>
      </c>
      <c r="E3831" t="str">
        <f t="shared" si="142"/>
        <v>NIT</v>
      </c>
    </row>
    <row r="3832" spans="1:5" x14ac:dyDescent="0.25">
      <c r="A3832" t="s">
        <v>6904</v>
      </c>
      <c r="B3832" t="s">
        <v>6905</v>
      </c>
      <c r="C3832" t="str">
        <f>Tabla4[[#This Row],[NIT]]</f>
        <v>06142803891010</v>
      </c>
      <c r="D3832">
        <f t="shared" si="141"/>
        <v>14</v>
      </c>
      <c r="E3832" t="str">
        <f t="shared" si="142"/>
        <v>NIT</v>
      </c>
    </row>
    <row r="3833" spans="1:5" x14ac:dyDescent="0.25">
      <c r="A3833" t="s">
        <v>6906</v>
      </c>
      <c r="B3833" t="s">
        <v>6907</v>
      </c>
      <c r="C3833" t="str">
        <f>Tabla4[[#This Row],[NIT]]</f>
        <v>06142306870010</v>
      </c>
      <c r="D3833">
        <f t="shared" si="141"/>
        <v>14</v>
      </c>
      <c r="E3833" t="str">
        <f t="shared" si="142"/>
        <v>NIT</v>
      </c>
    </row>
    <row r="3834" spans="1:5" x14ac:dyDescent="0.25">
      <c r="A3834" t="s">
        <v>6908</v>
      </c>
      <c r="B3834" t="s">
        <v>6909</v>
      </c>
      <c r="C3834" t="str">
        <f>Tabla4[[#This Row],[NIT]]</f>
        <v>06140812750010</v>
      </c>
      <c r="D3834">
        <f t="shared" si="141"/>
        <v>14</v>
      </c>
      <c r="E3834" t="str">
        <f t="shared" si="142"/>
        <v>NIT</v>
      </c>
    </row>
    <row r="3835" spans="1:5" x14ac:dyDescent="0.25">
      <c r="A3835" t="s">
        <v>6910</v>
      </c>
      <c r="B3835" t="s">
        <v>6911</v>
      </c>
      <c r="C3835" t="str">
        <f>Tabla4[[#This Row],[NIT]]</f>
        <v>06142111941077</v>
      </c>
      <c r="D3835">
        <f t="shared" si="141"/>
        <v>14</v>
      </c>
      <c r="E3835" t="str">
        <f t="shared" si="142"/>
        <v>NIT</v>
      </c>
    </row>
    <row r="3836" spans="1:5" x14ac:dyDescent="0.25">
      <c r="A3836" t="s">
        <v>2777</v>
      </c>
      <c r="B3836" t="s">
        <v>6912</v>
      </c>
      <c r="C3836" t="str">
        <f>Tabla4[[#This Row],[NIT]]</f>
        <v>09031005580013</v>
      </c>
      <c r="D3836">
        <f t="shared" si="141"/>
        <v>14</v>
      </c>
      <c r="E3836" t="str">
        <f t="shared" si="142"/>
        <v>NIT</v>
      </c>
    </row>
    <row r="3837" spans="1:5" x14ac:dyDescent="0.25">
      <c r="A3837" t="s">
        <v>6913</v>
      </c>
      <c r="B3837" t="s">
        <v>6914</v>
      </c>
      <c r="C3837" t="str">
        <f>Tabla4[[#This Row],[NIT]]</f>
        <v>05113008751029</v>
      </c>
      <c r="D3837">
        <f t="shared" si="141"/>
        <v>14</v>
      </c>
      <c r="E3837" t="str">
        <f t="shared" si="142"/>
        <v>NIT</v>
      </c>
    </row>
    <row r="3838" spans="1:5" x14ac:dyDescent="0.25">
      <c r="A3838" t="s">
        <v>6915</v>
      </c>
      <c r="B3838" t="s">
        <v>6916</v>
      </c>
      <c r="C3838" t="str">
        <f>Tabla4[[#This Row],[NIT]]</f>
        <v>06141612031040</v>
      </c>
      <c r="D3838">
        <f t="shared" si="141"/>
        <v>14</v>
      </c>
      <c r="E3838" t="str">
        <f t="shared" si="142"/>
        <v>NIT</v>
      </c>
    </row>
    <row r="3839" spans="1:5" x14ac:dyDescent="0.25">
      <c r="A3839" t="s">
        <v>6917</v>
      </c>
      <c r="B3839" t="s">
        <v>6918</v>
      </c>
      <c r="C3839" t="str">
        <f>Tabla4[[#This Row],[NIT]]</f>
        <v>06143110550108</v>
      </c>
      <c r="D3839">
        <f t="shared" si="141"/>
        <v>14</v>
      </c>
      <c r="E3839" t="str">
        <f t="shared" si="142"/>
        <v>NIT</v>
      </c>
    </row>
    <row r="3840" spans="1:5" x14ac:dyDescent="0.25">
      <c r="A3840" t="s">
        <v>6919</v>
      </c>
      <c r="B3840" t="s">
        <v>6920</v>
      </c>
      <c r="C3840" t="str">
        <f>Tabla4[[#This Row],[NIT]]</f>
        <v>14131204470018</v>
      </c>
      <c r="D3840">
        <f t="shared" si="141"/>
        <v>14</v>
      </c>
      <c r="E3840" t="str">
        <f t="shared" si="142"/>
        <v>NIT</v>
      </c>
    </row>
    <row r="3841" spans="1:5" x14ac:dyDescent="0.25">
      <c r="A3841" t="s">
        <v>6921</v>
      </c>
      <c r="B3841" t="s">
        <v>6922</v>
      </c>
      <c r="C3841" t="str">
        <f>Tabla4[[#This Row],[NIT]]</f>
        <v>06141406021038</v>
      </c>
      <c r="D3841">
        <f t="shared" si="141"/>
        <v>14</v>
      </c>
      <c r="E3841" t="str">
        <f t="shared" si="142"/>
        <v>NIT</v>
      </c>
    </row>
    <row r="3842" spans="1:5" x14ac:dyDescent="0.25">
      <c r="A3842" t="s">
        <v>6923</v>
      </c>
      <c r="B3842" t="s">
        <v>6924</v>
      </c>
      <c r="C3842" t="str">
        <f>Tabla4[[#This Row],[NIT]]</f>
        <v>06142406031056</v>
      </c>
      <c r="D3842">
        <f t="shared" si="141"/>
        <v>14</v>
      </c>
      <c r="E3842" t="str">
        <f t="shared" si="142"/>
        <v>NIT</v>
      </c>
    </row>
    <row r="3843" spans="1:5" x14ac:dyDescent="0.25">
      <c r="A3843" t="s">
        <v>6925</v>
      </c>
      <c r="B3843" t="s">
        <v>6926</v>
      </c>
      <c r="C3843" t="str">
        <f>Tabla4[[#This Row],[NIT]]</f>
        <v>06143003071011</v>
      </c>
      <c r="D3843">
        <f t="shared" si="141"/>
        <v>14</v>
      </c>
      <c r="E3843" t="str">
        <f t="shared" si="142"/>
        <v>NIT</v>
      </c>
    </row>
    <row r="3844" spans="1:5" x14ac:dyDescent="0.25">
      <c r="A3844" t="s">
        <v>6927</v>
      </c>
      <c r="B3844" t="s">
        <v>6928</v>
      </c>
      <c r="C3844" t="str">
        <f>Tabla4[[#This Row],[NIT]]</f>
        <v>06142709061055</v>
      </c>
      <c r="D3844">
        <f t="shared" si="141"/>
        <v>14</v>
      </c>
      <c r="E3844" t="str">
        <f t="shared" si="142"/>
        <v>NIT</v>
      </c>
    </row>
    <row r="3845" spans="1:5" x14ac:dyDescent="0.25">
      <c r="A3845" t="s">
        <v>6929</v>
      </c>
      <c r="B3845" t="s">
        <v>6930</v>
      </c>
      <c r="C3845" t="str">
        <f>Tabla4[[#This Row],[NIT]]</f>
        <v>06140610011010</v>
      </c>
      <c r="D3845">
        <f t="shared" si="141"/>
        <v>14</v>
      </c>
      <c r="E3845" t="str">
        <f t="shared" si="142"/>
        <v>NIT</v>
      </c>
    </row>
    <row r="3846" spans="1:5" x14ac:dyDescent="0.25">
      <c r="A3846" t="s">
        <v>6931</v>
      </c>
      <c r="B3846" t="s">
        <v>6932</v>
      </c>
      <c r="C3846" t="str">
        <f>Tabla4[[#This Row],[NIT]]</f>
        <v>12171706001012</v>
      </c>
      <c r="D3846">
        <f t="shared" si="141"/>
        <v>14</v>
      </c>
      <c r="E3846" t="str">
        <f t="shared" si="142"/>
        <v>NIT</v>
      </c>
    </row>
    <row r="3847" spans="1:5" x14ac:dyDescent="0.25">
      <c r="A3847" t="s">
        <v>6933</v>
      </c>
      <c r="B3847" t="s">
        <v>6934</v>
      </c>
      <c r="C3847" t="str">
        <f>Tabla4[[#This Row],[NIT]]</f>
        <v>06140112830021</v>
      </c>
      <c r="D3847">
        <f t="shared" si="141"/>
        <v>14</v>
      </c>
      <c r="E3847" t="str">
        <f t="shared" si="142"/>
        <v>NIT</v>
      </c>
    </row>
    <row r="3848" spans="1:5" x14ac:dyDescent="0.25">
      <c r="A3848" t="s">
        <v>6935</v>
      </c>
      <c r="B3848" t="s">
        <v>6936</v>
      </c>
      <c r="C3848" t="str">
        <f>Tabla4[[#This Row],[NIT]]</f>
        <v>06142710951080</v>
      </c>
      <c r="D3848">
        <f t="shared" si="141"/>
        <v>14</v>
      </c>
      <c r="E3848" t="str">
        <f t="shared" si="142"/>
        <v>NIT</v>
      </c>
    </row>
    <row r="3849" spans="1:5" x14ac:dyDescent="0.25">
      <c r="A3849" t="s">
        <v>6937</v>
      </c>
      <c r="B3849" t="s">
        <v>6938</v>
      </c>
      <c r="C3849" t="str">
        <f>Tabla4[[#This Row],[NIT]]</f>
        <v>05111310721020</v>
      </c>
      <c r="D3849">
        <f t="shared" si="141"/>
        <v>14</v>
      </c>
      <c r="E3849" t="str">
        <f t="shared" si="142"/>
        <v>NIT</v>
      </c>
    </row>
    <row r="3850" spans="1:5" x14ac:dyDescent="0.25">
      <c r="A3850" t="s">
        <v>6939</v>
      </c>
      <c r="B3850" t="s">
        <v>6940</v>
      </c>
      <c r="C3850" t="str">
        <f>Tabla4[[#This Row],[NIT]]</f>
        <v>04161406671010</v>
      </c>
      <c r="D3850">
        <f t="shared" si="141"/>
        <v>14</v>
      </c>
      <c r="E3850" t="str">
        <f t="shared" si="142"/>
        <v>NIT</v>
      </c>
    </row>
    <row r="3851" spans="1:5" x14ac:dyDescent="0.25">
      <c r="A3851" t="s">
        <v>6941</v>
      </c>
      <c r="B3851" t="s">
        <v>6942</v>
      </c>
      <c r="C3851" t="str">
        <f>Tabla4[[#This Row],[NIT]]</f>
        <v>06141911800014</v>
      </c>
      <c r="D3851">
        <f t="shared" si="141"/>
        <v>14</v>
      </c>
      <c r="E3851" t="str">
        <f t="shared" si="142"/>
        <v>NIT</v>
      </c>
    </row>
    <row r="3852" spans="1:5" x14ac:dyDescent="0.25">
      <c r="A3852" t="s">
        <v>6943</v>
      </c>
      <c r="B3852" t="s">
        <v>6944</v>
      </c>
      <c r="C3852" t="str">
        <f>Tabla4[[#This Row],[NIT]]</f>
        <v>06141104851023</v>
      </c>
      <c r="D3852">
        <f t="shared" si="141"/>
        <v>14</v>
      </c>
      <c r="E3852" t="str">
        <f t="shared" si="142"/>
        <v>NIT</v>
      </c>
    </row>
    <row r="3853" spans="1:5" x14ac:dyDescent="0.25">
      <c r="A3853" t="s">
        <v>6945</v>
      </c>
      <c r="B3853" t="s">
        <v>6946</v>
      </c>
      <c r="C3853" t="str">
        <f>Tabla4[[#This Row],[NIT]]</f>
        <v>13043001811010</v>
      </c>
      <c r="D3853">
        <f t="shared" si="141"/>
        <v>14</v>
      </c>
      <c r="E3853" t="str">
        <f t="shared" si="142"/>
        <v>NIT</v>
      </c>
    </row>
    <row r="3854" spans="1:5" x14ac:dyDescent="0.25">
      <c r="A3854" t="s">
        <v>6947</v>
      </c>
      <c r="B3854" t="s">
        <v>6948</v>
      </c>
      <c r="C3854" t="str">
        <f>Tabla4[[#This Row],[NIT]]</f>
        <v>06142505931018</v>
      </c>
      <c r="D3854">
        <f t="shared" si="141"/>
        <v>14</v>
      </c>
      <c r="E3854" t="str">
        <f t="shared" si="142"/>
        <v>NIT</v>
      </c>
    </row>
    <row r="3855" spans="1:5" x14ac:dyDescent="0.25">
      <c r="A3855" t="s">
        <v>6949</v>
      </c>
      <c r="B3855" t="s">
        <v>6950</v>
      </c>
      <c r="C3855" t="str">
        <f>Tabla4[[#This Row],[NIT]]</f>
        <v>06140810941012</v>
      </c>
      <c r="D3855">
        <f t="shared" si="141"/>
        <v>14</v>
      </c>
      <c r="E3855" t="str">
        <f t="shared" si="142"/>
        <v>NIT</v>
      </c>
    </row>
    <row r="3856" spans="1:5" x14ac:dyDescent="0.25">
      <c r="A3856" t="s">
        <v>6951</v>
      </c>
      <c r="B3856" t="s">
        <v>6952</v>
      </c>
      <c r="C3856" t="str">
        <f>Tabla4[[#This Row],[NIT]]</f>
        <v>06140304951050</v>
      </c>
      <c r="D3856">
        <f t="shared" si="141"/>
        <v>14</v>
      </c>
      <c r="E3856" t="str">
        <f t="shared" si="142"/>
        <v>NIT</v>
      </c>
    </row>
    <row r="3857" spans="1:5" x14ac:dyDescent="0.25">
      <c r="A3857" t="s">
        <v>6953</v>
      </c>
      <c r="B3857" t="s">
        <v>6954</v>
      </c>
      <c r="C3857" t="str">
        <f>Tabla4[[#This Row],[NIT]]</f>
        <v>94832611971013</v>
      </c>
      <c r="D3857">
        <f t="shared" si="141"/>
        <v>14</v>
      </c>
      <c r="E3857" t="str">
        <f t="shared" si="142"/>
        <v>NIT</v>
      </c>
    </row>
    <row r="3858" spans="1:5" x14ac:dyDescent="0.25">
      <c r="A3858" t="s">
        <v>6955</v>
      </c>
      <c r="B3858" t="s">
        <v>6956</v>
      </c>
      <c r="C3858" t="str">
        <f>Tabla4[[#This Row],[NIT]]</f>
        <v>06142506981027</v>
      </c>
      <c r="D3858">
        <f t="shared" si="141"/>
        <v>14</v>
      </c>
      <c r="E3858" t="str">
        <f t="shared" si="142"/>
        <v>NIT</v>
      </c>
    </row>
    <row r="3859" spans="1:5" x14ac:dyDescent="0.25">
      <c r="A3859" t="s">
        <v>6957</v>
      </c>
      <c r="B3859" t="s">
        <v>6958</v>
      </c>
      <c r="C3859" t="str">
        <f>Tabla4[[#This Row],[NIT]]</f>
        <v>94500809951015</v>
      </c>
      <c r="D3859">
        <f t="shared" si="141"/>
        <v>14</v>
      </c>
      <c r="E3859" t="str">
        <f t="shared" si="142"/>
        <v>NIT</v>
      </c>
    </row>
    <row r="3860" spans="1:5" x14ac:dyDescent="0.25">
      <c r="A3860" t="s">
        <v>6959</v>
      </c>
      <c r="B3860" t="s">
        <v>6960</v>
      </c>
      <c r="C3860" t="str">
        <f>Tabla4[[#This Row],[NIT]]</f>
        <v>06142001941055</v>
      </c>
      <c r="D3860">
        <f t="shared" si="141"/>
        <v>14</v>
      </c>
      <c r="E3860" t="str">
        <f t="shared" si="142"/>
        <v>NIT</v>
      </c>
    </row>
    <row r="3861" spans="1:5" x14ac:dyDescent="0.25">
      <c r="A3861" t="s">
        <v>6961</v>
      </c>
      <c r="B3861" t="s">
        <v>6962</v>
      </c>
      <c r="C3861" t="str">
        <f>Tabla4[[#This Row],[NIT]]</f>
        <v>05112411991017</v>
      </c>
      <c r="D3861">
        <f t="shared" si="141"/>
        <v>14</v>
      </c>
      <c r="E3861" t="str">
        <f t="shared" si="142"/>
        <v>NIT</v>
      </c>
    </row>
    <row r="3862" spans="1:5" x14ac:dyDescent="0.25">
      <c r="A3862" t="s">
        <v>6963</v>
      </c>
      <c r="B3862" t="s">
        <v>6964</v>
      </c>
      <c r="C3862" t="str">
        <f>Tabla4[[#This Row],[NIT]]</f>
        <v>06141506891030</v>
      </c>
      <c r="D3862">
        <f t="shared" si="141"/>
        <v>14</v>
      </c>
      <c r="E3862" t="str">
        <f t="shared" si="142"/>
        <v>NIT</v>
      </c>
    </row>
    <row r="3863" spans="1:5" x14ac:dyDescent="0.25">
      <c r="A3863" t="s">
        <v>6965</v>
      </c>
      <c r="B3863" t="s">
        <v>6966</v>
      </c>
      <c r="C3863" t="str">
        <f>Tabla4[[#This Row],[NIT]]</f>
        <v>12172509901024</v>
      </c>
      <c r="D3863">
        <f t="shared" si="141"/>
        <v>14</v>
      </c>
      <c r="E3863" t="str">
        <f t="shared" si="142"/>
        <v>NIT</v>
      </c>
    </row>
    <row r="3864" spans="1:5" x14ac:dyDescent="0.25">
      <c r="A3864" t="s">
        <v>6967</v>
      </c>
      <c r="B3864" t="s">
        <v>6968</v>
      </c>
      <c r="C3864" t="str">
        <f>Tabla4[[#This Row],[NIT]]</f>
        <v>06141708061012</v>
      </c>
      <c r="D3864">
        <f t="shared" si="141"/>
        <v>14</v>
      </c>
      <c r="E3864" t="str">
        <f t="shared" si="142"/>
        <v>NIT</v>
      </c>
    </row>
    <row r="3865" spans="1:5" x14ac:dyDescent="0.25">
      <c r="A3865" t="s">
        <v>6969</v>
      </c>
      <c r="B3865" t="s">
        <v>6970</v>
      </c>
      <c r="C3865" t="str">
        <f>Tabla4[[#This Row],[NIT]]</f>
        <v>06142107041010</v>
      </c>
      <c r="D3865">
        <f t="shared" si="141"/>
        <v>14</v>
      </c>
      <c r="E3865" t="str">
        <f t="shared" si="142"/>
        <v>NIT</v>
      </c>
    </row>
    <row r="3866" spans="1:5" x14ac:dyDescent="0.25">
      <c r="A3866" t="s">
        <v>6971</v>
      </c>
      <c r="B3866" t="s">
        <v>6972</v>
      </c>
      <c r="C3866" t="str">
        <f>Tabla4[[#This Row],[NIT]]</f>
        <v>06142910971043</v>
      </c>
      <c r="D3866">
        <f t="shared" si="141"/>
        <v>14</v>
      </c>
      <c r="E3866" t="str">
        <f t="shared" si="142"/>
        <v>NIT</v>
      </c>
    </row>
    <row r="3867" spans="1:5" x14ac:dyDescent="0.25">
      <c r="A3867" t="s">
        <v>6973</v>
      </c>
      <c r="B3867" t="s">
        <v>6974</v>
      </c>
      <c r="C3867" t="str">
        <f>Tabla4[[#This Row],[NIT]]</f>
        <v>06142107941054</v>
      </c>
      <c r="D3867">
        <f t="shared" si="141"/>
        <v>14</v>
      </c>
      <c r="E3867" t="str">
        <f t="shared" si="142"/>
        <v>NIT</v>
      </c>
    </row>
    <row r="3868" spans="1:5" x14ac:dyDescent="0.25">
      <c r="A3868" t="s">
        <v>6975</v>
      </c>
      <c r="B3868" t="s">
        <v>6976</v>
      </c>
      <c r="C3868" t="str">
        <f>Tabla4[[#This Row],[NIT]]</f>
        <v>06141412921199</v>
      </c>
      <c r="D3868">
        <f t="shared" si="141"/>
        <v>14</v>
      </c>
      <c r="E3868" t="str">
        <f t="shared" si="142"/>
        <v>NIT</v>
      </c>
    </row>
    <row r="3869" spans="1:5" x14ac:dyDescent="0.25">
      <c r="A3869" t="s">
        <v>6977</v>
      </c>
      <c r="B3869" t="s">
        <v>6978</v>
      </c>
      <c r="C3869" t="str">
        <f>Tabla4[[#This Row],[NIT]]</f>
        <v>06143010911092</v>
      </c>
      <c r="D3869">
        <f t="shared" si="141"/>
        <v>14</v>
      </c>
      <c r="E3869" t="str">
        <f t="shared" si="142"/>
        <v>NIT</v>
      </c>
    </row>
    <row r="3870" spans="1:5" x14ac:dyDescent="0.25">
      <c r="A3870" t="s">
        <v>6979</v>
      </c>
      <c r="B3870" t="s">
        <v>6980</v>
      </c>
      <c r="C3870" t="str">
        <f>Tabla4[[#This Row],[NIT]]</f>
        <v>06142312911010</v>
      </c>
      <c r="D3870">
        <f t="shared" si="141"/>
        <v>14</v>
      </c>
      <c r="E3870" t="str">
        <f t="shared" si="142"/>
        <v>NIT</v>
      </c>
    </row>
    <row r="3871" spans="1:5" x14ac:dyDescent="0.25">
      <c r="A3871" t="s">
        <v>6981</v>
      </c>
      <c r="B3871" t="s">
        <v>6982</v>
      </c>
      <c r="C3871" t="str">
        <f>Tabla4[[#This Row],[NIT]]</f>
        <v>06141309011010</v>
      </c>
      <c r="D3871">
        <f t="shared" si="141"/>
        <v>14</v>
      </c>
      <c r="E3871" t="str">
        <f t="shared" si="142"/>
        <v>NIT</v>
      </c>
    </row>
    <row r="3872" spans="1:5" x14ac:dyDescent="0.25">
      <c r="A3872" t="s">
        <v>6983</v>
      </c>
      <c r="B3872" t="s">
        <v>6984</v>
      </c>
      <c r="C3872" t="str">
        <f>Tabla4[[#This Row],[NIT]]</f>
        <v>06140605830048</v>
      </c>
      <c r="D3872">
        <f t="shared" si="141"/>
        <v>14</v>
      </c>
      <c r="E3872" t="str">
        <f t="shared" si="142"/>
        <v>NIT</v>
      </c>
    </row>
    <row r="3873" spans="1:5" x14ac:dyDescent="0.25">
      <c r="A3873" t="s">
        <v>6985</v>
      </c>
      <c r="B3873" t="s">
        <v>6986</v>
      </c>
      <c r="C3873" t="str">
        <f>Tabla4[[#This Row],[NIT]]</f>
        <v>06140304730016</v>
      </c>
      <c r="D3873">
        <f t="shared" si="141"/>
        <v>14</v>
      </c>
      <c r="E3873" t="str">
        <f t="shared" si="142"/>
        <v>NIT</v>
      </c>
    </row>
    <row r="3874" spans="1:5" x14ac:dyDescent="0.25">
      <c r="A3874" t="s">
        <v>6987</v>
      </c>
      <c r="B3874" t="s">
        <v>6988</v>
      </c>
      <c r="C3874" t="str">
        <f>Tabla4[[#This Row],[NIT]]</f>
        <v>04062102400010</v>
      </c>
      <c r="D3874">
        <f t="shared" si="141"/>
        <v>14</v>
      </c>
      <c r="E3874" t="str">
        <f t="shared" si="142"/>
        <v>NIT</v>
      </c>
    </row>
    <row r="3875" spans="1:5" x14ac:dyDescent="0.25">
      <c r="A3875" t="s">
        <v>6989</v>
      </c>
      <c r="B3875" t="s">
        <v>6990</v>
      </c>
      <c r="C3875" t="str">
        <f>Tabla4[[#This Row],[NIT]]</f>
        <v>06142309881010</v>
      </c>
      <c r="D3875">
        <f t="shared" si="141"/>
        <v>14</v>
      </c>
      <c r="E3875" t="str">
        <f t="shared" si="142"/>
        <v>NIT</v>
      </c>
    </row>
    <row r="3876" spans="1:5" x14ac:dyDescent="0.25">
      <c r="A3876" t="s">
        <v>6991</v>
      </c>
      <c r="B3876" t="s">
        <v>6992</v>
      </c>
      <c r="C3876" t="str">
        <f>Tabla4[[#This Row],[NIT]]</f>
        <v>06141003780017</v>
      </c>
      <c r="D3876">
        <f t="shared" si="141"/>
        <v>14</v>
      </c>
      <c r="E3876" t="str">
        <f t="shared" si="142"/>
        <v>NIT</v>
      </c>
    </row>
    <row r="3877" spans="1:5" x14ac:dyDescent="0.25">
      <c r="A3877" t="s">
        <v>6993</v>
      </c>
      <c r="B3877" t="s">
        <v>6994</v>
      </c>
      <c r="C3877" t="str">
        <f>Tabla4[[#This Row],[NIT]]</f>
        <v>06141203730046</v>
      </c>
      <c r="D3877">
        <f t="shared" si="141"/>
        <v>14</v>
      </c>
      <c r="E3877" t="str">
        <f t="shared" si="142"/>
        <v>NIT</v>
      </c>
    </row>
    <row r="3878" spans="1:5" x14ac:dyDescent="0.25">
      <c r="A3878" t="s">
        <v>6995</v>
      </c>
      <c r="B3878" t="s">
        <v>6996</v>
      </c>
      <c r="C3878" t="str">
        <f>Tabla4[[#This Row],[NIT]]</f>
        <v>06140103931035</v>
      </c>
      <c r="D3878">
        <f t="shared" si="141"/>
        <v>14</v>
      </c>
      <c r="E3878" t="str">
        <f t="shared" si="142"/>
        <v>NIT</v>
      </c>
    </row>
    <row r="3879" spans="1:5" x14ac:dyDescent="0.25">
      <c r="A3879" t="s">
        <v>6997</v>
      </c>
      <c r="B3879" t="s">
        <v>6998</v>
      </c>
      <c r="C3879" t="str">
        <f>Tabla4[[#This Row],[NIT]]</f>
        <v>06143009961051</v>
      </c>
      <c r="D3879">
        <f t="shared" si="141"/>
        <v>14</v>
      </c>
      <c r="E3879" t="str">
        <f t="shared" si="142"/>
        <v>NIT</v>
      </c>
    </row>
    <row r="3880" spans="1:5" x14ac:dyDescent="0.25">
      <c r="A3880" t="s">
        <v>6999</v>
      </c>
      <c r="B3880" t="s">
        <v>7000</v>
      </c>
      <c r="C3880" t="str">
        <f>Tabla4[[#This Row],[NIT]]</f>
        <v>94140402531015</v>
      </c>
      <c r="D3880">
        <f t="shared" si="141"/>
        <v>14</v>
      </c>
      <c r="E3880" t="str">
        <f t="shared" si="142"/>
        <v>NIT</v>
      </c>
    </row>
    <row r="3881" spans="1:5" x14ac:dyDescent="0.25">
      <c r="A3881" t="s">
        <v>7001</v>
      </c>
      <c r="B3881" t="s">
        <v>7002</v>
      </c>
      <c r="C3881" t="str">
        <f>Tabla4[[#This Row],[NIT]]</f>
        <v>94832109591010</v>
      </c>
      <c r="D3881">
        <f t="shared" si="141"/>
        <v>14</v>
      </c>
      <c r="E3881" t="str">
        <f t="shared" si="142"/>
        <v>NIT</v>
      </c>
    </row>
    <row r="3882" spans="1:5" x14ac:dyDescent="0.25">
      <c r="A3882" t="s">
        <v>7003</v>
      </c>
      <c r="B3882" t="s">
        <v>7004</v>
      </c>
      <c r="C3882" t="str">
        <f>Tabla4[[#This Row],[NIT]]</f>
        <v>06141301921033</v>
      </c>
      <c r="D3882">
        <f t="shared" si="141"/>
        <v>14</v>
      </c>
      <c r="E3882" t="str">
        <f t="shared" si="142"/>
        <v>NIT</v>
      </c>
    </row>
    <row r="3883" spans="1:5" x14ac:dyDescent="0.25">
      <c r="A3883" t="s">
        <v>7005</v>
      </c>
      <c r="B3883" t="s">
        <v>7006</v>
      </c>
      <c r="C3883" t="str">
        <f>Tabla4[[#This Row],[NIT]]</f>
        <v>06141706001012</v>
      </c>
      <c r="D3883">
        <f t="shared" si="141"/>
        <v>14</v>
      </c>
      <c r="E3883" t="str">
        <f t="shared" si="142"/>
        <v>NIT</v>
      </c>
    </row>
    <row r="3884" spans="1:5" x14ac:dyDescent="0.25">
      <c r="A3884" t="s">
        <v>7007</v>
      </c>
      <c r="B3884" t="s">
        <v>7008</v>
      </c>
      <c r="C3884" t="str">
        <f>Tabla4[[#This Row],[NIT]]</f>
        <v>06140411021023</v>
      </c>
      <c r="D3884">
        <f t="shared" ref="D3884:D3947" si="143">LEN(C3884)</f>
        <v>14</v>
      </c>
      <c r="E3884" t="str">
        <f t="shared" si="142"/>
        <v>NIT</v>
      </c>
    </row>
    <row r="3885" spans="1:5" x14ac:dyDescent="0.25">
      <c r="A3885" t="s">
        <v>7009</v>
      </c>
      <c r="B3885" t="s">
        <v>7010</v>
      </c>
      <c r="C3885" t="str">
        <f>Tabla4[[#This Row],[NIT]]</f>
        <v>02101411580016</v>
      </c>
      <c r="D3885">
        <f t="shared" si="143"/>
        <v>14</v>
      </c>
      <c r="E3885" t="str">
        <f t="shared" ref="E3885:E3948" si="144">IF(D3885=14,"NIT",IF(D3885=9,"DUI"," "))</f>
        <v>NIT</v>
      </c>
    </row>
    <row r="3886" spans="1:5" x14ac:dyDescent="0.25">
      <c r="A3886" t="s">
        <v>7011</v>
      </c>
      <c r="B3886" t="s">
        <v>7012</v>
      </c>
      <c r="C3886" t="str">
        <f>Tabla4[[#This Row],[NIT]]</f>
        <v>05090911731018</v>
      </c>
      <c r="D3886">
        <f t="shared" si="143"/>
        <v>14</v>
      </c>
      <c r="E3886" t="str">
        <f t="shared" si="144"/>
        <v>NIT</v>
      </c>
    </row>
    <row r="3887" spans="1:5" x14ac:dyDescent="0.25">
      <c r="A3887" t="s">
        <v>7013</v>
      </c>
      <c r="B3887" t="s">
        <v>7014</v>
      </c>
      <c r="C3887" t="str">
        <f>Tabla4[[#This Row],[NIT]]</f>
        <v>14121609520015</v>
      </c>
      <c r="D3887">
        <f t="shared" si="143"/>
        <v>14</v>
      </c>
      <c r="E3887" t="str">
        <f t="shared" si="144"/>
        <v>NIT</v>
      </c>
    </row>
    <row r="3888" spans="1:5" x14ac:dyDescent="0.25">
      <c r="A3888" t="s">
        <v>7015</v>
      </c>
      <c r="B3888" t="s">
        <v>7016</v>
      </c>
      <c r="C3888" t="str">
        <f>Tabla4[[#This Row],[NIT]]</f>
        <v>06142710780035</v>
      </c>
      <c r="D3888">
        <f t="shared" si="143"/>
        <v>14</v>
      </c>
      <c r="E3888" t="str">
        <f t="shared" si="144"/>
        <v>NIT</v>
      </c>
    </row>
    <row r="3889" spans="1:5" x14ac:dyDescent="0.25">
      <c r="A3889" t="s">
        <v>7017</v>
      </c>
      <c r="B3889" t="s">
        <v>7018</v>
      </c>
      <c r="C3889" t="str">
        <f>Tabla4[[#This Row],[NIT]]</f>
        <v>06142010881022</v>
      </c>
      <c r="D3889">
        <f t="shared" si="143"/>
        <v>14</v>
      </c>
      <c r="E3889" t="str">
        <f t="shared" si="144"/>
        <v>NIT</v>
      </c>
    </row>
    <row r="3890" spans="1:5" x14ac:dyDescent="0.25">
      <c r="A3890" t="s">
        <v>7019</v>
      </c>
      <c r="B3890" t="s">
        <v>7020</v>
      </c>
      <c r="C3890" t="str">
        <f>Tabla4[[#This Row],[NIT]]</f>
        <v>06141901770025</v>
      </c>
      <c r="D3890">
        <f t="shared" si="143"/>
        <v>14</v>
      </c>
      <c r="E3890" t="str">
        <f t="shared" si="144"/>
        <v>NIT</v>
      </c>
    </row>
    <row r="3891" spans="1:5" x14ac:dyDescent="0.25">
      <c r="A3891" t="s">
        <v>7021</v>
      </c>
      <c r="B3891" t="s">
        <v>7022</v>
      </c>
      <c r="C3891" t="str">
        <f>Tabla4[[#This Row],[NIT]]</f>
        <v>06140212590184</v>
      </c>
      <c r="D3891">
        <f t="shared" si="143"/>
        <v>14</v>
      </c>
      <c r="E3891" t="str">
        <f t="shared" si="144"/>
        <v>NIT</v>
      </c>
    </row>
    <row r="3892" spans="1:5" x14ac:dyDescent="0.25">
      <c r="A3892" t="s">
        <v>7023</v>
      </c>
      <c r="B3892" t="s">
        <v>7024</v>
      </c>
      <c r="C3892" t="str">
        <f>Tabla4[[#This Row],[NIT]]</f>
        <v>12050805380019</v>
      </c>
      <c r="D3892">
        <f t="shared" si="143"/>
        <v>14</v>
      </c>
      <c r="E3892" t="str">
        <f t="shared" si="144"/>
        <v>NIT</v>
      </c>
    </row>
    <row r="3893" spans="1:5" x14ac:dyDescent="0.25">
      <c r="A3893" t="s">
        <v>7025</v>
      </c>
      <c r="B3893" t="s">
        <v>7026</v>
      </c>
      <c r="C3893" t="str">
        <f>Tabla4[[#This Row],[NIT]]</f>
        <v>06140406751080</v>
      </c>
      <c r="D3893">
        <f t="shared" si="143"/>
        <v>14</v>
      </c>
      <c r="E3893" t="str">
        <f t="shared" si="144"/>
        <v>NIT</v>
      </c>
    </row>
    <row r="3894" spans="1:5" x14ac:dyDescent="0.25">
      <c r="A3894" t="s">
        <v>7027</v>
      </c>
      <c r="B3894" t="s">
        <v>7028</v>
      </c>
      <c r="C3894" t="str">
        <f>Tabla4[[#This Row],[NIT]]</f>
        <v>06140311500082</v>
      </c>
      <c r="D3894">
        <f t="shared" si="143"/>
        <v>14</v>
      </c>
      <c r="E3894" t="str">
        <f t="shared" si="144"/>
        <v>NIT</v>
      </c>
    </row>
    <row r="3895" spans="1:5" x14ac:dyDescent="0.25">
      <c r="A3895" t="s">
        <v>7029</v>
      </c>
      <c r="B3895" t="s">
        <v>7030</v>
      </c>
      <c r="C3895" t="str">
        <f>Tabla4[[#This Row],[NIT]]</f>
        <v>11080509590013</v>
      </c>
      <c r="D3895">
        <f t="shared" si="143"/>
        <v>14</v>
      </c>
      <c r="E3895" t="str">
        <f t="shared" si="144"/>
        <v>NIT</v>
      </c>
    </row>
    <row r="3896" spans="1:5" x14ac:dyDescent="0.25">
      <c r="A3896" t="s">
        <v>7031</v>
      </c>
      <c r="B3896" t="s">
        <v>7032</v>
      </c>
      <c r="C3896" t="str">
        <f>Tabla4[[#This Row],[NIT]]</f>
        <v>13190802641020</v>
      </c>
      <c r="D3896">
        <f t="shared" si="143"/>
        <v>14</v>
      </c>
      <c r="E3896" t="str">
        <f t="shared" si="144"/>
        <v>NIT</v>
      </c>
    </row>
    <row r="3897" spans="1:5" x14ac:dyDescent="0.25">
      <c r="A3897" t="s">
        <v>7033</v>
      </c>
      <c r="B3897" t="s">
        <v>7034</v>
      </c>
      <c r="C3897" t="str">
        <f>Tabla4[[#This Row],[NIT]]</f>
        <v>12172508711027</v>
      </c>
      <c r="D3897">
        <f t="shared" si="143"/>
        <v>14</v>
      </c>
      <c r="E3897" t="str">
        <f t="shared" si="144"/>
        <v>NIT</v>
      </c>
    </row>
    <row r="3898" spans="1:5" x14ac:dyDescent="0.25">
      <c r="A3898" t="s">
        <v>7035</v>
      </c>
      <c r="B3898" t="s">
        <v>7036</v>
      </c>
      <c r="C3898" t="str">
        <f>Tabla4[[#This Row],[NIT]]</f>
        <v>08210204620012</v>
      </c>
      <c r="D3898">
        <f t="shared" si="143"/>
        <v>14</v>
      </c>
      <c r="E3898" t="str">
        <f t="shared" si="144"/>
        <v>NIT</v>
      </c>
    </row>
    <row r="3899" spans="1:5" x14ac:dyDescent="0.25">
      <c r="A3899" t="s">
        <v>7037</v>
      </c>
      <c r="B3899" t="s">
        <v>7038</v>
      </c>
      <c r="C3899" t="str">
        <f>Tabla4[[#This Row],[NIT]]</f>
        <v>06142201921059</v>
      </c>
      <c r="D3899">
        <f t="shared" si="143"/>
        <v>14</v>
      </c>
      <c r="E3899" t="str">
        <f t="shared" si="144"/>
        <v>NIT</v>
      </c>
    </row>
    <row r="3900" spans="1:5" x14ac:dyDescent="0.25">
      <c r="A3900" t="s">
        <v>7039</v>
      </c>
      <c r="B3900" t="s">
        <v>7040</v>
      </c>
      <c r="C3900" t="str">
        <f>Tabla4[[#This Row],[NIT]]</f>
        <v>06140210961036</v>
      </c>
      <c r="D3900">
        <f t="shared" si="143"/>
        <v>14</v>
      </c>
      <c r="E3900" t="str">
        <f t="shared" si="144"/>
        <v>NIT</v>
      </c>
    </row>
    <row r="3901" spans="1:5" x14ac:dyDescent="0.25">
      <c r="A3901" t="s">
        <v>7041</v>
      </c>
      <c r="B3901" t="s">
        <v>7042</v>
      </c>
      <c r="C3901" t="str">
        <f>Tabla4[[#This Row],[NIT]]</f>
        <v>97410604891011</v>
      </c>
      <c r="D3901">
        <f t="shared" si="143"/>
        <v>14</v>
      </c>
      <c r="E3901" t="str">
        <f t="shared" si="144"/>
        <v>NIT</v>
      </c>
    </row>
    <row r="3902" spans="1:5" x14ac:dyDescent="0.25">
      <c r="A3902" t="s">
        <v>7043</v>
      </c>
      <c r="B3902" t="s">
        <v>7044</v>
      </c>
      <c r="C3902" t="str">
        <f>Tabla4[[#This Row],[NIT]]</f>
        <v>06141807081017</v>
      </c>
      <c r="D3902">
        <f t="shared" si="143"/>
        <v>14</v>
      </c>
      <c r="E3902" t="str">
        <f t="shared" si="144"/>
        <v>NIT</v>
      </c>
    </row>
    <row r="3903" spans="1:5" x14ac:dyDescent="0.25">
      <c r="A3903" t="s">
        <v>7045</v>
      </c>
      <c r="B3903" t="s">
        <v>7046</v>
      </c>
      <c r="C3903" t="str">
        <f>Tabla4[[#This Row],[NIT]]</f>
        <v>06142708640023</v>
      </c>
      <c r="D3903">
        <f t="shared" si="143"/>
        <v>14</v>
      </c>
      <c r="E3903" t="str">
        <f t="shared" si="144"/>
        <v>NIT</v>
      </c>
    </row>
    <row r="3904" spans="1:5" x14ac:dyDescent="0.25">
      <c r="A3904" t="s">
        <v>7047</v>
      </c>
      <c r="B3904" t="s">
        <v>7048</v>
      </c>
      <c r="C3904" t="str">
        <f>Tabla4[[#This Row],[NIT]]</f>
        <v>06141604751130</v>
      </c>
      <c r="D3904">
        <f t="shared" si="143"/>
        <v>14</v>
      </c>
      <c r="E3904" t="str">
        <f t="shared" si="144"/>
        <v>NIT</v>
      </c>
    </row>
    <row r="3905" spans="1:5" x14ac:dyDescent="0.25">
      <c r="A3905" t="s">
        <v>7049</v>
      </c>
      <c r="B3905" t="s">
        <v>7050</v>
      </c>
      <c r="C3905" t="str">
        <f>Tabla4[[#This Row],[NIT]]</f>
        <v>10040110540016</v>
      </c>
      <c r="D3905">
        <f t="shared" si="143"/>
        <v>14</v>
      </c>
      <c r="E3905" t="str">
        <f t="shared" si="144"/>
        <v>NIT</v>
      </c>
    </row>
    <row r="3906" spans="1:5" x14ac:dyDescent="0.25">
      <c r="A3906" t="s">
        <v>7051</v>
      </c>
      <c r="B3906" t="s">
        <v>7052</v>
      </c>
      <c r="C3906" t="str">
        <f>Tabla4[[#This Row],[NIT]]</f>
        <v>02101808340017</v>
      </c>
      <c r="D3906">
        <f t="shared" si="143"/>
        <v>14</v>
      </c>
      <c r="E3906" t="str">
        <f t="shared" si="144"/>
        <v>NIT</v>
      </c>
    </row>
    <row r="3907" spans="1:5" x14ac:dyDescent="0.25">
      <c r="A3907" t="s">
        <v>7053</v>
      </c>
      <c r="B3907" t="s">
        <v>7054</v>
      </c>
      <c r="C3907" t="str">
        <f>Tabla4[[#This Row],[NIT]]</f>
        <v>11231409470011</v>
      </c>
      <c r="D3907">
        <f t="shared" si="143"/>
        <v>14</v>
      </c>
      <c r="E3907" t="str">
        <f t="shared" si="144"/>
        <v>NIT</v>
      </c>
    </row>
    <row r="3908" spans="1:5" x14ac:dyDescent="0.25">
      <c r="A3908" t="s">
        <v>7055</v>
      </c>
      <c r="B3908" t="s">
        <v>7056</v>
      </c>
      <c r="C3908" t="str">
        <f>Tabla4[[#This Row],[NIT]]</f>
        <v>04302903560018</v>
      </c>
      <c r="D3908">
        <f t="shared" si="143"/>
        <v>14</v>
      </c>
      <c r="E3908" t="str">
        <f t="shared" si="144"/>
        <v>NIT</v>
      </c>
    </row>
    <row r="3909" spans="1:5" x14ac:dyDescent="0.25">
      <c r="A3909" t="s">
        <v>79</v>
      </c>
      <c r="B3909" t="s">
        <v>7057</v>
      </c>
      <c r="C3909" t="str">
        <f>Tabla4[[#This Row],[NIT]]</f>
        <v>11231402520010</v>
      </c>
      <c r="D3909">
        <f t="shared" si="143"/>
        <v>14</v>
      </c>
      <c r="E3909" t="str">
        <f t="shared" si="144"/>
        <v>NIT</v>
      </c>
    </row>
    <row r="3910" spans="1:5" x14ac:dyDescent="0.25">
      <c r="A3910" t="s">
        <v>7058</v>
      </c>
      <c r="B3910" t="s">
        <v>7059</v>
      </c>
      <c r="C3910" t="str">
        <f>Tabla4[[#This Row],[NIT]]</f>
        <v>06142606780038</v>
      </c>
      <c r="D3910">
        <f t="shared" si="143"/>
        <v>14</v>
      </c>
      <c r="E3910" t="str">
        <f t="shared" si="144"/>
        <v>NIT</v>
      </c>
    </row>
    <row r="3911" spans="1:5" x14ac:dyDescent="0.25">
      <c r="A3911" t="s">
        <v>7060</v>
      </c>
      <c r="B3911" t="s">
        <v>7061</v>
      </c>
      <c r="C3911" t="str">
        <f>Tabla4[[#This Row],[NIT]]</f>
        <v>06140609891112</v>
      </c>
      <c r="D3911">
        <f t="shared" si="143"/>
        <v>14</v>
      </c>
      <c r="E3911" t="str">
        <f t="shared" si="144"/>
        <v>NIT</v>
      </c>
    </row>
    <row r="3912" spans="1:5" x14ac:dyDescent="0.25">
      <c r="A3912" t="s">
        <v>7062</v>
      </c>
      <c r="B3912" t="s">
        <v>7063</v>
      </c>
      <c r="C3912" t="str">
        <f>Tabla4[[#This Row],[NIT]]</f>
        <v>06142907051030</v>
      </c>
      <c r="D3912">
        <f t="shared" si="143"/>
        <v>14</v>
      </c>
      <c r="E3912" t="str">
        <f t="shared" si="144"/>
        <v>NIT</v>
      </c>
    </row>
    <row r="3913" spans="1:5" x14ac:dyDescent="0.25">
      <c r="A3913" t="s">
        <v>103</v>
      </c>
      <c r="B3913" t="s">
        <v>7064</v>
      </c>
      <c r="C3913" t="str">
        <f>Tabla4[[#This Row],[NIT]]</f>
        <v>06140612931028</v>
      </c>
      <c r="D3913">
        <f t="shared" si="143"/>
        <v>14</v>
      </c>
      <c r="E3913" t="str">
        <f t="shared" si="144"/>
        <v>NIT</v>
      </c>
    </row>
    <row r="3914" spans="1:5" x14ac:dyDescent="0.25">
      <c r="A3914" t="s">
        <v>7065</v>
      </c>
      <c r="B3914" t="s">
        <v>7066</v>
      </c>
      <c r="C3914" t="str">
        <f>Tabla4[[#This Row],[NIT]]</f>
        <v>06142206931028</v>
      </c>
      <c r="D3914">
        <f t="shared" si="143"/>
        <v>14</v>
      </c>
      <c r="E3914" t="str">
        <f t="shared" si="144"/>
        <v>NIT</v>
      </c>
    </row>
    <row r="3915" spans="1:5" x14ac:dyDescent="0.25">
      <c r="A3915" t="s">
        <v>7067</v>
      </c>
      <c r="B3915" t="s">
        <v>7068</v>
      </c>
      <c r="C3915" t="str">
        <f>Tabla4[[#This Row],[NIT]]</f>
        <v>06141406021011</v>
      </c>
      <c r="D3915">
        <f t="shared" si="143"/>
        <v>14</v>
      </c>
      <c r="E3915" t="str">
        <f t="shared" si="144"/>
        <v>NIT</v>
      </c>
    </row>
    <row r="3916" spans="1:5" x14ac:dyDescent="0.25">
      <c r="A3916" t="s">
        <v>7069</v>
      </c>
      <c r="B3916" t="s">
        <v>7070</v>
      </c>
      <c r="C3916" t="str">
        <f>Tabla4[[#This Row],[NIT]]</f>
        <v>14161603420011</v>
      </c>
      <c r="D3916">
        <f t="shared" si="143"/>
        <v>14</v>
      </c>
      <c r="E3916" t="str">
        <f t="shared" si="144"/>
        <v>NIT</v>
      </c>
    </row>
    <row r="3917" spans="1:5" x14ac:dyDescent="0.25">
      <c r="A3917" t="s">
        <v>7071</v>
      </c>
      <c r="B3917" t="s">
        <v>7072</v>
      </c>
      <c r="C3917" t="str">
        <f>Tabla4[[#This Row],[NIT]]</f>
        <v>98872007981015</v>
      </c>
      <c r="D3917">
        <f t="shared" si="143"/>
        <v>14</v>
      </c>
      <c r="E3917" t="str">
        <f t="shared" si="144"/>
        <v>NIT</v>
      </c>
    </row>
    <row r="3918" spans="1:5" x14ac:dyDescent="0.25">
      <c r="A3918" t="s">
        <v>7073</v>
      </c>
      <c r="B3918" t="s">
        <v>7074</v>
      </c>
      <c r="C3918" t="str">
        <f>Tabla4[[#This Row],[NIT]]</f>
        <v>06142907941087</v>
      </c>
      <c r="D3918">
        <f t="shared" si="143"/>
        <v>14</v>
      </c>
      <c r="E3918" t="str">
        <f t="shared" si="144"/>
        <v>NIT</v>
      </c>
    </row>
    <row r="3919" spans="1:5" x14ac:dyDescent="0.25">
      <c r="A3919" t="s">
        <v>7075</v>
      </c>
      <c r="B3919" t="s">
        <v>7076</v>
      </c>
      <c r="C3919" t="str">
        <f>Tabla4[[#This Row],[NIT]]</f>
        <v>06143107021016</v>
      </c>
      <c r="D3919">
        <f t="shared" si="143"/>
        <v>14</v>
      </c>
      <c r="E3919" t="str">
        <f t="shared" si="144"/>
        <v>NIT</v>
      </c>
    </row>
    <row r="3920" spans="1:5" x14ac:dyDescent="0.25">
      <c r="A3920" t="s">
        <v>7077</v>
      </c>
      <c r="B3920" t="s">
        <v>7078</v>
      </c>
      <c r="C3920" t="str">
        <f>Tabla4[[#This Row],[NIT]]</f>
        <v>02100801991019</v>
      </c>
      <c r="D3920">
        <f t="shared" si="143"/>
        <v>14</v>
      </c>
      <c r="E3920" t="str">
        <f t="shared" si="144"/>
        <v>NIT</v>
      </c>
    </row>
    <row r="3921" spans="1:5" x14ac:dyDescent="0.25">
      <c r="A3921" t="s">
        <v>7079</v>
      </c>
      <c r="B3921" t="s">
        <v>7080</v>
      </c>
      <c r="C3921" t="str">
        <f>Tabla4[[#This Row],[NIT]]</f>
        <v>14013012570019</v>
      </c>
      <c r="D3921">
        <f t="shared" si="143"/>
        <v>14</v>
      </c>
      <c r="E3921" t="str">
        <f t="shared" si="144"/>
        <v>NIT</v>
      </c>
    </row>
    <row r="3922" spans="1:5" x14ac:dyDescent="0.25">
      <c r="A3922" t="s">
        <v>7081</v>
      </c>
      <c r="B3922" t="s">
        <v>7082</v>
      </c>
      <c r="C3922" t="str">
        <f>Tabla4[[#This Row],[NIT]]</f>
        <v>12170511681020</v>
      </c>
      <c r="D3922">
        <f t="shared" si="143"/>
        <v>14</v>
      </c>
      <c r="E3922" t="str">
        <f t="shared" si="144"/>
        <v>NIT</v>
      </c>
    </row>
    <row r="3923" spans="1:5" x14ac:dyDescent="0.25">
      <c r="A3923" t="s">
        <v>7083</v>
      </c>
      <c r="B3923" t="s">
        <v>7084</v>
      </c>
      <c r="C3923" t="str">
        <f>Tabla4[[#This Row],[NIT]]</f>
        <v>95012206511028</v>
      </c>
      <c r="D3923">
        <f t="shared" si="143"/>
        <v>14</v>
      </c>
      <c r="E3923" t="str">
        <f t="shared" si="144"/>
        <v>NIT</v>
      </c>
    </row>
    <row r="3924" spans="1:5" x14ac:dyDescent="0.25">
      <c r="A3924" t="s">
        <v>7085</v>
      </c>
      <c r="B3924" t="s">
        <v>7086</v>
      </c>
      <c r="C3924" t="str">
        <f>Tabla4[[#This Row],[NIT]]</f>
        <v>10072505701010</v>
      </c>
      <c r="D3924">
        <f t="shared" si="143"/>
        <v>14</v>
      </c>
      <c r="E3924" t="str">
        <f t="shared" si="144"/>
        <v>NIT</v>
      </c>
    </row>
    <row r="3925" spans="1:5" x14ac:dyDescent="0.25">
      <c r="A3925" t="s">
        <v>7087</v>
      </c>
      <c r="B3925" t="s">
        <v>7088</v>
      </c>
      <c r="C3925" t="str">
        <f>Tabla4[[#This Row],[NIT]]</f>
        <v>13101005400014</v>
      </c>
      <c r="D3925">
        <f t="shared" si="143"/>
        <v>14</v>
      </c>
      <c r="E3925" t="str">
        <f t="shared" si="144"/>
        <v>NIT</v>
      </c>
    </row>
    <row r="3926" spans="1:5" x14ac:dyDescent="0.25">
      <c r="A3926" t="s">
        <v>7089</v>
      </c>
      <c r="B3926" t="s">
        <v>7090</v>
      </c>
      <c r="C3926" t="str">
        <f>Tabla4[[#This Row],[NIT]]</f>
        <v>14062904550010</v>
      </c>
      <c r="D3926">
        <f t="shared" si="143"/>
        <v>14</v>
      </c>
      <c r="E3926" t="str">
        <f t="shared" si="144"/>
        <v>NIT</v>
      </c>
    </row>
    <row r="3927" spans="1:5" x14ac:dyDescent="0.25">
      <c r="A3927" t="s">
        <v>2529</v>
      </c>
      <c r="B3927" t="s">
        <v>7091</v>
      </c>
      <c r="C3927" t="str">
        <f>Tabla4[[#This Row],[NIT]]</f>
        <v>09040206530014</v>
      </c>
      <c r="D3927">
        <f t="shared" si="143"/>
        <v>14</v>
      </c>
      <c r="E3927" t="str">
        <f t="shared" si="144"/>
        <v>NIT</v>
      </c>
    </row>
    <row r="3928" spans="1:5" x14ac:dyDescent="0.25">
      <c r="A3928" t="s">
        <v>7092</v>
      </c>
      <c r="B3928" t="s">
        <v>7093</v>
      </c>
      <c r="C3928" t="str">
        <f>Tabla4[[#This Row],[NIT]]</f>
        <v>06141006710014</v>
      </c>
      <c r="D3928">
        <f t="shared" si="143"/>
        <v>14</v>
      </c>
      <c r="E3928" t="str">
        <f t="shared" si="144"/>
        <v>NIT</v>
      </c>
    </row>
    <row r="3929" spans="1:5" x14ac:dyDescent="0.25">
      <c r="A3929" t="s">
        <v>7094</v>
      </c>
      <c r="B3929" t="s">
        <v>7095</v>
      </c>
      <c r="C3929" t="str">
        <f>Tabla4[[#This Row],[NIT]]</f>
        <v>95311202971013</v>
      </c>
      <c r="D3929">
        <f t="shared" si="143"/>
        <v>14</v>
      </c>
      <c r="E3929" t="str">
        <f t="shared" si="144"/>
        <v>NIT</v>
      </c>
    </row>
    <row r="3930" spans="1:5" x14ac:dyDescent="0.25">
      <c r="A3930" t="s">
        <v>7096</v>
      </c>
      <c r="B3930" t="s">
        <v>7097</v>
      </c>
      <c r="C3930" t="str">
        <f>Tabla4[[#This Row],[NIT]]</f>
        <v>96420106841017</v>
      </c>
      <c r="D3930">
        <f t="shared" si="143"/>
        <v>14</v>
      </c>
      <c r="E3930" t="str">
        <f t="shared" si="144"/>
        <v>NIT</v>
      </c>
    </row>
    <row r="3931" spans="1:5" x14ac:dyDescent="0.25">
      <c r="A3931" t="s">
        <v>7098</v>
      </c>
      <c r="B3931" t="s">
        <v>7099</v>
      </c>
      <c r="C3931" t="str">
        <f>Tabla4[[#This Row],[NIT]]</f>
        <v>06141709021030</v>
      </c>
      <c r="D3931">
        <f t="shared" si="143"/>
        <v>14</v>
      </c>
      <c r="E3931" t="str">
        <f t="shared" si="144"/>
        <v>NIT</v>
      </c>
    </row>
    <row r="3932" spans="1:5" x14ac:dyDescent="0.25">
      <c r="A3932" t="s">
        <v>7100</v>
      </c>
      <c r="B3932" t="s">
        <v>7101</v>
      </c>
      <c r="C3932" t="str">
        <f>Tabla4[[#This Row],[NIT]]</f>
        <v>06141011991046</v>
      </c>
      <c r="D3932">
        <f t="shared" si="143"/>
        <v>14</v>
      </c>
      <c r="E3932" t="str">
        <f t="shared" si="144"/>
        <v>NIT</v>
      </c>
    </row>
    <row r="3933" spans="1:5" x14ac:dyDescent="0.25">
      <c r="A3933" t="s">
        <v>7102</v>
      </c>
      <c r="B3933" t="s">
        <v>7103</v>
      </c>
      <c r="C3933" t="str">
        <f>Tabla4[[#This Row],[NIT]]</f>
        <v>06142406091067</v>
      </c>
      <c r="D3933">
        <f t="shared" si="143"/>
        <v>14</v>
      </c>
      <c r="E3933" t="str">
        <f t="shared" si="144"/>
        <v>NIT</v>
      </c>
    </row>
    <row r="3934" spans="1:5" x14ac:dyDescent="0.25">
      <c r="A3934" t="s">
        <v>7104</v>
      </c>
      <c r="B3934" t="s">
        <v>7105</v>
      </c>
      <c r="C3934" t="str">
        <f>Tabla4[[#This Row],[NIT]]</f>
        <v>06140106991055</v>
      </c>
      <c r="D3934">
        <f t="shared" si="143"/>
        <v>14</v>
      </c>
      <c r="E3934" t="str">
        <f t="shared" si="144"/>
        <v>NIT</v>
      </c>
    </row>
    <row r="3935" spans="1:5" x14ac:dyDescent="0.25">
      <c r="A3935" t="s">
        <v>7106</v>
      </c>
      <c r="B3935" t="s">
        <v>7107</v>
      </c>
      <c r="C3935" t="str">
        <f>Tabla4[[#This Row],[NIT]]</f>
        <v>06142012921013</v>
      </c>
      <c r="D3935">
        <f t="shared" si="143"/>
        <v>14</v>
      </c>
      <c r="E3935" t="str">
        <f t="shared" si="144"/>
        <v>NIT</v>
      </c>
    </row>
    <row r="3936" spans="1:5" x14ac:dyDescent="0.25">
      <c r="A3936" t="s">
        <v>7108</v>
      </c>
      <c r="B3936" t="s">
        <v>7109</v>
      </c>
      <c r="C3936" t="str">
        <f>Tabla4[[#This Row],[NIT]]</f>
        <v>06142204041017</v>
      </c>
      <c r="D3936">
        <f t="shared" si="143"/>
        <v>14</v>
      </c>
      <c r="E3936" t="str">
        <f t="shared" si="144"/>
        <v>NIT</v>
      </c>
    </row>
    <row r="3937" spans="1:5" x14ac:dyDescent="0.25">
      <c r="A3937" t="s">
        <v>7110</v>
      </c>
      <c r="B3937" t="s">
        <v>7111</v>
      </c>
      <c r="C3937" t="str">
        <f>Tabla4[[#This Row],[NIT]]</f>
        <v>06140101911037</v>
      </c>
      <c r="D3937">
        <f t="shared" si="143"/>
        <v>14</v>
      </c>
      <c r="E3937" t="str">
        <f t="shared" si="144"/>
        <v>NIT</v>
      </c>
    </row>
    <row r="3938" spans="1:5" x14ac:dyDescent="0.25">
      <c r="A3938" t="s">
        <v>7112</v>
      </c>
      <c r="B3938" t="s">
        <v>7113</v>
      </c>
      <c r="C3938" t="str">
        <f>Tabla4[[#This Row],[NIT]]</f>
        <v>06142206061040</v>
      </c>
      <c r="D3938">
        <f t="shared" si="143"/>
        <v>14</v>
      </c>
      <c r="E3938" t="str">
        <f t="shared" si="144"/>
        <v>NIT</v>
      </c>
    </row>
    <row r="3939" spans="1:5" x14ac:dyDescent="0.25">
      <c r="A3939" t="s">
        <v>7114</v>
      </c>
      <c r="B3939" t="s">
        <v>7115</v>
      </c>
      <c r="C3939" t="str">
        <f>Tabla4[[#This Row],[NIT]]</f>
        <v>06141012730027</v>
      </c>
      <c r="D3939">
        <f t="shared" si="143"/>
        <v>14</v>
      </c>
      <c r="E3939" t="str">
        <f t="shared" si="144"/>
        <v>NIT</v>
      </c>
    </row>
    <row r="3940" spans="1:5" x14ac:dyDescent="0.25">
      <c r="A3940" t="s">
        <v>7116</v>
      </c>
      <c r="B3940" t="s">
        <v>7117</v>
      </c>
      <c r="C3940" t="str">
        <f>Tabla4[[#This Row],[NIT]]</f>
        <v>06141403011066</v>
      </c>
      <c r="D3940">
        <f t="shared" si="143"/>
        <v>14</v>
      </c>
      <c r="E3940" t="str">
        <f t="shared" si="144"/>
        <v>NIT</v>
      </c>
    </row>
    <row r="3941" spans="1:5" x14ac:dyDescent="0.25">
      <c r="A3941" t="s">
        <v>7118</v>
      </c>
      <c r="B3941" t="s">
        <v>7119</v>
      </c>
      <c r="C3941" t="str">
        <f>Tabla4[[#This Row],[NIT]]</f>
        <v>06141910840053</v>
      </c>
      <c r="D3941">
        <f t="shared" si="143"/>
        <v>14</v>
      </c>
      <c r="E3941" t="str">
        <f t="shared" si="144"/>
        <v>NIT</v>
      </c>
    </row>
    <row r="3942" spans="1:5" x14ac:dyDescent="0.25">
      <c r="A3942" t="s">
        <v>7120</v>
      </c>
      <c r="B3942" t="s">
        <v>7121</v>
      </c>
      <c r="C3942" t="str">
        <f>Tabla4[[#This Row],[NIT]]</f>
        <v>06142207931013</v>
      </c>
      <c r="D3942">
        <f t="shared" si="143"/>
        <v>14</v>
      </c>
      <c r="E3942" t="str">
        <f t="shared" si="144"/>
        <v>NIT</v>
      </c>
    </row>
    <row r="3943" spans="1:5" x14ac:dyDescent="0.25">
      <c r="A3943" t="s">
        <v>7122</v>
      </c>
      <c r="B3943" t="s">
        <v>7123</v>
      </c>
      <c r="C3943" t="str">
        <f>Tabla4[[#This Row],[NIT]]</f>
        <v>05110909741015</v>
      </c>
      <c r="D3943">
        <f t="shared" si="143"/>
        <v>14</v>
      </c>
      <c r="E3943" t="str">
        <f t="shared" si="144"/>
        <v>NIT</v>
      </c>
    </row>
    <row r="3944" spans="1:5" x14ac:dyDescent="0.25">
      <c r="A3944" t="s">
        <v>793</v>
      </c>
      <c r="B3944" t="s">
        <v>7124</v>
      </c>
      <c r="C3944" t="str">
        <f>Tabla4[[#This Row],[NIT]]</f>
        <v>06142207850045</v>
      </c>
      <c r="D3944">
        <f t="shared" si="143"/>
        <v>14</v>
      </c>
      <c r="E3944" t="str">
        <f t="shared" si="144"/>
        <v>NIT</v>
      </c>
    </row>
    <row r="3945" spans="1:5" x14ac:dyDescent="0.25">
      <c r="A3945" t="s">
        <v>7125</v>
      </c>
      <c r="B3945" t="s">
        <v>7126</v>
      </c>
      <c r="C3945" t="str">
        <f>Tabla4[[#This Row],[NIT]]</f>
        <v>06141212891023</v>
      </c>
      <c r="D3945">
        <f t="shared" si="143"/>
        <v>14</v>
      </c>
      <c r="E3945" t="str">
        <f t="shared" si="144"/>
        <v>NIT</v>
      </c>
    </row>
    <row r="3946" spans="1:5" x14ac:dyDescent="0.25">
      <c r="A3946" t="s">
        <v>7127</v>
      </c>
      <c r="B3946" t="s">
        <v>7128</v>
      </c>
      <c r="C3946" t="str">
        <f>Tabla4[[#This Row],[NIT]]</f>
        <v>06141901880013</v>
      </c>
      <c r="D3946">
        <f t="shared" si="143"/>
        <v>14</v>
      </c>
      <c r="E3946" t="str">
        <f t="shared" si="144"/>
        <v>NIT</v>
      </c>
    </row>
    <row r="3947" spans="1:5" x14ac:dyDescent="0.25">
      <c r="A3947" t="s">
        <v>7129</v>
      </c>
      <c r="B3947" t="s">
        <v>7130</v>
      </c>
      <c r="C3947" t="str">
        <f>Tabla4[[#This Row],[NIT]]</f>
        <v>06142408991022</v>
      </c>
      <c r="D3947">
        <f t="shared" si="143"/>
        <v>14</v>
      </c>
      <c r="E3947" t="str">
        <f t="shared" si="144"/>
        <v>NIT</v>
      </c>
    </row>
    <row r="3948" spans="1:5" x14ac:dyDescent="0.25">
      <c r="A3948" t="s">
        <v>7131</v>
      </c>
      <c r="B3948" t="s">
        <v>7132</v>
      </c>
      <c r="C3948" t="str">
        <f>Tabla4[[#This Row],[NIT]]</f>
        <v>06142211951029</v>
      </c>
      <c r="D3948">
        <f t="shared" ref="D3948:D4011" si="145">LEN(C3948)</f>
        <v>14</v>
      </c>
      <c r="E3948" t="str">
        <f t="shared" si="144"/>
        <v>NIT</v>
      </c>
    </row>
    <row r="3949" spans="1:5" x14ac:dyDescent="0.25">
      <c r="A3949" t="s">
        <v>7133</v>
      </c>
      <c r="B3949" t="s">
        <v>7134</v>
      </c>
      <c r="C3949" t="str">
        <f>Tabla4[[#This Row],[NIT]]</f>
        <v>06140104680029</v>
      </c>
      <c r="D3949">
        <f t="shared" si="145"/>
        <v>14</v>
      </c>
      <c r="E3949" t="str">
        <f t="shared" ref="E3949:E4012" si="146">IF(D3949=14,"NIT",IF(D3949=9,"DUI"," "))</f>
        <v>NIT</v>
      </c>
    </row>
    <row r="3950" spans="1:5" x14ac:dyDescent="0.25">
      <c r="A3950" t="s">
        <v>7135</v>
      </c>
      <c r="B3950" t="s">
        <v>7136</v>
      </c>
      <c r="C3950" t="str">
        <f>Tabla4[[#This Row],[NIT]]</f>
        <v>12172209081017</v>
      </c>
      <c r="D3950">
        <f t="shared" si="145"/>
        <v>14</v>
      </c>
      <c r="E3950" t="str">
        <f t="shared" si="146"/>
        <v>NIT</v>
      </c>
    </row>
    <row r="3951" spans="1:5" x14ac:dyDescent="0.25">
      <c r="A3951" t="s">
        <v>7137</v>
      </c>
      <c r="B3951" t="s">
        <v>7138</v>
      </c>
      <c r="C3951" t="str">
        <f>Tabla4[[#This Row],[NIT]]</f>
        <v>06142405991021</v>
      </c>
      <c r="D3951">
        <f t="shared" si="145"/>
        <v>14</v>
      </c>
      <c r="E3951" t="str">
        <f t="shared" si="146"/>
        <v>NIT</v>
      </c>
    </row>
    <row r="3952" spans="1:5" x14ac:dyDescent="0.25">
      <c r="A3952" t="s">
        <v>7139</v>
      </c>
      <c r="B3952" t="s">
        <v>7140</v>
      </c>
      <c r="C3952" t="str">
        <f>Tabla4[[#This Row],[NIT]]</f>
        <v>06141909620016</v>
      </c>
      <c r="D3952">
        <f t="shared" si="145"/>
        <v>14</v>
      </c>
      <c r="E3952" t="str">
        <f t="shared" si="146"/>
        <v>NIT</v>
      </c>
    </row>
    <row r="3953" spans="1:5" x14ac:dyDescent="0.25">
      <c r="A3953" t="s">
        <v>7141</v>
      </c>
      <c r="B3953" t="s">
        <v>7142</v>
      </c>
      <c r="C3953" t="str">
        <f>Tabla4[[#This Row],[NIT]]</f>
        <v>06141508971014</v>
      </c>
      <c r="D3953">
        <f t="shared" si="145"/>
        <v>14</v>
      </c>
      <c r="E3953" t="str">
        <f t="shared" si="146"/>
        <v>NIT</v>
      </c>
    </row>
    <row r="3954" spans="1:5" x14ac:dyDescent="0.25">
      <c r="A3954" t="s">
        <v>7143</v>
      </c>
      <c r="B3954" t="s">
        <v>7144</v>
      </c>
      <c r="C3954" t="str">
        <f>Tabla4[[#This Row],[NIT]]</f>
        <v>06141203961035</v>
      </c>
      <c r="D3954">
        <f t="shared" si="145"/>
        <v>14</v>
      </c>
      <c r="E3954" t="str">
        <f t="shared" si="146"/>
        <v>NIT</v>
      </c>
    </row>
    <row r="3955" spans="1:5" x14ac:dyDescent="0.25">
      <c r="A3955" t="s">
        <v>7145</v>
      </c>
      <c r="B3955" t="s">
        <v>7146</v>
      </c>
      <c r="C3955" t="str">
        <f>Tabla4[[#This Row],[NIT]]</f>
        <v>06142012041064</v>
      </c>
      <c r="D3955">
        <f t="shared" si="145"/>
        <v>14</v>
      </c>
      <c r="E3955" t="str">
        <f t="shared" si="146"/>
        <v>NIT</v>
      </c>
    </row>
    <row r="3956" spans="1:5" x14ac:dyDescent="0.25">
      <c r="A3956" t="s">
        <v>7147</v>
      </c>
      <c r="B3956" t="s">
        <v>7148</v>
      </c>
      <c r="C3956" t="str">
        <f>Tabla4[[#This Row],[NIT]]</f>
        <v>06142508991038</v>
      </c>
      <c r="D3956">
        <f t="shared" si="145"/>
        <v>14</v>
      </c>
      <c r="E3956" t="str">
        <f t="shared" si="146"/>
        <v>NIT</v>
      </c>
    </row>
    <row r="3957" spans="1:5" x14ac:dyDescent="0.25">
      <c r="A3957" t="s">
        <v>7149</v>
      </c>
      <c r="B3957" t="s">
        <v>7150</v>
      </c>
      <c r="C3957" t="str">
        <f>Tabla4[[#This Row],[NIT]]</f>
        <v>06141502071089</v>
      </c>
      <c r="D3957">
        <f t="shared" si="145"/>
        <v>14</v>
      </c>
      <c r="E3957" t="str">
        <f t="shared" si="146"/>
        <v>NIT</v>
      </c>
    </row>
    <row r="3958" spans="1:5" x14ac:dyDescent="0.25">
      <c r="A3958" t="s">
        <v>7151</v>
      </c>
      <c r="B3958" t="s">
        <v>7152</v>
      </c>
      <c r="C3958" t="str">
        <f>Tabla4[[#This Row],[NIT]]</f>
        <v>06141603891028</v>
      </c>
      <c r="D3958">
        <f t="shared" si="145"/>
        <v>14</v>
      </c>
      <c r="E3958" t="str">
        <f t="shared" si="146"/>
        <v>NIT</v>
      </c>
    </row>
    <row r="3959" spans="1:5" x14ac:dyDescent="0.25">
      <c r="A3959" t="s">
        <v>7153</v>
      </c>
      <c r="B3959" t="s">
        <v>7154</v>
      </c>
      <c r="C3959" t="str">
        <f>Tabla4[[#This Row],[NIT]]</f>
        <v>06140710091011</v>
      </c>
      <c r="D3959">
        <f t="shared" si="145"/>
        <v>14</v>
      </c>
      <c r="E3959" t="str">
        <f t="shared" si="146"/>
        <v>NIT</v>
      </c>
    </row>
    <row r="3960" spans="1:5" x14ac:dyDescent="0.25">
      <c r="A3960" t="s">
        <v>7155</v>
      </c>
      <c r="B3960" t="s">
        <v>7156</v>
      </c>
      <c r="C3960" t="str">
        <f>Tabla4[[#This Row],[NIT]]</f>
        <v>06141405971032</v>
      </c>
      <c r="D3960">
        <f t="shared" si="145"/>
        <v>14</v>
      </c>
      <c r="E3960" t="str">
        <f t="shared" si="146"/>
        <v>NIT</v>
      </c>
    </row>
    <row r="3961" spans="1:5" x14ac:dyDescent="0.25">
      <c r="A3961" t="s">
        <v>7157</v>
      </c>
      <c r="B3961" t="s">
        <v>7158</v>
      </c>
      <c r="C3961" t="str">
        <f>Tabla4[[#This Row],[NIT]]</f>
        <v>05220109041015</v>
      </c>
      <c r="D3961">
        <f t="shared" si="145"/>
        <v>14</v>
      </c>
      <c r="E3961" t="str">
        <f t="shared" si="146"/>
        <v>NIT</v>
      </c>
    </row>
    <row r="3962" spans="1:5" x14ac:dyDescent="0.25">
      <c r="A3962" t="s">
        <v>7159</v>
      </c>
      <c r="B3962" t="s">
        <v>7160</v>
      </c>
      <c r="C3962" t="str">
        <f>Tabla4[[#This Row],[NIT]]</f>
        <v>06141809921012</v>
      </c>
      <c r="D3962">
        <f t="shared" si="145"/>
        <v>14</v>
      </c>
      <c r="E3962" t="str">
        <f t="shared" si="146"/>
        <v>NIT</v>
      </c>
    </row>
    <row r="3963" spans="1:5" x14ac:dyDescent="0.25">
      <c r="A3963" t="s">
        <v>7161</v>
      </c>
      <c r="B3963" t="s">
        <v>7162</v>
      </c>
      <c r="C3963" t="str">
        <f>Tabla4[[#This Row],[NIT]]</f>
        <v>06141209011012</v>
      </c>
      <c r="D3963">
        <f t="shared" si="145"/>
        <v>14</v>
      </c>
      <c r="E3963" t="str">
        <f t="shared" si="146"/>
        <v>NIT</v>
      </c>
    </row>
    <row r="3964" spans="1:5" x14ac:dyDescent="0.25">
      <c r="A3964" t="s">
        <v>7163</v>
      </c>
      <c r="B3964" t="s">
        <v>7164</v>
      </c>
      <c r="C3964" t="str">
        <f>Tabla4[[#This Row],[NIT]]</f>
        <v>06141303021013</v>
      </c>
      <c r="D3964">
        <f t="shared" si="145"/>
        <v>14</v>
      </c>
      <c r="E3964" t="str">
        <f t="shared" si="146"/>
        <v>NIT</v>
      </c>
    </row>
    <row r="3965" spans="1:5" x14ac:dyDescent="0.25">
      <c r="A3965" t="s">
        <v>7165</v>
      </c>
      <c r="B3965" t="s">
        <v>7166</v>
      </c>
      <c r="C3965" t="str">
        <f>Tabla4[[#This Row],[NIT]]</f>
        <v>06141802041017</v>
      </c>
      <c r="D3965">
        <f t="shared" si="145"/>
        <v>14</v>
      </c>
      <c r="E3965" t="str">
        <f t="shared" si="146"/>
        <v>NIT</v>
      </c>
    </row>
    <row r="3966" spans="1:5" x14ac:dyDescent="0.25">
      <c r="A3966" t="s">
        <v>7167</v>
      </c>
      <c r="B3966" t="s">
        <v>7168</v>
      </c>
      <c r="C3966" t="str">
        <f>Tabla4[[#This Row],[NIT]]</f>
        <v>06142610720028</v>
      </c>
      <c r="D3966">
        <f t="shared" si="145"/>
        <v>14</v>
      </c>
      <c r="E3966" t="str">
        <f t="shared" si="146"/>
        <v>NIT</v>
      </c>
    </row>
    <row r="3967" spans="1:5" x14ac:dyDescent="0.25">
      <c r="A3967" t="s">
        <v>7169</v>
      </c>
      <c r="B3967" t="s">
        <v>7170</v>
      </c>
      <c r="C3967" t="str">
        <f>Tabla4[[#This Row],[NIT]]</f>
        <v>06141612031031</v>
      </c>
      <c r="D3967">
        <f t="shared" si="145"/>
        <v>14</v>
      </c>
      <c r="E3967" t="str">
        <f t="shared" si="146"/>
        <v>NIT</v>
      </c>
    </row>
    <row r="3968" spans="1:5" x14ac:dyDescent="0.25">
      <c r="A3968" t="s">
        <v>7171</v>
      </c>
      <c r="B3968" t="s">
        <v>7172</v>
      </c>
      <c r="C3968" t="str">
        <f>Tabla4[[#This Row],[NIT]]</f>
        <v>06142705991031</v>
      </c>
      <c r="D3968">
        <f t="shared" si="145"/>
        <v>14</v>
      </c>
      <c r="E3968" t="str">
        <f t="shared" si="146"/>
        <v>NIT</v>
      </c>
    </row>
    <row r="3969" spans="1:5" x14ac:dyDescent="0.25">
      <c r="A3969" t="s">
        <v>7173</v>
      </c>
      <c r="B3969" t="s">
        <v>7174</v>
      </c>
      <c r="C3969" t="str">
        <f>Tabla4[[#This Row],[NIT]]</f>
        <v>03011104101014</v>
      </c>
      <c r="D3969">
        <f t="shared" si="145"/>
        <v>14</v>
      </c>
      <c r="E3969" t="str">
        <f t="shared" si="146"/>
        <v>NIT</v>
      </c>
    </row>
    <row r="3970" spans="1:5" x14ac:dyDescent="0.25">
      <c r="A3970" t="s">
        <v>7175</v>
      </c>
      <c r="B3970" t="s">
        <v>7176</v>
      </c>
      <c r="C3970" t="str">
        <f>Tabla4[[#This Row],[NIT]]</f>
        <v>06142402981050</v>
      </c>
      <c r="D3970">
        <f t="shared" si="145"/>
        <v>14</v>
      </c>
      <c r="E3970" t="str">
        <f t="shared" si="146"/>
        <v>NIT</v>
      </c>
    </row>
    <row r="3971" spans="1:5" x14ac:dyDescent="0.25">
      <c r="A3971" t="s">
        <v>7177</v>
      </c>
      <c r="B3971" t="s">
        <v>7178</v>
      </c>
      <c r="C3971" t="str">
        <f>Tabla4[[#This Row],[NIT]]</f>
        <v>06142903071070</v>
      </c>
      <c r="D3971">
        <f t="shared" si="145"/>
        <v>14</v>
      </c>
      <c r="E3971" t="str">
        <f t="shared" si="146"/>
        <v>NIT</v>
      </c>
    </row>
    <row r="3972" spans="1:5" x14ac:dyDescent="0.25">
      <c r="A3972" t="s">
        <v>7179</v>
      </c>
      <c r="B3972" t="s">
        <v>7180</v>
      </c>
      <c r="C3972" t="str">
        <f>Tabla4[[#This Row],[NIT]]</f>
        <v>06141811760018</v>
      </c>
      <c r="D3972">
        <f t="shared" si="145"/>
        <v>14</v>
      </c>
      <c r="E3972" t="str">
        <f t="shared" si="146"/>
        <v>NIT</v>
      </c>
    </row>
    <row r="3973" spans="1:5" x14ac:dyDescent="0.25">
      <c r="A3973" t="s">
        <v>7181</v>
      </c>
      <c r="B3973" t="s">
        <v>7182</v>
      </c>
      <c r="C3973" t="str">
        <f>Tabla4[[#This Row],[NIT]]</f>
        <v>06141901790012</v>
      </c>
      <c r="D3973">
        <f t="shared" si="145"/>
        <v>14</v>
      </c>
      <c r="E3973" t="str">
        <f t="shared" si="146"/>
        <v>NIT</v>
      </c>
    </row>
    <row r="3974" spans="1:5" x14ac:dyDescent="0.25">
      <c r="A3974" t="s">
        <v>7183</v>
      </c>
      <c r="B3974" t="s">
        <v>7184</v>
      </c>
      <c r="C3974" t="str">
        <f>Tabla4[[#This Row],[NIT]]</f>
        <v>06140905981011</v>
      </c>
      <c r="D3974">
        <f t="shared" si="145"/>
        <v>14</v>
      </c>
      <c r="E3974" t="str">
        <f t="shared" si="146"/>
        <v>NIT</v>
      </c>
    </row>
    <row r="3975" spans="1:5" x14ac:dyDescent="0.25">
      <c r="A3975" t="s">
        <v>7185</v>
      </c>
      <c r="B3975" t="s">
        <v>7186</v>
      </c>
      <c r="C3975" t="str">
        <f>Tabla4[[#This Row],[NIT]]</f>
        <v>06142201961034</v>
      </c>
      <c r="D3975">
        <f t="shared" si="145"/>
        <v>14</v>
      </c>
      <c r="E3975" t="str">
        <f t="shared" si="146"/>
        <v>NIT</v>
      </c>
    </row>
    <row r="3976" spans="1:5" x14ac:dyDescent="0.25">
      <c r="A3976" t="s">
        <v>7187</v>
      </c>
      <c r="B3976" t="s">
        <v>7188</v>
      </c>
      <c r="C3976" t="str">
        <f>Tabla4[[#This Row],[NIT]]</f>
        <v>06141911921027</v>
      </c>
      <c r="D3976">
        <f t="shared" si="145"/>
        <v>14</v>
      </c>
      <c r="E3976" t="str">
        <f t="shared" si="146"/>
        <v>NIT</v>
      </c>
    </row>
    <row r="3977" spans="1:5" x14ac:dyDescent="0.25">
      <c r="A3977" t="s">
        <v>7189</v>
      </c>
      <c r="B3977" t="s">
        <v>7190</v>
      </c>
      <c r="C3977" t="str">
        <f>Tabla4[[#This Row],[NIT]]</f>
        <v>06141302790010</v>
      </c>
      <c r="D3977">
        <f t="shared" si="145"/>
        <v>14</v>
      </c>
      <c r="E3977" t="str">
        <f t="shared" si="146"/>
        <v>NIT</v>
      </c>
    </row>
    <row r="3978" spans="1:5" x14ac:dyDescent="0.25">
      <c r="A3978" t="s">
        <v>7191</v>
      </c>
      <c r="B3978" t="s">
        <v>7192</v>
      </c>
      <c r="C3978" t="str">
        <f>Tabla4[[#This Row],[NIT]]</f>
        <v>94830703071016</v>
      </c>
      <c r="D3978">
        <f t="shared" si="145"/>
        <v>14</v>
      </c>
      <c r="E3978" t="str">
        <f t="shared" si="146"/>
        <v>NIT</v>
      </c>
    </row>
    <row r="3979" spans="1:5" x14ac:dyDescent="0.25">
      <c r="A3979" t="s">
        <v>7193</v>
      </c>
      <c r="B3979" t="s">
        <v>7194</v>
      </c>
      <c r="C3979" t="str">
        <f>Tabla4[[#This Row],[NIT]]</f>
        <v>06141103051023</v>
      </c>
      <c r="D3979">
        <f t="shared" si="145"/>
        <v>14</v>
      </c>
      <c r="E3979" t="str">
        <f t="shared" si="146"/>
        <v>NIT</v>
      </c>
    </row>
    <row r="3980" spans="1:5" x14ac:dyDescent="0.25">
      <c r="A3980" t="s">
        <v>7195</v>
      </c>
      <c r="B3980" t="s">
        <v>7196</v>
      </c>
      <c r="C3980" t="str">
        <f>Tabla4[[#This Row],[NIT]]</f>
        <v>06142404981022</v>
      </c>
      <c r="D3980">
        <f t="shared" si="145"/>
        <v>14</v>
      </c>
      <c r="E3980" t="str">
        <f t="shared" si="146"/>
        <v>NIT</v>
      </c>
    </row>
    <row r="3981" spans="1:5" x14ac:dyDescent="0.25">
      <c r="A3981" t="s">
        <v>7197</v>
      </c>
      <c r="B3981" t="s">
        <v>7198</v>
      </c>
      <c r="C3981" t="str">
        <f>Tabla4[[#This Row],[NIT]]</f>
        <v>06142104941045</v>
      </c>
      <c r="D3981">
        <f t="shared" si="145"/>
        <v>14</v>
      </c>
      <c r="E3981" t="str">
        <f t="shared" si="146"/>
        <v>NIT</v>
      </c>
    </row>
    <row r="3982" spans="1:5" x14ac:dyDescent="0.25">
      <c r="A3982" t="s">
        <v>7199</v>
      </c>
      <c r="B3982" t="s">
        <v>7200</v>
      </c>
      <c r="C3982" t="str">
        <f>Tabla4[[#This Row],[NIT]]</f>
        <v>06140206001052</v>
      </c>
      <c r="D3982">
        <f t="shared" si="145"/>
        <v>14</v>
      </c>
      <c r="E3982" t="str">
        <f t="shared" si="146"/>
        <v>NIT</v>
      </c>
    </row>
    <row r="3983" spans="1:5" x14ac:dyDescent="0.25">
      <c r="A3983" t="s">
        <v>7201</v>
      </c>
      <c r="B3983" t="s">
        <v>7202</v>
      </c>
      <c r="C3983" t="str">
        <f>Tabla4[[#This Row],[NIT]]</f>
        <v>06140107981061</v>
      </c>
      <c r="D3983">
        <f t="shared" si="145"/>
        <v>14</v>
      </c>
      <c r="E3983" t="str">
        <f t="shared" si="146"/>
        <v>NIT</v>
      </c>
    </row>
    <row r="3984" spans="1:5" x14ac:dyDescent="0.25">
      <c r="A3984" t="s">
        <v>7203</v>
      </c>
      <c r="B3984" t="s">
        <v>7204</v>
      </c>
      <c r="C3984" t="str">
        <f>Tabla4[[#This Row],[NIT]]</f>
        <v>06142202081020</v>
      </c>
      <c r="D3984">
        <f t="shared" si="145"/>
        <v>14</v>
      </c>
      <c r="E3984" t="str">
        <f t="shared" si="146"/>
        <v>NIT</v>
      </c>
    </row>
    <row r="3985" spans="1:5" x14ac:dyDescent="0.25">
      <c r="A3985" t="s">
        <v>7205</v>
      </c>
      <c r="B3985" t="s">
        <v>7206</v>
      </c>
      <c r="C3985" t="str">
        <f>Tabla4[[#This Row],[NIT]]</f>
        <v>06142807061055</v>
      </c>
      <c r="D3985">
        <f t="shared" si="145"/>
        <v>14</v>
      </c>
      <c r="E3985" t="str">
        <f t="shared" si="146"/>
        <v>NIT</v>
      </c>
    </row>
    <row r="3986" spans="1:5" x14ac:dyDescent="0.25">
      <c r="A3986" t="s">
        <v>7207</v>
      </c>
      <c r="B3986" t="s">
        <v>7208</v>
      </c>
      <c r="C3986" t="str">
        <f>Tabla4[[#This Row],[NIT]]</f>
        <v>06142106991074</v>
      </c>
      <c r="D3986">
        <f t="shared" si="145"/>
        <v>14</v>
      </c>
      <c r="E3986" t="str">
        <f t="shared" si="146"/>
        <v>NIT</v>
      </c>
    </row>
    <row r="3987" spans="1:5" x14ac:dyDescent="0.25">
      <c r="A3987" t="s">
        <v>7209</v>
      </c>
      <c r="B3987" t="s">
        <v>7210</v>
      </c>
      <c r="C3987" t="str">
        <f>Tabla4[[#This Row],[NIT]]</f>
        <v>06142101941010</v>
      </c>
      <c r="D3987">
        <f t="shared" si="145"/>
        <v>14</v>
      </c>
      <c r="E3987" t="str">
        <f t="shared" si="146"/>
        <v>NIT</v>
      </c>
    </row>
    <row r="3988" spans="1:5" x14ac:dyDescent="0.25">
      <c r="A3988" t="s">
        <v>7211</v>
      </c>
      <c r="B3988" t="s">
        <v>7212</v>
      </c>
      <c r="C3988" t="str">
        <f>Tabla4[[#This Row],[NIT]]</f>
        <v>06141611011045</v>
      </c>
      <c r="D3988">
        <f t="shared" si="145"/>
        <v>14</v>
      </c>
      <c r="E3988" t="str">
        <f t="shared" si="146"/>
        <v>NIT</v>
      </c>
    </row>
    <row r="3989" spans="1:5" x14ac:dyDescent="0.25">
      <c r="A3989" t="s">
        <v>7213</v>
      </c>
      <c r="B3989" t="s">
        <v>7214</v>
      </c>
      <c r="C3989" t="str">
        <f>Tabla4[[#This Row],[NIT]]</f>
        <v>03012411711012</v>
      </c>
      <c r="D3989">
        <f t="shared" si="145"/>
        <v>14</v>
      </c>
      <c r="E3989" t="str">
        <f t="shared" si="146"/>
        <v>NIT</v>
      </c>
    </row>
    <row r="3990" spans="1:5" x14ac:dyDescent="0.25">
      <c r="A3990" t="s">
        <v>7215</v>
      </c>
      <c r="B3990" t="s">
        <v>7216</v>
      </c>
      <c r="C3990" t="str">
        <f>Tabla4[[#This Row],[NIT]]</f>
        <v>06191304701023</v>
      </c>
      <c r="D3990">
        <f t="shared" si="145"/>
        <v>14</v>
      </c>
      <c r="E3990" t="str">
        <f t="shared" si="146"/>
        <v>NIT</v>
      </c>
    </row>
    <row r="3991" spans="1:5" x14ac:dyDescent="0.25">
      <c r="A3991" t="s">
        <v>7217</v>
      </c>
      <c r="B3991" t="s">
        <v>7218</v>
      </c>
      <c r="C3991" t="str">
        <f>Tabla4[[#This Row],[NIT]]</f>
        <v>06142906610023</v>
      </c>
      <c r="D3991">
        <f t="shared" si="145"/>
        <v>14</v>
      </c>
      <c r="E3991" t="str">
        <f t="shared" si="146"/>
        <v>NIT</v>
      </c>
    </row>
    <row r="3992" spans="1:5" x14ac:dyDescent="0.25">
      <c r="A3992" t="s">
        <v>7219</v>
      </c>
      <c r="B3992" t="s">
        <v>7220</v>
      </c>
      <c r="C3992" t="str">
        <f>Tabla4[[#This Row],[NIT]]</f>
        <v>11062305011018</v>
      </c>
      <c r="D3992">
        <f t="shared" si="145"/>
        <v>14</v>
      </c>
      <c r="E3992" t="str">
        <f t="shared" si="146"/>
        <v>NIT</v>
      </c>
    </row>
    <row r="3993" spans="1:5" x14ac:dyDescent="0.25">
      <c r="A3993" t="s">
        <v>7221</v>
      </c>
      <c r="B3993" t="s">
        <v>7222</v>
      </c>
      <c r="C3993" t="str">
        <f>Tabla4[[#This Row],[NIT]]</f>
        <v>06142205850029</v>
      </c>
      <c r="D3993">
        <f t="shared" si="145"/>
        <v>14</v>
      </c>
      <c r="E3993" t="str">
        <f t="shared" si="146"/>
        <v>NIT</v>
      </c>
    </row>
    <row r="3994" spans="1:5" x14ac:dyDescent="0.25">
      <c r="A3994" t="s">
        <v>7223</v>
      </c>
      <c r="B3994" t="s">
        <v>7224</v>
      </c>
      <c r="C3994" t="str">
        <f>Tabla4[[#This Row],[NIT]]</f>
        <v>06142506041059</v>
      </c>
      <c r="D3994">
        <f t="shared" si="145"/>
        <v>14</v>
      </c>
      <c r="E3994" t="str">
        <f t="shared" si="146"/>
        <v>NIT</v>
      </c>
    </row>
    <row r="3995" spans="1:5" x14ac:dyDescent="0.25">
      <c r="A3995" t="s">
        <v>7225</v>
      </c>
      <c r="B3995" t="s">
        <v>7226</v>
      </c>
      <c r="C3995" t="str">
        <f>Tabla4[[#This Row],[NIT]]</f>
        <v>06141208091012</v>
      </c>
      <c r="D3995">
        <f t="shared" si="145"/>
        <v>14</v>
      </c>
      <c r="E3995" t="str">
        <f t="shared" si="146"/>
        <v>NIT</v>
      </c>
    </row>
    <row r="3996" spans="1:5" x14ac:dyDescent="0.25">
      <c r="A3996" t="s">
        <v>7227</v>
      </c>
      <c r="B3996" t="s">
        <v>7228</v>
      </c>
      <c r="C3996" t="str">
        <f>Tabla4[[#This Row],[NIT]]</f>
        <v>06141003951019</v>
      </c>
      <c r="D3996">
        <f t="shared" si="145"/>
        <v>14</v>
      </c>
      <c r="E3996" t="str">
        <f t="shared" si="146"/>
        <v>NIT</v>
      </c>
    </row>
    <row r="3997" spans="1:5" x14ac:dyDescent="0.25">
      <c r="A3997" t="s">
        <v>7229</v>
      </c>
      <c r="B3997" t="s">
        <v>7230</v>
      </c>
      <c r="C3997" t="str">
        <f>Tabla4[[#This Row],[NIT]]</f>
        <v>06141712931048</v>
      </c>
      <c r="D3997">
        <f t="shared" si="145"/>
        <v>14</v>
      </c>
      <c r="E3997" t="str">
        <f t="shared" si="146"/>
        <v>NIT</v>
      </c>
    </row>
    <row r="3998" spans="1:5" x14ac:dyDescent="0.25">
      <c r="A3998" t="s">
        <v>7231</v>
      </c>
      <c r="B3998" t="s">
        <v>7232</v>
      </c>
      <c r="C3998" t="str">
        <f>Tabla4[[#This Row],[NIT]]</f>
        <v>06142905951018</v>
      </c>
      <c r="D3998">
        <f t="shared" si="145"/>
        <v>14</v>
      </c>
      <c r="E3998" t="str">
        <f t="shared" si="146"/>
        <v>NIT</v>
      </c>
    </row>
    <row r="3999" spans="1:5" x14ac:dyDescent="0.25">
      <c r="A3999" t="s">
        <v>7233</v>
      </c>
      <c r="B3999" t="s">
        <v>7234</v>
      </c>
      <c r="C3999" t="str">
        <f>Tabla4[[#This Row],[NIT]]</f>
        <v>06142603981023</v>
      </c>
      <c r="D3999">
        <f t="shared" si="145"/>
        <v>14</v>
      </c>
      <c r="E3999" t="str">
        <f t="shared" si="146"/>
        <v>NIT</v>
      </c>
    </row>
    <row r="4000" spans="1:5" x14ac:dyDescent="0.25">
      <c r="A4000" t="s">
        <v>7235</v>
      </c>
      <c r="B4000" t="s">
        <v>7236</v>
      </c>
      <c r="C4000" t="str">
        <f>Tabla4[[#This Row],[NIT]]</f>
        <v>06141001071011</v>
      </c>
      <c r="D4000">
        <f t="shared" si="145"/>
        <v>14</v>
      </c>
      <c r="E4000" t="str">
        <f t="shared" si="146"/>
        <v>NIT</v>
      </c>
    </row>
    <row r="4001" spans="1:5" x14ac:dyDescent="0.25">
      <c r="A4001" t="s">
        <v>7237</v>
      </c>
      <c r="B4001" t="s">
        <v>7238</v>
      </c>
      <c r="C4001" t="str">
        <f>Tabla4[[#This Row],[NIT]]</f>
        <v>06141106931032</v>
      </c>
      <c r="D4001">
        <f t="shared" si="145"/>
        <v>14</v>
      </c>
      <c r="E4001" t="str">
        <f t="shared" si="146"/>
        <v>NIT</v>
      </c>
    </row>
    <row r="4002" spans="1:5" x14ac:dyDescent="0.25">
      <c r="A4002" t="s">
        <v>7239</v>
      </c>
      <c r="B4002" t="s">
        <v>7240</v>
      </c>
      <c r="C4002" t="str">
        <f>Tabla4[[#This Row],[NIT]]</f>
        <v>06142806041034</v>
      </c>
      <c r="D4002">
        <f t="shared" si="145"/>
        <v>14</v>
      </c>
      <c r="E4002" t="str">
        <f t="shared" si="146"/>
        <v>NIT</v>
      </c>
    </row>
    <row r="4003" spans="1:5" x14ac:dyDescent="0.25">
      <c r="A4003" t="s">
        <v>7241</v>
      </c>
      <c r="B4003" t="s">
        <v>7242</v>
      </c>
      <c r="C4003" t="str">
        <f>Tabla4[[#This Row],[NIT]]</f>
        <v>94980511991016</v>
      </c>
      <c r="D4003">
        <f t="shared" si="145"/>
        <v>14</v>
      </c>
      <c r="E4003" t="str">
        <f t="shared" si="146"/>
        <v>NIT</v>
      </c>
    </row>
    <row r="4004" spans="1:5" x14ac:dyDescent="0.25">
      <c r="A4004" t="s">
        <v>7243</v>
      </c>
      <c r="B4004" t="s">
        <v>7244</v>
      </c>
      <c r="C4004" t="str">
        <f>Tabla4[[#This Row],[NIT]]</f>
        <v>09070804600012</v>
      </c>
      <c r="D4004">
        <f t="shared" si="145"/>
        <v>14</v>
      </c>
      <c r="E4004" t="str">
        <f t="shared" si="146"/>
        <v>NIT</v>
      </c>
    </row>
    <row r="4005" spans="1:5" x14ac:dyDescent="0.25">
      <c r="A4005" t="s">
        <v>7245</v>
      </c>
      <c r="B4005" t="s">
        <v>7246</v>
      </c>
      <c r="C4005" t="str">
        <f>Tabla4[[#This Row],[NIT]]</f>
        <v>06141702091025</v>
      </c>
      <c r="D4005">
        <f t="shared" si="145"/>
        <v>14</v>
      </c>
      <c r="E4005" t="str">
        <f t="shared" si="146"/>
        <v>NIT</v>
      </c>
    </row>
    <row r="4006" spans="1:5" x14ac:dyDescent="0.25">
      <c r="A4006" t="s">
        <v>7247</v>
      </c>
      <c r="B4006" t="s">
        <v>7248</v>
      </c>
      <c r="C4006" t="str">
        <f>Tabla4[[#This Row],[NIT]]</f>
        <v>06142105031034</v>
      </c>
      <c r="D4006">
        <f t="shared" si="145"/>
        <v>14</v>
      </c>
      <c r="E4006" t="str">
        <f t="shared" si="146"/>
        <v>NIT</v>
      </c>
    </row>
    <row r="4007" spans="1:5" x14ac:dyDescent="0.25">
      <c r="A4007" t="s">
        <v>7249</v>
      </c>
      <c r="B4007" t="s">
        <v>7250</v>
      </c>
      <c r="C4007" t="str">
        <f>Tabla4[[#This Row],[NIT]]</f>
        <v>06141711991012</v>
      </c>
      <c r="D4007">
        <f t="shared" si="145"/>
        <v>14</v>
      </c>
      <c r="E4007" t="str">
        <f t="shared" si="146"/>
        <v>NIT</v>
      </c>
    </row>
    <row r="4008" spans="1:5" x14ac:dyDescent="0.25">
      <c r="A4008" t="s">
        <v>7251</v>
      </c>
      <c r="B4008" t="s">
        <v>7252</v>
      </c>
      <c r="C4008" t="str">
        <f>Tabla4[[#This Row],[NIT]]</f>
        <v>05110512941018</v>
      </c>
      <c r="D4008">
        <f t="shared" si="145"/>
        <v>14</v>
      </c>
      <c r="E4008" t="str">
        <f t="shared" si="146"/>
        <v>NIT</v>
      </c>
    </row>
    <row r="4009" spans="1:5" x14ac:dyDescent="0.25">
      <c r="A4009" t="s">
        <v>7253</v>
      </c>
      <c r="B4009" t="s">
        <v>7254</v>
      </c>
      <c r="C4009" t="str">
        <f>Tabla4[[#This Row],[NIT]]</f>
        <v>03150805021023</v>
      </c>
      <c r="D4009">
        <f t="shared" si="145"/>
        <v>14</v>
      </c>
      <c r="E4009" t="str">
        <f t="shared" si="146"/>
        <v>NIT</v>
      </c>
    </row>
    <row r="4010" spans="1:5" x14ac:dyDescent="0.25">
      <c r="A4010" t="s">
        <v>7255</v>
      </c>
      <c r="B4010" t="s">
        <v>7256</v>
      </c>
      <c r="C4010" t="str">
        <f>Tabla4[[#This Row],[NIT]]</f>
        <v>03151302981018</v>
      </c>
      <c r="D4010">
        <f t="shared" si="145"/>
        <v>14</v>
      </c>
      <c r="E4010" t="str">
        <f t="shared" si="146"/>
        <v>NIT</v>
      </c>
    </row>
    <row r="4011" spans="1:5" x14ac:dyDescent="0.25">
      <c r="A4011" t="s">
        <v>7257</v>
      </c>
      <c r="B4011" t="s">
        <v>7258</v>
      </c>
      <c r="C4011" t="str">
        <f>Tabla4[[#This Row],[NIT]]</f>
        <v>06141411830029</v>
      </c>
      <c r="D4011">
        <f t="shared" si="145"/>
        <v>14</v>
      </c>
      <c r="E4011" t="str">
        <f t="shared" si="146"/>
        <v>NIT</v>
      </c>
    </row>
    <row r="4012" spans="1:5" x14ac:dyDescent="0.25">
      <c r="A4012" t="s">
        <v>3332</v>
      </c>
      <c r="B4012" t="s">
        <v>7259</v>
      </c>
      <c r="C4012" t="str">
        <f>Tabla4[[#This Row],[NIT]]</f>
        <v>13191912001015</v>
      </c>
      <c r="D4012">
        <f t="shared" ref="D4012:D4075" si="147">LEN(C4012)</f>
        <v>14</v>
      </c>
      <c r="E4012" t="str">
        <f t="shared" si="146"/>
        <v>NIT</v>
      </c>
    </row>
    <row r="4013" spans="1:5" x14ac:dyDescent="0.25">
      <c r="A4013" t="s">
        <v>7260</v>
      </c>
      <c r="B4013" t="s">
        <v>7261</v>
      </c>
      <c r="C4013" t="str">
        <f>Tabla4[[#This Row],[NIT]]</f>
        <v>06141112021030</v>
      </c>
      <c r="D4013">
        <f t="shared" si="147"/>
        <v>14</v>
      </c>
      <c r="E4013" t="str">
        <f t="shared" ref="E4013:E4076" si="148">IF(D4013=14,"NIT",IF(D4013=9,"DUI"," "))</f>
        <v>NIT</v>
      </c>
    </row>
    <row r="4014" spans="1:5" x14ac:dyDescent="0.25">
      <c r="A4014" t="s">
        <v>7262</v>
      </c>
      <c r="B4014" t="s">
        <v>7263</v>
      </c>
      <c r="C4014" t="str">
        <f>Tabla4[[#This Row],[NIT]]</f>
        <v>06142210640017</v>
      </c>
      <c r="D4014">
        <f t="shared" si="147"/>
        <v>14</v>
      </c>
      <c r="E4014" t="str">
        <f t="shared" si="148"/>
        <v>NIT</v>
      </c>
    </row>
    <row r="4015" spans="1:5" x14ac:dyDescent="0.25">
      <c r="A4015" t="s">
        <v>7264</v>
      </c>
      <c r="B4015" t="s">
        <v>7265</v>
      </c>
      <c r="C4015" t="str">
        <f>Tabla4[[#This Row],[NIT]]</f>
        <v>02102804991012</v>
      </c>
      <c r="D4015">
        <f t="shared" si="147"/>
        <v>14</v>
      </c>
      <c r="E4015" t="str">
        <f t="shared" si="148"/>
        <v>NIT</v>
      </c>
    </row>
    <row r="4016" spans="1:5" x14ac:dyDescent="0.25">
      <c r="A4016" t="s">
        <v>7266</v>
      </c>
      <c r="B4016" t="s">
        <v>7267</v>
      </c>
      <c r="C4016" t="str">
        <f>Tabla4[[#This Row],[NIT]]</f>
        <v>03152803961013</v>
      </c>
      <c r="D4016">
        <f t="shared" si="147"/>
        <v>14</v>
      </c>
      <c r="E4016" t="str">
        <f t="shared" si="148"/>
        <v>NIT</v>
      </c>
    </row>
    <row r="4017" spans="1:5" x14ac:dyDescent="0.25">
      <c r="A4017" t="s">
        <v>7268</v>
      </c>
      <c r="B4017" t="s">
        <v>7269</v>
      </c>
      <c r="C4017" t="str">
        <f>Tabla4[[#This Row],[NIT]]</f>
        <v>11233105991017</v>
      </c>
      <c r="D4017">
        <f t="shared" si="147"/>
        <v>14</v>
      </c>
      <c r="E4017" t="str">
        <f t="shared" si="148"/>
        <v>NIT</v>
      </c>
    </row>
    <row r="4018" spans="1:5" x14ac:dyDescent="0.25">
      <c r="A4018" t="s">
        <v>7270</v>
      </c>
      <c r="B4018" t="s">
        <v>7271</v>
      </c>
      <c r="C4018" t="str">
        <f>Tabla4[[#This Row],[NIT]]</f>
        <v>06142009961080</v>
      </c>
      <c r="D4018">
        <f t="shared" si="147"/>
        <v>14</v>
      </c>
      <c r="E4018" t="str">
        <f t="shared" si="148"/>
        <v>NIT</v>
      </c>
    </row>
    <row r="4019" spans="1:5" x14ac:dyDescent="0.25">
      <c r="A4019" t="s">
        <v>7272</v>
      </c>
      <c r="B4019" t="s">
        <v>7273</v>
      </c>
      <c r="C4019" t="str">
        <f>Tabla4[[#This Row],[NIT]]</f>
        <v>94112110821019</v>
      </c>
      <c r="D4019">
        <f t="shared" si="147"/>
        <v>14</v>
      </c>
      <c r="E4019" t="str">
        <f t="shared" si="148"/>
        <v>NIT</v>
      </c>
    </row>
    <row r="4020" spans="1:5" x14ac:dyDescent="0.25">
      <c r="A4020" t="s">
        <v>7274</v>
      </c>
      <c r="B4020" t="s">
        <v>7275</v>
      </c>
      <c r="C4020" t="str">
        <f>Tabla4[[#This Row],[NIT]]</f>
        <v>94651912661023</v>
      </c>
      <c r="D4020">
        <f t="shared" si="147"/>
        <v>14</v>
      </c>
      <c r="E4020" t="str">
        <f t="shared" si="148"/>
        <v>NIT</v>
      </c>
    </row>
    <row r="4021" spans="1:5" x14ac:dyDescent="0.25">
      <c r="A4021" t="s">
        <v>7276</v>
      </c>
      <c r="B4021" t="s">
        <v>7277</v>
      </c>
      <c r="C4021" t="str">
        <f>Tabla4[[#This Row],[NIT]]</f>
        <v>06141702061029</v>
      </c>
      <c r="D4021">
        <f t="shared" si="147"/>
        <v>14</v>
      </c>
      <c r="E4021" t="str">
        <f t="shared" si="148"/>
        <v>NIT</v>
      </c>
    </row>
    <row r="4022" spans="1:5" x14ac:dyDescent="0.25">
      <c r="A4022" t="s">
        <v>7278</v>
      </c>
      <c r="B4022" t="s">
        <v>7279</v>
      </c>
      <c r="C4022" t="str">
        <f>Tabla4[[#This Row],[NIT]]</f>
        <v>06141111091018</v>
      </c>
      <c r="D4022">
        <f t="shared" si="147"/>
        <v>14</v>
      </c>
      <c r="E4022" t="str">
        <f t="shared" si="148"/>
        <v>NIT</v>
      </c>
    </row>
    <row r="4023" spans="1:5" x14ac:dyDescent="0.25">
      <c r="A4023" t="s">
        <v>3352</v>
      </c>
      <c r="B4023" t="s">
        <v>7280</v>
      </c>
      <c r="C4023" t="str">
        <f>Tabla4[[#This Row],[NIT]]</f>
        <v>06142709061020</v>
      </c>
      <c r="D4023">
        <f t="shared" si="147"/>
        <v>14</v>
      </c>
      <c r="E4023" t="str">
        <f t="shared" si="148"/>
        <v>NIT</v>
      </c>
    </row>
    <row r="4024" spans="1:5" x14ac:dyDescent="0.25">
      <c r="A4024" t="s">
        <v>7281</v>
      </c>
      <c r="B4024" t="s">
        <v>7282</v>
      </c>
      <c r="C4024" t="str">
        <f>Tabla4[[#This Row],[NIT]]</f>
        <v>06141105951030</v>
      </c>
      <c r="D4024">
        <f t="shared" si="147"/>
        <v>14</v>
      </c>
      <c r="E4024" t="str">
        <f t="shared" si="148"/>
        <v>NIT</v>
      </c>
    </row>
    <row r="4025" spans="1:5" x14ac:dyDescent="0.25">
      <c r="A4025" t="s">
        <v>7283</v>
      </c>
      <c r="B4025" t="s">
        <v>7284</v>
      </c>
      <c r="C4025" t="str">
        <f>Tabla4[[#This Row],[NIT]]</f>
        <v>06142606961015</v>
      </c>
      <c r="D4025">
        <f t="shared" si="147"/>
        <v>14</v>
      </c>
      <c r="E4025" t="str">
        <f t="shared" si="148"/>
        <v>NIT</v>
      </c>
    </row>
    <row r="4026" spans="1:5" x14ac:dyDescent="0.25">
      <c r="A4026" t="s">
        <v>7285</v>
      </c>
      <c r="B4026" t="s">
        <v>7286</v>
      </c>
      <c r="C4026" t="str">
        <f>Tabla4[[#This Row],[NIT]]</f>
        <v>02101905721052</v>
      </c>
      <c r="D4026">
        <f t="shared" si="147"/>
        <v>14</v>
      </c>
      <c r="E4026" t="str">
        <f t="shared" si="148"/>
        <v>NIT</v>
      </c>
    </row>
    <row r="4027" spans="1:5" x14ac:dyDescent="0.25">
      <c r="A4027" t="s">
        <v>7287</v>
      </c>
      <c r="B4027" t="s">
        <v>7288</v>
      </c>
      <c r="C4027" t="str">
        <f>Tabla4[[#This Row],[NIT]]</f>
        <v>06141006731044</v>
      </c>
      <c r="D4027">
        <f t="shared" si="147"/>
        <v>14</v>
      </c>
      <c r="E4027" t="str">
        <f t="shared" si="148"/>
        <v>NIT</v>
      </c>
    </row>
    <row r="4028" spans="1:5" x14ac:dyDescent="0.25">
      <c r="A4028" t="s">
        <v>7289</v>
      </c>
      <c r="B4028" t="s">
        <v>7290</v>
      </c>
      <c r="C4028" t="str">
        <f>Tabla4[[#This Row],[NIT]]</f>
        <v>06140911820014</v>
      </c>
      <c r="D4028">
        <f t="shared" si="147"/>
        <v>14</v>
      </c>
      <c r="E4028" t="str">
        <f t="shared" si="148"/>
        <v>NIT</v>
      </c>
    </row>
    <row r="4029" spans="1:5" x14ac:dyDescent="0.25">
      <c r="A4029" t="s">
        <v>7291</v>
      </c>
      <c r="B4029" t="s">
        <v>7292</v>
      </c>
      <c r="C4029" t="str">
        <f>Tabla4[[#This Row],[NIT]]</f>
        <v>02101310991021</v>
      </c>
      <c r="D4029">
        <f t="shared" si="147"/>
        <v>14</v>
      </c>
      <c r="E4029" t="str">
        <f t="shared" si="148"/>
        <v>NIT</v>
      </c>
    </row>
    <row r="4030" spans="1:5" x14ac:dyDescent="0.25">
      <c r="A4030" t="s">
        <v>7293</v>
      </c>
      <c r="B4030" t="s">
        <v>7294</v>
      </c>
      <c r="C4030" t="str">
        <f>Tabla4[[#This Row],[NIT]]</f>
        <v>06141703071028</v>
      </c>
      <c r="D4030">
        <f t="shared" si="147"/>
        <v>14</v>
      </c>
      <c r="E4030" t="str">
        <f t="shared" si="148"/>
        <v>NIT</v>
      </c>
    </row>
    <row r="4031" spans="1:5" x14ac:dyDescent="0.25">
      <c r="A4031" t="s">
        <v>7295</v>
      </c>
      <c r="B4031" t="s">
        <v>7296</v>
      </c>
      <c r="C4031" t="str">
        <f>Tabla4[[#This Row],[NIT]]</f>
        <v>06140805001028</v>
      </c>
      <c r="D4031">
        <f t="shared" si="147"/>
        <v>14</v>
      </c>
      <c r="E4031" t="str">
        <f t="shared" si="148"/>
        <v>NIT</v>
      </c>
    </row>
    <row r="4032" spans="1:5" x14ac:dyDescent="0.25">
      <c r="A4032" t="s">
        <v>7297</v>
      </c>
      <c r="B4032" t="s">
        <v>7298</v>
      </c>
      <c r="C4032" t="str">
        <f>Tabla4[[#This Row],[NIT]]</f>
        <v>06141412061041</v>
      </c>
      <c r="D4032">
        <f t="shared" si="147"/>
        <v>14</v>
      </c>
      <c r="E4032" t="str">
        <f t="shared" si="148"/>
        <v>NIT</v>
      </c>
    </row>
    <row r="4033" spans="1:5" x14ac:dyDescent="0.25">
      <c r="A4033" t="s">
        <v>7299</v>
      </c>
      <c r="B4033" t="s">
        <v>7300</v>
      </c>
      <c r="C4033" t="str">
        <f>Tabla4[[#This Row],[NIT]]</f>
        <v>10100603941015</v>
      </c>
      <c r="D4033">
        <f t="shared" si="147"/>
        <v>14</v>
      </c>
      <c r="E4033" t="str">
        <f t="shared" si="148"/>
        <v>NIT</v>
      </c>
    </row>
    <row r="4034" spans="1:5" x14ac:dyDescent="0.25">
      <c r="A4034" t="s">
        <v>7301</v>
      </c>
      <c r="B4034" t="s">
        <v>7302</v>
      </c>
      <c r="C4034" t="str">
        <f>Tabla4[[#This Row],[NIT]]</f>
        <v>06141112041014</v>
      </c>
      <c r="D4034">
        <f t="shared" si="147"/>
        <v>14</v>
      </c>
      <c r="E4034" t="str">
        <f t="shared" si="148"/>
        <v>NIT</v>
      </c>
    </row>
    <row r="4035" spans="1:5" x14ac:dyDescent="0.25">
      <c r="A4035" t="s">
        <v>7303</v>
      </c>
      <c r="B4035" t="s">
        <v>7304</v>
      </c>
      <c r="C4035" t="str">
        <f>Tabla4[[#This Row],[NIT]]</f>
        <v>06140710850015</v>
      </c>
      <c r="D4035">
        <f t="shared" si="147"/>
        <v>14</v>
      </c>
      <c r="E4035" t="str">
        <f t="shared" si="148"/>
        <v>NIT</v>
      </c>
    </row>
    <row r="4036" spans="1:5" x14ac:dyDescent="0.25">
      <c r="A4036" t="s">
        <v>2068</v>
      </c>
      <c r="B4036" t="s">
        <v>7305</v>
      </c>
      <c r="C4036" t="str">
        <f>Tabla4[[#This Row],[NIT]]</f>
        <v>06141705041010</v>
      </c>
      <c r="D4036">
        <f t="shared" si="147"/>
        <v>14</v>
      </c>
      <c r="E4036" t="str">
        <f t="shared" si="148"/>
        <v>NIT</v>
      </c>
    </row>
    <row r="4037" spans="1:5" x14ac:dyDescent="0.25">
      <c r="A4037" t="s">
        <v>7306</v>
      </c>
      <c r="B4037" t="s">
        <v>7307</v>
      </c>
      <c r="C4037" t="str">
        <f>Tabla4[[#This Row],[NIT]]</f>
        <v>06142510051018</v>
      </c>
      <c r="D4037">
        <f t="shared" si="147"/>
        <v>14</v>
      </c>
      <c r="E4037" t="str">
        <f t="shared" si="148"/>
        <v>NIT</v>
      </c>
    </row>
    <row r="4038" spans="1:5" x14ac:dyDescent="0.25">
      <c r="A4038" t="s">
        <v>7308</v>
      </c>
      <c r="B4038" t="s">
        <v>7309</v>
      </c>
      <c r="C4038" t="str">
        <f>Tabla4[[#This Row],[NIT]]</f>
        <v>02100710091015</v>
      </c>
      <c r="D4038">
        <f t="shared" si="147"/>
        <v>14</v>
      </c>
      <c r="E4038" t="str">
        <f t="shared" si="148"/>
        <v>NIT</v>
      </c>
    </row>
    <row r="4039" spans="1:5" x14ac:dyDescent="0.25">
      <c r="A4039" t="s">
        <v>7310</v>
      </c>
      <c r="B4039" t="s">
        <v>7311</v>
      </c>
      <c r="C4039" t="str">
        <f>Tabla4[[#This Row],[NIT]]</f>
        <v>03150309971011</v>
      </c>
      <c r="D4039">
        <f t="shared" si="147"/>
        <v>14</v>
      </c>
      <c r="E4039" t="str">
        <f t="shared" si="148"/>
        <v>NIT</v>
      </c>
    </row>
    <row r="4040" spans="1:5" x14ac:dyDescent="0.25">
      <c r="A4040" t="s">
        <v>7312</v>
      </c>
      <c r="B4040" t="s">
        <v>7313</v>
      </c>
      <c r="C4040" t="str">
        <f>Tabla4[[#This Row],[NIT]]</f>
        <v>94981612971012</v>
      </c>
      <c r="D4040">
        <f t="shared" si="147"/>
        <v>14</v>
      </c>
      <c r="E4040" t="str">
        <f t="shared" si="148"/>
        <v>NIT</v>
      </c>
    </row>
    <row r="4041" spans="1:5" x14ac:dyDescent="0.25">
      <c r="A4041" t="s">
        <v>3380</v>
      </c>
      <c r="B4041" t="s">
        <v>7314</v>
      </c>
      <c r="C4041" t="str">
        <f>Tabla4[[#This Row],[NIT]]</f>
        <v>06140701690011</v>
      </c>
      <c r="D4041">
        <f t="shared" si="147"/>
        <v>14</v>
      </c>
      <c r="E4041" t="str">
        <f t="shared" si="148"/>
        <v>NIT</v>
      </c>
    </row>
    <row r="4042" spans="1:5" x14ac:dyDescent="0.25">
      <c r="A4042" t="s">
        <v>7315</v>
      </c>
      <c r="B4042" t="s">
        <v>7316</v>
      </c>
      <c r="C4042" t="str">
        <f>Tabla4[[#This Row],[NIT]]</f>
        <v>06140904760020</v>
      </c>
      <c r="D4042">
        <f t="shared" si="147"/>
        <v>14</v>
      </c>
      <c r="E4042" t="str">
        <f t="shared" si="148"/>
        <v>NIT</v>
      </c>
    </row>
    <row r="4043" spans="1:5" x14ac:dyDescent="0.25">
      <c r="A4043" t="s">
        <v>7317</v>
      </c>
      <c r="B4043" t="s">
        <v>7318</v>
      </c>
      <c r="C4043" t="str">
        <f>Tabla4[[#This Row],[NIT]]</f>
        <v>06141903071049</v>
      </c>
      <c r="D4043">
        <f t="shared" si="147"/>
        <v>14</v>
      </c>
      <c r="E4043" t="str">
        <f t="shared" si="148"/>
        <v>NIT</v>
      </c>
    </row>
    <row r="4044" spans="1:5" x14ac:dyDescent="0.25">
      <c r="A4044" t="s">
        <v>7319</v>
      </c>
      <c r="B4044" t="s">
        <v>7320</v>
      </c>
      <c r="C4044" t="str">
        <f>Tabla4[[#This Row],[NIT]]</f>
        <v>06142811911020</v>
      </c>
      <c r="D4044">
        <f t="shared" si="147"/>
        <v>14</v>
      </c>
      <c r="E4044" t="str">
        <f t="shared" si="148"/>
        <v>NIT</v>
      </c>
    </row>
    <row r="4045" spans="1:5" x14ac:dyDescent="0.25">
      <c r="A4045" t="s">
        <v>7321</v>
      </c>
      <c r="B4045" t="s">
        <v>7322</v>
      </c>
      <c r="C4045" t="str">
        <f>Tabla4[[#This Row],[NIT]]</f>
        <v>06142711740021</v>
      </c>
      <c r="D4045">
        <f t="shared" si="147"/>
        <v>14</v>
      </c>
      <c r="E4045" t="str">
        <f t="shared" si="148"/>
        <v>NIT</v>
      </c>
    </row>
    <row r="4046" spans="1:5" x14ac:dyDescent="0.25">
      <c r="A4046" t="s">
        <v>7323</v>
      </c>
      <c r="B4046" t="s">
        <v>7324</v>
      </c>
      <c r="C4046" t="str">
        <f>Tabla4[[#This Row],[NIT]]</f>
        <v>12170809061025</v>
      </c>
      <c r="D4046">
        <f t="shared" si="147"/>
        <v>14</v>
      </c>
      <c r="E4046" t="str">
        <f t="shared" si="148"/>
        <v>NIT</v>
      </c>
    </row>
    <row r="4047" spans="1:5" x14ac:dyDescent="0.25">
      <c r="A4047" t="s">
        <v>7325</v>
      </c>
      <c r="B4047" t="s">
        <v>7326</v>
      </c>
      <c r="C4047" t="str">
        <f>Tabla4[[#This Row],[NIT]]</f>
        <v>06141606750011</v>
      </c>
      <c r="D4047">
        <f t="shared" si="147"/>
        <v>14</v>
      </c>
      <c r="E4047" t="str">
        <f t="shared" si="148"/>
        <v>NIT</v>
      </c>
    </row>
    <row r="4048" spans="1:5" x14ac:dyDescent="0.25">
      <c r="A4048" t="s">
        <v>7327</v>
      </c>
      <c r="B4048" t="s">
        <v>7328</v>
      </c>
      <c r="C4048" t="str">
        <f>Tabla4[[#This Row],[NIT]]</f>
        <v>06141101860019</v>
      </c>
      <c r="D4048">
        <f t="shared" si="147"/>
        <v>14</v>
      </c>
      <c r="E4048" t="str">
        <f t="shared" si="148"/>
        <v>NIT</v>
      </c>
    </row>
    <row r="4049" spans="1:5" x14ac:dyDescent="0.25">
      <c r="A4049" t="s">
        <v>7329</v>
      </c>
      <c r="B4049" t="s">
        <v>7330</v>
      </c>
      <c r="C4049" t="str">
        <f>Tabla4[[#This Row],[NIT]]</f>
        <v>07111610071017</v>
      </c>
      <c r="D4049">
        <f t="shared" si="147"/>
        <v>14</v>
      </c>
      <c r="E4049" t="str">
        <f t="shared" si="148"/>
        <v>NIT</v>
      </c>
    </row>
    <row r="4050" spans="1:5" x14ac:dyDescent="0.25">
      <c r="A4050" t="s">
        <v>7331</v>
      </c>
      <c r="B4050" t="s">
        <v>7332</v>
      </c>
      <c r="C4050" t="str">
        <f>Tabla4[[#This Row],[NIT]]</f>
        <v>06140101971013</v>
      </c>
      <c r="D4050">
        <f t="shared" si="147"/>
        <v>14</v>
      </c>
      <c r="E4050" t="str">
        <f t="shared" si="148"/>
        <v>NIT</v>
      </c>
    </row>
    <row r="4051" spans="1:5" x14ac:dyDescent="0.25">
      <c r="A4051" t="s">
        <v>7333</v>
      </c>
      <c r="B4051" t="s">
        <v>7334</v>
      </c>
      <c r="C4051" t="str">
        <f>Tabla4[[#This Row],[NIT]]</f>
        <v>06142009961063</v>
      </c>
      <c r="D4051">
        <f t="shared" si="147"/>
        <v>14</v>
      </c>
      <c r="E4051" t="str">
        <f t="shared" si="148"/>
        <v>NIT</v>
      </c>
    </row>
    <row r="4052" spans="1:5" x14ac:dyDescent="0.25">
      <c r="A4052" t="s">
        <v>7335</v>
      </c>
      <c r="B4052" t="s">
        <v>7336</v>
      </c>
      <c r="C4052" t="str">
        <f>Tabla4[[#This Row],[NIT]]</f>
        <v>06142211901056</v>
      </c>
      <c r="D4052">
        <f t="shared" si="147"/>
        <v>14</v>
      </c>
      <c r="E4052" t="str">
        <f t="shared" si="148"/>
        <v>NIT</v>
      </c>
    </row>
    <row r="4053" spans="1:5" x14ac:dyDescent="0.25">
      <c r="A4053" t="s">
        <v>7337</v>
      </c>
      <c r="B4053" t="s">
        <v>7338</v>
      </c>
      <c r="C4053" t="str">
        <f>Tabla4[[#This Row],[NIT]]</f>
        <v>06141209961045</v>
      </c>
      <c r="D4053">
        <f t="shared" si="147"/>
        <v>14</v>
      </c>
      <c r="E4053" t="str">
        <f t="shared" si="148"/>
        <v>NIT</v>
      </c>
    </row>
    <row r="4054" spans="1:5" x14ac:dyDescent="0.25">
      <c r="A4054" t="s">
        <v>7339</v>
      </c>
      <c r="B4054" t="s">
        <v>7340</v>
      </c>
      <c r="C4054" t="str">
        <f>Tabla4[[#This Row],[NIT]]</f>
        <v>94831906981014</v>
      </c>
      <c r="D4054">
        <f t="shared" si="147"/>
        <v>14</v>
      </c>
      <c r="E4054" t="str">
        <f t="shared" si="148"/>
        <v>NIT</v>
      </c>
    </row>
    <row r="4055" spans="1:5" x14ac:dyDescent="0.25">
      <c r="A4055" t="s">
        <v>7341</v>
      </c>
      <c r="B4055" t="s">
        <v>7342</v>
      </c>
      <c r="C4055" t="str">
        <f>Tabla4[[#This Row],[NIT]]</f>
        <v>06142404981030</v>
      </c>
      <c r="D4055">
        <f t="shared" si="147"/>
        <v>14</v>
      </c>
      <c r="E4055" t="str">
        <f t="shared" si="148"/>
        <v>NIT</v>
      </c>
    </row>
    <row r="4056" spans="1:5" x14ac:dyDescent="0.25">
      <c r="A4056" t="s">
        <v>7343</v>
      </c>
      <c r="B4056" t="s">
        <v>7344</v>
      </c>
      <c r="C4056" t="str">
        <f>Tabla4[[#This Row],[NIT]]</f>
        <v>11232012770017</v>
      </c>
      <c r="D4056">
        <f t="shared" si="147"/>
        <v>14</v>
      </c>
      <c r="E4056" t="str">
        <f t="shared" si="148"/>
        <v>NIT</v>
      </c>
    </row>
    <row r="4057" spans="1:5" x14ac:dyDescent="0.25">
      <c r="A4057" t="s">
        <v>7345</v>
      </c>
      <c r="B4057" t="s">
        <v>7346</v>
      </c>
      <c r="C4057" t="str">
        <f>Tabla4[[#This Row],[NIT]]</f>
        <v>06141209061010</v>
      </c>
      <c r="D4057">
        <f t="shared" si="147"/>
        <v>14</v>
      </c>
      <c r="E4057" t="str">
        <f t="shared" si="148"/>
        <v>NIT</v>
      </c>
    </row>
    <row r="4058" spans="1:5" x14ac:dyDescent="0.25">
      <c r="A4058" t="s">
        <v>7347</v>
      </c>
      <c r="B4058" t="s">
        <v>7348</v>
      </c>
      <c r="C4058" t="str">
        <f>Tabla4[[#This Row],[NIT]]</f>
        <v>05090710741023</v>
      </c>
      <c r="D4058">
        <f t="shared" si="147"/>
        <v>14</v>
      </c>
      <c r="E4058" t="str">
        <f t="shared" si="148"/>
        <v>NIT</v>
      </c>
    </row>
    <row r="4059" spans="1:5" x14ac:dyDescent="0.25">
      <c r="A4059" t="s">
        <v>7349</v>
      </c>
      <c r="B4059" t="s">
        <v>7350</v>
      </c>
      <c r="C4059" t="str">
        <f>Tabla4[[#This Row],[NIT]]</f>
        <v>06142508951044</v>
      </c>
      <c r="D4059">
        <f t="shared" si="147"/>
        <v>14</v>
      </c>
      <c r="E4059" t="str">
        <f t="shared" si="148"/>
        <v>NIT</v>
      </c>
    </row>
    <row r="4060" spans="1:5" x14ac:dyDescent="0.25">
      <c r="A4060" t="s">
        <v>7351</v>
      </c>
      <c r="B4060" t="s">
        <v>7352</v>
      </c>
      <c r="C4060" t="str">
        <f>Tabla4[[#This Row],[NIT]]</f>
        <v>06141903931021</v>
      </c>
      <c r="D4060">
        <f t="shared" si="147"/>
        <v>14</v>
      </c>
      <c r="E4060" t="str">
        <f t="shared" si="148"/>
        <v>NIT</v>
      </c>
    </row>
    <row r="4061" spans="1:5" x14ac:dyDescent="0.25">
      <c r="A4061" t="s">
        <v>7353</v>
      </c>
      <c r="B4061" t="s">
        <v>7354</v>
      </c>
      <c r="C4061" t="str">
        <f>Tabla4[[#This Row],[NIT]]</f>
        <v>06142304911051</v>
      </c>
      <c r="D4061">
        <f t="shared" si="147"/>
        <v>14</v>
      </c>
      <c r="E4061" t="str">
        <f t="shared" si="148"/>
        <v>NIT</v>
      </c>
    </row>
    <row r="4062" spans="1:5" x14ac:dyDescent="0.25">
      <c r="A4062" t="s">
        <v>7355</v>
      </c>
      <c r="B4062" t="s">
        <v>7356</v>
      </c>
      <c r="C4062" t="str">
        <f>Tabla4[[#This Row],[NIT]]</f>
        <v>06140605941034</v>
      </c>
      <c r="D4062">
        <f t="shared" si="147"/>
        <v>14</v>
      </c>
      <c r="E4062" t="str">
        <f t="shared" si="148"/>
        <v>NIT</v>
      </c>
    </row>
    <row r="4063" spans="1:5" x14ac:dyDescent="0.25">
      <c r="A4063" t="s">
        <v>7357</v>
      </c>
      <c r="B4063" t="s">
        <v>7358</v>
      </c>
      <c r="C4063" t="str">
        <f>Tabla4[[#This Row],[NIT]]</f>
        <v>06141606770010</v>
      </c>
      <c r="D4063">
        <f t="shared" si="147"/>
        <v>14</v>
      </c>
      <c r="E4063" t="str">
        <f t="shared" si="148"/>
        <v>NIT</v>
      </c>
    </row>
    <row r="4064" spans="1:5" x14ac:dyDescent="0.25">
      <c r="A4064" t="s">
        <v>7359</v>
      </c>
      <c r="B4064" t="s">
        <v>7360</v>
      </c>
      <c r="C4064" t="str">
        <f>Tabla4[[#This Row],[NIT]]</f>
        <v>06142401941054</v>
      </c>
      <c r="D4064">
        <f t="shared" si="147"/>
        <v>14</v>
      </c>
      <c r="E4064" t="str">
        <f t="shared" si="148"/>
        <v>NIT</v>
      </c>
    </row>
    <row r="4065" spans="1:5" x14ac:dyDescent="0.25">
      <c r="A4065" t="s">
        <v>7361</v>
      </c>
      <c r="B4065" t="s">
        <v>7362</v>
      </c>
      <c r="C4065" t="str">
        <f>Tabla4[[#This Row],[NIT]]</f>
        <v>06140509780017</v>
      </c>
      <c r="D4065">
        <f t="shared" si="147"/>
        <v>14</v>
      </c>
      <c r="E4065" t="str">
        <f t="shared" si="148"/>
        <v>NIT</v>
      </c>
    </row>
    <row r="4066" spans="1:5" x14ac:dyDescent="0.25">
      <c r="A4066" t="s">
        <v>7363</v>
      </c>
      <c r="B4066" t="s">
        <v>7364</v>
      </c>
      <c r="C4066" t="str">
        <f>Tabla4[[#This Row],[NIT]]</f>
        <v>06143006941076</v>
      </c>
      <c r="D4066">
        <f t="shared" si="147"/>
        <v>14</v>
      </c>
      <c r="E4066" t="str">
        <f t="shared" si="148"/>
        <v>NIT</v>
      </c>
    </row>
    <row r="4067" spans="1:5" x14ac:dyDescent="0.25">
      <c r="A4067" t="s">
        <v>7365</v>
      </c>
      <c r="B4067" t="s">
        <v>7366</v>
      </c>
      <c r="C4067" t="str">
        <f>Tabla4[[#This Row],[NIT]]</f>
        <v>06141804941015</v>
      </c>
      <c r="D4067">
        <f t="shared" si="147"/>
        <v>14</v>
      </c>
      <c r="E4067" t="str">
        <f t="shared" si="148"/>
        <v>NIT</v>
      </c>
    </row>
    <row r="4068" spans="1:5" x14ac:dyDescent="0.25">
      <c r="A4068" t="s">
        <v>7367</v>
      </c>
      <c r="B4068" t="s">
        <v>7368</v>
      </c>
      <c r="C4068" t="str">
        <f>Tabla4[[#This Row],[NIT]]</f>
        <v>06141608860014</v>
      </c>
      <c r="D4068">
        <f t="shared" si="147"/>
        <v>14</v>
      </c>
      <c r="E4068" t="str">
        <f t="shared" si="148"/>
        <v>NIT</v>
      </c>
    </row>
    <row r="4069" spans="1:5" x14ac:dyDescent="0.25">
      <c r="A4069" t="s">
        <v>7369</v>
      </c>
      <c r="B4069" t="s">
        <v>7370</v>
      </c>
      <c r="C4069" t="str">
        <f>Tabla4[[#This Row],[NIT]]</f>
        <v>06140403931037</v>
      </c>
      <c r="D4069">
        <f t="shared" si="147"/>
        <v>14</v>
      </c>
      <c r="E4069" t="str">
        <f t="shared" si="148"/>
        <v>NIT</v>
      </c>
    </row>
    <row r="4070" spans="1:5" x14ac:dyDescent="0.25">
      <c r="A4070" t="s">
        <v>7371</v>
      </c>
      <c r="B4070" t="s">
        <v>7372</v>
      </c>
      <c r="C4070" t="str">
        <f>Tabla4[[#This Row],[NIT]]</f>
        <v>06142212860033</v>
      </c>
      <c r="D4070">
        <f t="shared" si="147"/>
        <v>14</v>
      </c>
      <c r="E4070" t="str">
        <f t="shared" si="148"/>
        <v>NIT</v>
      </c>
    </row>
    <row r="4071" spans="1:5" x14ac:dyDescent="0.25">
      <c r="A4071" t="s">
        <v>7373</v>
      </c>
      <c r="B4071" t="s">
        <v>7374</v>
      </c>
      <c r="C4071" t="str">
        <f>Tabla4[[#This Row],[NIT]]</f>
        <v>06143101700014</v>
      </c>
      <c r="D4071">
        <f t="shared" si="147"/>
        <v>14</v>
      </c>
      <c r="E4071" t="str">
        <f t="shared" si="148"/>
        <v>NIT</v>
      </c>
    </row>
    <row r="4072" spans="1:5" x14ac:dyDescent="0.25">
      <c r="A4072" t="s">
        <v>7375</v>
      </c>
      <c r="B4072" t="s">
        <v>7376</v>
      </c>
      <c r="C4072" t="str">
        <f>Tabla4[[#This Row],[NIT]]</f>
        <v>06142602101020</v>
      </c>
      <c r="D4072">
        <f t="shared" si="147"/>
        <v>14</v>
      </c>
      <c r="E4072" t="str">
        <f t="shared" si="148"/>
        <v>NIT</v>
      </c>
    </row>
    <row r="4073" spans="1:5" x14ac:dyDescent="0.25">
      <c r="A4073" t="s">
        <v>7377</v>
      </c>
      <c r="B4073" t="s">
        <v>7378</v>
      </c>
      <c r="C4073" t="str">
        <f>Tabla4[[#This Row],[NIT]]</f>
        <v>06140807001017</v>
      </c>
      <c r="D4073">
        <f t="shared" si="147"/>
        <v>14</v>
      </c>
      <c r="E4073" t="str">
        <f t="shared" si="148"/>
        <v>NIT</v>
      </c>
    </row>
    <row r="4074" spans="1:5" x14ac:dyDescent="0.25">
      <c r="A4074" t="s">
        <v>7379</v>
      </c>
      <c r="B4074" t="s">
        <v>7380</v>
      </c>
      <c r="C4074" t="str">
        <f>Tabla4[[#This Row],[NIT]]</f>
        <v>06140404971032</v>
      </c>
      <c r="D4074">
        <f t="shared" si="147"/>
        <v>14</v>
      </c>
      <c r="E4074" t="str">
        <f t="shared" si="148"/>
        <v>NIT</v>
      </c>
    </row>
    <row r="4075" spans="1:5" x14ac:dyDescent="0.25">
      <c r="A4075" t="s">
        <v>7381</v>
      </c>
      <c r="B4075" t="s">
        <v>7382</v>
      </c>
      <c r="C4075" t="str">
        <f>Tabla4[[#This Row],[NIT]]</f>
        <v>06140804031020</v>
      </c>
      <c r="D4075">
        <f t="shared" si="147"/>
        <v>14</v>
      </c>
      <c r="E4075" t="str">
        <f t="shared" si="148"/>
        <v>NIT</v>
      </c>
    </row>
    <row r="4076" spans="1:5" x14ac:dyDescent="0.25">
      <c r="A4076" t="s">
        <v>7383</v>
      </c>
      <c r="B4076" t="s">
        <v>7384</v>
      </c>
      <c r="C4076" t="str">
        <f>Tabla4[[#This Row],[NIT]]</f>
        <v>06141002961010</v>
      </c>
      <c r="D4076">
        <f t="shared" ref="D4076:D4139" si="149">LEN(C4076)</f>
        <v>14</v>
      </c>
      <c r="E4076" t="str">
        <f t="shared" si="148"/>
        <v>NIT</v>
      </c>
    </row>
    <row r="4077" spans="1:5" x14ac:dyDescent="0.25">
      <c r="A4077" t="s">
        <v>7385</v>
      </c>
      <c r="B4077" t="s">
        <v>7386</v>
      </c>
      <c r="C4077" t="str">
        <f>Tabla4[[#This Row],[NIT]]</f>
        <v>06141609991016</v>
      </c>
      <c r="D4077">
        <f t="shared" si="149"/>
        <v>14</v>
      </c>
      <c r="E4077" t="str">
        <f t="shared" ref="E4077:E4140" si="150">IF(D4077=14,"NIT",IF(D4077=9,"DUI"," "))</f>
        <v>NIT</v>
      </c>
    </row>
    <row r="4078" spans="1:5" x14ac:dyDescent="0.25">
      <c r="A4078" t="s">
        <v>7387</v>
      </c>
      <c r="B4078" t="s">
        <v>7388</v>
      </c>
      <c r="C4078" t="str">
        <f>Tabla4[[#This Row],[NIT]]</f>
        <v>06141706810017</v>
      </c>
      <c r="D4078">
        <f t="shared" si="149"/>
        <v>14</v>
      </c>
      <c r="E4078" t="str">
        <f t="shared" si="150"/>
        <v>NIT</v>
      </c>
    </row>
    <row r="4079" spans="1:5" x14ac:dyDescent="0.25">
      <c r="A4079" t="s">
        <v>7389</v>
      </c>
      <c r="B4079" t="s">
        <v>7390</v>
      </c>
      <c r="C4079" t="str">
        <f>Tabla4[[#This Row],[NIT]]</f>
        <v>06140103931027</v>
      </c>
      <c r="D4079">
        <f t="shared" si="149"/>
        <v>14</v>
      </c>
      <c r="E4079" t="str">
        <f t="shared" si="150"/>
        <v>NIT</v>
      </c>
    </row>
    <row r="4080" spans="1:5" x14ac:dyDescent="0.25">
      <c r="A4080" t="s">
        <v>7391</v>
      </c>
      <c r="B4080" t="s">
        <v>7392</v>
      </c>
      <c r="C4080" t="str">
        <f>Tabla4[[#This Row],[NIT]]</f>
        <v>03152810031013</v>
      </c>
      <c r="D4080">
        <f t="shared" si="149"/>
        <v>14</v>
      </c>
      <c r="E4080" t="str">
        <f t="shared" si="150"/>
        <v>NIT</v>
      </c>
    </row>
    <row r="4081" spans="1:5" x14ac:dyDescent="0.25">
      <c r="A4081" t="s">
        <v>43</v>
      </c>
      <c r="B4081" t="s">
        <v>7393</v>
      </c>
      <c r="C4081" t="str">
        <f>Tabla4[[#This Row],[NIT]]</f>
        <v>02103009931016</v>
      </c>
      <c r="D4081">
        <f t="shared" si="149"/>
        <v>14</v>
      </c>
      <c r="E4081" t="str">
        <f t="shared" si="150"/>
        <v>NIT</v>
      </c>
    </row>
    <row r="4082" spans="1:5" x14ac:dyDescent="0.25">
      <c r="A4082" t="s">
        <v>7394</v>
      </c>
      <c r="B4082" t="s">
        <v>7395</v>
      </c>
      <c r="C4082" t="str">
        <f>Tabla4[[#This Row],[NIT]]</f>
        <v>06140812901018</v>
      </c>
      <c r="D4082">
        <f t="shared" si="149"/>
        <v>14</v>
      </c>
      <c r="E4082" t="str">
        <f t="shared" si="150"/>
        <v>NIT</v>
      </c>
    </row>
    <row r="4083" spans="1:5" x14ac:dyDescent="0.25">
      <c r="A4083" t="s">
        <v>7396</v>
      </c>
      <c r="B4083" t="s">
        <v>7397</v>
      </c>
      <c r="C4083" t="str">
        <f>Tabla4[[#This Row],[NIT]]</f>
        <v>06140709041027</v>
      </c>
      <c r="D4083">
        <f t="shared" si="149"/>
        <v>14</v>
      </c>
      <c r="E4083" t="str">
        <f t="shared" si="150"/>
        <v>NIT</v>
      </c>
    </row>
    <row r="4084" spans="1:5" x14ac:dyDescent="0.25">
      <c r="A4084" t="s">
        <v>7398</v>
      </c>
      <c r="B4084" t="s">
        <v>7399</v>
      </c>
      <c r="C4084" t="str">
        <f>Tabla4[[#This Row],[NIT]]</f>
        <v>06140301951033</v>
      </c>
      <c r="D4084">
        <f t="shared" si="149"/>
        <v>14</v>
      </c>
      <c r="E4084" t="str">
        <f t="shared" si="150"/>
        <v>NIT</v>
      </c>
    </row>
    <row r="4085" spans="1:5" x14ac:dyDescent="0.25">
      <c r="A4085" t="s">
        <v>7400</v>
      </c>
      <c r="B4085" t="s">
        <v>7401</v>
      </c>
      <c r="C4085" t="str">
        <f>Tabla4[[#This Row],[NIT]]</f>
        <v>06142911991021</v>
      </c>
      <c r="D4085">
        <f t="shared" si="149"/>
        <v>14</v>
      </c>
      <c r="E4085" t="str">
        <f t="shared" si="150"/>
        <v>NIT</v>
      </c>
    </row>
    <row r="4086" spans="1:5" x14ac:dyDescent="0.25">
      <c r="A4086" t="s">
        <v>7402</v>
      </c>
      <c r="B4086" t="s">
        <v>7403</v>
      </c>
      <c r="C4086" t="str">
        <f>Tabla4[[#This Row],[NIT]]</f>
        <v>06142805091054</v>
      </c>
      <c r="D4086">
        <f t="shared" si="149"/>
        <v>14</v>
      </c>
      <c r="E4086" t="str">
        <f t="shared" si="150"/>
        <v>NIT</v>
      </c>
    </row>
    <row r="4087" spans="1:5" x14ac:dyDescent="0.25">
      <c r="A4087" t="s">
        <v>7404</v>
      </c>
      <c r="B4087" t="s">
        <v>7405</v>
      </c>
      <c r="C4087" t="str">
        <f>Tabla4[[#This Row],[NIT]]</f>
        <v>06140109860010</v>
      </c>
      <c r="D4087">
        <f t="shared" si="149"/>
        <v>14</v>
      </c>
      <c r="E4087" t="str">
        <f t="shared" si="150"/>
        <v>NIT</v>
      </c>
    </row>
    <row r="4088" spans="1:5" x14ac:dyDescent="0.25">
      <c r="A4088" t="s">
        <v>7406</v>
      </c>
      <c r="B4088" t="s">
        <v>7407</v>
      </c>
      <c r="C4088" t="str">
        <f>Tabla4[[#This Row],[NIT]]</f>
        <v>94831003041015</v>
      </c>
      <c r="D4088">
        <f t="shared" si="149"/>
        <v>14</v>
      </c>
      <c r="E4088" t="str">
        <f t="shared" si="150"/>
        <v>NIT</v>
      </c>
    </row>
    <row r="4089" spans="1:5" x14ac:dyDescent="0.25">
      <c r="A4089" t="s">
        <v>7408</v>
      </c>
      <c r="B4089" t="s">
        <v>7409</v>
      </c>
      <c r="C4089" t="str">
        <f>Tabla4[[#This Row],[NIT]]</f>
        <v>14080512661013</v>
      </c>
      <c r="D4089">
        <f t="shared" si="149"/>
        <v>14</v>
      </c>
      <c r="E4089" t="str">
        <f t="shared" si="150"/>
        <v>NIT</v>
      </c>
    </row>
    <row r="4090" spans="1:5" x14ac:dyDescent="0.25">
      <c r="A4090" t="s">
        <v>7410</v>
      </c>
      <c r="B4090" t="s">
        <v>7411</v>
      </c>
      <c r="C4090" t="str">
        <f>Tabla4[[#This Row],[NIT]]</f>
        <v>04161103700015</v>
      </c>
      <c r="D4090">
        <f t="shared" si="149"/>
        <v>14</v>
      </c>
      <c r="E4090" t="str">
        <f t="shared" si="150"/>
        <v>NIT</v>
      </c>
    </row>
    <row r="4091" spans="1:5" x14ac:dyDescent="0.25">
      <c r="A4091" t="s">
        <v>7412</v>
      </c>
      <c r="B4091" t="s">
        <v>7413</v>
      </c>
      <c r="C4091" t="str">
        <f>Tabla4[[#This Row],[NIT]]</f>
        <v>06142104870011</v>
      </c>
      <c r="D4091">
        <f t="shared" si="149"/>
        <v>14</v>
      </c>
      <c r="E4091" t="str">
        <f t="shared" si="150"/>
        <v>NIT</v>
      </c>
    </row>
    <row r="4092" spans="1:5" x14ac:dyDescent="0.25">
      <c r="A4092" t="s">
        <v>7414</v>
      </c>
      <c r="B4092" t="s">
        <v>7415</v>
      </c>
      <c r="C4092" t="str">
        <f>Tabla4[[#This Row],[NIT]]</f>
        <v>06142201051046</v>
      </c>
      <c r="D4092">
        <f t="shared" si="149"/>
        <v>14</v>
      </c>
      <c r="E4092" t="str">
        <f t="shared" si="150"/>
        <v>NIT</v>
      </c>
    </row>
    <row r="4093" spans="1:5" x14ac:dyDescent="0.25">
      <c r="A4093" t="s">
        <v>7416</v>
      </c>
      <c r="B4093" t="s">
        <v>7417</v>
      </c>
      <c r="C4093" t="str">
        <f>Tabla4[[#This Row],[NIT]]</f>
        <v>06142805051010</v>
      </c>
      <c r="D4093">
        <f t="shared" si="149"/>
        <v>14</v>
      </c>
      <c r="E4093" t="str">
        <f t="shared" si="150"/>
        <v>NIT</v>
      </c>
    </row>
    <row r="4094" spans="1:5" x14ac:dyDescent="0.25">
      <c r="A4094" t="s">
        <v>7418</v>
      </c>
      <c r="B4094" t="s">
        <v>7419</v>
      </c>
      <c r="C4094" t="str">
        <f>Tabla4[[#This Row],[NIT]]</f>
        <v>06142408921059</v>
      </c>
      <c r="D4094">
        <f t="shared" si="149"/>
        <v>14</v>
      </c>
      <c r="E4094" t="str">
        <f t="shared" si="150"/>
        <v>NIT</v>
      </c>
    </row>
    <row r="4095" spans="1:5" x14ac:dyDescent="0.25">
      <c r="A4095" t="s">
        <v>7420</v>
      </c>
      <c r="B4095" t="s">
        <v>7421</v>
      </c>
      <c r="C4095" t="str">
        <f>Tabla4[[#This Row],[NIT]]</f>
        <v>06141012931047</v>
      </c>
      <c r="D4095">
        <f t="shared" si="149"/>
        <v>14</v>
      </c>
      <c r="E4095" t="str">
        <f t="shared" si="150"/>
        <v>NIT</v>
      </c>
    </row>
    <row r="4096" spans="1:5" x14ac:dyDescent="0.25">
      <c r="A4096" t="s">
        <v>7422</v>
      </c>
      <c r="B4096" t="s">
        <v>7423</v>
      </c>
      <c r="C4096" t="str">
        <f>Tabla4[[#This Row],[NIT]]</f>
        <v>94832701921015</v>
      </c>
      <c r="D4096">
        <f t="shared" si="149"/>
        <v>14</v>
      </c>
      <c r="E4096" t="str">
        <f t="shared" si="150"/>
        <v>NIT</v>
      </c>
    </row>
    <row r="4097" spans="1:5" x14ac:dyDescent="0.25">
      <c r="A4097" t="s">
        <v>7424</v>
      </c>
      <c r="B4097" t="s">
        <v>7425</v>
      </c>
      <c r="C4097" t="str">
        <f>Tabla4[[#This Row],[NIT]]</f>
        <v>06071501680019</v>
      </c>
      <c r="D4097">
        <f t="shared" si="149"/>
        <v>14</v>
      </c>
      <c r="E4097" t="str">
        <f t="shared" si="150"/>
        <v>NIT</v>
      </c>
    </row>
    <row r="4098" spans="1:5" x14ac:dyDescent="0.25">
      <c r="A4098" t="s">
        <v>7426</v>
      </c>
      <c r="B4098" t="s">
        <v>7427</v>
      </c>
      <c r="C4098" t="str">
        <f>Tabla4[[#This Row],[NIT]]</f>
        <v>06142904720020</v>
      </c>
      <c r="D4098">
        <f t="shared" si="149"/>
        <v>14</v>
      </c>
      <c r="E4098" t="str">
        <f t="shared" si="150"/>
        <v>NIT</v>
      </c>
    </row>
    <row r="4099" spans="1:5" x14ac:dyDescent="0.25">
      <c r="A4099" t="s">
        <v>7428</v>
      </c>
      <c r="B4099" t="s">
        <v>7429</v>
      </c>
      <c r="C4099" t="str">
        <f>Tabla4[[#This Row],[NIT]]</f>
        <v>06141505031037</v>
      </c>
      <c r="D4099">
        <f t="shared" si="149"/>
        <v>14</v>
      </c>
      <c r="E4099" t="str">
        <f t="shared" si="150"/>
        <v>NIT</v>
      </c>
    </row>
    <row r="4100" spans="1:5" x14ac:dyDescent="0.25">
      <c r="A4100" t="s">
        <v>7430</v>
      </c>
      <c r="B4100" t="s">
        <v>7431</v>
      </c>
      <c r="C4100" t="str">
        <f>Tabla4[[#This Row],[NIT]]</f>
        <v>05011906071010</v>
      </c>
      <c r="D4100">
        <f t="shared" si="149"/>
        <v>14</v>
      </c>
      <c r="E4100" t="str">
        <f t="shared" si="150"/>
        <v>NIT</v>
      </c>
    </row>
    <row r="4101" spans="1:5" x14ac:dyDescent="0.25">
      <c r="A4101" t="s">
        <v>7432</v>
      </c>
      <c r="B4101" t="s">
        <v>7433</v>
      </c>
      <c r="C4101" t="str">
        <f>Tabla4[[#This Row],[NIT]]</f>
        <v>06140604011025</v>
      </c>
      <c r="D4101">
        <f t="shared" si="149"/>
        <v>14</v>
      </c>
      <c r="E4101" t="str">
        <f t="shared" si="150"/>
        <v>NIT</v>
      </c>
    </row>
    <row r="4102" spans="1:5" x14ac:dyDescent="0.25">
      <c r="A4102" t="s">
        <v>7434</v>
      </c>
      <c r="B4102" t="s">
        <v>7435</v>
      </c>
      <c r="C4102" t="str">
        <f>Tabla4[[#This Row],[NIT]]</f>
        <v>05010602091019</v>
      </c>
      <c r="D4102">
        <f t="shared" si="149"/>
        <v>14</v>
      </c>
      <c r="E4102" t="str">
        <f t="shared" si="150"/>
        <v>NIT</v>
      </c>
    </row>
    <row r="4103" spans="1:5" x14ac:dyDescent="0.25">
      <c r="A4103" t="s">
        <v>7436</v>
      </c>
      <c r="B4103" t="s">
        <v>7437</v>
      </c>
      <c r="C4103" t="str">
        <f>Tabla4[[#This Row],[NIT]]</f>
        <v>06140107981029</v>
      </c>
      <c r="D4103">
        <f t="shared" si="149"/>
        <v>14</v>
      </c>
      <c r="E4103" t="str">
        <f t="shared" si="150"/>
        <v>NIT</v>
      </c>
    </row>
    <row r="4104" spans="1:5" x14ac:dyDescent="0.25">
      <c r="A4104" t="s">
        <v>7438</v>
      </c>
      <c r="B4104" t="s">
        <v>7439</v>
      </c>
      <c r="C4104" t="str">
        <f>Tabla4[[#This Row],[NIT]]</f>
        <v>06142707061031</v>
      </c>
      <c r="D4104">
        <f t="shared" si="149"/>
        <v>14</v>
      </c>
      <c r="E4104" t="str">
        <f t="shared" si="150"/>
        <v>NIT</v>
      </c>
    </row>
    <row r="4105" spans="1:5" x14ac:dyDescent="0.25">
      <c r="A4105" t="s">
        <v>7440</v>
      </c>
      <c r="B4105" t="s">
        <v>7441</v>
      </c>
      <c r="C4105" t="str">
        <f>Tabla4[[#This Row],[NIT]]</f>
        <v>06140706901025</v>
      </c>
      <c r="D4105">
        <f t="shared" si="149"/>
        <v>14</v>
      </c>
      <c r="E4105" t="str">
        <f t="shared" si="150"/>
        <v>NIT</v>
      </c>
    </row>
    <row r="4106" spans="1:5" x14ac:dyDescent="0.25">
      <c r="A4106" t="s">
        <v>7442</v>
      </c>
      <c r="B4106" t="s">
        <v>7443</v>
      </c>
      <c r="C4106" t="str">
        <f>Tabla4[[#This Row],[NIT]]</f>
        <v>12172605760014</v>
      </c>
      <c r="D4106">
        <f t="shared" si="149"/>
        <v>14</v>
      </c>
      <c r="E4106" t="str">
        <f t="shared" si="150"/>
        <v>NIT</v>
      </c>
    </row>
    <row r="4107" spans="1:5" x14ac:dyDescent="0.25">
      <c r="A4107" t="s">
        <v>7444</v>
      </c>
      <c r="B4107" t="s">
        <v>7445</v>
      </c>
      <c r="C4107" t="str">
        <f>Tabla4[[#This Row],[NIT]]</f>
        <v>06142801031014</v>
      </c>
      <c r="D4107">
        <f t="shared" si="149"/>
        <v>14</v>
      </c>
      <c r="E4107" t="str">
        <f t="shared" si="150"/>
        <v>NIT</v>
      </c>
    </row>
    <row r="4108" spans="1:5" x14ac:dyDescent="0.25">
      <c r="A4108" t="s">
        <v>7446</v>
      </c>
      <c r="B4108" t="s">
        <v>7447</v>
      </c>
      <c r="C4108" t="str">
        <f>Tabla4[[#This Row],[NIT]]</f>
        <v>06142306770015</v>
      </c>
      <c r="D4108">
        <f t="shared" si="149"/>
        <v>14</v>
      </c>
      <c r="E4108" t="str">
        <f t="shared" si="150"/>
        <v>NIT</v>
      </c>
    </row>
    <row r="4109" spans="1:5" x14ac:dyDescent="0.25">
      <c r="A4109" t="s">
        <v>7448</v>
      </c>
      <c r="B4109" t="s">
        <v>7449</v>
      </c>
      <c r="C4109" t="str">
        <f>Tabla4[[#This Row],[NIT]]</f>
        <v>03071305081014</v>
      </c>
      <c r="D4109">
        <f t="shared" si="149"/>
        <v>14</v>
      </c>
      <c r="E4109" t="str">
        <f t="shared" si="150"/>
        <v>NIT</v>
      </c>
    </row>
    <row r="4110" spans="1:5" x14ac:dyDescent="0.25">
      <c r="A4110" t="s">
        <v>7450</v>
      </c>
      <c r="B4110" t="s">
        <v>7451</v>
      </c>
      <c r="C4110" t="str">
        <f>Tabla4[[#This Row],[NIT]]</f>
        <v>06140902051013</v>
      </c>
      <c r="D4110">
        <f t="shared" si="149"/>
        <v>14</v>
      </c>
      <c r="E4110" t="str">
        <f t="shared" si="150"/>
        <v>NIT</v>
      </c>
    </row>
    <row r="4111" spans="1:5" x14ac:dyDescent="0.25">
      <c r="A4111" t="s">
        <v>7452</v>
      </c>
      <c r="B4111" t="s">
        <v>7453</v>
      </c>
      <c r="C4111" t="str">
        <f>Tabla4[[#This Row],[NIT]]</f>
        <v>06140910981046</v>
      </c>
      <c r="D4111">
        <f t="shared" si="149"/>
        <v>14</v>
      </c>
      <c r="E4111" t="str">
        <f t="shared" si="150"/>
        <v>NIT</v>
      </c>
    </row>
    <row r="4112" spans="1:5" x14ac:dyDescent="0.25">
      <c r="A4112" t="s">
        <v>7454</v>
      </c>
      <c r="B4112" t="s">
        <v>7455</v>
      </c>
      <c r="C4112" t="str">
        <f>Tabla4[[#This Row],[NIT]]</f>
        <v>12172103951012</v>
      </c>
      <c r="D4112">
        <f t="shared" si="149"/>
        <v>14</v>
      </c>
      <c r="E4112" t="str">
        <f t="shared" si="150"/>
        <v>NIT</v>
      </c>
    </row>
    <row r="4113" spans="1:5" x14ac:dyDescent="0.25">
      <c r="A4113" t="s">
        <v>7456</v>
      </c>
      <c r="B4113" t="s">
        <v>7457</v>
      </c>
      <c r="C4113" t="str">
        <f>Tabla4[[#This Row],[NIT]]</f>
        <v>06140104740014</v>
      </c>
      <c r="D4113">
        <f t="shared" si="149"/>
        <v>14</v>
      </c>
      <c r="E4113" t="str">
        <f t="shared" si="150"/>
        <v>NIT</v>
      </c>
    </row>
    <row r="4114" spans="1:5" x14ac:dyDescent="0.25">
      <c r="A4114" t="s">
        <v>7458</v>
      </c>
      <c r="B4114" t="s">
        <v>7459</v>
      </c>
      <c r="C4114" t="str">
        <f>Tabla4[[#This Row],[NIT]]</f>
        <v>06140409071021</v>
      </c>
      <c r="D4114">
        <f t="shared" si="149"/>
        <v>14</v>
      </c>
      <c r="E4114" t="str">
        <f t="shared" si="150"/>
        <v>NIT</v>
      </c>
    </row>
    <row r="4115" spans="1:5" x14ac:dyDescent="0.25">
      <c r="A4115" t="s">
        <v>7460</v>
      </c>
      <c r="B4115" t="s">
        <v>7461</v>
      </c>
      <c r="C4115" t="str">
        <f>Tabla4[[#This Row],[NIT]]</f>
        <v>06140410051026</v>
      </c>
      <c r="D4115">
        <f t="shared" si="149"/>
        <v>14</v>
      </c>
      <c r="E4115" t="str">
        <f t="shared" si="150"/>
        <v>NIT</v>
      </c>
    </row>
    <row r="4116" spans="1:5" x14ac:dyDescent="0.25">
      <c r="A4116" t="s">
        <v>7462</v>
      </c>
      <c r="B4116" t="s">
        <v>7463</v>
      </c>
      <c r="C4116" t="str">
        <f>Tabla4[[#This Row],[NIT]]</f>
        <v>06140702850010</v>
      </c>
      <c r="D4116">
        <f t="shared" si="149"/>
        <v>14</v>
      </c>
      <c r="E4116" t="str">
        <f t="shared" si="150"/>
        <v>NIT</v>
      </c>
    </row>
    <row r="4117" spans="1:5" x14ac:dyDescent="0.25">
      <c r="A4117" t="s">
        <v>7464</v>
      </c>
      <c r="B4117" t="s">
        <v>7465</v>
      </c>
      <c r="C4117" t="str">
        <f>Tabla4[[#This Row],[NIT]]</f>
        <v>06140907071080</v>
      </c>
      <c r="D4117">
        <f t="shared" si="149"/>
        <v>14</v>
      </c>
      <c r="E4117" t="str">
        <f t="shared" si="150"/>
        <v>NIT</v>
      </c>
    </row>
    <row r="4118" spans="1:5" x14ac:dyDescent="0.25">
      <c r="A4118" t="s">
        <v>7466</v>
      </c>
      <c r="B4118" t="s">
        <v>7467</v>
      </c>
      <c r="C4118" t="str">
        <f>Tabla4[[#This Row],[NIT]]</f>
        <v>06142711730015</v>
      </c>
      <c r="D4118">
        <f t="shared" si="149"/>
        <v>14</v>
      </c>
      <c r="E4118" t="str">
        <f t="shared" si="150"/>
        <v>NIT</v>
      </c>
    </row>
    <row r="4119" spans="1:5" x14ac:dyDescent="0.25">
      <c r="A4119" t="s">
        <v>7468</v>
      </c>
      <c r="B4119" t="s">
        <v>7469</v>
      </c>
      <c r="C4119" t="str">
        <f>Tabla4[[#This Row],[NIT]]</f>
        <v>05112611981016</v>
      </c>
      <c r="D4119">
        <f t="shared" si="149"/>
        <v>14</v>
      </c>
      <c r="E4119" t="str">
        <f t="shared" si="150"/>
        <v>NIT</v>
      </c>
    </row>
    <row r="4120" spans="1:5" x14ac:dyDescent="0.25">
      <c r="A4120" t="s">
        <v>7470</v>
      </c>
      <c r="B4120" t="s">
        <v>7471</v>
      </c>
      <c r="C4120" t="str">
        <f>Tabla4[[#This Row],[NIT]]</f>
        <v>06141202031018</v>
      </c>
      <c r="D4120">
        <f t="shared" si="149"/>
        <v>14</v>
      </c>
      <c r="E4120" t="str">
        <f t="shared" si="150"/>
        <v>NIT</v>
      </c>
    </row>
    <row r="4121" spans="1:5" x14ac:dyDescent="0.25">
      <c r="A4121" t="s">
        <v>7472</v>
      </c>
      <c r="B4121" t="s">
        <v>7473</v>
      </c>
      <c r="C4121" t="str">
        <f>Tabla4[[#This Row],[NIT]]</f>
        <v>03152201021010</v>
      </c>
      <c r="D4121">
        <f t="shared" si="149"/>
        <v>14</v>
      </c>
      <c r="E4121" t="str">
        <f t="shared" si="150"/>
        <v>NIT</v>
      </c>
    </row>
    <row r="4122" spans="1:5" x14ac:dyDescent="0.25">
      <c r="A4122" t="s">
        <v>7474</v>
      </c>
      <c r="B4122" t="s">
        <v>7475</v>
      </c>
      <c r="C4122" t="str">
        <f>Tabla4[[#This Row],[NIT]]</f>
        <v>06140510790011</v>
      </c>
      <c r="D4122">
        <f t="shared" si="149"/>
        <v>14</v>
      </c>
      <c r="E4122" t="str">
        <f t="shared" si="150"/>
        <v>NIT</v>
      </c>
    </row>
    <row r="4123" spans="1:5" x14ac:dyDescent="0.25">
      <c r="A4123" t="s">
        <v>7476</v>
      </c>
      <c r="B4123" t="s">
        <v>7477</v>
      </c>
      <c r="C4123" t="str">
        <f>Tabla4[[#This Row],[NIT]]</f>
        <v>06141310881010</v>
      </c>
      <c r="D4123">
        <f t="shared" si="149"/>
        <v>14</v>
      </c>
      <c r="E4123" t="str">
        <f t="shared" si="150"/>
        <v>NIT</v>
      </c>
    </row>
    <row r="4124" spans="1:5" x14ac:dyDescent="0.25">
      <c r="A4124" t="s">
        <v>7478</v>
      </c>
      <c r="B4124" t="s">
        <v>7479</v>
      </c>
      <c r="C4124" t="str">
        <f>Tabla4[[#This Row],[NIT]]</f>
        <v>94502407951011</v>
      </c>
      <c r="D4124">
        <f t="shared" si="149"/>
        <v>14</v>
      </c>
      <c r="E4124" t="str">
        <f t="shared" si="150"/>
        <v>NIT</v>
      </c>
    </row>
    <row r="4125" spans="1:5" x14ac:dyDescent="0.25">
      <c r="A4125" t="s">
        <v>7480</v>
      </c>
      <c r="B4125" t="s">
        <v>7481</v>
      </c>
      <c r="C4125" t="str">
        <f>Tabla4[[#This Row],[NIT]]</f>
        <v>06142911850016</v>
      </c>
      <c r="D4125">
        <f t="shared" si="149"/>
        <v>14</v>
      </c>
      <c r="E4125" t="str">
        <f t="shared" si="150"/>
        <v>NIT</v>
      </c>
    </row>
    <row r="4126" spans="1:5" x14ac:dyDescent="0.25">
      <c r="A4126" t="s">
        <v>7482</v>
      </c>
      <c r="B4126" t="s">
        <v>7483</v>
      </c>
      <c r="C4126" t="str">
        <f>Tabla4[[#This Row],[NIT]]</f>
        <v>06140111041030</v>
      </c>
      <c r="D4126">
        <f t="shared" si="149"/>
        <v>14</v>
      </c>
      <c r="E4126" t="str">
        <f t="shared" si="150"/>
        <v>NIT</v>
      </c>
    </row>
    <row r="4127" spans="1:5" x14ac:dyDescent="0.25">
      <c r="A4127" t="s">
        <v>7484</v>
      </c>
      <c r="B4127" t="s">
        <v>7485</v>
      </c>
      <c r="C4127" t="str">
        <f>Tabla4[[#This Row],[NIT]]</f>
        <v>06141001051037</v>
      </c>
      <c r="D4127">
        <f t="shared" si="149"/>
        <v>14</v>
      </c>
      <c r="E4127" t="str">
        <f t="shared" si="150"/>
        <v>NIT</v>
      </c>
    </row>
    <row r="4128" spans="1:5" x14ac:dyDescent="0.25">
      <c r="A4128" t="s">
        <v>7486</v>
      </c>
      <c r="B4128" t="s">
        <v>7487</v>
      </c>
      <c r="C4128" t="str">
        <f>Tabla4[[#This Row],[NIT]]</f>
        <v>06141802101028</v>
      </c>
      <c r="D4128">
        <f t="shared" si="149"/>
        <v>14</v>
      </c>
      <c r="E4128" t="str">
        <f t="shared" si="150"/>
        <v>NIT</v>
      </c>
    </row>
    <row r="4129" spans="1:5" x14ac:dyDescent="0.25">
      <c r="A4129" t="s">
        <v>7488</v>
      </c>
      <c r="B4129" t="s">
        <v>7489</v>
      </c>
      <c r="C4129" t="str">
        <f>Tabla4[[#This Row],[NIT]]</f>
        <v>06140501041023</v>
      </c>
      <c r="D4129">
        <f t="shared" si="149"/>
        <v>14</v>
      </c>
      <c r="E4129" t="str">
        <f t="shared" si="150"/>
        <v>NIT</v>
      </c>
    </row>
    <row r="4130" spans="1:5" x14ac:dyDescent="0.25">
      <c r="A4130" t="s">
        <v>7490</v>
      </c>
      <c r="B4130" t="s">
        <v>7491</v>
      </c>
      <c r="C4130" t="str">
        <f>Tabla4[[#This Row],[NIT]]</f>
        <v>06141502071062</v>
      </c>
      <c r="D4130">
        <f t="shared" si="149"/>
        <v>14</v>
      </c>
      <c r="E4130" t="str">
        <f t="shared" si="150"/>
        <v>NIT</v>
      </c>
    </row>
    <row r="4131" spans="1:5" x14ac:dyDescent="0.25">
      <c r="A4131" t="s">
        <v>7492</v>
      </c>
      <c r="B4131" t="s">
        <v>7493</v>
      </c>
      <c r="C4131" t="str">
        <f>Tabla4[[#This Row],[NIT]]</f>
        <v>06141412991022</v>
      </c>
      <c r="D4131">
        <f t="shared" si="149"/>
        <v>14</v>
      </c>
      <c r="E4131" t="str">
        <f t="shared" si="150"/>
        <v>NIT</v>
      </c>
    </row>
    <row r="4132" spans="1:5" x14ac:dyDescent="0.25">
      <c r="A4132" t="s">
        <v>7494</v>
      </c>
      <c r="B4132" t="s">
        <v>7495</v>
      </c>
      <c r="C4132" t="str">
        <f>Tabla4[[#This Row],[NIT]]</f>
        <v>06142211850019</v>
      </c>
      <c r="D4132">
        <f t="shared" si="149"/>
        <v>14</v>
      </c>
      <c r="E4132" t="str">
        <f t="shared" si="150"/>
        <v>NIT</v>
      </c>
    </row>
    <row r="4133" spans="1:5" x14ac:dyDescent="0.25">
      <c r="A4133" t="s">
        <v>7496</v>
      </c>
      <c r="B4133" t="s">
        <v>7497</v>
      </c>
      <c r="C4133" t="str">
        <f>Tabla4[[#This Row],[NIT]]</f>
        <v>06140307031068</v>
      </c>
      <c r="D4133">
        <f t="shared" si="149"/>
        <v>14</v>
      </c>
      <c r="E4133" t="str">
        <f t="shared" si="150"/>
        <v>NIT</v>
      </c>
    </row>
    <row r="4134" spans="1:5" x14ac:dyDescent="0.25">
      <c r="A4134" t="s">
        <v>7498</v>
      </c>
      <c r="B4134" t="s">
        <v>7499</v>
      </c>
      <c r="C4134" t="str">
        <f>Tabla4[[#This Row],[NIT]]</f>
        <v>06141506021043</v>
      </c>
      <c r="D4134">
        <f t="shared" si="149"/>
        <v>14</v>
      </c>
      <c r="E4134" t="str">
        <f t="shared" si="150"/>
        <v>NIT</v>
      </c>
    </row>
    <row r="4135" spans="1:5" x14ac:dyDescent="0.25">
      <c r="A4135" t="s">
        <v>7500</v>
      </c>
      <c r="B4135" t="s">
        <v>7501</v>
      </c>
      <c r="C4135" t="str">
        <f>Tabla4[[#This Row],[NIT]]</f>
        <v>06140604921021</v>
      </c>
      <c r="D4135">
        <f t="shared" si="149"/>
        <v>14</v>
      </c>
      <c r="E4135" t="str">
        <f t="shared" si="150"/>
        <v>NIT</v>
      </c>
    </row>
    <row r="4136" spans="1:5" x14ac:dyDescent="0.25">
      <c r="A4136" t="s">
        <v>7502</v>
      </c>
      <c r="B4136" t="s">
        <v>7503</v>
      </c>
      <c r="C4136" t="str">
        <f>Tabla4[[#This Row],[NIT]]</f>
        <v>06141512931051</v>
      </c>
      <c r="D4136">
        <f t="shared" si="149"/>
        <v>14</v>
      </c>
      <c r="E4136" t="str">
        <f t="shared" si="150"/>
        <v>NIT</v>
      </c>
    </row>
    <row r="4137" spans="1:5" x14ac:dyDescent="0.25">
      <c r="A4137" t="s">
        <v>7504</v>
      </c>
      <c r="B4137" t="s">
        <v>7505</v>
      </c>
      <c r="C4137" t="str">
        <f>Tabla4[[#This Row],[NIT]]</f>
        <v>06141803021044</v>
      </c>
      <c r="D4137">
        <f t="shared" si="149"/>
        <v>14</v>
      </c>
      <c r="E4137" t="str">
        <f t="shared" si="150"/>
        <v>NIT</v>
      </c>
    </row>
    <row r="4138" spans="1:5" x14ac:dyDescent="0.25">
      <c r="A4138" t="s">
        <v>7506</v>
      </c>
      <c r="B4138" t="s">
        <v>7507</v>
      </c>
      <c r="C4138" t="str">
        <f>Tabla4[[#This Row],[NIT]]</f>
        <v>02101912971013</v>
      </c>
      <c r="D4138">
        <f t="shared" si="149"/>
        <v>14</v>
      </c>
      <c r="E4138" t="str">
        <f t="shared" si="150"/>
        <v>NIT</v>
      </c>
    </row>
    <row r="4139" spans="1:5" x14ac:dyDescent="0.25">
      <c r="A4139" t="s">
        <v>7508</v>
      </c>
      <c r="B4139" t="s">
        <v>7509</v>
      </c>
      <c r="C4139" t="str">
        <f>Tabla4[[#This Row],[NIT]]</f>
        <v>06143107971057</v>
      </c>
      <c r="D4139">
        <f t="shared" si="149"/>
        <v>14</v>
      </c>
      <c r="E4139" t="str">
        <f t="shared" si="150"/>
        <v>NIT</v>
      </c>
    </row>
    <row r="4140" spans="1:5" x14ac:dyDescent="0.25">
      <c r="A4140" t="s">
        <v>7510</v>
      </c>
      <c r="B4140" t="s">
        <v>7511</v>
      </c>
      <c r="C4140" t="str">
        <f>Tabla4[[#This Row],[NIT]]</f>
        <v>06142401941038</v>
      </c>
      <c r="D4140">
        <f t="shared" ref="D4140:D4203" si="151">LEN(C4140)</f>
        <v>14</v>
      </c>
      <c r="E4140" t="str">
        <f t="shared" si="150"/>
        <v>NIT</v>
      </c>
    </row>
    <row r="4141" spans="1:5" x14ac:dyDescent="0.25">
      <c r="A4141" t="s">
        <v>7512</v>
      </c>
      <c r="B4141" t="s">
        <v>7513</v>
      </c>
      <c r="C4141" t="str">
        <f>Tabla4[[#This Row],[NIT]]</f>
        <v>06140101110056</v>
      </c>
      <c r="D4141">
        <f t="shared" si="151"/>
        <v>14</v>
      </c>
      <c r="E4141" t="str">
        <f t="shared" ref="E4141:E4204" si="152">IF(D4141=14,"NIT",IF(D4141=9,"DUI"," "))</f>
        <v>NIT</v>
      </c>
    </row>
    <row r="4142" spans="1:5" x14ac:dyDescent="0.25">
      <c r="A4142" t="s">
        <v>7514</v>
      </c>
      <c r="B4142" t="s">
        <v>7515</v>
      </c>
      <c r="C4142" t="str">
        <f>Tabla4[[#This Row],[NIT]]</f>
        <v>09090906741018</v>
      </c>
      <c r="D4142">
        <f t="shared" si="151"/>
        <v>14</v>
      </c>
      <c r="E4142" t="str">
        <f t="shared" si="152"/>
        <v>NIT</v>
      </c>
    </row>
    <row r="4143" spans="1:5" x14ac:dyDescent="0.25">
      <c r="A4143" t="s">
        <v>7516</v>
      </c>
      <c r="B4143" t="s">
        <v>7517</v>
      </c>
      <c r="C4143" t="str">
        <f>Tabla4[[#This Row],[NIT]]</f>
        <v>06141203031054</v>
      </c>
      <c r="D4143">
        <f t="shared" si="151"/>
        <v>14</v>
      </c>
      <c r="E4143" t="str">
        <f t="shared" si="152"/>
        <v>NIT</v>
      </c>
    </row>
    <row r="4144" spans="1:5" x14ac:dyDescent="0.25">
      <c r="A4144" t="s">
        <v>7518</v>
      </c>
      <c r="B4144" t="s">
        <v>7519</v>
      </c>
      <c r="C4144" t="str">
        <f>Tabla4[[#This Row],[NIT]]</f>
        <v>06141908031037</v>
      </c>
      <c r="D4144">
        <f t="shared" si="151"/>
        <v>14</v>
      </c>
      <c r="E4144" t="str">
        <f t="shared" si="152"/>
        <v>NIT</v>
      </c>
    </row>
    <row r="4145" spans="1:5" x14ac:dyDescent="0.25">
      <c r="A4145" t="s">
        <v>7520</v>
      </c>
      <c r="B4145" t="s">
        <v>7521</v>
      </c>
      <c r="C4145" t="str">
        <f>Tabla4[[#This Row],[NIT]]</f>
        <v>06142502021010</v>
      </c>
      <c r="D4145">
        <f t="shared" si="151"/>
        <v>14</v>
      </c>
      <c r="E4145" t="str">
        <f t="shared" si="152"/>
        <v>NIT</v>
      </c>
    </row>
    <row r="4146" spans="1:5" x14ac:dyDescent="0.25">
      <c r="A4146" t="s">
        <v>7522</v>
      </c>
      <c r="B4146" t="s">
        <v>7523</v>
      </c>
      <c r="C4146" t="str">
        <f>Tabla4[[#This Row],[NIT]]</f>
        <v>06141101021046</v>
      </c>
      <c r="D4146">
        <f t="shared" si="151"/>
        <v>14</v>
      </c>
      <c r="E4146" t="str">
        <f t="shared" si="152"/>
        <v>NIT</v>
      </c>
    </row>
    <row r="4147" spans="1:5" x14ac:dyDescent="0.25">
      <c r="A4147" t="s">
        <v>7524</v>
      </c>
      <c r="B4147" t="s">
        <v>7525</v>
      </c>
      <c r="C4147" t="str">
        <f>Tabla4[[#This Row],[NIT]]</f>
        <v>12170509850014</v>
      </c>
      <c r="D4147">
        <f t="shared" si="151"/>
        <v>14</v>
      </c>
      <c r="E4147" t="str">
        <f t="shared" si="152"/>
        <v>NIT</v>
      </c>
    </row>
    <row r="4148" spans="1:5" x14ac:dyDescent="0.25">
      <c r="A4148" t="s">
        <v>7526</v>
      </c>
      <c r="B4148" t="s">
        <v>7527</v>
      </c>
      <c r="C4148" t="str">
        <f>Tabla4[[#This Row],[NIT]]</f>
        <v>06141112670016</v>
      </c>
      <c r="D4148">
        <f t="shared" si="151"/>
        <v>14</v>
      </c>
      <c r="E4148" t="str">
        <f t="shared" si="152"/>
        <v>NIT</v>
      </c>
    </row>
    <row r="4149" spans="1:5" x14ac:dyDescent="0.25">
      <c r="A4149" t="s">
        <v>7528</v>
      </c>
      <c r="B4149" t="s">
        <v>7529</v>
      </c>
      <c r="C4149" t="str">
        <f>Tabla4[[#This Row],[NIT]]</f>
        <v>12171704101010</v>
      </c>
      <c r="D4149">
        <f t="shared" si="151"/>
        <v>14</v>
      </c>
      <c r="E4149" t="str">
        <f t="shared" si="152"/>
        <v>NIT</v>
      </c>
    </row>
    <row r="4150" spans="1:5" x14ac:dyDescent="0.25">
      <c r="A4150" t="s">
        <v>7530</v>
      </c>
      <c r="B4150" t="s">
        <v>7531</v>
      </c>
      <c r="C4150" t="str">
        <f>Tabla4[[#This Row],[NIT]]</f>
        <v>06141909101012</v>
      </c>
      <c r="D4150">
        <f t="shared" si="151"/>
        <v>14</v>
      </c>
      <c r="E4150" t="str">
        <f t="shared" si="152"/>
        <v>NIT</v>
      </c>
    </row>
    <row r="4151" spans="1:5" x14ac:dyDescent="0.25">
      <c r="A4151" t="s">
        <v>7532</v>
      </c>
      <c r="B4151" t="s">
        <v>7533</v>
      </c>
      <c r="C4151" t="str">
        <f>Tabla4[[#This Row],[NIT]]</f>
        <v>06142202780016</v>
      </c>
      <c r="D4151">
        <f t="shared" si="151"/>
        <v>14</v>
      </c>
      <c r="E4151" t="str">
        <f t="shared" si="152"/>
        <v>NIT</v>
      </c>
    </row>
    <row r="4152" spans="1:5" x14ac:dyDescent="0.25">
      <c r="A4152" t="s">
        <v>3573</v>
      </c>
      <c r="B4152" t="s">
        <v>7534</v>
      </c>
      <c r="C4152" t="str">
        <f>Tabla4[[#This Row],[NIT]]</f>
        <v>06142011771018</v>
      </c>
      <c r="D4152">
        <f t="shared" si="151"/>
        <v>14</v>
      </c>
      <c r="E4152" t="str">
        <f t="shared" si="152"/>
        <v>NIT</v>
      </c>
    </row>
    <row r="4153" spans="1:5" x14ac:dyDescent="0.25">
      <c r="A4153" t="s">
        <v>7535</v>
      </c>
      <c r="B4153" t="s">
        <v>7536</v>
      </c>
      <c r="C4153" t="str">
        <f>Tabla4[[#This Row],[NIT]]</f>
        <v>06140912820046</v>
      </c>
      <c r="D4153">
        <f t="shared" si="151"/>
        <v>14</v>
      </c>
      <c r="E4153" t="str">
        <f t="shared" si="152"/>
        <v>NIT</v>
      </c>
    </row>
    <row r="4154" spans="1:5" x14ac:dyDescent="0.25">
      <c r="A4154" t="s">
        <v>7537</v>
      </c>
      <c r="B4154" t="s">
        <v>7538</v>
      </c>
      <c r="C4154" t="str">
        <f>Tabla4[[#This Row],[NIT]]</f>
        <v>06142202961046</v>
      </c>
      <c r="D4154">
        <f t="shared" si="151"/>
        <v>14</v>
      </c>
      <c r="E4154" t="str">
        <f t="shared" si="152"/>
        <v>NIT</v>
      </c>
    </row>
    <row r="4155" spans="1:5" x14ac:dyDescent="0.25">
      <c r="A4155" t="s">
        <v>7539</v>
      </c>
      <c r="B4155" t="s">
        <v>7540</v>
      </c>
      <c r="C4155" t="str">
        <f>Tabla4[[#This Row],[NIT]]</f>
        <v>06140112941060</v>
      </c>
      <c r="D4155">
        <f t="shared" si="151"/>
        <v>14</v>
      </c>
      <c r="E4155" t="str">
        <f t="shared" si="152"/>
        <v>NIT</v>
      </c>
    </row>
    <row r="4156" spans="1:5" x14ac:dyDescent="0.25">
      <c r="A4156" t="s">
        <v>7541</v>
      </c>
      <c r="B4156" t="s">
        <v>7542</v>
      </c>
      <c r="C4156" t="str">
        <f>Tabla4[[#This Row],[NIT]]</f>
        <v>06140406790014</v>
      </c>
      <c r="D4156">
        <f t="shared" si="151"/>
        <v>14</v>
      </c>
      <c r="E4156" t="str">
        <f t="shared" si="152"/>
        <v>NIT</v>
      </c>
    </row>
    <row r="4157" spans="1:5" x14ac:dyDescent="0.25">
      <c r="A4157" t="s">
        <v>7543</v>
      </c>
      <c r="B4157" t="s">
        <v>7544</v>
      </c>
      <c r="C4157" t="str">
        <f>Tabla4[[#This Row],[NIT]]</f>
        <v>06140410891040</v>
      </c>
      <c r="D4157">
        <f t="shared" si="151"/>
        <v>14</v>
      </c>
      <c r="E4157" t="str">
        <f t="shared" si="152"/>
        <v>NIT</v>
      </c>
    </row>
    <row r="4158" spans="1:5" x14ac:dyDescent="0.25">
      <c r="A4158" t="s">
        <v>7545</v>
      </c>
      <c r="B4158" t="s">
        <v>7546</v>
      </c>
      <c r="C4158" t="str">
        <f>Tabla4[[#This Row],[NIT]]</f>
        <v>06140404081061</v>
      </c>
      <c r="D4158">
        <f t="shared" si="151"/>
        <v>14</v>
      </c>
      <c r="E4158" t="str">
        <f t="shared" si="152"/>
        <v>NIT</v>
      </c>
    </row>
    <row r="4159" spans="1:5" x14ac:dyDescent="0.25">
      <c r="A4159" t="s">
        <v>7547</v>
      </c>
      <c r="B4159" t="s">
        <v>7548</v>
      </c>
      <c r="C4159" t="str">
        <f>Tabla4[[#This Row],[NIT]]</f>
        <v>06141108981010</v>
      </c>
      <c r="D4159">
        <f t="shared" si="151"/>
        <v>14</v>
      </c>
      <c r="E4159" t="str">
        <f t="shared" si="152"/>
        <v>NIT</v>
      </c>
    </row>
    <row r="4160" spans="1:5" x14ac:dyDescent="0.25">
      <c r="A4160" t="s">
        <v>7549</v>
      </c>
      <c r="B4160" t="s">
        <v>7550</v>
      </c>
      <c r="C4160" t="str">
        <f>Tabla4[[#This Row],[NIT]]</f>
        <v>06142805921049</v>
      </c>
      <c r="D4160">
        <f t="shared" si="151"/>
        <v>14</v>
      </c>
      <c r="E4160" t="str">
        <f t="shared" si="152"/>
        <v>NIT</v>
      </c>
    </row>
    <row r="4161" spans="1:5" x14ac:dyDescent="0.25">
      <c r="A4161" t="s">
        <v>7551</v>
      </c>
      <c r="B4161" t="s">
        <v>7552</v>
      </c>
      <c r="C4161" t="str">
        <f>Tabla4[[#This Row],[NIT]]</f>
        <v>06141106821016</v>
      </c>
      <c r="D4161">
        <f t="shared" si="151"/>
        <v>14</v>
      </c>
      <c r="E4161" t="str">
        <f t="shared" si="152"/>
        <v>NIT</v>
      </c>
    </row>
    <row r="4162" spans="1:5" x14ac:dyDescent="0.25">
      <c r="A4162" t="s">
        <v>3542</v>
      </c>
      <c r="B4162" t="s">
        <v>7553</v>
      </c>
      <c r="C4162" t="str">
        <f>Tabla4[[#This Row],[NIT]]</f>
        <v>06141509650017</v>
      </c>
      <c r="D4162">
        <f t="shared" si="151"/>
        <v>14</v>
      </c>
      <c r="E4162" t="str">
        <f t="shared" si="152"/>
        <v>NIT</v>
      </c>
    </row>
    <row r="4163" spans="1:5" x14ac:dyDescent="0.25">
      <c r="A4163" t="s">
        <v>7554</v>
      </c>
      <c r="B4163" t="s">
        <v>7555</v>
      </c>
      <c r="C4163" t="str">
        <f>Tabla4[[#This Row],[NIT]]</f>
        <v>06141101210013</v>
      </c>
      <c r="D4163">
        <f t="shared" si="151"/>
        <v>14</v>
      </c>
      <c r="E4163" t="str">
        <f t="shared" si="152"/>
        <v>NIT</v>
      </c>
    </row>
    <row r="4164" spans="1:5" x14ac:dyDescent="0.25">
      <c r="A4164" t="s">
        <v>7556</v>
      </c>
      <c r="B4164" t="s">
        <v>7557</v>
      </c>
      <c r="C4164" t="str">
        <f>Tabla4[[#This Row],[NIT]]</f>
        <v>03150403820025</v>
      </c>
      <c r="D4164">
        <f t="shared" si="151"/>
        <v>14</v>
      </c>
      <c r="E4164" t="str">
        <f t="shared" si="152"/>
        <v>NIT</v>
      </c>
    </row>
    <row r="4165" spans="1:5" x14ac:dyDescent="0.25">
      <c r="A4165" t="s">
        <v>7558</v>
      </c>
      <c r="B4165" t="s">
        <v>7559</v>
      </c>
      <c r="C4165" t="str">
        <f>Tabla4[[#This Row],[NIT]]</f>
        <v>06142607820056</v>
      </c>
      <c r="D4165">
        <f t="shared" si="151"/>
        <v>14</v>
      </c>
      <c r="E4165" t="str">
        <f t="shared" si="152"/>
        <v>NIT</v>
      </c>
    </row>
    <row r="4166" spans="1:5" x14ac:dyDescent="0.25">
      <c r="A4166" t="s">
        <v>7560</v>
      </c>
      <c r="B4166" t="s">
        <v>7561</v>
      </c>
      <c r="C4166" t="str">
        <f>Tabla4[[#This Row],[NIT]]</f>
        <v>06142411850015</v>
      </c>
      <c r="D4166">
        <f t="shared" si="151"/>
        <v>14</v>
      </c>
      <c r="E4166" t="str">
        <f t="shared" si="152"/>
        <v>NIT</v>
      </c>
    </row>
    <row r="4167" spans="1:5" x14ac:dyDescent="0.25">
      <c r="A4167" t="s">
        <v>7562</v>
      </c>
      <c r="B4167" t="s">
        <v>7563</v>
      </c>
      <c r="C4167" t="str">
        <f>Tabla4[[#This Row],[NIT]]</f>
        <v>06143103001320</v>
      </c>
      <c r="D4167">
        <f t="shared" si="151"/>
        <v>14</v>
      </c>
      <c r="E4167" t="str">
        <f t="shared" si="152"/>
        <v>NIT</v>
      </c>
    </row>
    <row r="4168" spans="1:5" x14ac:dyDescent="0.25">
      <c r="A4168" t="s">
        <v>7564</v>
      </c>
      <c r="B4168" t="s">
        <v>7565</v>
      </c>
      <c r="C4168" t="str">
        <f>Tabla4[[#This Row],[NIT]]</f>
        <v>06141303911027</v>
      </c>
      <c r="D4168">
        <f t="shared" si="151"/>
        <v>14</v>
      </c>
      <c r="E4168" t="str">
        <f t="shared" si="152"/>
        <v>NIT</v>
      </c>
    </row>
    <row r="4169" spans="1:5" x14ac:dyDescent="0.25">
      <c r="A4169" t="s">
        <v>7566</v>
      </c>
      <c r="B4169" t="s">
        <v>7567</v>
      </c>
      <c r="C4169" t="str">
        <f>Tabla4[[#This Row],[NIT]]</f>
        <v>06142608981021</v>
      </c>
      <c r="D4169">
        <f t="shared" si="151"/>
        <v>14</v>
      </c>
      <c r="E4169" t="str">
        <f t="shared" si="152"/>
        <v>NIT</v>
      </c>
    </row>
    <row r="4170" spans="1:5" x14ac:dyDescent="0.25">
      <c r="A4170" t="s">
        <v>7568</v>
      </c>
      <c r="B4170" t="s">
        <v>7569</v>
      </c>
      <c r="C4170" t="str">
        <f>Tabla4[[#This Row],[NIT]]</f>
        <v>05112507891013</v>
      </c>
      <c r="D4170">
        <f t="shared" si="151"/>
        <v>14</v>
      </c>
      <c r="E4170" t="str">
        <f t="shared" si="152"/>
        <v>NIT</v>
      </c>
    </row>
    <row r="4171" spans="1:5" x14ac:dyDescent="0.25">
      <c r="A4171" t="s">
        <v>7570</v>
      </c>
      <c r="B4171" t="s">
        <v>7571</v>
      </c>
      <c r="C4171" t="str">
        <f>Tabla4[[#This Row],[NIT]]</f>
        <v>06140202021091</v>
      </c>
      <c r="D4171">
        <f t="shared" si="151"/>
        <v>14</v>
      </c>
      <c r="E4171" t="str">
        <f t="shared" si="152"/>
        <v>NIT</v>
      </c>
    </row>
    <row r="4172" spans="1:5" x14ac:dyDescent="0.25">
      <c r="A4172" t="s">
        <v>7572</v>
      </c>
      <c r="B4172" t="s">
        <v>7573</v>
      </c>
      <c r="C4172" t="str">
        <f>Tabla4[[#This Row],[NIT]]</f>
        <v>02102908061017</v>
      </c>
      <c r="D4172">
        <f t="shared" si="151"/>
        <v>14</v>
      </c>
      <c r="E4172" t="str">
        <f t="shared" si="152"/>
        <v>NIT</v>
      </c>
    </row>
    <row r="4173" spans="1:5" x14ac:dyDescent="0.25">
      <c r="A4173" t="s">
        <v>7574</v>
      </c>
      <c r="B4173" t="s">
        <v>7575</v>
      </c>
      <c r="C4173" t="str">
        <f>Tabla4[[#This Row],[NIT]]</f>
        <v>06142206011026</v>
      </c>
      <c r="D4173">
        <f t="shared" si="151"/>
        <v>14</v>
      </c>
      <c r="E4173" t="str">
        <f t="shared" si="152"/>
        <v>NIT</v>
      </c>
    </row>
    <row r="4174" spans="1:5" x14ac:dyDescent="0.25">
      <c r="A4174" t="s">
        <v>7576</v>
      </c>
      <c r="B4174" t="s">
        <v>7577</v>
      </c>
      <c r="C4174" t="str">
        <f>Tabla4[[#This Row],[NIT]]</f>
        <v>06142805800025</v>
      </c>
      <c r="D4174">
        <f t="shared" si="151"/>
        <v>14</v>
      </c>
      <c r="E4174" t="str">
        <f t="shared" si="152"/>
        <v>NIT</v>
      </c>
    </row>
    <row r="4175" spans="1:5" x14ac:dyDescent="0.25">
      <c r="A4175" t="s">
        <v>3571</v>
      </c>
      <c r="B4175" t="s">
        <v>7578</v>
      </c>
      <c r="C4175" t="str">
        <f>Tabla4[[#This Row],[NIT]]</f>
        <v>06142007091010</v>
      </c>
      <c r="D4175">
        <f t="shared" si="151"/>
        <v>14</v>
      </c>
      <c r="E4175" t="str">
        <f t="shared" si="152"/>
        <v>NIT</v>
      </c>
    </row>
    <row r="4176" spans="1:5" x14ac:dyDescent="0.25">
      <c r="A4176" t="s">
        <v>7579</v>
      </c>
      <c r="B4176" t="s">
        <v>7580</v>
      </c>
      <c r="C4176" t="str">
        <f>Tabla4[[#This Row],[NIT]]</f>
        <v>06142109810016</v>
      </c>
      <c r="D4176">
        <f t="shared" si="151"/>
        <v>14</v>
      </c>
      <c r="E4176" t="str">
        <f t="shared" si="152"/>
        <v>NIT</v>
      </c>
    </row>
    <row r="4177" spans="1:5" x14ac:dyDescent="0.25">
      <c r="A4177" t="s">
        <v>7581</v>
      </c>
      <c r="B4177" t="s">
        <v>7582</v>
      </c>
      <c r="C4177" t="str">
        <f>Tabla4[[#This Row],[NIT]]</f>
        <v>12171412051011</v>
      </c>
      <c r="D4177">
        <f t="shared" si="151"/>
        <v>14</v>
      </c>
      <c r="E4177" t="str">
        <f t="shared" si="152"/>
        <v>NIT</v>
      </c>
    </row>
    <row r="4178" spans="1:5" x14ac:dyDescent="0.25">
      <c r="A4178" t="s">
        <v>7583</v>
      </c>
      <c r="B4178" t="s">
        <v>7584</v>
      </c>
      <c r="C4178" t="str">
        <f>Tabla4[[#This Row],[NIT]]</f>
        <v>06142406001017</v>
      </c>
      <c r="D4178">
        <f t="shared" si="151"/>
        <v>14</v>
      </c>
      <c r="E4178" t="str">
        <f t="shared" si="152"/>
        <v>NIT</v>
      </c>
    </row>
    <row r="4179" spans="1:5" x14ac:dyDescent="0.25">
      <c r="A4179" t="s">
        <v>7585</v>
      </c>
      <c r="B4179" t="s">
        <v>7586</v>
      </c>
      <c r="C4179" t="str">
        <f>Tabla4[[#This Row],[NIT]]</f>
        <v>06141911081037</v>
      </c>
      <c r="D4179">
        <f t="shared" si="151"/>
        <v>14</v>
      </c>
      <c r="E4179" t="str">
        <f t="shared" si="152"/>
        <v>NIT</v>
      </c>
    </row>
    <row r="4180" spans="1:5" x14ac:dyDescent="0.25">
      <c r="A4180" t="s">
        <v>7587</v>
      </c>
      <c r="B4180" t="s">
        <v>7588</v>
      </c>
      <c r="C4180" t="str">
        <f>Tabla4[[#This Row],[NIT]]</f>
        <v>06142009051059</v>
      </c>
      <c r="D4180">
        <f t="shared" si="151"/>
        <v>14</v>
      </c>
      <c r="E4180" t="str">
        <f t="shared" si="152"/>
        <v>NIT</v>
      </c>
    </row>
    <row r="4181" spans="1:5" x14ac:dyDescent="0.25">
      <c r="A4181" t="s">
        <v>7589</v>
      </c>
      <c r="B4181" t="s">
        <v>7590</v>
      </c>
      <c r="C4181" t="str">
        <f>Tabla4[[#This Row],[NIT]]</f>
        <v>06141012931012</v>
      </c>
      <c r="D4181">
        <f t="shared" si="151"/>
        <v>14</v>
      </c>
      <c r="E4181" t="str">
        <f t="shared" si="152"/>
        <v>NIT</v>
      </c>
    </row>
    <row r="4182" spans="1:5" x14ac:dyDescent="0.25">
      <c r="A4182" t="s">
        <v>7591</v>
      </c>
      <c r="B4182" t="s">
        <v>7592</v>
      </c>
      <c r="C4182" t="str">
        <f>Tabla4[[#This Row],[NIT]]</f>
        <v>10011012601018</v>
      </c>
      <c r="D4182">
        <f t="shared" si="151"/>
        <v>14</v>
      </c>
      <c r="E4182" t="str">
        <f t="shared" si="152"/>
        <v>NIT</v>
      </c>
    </row>
    <row r="4183" spans="1:5" x14ac:dyDescent="0.25">
      <c r="A4183" t="s">
        <v>7593</v>
      </c>
      <c r="B4183" t="s">
        <v>7594</v>
      </c>
      <c r="C4183" t="str">
        <f>Tabla4[[#This Row],[NIT]]</f>
        <v>04042604581019</v>
      </c>
      <c r="D4183">
        <f t="shared" si="151"/>
        <v>14</v>
      </c>
      <c r="E4183" t="str">
        <f t="shared" si="152"/>
        <v>NIT</v>
      </c>
    </row>
    <row r="4184" spans="1:5" x14ac:dyDescent="0.25">
      <c r="A4184" t="s">
        <v>7595</v>
      </c>
      <c r="B4184" t="s">
        <v>7596</v>
      </c>
      <c r="C4184" t="str">
        <f>Tabla4[[#This Row],[NIT]]</f>
        <v>08211908360016</v>
      </c>
      <c r="D4184">
        <f t="shared" si="151"/>
        <v>14</v>
      </c>
      <c r="E4184" t="str">
        <f t="shared" si="152"/>
        <v>NIT</v>
      </c>
    </row>
    <row r="4185" spans="1:5" x14ac:dyDescent="0.25">
      <c r="A4185" t="s">
        <v>7597</v>
      </c>
      <c r="B4185" t="s">
        <v>7598</v>
      </c>
      <c r="C4185" t="str">
        <f>Tabla4[[#This Row],[NIT]]</f>
        <v>06142908881045</v>
      </c>
      <c r="D4185">
        <f t="shared" si="151"/>
        <v>14</v>
      </c>
      <c r="E4185" t="str">
        <f t="shared" si="152"/>
        <v>NIT</v>
      </c>
    </row>
    <row r="4186" spans="1:5" x14ac:dyDescent="0.25">
      <c r="A4186" t="s">
        <v>7599</v>
      </c>
      <c r="B4186" t="s">
        <v>7600</v>
      </c>
      <c r="C4186" t="str">
        <f>Tabla4[[#This Row],[NIT]]</f>
        <v>09060403540016</v>
      </c>
      <c r="D4186">
        <f t="shared" si="151"/>
        <v>14</v>
      </c>
      <c r="E4186" t="str">
        <f t="shared" si="152"/>
        <v>NIT</v>
      </c>
    </row>
    <row r="4187" spans="1:5" x14ac:dyDescent="0.25">
      <c r="A4187" t="s">
        <v>7601</v>
      </c>
      <c r="B4187" t="s">
        <v>7602</v>
      </c>
      <c r="C4187" t="str">
        <f>Tabla4[[#This Row],[NIT]]</f>
        <v>02070101480019</v>
      </c>
      <c r="D4187">
        <f t="shared" si="151"/>
        <v>14</v>
      </c>
      <c r="E4187" t="str">
        <f t="shared" si="152"/>
        <v>NIT</v>
      </c>
    </row>
    <row r="4188" spans="1:5" x14ac:dyDescent="0.25">
      <c r="A4188" t="s">
        <v>7603</v>
      </c>
      <c r="B4188" t="s">
        <v>7604</v>
      </c>
      <c r="C4188" t="str">
        <f>Tabla4[[#This Row],[NIT]]</f>
        <v>06141611721093</v>
      </c>
      <c r="D4188">
        <f t="shared" si="151"/>
        <v>14</v>
      </c>
      <c r="E4188" t="str">
        <f t="shared" si="152"/>
        <v>NIT</v>
      </c>
    </row>
    <row r="4189" spans="1:5" x14ac:dyDescent="0.25">
      <c r="A4189" t="s">
        <v>7605</v>
      </c>
      <c r="B4189" t="s">
        <v>7606</v>
      </c>
      <c r="C4189" t="str">
        <f>Tabla4[[#This Row],[NIT]]</f>
        <v>01011603560016</v>
      </c>
      <c r="D4189">
        <f t="shared" si="151"/>
        <v>14</v>
      </c>
      <c r="E4189" t="str">
        <f t="shared" si="152"/>
        <v>NIT</v>
      </c>
    </row>
    <row r="4190" spans="1:5" x14ac:dyDescent="0.25">
      <c r="A4190" t="s">
        <v>7607</v>
      </c>
      <c r="B4190" t="s">
        <v>7608</v>
      </c>
      <c r="C4190" t="str">
        <f>Tabla4[[#This Row],[NIT]]</f>
        <v>06142407961049</v>
      </c>
      <c r="D4190">
        <f t="shared" si="151"/>
        <v>14</v>
      </c>
      <c r="E4190" t="str">
        <f t="shared" si="152"/>
        <v>NIT</v>
      </c>
    </row>
    <row r="4191" spans="1:5" x14ac:dyDescent="0.25">
      <c r="A4191" t="s">
        <v>7609</v>
      </c>
      <c r="B4191" t="s">
        <v>7610</v>
      </c>
      <c r="C4191" t="str">
        <f>Tabla4[[#This Row],[NIT]]</f>
        <v>06140801860042</v>
      </c>
      <c r="D4191">
        <f t="shared" si="151"/>
        <v>14</v>
      </c>
      <c r="E4191" t="str">
        <f t="shared" si="152"/>
        <v>NIT</v>
      </c>
    </row>
    <row r="4192" spans="1:5" x14ac:dyDescent="0.25">
      <c r="A4192" t="s">
        <v>7611</v>
      </c>
      <c r="B4192" t="s">
        <v>7612</v>
      </c>
      <c r="C4192" t="str">
        <f>Tabla4[[#This Row],[NIT]]</f>
        <v>12171004021015</v>
      </c>
      <c r="D4192">
        <f t="shared" si="151"/>
        <v>14</v>
      </c>
      <c r="E4192" t="str">
        <f t="shared" si="152"/>
        <v>NIT</v>
      </c>
    </row>
    <row r="4193" spans="1:5" x14ac:dyDescent="0.25">
      <c r="A4193" t="s">
        <v>7613</v>
      </c>
      <c r="B4193" t="s">
        <v>7614</v>
      </c>
      <c r="C4193" t="str">
        <f>Tabla4[[#This Row],[NIT]]</f>
        <v>12170211580013</v>
      </c>
      <c r="D4193">
        <f t="shared" si="151"/>
        <v>14</v>
      </c>
      <c r="E4193" t="str">
        <f t="shared" si="152"/>
        <v>NIT</v>
      </c>
    </row>
    <row r="4194" spans="1:5" x14ac:dyDescent="0.25">
      <c r="A4194" t="s">
        <v>7615</v>
      </c>
      <c r="B4194" t="s">
        <v>7616</v>
      </c>
      <c r="C4194" t="str">
        <f>Tabla4[[#This Row],[NIT]]</f>
        <v>14061806590013</v>
      </c>
      <c r="D4194">
        <f t="shared" si="151"/>
        <v>14</v>
      </c>
      <c r="E4194" t="str">
        <f t="shared" si="152"/>
        <v>NIT</v>
      </c>
    </row>
    <row r="4195" spans="1:5" x14ac:dyDescent="0.25">
      <c r="A4195" t="s">
        <v>7617</v>
      </c>
      <c r="B4195" t="s">
        <v>7618</v>
      </c>
      <c r="C4195" t="str">
        <f>Tabla4[[#This Row],[NIT]]</f>
        <v>94501608780012</v>
      </c>
      <c r="D4195">
        <f t="shared" si="151"/>
        <v>14</v>
      </c>
      <c r="E4195" t="str">
        <f t="shared" si="152"/>
        <v>NIT</v>
      </c>
    </row>
    <row r="4196" spans="1:5" x14ac:dyDescent="0.25">
      <c r="A4196" t="s">
        <v>7619</v>
      </c>
      <c r="B4196" t="s">
        <v>7620</v>
      </c>
      <c r="C4196" t="str">
        <f>Tabla4[[#This Row],[NIT]]</f>
        <v>06141206081010</v>
      </c>
      <c r="D4196">
        <f t="shared" si="151"/>
        <v>14</v>
      </c>
      <c r="E4196" t="str">
        <f t="shared" si="152"/>
        <v>NIT</v>
      </c>
    </row>
    <row r="4197" spans="1:5" x14ac:dyDescent="0.25">
      <c r="A4197" t="s">
        <v>7621</v>
      </c>
      <c r="B4197" t="s">
        <v>7622</v>
      </c>
      <c r="C4197" t="str">
        <f>Tabla4[[#This Row],[NIT]]</f>
        <v>06140603031065</v>
      </c>
      <c r="D4197">
        <f t="shared" si="151"/>
        <v>14</v>
      </c>
      <c r="E4197" t="str">
        <f t="shared" si="152"/>
        <v>NIT</v>
      </c>
    </row>
    <row r="4198" spans="1:5" x14ac:dyDescent="0.25">
      <c r="A4198" t="s">
        <v>7623</v>
      </c>
      <c r="B4198" t="s">
        <v>7624</v>
      </c>
      <c r="C4198" t="str">
        <f>Tabla4[[#This Row],[NIT]]</f>
        <v>06141303091046</v>
      </c>
      <c r="D4198">
        <f t="shared" si="151"/>
        <v>14</v>
      </c>
      <c r="E4198" t="str">
        <f t="shared" si="152"/>
        <v>NIT</v>
      </c>
    </row>
    <row r="4199" spans="1:5" x14ac:dyDescent="0.25">
      <c r="A4199" t="s">
        <v>7625</v>
      </c>
      <c r="B4199" t="s">
        <v>7626</v>
      </c>
      <c r="C4199" t="str">
        <f>Tabla4[[#This Row],[NIT]]</f>
        <v>06140812951023</v>
      </c>
      <c r="D4199">
        <f t="shared" si="151"/>
        <v>14</v>
      </c>
      <c r="E4199" t="str">
        <f t="shared" si="152"/>
        <v>NIT</v>
      </c>
    </row>
    <row r="4200" spans="1:5" x14ac:dyDescent="0.25">
      <c r="A4200" t="s">
        <v>7627</v>
      </c>
      <c r="B4200" t="s">
        <v>7628</v>
      </c>
      <c r="C4200" t="str">
        <f>Tabla4[[#This Row],[NIT]]</f>
        <v>06141803860032</v>
      </c>
      <c r="D4200">
        <f t="shared" si="151"/>
        <v>14</v>
      </c>
      <c r="E4200" t="str">
        <f t="shared" si="152"/>
        <v>NIT</v>
      </c>
    </row>
    <row r="4201" spans="1:5" x14ac:dyDescent="0.25">
      <c r="A4201" t="s">
        <v>7629</v>
      </c>
      <c r="B4201" t="s">
        <v>7630</v>
      </c>
      <c r="C4201" t="str">
        <f>Tabla4[[#This Row],[NIT]]</f>
        <v>07150109711010</v>
      </c>
      <c r="D4201">
        <f t="shared" si="151"/>
        <v>14</v>
      </c>
      <c r="E4201" t="str">
        <f t="shared" si="152"/>
        <v>NIT</v>
      </c>
    </row>
    <row r="4202" spans="1:5" x14ac:dyDescent="0.25">
      <c r="A4202" t="s">
        <v>7631</v>
      </c>
      <c r="B4202" t="s">
        <v>7632</v>
      </c>
      <c r="C4202" t="str">
        <f>Tabla4[[#This Row],[NIT]]</f>
        <v>06140602041016</v>
      </c>
      <c r="D4202">
        <f t="shared" si="151"/>
        <v>14</v>
      </c>
      <c r="E4202" t="str">
        <f t="shared" si="152"/>
        <v>NIT</v>
      </c>
    </row>
    <row r="4203" spans="1:5" x14ac:dyDescent="0.25">
      <c r="A4203" t="s">
        <v>7633</v>
      </c>
      <c r="B4203" t="s">
        <v>7634</v>
      </c>
      <c r="C4203" t="str">
        <f>Tabla4[[#This Row],[NIT]]</f>
        <v>06141912770017</v>
      </c>
      <c r="D4203">
        <f t="shared" si="151"/>
        <v>14</v>
      </c>
      <c r="E4203" t="str">
        <f t="shared" si="152"/>
        <v>NIT</v>
      </c>
    </row>
    <row r="4204" spans="1:5" x14ac:dyDescent="0.25">
      <c r="A4204" t="s">
        <v>7635</v>
      </c>
      <c r="B4204" t="s">
        <v>7636</v>
      </c>
      <c r="C4204" t="str">
        <f>Tabla4[[#This Row],[NIT]]</f>
        <v>06141811041062</v>
      </c>
      <c r="D4204">
        <f t="shared" ref="D4204:D4267" si="153">LEN(C4204)</f>
        <v>14</v>
      </c>
      <c r="E4204" t="str">
        <f t="shared" si="152"/>
        <v>NIT</v>
      </c>
    </row>
    <row r="4205" spans="1:5" x14ac:dyDescent="0.25">
      <c r="A4205" t="s">
        <v>7637</v>
      </c>
      <c r="B4205" t="s">
        <v>7638</v>
      </c>
      <c r="C4205" t="str">
        <f>Tabla4[[#This Row],[NIT]]</f>
        <v>94501412601022</v>
      </c>
      <c r="D4205">
        <f t="shared" si="153"/>
        <v>14</v>
      </c>
      <c r="E4205" t="str">
        <f t="shared" ref="E4205:E4268" si="154">IF(D4205=14,"NIT",IF(D4205=9,"DUI"," "))</f>
        <v>NIT</v>
      </c>
    </row>
    <row r="4206" spans="1:5" x14ac:dyDescent="0.25">
      <c r="A4206" t="s">
        <v>7639</v>
      </c>
      <c r="B4206" t="s">
        <v>7640</v>
      </c>
      <c r="C4206" t="str">
        <f>Tabla4[[#This Row],[NIT]]</f>
        <v>02032401650019</v>
      </c>
      <c r="D4206">
        <f t="shared" si="153"/>
        <v>14</v>
      </c>
      <c r="E4206" t="str">
        <f t="shared" si="154"/>
        <v>NIT</v>
      </c>
    </row>
    <row r="4207" spans="1:5" x14ac:dyDescent="0.25">
      <c r="A4207" t="s">
        <v>7641</v>
      </c>
      <c r="B4207" t="s">
        <v>7642</v>
      </c>
      <c r="C4207" t="str">
        <f>Tabla4[[#This Row],[NIT]]</f>
        <v>06142208951018</v>
      </c>
      <c r="D4207">
        <f t="shared" si="153"/>
        <v>14</v>
      </c>
      <c r="E4207" t="str">
        <f t="shared" si="154"/>
        <v>NIT</v>
      </c>
    </row>
    <row r="4208" spans="1:5" x14ac:dyDescent="0.25">
      <c r="A4208" t="s">
        <v>7643</v>
      </c>
      <c r="B4208" t="s">
        <v>7644</v>
      </c>
      <c r="C4208" t="str">
        <f>Tabla4[[#This Row],[NIT]]</f>
        <v>06140711680026</v>
      </c>
      <c r="D4208">
        <f t="shared" si="153"/>
        <v>14</v>
      </c>
      <c r="E4208" t="str">
        <f t="shared" si="154"/>
        <v>NIT</v>
      </c>
    </row>
    <row r="4209" spans="1:5" x14ac:dyDescent="0.25">
      <c r="A4209" t="s">
        <v>7645</v>
      </c>
      <c r="B4209" t="s">
        <v>7646</v>
      </c>
      <c r="C4209" t="str">
        <f>Tabla4[[#This Row],[NIT]]</f>
        <v>06142501891046</v>
      </c>
      <c r="D4209">
        <f t="shared" si="153"/>
        <v>14</v>
      </c>
      <c r="E4209" t="str">
        <f t="shared" si="154"/>
        <v>NIT</v>
      </c>
    </row>
    <row r="4210" spans="1:5" x14ac:dyDescent="0.25">
      <c r="A4210" t="s">
        <v>7647</v>
      </c>
      <c r="B4210" t="s">
        <v>7648</v>
      </c>
      <c r="C4210" t="str">
        <f>Tabla4[[#This Row],[NIT]]</f>
        <v>06140312901020</v>
      </c>
      <c r="D4210">
        <f t="shared" si="153"/>
        <v>14</v>
      </c>
      <c r="E4210" t="str">
        <f t="shared" si="154"/>
        <v>NIT</v>
      </c>
    </row>
    <row r="4211" spans="1:5" x14ac:dyDescent="0.25">
      <c r="A4211" t="s">
        <v>7649</v>
      </c>
      <c r="B4211" t="s">
        <v>7650</v>
      </c>
      <c r="C4211" t="str">
        <f>Tabla4[[#This Row],[NIT]]</f>
        <v>06140507001058</v>
      </c>
      <c r="D4211">
        <f t="shared" si="153"/>
        <v>14</v>
      </c>
      <c r="E4211" t="str">
        <f t="shared" si="154"/>
        <v>NIT</v>
      </c>
    </row>
    <row r="4212" spans="1:5" x14ac:dyDescent="0.25">
      <c r="A4212" t="s">
        <v>7651</v>
      </c>
      <c r="B4212" t="s">
        <v>7652</v>
      </c>
      <c r="C4212" t="str">
        <f>Tabla4[[#This Row],[NIT]]</f>
        <v>06142206921014</v>
      </c>
      <c r="D4212">
        <f t="shared" si="153"/>
        <v>14</v>
      </c>
      <c r="E4212" t="str">
        <f t="shared" si="154"/>
        <v>NIT</v>
      </c>
    </row>
    <row r="4213" spans="1:5" x14ac:dyDescent="0.25">
      <c r="A4213" t="s">
        <v>7653</v>
      </c>
      <c r="B4213" t="s">
        <v>7654</v>
      </c>
      <c r="C4213" t="str">
        <f>Tabla4[[#This Row],[NIT]]</f>
        <v>06141902051010</v>
      </c>
      <c r="D4213">
        <f t="shared" si="153"/>
        <v>14</v>
      </c>
      <c r="E4213" t="str">
        <f t="shared" si="154"/>
        <v>NIT</v>
      </c>
    </row>
    <row r="4214" spans="1:5" x14ac:dyDescent="0.25">
      <c r="A4214" t="s">
        <v>7655</v>
      </c>
      <c r="B4214" t="s">
        <v>7656</v>
      </c>
      <c r="C4214" t="str">
        <f>Tabla4[[#This Row],[NIT]]</f>
        <v>06141802051039</v>
      </c>
      <c r="D4214">
        <f t="shared" si="153"/>
        <v>14</v>
      </c>
      <c r="E4214" t="str">
        <f t="shared" si="154"/>
        <v>NIT</v>
      </c>
    </row>
    <row r="4215" spans="1:5" x14ac:dyDescent="0.25">
      <c r="A4215" t="s">
        <v>7657</v>
      </c>
      <c r="B4215" t="s">
        <v>7658</v>
      </c>
      <c r="C4215" t="str">
        <f>Tabla4[[#This Row],[NIT]]</f>
        <v>06140108191030</v>
      </c>
      <c r="D4215">
        <f t="shared" si="153"/>
        <v>14</v>
      </c>
      <c r="E4215" t="str">
        <f t="shared" si="154"/>
        <v>NIT</v>
      </c>
    </row>
    <row r="4216" spans="1:5" x14ac:dyDescent="0.25">
      <c r="A4216" t="s">
        <v>7659</v>
      </c>
      <c r="B4216" t="s">
        <v>7660</v>
      </c>
      <c r="C4216" t="str">
        <f>Tabla4[[#This Row],[NIT]]</f>
        <v>06140112771067</v>
      </c>
      <c r="D4216">
        <f t="shared" si="153"/>
        <v>14</v>
      </c>
      <c r="E4216" t="str">
        <f t="shared" si="154"/>
        <v>NIT</v>
      </c>
    </row>
    <row r="4217" spans="1:5" x14ac:dyDescent="0.25">
      <c r="A4217" t="s">
        <v>4259</v>
      </c>
      <c r="B4217" t="s">
        <v>7661</v>
      </c>
      <c r="C4217" t="str">
        <f>Tabla4[[#This Row],[NIT]]</f>
        <v>06141904850019</v>
      </c>
      <c r="D4217">
        <f t="shared" si="153"/>
        <v>14</v>
      </c>
      <c r="E4217" t="str">
        <f t="shared" si="154"/>
        <v>NIT</v>
      </c>
    </row>
    <row r="4218" spans="1:5" x14ac:dyDescent="0.25">
      <c r="A4218" t="s">
        <v>7662</v>
      </c>
      <c r="B4218" t="s">
        <v>7663</v>
      </c>
      <c r="C4218" t="str">
        <f>Tabla4[[#This Row],[NIT]]</f>
        <v>06140903201124</v>
      </c>
      <c r="D4218">
        <f t="shared" si="153"/>
        <v>14</v>
      </c>
      <c r="E4218" t="str">
        <f t="shared" si="154"/>
        <v>NIT</v>
      </c>
    </row>
    <row r="4219" spans="1:5" x14ac:dyDescent="0.25">
      <c r="A4219" s="14" t="s">
        <v>7664</v>
      </c>
      <c r="B4219" t="s">
        <v>7665</v>
      </c>
      <c r="C4219" t="str">
        <f>Tabla4[[#This Row],[NIT]]</f>
        <v>06143007891048</v>
      </c>
      <c r="D4219">
        <f t="shared" si="153"/>
        <v>14</v>
      </c>
      <c r="E4219" t="str">
        <f t="shared" si="154"/>
        <v>NIT</v>
      </c>
    </row>
    <row r="4220" spans="1:5" x14ac:dyDescent="0.25">
      <c r="A4220" t="s">
        <v>7666</v>
      </c>
      <c r="B4220" t="s">
        <v>7667</v>
      </c>
      <c r="C4220" t="str">
        <f>Tabla4[[#This Row],[NIT]]</f>
        <v>06142401051040</v>
      </c>
      <c r="D4220">
        <f t="shared" si="153"/>
        <v>14</v>
      </c>
      <c r="E4220" t="str">
        <f t="shared" si="154"/>
        <v>NIT</v>
      </c>
    </row>
    <row r="4221" spans="1:5" x14ac:dyDescent="0.25">
      <c r="A4221" t="s">
        <v>7668</v>
      </c>
      <c r="B4221" t="s">
        <v>7669</v>
      </c>
      <c r="C4221" t="str">
        <f>Tabla4[[#This Row],[NIT]]</f>
        <v>06141106941240</v>
      </c>
      <c r="D4221">
        <f t="shared" si="153"/>
        <v>14</v>
      </c>
      <c r="E4221" t="str">
        <f t="shared" si="154"/>
        <v>NIT</v>
      </c>
    </row>
    <row r="4222" spans="1:5" x14ac:dyDescent="0.25">
      <c r="A4222" t="s">
        <v>7670</v>
      </c>
      <c r="B4222" t="s">
        <v>7671</v>
      </c>
      <c r="C4222" t="str">
        <f>Tabla4[[#This Row],[NIT]]</f>
        <v>06142407131054</v>
      </c>
      <c r="D4222">
        <f t="shared" si="153"/>
        <v>14</v>
      </c>
      <c r="E4222" t="str">
        <f t="shared" si="154"/>
        <v>NIT</v>
      </c>
    </row>
    <row r="4223" spans="1:5" x14ac:dyDescent="0.25">
      <c r="A4223" t="s">
        <v>2027</v>
      </c>
      <c r="B4223" t="s">
        <v>7672</v>
      </c>
      <c r="C4223" t="str">
        <f>Tabla4[[#This Row],[NIT]]</f>
        <v>06142102971044</v>
      </c>
      <c r="D4223">
        <f t="shared" si="153"/>
        <v>14</v>
      </c>
      <c r="E4223" t="str">
        <f t="shared" si="154"/>
        <v>NIT</v>
      </c>
    </row>
    <row r="4224" spans="1:5" x14ac:dyDescent="0.25">
      <c r="A4224" t="s">
        <v>1308</v>
      </c>
      <c r="B4224" t="s">
        <v>1190</v>
      </c>
      <c r="C4224" t="str">
        <f>Tabla4[[#This Row],[NIT]]</f>
        <v>05113001661024</v>
      </c>
      <c r="D4224">
        <f t="shared" si="153"/>
        <v>14</v>
      </c>
      <c r="E4224" t="str">
        <f t="shared" si="154"/>
        <v>NIT</v>
      </c>
    </row>
    <row r="4225" spans="1:5" x14ac:dyDescent="0.25">
      <c r="A4225" t="s">
        <v>7707</v>
      </c>
      <c r="B4225" t="s">
        <v>7708</v>
      </c>
      <c r="C4225" t="str">
        <f>Tabla4[[#This Row],[NIT]]</f>
        <v>06140409071072</v>
      </c>
      <c r="D4225">
        <f t="shared" si="153"/>
        <v>14</v>
      </c>
      <c r="E4225" t="str">
        <f t="shared" si="154"/>
        <v>NIT</v>
      </c>
    </row>
    <row r="4226" spans="1:5" x14ac:dyDescent="0.25">
      <c r="A4226" t="s">
        <v>7709</v>
      </c>
      <c r="B4226" t="s">
        <v>7710</v>
      </c>
      <c r="C4226" t="str">
        <f>Tabla4[[#This Row],[NIT]]</f>
        <v>12170505681051</v>
      </c>
      <c r="D4226">
        <f t="shared" si="153"/>
        <v>14</v>
      </c>
      <c r="E4226" t="str">
        <f t="shared" si="154"/>
        <v>NIT</v>
      </c>
    </row>
    <row r="4227" spans="1:5" x14ac:dyDescent="0.25">
      <c r="A4227" t="s">
        <v>7711</v>
      </c>
      <c r="B4227" t="s">
        <v>7712</v>
      </c>
      <c r="C4227" t="str">
        <f>Tabla4[[#This Row],[NIT]]</f>
        <v>02040305560017</v>
      </c>
      <c r="D4227">
        <f t="shared" si="153"/>
        <v>14</v>
      </c>
      <c r="E4227" t="str">
        <f t="shared" si="154"/>
        <v>NIT</v>
      </c>
    </row>
    <row r="4228" spans="1:5" x14ac:dyDescent="0.25">
      <c r="A4228" t="s">
        <v>7720</v>
      </c>
      <c r="B4228" t="s">
        <v>7721</v>
      </c>
      <c r="C4228" t="str">
        <f>Tabla4[[#This Row],[NIT]]</f>
        <v>06142412881045</v>
      </c>
      <c r="D4228">
        <f t="shared" si="153"/>
        <v>14</v>
      </c>
      <c r="E4228" t="str">
        <f t="shared" si="154"/>
        <v>NIT</v>
      </c>
    </row>
    <row r="4229" spans="1:5" x14ac:dyDescent="0.25">
      <c r="A4229" t="s">
        <v>7722</v>
      </c>
      <c r="B4229" t="s">
        <v>7723</v>
      </c>
      <c r="C4229" t="str">
        <f>Tabla4[[#This Row],[NIT]]</f>
        <v>02102610171022</v>
      </c>
      <c r="D4229">
        <f t="shared" si="153"/>
        <v>14</v>
      </c>
      <c r="E4229" t="str">
        <f t="shared" si="154"/>
        <v>NIT</v>
      </c>
    </row>
    <row r="4230" spans="1:5" x14ac:dyDescent="0.25">
      <c r="A4230" t="s">
        <v>7724</v>
      </c>
      <c r="B4230" t="s">
        <v>7725</v>
      </c>
      <c r="C4230" t="str">
        <f>Tabla4[[#This Row],[NIT]]</f>
        <v>02101107171019</v>
      </c>
      <c r="D4230">
        <f t="shared" si="153"/>
        <v>14</v>
      </c>
      <c r="E4230" t="str">
        <f t="shared" si="154"/>
        <v>NIT</v>
      </c>
    </row>
    <row r="4231" spans="1:5" x14ac:dyDescent="0.25">
      <c r="A4231" t="s">
        <v>7726</v>
      </c>
      <c r="B4231" t="s">
        <v>7727</v>
      </c>
      <c r="C4231" t="str">
        <f>Tabla4[[#This Row],[NIT]]</f>
        <v>12151904761013</v>
      </c>
      <c r="D4231">
        <f t="shared" si="153"/>
        <v>14</v>
      </c>
      <c r="E4231" t="str">
        <f t="shared" si="154"/>
        <v>NIT</v>
      </c>
    </row>
    <row r="4232" spans="1:5" x14ac:dyDescent="0.25">
      <c r="A4232" s="1" t="s">
        <v>7728</v>
      </c>
      <c r="B4232" t="s">
        <v>7729</v>
      </c>
      <c r="C4232" t="str">
        <f>Tabla4[[#This Row],[NIT]]</f>
        <v>11161001530014</v>
      </c>
      <c r="D4232">
        <f t="shared" si="153"/>
        <v>14</v>
      </c>
      <c r="E4232" t="str">
        <f t="shared" si="154"/>
        <v>NIT</v>
      </c>
    </row>
    <row r="4233" spans="1:5" x14ac:dyDescent="0.25">
      <c r="A4233" s="1" t="s">
        <v>7730</v>
      </c>
      <c r="B4233" t="s">
        <v>7731</v>
      </c>
      <c r="C4233" t="str">
        <f>Tabla4[[#This Row],[NIT]]</f>
        <v>06141206041018</v>
      </c>
      <c r="D4233">
        <f t="shared" si="153"/>
        <v>14</v>
      </c>
      <c r="E4233" t="str">
        <f t="shared" si="154"/>
        <v>NIT</v>
      </c>
    </row>
    <row r="4234" spans="1:5" x14ac:dyDescent="0.25">
      <c r="A4234" s="1" t="s">
        <v>7732</v>
      </c>
      <c r="B4234" t="s">
        <v>7733</v>
      </c>
      <c r="C4234" t="str">
        <f>Tabla4[[#This Row],[NIT]]</f>
        <v>06141209021042</v>
      </c>
      <c r="D4234">
        <f t="shared" si="153"/>
        <v>14</v>
      </c>
      <c r="E4234" t="str">
        <f t="shared" si="154"/>
        <v>NIT</v>
      </c>
    </row>
    <row r="4235" spans="1:5" x14ac:dyDescent="0.25">
      <c r="A4235" s="1" t="s">
        <v>7790</v>
      </c>
      <c r="B4235" t="s">
        <v>7791</v>
      </c>
      <c r="C4235" t="str">
        <f>Tabla4[[#This Row],[NIT]]</f>
        <v>11100209671014</v>
      </c>
      <c r="D4235">
        <f t="shared" si="153"/>
        <v>14</v>
      </c>
      <c r="E4235" t="str">
        <f t="shared" si="154"/>
        <v>NIT</v>
      </c>
    </row>
    <row r="4236" spans="1:5" x14ac:dyDescent="0.25">
      <c r="A4236" s="1" t="s">
        <v>7808</v>
      </c>
      <c r="B4236" t="s">
        <v>7809</v>
      </c>
      <c r="C4236" t="str">
        <f>Tabla4[[#This Row],[NIT]]</f>
        <v>06140607660079</v>
      </c>
      <c r="D4236">
        <f t="shared" si="153"/>
        <v>14</v>
      </c>
      <c r="E4236" t="str">
        <f t="shared" si="154"/>
        <v>NIT</v>
      </c>
    </row>
    <row r="4237" spans="1:5" x14ac:dyDescent="0.25">
      <c r="A4237" s="1" t="s">
        <v>7810</v>
      </c>
      <c r="B4237" t="s">
        <v>7811</v>
      </c>
      <c r="C4237" t="str">
        <f>Tabla4[[#This Row],[NIT]]</f>
        <v>06141208131022</v>
      </c>
      <c r="D4237">
        <f t="shared" si="153"/>
        <v>14</v>
      </c>
      <c r="E4237" t="str">
        <f t="shared" si="154"/>
        <v>NIT</v>
      </c>
    </row>
    <row r="4238" spans="1:5" x14ac:dyDescent="0.25">
      <c r="A4238" s="1" t="s">
        <v>7812</v>
      </c>
      <c r="B4238" t="s">
        <v>7813</v>
      </c>
      <c r="C4238" t="str">
        <f>Tabla4[[#This Row],[NIT]]</f>
        <v>06141208141028</v>
      </c>
      <c r="D4238">
        <f t="shared" si="153"/>
        <v>14</v>
      </c>
      <c r="E4238" t="str">
        <f t="shared" si="154"/>
        <v>NIT</v>
      </c>
    </row>
    <row r="4239" spans="1:5" x14ac:dyDescent="0.25">
      <c r="A4239" s="14" t="s">
        <v>7892</v>
      </c>
      <c r="B4239" t="s">
        <v>7893</v>
      </c>
      <c r="C4239" t="str">
        <f>Tabla4[[#This Row],[NIT]]</f>
        <v>06141101181086</v>
      </c>
      <c r="D4239">
        <f t="shared" si="153"/>
        <v>14</v>
      </c>
      <c r="E4239" t="str">
        <f t="shared" si="154"/>
        <v>NIT</v>
      </c>
    </row>
    <row r="4240" spans="1:5" x14ac:dyDescent="0.25">
      <c r="A4240" s="14" t="s">
        <v>7894</v>
      </c>
      <c r="B4240" t="s">
        <v>7895</v>
      </c>
      <c r="C4240" t="str">
        <f>Tabla4[[#This Row],[NIT]]</f>
        <v>14081402711011</v>
      </c>
      <c r="D4240">
        <f t="shared" si="153"/>
        <v>14</v>
      </c>
      <c r="E4240" t="str">
        <f t="shared" si="154"/>
        <v>NIT</v>
      </c>
    </row>
    <row r="4241" spans="1:5" x14ac:dyDescent="0.25">
      <c r="A4241" s="14" t="s">
        <v>7896</v>
      </c>
      <c r="B4241" t="s">
        <v>7897</v>
      </c>
      <c r="C4241" t="str">
        <f>Tabla4[[#This Row],[NIT]]</f>
        <v>06140602141037</v>
      </c>
      <c r="D4241">
        <f t="shared" si="153"/>
        <v>14</v>
      </c>
      <c r="E4241" t="str">
        <f t="shared" si="154"/>
        <v>NIT</v>
      </c>
    </row>
    <row r="4242" spans="1:5" x14ac:dyDescent="0.25">
      <c r="A4242" s="15" t="s">
        <v>7935</v>
      </c>
      <c r="B4242" t="s">
        <v>7936</v>
      </c>
      <c r="C4242" t="str">
        <f>Tabla4[[#This Row],[NIT]]</f>
        <v>202103442125</v>
      </c>
      <c r="D4242">
        <f t="shared" si="153"/>
        <v>12</v>
      </c>
      <c r="E4242" t="str">
        <f t="shared" si="154"/>
        <v xml:space="preserve"> </v>
      </c>
    </row>
    <row r="4243" spans="1:5" x14ac:dyDescent="0.25">
      <c r="A4243" s="14" t="s">
        <v>7866</v>
      </c>
      <c r="B4243" t="s">
        <v>7867</v>
      </c>
      <c r="C4243" t="str">
        <f>Tabla4[[#This Row],[NIT]]</f>
        <v>06140810151020</v>
      </c>
      <c r="D4243">
        <f t="shared" si="153"/>
        <v>14</v>
      </c>
      <c r="E4243" t="str">
        <f t="shared" si="154"/>
        <v>NIT</v>
      </c>
    </row>
    <row r="4244" spans="1:5" x14ac:dyDescent="0.25">
      <c r="A4244" s="14" t="s">
        <v>7938</v>
      </c>
      <c r="B4244" t="s">
        <v>7939</v>
      </c>
      <c r="C4244" t="str">
        <f>Tabla4[[#This Row],[NIT]]</f>
        <v>06141012141020</v>
      </c>
      <c r="D4244">
        <f t="shared" si="153"/>
        <v>14</v>
      </c>
      <c r="E4244" t="str">
        <f t="shared" si="154"/>
        <v>NIT</v>
      </c>
    </row>
    <row r="4245" spans="1:5" x14ac:dyDescent="0.25">
      <c r="A4245" s="1" t="s">
        <v>7972</v>
      </c>
      <c r="B4245" t="s">
        <v>7973</v>
      </c>
      <c r="C4245" t="str">
        <f>Tabla4[[#This Row],[NIT]]</f>
        <v>06142504761135</v>
      </c>
      <c r="D4245">
        <f t="shared" si="153"/>
        <v>14</v>
      </c>
      <c r="E4245" t="str">
        <f t="shared" si="154"/>
        <v>NIT</v>
      </c>
    </row>
    <row r="4246" spans="1:5" x14ac:dyDescent="0.25">
      <c r="A4246" s="1" t="s">
        <v>7974</v>
      </c>
      <c r="B4246" t="s">
        <v>7975</v>
      </c>
      <c r="C4246" t="str">
        <f>Tabla4[[#This Row],[NIT]]</f>
        <v>12170509861046</v>
      </c>
      <c r="D4246">
        <f t="shared" si="153"/>
        <v>14</v>
      </c>
      <c r="E4246" t="str">
        <f t="shared" si="154"/>
        <v>NIT</v>
      </c>
    </row>
    <row r="4247" spans="1:5" x14ac:dyDescent="0.25">
      <c r="A4247" s="1" t="s">
        <v>7976</v>
      </c>
      <c r="B4247" t="s">
        <v>7977</v>
      </c>
      <c r="C4247" t="str">
        <f>Tabla4[[#This Row],[NIT]]</f>
        <v>06142805911302</v>
      </c>
      <c r="D4247">
        <f t="shared" si="153"/>
        <v>14</v>
      </c>
      <c r="E4247" t="str">
        <f t="shared" si="154"/>
        <v>NIT</v>
      </c>
    </row>
    <row r="4248" spans="1:5" x14ac:dyDescent="0.25">
      <c r="A4248" s="1" t="s">
        <v>7978</v>
      </c>
      <c r="B4248" t="s">
        <v>7979</v>
      </c>
      <c r="C4248" t="str">
        <f>Tabla4[[#This Row],[NIT]]</f>
        <v>09061808921016</v>
      </c>
      <c r="D4248">
        <f t="shared" si="153"/>
        <v>14</v>
      </c>
      <c r="E4248" t="str">
        <f t="shared" si="154"/>
        <v>NIT</v>
      </c>
    </row>
    <row r="4249" spans="1:5" x14ac:dyDescent="0.25">
      <c r="A4249" s="1" t="s">
        <v>7980</v>
      </c>
      <c r="B4249" t="s">
        <v>7983</v>
      </c>
      <c r="C4249" t="str">
        <f>Tabla4[[#This Row],[NIT]]</f>
        <v>06140107211045</v>
      </c>
      <c r="D4249">
        <f t="shared" si="153"/>
        <v>14</v>
      </c>
      <c r="E4249" t="str">
        <f t="shared" si="154"/>
        <v>NIT</v>
      </c>
    </row>
    <row r="4250" spans="1:5" x14ac:dyDescent="0.25">
      <c r="A4250" s="1" t="s">
        <v>7984</v>
      </c>
      <c r="B4250" t="s">
        <v>7985</v>
      </c>
      <c r="C4250" t="str">
        <f>Tabla4[[#This Row],[NIT]]</f>
        <v>12171912191014</v>
      </c>
      <c r="D4250">
        <f t="shared" si="153"/>
        <v>14</v>
      </c>
      <c r="E4250" t="str">
        <f t="shared" si="154"/>
        <v>NIT</v>
      </c>
    </row>
    <row r="4251" spans="1:5" x14ac:dyDescent="0.25">
      <c r="A4251" s="1" t="s">
        <v>7986</v>
      </c>
      <c r="B4251" t="s">
        <v>7987</v>
      </c>
      <c r="C4251" t="str">
        <f>Tabla4[[#This Row],[NIT]]</f>
        <v>14051503791010</v>
      </c>
      <c r="D4251">
        <f t="shared" si="153"/>
        <v>14</v>
      </c>
      <c r="E4251" t="str">
        <f t="shared" si="154"/>
        <v>NIT</v>
      </c>
    </row>
    <row r="4252" spans="1:5" x14ac:dyDescent="0.25">
      <c r="A4252" s="1" t="s">
        <v>7988</v>
      </c>
      <c r="B4252" t="s">
        <v>7989</v>
      </c>
      <c r="C4252" t="str">
        <f>Tabla4[[#This Row],[NIT]]</f>
        <v>03080101791011</v>
      </c>
      <c r="D4252">
        <f t="shared" si="153"/>
        <v>14</v>
      </c>
      <c r="E4252" t="str">
        <f t="shared" si="154"/>
        <v>NIT</v>
      </c>
    </row>
    <row r="4253" spans="1:5" x14ac:dyDescent="0.25">
      <c r="A4253" s="1" t="s">
        <v>7990</v>
      </c>
      <c r="B4253" t="s">
        <v>7991</v>
      </c>
      <c r="C4253" t="str">
        <f>Tabla4[[#This Row],[NIT]]</f>
        <v>06141301711128</v>
      </c>
      <c r="D4253">
        <f t="shared" si="153"/>
        <v>14</v>
      </c>
      <c r="E4253" t="str">
        <f t="shared" si="154"/>
        <v>NIT</v>
      </c>
    </row>
    <row r="4254" spans="1:5" x14ac:dyDescent="0.25">
      <c r="A4254" s="1" t="s">
        <v>7992</v>
      </c>
      <c r="B4254" t="s">
        <v>7993</v>
      </c>
      <c r="C4254" t="str">
        <f>Tabla4[[#This Row],[NIT]]</f>
        <v>08212409891019</v>
      </c>
      <c r="D4254">
        <f t="shared" si="153"/>
        <v>14</v>
      </c>
      <c r="E4254" t="str">
        <f t="shared" si="154"/>
        <v>NIT</v>
      </c>
    </row>
    <row r="4255" spans="1:5" x14ac:dyDescent="0.25">
      <c r="A4255" s="1" t="s">
        <v>7994</v>
      </c>
      <c r="B4255" t="s">
        <v>7995</v>
      </c>
      <c r="C4255" t="str">
        <f>Tabla4[[#This Row],[NIT]]</f>
        <v>06141908921172</v>
      </c>
      <c r="D4255">
        <f t="shared" si="153"/>
        <v>14</v>
      </c>
      <c r="E4255" t="str">
        <f t="shared" si="154"/>
        <v>NIT</v>
      </c>
    </row>
    <row r="4256" spans="1:5" x14ac:dyDescent="0.25">
      <c r="A4256" s="1" t="s">
        <v>7996</v>
      </c>
      <c r="B4256" t="s">
        <v>7997</v>
      </c>
      <c r="C4256" t="str">
        <f>Tabla4[[#This Row],[NIT]]</f>
        <v>07152711701010</v>
      </c>
      <c r="D4256">
        <f t="shared" si="153"/>
        <v>14</v>
      </c>
      <c r="E4256" t="str">
        <f t="shared" si="154"/>
        <v>NIT</v>
      </c>
    </row>
    <row r="4257" spans="1:5" x14ac:dyDescent="0.25">
      <c r="A4257" s="1" t="s">
        <v>7998</v>
      </c>
      <c r="B4257" t="s">
        <v>7999</v>
      </c>
      <c r="C4257" t="str">
        <f>Tabla4[[#This Row],[NIT]]</f>
        <v>06140711841227</v>
      </c>
      <c r="D4257">
        <f t="shared" si="153"/>
        <v>14</v>
      </c>
      <c r="E4257" t="str">
        <f t="shared" si="154"/>
        <v>NIT</v>
      </c>
    </row>
    <row r="4258" spans="1:5" x14ac:dyDescent="0.25">
      <c r="A4258" s="1" t="s">
        <v>8000</v>
      </c>
      <c r="B4258" t="s">
        <v>8001</v>
      </c>
      <c r="C4258" t="str">
        <f>Tabla4[[#This Row],[NIT]]</f>
        <v>06141207811038</v>
      </c>
      <c r="D4258">
        <f t="shared" si="153"/>
        <v>14</v>
      </c>
      <c r="E4258" t="str">
        <f t="shared" si="154"/>
        <v>NIT</v>
      </c>
    </row>
    <row r="4259" spans="1:5" x14ac:dyDescent="0.25">
      <c r="A4259" s="1" t="s">
        <v>8002</v>
      </c>
      <c r="B4259" t="s">
        <v>8003</v>
      </c>
      <c r="C4259" t="str">
        <f>Tabla4[[#This Row],[NIT]]</f>
        <v>11091010861010</v>
      </c>
      <c r="D4259">
        <f t="shared" si="153"/>
        <v>14</v>
      </c>
      <c r="E4259" t="str">
        <f t="shared" si="154"/>
        <v>NIT</v>
      </c>
    </row>
    <row r="4260" spans="1:5" x14ac:dyDescent="0.25">
      <c r="A4260" s="1" t="s">
        <v>8004</v>
      </c>
      <c r="B4260" t="s">
        <v>8005</v>
      </c>
      <c r="C4260" t="str">
        <f>Tabla4[[#This Row],[NIT]]</f>
        <v>06142909821224</v>
      </c>
      <c r="D4260">
        <f t="shared" si="153"/>
        <v>14</v>
      </c>
      <c r="E4260" t="str">
        <f t="shared" si="154"/>
        <v>NIT</v>
      </c>
    </row>
    <row r="4261" spans="1:5" x14ac:dyDescent="0.25">
      <c r="A4261" s="1" t="s">
        <v>8006</v>
      </c>
      <c r="B4261" t="s">
        <v>8007</v>
      </c>
      <c r="C4261" t="str">
        <f>Tabla4[[#This Row],[NIT]]</f>
        <v>08140411550014</v>
      </c>
      <c r="D4261">
        <f t="shared" si="153"/>
        <v>14</v>
      </c>
      <c r="E4261" t="str">
        <f t="shared" si="154"/>
        <v>NIT</v>
      </c>
    </row>
    <row r="4262" spans="1:5" x14ac:dyDescent="0.25">
      <c r="A4262" s="1" t="s">
        <v>8008</v>
      </c>
      <c r="B4262" t="s">
        <v>8009</v>
      </c>
      <c r="C4262" t="str">
        <f>Tabla4[[#This Row],[NIT]]</f>
        <v>06140912121010</v>
      </c>
      <c r="D4262">
        <f t="shared" si="153"/>
        <v>14</v>
      </c>
      <c r="E4262" t="str">
        <f t="shared" si="154"/>
        <v>NIT</v>
      </c>
    </row>
    <row r="4263" spans="1:5" x14ac:dyDescent="0.25">
      <c r="A4263" s="1" t="s">
        <v>8012</v>
      </c>
      <c r="B4263" t="s">
        <v>8013</v>
      </c>
      <c r="C4263" t="str">
        <f>Tabla4[[#This Row],[NIT]]</f>
        <v>06170604781021</v>
      </c>
      <c r="D4263">
        <f t="shared" si="153"/>
        <v>14</v>
      </c>
      <c r="E4263" t="str">
        <f t="shared" si="154"/>
        <v>NIT</v>
      </c>
    </row>
    <row r="4264" spans="1:5" x14ac:dyDescent="0.25">
      <c r="A4264" s="1" t="s">
        <v>8014</v>
      </c>
      <c r="B4264" t="s">
        <v>8015</v>
      </c>
      <c r="C4264" t="str">
        <f>Tabla4[[#This Row],[NIT]]</f>
        <v>12051801691012</v>
      </c>
      <c r="D4264">
        <f t="shared" si="153"/>
        <v>14</v>
      </c>
      <c r="E4264" t="str">
        <f t="shared" si="154"/>
        <v>NIT</v>
      </c>
    </row>
    <row r="4265" spans="1:5" x14ac:dyDescent="0.25">
      <c r="A4265" s="1" t="s">
        <v>8016</v>
      </c>
      <c r="B4265" t="s">
        <v>8017</v>
      </c>
      <c r="C4265" t="str">
        <f>Tabla4[[#This Row],[NIT]]</f>
        <v>03062106621019</v>
      </c>
      <c r="D4265">
        <f t="shared" si="153"/>
        <v>14</v>
      </c>
      <c r="E4265" t="str">
        <f t="shared" si="154"/>
        <v>NIT</v>
      </c>
    </row>
    <row r="4266" spans="1:5" x14ac:dyDescent="0.25">
      <c r="A4266" s="1" t="s">
        <v>8018</v>
      </c>
      <c r="B4266" t="s">
        <v>8019</v>
      </c>
      <c r="C4266" t="str">
        <f>Tabla4[[#This Row],[NIT]]</f>
        <v>11231207211013</v>
      </c>
      <c r="D4266">
        <f t="shared" si="153"/>
        <v>14</v>
      </c>
      <c r="E4266" t="str">
        <f t="shared" si="154"/>
        <v>NIT</v>
      </c>
    </row>
    <row r="4267" spans="1:5" x14ac:dyDescent="0.25">
      <c r="A4267" s="1" t="s">
        <v>8020</v>
      </c>
      <c r="B4267" t="s">
        <v>8021</v>
      </c>
      <c r="C4267" t="str">
        <f>Tabla4[[#This Row],[NIT]]</f>
        <v>11091810781030</v>
      </c>
      <c r="D4267">
        <f t="shared" si="153"/>
        <v>14</v>
      </c>
      <c r="E4267" t="str">
        <f t="shared" si="154"/>
        <v>NIT</v>
      </c>
    </row>
    <row r="4268" spans="1:5" x14ac:dyDescent="0.25">
      <c r="A4268" s="1" t="s">
        <v>8022</v>
      </c>
      <c r="B4268" t="s">
        <v>811</v>
      </c>
      <c r="C4268" t="str">
        <f>Tabla4[[#This Row],[NIT]]</f>
        <v>14162505721023</v>
      </c>
      <c r="D4268">
        <f t="shared" ref="D4268:D4331" si="155">LEN(C4268)</f>
        <v>14</v>
      </c>
      <c r="E4268" t="str">
        <f t="shared" si="154"/>
        <v>NIT</v>
      </c>
    </row>
    <row r="4269" spans="1:5" x14ac:dyDescent="0.25">
      <c r="A4269" s="1" t="s">
        <v>8023</v>
      </c>
      <c r="B4269" t="s">
        <v>8024</v>
      </c>
      <c r="C4269" t="str">
        <f>Tabla4[[#This Row],[NIT]]</f>
        <v>12160108841020</v>
      </c>
      <c r="D4269">
        <f t="shared" si="155"/>
        <v>14</v>
      </c>
      <c r="E4269" t="str">
        <f t="shared" ref="E4269:E4332" si="156">IF(D4269=14,"NIT",IF(D4269=9,"DUI"," "))</f>
        <v>NIT</v>
      </c>
    </row>
    <row r="4270" spans="1:5" x14ac:dyDescent="0.25">
      <c r="A4270" s="1" t="s">
        <v>8025</v>
      </c>
      <c r="B4270" t="s">
        <v>8026</v>
      </c>
      <c r="C4270" t="str">
        <f>Tabla4[[#This Row],[NIT]]</f>
        <v>06140405801211</v>
      </c>
      <c r="D4270">
        <f t="shared" si="155"/>
        <v>14</v>
      </c>
      <c r="E4270" t="str">
        <f t="shared" si="156"/>
        <v>NIT</v>
      </c>
    </row>
    <row r="4271" spans="1:5" x14ac:dyDescent="0.25">
      <c r="A4271" s="1" t="s">
        <v>8027</v>
      </c>
      <c r="B4271" t="s">
        <v>8028</v>
      </c>
      <c r="C4271" t="str">
        <f>Tabla4[[#This Row],[NIT]]</f>
        <v>02100302831051</v>
      </c>
      <c r="D4271">
        <f t="shared" si="155"/>
        <v>14</v>
      </c>
      <c r="E4271" t="str">
        <f t="shared" si="156"/>
        <v>NIT</v>
      </c>
    </row>
    <row r="4272" spans="1:5" x14ac:dyDescent="0.25">
      <c r="A4272" s="1" t="s">
        <v>8029</v>
      </c>
      <c r="B4272" t="s">
        <v>8030</v>
      </c>
      <c r="C4272" t="str">
        <f>Tabla4[[#This Row],[NIT]]</f>
        <v>06140411201030</v>
      </c>
      <c r="D4272">
        <f t="shared" si="155"/>
        <v>14</v>
      </c>
      <c r="E4272" t="str">
        <f t="shared" si="156"/>
        <v>NIT</v>
      </c>
    </row>
    <row r="4273" spans="1:5" x14ac:dyDescent="0.25">
      <c r="A4273" s="1" t="s">
        <v>8031</v>
      </c>
      <c r="B4273" t="s">
        <v>8032</v>
      </c>
      <c r="C4273" t="str">
        <f>Tabla4[[#This Row],[NIT]]</f>
        <v>06141906211070</v>
      </c>
      <c r="D4273">
        <f t="shared" si="155"/>
        <v>14</v>
      </c>
      <c r="E4273" t="str">
        <f t="shared" si="156"/>
        <v>NIT</v>
      </c>
    </row>
    <row r="4274" spans="1:5" x14ac:dyDescent="0.25">
      <c r="A4274" s="1" t="s">
        <v>8033</v>
      </c>
      <c r="B4274" t="s">
        <v>8034</v>
      </c>
      <c r="C4274" t="str">
        <f>Tabla4[[#This Row],[NIT]]</f>
        <v>06140312781229</v>
      </c>
      <c r="D4274">
        <f t="shared" si="155"/>
        <v>14</v>
      </c>
      <c r="E4274" t="str">
        <f t="shared" si="156"/>
        <v>NIT</v>
      </c>
    </row>
    <row r="4275" spans="1:5" x14ac:dyDescent="0.25">
      <c r="A4275" s="1" t="s">
        <v>8035</v>
      </c>
      <c r="B4275" t="s">
        <v>8036</v>
      </c>
      <c r="C4275" t="str">
        <f>Tabla4[[#This Row],[NIT]]</f>
        <v>02031005751012</v>
      </c>
      <c r="D4275">
        <f t="shared" si="155"/>
        <v>14</v>
      </c>
      <c r="E4275" t="str">
        <f t="shared" si="156"/>
        <v>NIT</v>
      </c>
    </row>
    <row r="4276" spans="1:5" x14ac:dyDescent="0.25">
      <c r="A4276" s="1" t="s">
        <v>8286</v>
      </c>
      <c r="B4276" t="s">
        <v>8037</v>
      </c>
      <c r="C4276" t="str">
        <f>Tabla4[[#This Row],[NIT]]</f>
        <v>026760987</v>
      </c>
      <c r="D4276">
        <f t="shared" si="155"/>
        <v>9</v>
      </c>
      <c r="E4276" t="str">
        <f t="shared" si="156"/>
        <v>DUI</v>
      </c>
    </row>
    <row r="4277" spans="1:5" x14ac:dyDescent="0.25">
      <c r="A4277" s="1" t="s">
        <v>8038</v>
      </c>
      <c r="B4277" t="s">
        <v>8039</v>
      </c>
      <c r="C4277" t="str">
        <f>Tabla4[[#This Row],[NIT]]</f>
        <v>01010310750017</v>
      </c>
      <c r="D4277">
        <f t="shared" si="155"/>
        <v>14</v>
      </c>
      <c r="E4277" t="str">
        <f t="shared" si="156"/>
        <v>NIT</v>
      </c>
    </row>
    <row r="4278" spans="1:5" x14ac:dyDescent="0.25">
      <c r="A4278" s="1" t="s">
        <v>8040</v>
      </c>
      <c r="B4278" t="s">
        <v>1049</v>
      </c>
      <c r="C4278" t="str">
        <f>Tabla4[[#This Row],[NIT]]</f>
        <v>06141111851160</v>
      </c>
      <c r="D4278">
        <f t="shared" si="155"/>
        <v>14</v>
      </c>
      <c r="E4278" t="str">
        <f t="shared" si="156"/>
        <v>NIT</v>
      </c>
    </row>
    <row r="4279" spans="1:5" x14ac:dyDescent="0.25">
      <c r="A4279" s="1" t="s">
        <v>8041</v>
      </c>
      <c r="B4279" t="s">
        <v>8042</v>
      </c>
      <c r="C4279" t="str">
        <f>Tabla4[[#This Row],[NIT]]</f>
        <v>06140707201043</v>
      </c>
      <c r="D4279">
        <f t="shared" si="155"/>
        <v>14</v>
      </c>
      <c r="E4279" t="str">
        <f t="shared" si="156"/>
        <v>NIT</v>
      </c>
    </row>
    <row r="4280" spans="1:5" x14ac:dyDescent="0.25">
      <c r="A4280" s="1" t="s">
        <v>8046</v>
      </c>
      <c r="B4280" t="s">
        <v>8047</v>
      </c>
      <c r="C4280" t="str">
        <f>Tabla4[[#This Row],[NIT]]</f>
        <v>06141006971037</v>
      </c>
      <c r="D4280">
        <f t="shared" si="155"/>
        <v>14</v>
      </c>
      <c r="E4280" t="str">
        <f t="shared" si="156"/>
        <v>NIT</v>
      </c>
    </row>
    <row r="4281" spans="1:5" x14ac:dyDescent="0.25">
      <c r="A4281" s="1" t="s">
        <v>8052</v>
      </c>
      <c r="B4281" t="s">
        <v>8053</v>
      </c>
      <c r="C4281" t="str">
        <f>Tabla4[[#This Row],[NIT]]</f>
        <v>06141901001027</v>
      </c>
      <c r="D4281">
        <f t="shared" si="155"/>
        <v>14</v>
      </c>
      <c r="E4281" t="str">
        <f t="shared" si="156"/>
        <v>NIT</v>
      </c>
    </row>
    <row r="4282" spans="1:5" x14ac:dyDescent="0.25">
      <c r="A4282" s="1" t="s">
        <v>8054</v>
      </c>
      <c r="B4282" t="s">
        <v>8055</v>
      </c>
      <c r="C4282" t="str">
        <f>Tabla4[[#This Row],[NIT]]</f>
        <v>14082108701012</v>
      </c>
      <c r="D4282">
        <f t="shared" si="155"/>
        <v>14</v>
      </c>
      <c r="E4282" t="str">
        <f t="shared" si="156"/>
        <v>NIT</v>
      </c>
    </row>
    <row r="4283" spans="1:5" x14ac:dyDescent="0.25">
      <c r="A4283" s="1" t="s">
        <v>8056</v>
      </c>
      <c r="B4283" t="s">
        <v>8057</v>
      </c>
      <c r="C4283" t="str">
        <f>Tabla4[[#This Row],[NIT]]</f>
        <v>12192402771013</v>
      </c>
      <c r="D4283">
        <f t="shared" si="155"/>
        <v>14</v>
      </c>
      <c r="E4283" t="str">
        <f t="shared" si="156"/>
        <v>NIT</v>
      </c>
    </row>
    <row r="4284" spans="1:5" x14ac:dyDescent="0.25">
      <c r="A4284" s="1" t="s">
        <v>8058</v>
      </c>
      <c r="B4284" t="s">
        <v>8059</v>
      </c>
      <c r="C4284" t="str">
        <f>Tabla4[[#This Row],[NIT]]</f>
        <v>06141807061059</v>
      </c>
      <c r="D4284">
        <f t="shared" si="155"/>
        <v>14</v>
      </c>
      <c r="E4284" t="str">
        <f t="shared" si="156"/>
        <v>NIT</v>
      </c>
    </row>
    <row r="4285" spans="1:5" x14ac:dyDescent="0.25">
      <c r="A4285" s="1" t="s">
        <v>8060</v>
      </c>
      <c r="B4285" t="s">
        <v>8061</v>
      </c>
      <c r="C4285" t="str">
        <f>Tabla4[[#This Row],[NIT]]</f>
        <v>02022304590012</v>
      </c>
      <c r="D4285">
        <f t="shared" si="155"/>
        <v>14</v>
      </c>
      <c r="E4285" t="str">
        <f t="shared" si="156"/>
        <v>NIT</v>
      </c>
    </row>
    <row r="4286" spans="1:5" x14ac:dyDescent="0.25">
      <c r="A4286" s="15" t="s">
        <v>8074</v>
      </c>
      <c r="B4286" t="s">
        <v>8075</v>
      </c>
      <c r="C4286" t="str">
        <f>Tabla4[[#This Row],[NIT]]</f>
        <v>12031104580015</v>
      </c>
      <c r="D4286">
        <f t="shared" si="155"/>
        <v>14</v>
      </c>
      <c r="E4286" t="str">
        <f t="shared" si="156"/>
        <v>NIT</v>
      </c>
    </row>
    <row r="4287" spans="1:5" x14ac:dyDescent="0.25">
      <c r="A4287" s="15" t="s">
        <v>8076</v>
      </c>
      <c r="B4287" t="s">
        <v>8077</v>
      </c>
      <c r="C4287" t="str">
        <f>Tabla4[[#This Row],[NIT]]</f>
        <v>06140903101022</v>
      </c>
      <c r="D4287">
        <f t="shared" si="155"/>
        <v>14</v>
      </c>
      <c r="E4287" t="str">
        <f t="shared" si="156"/>
        <v>NIT</v>
      </c>
    </row>
    <row r="4288" spans="1:5" x14ac:dyDescent="0.25">
      <c r="A4288" s="15" t="s">
        <v>8078</v>
      </c>
      <c r="B4288" t="s">
        <v>8079</v>
      </c>
      <c r="C4288" t="str">
        <f>Tabla4[[#This Row],[NIT]]</f>
        <v>10100511701018</v>
      </c>
      <c r="D4288">
        <f t="shared" si="155"/>
        <v>14</v>
      </c>
      <c r="E4288" t="str">
        <f t="shared" si="156"/>
        <v>NIT</v>
      </c>
    </row>
    <row r="4289" spans="1:5" x14ac:dyDescent="0.25">
      <c r="A4289" s="15" t="s">
        <v>8080</v>
      </c>
      <c r="B4289" t="s">
        <v>8081</v>
      </c>
      <c r="C4289" t="str">
        <f>Tabla4[[#This Row],[NIT]]</f>
        <v>06140901751011</v>
      </c>
      <c r="D4289">
        <f t="shared" si="155"/>
        <v>14</v>
      </c>
      <c r="E4289" t="str">
        <f t="shared" si="156"/>
        <v>NIT</v>
      </c>
    </row>
    <row r="4290" spans="1:5" x14ac:dyDescent="0.25">
      <c r="A4290" s="15" t="s">
        <v>8083</v>
      </c>
      <c r="B4290" t="s">
        <v>8084</v>
      </c>
      <c r="C4290" t="str">
        <f>Tabla4[[#This Row],[NIT]]</f>
        <v>06141902211157</v>
      </c>
      <c r="D4290">
        <f t="shared" si="155"/>
        <v>14</v>
      </c>
      <c r="E4290" t="str">
        <f t="shared" si="156"/>
        <v>NIT</v>
      </c>
    </row>
    <row r="4291" spans="1:5" x14ac:dyDescent="0.25">
      <c r="A4291" s="1" t="s">
        <v>8086</v>
      </c>
      <c r="B4291" t="s">
        <v>8087</v>
      </c>
      <c r="C4291" t="str">
        <f>Tabla4[[#This Row],[NIT]]</f>
        <v>08210709641011</v>
      </c>
      <c r="D4291">
        <f t="shared" si="155"/>
        <v>14</v>
      </c>
      <c r="E4291" t="str">
        <f t="shared" si="156"/>
        <v>NIT</v>
      </c>
    </row>
    <row r="4292" spans="1:5" x14ac:dyDescent="0.25">
      <c r="A4292" s="1" t="s">
        <v>8088</v>
      </c>
      <c r="B4292" t="s">
        <v>8089</v>
      </c>
      <c r="C4292" t="str">
        <f>Tabla4[[#This Row],[NIT]]</f>
        <v>03151512201023</v>
      </c>
      <c r="D4292">
        <f t="shared" si="155"/>
        <v>14</v>
      </c>
      <c r="E4292" t="str">
        <f t="shared" si="156"/>
        <v>NIT</v>
      </c>
    </row>
    <row r="4293" spans="1:5" x14ac:dyDescent="0.25">
      <c r="A4293" s="1" t="s">
        <v>8091</v>
      </c>
      <c r="B4293" t="s">
        <v>107</v>
      </c>
      <c r="C4293" t="str">
        <f>Tabla4[[#This Row],[NIT]]</f>
        <v>120410017891013</v>
      </c>
      <c r="D4293">
        <f t="shared" si="155"/>
        <v>15</v>
      </c>
      <c r="E4293" t="str">
        <f t="shared" si="156"/>
        <v xml:space="preserve"> </v>
      </c>
    </row>
    <row r="4294" spans="1:5" x14ac:dyDescent="0.25">
      <c r="A4294" s="1" t="s">
        <v>8092</v>
      </c>
      <c r="B4294" t="s">
        <v>8093</v>
      </c>
      <c r="C4294" t="str">
        <f>Tabla4[[#This Row],[NIT]]</f>
        <v>02101411841101</v>
      </c>
      <c r="D4294">
        <f t="shared" si="155"/>
        <v>14</v>
      </c>
      <c r="E4294" t="str">
        <f t="shared" si="156"/>
        <v>NIT</v>
      </c>
    </row>
    <row r="4295" spans="1:5" x14ac:dyDescent="0.25">
      <c r="A4295" s="1" t="s">
        <v>8095</v>
      </c>
      <c r="B4295" t="s">
        <v>8096</v>
      </c>
      <c r="C4295" t="str">
        <f>Tabla4[[#This Row],[NIT]]</f>
        <v>06070709811045</v>
      </c>
      <c r="D4295">
        <f t="shared" si="155"/>
        <v>14</v>
      </c>
      <c r="E4295" t="str">
        <f t="shared" si="156"/>
        <v>NIT</v>
      </c>
    </row>
    <row r="4296" spans="1:5" x14ac:dyDescent="0.25">
      <c r="A4296" s="1" t="s">
        <v>8097</v>
      </c>
      <c r="B4296" t="s">
        <v>8098</v>
      </c>
      <c r="C4296" t="str">
        <f>Tabla4[[#This Row],[NIT]]</f>
        <v>06140808620024</v>
      </c>
      <c r="D4296">
        <f t="shared" si="155"/>
        <v>14</v>
      </c>
      <c r="E4296" t="str">
        <f t="shared" si="156"/>
        <v>NIT</v>
      </c>
    </row>
    <row r="4297" spans="1:5" x14ac:dyDescent="0.25">
      <c r="A4297" s="1" t="s">
        <v>8100</v>
      </c>
      <c r="B4297" t="s">
        <v>8101</v>
      </c>
      <c r="C4297" t="str">
        <f>Tabla4[[#This Row],[NIT]]</f>
        <v>04122304801010</v>
      </c>
      <c r="D4297">
        <f t="shared" si="155"/>
        <v>14</v>
      </c>
      <c r="E4297" t="str">
        <f t="shared" si="156"/>
        <v>NIT</v>
      </c>
    </row>
    <row r="4298" spans="1:5" x14ac:dyDescent="0.25">
      <c r="A4298" s="1" t="s">
        <v>8103</v>
      </c>
      <c r="B4298" t="s">
        <v>8104</v>
      </c>
      <c r="C4298" t="str">
        <f>Tabla4[[#This Row],[NIT]]</f>
        <v>01011305841035</v>
      </c>
      <c r="D4298">
        <f t="shared" si="155"/>
        <v>14</v>
      </c>
      <c r="E4298" t="str">
        <f t="shared" si="156"/>
        <v>NIT</v>
      </c>
    </row>
    <row r="4299" spans="1:5" x14ac:dyDescent="0.25">
      <c r="A4299" s="1" t="s">
        <v>8105</v>
      </c>
      <c r="B4299" t="s">
        <v>8106</v>
      </c>
      <c r="C4299" t="str">
        <f>Tabla4[[#This Row],[NIT]]</f>
        <v>06030412861025</v>
      </c>
      <c r="D4299">
        <f t="shared" si="155"/>
        <v>14</v>
      </c>
      <c r="E4299" t="str">
        <f t="shared" si="156"/>
        <v>NIT</v>
      </c>
    </row>
    <row r="4300" spans="1:5" x14ac:dyDescent="0.25">
      <c r="A4300" s="15" t="s">
        <v>8107</v>
      </c>
      <c r="B4300" t="s">
        <v>8108</v>
      </c>
      <c r="C4300" t="str">
        <f>Tabla4[[#This Row],[NIT]]</f>
        <v>06142307191041</v>
      </c>
      <c r="D4300">
        <f t="shared" si="155"/>
        <v>14</v>
      </c>
      <c r="E4300" t="str">
        <f t="shared" si="156"/>
        <v>NIT</v>
      </c>
    </row>
    <row r="4301" spans="1:5" x14ac:dyDescent="0.25">
      <c r="A4301" s="1" t="s">
        <v>8110</v>
      </c>
      <c r="B4301" t="s">
        <v>8111</v>
      </c>
      <c r="C4301" t="str">
        <f>Tabla4[[#This Row],[NIT]]</f>
        <v>06142008801100</v>
      </c>
      <c r="D4301">
        <f t="shared" si="155"/>
        <v>14</v>
      </c>
      <c r="E4301" t="str">
        <f t="shared" si="156"/>
        <v>NIT</v>
      </c>
    </row>
    <row r="4302" spans="1:5" x14ac:dyDescent="0.25">
      <c r="A4302" s="1" t="s">
        <v>8112</v>
      </c>
      <c r="B4302" t="s">
        <v>8113</v>
      </c>
      <c r="C4302" t="str">
        <f>Tabla4[[#This Row],[NIT]]</f>
        <v>06140508871170</v>
      </c>
      <c r="D4302">
        <f t="shared" si="155"/>
        <v>14</v>
      </c>
      <c r="E4302" t="str">
        <f t="shared" si="156"/>
        <v>NIT</v>
      </c>
    </row>
    <row r="4303" spans="1:5" x14ac:dyDescent="0.25">
      <c r="A4303" s="1" t="s">
        <v>8114</v>
      </c>
      <c r="B4303" t="s">
        <v>8115</v>
      </c>
      <c r="C4303" t="str">
        <f>Tabla4[[#This Row],[NIT]]</f>
        <v>06143006001057</v>
      </c>
      <c r="D4303">
        <f t="shared" si="155"/>
        <v>14</v>
      </c>
      <c r="E4303" t="str">
        <f t="shared" si="156"/>
        <v>NIT</v>
      </c>
    </row>
    <row r="4304" spans="1:5" x14ac:dyDescent="0.25">
      <c r="A4304" s="1" t="s">
        <v>8120</v>
      </c>
      <c r="B4304" t="s">
        <v>8121</v>
      </c>
      <c r="C4304" t="str">
        <f>Tabla4[[#This Row],[NIT]]</f>
        <v>05112011861033</v>
      </c>
      <c r="D4304">
        <f t="shared" si="155"/>
        <v>14</v>
      </c>
      <c r="E4304" t="str">
        <f t="shared" si="156"/>
        <v>NIT</v>
      </c>
    </row>
    <row r="4305" spans="1:5" x14ac:dyDescent="0.25">
      <c r="A4305" s="15" t="s">
        <v>8124</v>
      </c>
      <c r="B4305" t="s">
        <v>8125</v>
      </c>
      <c r="C4305" t="str">
        <f>Tabla4[[#This Row],[NIT]]</f>
        <v>06142610101039</v>
      </c>
      <c r="D4305">
        <f t="shared" si="155"/>
        <v>14</v>
      </c>
      <c r="E4305" t="str">
        <f t="shared" si="156"/>
        <v>NIT</v>
      </c>
    </row>
    <row r="4306" spans="1:5" x14ac:dyDescent="0.25">
      <c r="A4306" s="1" t="s">
        <v>8126</v>
      </c>
      <c r="B4306" t="s">
        <v>8127</v>
      </c>
      <c r="C4306" t="str">
        <f>Tabla4[[#This Row],[NIT]]</f>
        <v>06193012741027</v>
      </c>
      <c r="D4306">
        <f t="shared" si="155"/>
        <v>14</v>
      </c>
      <c r="E4306" t="str">
        <f t="shared" si="156"/>
        <v>NIT</v>
      </c>
    </row>
    <row r="4307" spans="1:5" x14ac:dyDescent="0.25">
      <c r="A4307" s="1" t="s">
        <v>8128</v>
      </c>
      <c r="B4307" t="s">
        <v>8129</v>
      </c>
      <c r="C4307" t="str">
        <f>Tabla4[[#This Row],[NIT]]</f>
        <v>12172904031012</v>
      </c>
      <c r="D4307">
        <f t="shared" si="155"/>
        <v>14</v>
      </c>
      <c r="E4307" t="str">
        <f t="shared" si="156"/>
        <v>NIT</v>
      </c>
    </row>
    <row r="4308" spans="1:5" x14ac:dyDescent="0.25">
      <c r="A4308" s="1" t="s">
        <v>8130</v>
      </c>
      <c r="B4308" t="s">
        <v>8131</v>
      </c>
      <c r="C4308" t="str">
        <f>Tabla4[[#This Row],[NIT]]</f>
        <v>06143003791154</v>
      </c>
      <c r="D4308">
        <f t="shared" si="155"/>
        <v>14</v>
      </c>
      <c r="E4308" t="str">
        <f t="shared" si="156"/>
        <v>NIT</v>
      </c>
    </row>
    <row r="4309" spans="1:5" x14ac:dyDescent="0.25">
      <c r="A4309" s="1" t="s">
        <v>8132</v>
      </c>
      <c r="B4309" t="s">
        <v>8133</v>
      </c>
      <c r="C4309" t="str">
        <f>Tabla4[[#This Row],[NIT]]</f>
        <v>02103012751037</v>
      </c>
      <c r="D4309">
        <f t="shared" si="155"/>
        <v>14</v>
      </c>
      <c r="E4309" t="str">
        <f t="shared" si="156"/>
        <v>NIT</v>
      </c>
    </row>
    <row r="4310" spans="1:5" x14ac:dyDescent="0.25">
      <c r="A4310" s="1" t="s">
        <v>8134</v>
      </c>
      <c r="B4310" t="s">
        <v>8135</v>
      </c>
      <c r="C4310" t="str">
        <f>Tabla4[[#This Row],[NIT]]</f>
        <v>06142802141018</v>
      </c>
      <c r="D4310">
        <f t="shared" si="155"/>
        <v>14</v>
      </c>
      <c r="E4310" t="str">
        <f t="shared" si="156"/>
        <v>NIT</v>
      </c>
    </row>
    <row r="4311" spans="1:5" x14ac:dyDescent="0.25">
      <c r="A4311" s="15" t="s">
        <v>8138</v>
      </c>
      <c r="B4311" t="s">
        <v>8139</v>
      </c>
      <c r="C4311" t="str">
        <f>Tabla4[[#This Row],[NIT]]</f>
        <v>06141710151037</v>
      </c>
      <c r="D4311">
        <f t="shared" si="155"/>
        <v>14</v>
      </c>
      <c r="E4311" t="str">
        <f t="shared" si="156"/>
        <v>NIT</v>
      </c>
    </row>
    <row r="4312" spans="1:5" x14ac:dyDescent="0.25">
      <c r="A4312" s="1" t="s">
        <v>8140</v>
      </c>
      <c r="B4312" t="s">
        <v>8141</v>
      </c>
      <c r="C4312" t="str">
        <f>Tabla4[[#This Row],[NIT]]</f>
        <v>06142309161107</v>
      </c>
      <c r="D4312">
        <f t="shared" si="155"/>
        <v>14</v>
      </c>
      <c r="E4312" t="str">
        <f t="shared" si="156"/>
        <v>NIT</v>
      </c>
    </row>
    <row r="4313" spans="1:5" x14ac:dyDescent="0.25">
      <c r="A4313" s="1" t="s">
        <v>8142</v>
      </c>
      <c r="B4313" t="s">
        <v>8143</v>
      </c>
      <c r="C4313" t="str">
        <f>Tabla4[[#This Row],[NIT]]</f>
        <v>06142012031026</v>
      </c>
      <c r="D4313">
        <f t="shared" si="155"/>
        <v>14</v>
      </c>
      <c r="E4313" t="str">
        <f t="shared" si="156"/>
        <v>NIT</v>
      </c>
    </row>
    <row r="4314" spans="1:5" x14ac:dyDescent="0.25">
      <c r="A4314" s="1" t="s">
        <v>8144</v>
      </c>
      <c r="B4314" t="s">
        <v>8145</v>
      </c>
      <c r="C4314" t="str">
        <f>Tabla4[[#This Row],[NIT]]</f>
        <v>14081304540017</v>
      </c>
      <c r="D4314">
        <f t="shared" si="155"/>
        <v>14</v>
      </c>
      <c r="E4314" t="str">
        <f t="shared" si="156"/>
        <v>NIT</v>
      </c>
    </row>
    <row r="4315" spans="1:5" x14ac:dyDescent="0.25">
      <c r="A4315" s="1" t="s">
        <v>8146</v>
      </c>
      <c r="B4315" t="s">
        <v>8147</v>
      </c>
      <c r="C4315" t="str">
        <f>Tabla4[[#This Row],[NIT]]</f>
        <v>06082604811013</v>
      </c>
      <c r="D4315">
        <f t="shared" si="155"/>
        <v>14</v>
      </c>
      <c r="E4315" t="str">
        <f t="shared" si="156"/>
        <v>NIT</v>
      </c>
    </row>
    <row r="4316" spans="1:5" x14ac:dyDescent="0.25">
      <c r="A4316" s="1" t="s">
        <v>8148</v>
      </c>
      <c r="B4316" t="s">
        <v>7936</v>
      </c>
      <c r="C4316" t="str">
        <f>Tabla4[[#This Row],[NIT]]</f>
        <v>20222841297</v>
      </c>
      <c r="D4316">
        <f t="shared" si="155"/>
        <v>11</v>
      </c>
      <c r="E4316" t="str">
        <f t="shared" si="156"/>
        <v xml:space="preserve"> </v>
      </c>
    </row>
    <row r="4317" spans="1:5" x14ac:dyDescent="0.25">
      <c r="A4317" s="1" t="s">
        <v>8149</v>
      </c>
      <c r="B4317" t="s">
        <v>8150</v>
      </c>
      <c r="C4317" t="str">
        <f>Tabla4[[#This Row],[NIT]]</f>
        <v>06140507121070</v>
      </c>
      <c r="D4317">
        <f t="shared" si="155"/>
        <v>14</v>
      </c>
      <c r="E4317" t="str">
        <f t="shared" si="156"/>
        <v>NIT</v>
      </c>
    </row>
    <row r="4318" spans="1:5" x14ac:dyDescent="0.25">
      <c r="A4318" s="1" t="s">
        <v>8151</v>
      </c>
      <c r="B4318" t="s">
        <v>8152</v>
      </c>
      <c r="C4318" t="str">
        <f>Tabla4[[#This Row],[NIT]]</f>
        <v>06142910201027</v>
      </c>
      <c r="D4318">
        <f t="shared" si="155"/>
        <v>14</v>
      </c>
      <c r="E4318" t="str">
        <f t="shared" si="156"/>
        <v>NIT</v>
      </c>
    </row>
    <row r="4319" spans="1:5" x14ac:dyDescent="0.25">
      <c r="A4319" s="1" t="s">
        <v>8159</v>
      </c>
      <c r="B4319" t="s">
        <v>8160</v>
      </c>
      <c r="C4319" t="str">
        <f>Tabla4[[#This Row],[NIT]]</f>
        <v>04072101211016</v>
      </c>
      <c r="D4319">
        <f t="shared" si="155"/>
        <v>14</v>
      </c>
      <c r="E4319" t="str">
        <f t="shared" si="156"/>
        <v>NIT</v>
      </c>
    </row>
    <row r="4320" spans="1:5" x14ac:dyDescent="0.25">
      <c r="A4320" s="1" t="s">
        <v>8170</v>
      </c>
      <c r="B4320" t="s">
        <v>8171</v>
      </c>
      <c r="C4320" t="str">
        <f>Tabla4[[#This Row],[NIT]]</f>
        <v>06142910191099</v>
      </c>
      <c r="D4320">
        <f t="shared" si="155"/>
        <v>14</v>
      </c>
      <c r="E4320" t="str">
        <f t="shared" si="156"/>
        <v>NIT</v>
      </c>
    </row>
    <row r="4321" spans="1:5" x14ac:dyDescent="0.25">
      <c r="A4321" s="1" t="s">
        <v>8173</v>
      </c>
      <c r="B4321" t="s">
        <v>8174</v>
      </c>
      <c r="C4321" t="str">
        <f>Tabla4[[#This Row],[NIT]]</f>
        <v>05112601731046</v>
      </c>
      <c r="D4321">
        <f t="shared" si="155"/>
        <v>14</v>
      </c>
      <c r="E4321" t="str">
        <f t="shared" si="156"/>
        <v>NIT</v>
      </c>
    </row>
    <row r="4322" spans="1:5" x14ac:dyDescent="0.25">
      <c r="A4322" s="1" t="s">
        <v>8175</v>
      </c>
      <c r="B4322" t="s">
        <v>8176</v>
      </c>
      <c r="C4322" t="str">
        <f>Tabla4[[#This Row],[NIT]]</f>
        <v>01081009201011</v>
      </c>
      <c r="D4322">
        <f t="shared" si="155"/>
        <v>14</v>
      </c>
      <c r="E4322" t="str">
        <f t="shared" si="156"/>
        <v>NIT</v>
      </c>
    </row>
    <row r="4323" spans="1:5" x14ac:dyDescent="0.25">
      <c r="A4323" s="1" t="s">
        <v>8182</v>
      </c>
      <c r="B4323" t="s">
        <v>8183</v>
      </c>
      <c r="C4323" t="str">
        <f>Tabla4[[#This Row],[NIT]]</f>
        <v>019183514</v>
      </c>
      <c r="D4323">
        <f t="shared" si="155"/>
        <v>9</v>
      </c>
      <c r="E4323" t="str">
        <f t="shared" si="156"/>
        <v>DUI</v>
      </c>
    </row>
    <row r="4324" spans="1:5" x14ac:dyDescent="0.25">
      <c r="A4324" s="1" t="s">
        <v>8185</v>
      </c>
      <c r="B4324" t="s">
        <v>8186</v>
      </c>
      <c r="C4324" t="str">
        <f>Tabla4[[#This Row],[NIT]]</f>
        <v>001862675</v>
      </c>
      <c r="D4324">
        <f t="shared" si="155"/>
        <v>9</v>
      </c>
      <c r="E4324" t="str">
        <f t="shared" si="156"/>
        <v>DUI</v>
      </c>
    </row>
    <row r="4325" spans="1:5" x14ac:dyDescent="0.25">
      <c r="A4325" s="1" t="s">
        <v>8190</v>
      </c>
      <c r="B4325" t="s">
        <v>8191</v>
      </c>
      <c r="C4325" t="str">
        <f>Tabla4[[#This Row],[NIT]]</f>
        <v>023506457</v>
      </c>
      <c r="D4325">
        <f t="shared" si="155"/>
        <v>9</v>
      </c>
      <c r="E4325" t="str">
        <f t="shared" si="156"/>
        <v>DUI</v>
      </c>
    </row>
    <row r="4326" spans="1:5" x14ac:dyDescent="0.25">
      <c r="A4326" s="1" t="s">
        <v>8192</v>
      </c>
      <c r="B4326" t="s">
        <v>8193</v>
      </c>
      <c r="C4326" t="str">
        <f>Tabla4[[#This Row],[NIT]]</f>
        <v>11210502330012</v>
      </c>
      <c r="D4326">
        <f t="shared" si="155"/>
        <v>14</v>
      </c>
      <c r="E4326" t="str">
        <f t="shared" si="156"/>
        <v>NIT</v>
      </c>
    </row>
    <row r="4327" spans="1:5" x14ac:dyDescent="0.25">
      <c r="A4327" s="1" t="s">
        <v>8195</v>
      </c>
      <c r="B4327" t="s">
        <v>8196</v>
      </c>
      <c r="C4327" t="str">
        <f>Tabla4[[#This Row],[NIT]]</f>
        <v>014569024</v>
      </c>
      <c r="D4327">
        <f t="shared" si="155"/>
        <v>9</v>
      </c>
      <c r="E4327" t="str">
        <f t="shared" si="156"/>
        <v>DUI</v>
      </c>
    </row>
    <row r="4328" spans="1:5" x14ac:dyDescent="0.25">
      <c r="A4328" s="1" t="s">
        <v>8199</v>
      </c>
      <c r="B4328" t="s">
        <v>8200</v>
      </c>
      <c r="C4328" t="str">
        <f>Tabla4[[#This Row],[NIT]]</f>
        <v>009245097</v>
      </c>
      <c r="D4328">
        <f t="shared" si="155"/>
        <v>9</v>
      </c>
      <c r="E4328" t="str">
        <f t="shared" si="156"/>
        <v>DUI</v>
      </c>
    </row>
    <row r="4329" spans="1:5" x14ac:dyDescent="0.25">
      <c r="A4329" s="1" t="s">
        <v>8201</v>
      </c>
      <c r="B4329" t="s">
        <v>8202</v>
      </c>
      <c r="C4329" t="str">
        <f>Tabla4[[#This Row],[NIT]]</f>
        <v>10102606211010</v>
      </c>
      <c r="D4329">
        <f t="shared" si="155"/>
        <v>14</v>
      </c>
      <c r="E4329" t="str">
        <f t="shared" si="156"/>
        <v>NIT</v>
      </c>
    </row>
    <row r="4330" spans="1:5" x14ac:dyDescent="0.25">
      <c r="A4330" s="1" t="s">
        <v>8205</v>
      </c>
      <c r="B4330" t="s">
        <v>8206</v>
      </c>
      <c r="C4330" t="str">
        <f>Tabla4[[#This Row],[NIT]]</f>
        <v>026130433</v>
      </c>
      <c r="D4330">
        <f t="shared" si="155"/>
        <v>9</v>
      </c>
      <c r="E4330" t="str">
        <f t="shared" si="156"/>
        <v>DUI</v>
      </c>
    </row>
    <row r="4331" spans="1:5" x14ac:dyDescent="0.25">
      <c r="A4331" s="1" t="s">
        <v>8209</v>
      </c>
      <c r="B4331" t="s">
        <v>8210</v>
      </c>
      <c r="C4331" t="str">
        <f>Tabla4[[#This Row],[NIT]]</f>
        <v>023760988</v>
      </c>
      <c r="D4331">
        <f t="shared" si="155"/>
        <v>9</v>
      </c>
      <c r="E4331" t="str">
        <f t="shared" si="156"/>
        <v>DUI</v>
      </c>
    </row>
    <row r="4332" spans="1:5" x14ac:dyDescent="0.25">
      <c r="A4332" s="1" t="s">
        <v>354</v>
      </c>
      <c r="B4332" t="s">
        <v>8211</v>
      </c>
      <c r="C4332" t="str">
        <f>Tabla4[[#This Row],[NIT]]</f>
        <v>14081502751053</v>
      </c>
      <c r="D4332">
        <f t="shared" ref="D4332:D4395" si="157">LEN(C4332)</f>
        <v>14</v>
      </c>
      <c r="E4332" t="str">
        <f t="shared" si="156"/>
        <v>NIT</v>
      </c>
    </row>
    <row r="4333" spans="1:5" x14ac:dyDescent="0.25">
      <c r="A4333" s="1" t="s">
        <v>8213</v>
      </c>
      <c r="B4333" t="s">
        <v>8214</v>
      </c>
      <c r="C4333" t="str">
        <f>Tabla4[[#This Row],[NIT]]</f>
        <v>015989471</v>
      </c>
      <c r="D4333">
        <f t="shared" si="157"/>
        <v>9</v>
      </c>
      <c r="E4333" t="str">
        <f t="shared" ref="E4333:E4396" si="158">IF(D4333=14,"NIT",IF(D4333=9,"DUI"," "))</f>
        <v>DUI</v>
      </c>
    </row>
    <row r="4334" spans="1:5" x14ac:dyDescent="0.25">
      <c r="A4334" s="1" t="s">
        <v>79</v>
      </c>
      <c r="B4334" t="s">
        <v>8214</v>
      </c>
      <c r="C4334" t="str">
        <f>Tabla4[[#This Row],[NIT]]</f>
        <v>11231402520010</v>
      </c>
      <c r="D4334">
        <f t="shared" si="157"/>
        <v>14</v>
      </c>
      <c r="E4334" t="str">
        <f t="shared" si="158"/>
        <v>NIT</v>
      </c>
    </row>
    <row r="4335" spans="1:5" x14ac:dyDescent="0.25">
      <c r="A4335" s="1" t="s">
        <v>8223</v>
      </c>
      <c r="B4335" t="s">
        <v>8224</v>
      </c>
      <c r="C4335" t="str">
        <f>Tabla4[[#This Row],[NIT]]</f>
        <v>11232110911025</v>
      </c>
      <c r="D4335">
        <f t="shared" si="157"/>
        <v>14</v>
      </c>
      <c r="E4335" t="str">
        <f t="shared" si="158"/>
        <v>NIT</v>
      </c>
    </row>
    <row r="4336" spans="1:5" x14ac:dyDescent="0.25">
      <c r="A4336" s="1" t="s">
        <v>8228</v>
      </c>
      <c r="B4336" t="s">
        <v>8229</v>
      </c>
      <c r="C4336" t="str">
        <f>Tabla4[[#This Row],[NIT]]</f>
        <v>06141502831059</v>
      </c>
      <c r="D4336">
        <f t="shared" si="157"/>
        <v>14</v>
      </c>
      <c r="E4336" t="str">
        <f t="shared" si="158"/>
        <v>NIT</v>
      </c>
    </row>
    <row r="4337" spans="1:5" x14ac:dyDescent="0.25">
      <c r="A4337" s="1" t="s">
        <v>8232</v>
      </c>
      <c r="B4337" t="s">
        <v>8233</v>
      </c>
      <c r="C4337" t="str">
        <f>Tabla4[[#This Row],[NIT]]</f>
        <v>019578175</v>
      </c>
      <c r="D4337">
        <f t="shared" si="157"/>
        <v>9</v>
      </c>
      <c r="E4337" t="str">
        <f t="shared" si="158"/>
        <v>DUI</v>
      </c>
    </row>
    <row r="4338" spans="1:5" x14ac:dyDescent="0.25">
      <c r="A4338" s="1" t="s">
        <v>8234</v>
      </c>
      <c r="B4338" t="s">
        <v>8235</v>
      </c>
      <c r="C4338" t="str">
        <f>Tabla4[[#This Row],[NIT]]</f>
        <v>02101504711062</v>
      </c>
      <c r="D4338">
        <f t="shared" si="157"/>
        <v>14</v>
      </c>
      <c r="E4338" t="str">
        <f t="shared" si="158"/>
        <v>NIT</v>
      </c>
    </row>
    <row r="4339" spans="1:5" x14ac:dyDescent="0.25">
      <c r="A4339" s="1" t="s">
        <v>8238</v>
      </c>
      <c r="B4339" t="s">
        <v>8239</v>
      </c>
      <c r="C4339" t="str">
        <f>Tabla4[[#This Row],[NIT]]</f>
        <v>06140504191026</v>
      </c>
      <c r="D4339">
        <f t="shared" si="157"/>
        <v>14</v>
      </c>
      <c r="E4339" t="str">
        <f t="shared" si="158"/>
        <v>NIT</v>
      </c>
    </row>
    <row r="4340" spans="1:5" x14ac:dyDescent="0.25">
      <c r="A4340" s="1" t="s">
        <v>8244</v>
      </c>
      <c r="B4340" t="s">
        <v>8245</v>
      </c>
      <c r="C4340" t="str">
        <f>Tabla4[[#This Row],[NIT]]</f>
        <v>006350372</v>
      </c>
      <c r="D4340">
        <f t="shared" si="157"/>
        <v>9</v>
      </c>
      <c r="E4340" t="str">
        <f t="shared" si="158"/>
        <v>DUI</v>
      </c>
    </row>
    <row r="4341" spans="1:5" x14ac:dyDescent="0.25">
      <c r="A4341" s="1" t="s">
        <v>331</v>
      </c>
      <c r="B4341" t="s">
        <v>332</v>
      </c>
      <c r="C4341" t="str">
        <f>Tabla4[[#This Row],[NIT]]</f>
        <v>12172110891025</v>
      </c>
      <c r="D4341">
        <f t="shared" si="157"/>
        <v>14</v>
      </c>
      <c r="E4341" t="str">
        <f t="shared" si="158"/>
        <v>NIT</v>
      </c>
    </row>
    <row r="4342" spans="1:5" x14ac:dyDescent="0.25">
      <c r="A4342" s="1" t="s">
        <v>812</v>
      </c>
      <c r="B4342" t="s">
        <v>8246</v>
      </c>
      <c r="C4342" t="str">
        <f>Tabla4[[#This Row],[NIT]]</f>
        <v>11232406891011</v>
      </c>
      <c r="D4342">
        <f t="shared" si="157"/>
        <v>14</v>
      </c>
      <c r="E4342" t="str">
        <f t="shared" si="158"/>
        <v>NIT</v>
      </c>
    </row>
    <row r="4343" spans="1:5" x14ac:dyDescent="0.25">
      <c r="A4343" s="1" t="s">
        <v>8257</v>
      </c>
      <c r="B4343" t="s">
        <v>8258</v>
      </c>
      <c r="C4343" t="str">
        <f>Tabla4[[#This Row],[NIT]]</f>
        <v>06142805131064</v>
      </c>
      <c r="D4343">
        <f t="shared" si="157"/>
        <v>14</v>
      </c>
      <c r="E4343" t="str">
        <f t="shared" si="158"/>
        <v>NIT</v>
      </c>
    </row>
    <row r="4344" spans="1:5" x14ac:dyDescent="0.25">
      <c r="A4344" s="1" t="s">
        <v>8255</v>
      </c>
      <c r="B4344" t="s">
        <v>8256</v>
      </c>
      <c r="C4344" t="str">
        <f>Tabla4[[#This Row],[NIT]]</f>
        <v>06140709121055</v>
      </c>
      <c r="D4344">
        <f t="shared" si="157"/>
        <v>14</v>
      </c>
      <c r="E4344" t="str">
        <f t="shared" si="158"/>
        <v>NIT</v>
      </c>
    </row>
    <row r="4345" spans="1:5" x14ac:dyDescent="0.25">
      <c r="A4345" s="1" t="s">
        <v>8253</v>
      </c>
      <c r="B4345" t="s">
        <v>8254</v>
      </c>
      <c r="C4345" t="str">
        <f>Tabla4[[#This Row],[NIT]]</f>
        <v>12170312181019</v>
      </c>
      <c r="D4345">
        <f t="shared" si="157"/>
        <v>14</v>
      </c>
      <c r="E4345" t="str">
        <f t="shared" si="158"/>
        <v>NIT</v>
      </c>
    </row>
    <row r="4346" spans="1:5" x14ac:dyDescent="0.25">
      <c r="A4346" s="1" t="s">
        <v>8251</v>
      </c>
      <c r="B4346" t="s">
        <v>8252</v>
      </c>
      <c r="C4346" t="str">
        <f>Tabla4[[#This Row],[NIT]]</f>
        <v>06141501901541</v>
      </c>
      <c r="D4346">
        <f t="shared" si="157"/>
        <v>14</v>
      </c>
      <c r="E4346" t="str">
        <f t="shared" si="158"/>
        <v>NIT</v>
      </c>
    </row>
    <row r="4347" spans="1:5" x14ac:dyDescent="0.25">
      <c r="A4347" s="1" t="s">
        <v>7937</v>
      </c>
      <c r="B4347" t="s">
        <v>8260</v>
      </c>
      <c r="C4347" t="str">
        <f>Tabla4[[#This Row],[NIT]]</f>
        <v>94832601101010</v>
      </c>
      <c r="D4347">
        <f t="shared" si="157"/>
        <v>14</v>
      </c>
      <c r="E4347" t="str">
        <f t="shared" si="158"/>
        <v>NIT</v>
      </c>
    </row>
    <row r="4348" spans="1:5" x14ac:dyDescent="0.25">
      <c r="A4348" s="1" t="s">
        <v>8249</v>
      </c>
      <c r="B4348" t="s">
        <v>8250</v>
      </c>
      <c r="C4348" t="str">
        <f>Tabla4[[#This Row],[NIT]]</f>
        <v>06142311201035</v>
      </c>
      <c r="D4348">
        <f t="shared" si="157"/>
        <v>14</v>
      </c>
      <c r="E4348" t="str">
        <f t="shared" si="158"/>
        <v>NIT</v>
      </c>
    </row>
    <row r="4349" spans="1:5" x14ac:dyDescent="0.25">
      <c r="A4349" s="1" t="s">
        <v>8247</v>
      </c>
      <c r="B4349" t="s">
        <v>8248</v>
      </c>
      <c r="C4349" t="str">
        <f>Tabla4[[#This Row],[NIT]]</f>
        <v>11020404600018</v>
      </c>
      <c r="D4349">
        <f t="shared" si="157"/>
        <v>14</v>
      </c>
      <c r="E4349" t="str">
        <f t="shared" si="158"/>
        <v>NIT</v>
      </c>
    </row>
    <row r="4350" spans="1:5" x14ac:dyDescent="0.25">
      <c r="A4350" s="1" t="s">
        <v>7704</v>
      </c>
      <c r="B4350" t="s">
        <v>7705</v>
      </c>
      <c r="C4350" t="str">
        <f>Tabla4[[#This Row],[NIT]]</f>
        <v>08193110771012</v>
      </c>
      <c r="D4350">
        <f t="shared" si="157"/>
        <v>14</v>
      </c>
      <c r="E4350" t="str">
        <f t="shared" si="158"/>
        <v>NIT</v>
      </c>
    </row>
    <row r="4351" spans="1:5" x14ac:dyDescent="0.25">
      <c r="A4351" s="1" t="s">
        <v>8262</v>
      </c>
      <c r="B4351" t="s">
        <v>8263</v>
      </c>
      <c r="C4351" t="str">
        <f>Tabla4[[#This Row],[NIT]]</f>
        <v>019202318</v>
      </c>
      <c r="D4351">
        <f t="shared" si="157"/>
        <v>9</v>
      </c>
      <c r="E4351" t="str">
        <f t="shared" si="158"/>
        <v>DUI</v>
      </c>
    </row>
    <row r="4352" spans="1:5" x14ac:dyDescent="0.25">
      <c r="A4352" s="1" t="s">
        <v>8279</v>
      </c>
      <c r="B4352" t="s">
        <v>8280</v>
      </c>
      <c r="C4352" t="str">
        <f>Tabla4[[#This Row],[NIT]]</f>
        <v>017272529</v>
      </c>
      <c r="D4352">
        <f t="shared" si="157"/>
        <v>9</v>
      </c>
      <c r="E4352" t="str">
        <f t="shared" si="158"/>
        <v>DUI</v>
      </c>
    </row>
    <row r="4353" spans="1:5" x14ac:dyDescent="0.25">
      <c r="A4353" s="1" t="s">
        <v>8281</v>
      </c>
      <c r="B4353" t="s">
        <v>8282</v>
      </c>
      <c r="C4353" t="str">
        <f>Tabla4[[#This Row],[NIT]]</f>
        <v>06141011590179</v>
      </c>
      <c r="D4353">
        <f t="shared" si="157"/>
        <v>14</v>
      </c>
      <c r="E4353" t="str">
        <f t="shared" si="158"/>
        <v>NIT</v>
      </c>
    </row>
    <row r="4354" spans="1:5" x14ac:dyDescent="0.25">
      <c r="A4354" s="1" t="s">
        <v>8287</v>
      </c>
      <c r="B4354" t="s">
        <v>1079</v>
      </c>
      <c r="C4354" t="str">
        <f>Tabla4[[#This Row],[NIT]]</f>
        <v>10091112761016</v>
      </c>
      <c r="D4354">
        <f t="shared" si="157"/>
        <v>14</v>
      </c>
      <c r="E4354" t="str">
        <f t="shared" si="158"/>
        <v>NIT</v>
      </c>
    </row>
    <row r="4355" spans="1:5" x14ac:dyDescent="0.25">
      <c r="A4355" s="1" t="s">
        <v>8289</v>
      </c>
      <c r="B4355" t="s">
        <v>8290</v>
      </c>
      <c r="C4355" t="str">
        <f>Tabla4[[#This Row],[NIT]]</f>
        <v>12023001771014</v>
      </c>
      <c r="D4355">
        <f t="shared" si="157"/>
        <v>14</v>
      </c>
      <c r="E4355" t="str">
        <f t="shared" si="158"/>
        <v>NIT</v>
      </c>
    </row>
    <row r="4356" spans="1:5" x14ac:dyDescent="0.25">
      <c r="A4356" s="1" t="s">
        <v>8291</v>
      </c>
      <c r="B4356" t="s">
        <v>8292</v>
      </c>
      <c r="C4356" t="str">
        <f>Tabla4[[#This Row],[NIT]]</f>
        <v>06142806211088</v>
      </c>
      <c r="D4356">
        <f t="shared" si="157"/>
        <v>14</v>
      </c>
      <c r="E4356" t="str">
        <f t="shared" si="158"/>
        <v>NIT</v>
      </c>
    </row>
    <row r="4357" spans="1:5" x14ac:dyDescent="0.25">
      <c r="A4357" s="1" t="s">
        <v>8293</v>
      </c>
      <c r="B4357" t="s">
        <v>8294</v>
      </c>
      <c r="C4357" t="str">
        <f>Tabla4[[#This Row],[NIT]]</f>
        <v>01010705590011</v>
      </c>
      <c r="D4357">
        <f t="shared" si="157"/>
        <v>14</v>
      </c>
      <c r="E4357" t="str">
        <f t="shared" si="158"/>
        <v>NIT</v>
      </c>
    </row>
    <row r="4358" spans="1:5" x14ac:dyDescent="0.25">
      <c r="A4358" s="1" t="s">
        <v>8295</v>
      </c>
      <c r="B4358" t="s">
        <v>8296</v>
      </c>
      <c r="C4358" t="str">
        <f>Tabla4[[#This Row],[NIT]]</f>
        <v>02102204901044</v>
      </c>
      <c r="D4358">
        <f t="shared" si="157"/>
        <v>14</v>
      </c>
      <c r="E4358" t="str">
        <f t="shared" si="158"/>
        <v>NIT</v>
      </c>
    </row>
    <row r="4359" spans="1:5" x14ac:dyDescent="0.25">
      <c r="A4359" s="1" t="s">
        <v>8297</v>
      </c>
      <c r="B4359" t="s">
        <v>8298</v>
      </c>
      <c r="C4359" t="str">
        <f>Tabla4[[#This Row],[NIT]]</f>
        <v>13121510580012</v>
      </c>
      <c r="D4359">
        <f t="shared" si="157"/>
        <v>14</v>
      </c>
      <c r="E4359" t="str">
        <f t="shared" si="158"/>
        <v>NIT</v>
      </c>
    </row>
    <row r="4360" spans="1:5" x14ac:dyDescent="0.25">
      <c r="A4360" s="1" t="s">
        <v>8299</v>
      </c>
      <c r="B4360" t="s">
        <v>8300</v>
      </c>
      <c r="C4360" t="str">
        <f>Tabla4[[#This Row],[NIT]]</f>
        <v>044907406</v>
      </c>
      <c r="D4360">
        <f t="shared" si="157"/>
        <v>9</v>
      </c>
      <c r="E4360" t="str">
        <f t="shared" si="158"/>
        <v>DUI</v>
      </c>
    </row>
    <row r="4361" spans="1:5" x14ac:dyDescent="0.25">
      <c r="A4361" s="1" t="s">
        <v>8301</v>
      </c>
      <c r="B4361" t="s">
        <v>691</v>
      </c>
      <c r="C4361" t="str">
        <f>Tabla4[[#This Row],[NIT]]</f>
        <v>027144914</v>
      </c>
      <c r="D4361">
        <f t="shared" si="157"/>
        <v>9</v>
      </c>
      <c r="E4361" t="str">
        <f t="shared" si="158"/>
        <v>DUI</v>
      </c>
    </row>
    <row r="4362" spans="1:5" x14ac:dyDescent="0.25">
      <c r="A4362" s="1" t="s">
        <v>8303</v>
      </c>
      <c r="B4362" t="s">
        <v>8304</v>
      </c>
      <c r="C4362" t="str">
        <f>Tabla4[[#This Row],[NIT]]</f>
        <v>051844106</v>
      </c>
      <c r="D4362">
        <f t="shared" si="157"/>
        <v>9</v>
      </c>
      <c r="E4362" t="str">
        <f t="shared" si="158"/>
        <v>DUI</v>
      </c>
    </row>
    <row r="4363" spans="1:5" x14ac:dyDescent="0.25">
      <c r="A4363" s="1" t="s">
        <v>8305</v>
      </c>
      <c r="B4363" t="s">
        <v>8306</v>
      </c>
      <c r="C4363" t="str">
        <f>Tabla4[[#This Row],[NIT]]</f>
        <v>12181010211018</v>
      </c>
      <c r="D4363">
        <f t="shared" si="157"/>
        <v>14</v>
      </c>
      <c r="E4363" t="str">
        <f t="shared" si="158"/>
        <v>NIT</v>
      </c>
    </row>
    <row r="4364" spans="1:5" x14ac:dyDescent="0.25">
      <c r="A4364" s="1" t="s">
        <v>8307</v>
      </c>
      <c r="B4364" t="s">
        <v>8308</v>
      </c>
      <c r="C4364" t="str">
        <f>Tabla4[[#This Row],[NIT]]</f>
        <v>008747567</v>
      </c>
      <c r="D4364">
        <f t="shared" si="157"/>
        <v>9</v>
      </c>
      <c r="E4364" t="str">
        <f t="shared" si="158"/>
        <v>DUI</v>
      </c>
    </row>
    <row r="4365" spans="1:5" x14ac:dyDescent="0.25">
      <c r="A4365" s="1" t="s">
        <v>8309</v>
      </c>
      <c r="B4365" t="s">
        <v>8310</v>
      </c>
      <c r="C4365" t="str">
        <f>Tabla4[[#This Row],[NIT]]</f>
        <v>06140102221085</v>
      </c>
      <c r="D4365">
        <f t="shared" si="157"/>
        <v>14</v>
      </c>
      <c r="E4365" t="str">
        <f t="shared" si="158"/>
        <v>NIT</v>
      </c>
    </row>
    <row r="4366" spans="1:5" x14ac:dyDescent="0.25">
      <c r="A4366" s="1" t="s">
        <v>8311</v>
      </c>
      <c r="B4366" t="s">
        <v>8312</v>
      </c>
      <c r="C4366" t="str">
        <f>Tabla4[[#This Row],[NIT]]</f>
        <v>000308458</v>
      </c>
      <c r="D4366">
        <f t="shared" si="157"/>
        <v>9</v>
      </c>
      <c r="E4366" t="str">
        <f t="shared" si="158"/>
        <v>DUI</v>
      </c>
    </row>
    <row r="4367" spans="1:5" x14ac:dyDescent="0.25">
      <c r="A4367" s="1" t="s">
        <v>8313</v>
      </c>
      <c r="B4367" t="s">
        <v>8314</v>
      </c>
      <c r="C4367" t="str">
        <f>Tabla4[[#This Row],[NIT]]</f>
        <v>01013103901012</v>
      </c>
      <c r="D4367">
        <f t="shared" si="157"/>
        <v>14</v>
      </c>
      <c r="E4367" t="str">
        <f t="shared" si="158"/>
        <v>NIT</v>
      </c>
    </row>
    <row r="4368" spans="1:5" x14ac:dyDescent="0.25">
      <c r="A4368" s="1" t="s">
        <v>8315</v>
      </c>
      <c r="B4368" t="s">
        <v>8316</v>
      </c>
      <c r="C4368" t="str">
        <f>Tabla4[[#This Row],[NIT]]</f>
        <v>012764042</v>
      </c>
      <c r="D4368">
        <f t="shared" si="157"/>
        <v>9</v>
      </c>
      <c r="E4368" t="str">
        <f t="shared" si="158"/>
        <v>DUI</v>
      </c>
    </row>
    <row r="4369" spans="1:5" x14ac:dyDescent="0.25">
      <c r="A4369" s="1" t="s">
        <v>8317</v>
      </c>
      <c r="B4369" t="s">
        <v>8318</v>
      </c>
      <c r="C4369" t="str">
        <f>Tabla4[[#This Row],[NIT]]</f>
        <v>06143103870014</v>
      </c>
      <c r="D4369">
        <f t="shared" si="157"/>
        <v>14</v>
      </c>
      <c r="E4369" t="str">
        <f t="shared" si="158"/>
        <v>NIT</v>
      </c>
    </row>
    <row r="4370" spans="1:5" x14ac:dyDescent="0.25">
      <c r="A4370" s="1" t="s">
        <v>8319</v>
      </c>
      <c r="B4370" t="s">
        <v>8320</v>
      </c>
      <c r="C4370" t="str">
        <f>Tabla4[[#This Row],[NIT]]</f>
        <v>011020982</v>
      </c>
      <c r="D4370">
        <f t="shared" si="157"/>
        <v>9</v>
      </c>
      <c r="E4370" t="str">
        <f t="shared" si="158"/>
        <v>DUI</v>
      </c>
    </row>
    <row r="4371" spans="1:5" x14ac:dyDescent="0.25">
      <c r="A4371" s="1" t="s">
        <v>8321</v>
      </c>
      <c r="B4371" t="s">
        <v>7936</v>
      </c>
      <c r="C4371" t="str">
        <f>Tabla4[[#This Row],[NIT]]</f>
        <v>20220341265</v>
      </c>
      <c r="D4371">
        <f t="shared" si="157"/>
        <v>11</v>
      </c>
      <c r="E4371" t="str">
        <f t="shared" si="158"/>
        <v xml:space="preserve"> </v>
      </c>
    </row>
    <row r="4372" spans="1:5" x14ac:dyDescent="0.25">
      <c r="A4372" s="1" t="s">
        <v>8331</v>
      </c>
      <c r="B4372" t="s">
        <v>8332</v>
      </c>
      <c r="C4372" t="str">
        <f>Tabla4[[#This Row],[NIT]]</f>
        <v>06141609101037</v>
      </c>
      <c r="D4372">
        <f t="shared" si="157"/>
        <v>14</v>
      </c>
      <c r="E4372" t="str">
        <f t="shared" si="158"/>
        <v>NIT</v>
      </c>
    </row>
    <row r="4373" spans="1:5" x14ac:dyDescent="0.25">
      <c r="A4373" s="1" t="s">
        <v>8333</v>
      </c>
      <c r="B4373" t="s">
        <v>8334</v>
      </c>
      <c r="C4373" t="str">
        <f>Tabla4[[#This Row],[NIT]]</f>
        <v>04071811670012</v>
      </c>
      <c r="D4373">
        <f t="shared" si="157"/>
        <v>14</v>
      </c>
      <c r="E4373" t="str">
        <f t="shared" si="158"/>
        <v>NIT</v>
      </c>
    </row>
    <row r="4374" spans="1:5" x14ac:dyDescent="0.25">
      <c r="A4374" s="1" t="s">
        <v>8335</v>
      </c>
      <c r="B4374" t="s">
        <v>8336</v>
      </c>
      <c r="C4374" t="str">
        <f>Tabla4[[#This Row],[NIT]]</f>
        <v>06140107171035</v>
      </c>
      <c r="D4374">
        <f t="shared" si="157"/>
        <v>14</v>
      </c>
      <c r="E4374" t="str">
        <f t="shared" si="158"/>
        <v>NIT</v>
      </c>
    </row>
    <row r="4375" spans="1:5" x14ac:dyDescent="0.25">
      <c r="A4375" s="1" t="s">
        <v>8337</v>
      </c>
      <c r="B4375" t="s">
        <v>8338</v>
      </c>
      <c r="C4375" t="str">
        <f>Tabla4[[#This Row],[NIT]]</f>
        <v>06143012981020</v>
      </c>
      <c r="D4375">
        <f t="shared" si="157"/>
        <v>14</v>
      </c>
      <c r="E4375" t="str">
        <f t="shared" si="158"/>
        <v>NIT</v>
      </c>
    </row>
    <row r="4376" spans="1:5" x14ac:dyDescent="0.25">
      <c r="A4376" s="1" t="s">
        <v>8339</v>
      </c>
      <c r="B4376" t="s">
        <v>8340</v>
      </c>
      <c r="C4376" t="str">
        <f>Tabla4[[#This Row],[NIT]]</f>
        <v>016547125</v>
      </c>
      <c r="D4376">
        <f t="shared" si="157"/>
        <v>9</v>
      </c>
      <c r="E4376" t="str">
        <f t="shared" si="158"/>
        <v>DUI</v>
      </c>
    </row>
    <row r="4377" spans="1:5" x14ac:dyDescent="0.25">
      <c r="A4377" s="1" t="s">
        <v>8341</v>
      </c>
      <c r="B4377" t="s">
        <v>8342</v>
      </c>
      <c r="C4377" t="str">
        <f>Tabla4[[#This Row],[NIT]]</f>
        <v>06141712191010</v>
      </c>
      <c r="D4377">
        <f t="shared" si="157"/>
        <v>14</v>
      </c>
      <c r="E4377" t="str">
        <f t="shared" si="158"/>
        <v>NIT</v>
      </c>
    </row>
    <row r="4378" spans="1:5" x14ac:dyDescent="0.25">
      <c r="A4378" s="1" t="s">
        <v>8344</v>
      </c>
      <c r="B4378" t="s">
        <v>8345</v>
      </c>
      <c r="C4378" t="str">
        <f>Tabla4[[#This Row],[NIT]]</f>
        <v>013566544</v>
      </c>
      <c r="D4378">
        <f t="shared" si="157"/>
        <v>9</v>
      </c>
      <c r="E4378" t="str">
        <f t="shared" si="158"/>
        <v>DUI</v>
      </c>
    </row>
    <row r="4379" spans="1:5" x14ac:dyDescent="0.25">
      <c r="A4379" s="1" t="s">
        <v>8346</v>
      </c>
      <c r="B4379" t="s">
        <v>6502</v>
      </c>
      <c r="C4379" t="str">
        <f>Tabla4[[#This Row],[NIT]]</f>
        <v>021383439</v>
      </c>
      <c r="D4379">
        <f t="shared" si="157"/>
        <v>9</v>
      </c>
      <c r="E4379" t="str">
        <f t="shared" si="158"/>
        <v>DUI</v>
      </c>
    </row>
    <row r="4380" spans="1:5" x14ac:dyDescent="0.25">
      <c r="A4380" s="1" t="s">
        <v>8347</v>
      </c>
      <c r="B4380" t="s">
        <v>8348</v>
      </c>
      <c r="C4380" t="str">
        <f>Tabla4[[#This Row],[NIT]]</f>
        <v>04070204590021</v>
      </c>
      <c r="D4380">
        <f t="shared" si="157"/>
        <v>14</v>
      </c>
      <c r="E4380" t="str">
        <f t="shared" si="158"/>
        <v>NIT</v>
      </c>
    </row>
    <row r="4381" spans="1:5" x14ac:dyDescent="0.25">
      <c r="A4381" s="1" t="s">
        <v>8351</v>
      </c>
      <c r="B4381" t="s">
        <v>8352</v>
      </c>
      <c r="C4381" t="str">
        <f>Tabla4[[#This Row],[NIT]]</f>
        <v>14070041851012</v>
      </c>
      <c r="D4381">
        <f t="shared" si="157"/>
        <v>14</v>
      </c>
      <c r="E4381" t="str">
        <f t="shared" si="158"/>
        <v>NIT</v>
      </c>
    </row>
    <row r="4382" spans="1:5" x14ac:dyDescent="0.25">
      <c r="A4382" s="1" t="s">
        <v>8353</v>
      </c>
      <c r="B4382" t="s">
        <v>8354</v>
      </c>
      <c r="C4382" t="str">
        <f>Tabla4[[#This Row],[NIT]]</f>
        <v>05172008711015</v>
      </c>
      <c r="D4382">
        <f t="shared" si="157"/>
        <v>14</v>
      </c>
      <c r="E4382" t="str">
        <f t="shared" si="158"/>
        <v>NIT</v>
      </c>
    </row>
    <row r="4383" spans="1:5" x14ac:dyDescent="0.25">
      <c r="A4383" s="1" t="s">
        <v>8355</v>
      </c>
      <c r="B4383" t="s">
        <v>8356</v>
      </c>
      <c r="C4383" t="str">
        <f>Tabla4[[#This Row],[NIT]]</f>
        <v>06142909901392</v>
      </c>
      <c r="D4383">
        <f t="shared" si="157"/>
        <v>14</v>
      </c>
      <c r="E4383" t="str">
        <f t="shared" si="158"/>
        <v>NIT</v>
      </c>
    </row>
    <row r="4384" spans="1:5" x14ac:dyDescent="0.25">
      <c r="A4384" s="1" t="s">
        <v>8359</v>
      </c>
      <c r="B4384" t="s">
        <v>8360</v>
      </c>
      <c r="C4384" t="str">
        <f>Tabla4[[#This Row],[NIT]]</f>
        <v>006421610</v>
      </c>
      <c r="D4384">
        <f t="shared" si="157"/>
        <v>9</v>
      </c>
      <c r="E4384" t="str">
        <f t="shared" si="158"/>
        <v>DUI</v>
      </c>
    </row>
    <row r="4385" spans="1:5" x14ac:dyDescent="0.25">
      <c r="A4385" s="15" t="s">
        <v>8361</v>
      </c>
      <c r="B4385" t="s">
        <v>8362</v>
      </c>
      <c r="C4385" t="str">
        <f>Tabla4[[#This Row],[NIT]]</f>
        <v>007681247</v>
      </c>
      <c r="D4385">
        <f t="shared" si="157"/>
        <v>9</v>
      </c>
      <c r="E4385" t="str">
        <f t="shared" si="158"/>
        <v>DUI</v>
      </c>
    </row>
    <row r="4386" spans="1:5" x14ac:dyDescent="0.25">
      <c r="A4386" s="1" t="s">
        <v>8363</v>
      </c>
      <c r="B4386" t="s">
        <v>8364</v>
      </c>
      <c r="C4386" t="str">
        <f>Tabla4[[#This Row],[NIT]]</f>
        <v>14130512751010</v>
      </c>
      <c r="D4386">
        <f t="shared" si="157"/>
        <v>14</v>
      </c>
      <c r="E4386" t="str">
        <f t="shared" si="158"/>
        <v>NIT</v>
      </c>
    </row>
    <row r="4387" spans="1:5" x14ac:dyDescent="0.25">
      <c r="A4387" s="1" t="s">
        <v>8365</v>
      </c>
      <c r="B4387" t="s">
        <v>8366</v>
      </c>
      <c r="C4387" t="str">
        <f>Tabla4[[#This Row],[NIT]]</f>
        <v>05110211861051</v>
      </c>
      <c r="D4387">
        <f t="shared" si="157"/>
        <v>14</v>
      </c>
      <c r="E4387" t="str">
        <f t="shared" si="158"/>
        <v>NIT</v>
      </c>
    </row>
    <row r="4388" spans="1:5" x14ac:dyDescent="0.25">
      <c r="A4388" s="1" t="s">
        <v>8368</v>
      </c>
      <c r="B4388" t="s">
        <v>8369</v>
      </c>
      <c r="C4388" t="str">
        <f>Tabla4[[#This Row],[NIT]]</f>
        <v>042990534</v>
      </c>
      <c r="D4388">
        <f t="shared" si="157"/>
        <v>9</v>
      </c>
      <c r="E4388" t="str">
        <f t="shared" si="158"/>
        <v>DUI</v>
      </c>
    </row>
    <row r="4389" spans="1:5" x14ac:dyDescent="0.25">
      <c r="A4389" s="1" t="s">
        <v>8372</v>
      </c>
      <c r="B4389" t="s">
        <v>8373</v>
      </c>
      <c r="C4389" t="str">
        <f>Tabla4[[#This Row],[NIT]]</f>
        <v>06143105211098</v>
      </c>
      <c r="D4389">
        <f t="shared" si="157"/>
        <v>14</v>
      </c>
      <c r="E4389" t="str">
        <f t="shared" si="158"/>
        <v>NIT</v>
      </c>
    </row>
    <row r="4390" spans="1:5" x14ac:dyDescent="0.25">
      <c r="A4390" s="1" t="s">
        <v>8374</v>
      </c>
      <c r="B4390" t="s">
        <v>8375</v>
      </c>
      <c r="C4390" t="str">
        <f>Tabla4[[#This Row],[NIT]]</f>
        <v>06142109701352</v>
      </c>
      <c r="D4390">
        <f t="shared" si="157"/>
        <v>14</v>
      </c>
      <c r="E4390" t="str">
        <f t="shared" si="158"/>
        <v>NIT</v>
      </c>
    </row>
    <row r="4391" spans="1:5" x14ac:dyDescent="0.25">
      <c r="A4391" s="1" t="s">
        <v>8377</v>
      </c>
      <c r="B4391" t="s">
        <v>8378</v>
      </c>
      <c r="C4391" t="str">
        <f>Tabla4[[#This Row],[NIT]]</f>
        <v>013905015</v>
      </c>
      <c r="D4391">
        <f t="shared" si="157"/>
        <v>9</v>
      </c>
      <c r="E4391" t="str">
        <f t="shared" si="158"/>
        <v>DUI</v>
      </c>
    </row>
    <row r="4392" spans="1:5" x14ac:dyDescent="0.25">
      <c r="A4392" s="1" t="s">
        <v>8380</v>
      </c>
      <c r="B4392" t="s">
        <v>7825</v>
      </c>
      <c r="C4392" t="str">
        <f>Tabla4[[#This Row],[NIT]]</f>
        <v>006175489</v>
      </c>
      <c r="D4392">
        <f t="shared" si="157"/>
        <v>9</v>
      </c>
      <c r="E4392" t="str">
        <f t="shared" si="158"/>
        <v>DUI</v>
      </c>
    </row>
    <row r="4393" spans="1:5" x14ac:dyDescent="0.25">
      <c r="A4393" s="1" t="s">
        <v>8382</v>
      </c>
      <c r="B4393" t="s">
        <v>1155</v>
      </c>
      <c r="C4393" t="str">
        <f>Tabla4[[#This Row],[NIT]]</f>
        <v>048843109</v>
      </c>
      <c r="D4393">
        <f t="shared" si="157"/>
        <v>9</v>
      </c>
      <c r="E4393" t="str">
        <f t="shared" si="158"/>
        <v>DUI</v>
      </c>
    </row>
    <row r="4394" spans="1:5" x14ac:dyDescent="0.25">
      <c r="A4394" s="1" t="s">
        <v>8384</v>
      </c>
      <c r="B4394" t="s">
        <v>8385</v>
      </c>
      <c r="C4394" t="str">
        <f>Tabla4[[#This Row],[NIT]]</f>
        <v>029325223</v>
      </c>
      <c r="D4394">
        <f t="shared" si="157"/>
        <v>9</v>
      </c>
      <c r="E4394" t="str">
        <f t="shared" si="158"/>
        <v>DUI</v>
      </c>
    </row>
    <row r="4395" spans="1:5" x14ac:dyDescent="0.25">
      <c r="A4395" s="1" t="s">
        <v>8386</v>
      </c>
      <c r="B4395" t="s">
        <v>8387</v>
      </c>
      <c r="C4395" t="str">
        <f>Tabla4[[#This Row],[NIT]]</f>
        <v>040303040</v>
      </c>
      <c r="D4395">
        <f t="shared" si="157"/>
        <v>9</v>
      </c>
      <c r="E4395" t="str">
        <f t="shared" si="158"/>
        <v>DUI</v>
      </c>
    </row>
    <row r="4396" spans="1:5" x14ac:dyDescent="0.25">
      <c r="A4396" s="1" t="s">
        <v>8390</v>
      </c>
      <c r="B4396" t="s">
        <v>225</v>
      </c>
      <c r="C4396" t="str">
        <f>Tabla4[[#This Row],[NIT]]</f>
        <v>023817086</v>
      </c>
      <c r="D4396">
        <f t="shared" ref="D4396:D4459" si="159">LEN(C4396)</f>
        <v>9</v>
      </c>
      <c r="E4396" t="str">
        <f t="shared" si="158"/>
        <v>DUI</v>
      </c>
    </row>
    <row r="4397" spans="1:5" x14ac:dyDescent="0.25">
      <c r="A4397" s="1" t="s">
        <v>8391</v>
      </c>
      <c r="B4397" t="s">
        <v>8392</v>
      </c>
      <c r="C4397" t="str">
        <f>Tabla4[[#This Row],[NIT]]</f>
        <v>019280324</v>
      </c>
      <c r="D4397">
        <f t="shared" si="159"/>
        <v>9</v>
      </c>
      <c r="E4397" t="str">
        <f t="shared" ref="E4397:E4460" si="160">IF(D4397=14,"NIT",IF(D4397=9,"DUI"," "))</f>
        <v>DUI</v>
      </c>
    </row>
    <row r="4398" spans="1:5" x14ac:dyDescent="0.25">
      <c r="A4398" s="1" t="s">
        <v>8396</v>
      </c>
      <c r="B4398" t="s">
        <v>895</v>
      </c>
      <c r="C4398" t="str">
        <f>Tabla4[[#This Row],[NIT]]</f>
        <v>022972875</v>
      </c>
      <c r="D4398">
        <f t="shared" si="159"/>
        <v>9</v>
      </c>
      <c r="E4398" t="str">
        <f t="shared" si="160"/>
        <v>DUI</v>
      </c>
    </row>
    <row r="4399" spans="1:5" x14ac:dyDescent="0.25">
      <c r="A4399" s="1" t="s">
        <v>8397</v>
      </c>
      <c r="B4399" t="s">
        <v>8398</v>
      </c>
      <c r="C4399" t="str">
        <f>Tabla4[[#This Row],[NIT]]</f>
        <v>024227145</v>
      </c>
      <c r="D4399">
        <f t="shared" si="159"/>
        <v>9</v>
      </c>
      <c r="E4399" t="str">
        <f t="shared" si="160"/>
        <v>DUI</v>
      </c>
    </row>
    <row r="4400" spans="1:5" x14ac:dyDescent="0.25">
      <c r="A4400" s="1" t="s">
        <v>8399</v>
      </c>
      <c r="B4400" t="s">
        <v>8400</v>
      </c>
      <c r="C4400" t="str">
        <f>Tabla4[[#This Row],[NIT]]</f>
        <v>056741989</v>
      </c>
      <c r="D4400">
        <f t="shared" si="159"/>
        <v>9</v>
      </c>
      <c r="E4400" t="str">
        <f t="shared" si="160"/>
        <v>DUI</v>
      </c>
    </row>
    <row r="4401" spans="1:5" x14ac:dyDescent="0.25">
      <c r="A4401" s="1" t="s">
        <v>8405</v>
      </c>
      <c r="B4401" t="s">
        <v>8404</v>
      </c>
      <c r="C4401" t="str">
        <f>Tabla4[[#This Row],[NIT]]</f>
        <v>02101205490042</v>
      </c>
      <c r="D4401">
        <f t="shared" si="159"/>
        <v>14</v>
      </c>
      <c r="E4401" t="str">
        <f t="shared" si="160"/>
        <v>NIT</v>
      </c>
    </row>
    <row r="4402" spans="1:5" x14ac:dyDescent="0.25">
      <c r="A4402" s="1" t="s">
        <v>8407</v>
      </c>
      <c r="B4402" t="s">
        <v>8408</v>
      </c>
      <c r="C4402" t="str">
        <f>Tabla4[[#This Row],[NIT]]</f>
        <v>06140607061031</v>
      </c>
      <c r="D4402">
        <f t="shared" si="159"/>
        <v>14</v>
      </c>
      <c r="E4402" t="str">
        <f t="shared" si="160"/>
        <v>NIT</v>
      </c>
    </row>
    <row r="4403" spans="1:5" x14ac:dyDescent="0.25">
      <c r="A4403" s="1" t="s">
        <v>8409</v>
      </c>
      <c r="B4403" t="s">
        <v>8410</v>
      </c>
      <c r="C4403" t="str">
        <f>Tabla4[[#This Row],[NIT]]</f>
        <v>06141907161115</v>
      </c>
      <c r="D4403">
        <f t="shared" si="159"/>
        <v>14</v>
      </c>
      <c r="E4403" t="str">
        <f t="shared" si="160"/>
        <v>NIT</v>
      </c>
    </row>
    <row r="4404" spans="1:5" x14ac:dyDescent="0.25">
      <c r="A4404" s="1" t="s">
        <v>8412</v>
      </c>
      <c r="B4404" t="s">
        <v>8413</v>
      </c>
      <c r="C4404" t="str">
        <f>Tabla4[[#This Row],[NIT]]</f>
        <v>045354290</v>
      </c>
      <c r="D4404">
        <f t="shared" si="159"/>
        <v>9</v>
      </c>
      <c r="E4404" t="str">
        <f t="shared" si="160"/>
        <v>DUI</v>
      </c>
    </row>
    <row r="4405" spans="1:5" x14ac:dyDescent="0.25">
      <c r="A4405" s="1" t="s">
        <v>8414</v>
      </c>
      <c r="B4405" t="s">
        <v>8415</v>
      </c>
      <c r="C4405" t="str">
        <f>Tabla4[[#This Row],[NIT]]</f>
        <v>037841372</v>
      </c>
      <c r="D4405">
        <f t="shared" si="159"/>
        <v>9</v>
      </c>
      <c r="E4405" t="str">
        <f t="shared" si="160"/>
        <v>DUI</v>
      </c>
    </row>
    <row r="4406" spans="1:5" x14ac:dyDescent="0.25">
      <c r="A4406" s="1" t="s">
        <v>8416</v>
      </c>
      <c r="B4406" t="s">
        <v>8417</v>
      </c>
      <c r="C4406" t="str">
        <f>Tabla4[[#This Row],[NIT]]</f>
        <v>030727276</v>
      </c>
      <c r="D4406">
        <f t="shared" si="159"/>
        <v>9</v>
      </c>
      <c r="E4406" t="str">
        <f t="shared" si="160"/>
        <v>DUI</v>
      </c>
    </row>
    <row r="4407" spans="1:5" x14ac:dyDescent="0.25">
      <c r="A4407" s="1" t="s">
        <v>8418</v>
      </c>
      <c r="B4407" t="s">
        <v>8419</v>
      </c>
      <c r="C4407" t="str">
        <f>Tabla4[[#This Row],[NIT]]</f>
        <v>10061507671010</v>
      </c>
      <c r="D4407">
        <f t="shared" si="159"/>
        <v>14</v>
      </c>
      <c r="E4407" t="str">
        <f t="shared" si="160"/>
        <v>NIT</v>
      </c>
    </row>
    <row r="4408" spans="1:5" x14ac:dyDescent="0.25">
      <c r="A4408" s="1" t="s">
        <v>8420</v>
      </c>
      <c r="B4408" t="s">
        <v>8421</v>
      </c>
      <c r="C4408" t="str">
        <f>Tabla4[[#This Row],[NIT]]</f>
        <v>06142701211040</v>
      </c>
      <c r="D4408">
        <f t="shared" si="159"/>
        <v>14</v>
      </c>
      <c r="E4408" t="str">
        <f t="shared" si="160"/>
        <v>NIT</v>
      </c>
    </row>
    <row r="4409" spans="1:5" x14ac:dyDescent="0.25">
      <c r="A4409" s="1" t="s">
        <v>8423</v>
      </c>
      <c r="B4409" t="s">
        <v>8422</v>
      </c>
      <c r="C4409" t="str">
        <f>Tabla4[[#This Row],[NIT]]</f>
        <v>06140804151042</v>
      </c>
      <c r="D4409">
        <f t="shared" si="159"/>
        <v>14</v>
      </c>
      <c r="E4409" t="str">
        <f t="shared" si="160"/>
        <v>NIT</v>
      </c>
    </row>
    <row r="4410" spans="1:5" x14ac:dyDescent="0.25">
      <c r="A4410" s="1" t="s">
        <v>8424</v>
      </c>
      <c r="B4410" t="s">
        <v>1072</v>
      </c>
      <c r="C4410" t="str">
        <f>Tabla4[[#This Row],[NIT]]</f>
        <v>06140503630150</v>
      </c>
      <c r="D4410">
        <f t="shared" si="159"/>
        <v>14</v>
      </c>
      <c r="E4410" t="str">
        <f t="shared" si="160"/>
        <v>NIT</v>
      </c>
    </row>
    <row r="4411" spans="1:5" x14ac:dyDescent="0.25">
      <c r="A4411" s="1" t="s">
        <v>8425</v>
      </c>
      <c r="B4411" t="s">
        <v>8426</v>
      </c>
      <c r="C4411" t="str">
        <f>Tabla4[[#This Row],[NIT]]</f>
        <v>020692615</v>
      </c>
      <c r="D4411">
        <f t="shared" si="159"/>
        <v>9</v>
      </c>
      <c r="E4411" t="str">
        <f t="shared" si="160"/>
        <v>DUI</v>
      </c>
    </row>
    <row r="4412" spans="1:5" x14ac:dyDescent="0.25">
      <c r="A4412" s="1" t="s">
        <v>8427</v>
      </c>
      <c r="B4412" t="s">
        <v>8428</v>
      </c>
      <c r="C4412" t="str">
        <f>Tabla4[[#This Row],[NIT]]</f>
        <v>025744899</v>
      </c>
      <c r="D4412">
        <f t="shared" si="159"/>
        <v>9</v>
      </c>
      <c r="E4412" t="str">
        <f t="shared" si="160"/>
        <v>DUI</v>
      </c>
    </row>
    <row r="4413" spans="1:5" x14ac:dyDescent="0.25">
      <c r="A4413" s="92" t="s">
        <v>8429</v>
      </c>
      <c r="B4413" t="s">
        <v>8430</v>
      </c>
      <c r="C4413" t="str">
        <f>Tabla4[[#This Row],[NIT]]</f>
        <v>010594467</v>
      </c>
      <c r="D4413">
        <f t="shared" si="159"/>
        <v>9</v>
      </c>
      <c r="E4413" t="str">
        <f t="shared" si="160"/>
        <v>DUI</v>
      </c>
    </row>
    <row r="4414" spans="1:5" x14ac:dyDescent="0.25">
      <c r="A4414" s="1" t="s">
        <v>8431</v>
      </c>
      <c r="B4414" t="s">
        <v>8432</v>
      </c>
      <c r="C4414" t="str">
        <f>Tabla4[[#This Row],[NIT]]</f>
        <v>023750789</v>
      </c>
      <c r="D4414">
        <f t="shared" si="159"/>
        <v>9</v>
      </c>
      <c r="E4414" t="str">
        <f t="shared" si="160"/>
        <v>DUI</v>
      </c>
    </row>
    <row r="4415" spans="1:5" x14ac:dyDescent="0.25">
      <c r="A4415" s="1" t="s">
        <v>8434</v>
      </c>
      <c r="B4415" t="s">
        <v>8435</v>
      </c>
      <c r="C4415" t="str">
        <f>Tabla4[[#This Row],[NIT]]</f>
        <v>06141501620024</v>
      </c>
      <c r="D4415">
        <f t="shared" si="159"/>
        <v>14</v>
      </c>
      <c r="E4415" t="str">
        <f t="shared" si="160"/>
        <v>NIT</v>
      </c>
    </row>
    <row r="4416" spans="1:5" x14ac:dyDescent="0.25">
      <c r="A4416" s="1" t="s">
        <v>8436</v>
      </c>
      <c r="B4416" t="s">
        <v>8437</v>
      </c>
      <c r="C4416" t="str">
        <f>Tabla4[[#This Row],[NIT]]</f>
        <v>06141203201057</v>
      </c>
      <c r="D4416">
        <f t="shared" si="159"/>
        <v>14</v>
      </c>
      <c r="E4416" t="str">
        <f t="shared" si="160"/>
        <v>NIT</v>
      </c>
    </row>
    <row r="4417" spans="1:5" x14ac:dyDescent="0.25">
      <c r="A4417" s="1" t="s">
        <v>8439</v>
      </c>
      <c r="B4417" t="s">
        <v>8440</v>
      </c>
      <c r="C4417" t="str">
        <f>Tabla4[[#This Row],[NIT]]</f>
        <v>013104106</v>
      </c>
      <c r="D4417">
        <f t="shared" si="159"/>
        <v>9</v>
      </c>
      <c r="E4417" t="str">
        <f t="shared" si="160"/>
        <v>DUI</v>
      </c>
    </row>
    <row r="4418" spans="1:5" x14ac:dyDescent="0.25">
      <c r="A4418" s="1" t="s">
        <v>8458</v>
      </c>
      <c r="B4418" t="s">
        <v>8459</v>
      </c>
      <c r="C4418" t="str">
        <f>Tabla4[[#This Row],[NIT]]</f>
        <v>06140411091048</v>
      </c>
      <c r="D4418">
        <f t="shared" si="159"/>
        <v>14</v>
      </c>
      <c r="E4418" t="str">
        <f t="shared" si="160"/>
        <v>NIT</v>
      </c>
    </row>
    <row r="4419" spans="1:5" x14ac:dyDescent="0.25">
      <c r="A4419" s="1" t="s">
        <v>8460</v>
      </c>
      <c r="B4419" t="s">
        <v>8461</v>
      </c>
      <c r="C4419" t="str">
        <f>Tabla4[[#This Row],[NIT]]</f>
        <v>06141709191017</v>
      </c>
      <c r="D4419">
        <f t="shared" si="159"/>
        <v>14</v>
      </c>
      <c r="E4419" t="str">
        <f t="shared" si="160"/>
        <v>NIT</v>
      </c>
    </row>
    <row r="4420" spans="1:5" x14ac:dyDescent="0.25">
      <c r="A4420" s="1" t="s">
        <v>8462</v>
      </c>
      <c r="B4420" t="s">
        <v>8463</v>
      </c>
      <c r="C4420" t="str">
        <f>Tabla4[[#This Row],[NIT]]</f>
        <v>08110405590010</v>
      </c>
      <c r="D4420">
        <f t="shared" si="159"/>
        <v>14</v>
      </c>
      <c r="E4420" t="str">
        <f t="shared" si="160"/>
        <v>NIT</v>
      </c>
    </row>
    <row r="4421" spans="1:5" x14ac:dyDescent="0.25">
      <c r="A4421" s="1" t="s">
        <v>8464</v>
      </c>
      <c r="B4421" t="s">
        <v>8465</v>
      </c>
      <c r="C4421" t="str">
        <f>Tabla4[[#This Row],[NIT]]</f>
        <v>06141402221059</v>
      </c>
      <c r="D4421">
        <f t="shared" si="159"/>
        <v>14</v>
      </c>
      <c r="E4421" t="str">
        <f t="shared" si="160"/>
        <v>NIT</v>
      </c>
    </row>
    <row r="4422" spans="1:5" x14ac:dyDescent="0.25">
      <c r="A4422" s="1" t="s">
        <v>8466</v>
      </c>
      <c r="B4422" t="s">
        <v>8467</v>
      </c>
      <c r="C4422" t="str">
        <f>Tabla4[[#This Row],[NIT]]</f>
        <v>95012110211015</v>
      </c>
      <c r="D4422">
        <f t="shared" si="159"/>
        <v>14</v>
      </c>
      <c r="E4422" t="str">
        <f t="shared" si="160"/>
        <v>NIT</v>
      </c>
    </row>
    <row r="4423" spans="1:5" x14ac:dyDescent="0.25">
      <c r="A4423" s="1" t="s">
        <v>8469</v>
      </c>
      <c r="B4423" t="s">
        <v>8470</v>
      </c>
      <c r="C4423" t="str">
        <f>Tabla4[[#This Row],[NIT]]</f>
        <v>06140410021046</v>
      </c>
      <c r="D4423">
        <f t="shared" si="159"/>
        <v>14</v>
      </c>
      <c r="E4423" t="str">
        <f t="shared" si="160"/>
        <v>NIT</v>
      </c>
    </row>
    <row r="4424" spans="1:5" x14ac:dyDescent="0.25">
      <c r="A4424" s="1" t="s">
        <v>8474</v>
      </c>
      <c r="B4424" t="s">
        <v>8475</v>
      </c>
      <c r="C4424" t="str">
        <f>Tabla4[[#This Row],[NIT]]</f>
        <v>06141303181100</v>
      </c>
      <c r="D4424">
        <f t="shared" si="159"/>
        <v>14</v>
      </c>
      <c r="E4424" t="str">
        <f t="shared" si="160"/>
        <v>NIT</v>
      </c>
    </row>
    <row r="4425" spans="1:5" x14ac:dyDescent="0.25">
      <c r="A4425" s="1" t="s">
        <v>8476</v>
      </c>
      <c r="B4425" t="s">
        <v>8477</v>
      </c>
      <c r="C4425" t="str">
        <f>Tabla4[[#This Row],[NIT]]</f>
        <v>06080405600010</v>
      </c>
      <c r="D4425">
        <f t="shared" si="159"/>
        <v>14</v>
      </c>
      <c r="E4425" t="str">
        <f t="shared" si="160"/>
        <v>NIT</v>
      </c>
    </row>
    <row r="4426" spans="1:5" x14ac:dyDescent="0.25">
      <c r="A4426" s="1" t="s">
        <v>8528</v>
      </c>
      <c r="B4426" s="36" t="s">
        <v>8529</v>
      </c>
      <c r="C4426" s="104" t="str">
        <f>Tabla4[[#This Row],[NIT]]</f>
        <v>004635661</v>
      </c>
      <c r="D4426">
        <f t="shared" si="159"/>
        <v>9</v>
      </c>
      <c r="E4426" t="str">
        <f t="shared" si="160"/>
        <v>DUI</v>
      </c>
    </row>
    <row r="4427" spans="1:5" x14ac:dyDescent="0.25">
      <c r="A4427" s="1" t="s">
        <v>8530</v>
      </c>
      <c r="B4427" t="s">
        <v>8531</v>
      </c>
      <c r="C4427" t="str">
        <f>Tabla4[[#This Row],[NIT]]</f>
        <v>044757479</v>
      </c>
      <c r="D4427">
        <f t="shared" si="159"/>
        <v>9</v>
      </c>
      <c r="E4427" t="str">
        <f t="shared" si="160"/>
        <v>DUI</v>
      </c>
    </row>
    <row r="4428" spans="1:5" x14ac:dyDescent="0.25">
      <c r="A4428" s="1" t="s">
        <v>8534</v>
      </c>
      <c r="B4428" t="s">
        <v>8535</v>
      </c>
      <c r="C4428" t="str">
        <f>Tabla4[[#This Row],[NIT]]</f>
        <v>013304188</v>
      </c>
      <c r="D4428">
        <f t="shared" si="159"/>
        <v>9</v>
      </c>
      <c r="E4428" t="str">
        <f t="shared" si="160"/>
        <v>DUI</v>
      </c>
    </row>
    <row r="4429" spans="1:5" x14ac:dyDescent="0.25">
      <c r="A4429" s="1" t="s">
        <v>8536</v>
      </c>
      <c r="B4429" t="s">
        <v>8537</v>
      </c>
      <c r="C4429" t="str">
        <f>Tabla4[[#This Row],[NIT]]</f>
        <v>012249424</v>
      </c>
      <c r="D4429">
        <f t="shared" si="159"/>
        <v>9</v>
      </c>
      <c r="E4429" t="str">
        <f t="shared" si="160"/>
        <v>DUI</v>
      </c>
    </row>
    <row r="4430" spans="1:5" x14ac:dyDescent="0.25">
      <c r="A4430" s="1" t="s">
        <v>8538</v>
      </c>
      <c r="B4430" t="s">
        <v>8539</v>
      </c>
      <c r="C4430" t="str">
        <f>Tabla4[[#This Row],[NIT]]</f>
        <v>031722229</v>
      </c>
      <c r="D4430">
        <f t="shared" si="159"/>
        <v>9</v>
      </c>
      <c r="E4430" t="str">
        <f t="shared" si="160"/>
        <v>DUI</v>
      </c>
    </row>
    <row r="4431" spans="1:5" x14ac:dyDescent="0.25">
      <c r="A4431" s="1" t="s">
        <v>8540</v>
      </c>
      <c r="B4431" t="s">
        <v>974</v>
      </c>
      <c r="C4431" t="str">
        <f>Tabla4[[#This Row],[NIT]]</f>
        <v>06140708680011</v>
      </c>
      <c r="D4431">
        <f t="shared" si="159"/>
        <v>14</v>
      </c>
      <c r="E4431" t="str">
        <f t="shared" si="160"/>
        <v>NIT</v>
      </c>
    </row>
    <row r="4432" spans="1:5" x14ac:dyDescent="0.25">
      <c r="A4432" s="1" t="s">
        <v>8541</v>
      </c>
      <c r="B4432" t="s">
        <v>8542</v>
      </c>
      <c r="C4432" t="str">
        <f>Tabla4[[#This Row],[NIT]]</f>
        <v>052270994</v>
      </c>
      <c r="D4432">
        <f t="shared" si="159"/>
        <v>9</v>
      </c>
      <c r="E4432" t="str">
        <f t="shared" si="160"/>
        <v>DUI</v>
      </c>
    </row>
    <row r="4433" spans="1:5" x14ac:dyDescent="0.25">
      <c r="A4433" s="1" t="s">
        <v>8543</v>
      </c>
      <c r="B4433" t="s">
        <v>8544</v>
      </c>
      <c r="C4433" t="str">
        <f>Tabla4[[#This Row],[NIT]]</f>
        <v>039033323</v>
      </c>
      <c r="D4433">
        <f t="shared" si="159"/>
        <v>9</v>
      </c>
      <c r="E4433" t="str">
        <f t="shared" si="160"/>
        <v>DUI</v>
      </c>
    </row>
    <row r="4434" spans="1:5" x14ac:dyDescent="0.25">
      <c r="A4434" s="1" t="s">
        <v>8545</v>
      </c>
      <c r="B4434" t="s">
        <v>8546</v>
      </c>
      <c r="C4434" t="str">
        <f>Tabla4[[#This Row],[NIT]]</f>
        <v>06141809211040</v>
      </c>
      <c r="D4434">
        <f t="shared" si="159"/>
        <v>14</v>
      </c>
      <c r="E4434" t="str">
        <f t="shared" si="160"/>
        <v>NIT</v>
      </c>
    </row>
    <row r="4435" spans="1:5" x14ac:dyDescent="0.25">
      <c r="A4435" s="1" t="s">
        <v>8547</v>
      </c>
      <c r="B4435" t="s">
        <v>8548</v>
      </c>
      <c r="C4435" t="str">
        <f>Tabla4[[#This Row],[NIT]]</f>
        <v>024363527</v>
      </c>
      <c r="D4435">
        <f t="shared" si="159"/>
        <v>9</v>
      </c>
      <c r="E4435" t="str">
        <f t="shared" si="160"/>
        <v>DUI</v>
      </c>
    </row>
    <row r="4436" spans="1:5" x14ac:dyDescent="0.25">
      <c r="A4436" s="1" t="s">
        <v>8549</v>
      </c>
      <c r="B4436" t="s">
        <v>8550</v>
      </c>
      <c r="C4436" t="str">
        <f>Tabla4[[#This Row],[NIT]]</f>
        <v>045785166</v>
      </c>
      <c r="D4436">
        <f t="shared" si="159"/>
        <v>9</v>
      </c>
      <c r="E4436" t="str">
        <f t="shared" si="160"/>
        <v>DUI</v>
      </c>
    </row>
    <row r="4437" spans="1:5" x14ac:dyDescent="0.25">
      <c r="A4437" s="1" t="s">
        <v>8551</v>
      </c>
      <c r="B4437" t="s">
        <v>8552</v>
      </c>
      <c r="C4437" t="str">
        <f>Tabla4[[#This Row],[NIT]]</f>
        <v>028490245</v>
      </c>
      <c r="D4437">
        <f t="shared" si="159"/>
        <v>9</v>
      </c>
      <c r="E4437" t="str">
        <f t="shared" si="160"/>
        <v>DUI</v>
      </c>
    </row>
    <row r="4438" spans="1:5" x14ac:dyDescent="0.25">
      <c r="A4438" s="1" t="s">
        <v>8553</v>
      </c>
      <c r="B4438" t="s">
        <v>8554</v>
      </c>
      <c r="C4438" t="str">
        <f>Tabla4[[#This Row],[NIT]]</f>
        <v>005396341</v>
      </c>
      <c r="D4438">
        <f t="shared" si="159"/>
        <v>9</v>
      </c>
      <c r="E4438" t="str">
        <f t="shared" si="160"/>
        <v>DUI</v>
      </c>
    </row>
    <row r="4439" spans="1:5" x14ac:dyDescent="0.25">
      <c r="A4439" s="1" t="s">
        <v>8558</v>
      </c>
      <c r="B4439" t="s">
        <v>8559</v>
      </c>
      <c r="C4439" t="str">
        <f>Tabla4[[#This Row],[NIT]]</f>
        <v>007339078</v>
      </c>
      <c r="D4439">
        <f t="shared" si="159"/>
        <v>9</v>
      </c>
      <c r="E4439" t="str">
        <f t="shared" si="160"/>
        <v>DUI</v>
      </c>
    </row>
    <row r="4440" spans="1:5" x14ac:dyDescent="0.25">
      <c r="A4440" t="s">
        <v>8573</v>
      </c>
      <c r="B4440" t="s">
        <v>8561</v>
      </c>
      <c r="C4440" t="str">
        <f>Tabla4[[#This Row],[NIT]]</f>
        <v>02072404811019</v>
      </c>
      <c r="D4440">
        <f t="shared" si="159"/>
        <v>14</v>
      </c>
      <c r="E4440" t="str">
        <f t="shared" si="160"/>
        <v>NIT</v>
      </c>
    </row>
    <row r="4441" spans="1:5" x14ac:dyDescent="0.25">
      <c r="A4441" s="1" t="s">
        <v>8562</v>
      </c>
      <c r="B4441" t="s">
        <v>8563</v>
      </c>
      <c r="C4441" t="str">
        <f>Tabla4[[#This Row],[NIT]]</f>
        <v>06040103841015</v>
      </c>
      <c r="D4441">
        <f t="shared" si="159"/>
        <v>14</v>
      </c>
      <c r="E4441" t="str">
        <f t="shared" si="160"/>
        <v>NIT</v>
      </c>
    </row>
    <row r="4442" spans="1:5" x14ac:dyDescent="0.25">
      <c r="A4442" s="1" t="s">
        <v>8565</v>
      </c>
      <c r="B4442" t="s">
        <v>8566</v>
      </c>
      <c r="C4442" t="str">
        <f>Tabla4[[#This Row],[NIT]]</f>
        <v>06142002931037</v>
      </c>
      <c r="D4442">
        <f t="shared" si="159"/>
        <v>14</v>
      </c>
      <c r="E4442" t="str">
        <f t="shared" si="160"/>
        <v>NIT</v>
      </c>
    </row>
    <row r="4443" spans="1:5" x14ac:dyDescent="0.25">
      <c r="A4443" s="1" t="s">
        <v>8568</v>
      </c>
      <c r="B4443" t="s">
        <v>8569</v>
      </c>
      <c r="C4443" t="str">
        <f>Tabla4[[#This Row],[NIT]]</f>
        <v>06142509201057</v>
      </c>
      <c r="D4443">
        <f t="shared" si="159"/>
        <v>14</v>
      </c>
      <c r="E4443" t="str">
        <f t="shared" si="160"/>
        <v>NIT</v>
      </c>
    </row>
    <row r="4444" spans="1:5" x14ac:dyDescent="0.25">
      <c r="A4444" s="1" t="s">
        <v>8626</v>
      </c>
      <c r="B4444" t="s">
        <v>8625</v>
      </c>
      <c r="C4444" t="str">
        <f>Tabla4[[#This Row],[NIT]]</f>
        <v>048812920</v>
      </c>
      <c r="D4444">
        <f t="shared" si="159"/>
        <v>9</v>
      </c>
      <c r="E4444" t="str">
        <f t="shared" si="160"/>
        <v>DUI</v>
      </c>
    </row>
    <row r="4445" spans="1:5" x14ac:dyDescent="0.25">
      <c r="A4445" s="1" t="s">
        <v>8624</v>
      </c>
      <c r="B4445" t="s">
        <v>8623</v>
      </c>
      <c r="C4445" t="str">
        <f>Tabla4[[#This Row],[NIT]]</f>
        <v>007623485</v>
      </c>
      <c r="D4445">
        <f t="shared" si="159"/>
        <v>9</v>
      </c>
      <c r="E4445" t="str">
        <f t="shared" si="160"/>
        <v>DUI</v>
      </c>
    </row>
    <row r="4446" spans="1:5" x14ac:dyDescent="0.25">
      <c r="A4446" s="1" t="s">
        <v>7761</v>
      </c>
      <c r="B4446" t="s">
        <v>8629</v>
      </c>
      <c r="C4446" t="str">
        <f>Tabla4[[#This Row],[NIT]]</f>
        <v>04281809620015</v>
      </c>
      <c r="D4446">
        <f t="shared" si="159"/>
        <v>14</v>
      </c>
      <c r="E4446" t="str">
        <f t="shared" si="160"/>
        <v>NIT</v>
      </c>
    </row>
    <row r="4447" spans="1:5" x14ac:dyDescent="0.25">
      <c r="A4447" s="1" t="s">
        <v>8622</v>
      </c>
      <c r="B4447" t="s">
        <v>8621</v>
      </c>
      <c r="C4447" t="str">
        <f>Tabla4[[#This Row],[NIT]]</f>
        <v>005208792</v>
      </c>
      <c r="D4447">
        <f t="shared" si="159"/>
        <v>9</v>
      </c>
      <c r="E4447" t="str">
        <f t="shared" si="160"/>
        <v>DUI</v>
      </c>
    </row>
    <row r="4448" spans="1:5" x14ac:dyDescent="0.25">
      <c r="A4448" s="1" t="s">
        <v>8620</v>
      </c>
      <c r="B4448" t="s">
        <v>8619</v>
      </c>
      <c r="C4448" t="str">
        <f>Tabla4[[#This Row],[NIT]]</f>
        <v>019621261</v>
      </c>
      <c r="D4448">
        <f t="shared" si="159"/>
        <v>9</v>
      </c>
      <c r="E4448" t="str">
        <f t="shared" si="160"/>
        <v>DUI</v>
      </c>
    </row>
    <row r="4449" spans="1:5" x14ac:dyDescent="0.25">
      <c r="A4449" s="1" t="s">
        <v>8618</v>
      </c>
      <c r="B4449" t="s">
        <v>8617</v>
      </c>
      <c r="C4449" t="str">
        <f>Tabla4[[#This Row],[NIT]]</f>
        <v>054624864</v>
      </c>
      <c r="D4449">
        <f t="shared" si="159"/>
        <v>9</v>
      </c>
      <c r="E4449" t="str">
        <f t="shared" si="160"/>
        <v>DUI</v>
      </c>
    </row>
    <row r="4450" spans="1:5" x14ac:dyDescent="0.25">
      <c r="A4450" s="1" t="s">
        <v>348</v>
      </c>
      <c r="B4450" t="s">
        <v>8630</v>
      </c>
      <c r="C4450" t="str">
        <f>Tabla4[[#This Row],[NIT]]</f>
        <v>06171810610025</v>
      </c>
      <c r="D4450">
        <f t="shared" si="159"/>
        <v>14</v>
      </c>
      <c r="E4450" t="str">
        <f t="shared" si="160"/>
        <v>NIT</v>
      </c>
    </row>
    <row r="4451" spans="1:5" x14ac:dyDescent="0.25">
      <c r="A4451" s="1" t="s">
        <v>8616</v>
      </c>
      <c r="B4451" t="s">
        <v>8615</v>
      </c>
      <c r="C4451" t="str">
        <f>Tabla4[[#This Row],[NIT]]</f>
        <v>013963039</v>
      </c>
      <c r="D4451">
        <f t="shared" si="159"/>
        <v>9</v>
      </c>
      <c r="E4451" t="str">
        <f t="shared" si="160"/>
        <v>DUI</v>
      </c>
    </row>
    <row r="4452" spans="1:5" x14ac:dyDescent="0.25">
      <c r="A4452" s="1" t="s">
        <v>8614</v>
      </c>
      <c r="B4452" t="s">
        <v>8613</v>
      </c>
      <c r="C4452" t="str">
        <f>Tabla4[[#This Row],[NIT]]</f>
        <v>020261715</v>
      </c>
      <c r="D4452">
        <f t="shared" si="159"/>
        <v>9</v>
      </c>
      <c r="E4452" t="str">
        <f t="shared" si="160"/>
        <v>DUI</v>
      </c>
    </row>
    <row r="4453" spans="1:5" x14ac:dyDescent="0.25">
      <c r="A4453" s="1" t="s">
        <v>390</v>
      </c>
      <c r="B4453" t="s">
        <v>8631</v>
      </c>
      <c r="C4453" t="str">
        <f>Tabla4[[#This Row],[NIT]]</f>
        <v>06140808771088</v>
      </c>
      <c r="D4453">
        <f t="shared" si="159"/>
        <v>14</v>
      </c>
      <c r="E4453" t="str">
        <f t="shared" si="160"/>
        <v>NIT</v>
      </c>
    </row>
    <row r="4454" spans="1:5" x14ac:dyDescent="0.25">
      <c r="A4454" s="1" t="s">
        <v>8611</v>
      </c>
      <c r="B4454" t="s">
        <v>8612</v>
      </c>
      <c r="C4454" t="str">
        <f>Tabla4[[#This Row],[NIT]]</f>
        <v>08212107791015</v>
      </c>
      <c r="D4454">
        <f t="shared" si="159"/>
        <v>14</v>
      </c>
      <c r="E4454" t="str">
        <f t="shared" si="160"/>
        <v>NIT</v>
      </c>
    </row>
    <row r="4455" spans="1:5" x14ac:dyDescent="0.25">
      <c r="A4455" s="1" t="s">
        <v>8609</v>
      </c>
      <c r="B4455" t="s">
        <v>8610</v>
      </c>
      <c r="C4455" t="str">
        <f>Tabla4[[#This Row],[NIT]]</f>
        <v>06141406211023</v>
      </c>
      <c r="D4455">
        <f t="shared" si="159"/>
        <v>14</v>
      </c>
      <c r="E4455" t="str">
        <f t="shared" si="160"/>
        <v>NIT</v>
      </c>
    </row>
    <row r="4456" spans="1:5" x14ac:dyDescent="0.25">
      <c r="A4456" s="1" t="s">
        <v>8607</v>
      </c>
      <c r="B4456" t="s">
        <v>8606</v>
      </c>
      <c r="C4456" t="str">
        <f>Tabla4[[#This Row],[NIT]]</f>
        <v>026941745</v>
      </c>
      <c r="D4456">
        <f t="shared" si="159"/>
        <v>9</v>
      </c>
      <c r="E4456" t="str">
        <f t="shared" si="160"/>
        <v>DUI</v>
      </c>
    </row>
    <row r="4457" spans="1:5" x14ac:dyDescent="0.25">
      <c r="A4457" s="1" t="s">
        <v>8603</v>
      </c>
      <c r="B4457" t="s">
        <v>8602</v>
      </c>
      <c r="C4457" t="str">
        <f>Tabla4[[#This Row],[NIT]]</f>
        <v>018539924</v>
      </c>
      <c r="D4457">
        <f t="shared" si="159"/>
        <v>9</v>
      </c>
      <c r="E4457" t="str">
        <f t="shared" si="160"/>
        <v>DUI</v>
      </c>
    </row>
    <row r="4458" spans="1:5" x14ac:dyDescent="0.25">
      <c r="A4458" s="1" t="s">
        <v>8601</v>
      </c>
      <c r="B4458" t="s">
        <v>8600</v>
      </c>
      <c r="C4458" t="str">
        <f>Tabla4[[#This Row],[NIT]]</f>
        <v>015352682</v>
      </c>
      <c r="D4458">
        <f t="shared" si="159"/>
        <v>9</v>
      </c>
      <c r="E4458" t="str">
        <f t="shared" si="160"/>
        <v>DUI</v>
      </c>
    </row>
    <row r="4459" spans="1:5" x14ac:dyDescent="0.25">
      <c r="A4459" s="1" t="s">
        <v>8587</v>
      </c>
      <c r="B4459" t="s">
        <v>8588</v>
      </c>
      <c r="C4459" t="str">
        <f>Tabla4[[#This Row],[NIT]]</f>
        <v>05010801131011</v>
      </c>
      <c r="D4459">
        <f t="shared" si="159"/>
        <v>14</v>
      </c>
      <c r="E4459" t="str">
        <f t="shared" si="160"/>
        <v>NIT</v>
      </c>
    </row>
    <row r="4460" spans="1:5" x14ac:dyDescent="0.25">
      <c r="A4460" s="1" t="s">
        <v>8605</v>
      </c>
      <c r="B4460" t="s">
        <v>8508</v>
      </c>
      <c r="C4460" t="str">
        <f>Tabla4[[#This Row],[NIT]]</f>
        <v>041549110</v>
      </c>
      <c r="D4460">
        <f t="shared" ref="D4460:D4523" si="161">LEN(C4460)</f>
        <v>9</v>
      </c>
      <c r="E4460" t="str">
        <f t="shared" si="160"/>
        <v>DUI</v>
      </c>
    </row>
    <row r="4461" spans="1:5" x14ac:dyDescent="0.25">
      <c r="A4461" s="1" t="s">
        <v>8608</v>
      </c>
      <c r="B4461" t="s">
        <v>8028</v>
      </c>
      <c r="C4461" t="str">
        <f>Tabla4[[#This Row],[NIT]]</f>
        <v>004743854</v>
      </c>
      <c r="D4461">
        <f t="shared" si="161"/>
        <v>9</v>
      </c>
      <c r="E4461" t="str">
        <f t="shared" ref="E4461:E4524" si="162">IF(D4461=14,"NIT",IF(D4461=9,"DUI"," "))</f>
        <v>DUI</v>
      </c>
    </row>
    <row r="4462" spans="1:5" x14ac:dyDescent="0.25">
      <c r="A4462" s="1" t="s">
        <v>8647</v>
      </c>
      <c r="B4462" t="s">
        <v>8648</v>
      </c>
      <c r="C4462" t="str">
        <f>Tabla4[[#This Row],[NIT]]</f>
        <v>036657152</v>
      </c>
      <c r="D4462">
        <f t="shared" si="161"/>
        <v>9</v>
      </c>
      <c r="E4462" t="str">
        <f t="shared" si="162"/>
        <v>DUI</v>
      </c>
    </row>
    <row r="4463" spans="1:5" x14ac:dyDescent="0.25">
      <c r="A4463" s="1" t="s">
        <v>8649</v>
      </c>
      <c r="B4463" t="s">
        <v>8650</v>
      </c>
      <c r="C4463" t="str">
        <f>Tabla4[[#This Row],[NIT]]</f>
        <v>06142508211024</v>
      </c>
      <c r="D4463">
        <f t="shared" si="161"/>
        <v>14</v>
      </c>
      <c r="E4463" t="str">
        <f t="shared" si="162"/>
        <v>NIT</v>
      </c>
    </row>
    <row r="4464" spans="1:5" x14ac:dyDescent="0.25">
      <c r="A4464" s="7" t="s">
        <v>8651</v>
      </c>
      <c r="B4464" t="s">
        <v>8652</v>
      </c>
      <c r="C4464" t="str">
        <f>Tabla4[[#This Row],[NIT]]</f>
        <v>025261621</v>
      </c>
      <c r="D4464">
        <f t="shared" si="161"/>
        <v>9</v>
      </c>
      <c r="E4464" t="str">
        <f t="shared" si="162"/>
        <v>DUI</v>
      </c>
    </row>
    <row r="4465" spans="1:5" x14ac:dyDescent="0.25">
      <c r="A4465" s="7" t="s">
        <v>8653</v>
      </c>
      <c r="B4465" t="s">
        <v>1050</v>
      </c>
      <c r="C4465" t="str">
        <f>Tabla4[[#This Row],[NIT]]</f>
        <v>05110805871073</v>
      </c>
      <c r="D4465">
        <f t="shared" si="161"/>
        <v>14</v>
      </c>
      <c r="E4465" t="str">
        <f t="shared" si="162"/>
        <v>NIT</v>
      </c>
    </row>
    <row r="4466" spans="1:5" x14ac:dyDescent="0.25">
      <c r="A4466" s="1" t="s">
        <v>8654</v>
      </c>
      <c r="B4466" t="s">
        <v>8655</v>
      </c>
      <c r="C4466" t="str">
        <f>Tabla4[[#This Row],[NIT]]</f>
        <v>11100605510010</v>
      </c>
      <c r="D4466">
        <f t="shared" si="161"/>
        <v>14</v>
      </c>
      <c r="E4466" t="str">
        <f t="shared" si="162"/>
        <v>NIT</v>
      </c>
    </row>
    <row r="4467" spans="1:5" x14ac:dyDescent="0.25">
      <c r="A4467" s="9" t="s">
        <v>8656</v>
      </c>
      <c r="B4467" t="s">
        <v>8657</v>
      </c>
      <c r="C4467" t="str">
        <f>Tabla4[[#This Row],[NIT]]</f>
        <v>000620169</v>
      </c>
      <c r="D4467">
        <f t="shared" si="161"/>
        <v>9</v>
      </c>
      <c r="E4467" t="str">
        <f t="shared" si="162"/>
        <v>DUI</v>
      </c>
    </row>
    <row r="4468" spans="1:5" x14ac:dyDescent="0.25">
      <c r="A4468" s="1" t="s">
        <v>8658</v>
      </c>
      <c r="B4468" t="s">
        <v>8659</v>
      </c>
      <c r="C4468" t="str">
        <f>Tabla4[[#This Row],[NIT]]</f>
        <v>024913487</v>
      </c>
      <c r="D4468">
        <f t="shared" si="161"/>
        <v>9</v>
      </c>
      <c r="E4468" t="str">
        <f t="shared" si="162"/>
        <v>DUI</v>
      </c>
    </row>
    <row r="4469" spans="1:5" x14ac:dyDescent="0.25">
      <c r="A4469" s="1" t="s">
        <v>8660</v>
      </c>
      <c r="B4469" t="s">
        <v>8661</v>
      </c>
      <c r="C4469" t="str">
        <f>Tabla4[[#This Row],[NIT]]</f>
        <v>007453911</v>
      </c>
      <c r="D4469">
        <f t="shared" si="161"/>
        <v>9</v>
      </c>
      <c r="E4469" t="str">
        <f t="shared" si="162"/>
        <v>DUI</v>
      </c>
    </row>
    <row r="4470" spans="1:5" x14ac:dyDescent="0.25">
      <c r="A4470" s="15" t="s">
        <v>8662</v>
      </c>
      <c r="B4470" t="s">
        <v>8663</v>
      </c>
      <c r="C4470" t="str">
        <f>Tabla4[[#This Row],[NIT]]</f>
        <v>08112011841017</v>
      </c>
      <c r="D4470">
        <f t="shared" si="161"/>
        <v>14</v>
      </c>
      <c r="E4470" t="str">
        <f t="shared" si="162"/>
        <v>NIT</v>
      </c>
    </row>
    <row r="4471" spans="1:5" x14ac:dyDescent="0.25">
      <c r="A4471" s="1" t="s">
        <v>8667</v>
      </c>
      <c r="B4471" t="s">
        <v>8668</v>
      </c>
      <c r="C4471" t="str">
        <f>Tabla4[[#This Row],[NIT]]</f>
        <v>041917355</v>
      </c>
      <c r="D4471">
        <f t="shared" si="161"/>
        <v>9</v>
      </c>
      <c r="E4471" t="str">
        <f t="shared" si="162"/>
        <v>DUI</v>
      </c>
    </row>
    <row r="4472" spans="1:5" x14ac:dyDescent="0.25">
      <c r="A4472" s="1" t="s">
        <v>8669</v>
      </c>
      <c r="B4472" t="s">
        <v>8670</v>
      </c>
      <c r="C4472" t="str">
        <f>Tabla4[[#This Row],[NIT]]</f>
        <v>005382384</v>
      </c>
      <c r="D4472">
        <f t="shared" si="161"/>
        <v>9</v>
      </c>
      <c r="E4472" t="str">
        <f t="shared" si="162"/>
        <v>DUI</v>
      </c>
    </row>
    <row r="4473" spans="1:5" x14ac:dyDescent="0.25">
      <c r="A4473" s="1" t="s">
        <v>8671</v>
      </c>
      <c r="B4473" t="s">
        <v>8672</v>
      </c>
      <c r="C4473" t="str">
        <f>Tabla4[[#This Row],[NIT]]</f>
        <v>018635819</v>
      </c>
      <c r="D4473">
        <f t="shared" si="161"/>
        <v>9</v>
      </c>
      <c r="E4473" t="str">
        <f t="shared" si="162"/>
        <v>DUI</v>
      </c>
    </row>
    <row r="4474" spans="1:5" x14ac:dyDescent="0.25">
      <c r="A4474" s="1" t="s">
        <v>8674</v>
      </c>
      <c r="B4474" t="s">
        <v>8675</v>
      </c>
      <c r="C4474" t="str">
        <f>Tabla4[[#This Row],[NIT]]</f>
        <v>05012908111016</v>
      </c>
      <c r="D4474">
        <f t="shared" si="161"/>
        <v>14</v>
      </c>
      <c r="E4474" t="str">
        <f t="shared" si="162"/>
        <v>NIT</v>
      </c>
    </row>
    <row r="4475" spans="1:5" x14ac:dyDescent="0.25">
      <c r="A4475" s="1" t="s">
        <v>8676</v>
      </c>
      <c r="B4475" t="s">
        <v>7889</v>
      </c>
      <c r="C4475" t="str">
        <f>Tabla4[[#This Row],[NIT]]</f>
        <v>053903338</v>
      </c>
      <c r="D4475">
        <f t="shared" si="161"/>
        <v>9</v>
      </c>
      <c r="E4475" t="str">
        <f t="shared" si="162"/>
        <v>DUI</v>
      </c>
    </row>
    <row r="4476" spans="1:5" x14ac:dyDescent="0.25">
      <c r="A4476" s="1" t="s">
        <v>8677</v>
      </c>
      <c r="B4476" t="s">
        <v>8678</v>
      </c>
      <c r="C4476" t="str">
        <f>Tabla4[[#This Row],[NIT]]</f>
        <v>05221806901010</v>
      </c>
      <c r="D4476">
        <f t="shared" si="161"/>
        <v>14</v>
      </c>
      <c r="E4476" t="str">
        <f t="shared" si="162"/>
        <v>NIT</v>
      </c>
    </row>
    <row r="4477" spans="1:5" x14ac:dyDescent="0.25">
      <c r="A4477" s="1" t="s">
        <v>8679</v>
      </c>
      <c r="B4477" t="s">
        <v>8680</v>
      </c>
      <c r="C4477" t="str">
        <f>Tabla4[[#This Row],[NIT]]</f>
        <v>06141207161157</v>
      </c>
      <c r="D4477">
        <f t="shared" si="161"/>
        <v>14</v>
      </c>
      <c r="E4477" t="str">
        <f t="shared" si="162"/>
        <v>NIT</v>
      </c>
    </row>
    <row r="4478" spans="1:5" x14ac:dyDescent="0.25">
      <c r="A4478" s="1" t="s">
        <v>8684</v>
      </c>
      <c r="B4478" t="s">
        <v>8685</v>
      </c>
      <c r="C4478" t="str">
        <f>Tabla4[[#This Row],[NIT]]</f>
        <v>06140910131034</v>
      </c>
      <c r="D4478">
        <f t="shared" si="161"/>
        <v>14</v>
      </c>
      <c r="E4478" t="str">
        <f t="shared" si="162"/>
        <v>NIT</v>
      </c>
    </row>
    <row r="4479" spans="1:5" x14ac:dyDescent="0.25">
      <c r="A4479" s="1" t="s">
        <v>8687</v>
      </c>
      <c r="B4479" t="s">
        <v>1559</v>
      </c>
      <c r="C4479" t="str">
        <f>Tabla4[[#This Row],[NIT]]</f>
        <v>011500974</v>
      </c>
      <c r="D4479">
        <f t="shared" si="161"/>
        <v>9</v>
      </c>
      <c r="E4479" t="str">
        <f t="shared" si="162"/>
        <v>DUI</v>
      </c>
    </row>
    <row r="4480" spans="1:5" x14ac:dyDescent="0.25">
      <c r="A4480" s="94" t="s">
        <v>8690</v>
      </c>
      <c r="B4480" t="s">
        <v>819</v>
      </c>
      <c r="C4480" t="str">
        <f>Tabla4[[#This Row],[NIT]]</f>
        <v>04301207741021</v>
      </c>
      <c r="D4480">
        <f t="shared" si="161"/>
        <v>14</v>
      </c>
      <c r="E4480" t="str">
        <f t="shared" si="162"/>
        <v>NIT</v>
      </c>
    </row>
    <row r="4481" spans="1:5" x14ac:dyDescent="0.25">
      <c r="A4481" s="1" t="s">
        <v>8691</v>
      </c>
      <c r="B4481" t="s">
        <v>8692</v>
      </c>
      <c r="C4481" t="str">
        <f>Tabla4[[#This Row],[NIT]]</f>
        <v>020668153</v>
      </c>
      <c r="D4481">
        <f t="shared" si="161"/>
        <v>9</v>
      </c>
      <c r="E4481" t="str">
        <f t="shared" si="162"/>
        <v>DUI</v>
      </c>
    </row>
    <row r="4482" spans="1:5" x14ac:dyDescent="0.25">
      <c r="A4482" s="7" t="s">
        <v>8693</v>
      </c>
      <c r="B4482" t="s">
        <v>1212</v>
      </c>
      <c r="C4482" t="str">
        <f>Tabla4[[#This Row],[NIT]]</f>
        <v>044287644</v>
      </c>
      <c r="D4482">
        <f t="shared" si="161"/>
        <v>9</v>
      </c>
      <c r="E4482" t="str">
        <f t="shared" si="162"/>
        <v>DUI</v>
      </c>
    </row>
    <row r="4483" spans="1:5" x14ac:dyDescent="0.25">
      <c r="A4483" s="7" t="s">
        <v>8694</v>
      </c>
      <c r="B4483" t="s">
        <v>8695</v>
      </c>
      <c r="C4483" t="str">
        <f>Tabla4[[#This Row],[NIT]]</f>
        <v>017563920</v>
      </c>
      <c r="D4483">
        <f t="shared" si="161"/>
        <v>9</v>
      </c>
      <c r="E4483" t="str">
        <f t="shared" si="162"/>
        <v>DUI</v>
      </c>
    </row>
    <row r="4484" spans="1:5" x14ac:dyDescent="0.25">
      <c r="A4484" s="1" t="s">
        <v>8696</v>
      </c>
      <c r="B4484" t="s">
        <v>8697</v>
      </c>
      <c r="C4484" t="str">
        <f>Tabla4[[#This Row],[NIT]]</f>
        <v>0501099881017</v>
      </c>
      <c r="D4484">
        <f t="shared" si="161"/>
        <v>13</v>
      </c>
      <c r="E4484" t="str">
        <f t="shared" si="162"/>
        <v xml:space="preserve"> </v>
      </c>
    </row>
    <row r="4485" spans="1:5" x14ac:dyDescent="0.25">
      <c r="A4485" s="7" t="s">
        <v>8698</v>
      </c>
      <c r="B4485" t="s">
        <v>8699</v>
      </c>
      <c r="C4485" t="str">
        <f>Tabla4[[#This Row],[NIT]]</f>
        <v>12171208881048</v>
      </c>
      <c r="D4485">
        <f t="shared" si="161"/>
        <v>14</v>
      </c>
      <c r="E4485" t="str">
        <f t="shared" si="162"/>
        <v>NIT</v>
      </c>
    </row>
    <row r="4486" spans="1:5" x14ac:dyDescent="0.25">
      <c r="A4486" s="7" t="s">
        <v>8700</v>
      </c>
      <c r="B4486" t="s">
        <v>8701</v>
      </c>
      <c r="C4486" t="str">
        <f>Tabla4[[#This Row],[NIT]]</f>
        <v>05111407201013</v>
      </c>
      <c r="D4486">
        <f t="shared" si="161"/>
        <v>14</v>
      </c>
      <c r="E4486" t="str">
        <f t="shared" si="162"/>
        <v>NIT</v>
      </c>
    </row>
    <row r="4487" spans="1:5" x14ac:dyDescent="0.25">
      <c r="A4487" s="7" t="s">
        <v>8702</v>
      </c>
      <c r="B4487" t="s">
        <v>8703</v>
      </c>
      <c r="C4487" t="str">
        <f>Tabla4[[#This Row],[NIT]]</f>
        <v>06121403861018</v>
      </c>
      <c r="D4487">
        <f t="shared" si="161"/>
        <v>14</v>
      </c>
      <c r="E4487" t="str">
        <f t="shared" si="162"/>
        <v>NIT</v>
      </c>
    </row>
    <row r="4488" spans="1:5" x14ac:dyDescent="0.25">
      <c r="A4488" s="7" t="s">
        <v>8704</v>
      </c>
      <c r="B4488" t="s">
        <v>8705</v>
      </c>
      <c r="C4488" t="str">
        <f>Tabla4[[#This Row],[NIT]]</f>
        <v>06142709191013</v>
      </c>
      <c r="D4488">
        <f t="shared" si="161"/>
        <v>14</v>
      </c>
      <c r="E4488" t="str">
        <f t="shared" si="162"/>
        <v>NIT</v>
      </c>
    </row>
    <row r="4489" spans="1:5" x14ac:dyDescent="0.25">
      <c r="A4489" s="7" t="s">
        <v>8706</v>
      </c>
      <c r="B4489" t="s">
        <v>8707</v>
      </c>
      <c r="C4489" t="str">
        <f>Tabla4[[#This Row],[NIT]]</f>
        <v>036052700</v>
      </c>
      <c r="D4489">
        <f t="shared" si="161"/>
        <v>9</v>
      </c>
      <c r="E4489" t="str">
        <f t="shared" si="162"/>
        <v>DUI</v>
      </c>
    </row>
    <row r="4490" spans="1:5" x14ac:dyDescent="0.25">
      <c r="A4490" s="7" t="s">
        <v>8708</v>
      </c>
      <c r="B4490" t="s">
        <v>8709</v>
      </c>
      <c r="C4490" t="str">
        <f>Tabla4[[#This Row],[NIT]]</f>
        <v>042645406</v>
      </c>
      <c r="D4490">
        <f t="shared" si="161"/>
        <v>9</v>
      </c>
      <c r="E4490" t="str">
        <f t="shared" si="162"/>
        <v>DUI</v>
      </c>
    </row>
    <row r="4491" spans="1:5" x14ac:dyDescent="0.25">
      <c r="A4491" s="7" t="s">
        <v>8710</v>
      </c>
      <c r="B4491" t="s">
        <v>8711</v>
      </c>
      <c r="C4491" t="str">
        <f>Tabla4[[#This Row],[NIT]]</f>
        <v>046449836</v>
      </c>
      <c r="D4491">
        <f t="shared" si="161"/>
        <v>9</v>
      </c>
      <c r="E4491" t="str">
        <f t="shared" si="162"/>
        <v>DUI</v>
      </c>
    </row>
    <row r="4492" spans="1:5" x14ac:dyDescent="0.25">
      <c r="A4492" s="7" t="s">
        <v>8712</v>
      </c>
      <c r="B4492" t="s">
        <v>8713</v>
      </c>
      <c r="C4492" t="str">
        <f>Tabla4[[#This Row],[NIT]]</f>
        <v>016058273</v>
      </c>
      <c r="D4492">
        <f t="shared" si="161"/>
        <v>9</v>
      </c>
      <c r="E4492" t="str">
        <f t="shared" si="162"/>
        <v>DUI</v>
      </c>
    </row>
    <row r="4493" spans="1:5" x14ac:dyDescent="0.25">
      <c r="A4493" s="7" t="s">
        <v>8714</v>
      </c>
      <c r="B4493" t="s">
        <v>8715</v>
      </c>
      <c r="C4493" t="str">
        <f>Tabla4[[#This Row],[NIT]]</f>
        <v>94831610891010</v>
      </c>
      <c r="D4493">
        <f t="shared" si="161"/>
        <v>14</v>
      </c>
      <c r="E4493" t="str">
        <f t="shared" si="162"/>
        <v>NIT</v>
      </c>
    </row>
    <row r="4494" spans="1:5" x14ac:dyDescent="0.25">
      <c r="A4494" s="7" t="s">
        <v>8716</v>
      </c>
      <c r="B4494" t="s">
        <v>8717</v>
      </c>
      <c r="C4494" t="str">
        <f>Tabla4[[#This Row],[NIT]]</f>
        <v>015978658</v>
      </c>
      <c r="D4494">
        <f t="shared" si="161"/>
        <v>9</v>
      </c>
      <c r="E4494" t="str">
        <f t="shared" si="162"/>
        <v>DUI</v>
      </c>
    </row>
    <row r="4495" spans="1:5" x14ac:dyDescent="0.25">
      <c r="A4495" s="7" t="s">
        <v>8736</v>
      </c>
      <c r="B4495" t="s">
        <v>8737</v>
      </c>
      <c r="C4495" t="str">
        <f>Tabla4[[#This Row],[NIT]]</f>
        <v>07150802540010</v>
      </c>
      <c r="D4495">
        <f t="shared" si="161"/>
        <v>14</v>
      </c>
      <c r="E4495" t="str">
        <f t="shared" si="162"/>
        <v>NIT</v>
      </c>
    </row>
    <row r="4496" spans="1:5" x14ac:dyDescent="0.25">
      <c r="A4496" s="7" t="s">
        <v>8738</v>
      </c>
      <c r="B4496" t="s">
        <v>8739</v>
      </c>
      <c r="C4496" t="str">
        <f>Tabla4[[#This Row],[NIT]]</f>
        <v>06141002041019</v>
      </c>
      <c r="D4496">
        <f t="shared" si="161"/>
        <v>14</v>
      </c>
      <c r="E4496" t="str">
        <f t="shared" si="162"/>
        <v>NIT</v>
      </c>
    </row>
    <row r="4497" spans="1:5" x14ac:dyDescent="0.25">
      <c r="A4497" s="1" t="s">
        <v>8741</v>
      </c>
      <c r="B4497" t="s">
        <v>8742</v>
      </c>
      <c r="C4497" t="str">
        <f>Tabla4[[#This Row],[NIT]]</f>
        <v>12170109031010</v>
      </c>
      <c r="D4497">
        <f t="shared" si="161"/>
        <v>14</v>
      </c>
      <c r="E4497" t="str">
        <f t="shared" si="162"/>
        <v>NIT</v>
      </c>
    </row>
    <row r="4498" spans="1:5" x14ac:dyDescent="0.25">
      <c r="A4498" s="1" t="s">
        <v>8745</v>
      </c>
      <c r="B4498" t="s">
        <v>7936</v>
      </c>
      <c r="C4498" t="str">
        <f>Tabla4[[#This Row],[NIT]]</f>
        <v>202203443834</v>
      </c>
      <c r="D4498">
        <f t="shared" si="161"/>
        <v>12</v>
      </c>
      <c r="E4498" t="str">
        <f t="shared" si="162"/>
        <v xml:space="preserve"> </v>
      </c>
    </row>
    <row r="4499" spans="1:5" x14ac:dyDescent="0.25">
      <c r="A4499" s="1" t="s">
        <v>8748</v>
      </c>
      <c r="B4499" t="s">
        <v>8749</v>
      </c>
      <c r="C4499" t="str">
        <f>Tabla4[[#This Row],[NIT]]</f>
        <v>11081010721018</v>
      </c>
      <c r="D4499">
        <f t="shared" si="161"/>
        <v>14</v>
      </c>
      <c r="E4499" t="str">
        <f t="shared" si="162"/>
        <v>NIT</v>
      </c>
    </row>
    <row r="4500" spans="1:5" x14ac:dyDescent="0.25">
      <c r="A4500" s="7" t="s">
        <v>8750</v>
      </c>
      <c r="B4500" t="s">
        <v>8751</v>
      </c>
      <c r="C4500" t="str">
        <f>Tabla4[[#This Row],[NIT]]</f>
        <v>03062612731027</v>
      </c>
      <c r="D4500">
        <f t="shared" si="161"/>
        <v>14</v>
      </c>
      <c r="E4500" t="str">
        <f t="shared" si="162"/>
        <v>NIT</v>
      </c>
    </row>
    <row r="4501" spans="1:5" x14ac:dyDescent="0.25">
      <c r="A4501" s="7" t="s">
        <v>8755</v>
      </c>
      <c r="B4501" t="s">
        <v>8756</v>
      </c>
      <c r="C4501" t="str">
        <f>Tabla4[[#This Row],[NIT]]</f>
        <v>07092307510014</v>
      </c>
      <c r="D4501">
        <f t="shared" si="161"/>
        <v>14</v>
      </c>
      <c r="E4501" t="str">
        <f t="shared" si="162"/>
        <v>NIT</v>
      </c>
    </row>
    <row r="4502" spans="1:5" x14ac:dyDescent="0.25">
      <c r="A4502" s="7" t="s">
        <v>8803</v>
      </c>
      <c r="B4502" t="s">
        <v>8804</v>
      </c>
      <c r="C4502" t="str">
        <f>Tabla4[[#This Row],[NIT]]</f>
        <v>027215309</v>
      </c>
      <c r="D4502">
        <f t="shared" si="161"/>
        <v>9</v>
      </c>
      <c r="E4502" t="str">
        <f t="shared" si="162"/>
        <v>DUI</v>
      </c>
    </row>
    <row r="4503" spans="1:5" x14ac:dyDescent="0.25">
      <c r="A4503" s="7" t="s">
        <v>8805</v>
      </c>
      <c r="B4503" t="s">
        <v>8806</v>
      </c>
      <c r="C4503" t="str">
        <f>Tabla4[[#This Row],[NIT]]</f>
        <v>05220511211016</v>
      </c>
      <c r="D4503">
        <f t="shared" si="161"/>
        <v>14</v>
      </c>
      <c r="E4503" t="str">
        <f t="shared" si="162"/>
        <v>NIT</v>
      </c>
    </row>
    <row r="4504" spans="1:5" x14ac:dyDescent="0.25">
      <c r="A4504" s="7" t="s">
        <v>8807</v>
      </c>
      <c r="B4504" t="s">
        <v>8808</v>
      </c>
      <c r="C4504" t="str">
        <f>Tabla4[[#This Row],[NIT]]</f>
        <v>024668618</v>
      </c>
      <c r="D4504">
        <f t="shared" si="161"/>
        <v>9</v>
      </c>
      <c r="E4504" t="str">
        <f t="shared" si="162"/>
        <v>DUI</v>
      </c>
    </row>
    <row r="4505" spans="1:5" x14ac:dyDescent="0.25">
      <c r="A4505" s="7" t="s">
        <v>8809</v>
      </c>
      <c r="B4505" t="s">
        <v>8810</v>
      </c>
      <c r="C4505" t="str">
        <f>Tabla4[[#This Row],[NIT]]</f>
        <v>004392506</v>
      </c>
      <c r="D4505">
        <f t="shared" si="161"/>
        <v>9</v>
      </c>
      <c r="E4505" t="str">
        <f t="shared" si="162"/>
        <v>DUI</v>
      </c>
    </row>
    <row r="4506" spans="1:5" x14ac:dyDescent="0.25">
      <c r="A4506" s="7" t="s">
        <v>8811</v>
      </c>
      <c r="B4506" t="s">
        <v>8812</v>
      </c>
      <c r="C4506" t="str">
        <f>Tabla4[[#This Row],[NIT]]</f>
        <v>015827734</v>
      </c>
      <c r="D4506">
        <f t="shared" si="161"/>
        <v>9</v>
      </c>
      <c r="E4506" t="str">
        <f t="shared" si="162"/>
        <v>DUI</v>
      </c>
    </row>
    <row r="4507" spans="1:5" x14ac:dyDescent="0.25">
      <c r="A4507" s="7" t="s">
        <v>8813</v>
      </c>
      <c r="B4507" t="s">
        <v>8814</v>
      </c>
      <c r="C4507" t="str">
        <f>Tabla4[[#This Row],[NIT]]</f>
        <v>052165123</v>
      </c>
      <c r="D4507">
        <f t="shared" si="161"/>
        <v>9</v>
      </c>
      <c r="E4507" t="str">
        <f t="shared" si="162"/>
        <v>DUI</v>
      </c>
    </row>
    <row r="4508" spans="1:5" x14ac:dyDescent="0.25">
      <c r="A4508" s="7" t="s">
        <v>8815</v>
      </c>
      <c r="B4508" t="s">
        <v>8816</v>
      </c>
      <c r="C4508" t="str">
        <f>Tabla4[[#This Row],[NIT]]</f>
        <v>11231604211011</v>
      </c>
      <c r="D4508">
        <f t="shared" si="161"/>
        <v>14</v>
      </c>
      <c r="E4508" t="str">
        <f t="shared" si="162"/>
        <v>NIT</v>
      </c>
    </row>
    <row r="4509" spans="1:5" x14ac:dyDescent="0.25">
      <c r="A4509" s="7" t="s">
        <v>8817</v>
      </c>
      <c r="B4509" t="s">
        <v>8818</v>
      </c>
      <c r="C4509" t="str">
        <f>Tabla4[[#This Row],[NIT]]</f>
        <v>032102927</v>
      </c>
      <c r="D4509">
        <f t="shared" si="161"/>
        <v>9</v>
      </c>
      <c r="E4509" t="str">
        <f t="shared" si="162"/>
        <v>DUI</v>
      </c>
    </row>
    <row r="4510" spans="1:5" x14ac:dyDescent="0.25">
      <c r="A4510" s="7" t="s">
        <v>8819</v>
      </c>
      <c r="B4510" t="s">
        <v>8820</v>
      </c>
      <c r="C4510" t="str">
        <f>Tabla4[[#This Row],[NIT]]</f>
        <v>005362326</v>
      </c>
      <c r="D4510">
        <f t="shared" si="161"/>
        <v>9</v>
      </c>
      <c r="E4510" t="str">
        <f t="shared" si="162"/>
        <v>DUI</v>
      </c>
    </row>
    <row r="4511" spans="1:5" x14ac:dyDescent="0.25">
      <c r="A4511" s="1" t="s">
        <v>8821</v>
      </c>
      <c r="B4511" t="s">
        <v>8822</v>
      </c>
      <c r="C4511" t="str">
        <f>Tabla4[[#This Row],[NIT]]</f>
        <v>06141212811038</v>
      </c>
      <c r="D4511">
        <f t="shared" si="161"/>
        <v>14</v>
      </c>
      <c r="E4511" t="str">
        <f t="shared" si="162"/>
        <v>NIT</v>
      </c>
    </row>
    <row r="4512" spans="1:5" x14ac:dyDescent="0.25">
      <c r="A4512" s="1" t="s">
        <v>8823</v>
      </c>
      <c r="B4512" t="s">
        <v>8824</v>
      </c>
      <c r="C4512" t="str">
        <f>Tabla4[[#This Row],[NIT]]</f>
        <v>017911872</v>
      </c>
      <c r="D4512">
        <f t="shared" si="161"/>
        <v>9</v>
      </c>
      <c r="E4512" t="str">
        <f t="shared" si="162"/>
        <v>DUI</v>
      </c>
    </row>
    <row r="4513" spans="1:5" x14ac:dyDescent="0.25">
      <c r="A4513" s="1" t="s">
        <v>8825</v>
      </c>
      <c r="B4513" t="s">
        <v>8826</v>
      </c>
      <c r="C4513" t="str">
        <f>Tabla4[[#This Row],[NIT]]</f>
        <v>025526885</v>
      </c>
      <c r="D4513">
        <f t="shared" si="161"/>
        <v>9</v>
      </c>
      <c r="E4513" t="str">
        <f t="shared" si="162"/>
        <v>DUI</v>
      </c>
    </row>
    <row r="4514" spans="1:5" x14ac:dyDescent="0.25">
      <c r="A4514" s="15" t="s">
        <v>8851</v>
      </c>
      <c r="B4514" t="s">
        <v>8852</v>
      </c>
      <c r="C4514" t="str">
        <f>Tabla4[[#This Row],[NIT]]</f>
        <v>06140302211041</v>
      </c>
      <c r="D4514">
        <f t="shared" si="161"/>
        <v>14</v>
      </c>
      <c r="E4514" t="str">
        <f t="shared" si="162"/>
        <v>NIT</v>
      </c>
    </row>
    <row r="4515" spans="1:5" x14ac:dyDescent="0.25">
      <c r="A4515" s="1" t="s">
        <v>8853</v>
      </c>
      <c r="B4515" t="s">
        <v>8854</v>
      </c>
      <c r="C4515" t="str">
        <f>Tabla4[[#This Row],[NIT]]</f>
        <v>026446753</v>
      </c>
      <c r="D4515">
        <f t="shared" si="161"/>
        <v>9</v>
      </c>
      <c r="E4515" t="str">
        <f t="shared" si="162"/>
        <v>DUI</v>
      </c>
    </row>
    <row r="4516" spans="1:5" x14ac:dyDescent="0.25">
      <c r="A4516" s="1" t="s">
        <v>8855</v>
      </c>
      <c r="B4516" t="s">
        <v>8856</v>
      </c>
      <c r="C4516" t="str">
        <f>Tabla4[[#This Row],[NIT]]</f>
        <v>041713719</v>
      </c>
      <c r="D4516">
        <f t="shared" si="161"/>
        <v>9</v>
      </c>
      <c r="E4516" t="str">
        <f t="shared" si="162"/>
        <v>DUI</v>
      </c>
    </row>
    <row r="4517" spans="1:5" x14ac:dyDescent="0.25">
      <c r="A4517" s="1" t="s">
        <v>8857</v>
      </c>
      <c r="B4517" t="s">
        <v>8858</v>
      </c>
      <c r="C4517" t="str">
        <f>Tabla4[[#This Row],[NIT]]</f>
        <v>021444489</v>
      </c>
      <c r="D4517">
        <f t="shared" si="161"/>
        <v>9</v>
      </c>
      <c r="E4517" t="str">
        <f t="shared" si="162"/>
        <v>DUI</v>
      </c>
    </row>
    <row r="4518" spans="1:5" x14ac:dyDescent="0.25">
      <c r="A4518" s="1" t="s">
        <v>8859</v>
      </c>
      <c r="B4518" t="s">
        <v>8860</v>
      </c>
      <c r="C4518" t="str">
        <f>Tabla4[[#This Row],[NIT]]</f>
        <v>010185195</v>
      </c>
      <c r="D4518">
        <f t="shared" si="161"/>
        <v>9</v>
      </c>
      <c r="E4518" t="str">
        <f t="shared" si="162"/>
        <v>DUI</v>
      </c>
    </row>
    <row r="4519" spans="1:5" x14ac:dyDescent="0.25">
      <c r="A4519" s="1" t="s">
        <v>8863</v>
      </c>
      <c r="B4519" t="s">
        <v>8864</v>
      </c>
      <c r="C4519" t="str">
        <f>Tabla4[[#This Row],[NIT]]</f>
        <v>06141808121063</v>
      </c>
      <c r="D4519">
        <f t="shared" si="161"/>
        <v>14</v>
      </c>
      <c r="E4519" t="str">
        <f t="shared" si="162"/>
        <v>NIT</v>
      </c>
    </row>
    <row r="4520" spans="1:5" x14ac:dyDescent="0.25">
      <c r="A4520" s="1" t="s">
        <v>8865</v>
      </c>
      <c r="B4520" t="s">
        <v>8866</v>
      </c>
      <c r="C4520" t="str">
        <f>Tabla4[[#This Row],[NIT]]</f>
        <v>12051405761016</v>
      </c>
      <c r="D4520">
        <f t="shared" si="161"/>
        <v>14</v>
      </c>
      <c r="E4520" t="str">
        <f t="shared" si="162"/>
        <v>NIT</v>
      </c>
    </row>
    <row r="4521" spans="1:5" x14ac:dyDescent="0.25">
      <c r="A4521" s="1" t="s">
        <v>8868</v>
      </c>
      <c r="B4521" t="s">
        <v>8869</v>
      </c>
      <c r="C4521" t="str">
        <f>Tabla4[[#This Row],[NIT]]</f>
        <v>018991736</v>
      </c>
      <c r="D4521">
        <f t="shared" si="161"/>
        <v>9</v>
      </c>
      <c r="E4521" t="str">
        <f t="shared" si="162"/>
        <v>DUI</v>
      </c>
    </row>
    <row r="4522" spans="1:5" x14ac:dyDescent="0.25">
      <c r="A4522" s="1" t="s">
        <v>8871</v>
      </c>
      <c r="B4522" t="s">
        <v>8872</v>
      </c>
      <c r="C4522" t="str">
        <f>Tabla4[[#This Row],[NIT]]</f>
        <v>06141203201065</v>
      </c>
      <c r="D4522">
        <f t="shared" si="161"/>
        <v>14</v>
      </c>
      <c r="E4522" t="str">
        <f t="shared" si="162"/>
        <v>NIT</v>
      </c>
    </row>
    <row r="4523" spans="1:5" x14ac:dyDescent="0.25">
      <c r="A4523" s="1" t="s">
        <v>8873</v>
      </c>
      <c r="B4523" t="s">
        <v>8874</v>
      </c>
      <c r="C4523" t="str">
        <f>Tabla4[[#This Row],[NIT]]</f>
        <v>06140805690027</v>
      </c>
      <c r="D4523">
        <f t="shared" si="161"/>
        <v>14</v>
      </c>
      <c r="E4523" t="str">
        <f t="shared" si="162"/>
        <v>NIT</v>
      </c>
    </row>
    <row r="4524" spans="1:5" x14ac:dyDescent="0.25">
      <c r="A4524" s="1" t="s">
        <v>8875</v>
      </c>
      <c r="B4524" t="s">
        <v>8876</v>
      </c>
      <c r="C4524" t="str">
        <f>Tabla4[[#This Row],[NIT]]</f>
        <v>06142405071038</v>
      </c>
      <c r="D4524">
        <f t="shared" ref="D4524:D4587" si="163">LEN(C4524)</f>
        <v>14</v>
      </c>
      <c r="E4524" t="str">
        <f t="shared" si="162"/>
        <v>NIT</v>
      </c>
    </row>
    <row r="4525" spans="1:5" x14ac:dyDescent="0.25">
      <c r="A4525" s="1" t="s">
        <v>8884</v>
      </c>
      <c r="B4525" t="s">
        <v>8885</v>
      </c>
      <c r="C4525" t="str">
        <f>Tabla4[[#This Row],[NIT]]</f>
        <v>14021005681014</v>
      </c>
      <c r="D4525">
        <f t="shared" si="163"/>
        <v>14</v>
      </c>
      <c r="E4525" t="str">
        <f t="shared" ref="E4525:E4588" si="164">IF(D4525=14,"NIT",IF(D4525=9,"DUI"," "))</f>
        <v>NIT</v>
      </c>
    </row>
    <row r="4526" spans="1:5" x14ac:dyDescent="0.25">
      <c r="A4526" s="1" t="s">
        <v>8886</v>
      </c>
      <c r="B4526" t="s">
        <v>8887</v>
      </c>
      <c r="C4526" t="str">
        <f>Tabla4[[#This Row],[NIT]]</f>
        <v>06142506211051</v>
      </c>
      <c r="D4526">
        <f t="shared" si="163"/>
        <v>14</v>
      </c>
      <c r="E4526" t="str">
        <f t="shared" si="164"/>
        <v>NIT</v>
      </c>
    </row>
    <row r="4527" spans="1:5" x14ac:dyDescent="0.25">
      <c r="A4527" s="1" t="s">
        <v>8888</v>
      </c>
      <c r="B4527" t="s">
        <v>8889</v>
      </c>
      <c r="C4527" t="str">
        <f>Tabla4[[#This Row],[NIT]]</f>
        <v>06142105911352</v>
      </c>
      <c r="D4527">
        <f t="shared" si="163"/>
        <v>14</v>
      </c>
      <c r="E4527" t="str">
        <f t="shared" si="164"/>
        <v>NIT</v>
      </c>
    </row>
    <row r="4528" spans="1:5" x14ac:dyDescent="0.25">
      <c r="A4528" s="1" t="s">
        <v>8890</v>
      </c>
      <c r="B4528" t="s">
        <v>8891</v>
      </c>
      <c r="C4528" t="str">
        <f>Tabla4[[#This Row],[NIT]]</f>
        <v>06140803911094</v>
      </c>
      <c r="D4528">
        <f t="shared" si="163"/>
        <v>14</v>
      </c>
      <c r="E4528" t="str">
        <f t="shared" si="164"/>
        <v>NIT</v>
      </c>
    </row>
    <row r="4529" spans="1:5" x14ac:dyDescent="0.25">
      <c r="A4529" s="1" t="s">
        <v>8892</v>
      </c>
      <c r="B4529" t="s">
        <v>8893</v>
      </c>
      <c r="C4529" t="str">
        <f>Tabla4[[#This Row],[NIT]]</f>
        <v>06142809201091</v>
      </c>
      <c r="D4529">
        <f t="shared" si="163"/>
        <v>14</v>
      </c>
      <c r="E4529" t="str">
        <f t="shared" si="164"/>
        <v>NIT</v>
      </c>
    </row>
    <row r="4530" spans="1:5" x14ac:dyDescent="0.25">
      <c r="A4530" s="1" t="s">
        <v>8894</v>
      </c>
      <c r="B4530" t="s">
        <v>8895</v>
      </c>
      <c r="C4530" t="str">
        <f>Tabla4[[#This Row],[NIT]]</f>
        <v>047101601</v>
      </c>
      <c r="D4530">
        <f t="shared" si="163"/>
        <v>9</v>
      </c>
      <c r="E4530" t="str">
        <f t="shared" si="164"/>
        <v>DUI</v>
      </c>
    </row>
    <row r="4531" spans="1:5" x14ac:dyDescent="0.25">
      <c r="A4531" s="1" t="s">
        <v>8896</v>
      </c>
      <c r="B4531" t="s">
        <v>8897</v>
      </c>
      <c r="C4531" t="str">
        <f>Tabla4[[#This Row],[NIT]]</f>
        <v>05111507711051</v>
      </c>
      <c r="D4531">
        <f t="shared" si="163"/>
        <v>14</v>
      </c>
      <c r="E4531" t="str">
        <f t="shared" si="164"/>
        <v>NIT</v>
      </c>
    </row>
    <row r="4532" spans="1:5" x14ac:dyDescent="0.25">
      <c r="A4532" s="1" t="s">
        <v>8898</v>
      </c>
      <c r="B4532" t="s">
        <v>8899</v>
      </c>
      <c r="C4532" t="str">
        <f>Tabla4[[#This Row],[NIT]]</f>
        <v>11231306971054</v>
      </c>
      <c r="D4532">
        <f t="shared" si="163"/>
        <v>14</v>
      </c>
      <c r="E4532" t="str">
        <f t="shared" si="164"/>
        <v>NIT</v>
      </c>
    </row>
    <row r="4533" spans="1:5" x14ac:dyDescent="0.25">
      <c r="A4533" s="1" t="s">
        <v>8900</v>
      </c>
      <c r="B4533" t="s">
        <v>8901</v>
      </c>
      <c r="C4533" t="str">
        <f>Tabla4[[#This Row],[NIT]]</f>
        <v>020633742</v>
      </c>
      <c r="D4533">
        <f t="shared" si="163"/>
        <v>9</v>
      </c>
      <c r="E4533" t="str">
        <f t="shared" si="164"/>
        <v>DUI</v>
      </c>
    </row>
    <row r="4534" spans="1:5" x14ac:dyDescent="0.25">
      <c r="A4534" s="1" t="s">
        <v>8902</v>
      </c>
      <c r="B4534" t="s">
        <v>8903</v>
      </c>
      <c r="C4534" t="str">
        <f>Tabla4[[#This Row],[NIT]]</f>
        <v>06140610211087</v>
      </c>
      <c r="D4534">
        <f t="shared" si="163"/>
        <v>14</v>
      </c>
      <c r="E4534" t="str">
        <f t="shared" si="164"/>
        <v>NIT</v>
      </c>
    </row>
    <row r="4535" spans="1:5" x14ac:dyDescent="0.25">
      <c r="A4535" s="1" t="s">
        <v>8904</v>
      </c>
      <c r="B4535" t="s">
        <v>8905</v>
      </c>
      <c r="C4535" t="str">
        <f>Tabla4[[#This Row],[NIT]]</f>
        <v>054770306</v>
      </c>
      <c r="D4535">
        <f t="shared" si="163"/>
        <v>9</v>
      </c>
      <c r="E4535" t="str">
        <f t="shared" si="164"/>
        <v>DUI</v>
      </c>
    </row>
    <row r="4536" spans="1:5" x14ac:dyDescent="0.25">
      <c r="A4536" s="1" t="s">
        <v>8906</v>
      </c>
      <c r="B4536" t="s">
        <v>8907</v>
      </c>
      <c r="C4536" t="str">
        <f>Tabla4[[#This Row],[NIT]]</f>
        <v>04071405751037</v>
      </c>
      <c r="D4536">
        <f t="shared" si="163"/>
        <v>14</v>
      </c>
      <c r="E4536" t="str">
        <f t="shared" si="164"/>
        <v>NIT</v>
      </c>
    </row>
    <row r="4537" spans="1:5" x14ac:dyDescent="0.25">
      <c r="A4537" s="93" t="s">
        <v>8908</v>
      </c>
      <c r="B4537" t="s">
        <v>8909</v>
      </c>
      <c r="C4537" t="str">
        <f>Tabla4[[#This Row],[NIT]]</f>
        <v>023338618</v>
      </c>
      <c r="D4537">
        <f t="shared" si="163"/>
        <v>9</v>
      </c>
      <c r="E4537" t="str">
        <f t="shared" si="164"/>
        <v>DUI</v>
      </c>
    </row>
    <row r="4538" spans="1:5" x14ac:dyDescent="0.25">
      <c r="A4538" s="1" t="s">
        <v>8924</v>
      </c>
      <c r="B4538" t="s">
        <v>8925</v>
      </c>
      <c r="C4538" t="str">
        <f>Tabla4[[#This Row],[NIT]]</f>
        <v>034346056</v>
      </c>
      <c r="D4538">
        <f t="shared" si="163"/>
        <v>9</v>
      </c>
      <c r="E4538" t="str">
        <f t="shared" si="164"/>
        <v>DUI</v>
      </c>
    </row>
    <row r="4539" spans="1:5" x14ac:dyDescent="0.25">
      <c r="A4539" s="1" t="s">
        <v>8926</v>
      </c>
      <c r="B4539" t="s">
        <v>8927</v>
      </c>
      <c r="C4539" t="str">
        <f>Tabla4[[#This Row],[NIT]]</f>
        <v>011640350</v>
      </c>
      <c r="D4539">
        <f t="shared" si="163"/>
        <v>9</v>
      </c>
      <c r="E4539" t="str">
        <f t="shared" si="164"/>
        <v>DUI</v>
      </c>
    </row>
    <row r="4540" spans="1:5" x14ac:dyDescent="0.25">
      <c r="A4540" s="1" t="s">
        <v>8928</v>
      </c>
      <c r="B4540" t="s">
        <v>1301</v>
      </c>
      <c r="C4540" t="str">
        <f>Tabla4[[#This Row],[NIT]]</f>
        <v>000727181</v>
      </c>
      <c r="D4540">
        <f t="shared" si="163"/>
        <v>9</v>
      </c>
      <c r="E4540" t="str">
        <f t="shared" si="164"/>
        <v>DUI</v>
      </c>
    </row>
    <row r="4541" spans="1:5" x14ac:dyDescent="0.25">
      <c r="A4541" s="1" t="s">
        <v>8929</v>
      </c>
      <c r="B4541" t="s">
        <v>8930</v>
      </c>
      <c r="C4541" t="str">
        <f>Tabla4[[#This Row],[NIT]]</f>
        <v>015886152</v>
      </c>
      <c r="D4541">
        <f t="shared" si="163"/>
        <v>9</v>
      </c>
      <c r="E4541" t="str">
        <f t="shared" si="164"/>
        <v>DUI</v>
      </c>
    </row>
    <row r="4542" spans="1:5" x14ac:dyDescent="0.25">
      <c r="A4542" s="1" t="s">
        <v>8931</v>
      </c>
      <c r="B4542" t="s">
        <v>8932</v>
      </c>
      <c r="C4542" t="str">
        <f>Tabla4[[#This Row],[NIT]]</f>
        <v>06143010211040</v>
      </c>
      <c r="D4542">
        <f t="shared" si="163"/>
        <v>14</v>
      </c>
      <c r="E4542" t="str">
        <f t="shared" si="164"/>
        <v>NIT</v>
      </c>
    </row>
    <row r="4543" spans="1:5" x14ac:dyDescent="0.25">
      <c r="A4543" s="1" t="s">
        <v>8934</v>
      </c>
      <c r="B4543" t="s">
        <v>8935</v>
      </c>
      <c r="C4543" t="str">
        <f>Tabla4[[#This Row],[NIT]]</f>
        <v>06141802881201</v>
      </c>
      <c r="D4543">
        <f t="shared" si="163"/>
        <v>14</v>
      </c>
      <c r="E4543" t="str">
        <f t="shared" si="164"/>
        <v>NIT</v>
      </c>
    </row>
    <row r="4544" spans="1:5" x14ac:dyDescent="0.25">
      <c r="A4544" s="1" t="s">
        <v>8936</v>
      </c>
      <c r="B4544" t="s">
        <v>7936</v>
      </c>
      <c r="C4544" t="str">
        <f>Tabla4[[#This Row],[NIT]]</f>
        <v>202203454209</v>
      </c>
      <c r="D4544">
        <f t="shared" si="163"/>
        <v>12</v>
      </c>
      <c r="E4544" t="str">
        <f t="shared" si="164"/>
        <v xml:space="preserve"> </v>
      </c>
    </row>
    <row r="4545" spans="1:5" x14ac:dyDescent="0.25">
      <c r="A4545" s="1" t="s">
        <v>8939</v>
      </c>
      <c r="B4545" t="s">
        <v>7936</v>
      </c>
      <c r="C4545" t="str">
        <f>Tabla4[[#This Row],[NIT]]</f>
        <v>202203454523</v>
      </c>
      <c r="D4545">
        <f t="shared" si="163"/>
        <v>12</v>
      </c>
      <c r="E4545" t="str">
        <f t="shared" si="164"/>
        <v xml:space="preserve"> </v>
      </c>
    </row>
    <row r="4546" spans="1:5" x14ac:dyDescent="0.25">
      <c r="A4546" s="1" t="s">
        <v>8940</v>
      </c>
      <c r="B4546" t="s">
        <v>8941</v>
      </c>
      <c r="C4546" t="str">
        <f>Tabla4[[#This Row],[NIT]]</f>
        <v>06141711921022</v>
      </c>
      <c r="D4546">
        <f t="shared" si="163"/>
        <v>14</v>
      </c>
      <c r="E4546" t="str">
        <f t="shared" si="164"/>
        <v>NIT</v>
      </c>
    </row>
    <row r="4547" spans="1:5" x14ac:dyDescent="0.25">
      <c r="A4547" s="1" t="s">
        <v>8944</v>
      </c>
      <c r="B4547" t="s">
        <v>8945</v>
      </c>
      <c r="C4547" t="str">
        <f>Tabla4[[#This Row],[NIT]]</f>
        <v>06140802181017</v>
      </c>
      <c r="D4547">
        <f t="shared" si="163"/>
        <v>14</v>
      </c>
      <c r="E4547" t="str">
        <f t="shared" si="164"/>
        <v>NIT</v>
      </c>
    </row>
    <row r="4548" spans="1:5" x14ac:dyDescent="0.25">
      <c r="A4548" s="15" t="s">
        <v>8949</v>
      </c>
      <c r="B4548" t="s">
        <v>8950</v>
      </c>
      <c r="C4548" t="str">
        <f>Tabla4[[#This Row],[NIT]]</f>
        <v>028243258</v>
      </c>
      <c r="D4548">
        <f t="shared" si="163"/>
        <v>9</v>
      </c>
      <c r="E4548" t="str">
        <f t="shared" si="164"/>
        <v>DUI</v>
      </c>
    </row>
    <row r="4549" spans="1:5" x14ac:dyDescent="0.25">
      <c r="A4549" s="1" t="s">
        <v>8951</v>
      </c>
      <c r="B4549" t="s">
        <v>8952</v>
      </c>
      <c r="C4549" t="str">
        <f>Tabla4[[#This Row],[NIT]]</f>
        <v>06142602181058</v>
      </c>
      <c r="D4549">
        <f t="shared" si="163"/>
        <v>14</v>
      </c>
      <c r="E4549" t="str">
        <f t="shared" si="164"/>
        <v>NIT</v>
      </c>
    </row>
    <row r="4550" spans="1:5" x14ac:dyDescent="0.25">
      <c r="A4550" s="1" t="s">
        <v>8953</v>
      </c>
      <c r="B4550" t="s">
        <v>8954</v>
      </c>
      <c r="C4550" t="str">
        <f>Tabla4[[#This Row],[NIT]]</f>
        <v>048307307</v>
      </c>
      <c r="D4550">
        <f t="shared" si="163"/>
        <v>9</v>
      </c>
      <c r="E4550" t="str">
        <f t="shared" si="164"/>
        <v>DUI</v>
      </c>
    </row>
    <row r="4551" spans="1:5" x14ac:dyDescent="0.25">
      <c r="A4551" s="1" t="s">
        <v>8955</v>
      </c>
      <c r="B4551" t="s">
        <v>8956</v>
      </c>
      <c r="C4551" t="str">
        <f>Tabla4[[#This Row],[NIT]]</f>
        <v>001022128</v>
      </c>
      <c r="D4551">
        <f t="shared" si="163"/>
        <v>9</v>
      </c>
      <c r="E4551" t="str">
        <f t="shared" si="164"/>
        <v>DUI</v>
      </c>
    </row>
    <row r="4552" spans="1:5" x14ac:dyDescent="0.25">
      <c r="A4552" s="1" t="s">
        <v>8957</v>
      </c>
      <c r="B4552" t="s">
        <v>8958</v>
      </c>
      <c r="C4552" t="str">
        <f>Tabla4[[#This Row],[NIT]]</f>
        <v>010477932</v>
      </c>
      <c r="D4552">
        <f t="shared" si="163"/>
        <v>9</v>
      </c>
      <c r="E4552" t="str">
        <f t="shared" si="164"/>
        <v>DUI</v>
      </c>
    </row>
    <row r="4553" spans="1:5" x14ac:dyDescent="0.25">
      <c r="A4553" s="1" t="s">
        <v>8161</v>
      </c>
      <c r="B4553" t="s">
        <v>8959</v>
      </c>
      <c r="C4553" t="str">
        <f>Tabla4[[#This Row],[NIT]]</f>
        <v>027009790</v>
      </c>
      <c r="D4553">
        <f t="shared" si="163"/>
        <v>9</v>
      </c>
      <c r="E4553" t="str">
        <f t="shared" si="164"/>
        <v>DUI</v>
      </c>
    </row>
    <row r="4554" spans="1:5" x14ac:dyDescent="0.25">
      <c r="A4554" s="1" t="s">
        <v>8960</v>
      </c>
      <c r="B4554" t="s">
        <v>8961</v>
      </c>
      <c r="C4554" t="str">
        <f>Tabla4[[#This Row],[NIT]]</f>
        <v>010806026</v>
      </c>
      <c r="D4554">
        <f t="shared" si="163"/>
        <v>9</v>
      </c>
      <c r="E4554" t="str">
        <f t="shared" si="164"/>
        <v>DUI</v>
      </c>
    </row>
    <row r="4555" spans="1:5" x14ac:dyDescent="0.25">
      <c r="A4555" s="1" t="s">
        <v>8962</v>
      </c>
      <c r="B4555" t="s">
        <v>8963</v>
      </c>
      <c r="C4555" t="str">
        <f>Tabla4[[#This Row],[NIT]]</f>
        <v>06142405221137</v>
      </c>
      <c r="D4555">
        <f t="shared" si="163"/>
        <v>14</v>
      </c>
      <c r="E4555" t="str">
        <f t="shared" si="164"/>
        <v>NIT</v>
      </c>
    </row>
    <row r="4556" spans="1:5" x14ac:dyDescent="0.25">
      <c r="A4556" s="1" t="s">
        <v>8964</v>
      </c>
      <c r="B4556" t="s">
        <v>8965</v>
      </c>
      <c r="C4556" t="str">
        <f>Tabla4[[#This Row],[NIT]]</f>
        <v>06140309871047</v>
      </c>
      <c r="D4556">
        <f t="shared" si="163"/>
        <v>14</v>
      </c>
      <c r="E4556" t="str">
        <f t="shared" si="164"/>
        <v>NIT</v>
      </c>
    </row>
    <row r="4557" spans="1:5" x14ac:dyDescent="0.25">
      <c r="A4557" s="1" t="s">
        <v>8966</v>
      </c>
      <c r="B4557" t="s">
        <v>8967</v>
      </c>
      <c r="C4557" t="str">
        <f>Tabla4[[#This Row],[NIT]]</f>
        <v>046538716</v>
      </c>
      <c r="D4557">
        <f t="shared" si="163"/>
        <v>9</v>
      </c>
      <c r="E4557" t="str">
        <f t="shared" si="164"/>
        <v>DUI</v>
      </c>
    </row>
    <row r="4558" spans="1:5" x14ac:dyDescent="0.25">
      <c r="A4558" s="15" t="s">
        <v>8969</v>
      </c>
      <c r="B4558" t="s">
        <v>8970</v>
      </c>
      <c r="C4558" t="str">
        <f>Tabla4[[#This Row],[NIT]]</f>
        <v>020756590</v>
      </c>
      <c r="D4558">
        <f t="shared" si="163"/>
        <v>9</v>
      </c>
      <c r="E4558" t="str">
        <f t="shared" si="164"/>
        <v>DUI</v>
      </c>
    </row>
    <row r="4559" spans="1:5" x14ac:dyDescent="0.25">
      <c r="A4559" s="15" t="s">
        <v>8971</v>
      </c>
      <c r="B4559" t="s">
        <v>8972</v>
      </c>
      <c r="C4559" t="str">
        <f>Tabla4[[#This Row],[NIT]]</f>
        <v>007772713</v>
      </c>
      <c r="D4559">
        <f t="shared" si="163"/>
        <v>9</v>
      </c>
      <c r="E4559" t="str">
        <f t="shared" si="164"/>
        <v>DUI</v>
      </c>
    </row>
    <row r="4560" spans="1:5" x14ac:dyDescent="0.25">
      <c r="A4560" s="1" t="s">
        <v>8973</v>
      </c>
      <c r="B4560" t="s">
        <v>8974</v>
      </c>
      <c r="C4560" t="str">
        <f>Tabla4[[#This Row],[NIT]]</f>
        <v>028076863</v>
      </c>
      <c r="D4560">
        <f t="shared" si="163"/>
        <v>9</v>
      </c>
      <c r="E4560" t="str">
        <f t="shared" si="164"/>
        <v>DUI</v>
      </c>
    </row>
    <row r="4561" spans="1:5" x14ac:dyDescent="0.25">
      <c r="A4561" s="1" t="s">
        <v>8968</v>
      </c>
      <c r="B4561" t="s">
        <v>8975</v>
      </c>
      <c r="C4561" t="str">
        <f>Tabla4[[#This Row],[NIT]]</f>
        <v>009255628</v>
      </c>
      <c r="D4561">
        <f t="shared" si="163"/>
        <v>9</v>
      </c>
      <c r="E4561" t="str">
        <f t="shared" si="164"/>
        <v>DUI</v>
      </c>
    </row>
    <row r="4562" spans="1:5" x14ac:dyDescent="0.25">
      <c r="A4562" s="1" t="s">
        <v>8976</v>
      </c>
      <c r="B4562" t="s">
        <v>8977</v>
      </c>
      <c r="C4562" t="str">
        <f>Tabla4[[#This Row],[NIT]]</f>
        <v>06140706111024</v>
      </c>
      <c r="D4562">
        <f t="shared" si="163"/>
        <v>14</v>
      </c>
      <c r="E4562" t="str">
        <f t="shared" si="164"/>
        <v>NIT</v>
      </c>
    </row>
    <row r="4563" spans="1:5" x14ac:dyDescent="0.25">
      <c r="A4563" s="1" t="s">
        <v>8978</v>
      </c>
      <c r="B4563" t="s">
        <v>8979</v>
      </c>
      <c r="C4563" t="str">
        <f>Tabla4[[#This Row],[NIT]]</f>
        <v>022777479</v>
      </c>
      <c r="D4563">
        <f t="shared" si="163"/>
        <v>9</v>
      </c>
      <c r="E4563" t="str">
        <f t="shared" si="164"/>
        <v>DUI</v>
      </c>
    </row>
    <row r="4564" spans="1:5" x14ac:dyDescent="0.25">
      <c r="A4564" s="1" t="s">
        <v>8980</v>
      </c>
      <c r="B4564" t="s">
        <v>8981</v>
      </c>
      <c r="C4564" t="str">
        <f>Tabla4[[#This Row],[NIT]]</f>
        <v>000527670</v>
      </c>
      <c r="D4564">
        <f t="shared" si="163"/>
        <v>9</v>
      </c>
      <c r="E4564" t="str">
        <f t="shared" si="164"/>
        <v>DUI</v>
      </c>
    </row>
    <row r="4565" spans="1:5" x14ac:dyDescent="0.25">
      <c r="A4565" s="1" t="s">
        <v>8982</v>
      </c>
      <c r="B4565" t="s">
        <v>8983</v>
      </c>
      <c r="C4565" t="str">
        <f>Tabla4[[#This Row],[NIT]]</f>
        <v>001300063</v>
      </c>
      <c r="D4565">
        <f t="shared" si="163"/>
        <v>9</v>
      </c>
      <c r="E4565" t="str">
        <f t="shared" si="164"/>
        <v>DUI</v>
      </c>
    </row>
    <row r="4566" spans="1:5" x14ac:dyDescent="0.25">
      <c r="A4566" s="1" t="s">
        <v>8984</v>
      </c>
      <c r="B4566" t="s">
        <v>8985</v>
      </c>
      <c r="C4566" t="str">
        <f>Tabla4[[#This Row],[NIT]]</f>
        <v>026359003</v>
      </c>
      <c r="D4566">
        <f t="shared" si="163"/>
        <v>9</v>
      </c>
      <c r="E4566" t="str">
        <f t="shared" si="164"/>
        <v>DUI</v>
      </c>
    </row>
    <row r="4567" spans="1:5" x14ac:dyDescent="0.25">
      <c r="A4567" s="1" t="s">
        <v>8986</v>
      </c>
      <c r="B4567" t="s">
        <v>197</v>
      </c>
      <c r="C4567" t="str">
        <f>Tabla4[[#This Row],[NIT]]</f>
        <v>039923073</v>
      </c>
      <c r="D4567">
        <f t="shared" si="163"/>
        <v>9</v>
      </c>
      <c r="E4567" t="str">
        <f t="shared" si="164"/>
        <v>DUI</v>
      </c>
    </row>
    <row r="4568" spans="1:5" x14ac:dyDescent="0.25">
      <c r="A4568" s="1" t="s">
        <v>8987</v>
      </c>
      <c r="B4568" t="s">
        <v>8988</v>
      </c>
      <c r="C4568" t="str">
        <f>Tabla4[[#This Row],[NIT]]</f>
        <v>015255602</v>
      </c>
      <c r="D4568">
        <f t="shared" si="163"/>
        <v>9</v>
      </c>
      <c r="E4568" t="str">
        <f t="shared" si="164"/>
        <v>DUI</v>
      </c>
    </row>
    <row r="4569" spans="1:5" x14ac:dyDescent="0.25">
      <c r="A4569" s="1" t="s">
        <v>8989</v>
      </c>
      <c r="B4569" t="s">
        <v>8990</v>
      </c>
      <c r="C4569" t="str">
        <f>Tabla4[[#This Row],[NIT]]</f>
        <v>011888306</v>
      </c>
      <c r="D4569">
        <f t="shared" si="163"/>
        <v>9</v>
      </c>
      <c r="E4569" t="str">
        <f t="shared" si="164"/>
        <v>DUI</v>
      </c>
    </row>
    <row r="4570" spans="1:5" x14ac:dyDescent="0.25">
      <c r="A4570" s="1" t="s">
        <v>8991</v>
      </c>
      <c r="B4570" t="s">
        <v>8992</v>
      </c>
      <c r="C4570" t="str">
        <f>Tabla4[[#This Row],[NIT]]</f>
        <v>05110606161016</v>
      </c>
      <c r="D4570">
        <f t="shared" si="163"/>
        <v>14</v>
      </c>
      <c r="E4570" t="str">
        <f t="shared" si="164"/>
        <v>NIT</v>
      </c>
    </row>
    <row r="4571" spans="1:5" x14ac:dyDescent="0.25">
      <c r="A4571" s="1" t="s">
        <v>8993</v>
      </c>
      <c r="B4571" t="s">
        <v>8994</v>
      </c>
      <c r="C4571" t="str">
        <f>Tabla4[[#This Row],[NIT]]</f>
        <v>06143110181121</v>
      </c>
      <c r="D4571">
        <f t="shared" si="163"/>
        <v>14</v>
      </c>
      <c r="E4571" t="str">
        <f t="shared" si="164"/>
        <v>NIT</v>
      </c>
    </row>
    <row r="4572" spans="1:5" x14ac:dyDescent="0.25">
      <c r="A4572" s="1" t="s">
        <v>8995</v>
      </c>
      <c r="B4572" t="s">
        <v>8996</v>
      </c>
      <c r="C4572" t="str">
        <f>Tabla4[[#This Row],[NIT]]</f>
        <v>06142502211049</v>
      </c>
      <c r="D4572">
        <f t="shared" si="163"/>
        <v>14</v>
      </c>
      <c r="E4572" t="str">
        <f t="shared" si="164"/>
        <v>NIT</v>
      </c>
    </row>
    <row r="4573" spans="1:5" x14ac:dyDescent="0.25">
      <c r="A4573" s="1" t="s">
        <v>8997</v>
      </c>
      <c r="B4573" t="s">
        <v>8998</v>
      </c>
      <c r="C4573" t="str">
        <f>Tabla4[[#This Row],[NIT]]</f>
        <v>011833589</v>
      </c>
      <c r="D4573">
        <f t="shared" si="163"/>
        <v>9</v>
      </c>
      <c r="E4573" t="str">
        <f t="shared" si="164"/>
        <v>DUI</v>
      </c>
    </row>
    <row r="4574" spans="1:5" x14ac:dyDescent="0.25">
      <c r="A4574" s="1" t="s">
        <v>8999</v>
      </c>
      <c r="B4574" t="s">
        <v>9000</v>
      </c>
      <c r="C4574" t="str">
        <f>Tabla4[[#This Row],[NIT]]</f>
        <v>05112306221010</v>
      </c>
      <c r="D4574">
        <f t="shared" si="163"/>
        <v>14</v>
      </c>
      <c r="E4574" t="str">
        <f t="shared" si="164"/>
        <v>NIT</v>
      </c>
    </row>
    <row r="4575" spans="1:5" x14ac:dyDescent="0.25">
      <c r="A4575" s="1" t="s">
        <v>9001</v>
      </c>
      <c r="B4575" t="s">
        <v>6526</v>
      </c>
      <c r="C4575" t="str">
        <f>Tabla4[[#This Row],[NIT]]</f>
        <v>05153009951015</v>
      </c>
      <c r="D4575">
        <f t="shared" si="163"/>
        <v>14</v>
      </c>
      <c r="E4575" t="str">
        <f t="shared" si="164"/>
        <v>NIT</v>
      </c>
    </row>
    <row r="4576" spans="1:5" x14ac:dyDescent="0.25">
      <c r="A4576" s="1" t="s">
        <v>9002</v>
      </c>
      <c r="B4576" t="s">
        <v>9003</v>
      </c>
      <c r="C4576" t="str">
        <f>Tabla4[[#This Row],[NIT]]</f>
        <v>06141302201042</v>
      </c>
      <c r="D4576">
        <f t="shared" si="163"/>
        <v>14</v>
      </c>
      <c r="E4576" t="str">
        <f t="shared" si="164"/>
        <v>NIT</v>
      </c>
    </row>
    <row r="4577" spans="1:5" x14ac:dyDescent="0.25">
      <c r="A4577" s="1" t="s">
        <v>9004</v>
      </c>
      <c r="B4577" t="s">
        <v>9005</v>
      </c>
      <c r="C4577" t="str">
        <f>Tabla4[[#This Row],[NIT]]</f>
        <v>06171209791014</v>
      </c>
      <c r="D4577">
        <f t="shared" si="163"/>
        <v>14</v>
      </c>
      <c r="E4577" t="str">
        <f t="shared" si="164"/>
        <v>NIT</v>
      </c>
    </row>
    <row r="4578" spans="1:5" x14ac:dyDescent="0.25">
      <c r="A4578" s="1" t="s">
        <v>9006</v>
      </c>
      <c r="B4578" t="s">
        <v>1447</v>
      </c>
      <c r="C4578" t="str">
        <f>Tabla4[[#This Row],[NIT]]</f>
        <v>06141107870011</v>
      </c>
      <c r="D4578">
        <f t="shared" si="163"/>
        <v>14</v>
      </c>
      <c r="E4578" t="str">
        <f t="shared" si="164"/>
        <v>NIT</v>
      </c>
    </row>
    <row r="4579" spans="1:5" x14ac:dyDescent="0.25">
      <c r="A4579" s="1" t="s">
        <v>9007</v>
      </c>
      <c r="B4579" t="s">
        <v>9008</v>
      </c>
      <c r="C4579" t="str">
        <f>Tabla4[[#This Row],[NIT]]</f>
        <v>06141004390016</v>
      </c>
      <c r="D4579">
        <f t="shared" si="163"/>
        <v>14</v>
      </c>
      <c r="E4579" t="str">
        <f t="shared" si="164"/>
        <v>NIT</v>
      </c>
    </row>
    <row r="4580" spans="1:5" x14ac:dyDescent="0.25">
      <c r="A4580" s="1" t="s">
        <v>9010</v>
      </c>
      <c r="B4580" t="s">
        <v>9011</v>
      </c>
      <c r="C4580" t="str">
        <f>Tabla4[[#This Row],[NIT]]</f>
        <v>06043008931022</v>
      </c>
      <c r="D4580">
        <f t="shared" si="163"/>
        <v>14</v>
      </c>
      <c r="E4580" t="str">
        <f t="shared" si="164"/>
        <v>NIT</v>
      </c>
    </row>
    <row r="4581" spans="1:5" x14ac:dyDescent="0.25">
      <c r="A4581" s="1" t="s">
        <v>9012</v>
      </c>
      <c r="B4581" t="s">
        <v>9013</v>
      </c>
      <c r="C4581" t="str">
        <f>Tabla4[[#This Row],[NIT]]</f>
        <v>012273588</v>
      </c>
      <c r="D4581">
        <f t="shared" si="163"/>
        <v>9</v>
      </c>
      <c r="E4581" t="str">
        <f t="shared" si="164"/>
        <v>DUI</v>
      </c>
    </row>
    <row r="4582" spans="1:5" x14ac:dyDescent="0.25">
      <c r="A4582" s="1" t="s">
        <v>9022</v>
      </c>
      <c r="B4582" t="s">
        <v>9021</v>
      </c>
      <c r="C4582" t="str">
        <f>Tabla4[[#This Row],[NIT]]</f>
        <v>02101909221011</v>
      </c>
      <c r="D4582">
        <f t="shared" si="163"/>
        <v>14</v>
      </c>
      <c r="E4582" t="str">
        <f t="shared" si="164"/>
        <v>NIT</v>
      </c>
    </row>
    <row r="4583" spans="1:5" x14ac:dyDescent="0.25">
      <c r="A4583" s="1" t="s">
        <v>9024</v>
      </c>
      <c r="B4583" t="s">
        <v>9023</v>
      </c>
      <c r="C4583" t="str">
        <f>Tabla4[[#This Row],[NIT]]</f>
        <v>009375884</v>
      </c>
      <c r="D4583">
        <f t="shared" si="163"/>
        <v>9</v>
      </c>
      <c r="E4583" t="str">
        <f t="shared" si="164"/>
        <v>DUI</v>
      </c>
    </row>
    <row r="4584" spans="1:5" x14ac:dyDescent="0.25">
      <c r="A4584" s="1" t="s">
        <v>9025</v>
      </c>
      <c r="B4584" t="s">
        <v>9037</v>
      </c>
      <c r="C4584" t="str">
        <f>Tabla4[[#This Row],[NIT]]</f>
        <v>06141602201028</v>
      </c>
      <c r="D4584">
        <f t="shared" si="163"/>
        <v>14</v>
      </c>
      <c r="E4584" t="str">
        <f t="shared" si="164"/>
        <v>NIT</v>
      </c>
    </row>
    <row r="4585" spans="1:5" x14ac:dyDescent="0.25">
      <c r="A4585" s="1" t="s">
        <v>9026</v>
      </c>
      <c r="B4585" t="s">
        <v>9038</v>
      </c>
      <c r="C4585" t="str">
        <f>Tabla4[[#This Row],[NIT]]</f>
        <v>032730128</v>
      </c>
      <c r="D4585">
        <f t="shared" si="163"/>
        <v>9</v>
      </c>
      <c r="E4585" t="str">
        <f t="shared" si="164"/>
        <v>DUI</v>
      </c>
    </row>
    <row r="4586" spans="1:5" x14ac:dyDescent="0.25">
      <c r="A4586" s="1" t="s">
        <v>9027</v>
      </c>
      <c r="B4586" t="s">
        <v>9039</v>
      </c>
      <c r="C4586" t="str">
        <f>Tabla4[[#This Row],[NIT]]</f>
        <v>027326689</v>
      </c>
      <c r="D4586">
        <f t="shared" si="163"/>
        <v>9</v>
      </c>
      <c r="E4586" t="str">
        <f t="shared" si="164"/>
        <v>DUI</v>
      </c>
    </row>
    <row r="4587" spans="1:5" x14ac:dyDescent="0.25">
      <c r="A4587" s="1" t="s">
        <v>9028</v>
      </c>
      <c r="B4587" t="s">
        <v>9040</v>
      </c>
      <c r="C4587" t="str">
        <f>Tabla4[[#This Row],[NIT]]</f>
        <v>057476668</v>
      </c>
      <c r="D4587">
        <f t="shared" si="163"/>
        <v>9</v>
      </c>
      <c r="E4587" t="str">
        <f t="shared" si="164"/>
        <v>DUI</v>
      </c>
    </row>
    <row r="4588" spans="1:5" x14ac:dyDescent="0.25">
      <c r="A4588" s="1" t="s">
        <v>9029</v>
      </c>
      <c r="B4588" t="s">
        <v>9041</v>
      </c>
      <c r="C4588" t="str">
        <f>Tabla4[[#This Row],[NIT]]</f>
        <v>06140705151049</v>
      </c>
      <c r="D4588">
        <f t="shared" ref="D4588:D4651" si="165">LEN(C4588)</f>
        <v>14</v>
      </c>
      <c r="E4588" t="str">
        <f t="shared" si="164"/>
        <v>NIT</v>
      </c>
    </row>
    <row r="4589" spans="1:5" x14ac:dyDescent="0.25">
      <c r="A4589" s="1" t="s">
        <v>9030</v>
      </c>
      <c r="B4589" t="s">
        <v>9042</v>
      </c>
      <c r="C4589" t="str">
        <f>Tabla4[[#This Row],[NIT]]</f>
        <v>06141710211013</v>
      </c>
      <c r="D4589">
        <f t="shared" si="165"/>
        <v>14</v>
      </c>
      <c r="E4589" t="str">
        <f t="shared" ref="E4589:E4652" si="166">IF(D4589=14,"NIT",IF(D4589=9,"DUI"," "))</f>
        <v>NIT</v>
      </c>
    </row>
    <row r="4590" spans="1:5" x14ac:dyDescent="0.25">
      <c r="A4590" s="1" t="s">
        <v>9031</v>
      </c>
      <c r="B4590" t="s">
        <v>9043</v>
      </c>
      <c r="C4590" t="str">
        <f>Tabla4[[#This Row],[NIT]]</f>
        <v>025687403</v>
      </c>
      <c r="D4590">
        <f t="shared" si="165"/>
        <v>9</v>
      </c>
      <c r="E4590" t="str">
        <f t="shared" si="166"/>
        <v>DUI</v>
      </c>
    </row>
    <row r="4591" spans="1:5" x14ac:dyDescent="0.25">
      <c r="A4591" s="1" t="s">
        <v>9032</v>
      </c>
      <c r="B4591" t="s">
        <v>9044</v>
      </c>
      <c r="C4591" t="str">
        <f>Tabla4[[#This Row],[NIT]]</f>
        <v>06142011221034</v>
      </c>
      <c r="D4591">
        <f t="shared" si="165"/>
        <v>14</v>
      </c>
      <c r="E4591" t="str">
        <f t="shared" si="166"/>
        <v>NIT</v>
      </c>
    </row>
    <row r="4592" spans="1:5" x14ac:dyDescent="0.25">
      <c r="A4592" s="1" t="s">
        <v>9033</v>
      </c>
      <c r="B4592" t="s">
        <v>9045</v>
      </c>
      <c r="C4592" t="str">
        <f>Tabla4[[#This Row],[NIT]]</f>
        <v>10130301621018</v>
      </c>
      <c r="D4592">
        <f t="shared" si="165"/>
        <v>14</v>
      </c>
      <c r="E4592" t="str">
        <f t="shared" si="166"/>
        <v>NIT</v>
      </c>
    </row>
    <row r="4593" spans="1:5" x14ac:dyDescent="0.25">
      <c r="A4593" s="1" t="s">
        <v>9034</v>
      </c>
      <c r="B4593" t="s">
        <v>9046</v>
      </c>
      <c r="C4593" t="str">
        <f>Tabla4[[#This Row],[NIT]]</f>
        <v>024658956</v>
      </c>
      <c r="D4593">
        <f t="shared" si="165"/>
        <v>9</v>
      </c>
      <c r="E4593" t="str">
        <f t="shared" si="166"/>
        <v>DUI</v>
      </c>
    </row>
    <row r="4594" spans="1:5" x14ac:dyDescent="0.25">
      <c r="A4594" s="1" t="s">
        <v>9035</v>
      </c>
      <c r="B4594" t="s">
        <v>9047</v>
      </c>
      <c r="C4594" t="str">
        <f>Tabla4[[#This Row],[NIT]]</f>
        <v>06143112660124</v>
      </c>
      <c r="D4594">
        <f t="shared" si="165"/>
        <v>14</v>
      </c>
      <c r="E4594" t="str">
        <f t="shared" si="166"/>
        <v>NIT</v>
      </c>
    </row>
    <row r="4595" spans="1:5" x14ac:dyDescent="0.25">
      <c r="A4595" s="1" t="s">
        <v>9036</v>
      </c>
      <c r="B4595" t="s">
        <v>9048</v>
      </c>
      <c r="C4595" t="str">
        <f>Tabla4[[#This Row],[NIT]]</f>
        <v>001745417</v>
      </c>
      <c r="D4595">
        <f t="shared" si="165"/>
        <v>9</v>
      </c>
      <c r="E4595" t="str">
        <f t="shared" si="166"/>
        <v>DUI</v>
      </c>
    </row>
    <row r="4596" spans="1:5" x14ac:dyDescent="0.25">
      <c r="A4596" s="1" t="s">
        <v>9049</v>
      </c>
      <c r="B4596" t="s">
        <v>9050</v>
      </c>
      <c r="C4596" t="str">
        <f>Tabla4[[#This Row],[NIT]]</f>
        <v>02023112741019</v>
      </c>
      <c r="D4596">
        <f t="shared" si="165"/>
        <v>14</v>
      </c>
      <c r="E4596" t="str">
        <f t="shared" si="166"/>
        <v>NIT</v>
      </c>
    </row>
    <row r="4597" spans="1:5" x14ac:dyDescent="0.25">
      <c r="A4597" s="1" t="s">
        <v>1313</v>
      </c>
      <c r="B4597" t="s">
        <v>9051</v>
      </c>
      <c r="C4597" t="str">
        <f>Tabla4[[#This Row],[NIT]]</f>
        <v xml:space="preserve"> </v>
      </c>
      <c r="D4597">
        <f t="shared" si="165"/>
        <v>1</v>
      </c>
      <c r="E4597" t="str">
        <f t="shared" si="166"/>
        <v xml:space="preserve"> </v>
      </c>
    </row>
    <row r="4598" spans="1:5" x14ac:dyDescent="0.25">
      <c r="A4598" s="1" t="s">
        <v>9052</v>
      </c>
      <c r="B4598" t="s">
        <v>9053</v>
      </c>
      <c r="C4598" t="str">
        <f>Tabla4[[#This Row],[NIT]]</f>
        <v>02071902091019</v>
      </c>
      <c r="D4598">
        <f t="shared" si="165"/>
        <v>14</v>
      </c>
      <c r="E4598" t="str">
        <f t="shared" si="166"/>
        <v>NIT</v>
      </c>
    </row>
    <row r="4599" spans="1:5" x14ac:dyDescent="0.25">
      <c r="A4599" s="1" t="s">
        <v>9054</v>
      </c>
      <c r="B4599" t="s">
        <v>9055</v>
      </c>
      <c r="C4599" t="str">
        <f>Tabla4[[#This Row],[NIT]]</f>
        <v>02100108750017</v>
      </c>
      <c r="D4599">
        <f t="shared" si="165"/>
        <v>14</v>
      </c>
      <c r="E4599" t="str">
        <f t="shared" si="166"/>
        <v>NIT</v>
      </c>
    </row>
    <row r="4600" spans="1:5" x14ac:dyDescent="0.25">
      <c r="A4600" s="1" t="s">
        <v>9056</v>
      </c>
      <c r="B4600" t="s">
        <v>9057</v>
      </c>
      <c r="C4600" t="str">
        <f>Tabla4[[#This Row],[NIT]]</f>
        <v>02101810771036</v>
      </c>
      <c r="D4600">
        <f t="shared" si="165"/>
        <v>14</v>
      </c>
      <c r="E4600" t="str">
        <f t="shared" si="166"/>
        <v>NIT</v>
      </c>
    </row>
    <row r="4601" spans="1:5" x14ac:dyDescent="0.25">
      <c r="A4601" s="1" t="s">
        <v>1340</v>
      </c>
      <c r="B4601" t="s">
        <v>9058</v>
      </c>
      <c r="C4601" t="str">
        <f>Tabla4[[#This Row],[NIT]]</f>
        <v>02101911710016</v>
      </c>
      <c r="D4601">
        <f t="shared" si="165"/>
        <v>14</v>
      </c>
      <c r="E4601" t="str">
        <f t="shared" si="166"/>
        <v>NIT</v>
      </c>
    </row>
    <row r="4602" spans="1:5" x14ac:dyDescent="0.25">
      <c r="A4602" s="1" t="s">
        <v>5019</v>
      </c>
      <c r="B4602" t="s">
        <v>9059</v>
      </c>
      <c r="C4602" t="str">
        <f>Tabla4[[#This Row],[NIT]]</f>
        <v>02102309931011</v>
      </c>
      <c r="D4602">
        <f t="shared" si="165"/>
        <v>14</v>
      </c>
      <c r="E4602" t="str">
        <f t="shared" si="166"/>
        <v>NIT</v>
      </c>
    </row>
    <row r="4603" spans="1:5" x14ac:dyDescent="0.25">
      <c r="A4603" s="1" t="s">
        <v>3529</v>
      </c>
      <c r="B4603" t="s">
        <v>9060</v>
      </c>
      <c r="C4603" t="str">
        <f>Tabla4[[#This Row],[NIT]]</f>
        <v>02102701001014</v>
      </c>
      <c r="D4603">
        <f t="shared" si="165"/>
        <v>14</v>
      </c>
      <c r="E4603" t="str">
        <f t="shared" si="166"/>
        <v>NIT</v>
      </c>
    </row>
    <row r="4604" spans="1:5" x14ac:dyDescent="0.25">
      <c r="A4604" s="1" t="s">
        <v>7572</v>
      </c>
      <c r="B4604" t="s">
        <v>9061</v>
      </c>
      <c r="C4604" t="str">
        <f>Tabla4[[#This Row],[NIT]]</f>
        <v>02102908061017</v>
      </c>
      <c r="D4604">
        <f t="shared" si="165"/>
        <v>14</v>
      </c>
      <c r="E4604" t="str">
        <f t="shared" si="166"/>
        <v>NIT</v>
      </c>
    </row>
    <row r="4605" spans="1:5" x14ac:dyDescent="0.25">
      <c r="A4605" s="1" t="s">
        <v>9062</v>
      </c>
      <c r="B4605" t="s">
        <v>9063</v>
      </c>
      <c r="C4605" t="str">
        <f>Tabla4[[#This Row],[NIT]]</f>
        <v>02133003651018</v>
      </c>
      <c r="D4605">
        <f t="shared" si="165"/>
        <v>14</v>
      </c>
      <c r="E4605" t="str">
        <f t="shared" si="166"/>
        <v>NIT</v>
      </c>
    </row>
    <row r="4606" spans="1:5" x14ac:dyDescent="0.25">
      <c r="A4606" s="1" t="s">
        <v>9064</v>
      </c>
      <c r="B4606" t="s">
        <v>9065</v>
      </c>
      <c r="C4606" t="str">
        <f>Tabla4[[#This Row],[NIT]]</f>
        <v>03020203061023</v>
      </c>
      <c r="D4606">
        <f t="shared" si="165"/>
        <v>14</v>
      </c>
      <c r="E4606" t="str">
        <f t="shared" si="166"/>
        <v>NIT</v>
      </c>
    </row>
    <row r="4607" spans="1:5" x14ac:dyDescent="0.25">
      <c r="A4607" s="1" t="s">
        <v>9066</v>
      </c>
      <c r="B4607" t="s">
        <v>9067</v>
      </c>
      <c r="C4607" t="str">
        <f>Tabla4[[#This Row],[NIT]]</f>
        <v>03062109801018</v>
      </c>
      <c r="D4607">
        <f t="shared" si="165"/>
        <v>14</v>
      </c>
      <c r="E4607" t="str">
        <f t="shared" si="166"/>
        <v>NIT</v>
      </c>
    </row>
    <row r="4608" spans="1:5" x14ac:dyDescent="0.25">
      <c r="A4608" s="1" t="s">
        <v>7310</v>
      </c>
      <c r="B4608" t="s">
        <v>9068</v>
      </c>
      <c r="C4608" t="str">
        <f>Tabla4[[#This Row],[NIT]]</f>
        <v>03150309971011</v>
      </c>
      <c r="D4608">
        <f t="shared" si="165"/>
        <v>14</v>
      </c>
      <c r="E4608" t="str">
        <f t="shared" si="166"/>
        <v>NIT</v>
      </c>
    </row>
    <row r="4609" spans="1:5" x14ac:dyDescent="0.25">
      <c r="A4609" s="1" t="s">
        <v>9069</v>
      </c>
      <c r="B4609" t="s">
        <v>9070</v>
      </c>
      <c r="C4609" t="str">
        <f>Tabla4[[#This Row],[NIT]]</f>
        <v>03151608560012</v>
      </c>
      <c r="D4609">
        <f t="shared" si="165"/>
        <v>14</v>
      </c>
      <c r="E4609" t="str">
        <f t="shared" si="166"/>
        <v>NIT</v>
      </c>
    </row>
    <row r="4610" spans="1:5" x14ac:dyDescent="0.25">
      <c r="A4610" s="1" t="s">
        <v>9071</v>
      </c>
      <c r="B4610" t="s">
        <v>9072</v>
      </c>
      <c r="C4610" t="str">
        <f>Tabla4[[#This Row],[NIT]]</f>
        <v>04072309650015</v>
      </c>
      <c r="D4610">
        <f t="shared" si="165"/>
        <v>14</v>
      </c>
      <c r="E4610" t="str">
        <f t="shared" si="166"/>
        <v>NIT</v>
      </c>
    </row>
    <row r="4611" spans="1:5" x14ac:dyDescent="0.25">
      <c r="A4611" s="1" t="s">
        <v>9073</v>
      </c>
      <c r="B4611" t="s">
        <v>9074</v>
      </c>
      <c r="C4611" t="str">
        <f>Tabla4[[#This Row],[NIT]]</f>
        <v>04161506530021</v>
      </c>
      <c r="D4611">
        <f t="shared" si="165"/>
        <v>14</v>
      </c>
      <c r="E4611" t="str">
        <f t="shared" si="166"/>
        <v>NIT</v>
      </c>
    </row>
    <row r="4612" spans="1:5" x14ac:dyDescent="0.25">
      <c r="A4612" s="1" t="s">
        <v>9075</v>
      </c>
      <c r="B4612" t="s">
        <v>9076</v>
      </c>
      <c r="C4612" t="str">
        <f>Tabla4[[#This Row],[NIT]]</f>
        <v>04312511630011</v>
      </c>
      <c r="D4612">
        <f t="shared" si="165"/>
        <v>14</v>
      </c>
      <c r="E4612" t="str">
        <f t="shared" si="166"/>
        <v>NIT</v>
      </c>
    </row>
    <row r="4613" spans="1:5" x14ac:dyDescent="0.25">
      <c r="A4613" s="1" t="s">
        <v>9077</v>
      </c>
      <c r="B4613" t="s">
        <v>9078</v>
      </c>
      <c r="C4613" t="str">
        <f>Tabla4[[#This Row],[NIT]]</f>
        <v>05030412821038</v>
      </c>
      <c r="D4613">
        <f t="shared" si="165"/>
        <v>14</v>
      </c>
      <c r="E4613" t="str">
        <f t="shared" si="166"/>
        <v>NIT</v>
      </c>
    </row>
    <row r="4614" spans="1:5" x14ac:dyDescent="0.25">
      <c r="A4614" s="1" t="s">
        <v>9079</v>
      </c>
      <c r="B4614" t="s">
        <v>9080</v>
      </c>
      <c r="C4614" t="str">
        <f>Tabla4[[#This Row],[NIT]]</f>
        <v>05032201151020</v>
      </c>
      <c r="D4614">
        <f t="shared" si="165"/>
        <v>14</v>
      </c>
      <c r="E4614" t="str">
        <f t="shared" si="166"/>
        <v>NIT</v>
      </c>
    </row>
    <row r="4615" spans="1:5" x14ac:dyDescent="0.25">
      <c r="A4615" s="1" t="s">
        <v>9081</v>
      </c>
      <c r="B4615" t="s">
        <v>9082</v>
      </c>
      <c r="C4615" t="str">
        <f>Tabla4[[#This Row],[NIT]]</f>
        <v>05062912691016</v>
      </c>
      <c r="D4615">
        <f t="shared" si="165"/>
        <v>14</v>
      </c>
      <c r="E4615" t="str">
        <f t="shared" si="166"/>
        <v>NIT</v>
      </c>
    </row>
    <row r="4616" spans="1:5" x14ac:dyDescent="0.25">
      <c r="A4616" s="1" t="s">
        <v>9083</v>
      </c>
      <c r="B4616" t="s">
        <v>9084</v>
      </c>
      <c r="C4616" t="str">
        <f>Tabla4[[#This Row],[NIT]]</f>
        <v>05081710540010</v>
      </c>
      <c r="D4616">
        <f t="shared" si="165"/>
        <v>14</v>
      </c>
      <c r="E4616" t="str">
        <f t="shared" si="166"/>
        <v>NIT</v>
      </c>
    </row>
    <row r="4617" spans="1:5" x14ac:dyDescent="0.25">
      <c r="A4617" s="1" t="s">
        <v>9085</v>
      </c>
      <c r="B4617" t="s">
        <v>9086</v>
      </c>
      <c r="C4617" t="str">
        <f>Tabla4[[#This Row],[NIT]]</f>
        <v>05090101650011</v>
      </c>
      <c r="D4617">
        <f t="shared" si="165"/>
        <v>14</v>
      </c>
      <c r="E4617" t="str">
        <f t="shared" si="166"/>
        <v>NIT</v>
      </c>
    </row>
    <row r="4618" spans="1:5" x14ac:dyDescent="0.25">
      <c r="A4618" s="1" t="s">
        <v>9087</v>
      </c>
      <c r="B4618" t="s">
        <v>9088</v>
      </c>
      <c r="C4618" t="str">
        <f>Tabla4[[#This Row],[NIT]]</f>
        <v>05091510071011</v>
      </c>
      <c r="D4618">
        <f t="shared" si="165"/>
        <v>14</v>
      </c>
      <c r="E4618" t="str">
        <f t="shared" si="166"/>
        <v>NIT</v>
      </c>
    </row>
    <row r="4619" spans="1:5" x14ac:dyDescent="0.25">
      <c r="A4619" s="1" t="s">
        <v>9089</v>
      </c>
      <c r="B4619" t="s">
        <v>9090</v>
      </c>
      <c r="C4619" t="str">
        <f>Tabla4[[#This Row],[NIT]]</f>
        <v>05091606111014</v>
      </c>
      <c r="D4619">
        <f t="shared" si="165"/>
        <v>14</v>
      </c>
      <c r="E4619" t="str">
        <f t="shared" si="166"/>
        <v>NIT</v>
      </c>
    </row>
    <row r="4620" spans="1:5" x14ac:dyDescent="0.25">
      <c r="A4620" s="1" t="s">
        <v>9091</v>
      </c>
      <c r="B4620" t="s">
        <v>9092</v>
      </c>
      <c r="C4620" t="str">
        <f>Tabla4[[#This Row],[NIT]]</f>
        <v>05092604480012</v>
      </c>
      <c r="D4620">
        <f t="shared" si="165"/>
        <v>14</v>
      </c>
      <c r="E4620" t="str">
        <f t="shared" si="166"/>
        <v>NIT</v>
      </c>
    </row>
    <row r="4621" spans="1:5" x14ac:dyDescent="0.25">
      <c r="A4621" s="1" t="s">
        <v>3830</v>
      </c>
      <c r="B4621" t="s">
        <v>9093</v>
      </c>
      <c r="C4621" t="str">
        <f>Tabla4[[#This Row],[NIT]]</f>
        <v>05110610820011</v>
      </c>
      <c r="D4621">
        <f t="shared" si="165"/>
        <v>14</v>
      </c>
      <c r="E4621" t="str">
        <f t="shared" si="166"/>
        <v>NIT</v>
      </c>
    </row>
    <row r="4622" spans="1:5" x14ac:dyDescent="0.25">
      <c r="A4622" s="1" t="s">
        <v>9094</v>
      </c>
      <c r="B4622" t="s">
        <v>9095</v>
      </c>
      <c r="C4622" t="str">
        <f>Tabla4[[#This Row],[NIT]]</f>
        <v>05111302771027</v>
      </c>
      <c r="D4622">
        <f t="shared" si="165"/>
        <v>14</v>
      </c>
      <c r="E4622" t="str">
        <f t="shared" si="166"/>
        <v>NIT</v>
      </c>
    </row>
    <row r="4623" spans="1:5" x14ac:dyDescent="0.25">
      <c r="A4623" s="1" t="s">
        <v>9096</v>
      </c>
      <c r="B4623" t="s">
        <v>9097</v>
      </c>
      <c r="C4623" t="str">
        <f>Tabla4[[#This Row],[NIT]]</f>
        <v>005703912</v>
      </c>
      <c r="D4623">
        <f t="shared" si="165"/>
        <v>9</v>
      </c>
      <c r="E4623" t="str">
        <f t="shared" si="166"/>
        <v>DUI</v>
      </c>
    </row>
    <row r="4624" spans="1:5" x14ac:dyDescent="0.25">
      <c r="A4624" s="1" t="s">
        <v>3382</v>
      </c>
      <c r="B4624" t="s">
        <v>9098</v>
      </c>
      <c r="C4624" t="str">
        <f>Tabla4[[#This Row],[NIT]]</f>
        <v>05112105901012</v>
      </c>
      <c r="D4624">
        <f t="shared" si="165"/>
        <v>14</v>
      </c>
      <c r="E4624" t="str">
        <f t="shared" si="166"/>
        <v>NIT</v>
      </c>
    </row>
    <row r="4625" spans="1:5" x14ac:dyDescent="0.25">
      <c r="A4625" s="1" t="s">
        <v>6961</v>
      </c>
      <c r="B4625" t="s">
        <v>9099</v>
      </c>
      <c r="C4625" t="str">
        <f>Tabla4[[#This Row],[NIT]]</f>
        <v>05112411991017</v>
      </c>
      <c r="D4625">
        <f t="shared" si="165"/>
        <v>14</v>
      </c>
      <c r="E4625" t="str">
        <f t="shared" si="166"/>
        <v>NIT</v>
      </c>
    </row>
    <row r="4626" spans="1:5" x14ac:dyDescent="0.25">
      <c r="A4626" s="1" t="s">
        <v>9100</v>
      </c>
      <c r="B4626" t="s">
        <v>9101</v>
      </c>
      <c r="C4626" t="str">
        <f>Tabla4[[#This Row],[NIT]]</f>
        <v>06023010921017</v>
      </c>
      <c r="D4626">
        <f t="shared" si="165"/>
        <v>14</v>
      </c>
      <c r="E4626" t="str">
        <f t="shared" si="166"/>
        <v>NIT</v>
      </c>
    </row>
    <row r="4627" spans="1:5" x14ac:dyDescent="0.25">
      <c r="A4627" s="1" t="s">
        <v>2618</v>
      </c>
      <c r="B4627" t="s">
        <v>9102</v>
      </c>
      <c r="C4627" t="str">
        <f>Tabla4[[#This Row],[NIT]]</f>
        <v>06140101840022</v>
      </c>
      <c r="D4627">
        <f t="shared" si="165"/>
        <v>14</v>
      </c>
      <c r="E4627" t="str">
        <f t="shared" si="166"/>
        <v>NIT</v>
      </c>
    </row>
    <row r="4628" spans="1:5" x14ac:dyDescent="0.25">
      <c r="A4628" s="1" t="s">
        <v>2041</v>
      </c>
      <c r="B4628" t="s">
        <v>9103</v>
      </c>
      <c r="C4628" t="str">
        <f>Tabla4[[#This Row],[NIT]]</f>
        <v>06140102001050</v>
      </c>
      <c r="D4628">
        <f t="shared" si="165"/>
        <v>14</v>
      </c>
      <c r="E4628" t="str">
        <f t="shared" si="166"/>
        <v>NIT</v>
      </c>
    </row>
    <row r="4629" spans="1:5" x14ac:dyDescent="0.25">
      <c r="A4629" s="1" t="s">
        <v>3411</v>
      </c>
      <c r="B4629" t="s">
        <v>9104</v>
      </c>
      <c r="C4629" t="str">
        <f>Tabla4[[#This Row],[NIT]]</f>
        <v>06140104620021</v>
      </c>
      <c r="D4629">
        <f t="shared" si="165"/>
        <v>14</v>
      </c>
      <c r="E4629" t="str">
        <f t="shared" si="166"/>
        <v>NIT</v>
      </c>
    </row>
    <row r="4630" spans="1:5" x14ac:dyDescent="0.25">
      <c r="A4630" s="1" t="s">
        <v>1317</v>
      </c>
      <c r="B4630" t="s">
        <v>9105</v>
      </c>
      <c r="C4630" t="str">
        <f>Tabla4[[#This Row],[NIT]]</f>
        <v>06140108580017</v>
      </c>
      <c r="D4630">
        <f t="shared" si="165"/>
        <v>14</v>
      </c>
      <c r="E4630" t="str">
        <f t="shared" si="166"/>
        <v>NIT</v>
      </c>
    </row>
    <row r="4631" spans="1:5" x14ac:dyDescent="0.25">
      <c r="A4631" s="1" t="s">
        <v>3805</v>
      </c>
      <c r="B4631" t="s">
        <v>9106</v>
      </c>
      <c r="C4631" t="str">
        <f>Tabla4[[#This Row],[NIT]]</f>
        <v>06140109770045</v>
      </c>
      <c r="D4631">
        <f t="shared" si="165"/>
        <v>14</v>
      </c>
      <c r="E4631" t="str">
        <f t="shared" si="166"/>
        <v>NIT</v>
      </c>
    </row>
    <row r="4632" spans="1:5" x14ac:dyDescent="0.25">
      <c r="A4632" s="1" t="s">
        <v>1430</v>
      </c>
      <c r="B4632" t="s">
        <v>9107</v>
      </c>
      <c r="C4632" t="str">
        <f>Tabla4[[#This Row],[NIT]]</f>
        <v>06140205031020</v>
      </c>
      <c r="D4632">
        <f t="shared" si="165"/>
        <v>14</v>
      </c>
      <c r="E4632" t="str">
        <f t="shared" si="166"/>
        <v>NIT</v>
      </c>
    </row>
    <row r="4633" spans="1:5" x14ac:dyDescent="0.25">
      <c r="A4633" s="1" t="s">
        <v>9108</v>
      </c>
      <c r="B4633" t="s">
        <v>9109</v>
      </c>
      <c r="C4633" t="str">
        <f>Tabla4[[#This Row],[NIT]]</f>
        <v>06140207081033</v>
      </c>
      <c r="D4633">
        <f t="shared" si="165"/>
        <v>14</v>
      </c>
      <c r="E4633" t="str">
        <f t="shared" si="166"/>
        <v>NIT</v>
      </c>
    </row>
    <row r="4634" spans="1:5" x14ac:dyDescent="0.25">
      <c r="A4634" s="1" t="s">
        <v>9110</v>
      </c>
      <c r="B4634" t="s">
        <v>9111</v>
      </c>
      <c r="C4634" t="str">
        <f>Tabla4[[#This Row],[NIT]]</f>
        <v>06140209111053</v>
      </c>
      <c r="D4634">
        <f t="shared" si="165"/>
        <v>14</v>
      </c>
      <c r="E4634" t="str">
        <f t="shared" si="166"/>
        <v>NIT</v>
      </c>
    </row>
    <row r="4635" spans="1:5" x14ac:dyDescent="0.25">
      <c r="A4635" s="1" t="s">
        <v>2876</v>
      </c>
      <c r="B4635" t="s">
        <v>9112</v>
      </c>
      <c r="C4635" t="str">
        <f>Tabla4[[#This Row],[NIT]]</f>
        <v>06140212971020</v>
      </c>
      <c r="D4635">
        <f t="shared" si="165"/>
        <v>14</v>
      </c>
      <c r="E4635" t="str">
        <f t="shared" si="166"/>
        <v>NIT</v>
      </c>
    </row>
    <row r="4636" spans="1:5" x14ac:dyDescent="0.25">
      <c r="A4636" s="1" t="s">
        <v>9113</v>
      </c>
      <c r="B4636" t="s">
        <v>9114</v>
      </c>
      <c r="C4636" t="str">
        <f>Tabla4[[#This Row],[NIT]]</f>
        <v>06140302870017</v>
      </c>
      <c r="D4636">
        <f t="shared" si="165"/>
        <v>14</v>
      </c>
      <c r="E4636" t="str">
        <f t="shared" si="166"/>
        <v>NIT</v>
      </c>
    </row>
    <row r="4637" spans="1:5" x14ac:dyDescent="0.25">
      <c r="A4637" s="1" t="s">
        <v>3106</v>
      </c>
      <c r="B4637" t="s">
        <v>9115</v>
      </c>
      <c r="C4637" t="str">
        <f>Tabla4[[#This Row],[NIT]]</f>
        <v>06140310061067</v>
      </c>
      <c r="D4637">
        <f t="shared" si="165"/>
        <v>14</v>
      </c>
      <c r="E4637" t="str">
        <f t="shared" si="166"/>
        <v>NIT</v>
      </c>
    </row>
    <row r="4638" spans="1:5" x14ac:dyDescent="0.25">
      <c r="A4638" s="1" t="s">
        <v>9116</v>
      </c>
      <c r="B4638" t="s">
        <v>9117</v>
      </c>
      <c r="C4638" t="str">
        <f>Tabla4[[#This Row],[NIT]]</f>
        <v>06140311171036</v>
      </c>
      <c r="D4638">
        <f t="shared" si="165"/>
        <v>14</v>
      </c>
      <c r="E4638" t="str">
        <f t="shared" si="166"/>
        <v>NIT</v>
      </c>
    </row>
    <row r="4639" spans="1:5" x14ac:dyDescent="0.25">
      <c r="A4639" s="1" t="s">
        <v>1637</v>
      </c>
      <c r="B4639" t="s">
        <v>9118</v>
      </c>
      <c r="C4639" t="str">
        <f>Tabla4[[#This Row],[NIT]]</f>
        <v>06140311991017</v>
      </c>
      <c r="D4639">
        <f t="shared" si="165"/>
        <v>14</v>
      </c>
      <c r="E4639" t="str">
        <f t="shared" si="166"/>
        <v>NIT</v>
      </c>
    </row>
    <row r="4640" spans="1:5" x14ac:dyDescent="0.25">
      <c r="A4640" s="1" t="s">
        <v>9119</v>
      </c>
      <c r="B4640" t="s">
        <v>9120</v>
      </c>
      <c r="C4640" t="str">
        <f>Tabla4[[#This Row],[NIT]]</f>
        <v>06140402001010</v>
      </c>
      <c r="D4640">
        <f t="shared" si="165"/>
        <v>14</v>
      </c>
      <c r="E4640" t="str">
        <f t="shared" si="166"/>
        <v>NIT</v>
      </c>
    </row>
    <row r="4641" spans="1:5" x14ac:dyDescent="0.25">
      <c r="A4641" s="1" t="s">
        <v>3370</v>
      </c>
      <c r="B4641" t="s">
        <v>9121</v>
      </c>
      <c r="C4641" t="str">
        <f>Tabla4[[#This Row],[NIT]]</f>
        <v>06140409670019</v>
      </c>
      <c r="D4641">
        <f t="shared" si="165"/>
        <v>14</v>
      </c>
      <c r="E4641" t="str">
        <f t="shared" si="166"/>
        <v>NIT</v>
      </c>
    </row>
    <row r="4642" spans="1:5" x14ac:dyDescent="0.25">
      <c r="A4642" s="1" t="s">
        <v>9122</v>
      </c>
      <c r="B4642" t="s">
        <v>9123</v>
      </c>
      <c r="C4642" t="str">
        <f>Tabla4[[#This Row],[NIT]]</f>
        <v>06140410011032</v>
      </c>
      <c r="D4642">
        <f t="shared" si="165"/>
        <v>14</v>
      </c>
      <c r="E4642" t="str">
        <f t="shared" si="166"/>
        <v>NIT</v>
      </c>
    </row>
    <row r="4643" spans="1:5" x14ac:dyDescent="0.25">
      <c r="A4643" s="1" t="s">
        <v>9124</v>
      </c>
      <c r="B4643" t="s">
        <v>9125</v>
      </c>
      <c r="C4643" t="str">
        <f>Tabla4[[#This Row],[NIT]]</f>
        <v>06140509171066</v>
      </c>
      <c r="D4643">
        <f t="shared" si="165"/>
        <v>14</v>
      </c>
      <c r="E4643" t="str">
        <f t="shared" si="166"/>
        <v>NIT</v>
      </c>
    </row>
    <row r="4644" spans="1:5" x14ac:dyDescent="0.25">
      <c r="A4644" s="1" t="s">
        <v>5265</v>
      </c>
      <c r="B4644" t="s">
        <v>9126</v>
      </c>
      <c r="C4644" t="str">
        <f>Tabla4[[#This Row],[NIT]]</f>
        <v>06140602031037</v>
      </c>
      <c r="D4644">
        <f t="shared" si="165"/>
        <v>14</v>
      </c>
      <c r="E4644" t="str">
        <f t="shared" si="166"/>
        <v>NIT</v>
      </c>
    </row>
    <row r="4645" spans="1:5" x14ac:dyDescent="0.25">
      <c r="A4645" s="1" t="s">
        <v>9127</v>
      </c>
      <c r="B4645" t="s">
        <v>9128</v>
      </c>
      <c r="C4645" t="str">
        <f>Tabla4[[#This Row],[NIT]]</f>
        <v>06140607161028</v>
      </c>
      <c r="D4645">
        <f t="shared" si="165"/>
        <v>14</v>
      </c>
      <c r="E4645" t="str">
        <f t="shared" si="166"/>
        <v>NIT</v>
      </c>
    </row>
    <row r="4646" spans="1:5" x14ac:dyDescent="0.25">
      <c r="A4646" s="1" t="s">
        <v>3424</v>
      </c>
      <c r="B4646" t="s">
        <v>9129</v>
      </c>
      <c r="C4646" t="str">
        <f>Tabla4[[#This Row],[NIT]]</f>
        <v>06140611750055</v>
      </c>
      <c r="D4646">
        <f t="shared" si="165"/>
        <v>14</v>
      </c>
      <c r="E4646" t="str">
        <f t="shared" si="166"/>
        <v>NIT</v>
      </c>
    </row>
    <row r="4647" spans="1:5" x14ac:dyDescent="0.25">
      <c r="A4647" s="1" t="s">
        <v>9130</v>
      </c>
      <c r="B4647" t="s">
        <v>9131</v>
      </c>
      <c r="C4647" t="str">
        <f>Tabla4[[#This Row],[NIT]]</f>
        <v>06140705651014</v>
      </c>
      <c r="D4647">
        <f t="shared" si="165"/>
        <v>14</v>
      </c>
      <c r="E4647" t="str">
        <f t="shared" si="166"/>
        <v>NIT</v>
      </c>
    </row>
    <row r="4648" spans="1:5" x14ac:dyDescent="0.25">
      <c r="A4648" s="1" t="s">
        <v>9132</v>
      </c>
      <c r="B4648" t="s">
        <v>9133</v>
      </c>
      <c r="C4648" t="str">
        <f>Tabla4[[#This Row],[NIT]]</f>
        <v>06140705901331</v>
      </c>
      <c r="D4648">
        <f t="shared" si="165"/>
        <v>14</v>
      </c>
      <c r="E4648" t="str">
        <f t="shared" si="166"/>
        <v>NIT</v>
      </c>
    </row>
    <row r="4649" spans="1:5" x14ac:dyDescent="0.25">
      <c r="A4649" s="1" t="s">
        <v>6864</v>
      </c>
      <c r="B4649" t="s">
        <v>9134</v>
      </c>
      <c r="C4649" t="str">
        <f>Tabla4[[#This Row],[NIT]]</f>
        <v>06140706891011</v>
      </c>
      <c r="D4649">
        <f t="shared" si="165"/>
        <v>14</v>
      </c>
      <c r="E4649" t="str">
        <f t="shared" si="166"/>
        <v>NIT</v>
      </c>
    </row>
    <row r="4650" spans="1:5" x14ac:dyDescent="0.25">
      <c r="A4650" s="1" t="s">
        <v>4235</v>
      </c>
      <c r="B4650" t="s">
        <v>9135</v>
      </c>
      <c r="C4650" t="str">
        <f>Tabla4[[#This Row],[NIT]]</f>
        <v>06140707061020</v>
      </c>
      <c r="D4650">
        <f t="shared" si="165"/>
        <v>14</v>
      </c>
      <c r="E4650" t="str">
        <f t="shared" si="166"/>
        <v>NIT</v>
      </c>
    </row>
    <row r="4651" spans="1:5" x14ac:dyDescent="0.25">
      <c r="A4651" s="1" t="s">
        <v>1322</v>
      </c>
      <c r="B4651" t="s">
        <v>9136</v>
      </c>
      <c r="C4651" t="str">
        <f>Tabla4[[#This Row],[NIT]]</f>
        <v>06140711071030</v>
      </c>
      <c r="D4651">
        <f t="shared" si="165"/>
        <v>14</v>
      </c>
      <c r="E4651" t="str">
        <f t="shared" si="166"/>
        <v>NIT</v>
      </c>
    </row>
    <row r="4652" spans="1:5" x14ac:dyDescent="0.25">
      <c r="A4652" s="1" t="s">
        <v>9137</v>
      </c>
      <c r="B4652" t="s">
        <v>9138</v>
      </c>
      <c r="C4652" t="str">
        <f>Tabla4[[#This Row],[NIT]]</f>
        <v>06140803111012</v>
      </c>
      <c r="D4652">
        <f t="shared" ref="D4652:D4715" si="167">LEN(C4652)</f>
        <v>14</v>
      </c>
      <c r="E4652" t="str">
        <f t="shared" si="166"/>
        <v>NIT</v>
      </c>
    </row>
    <row r="4653" spans="1:5" x14ac:dyDescent="0.25">
      <c r="A4653" s="1" t="s">
        <v>1479</v>
      </c>
      <c r="B4653" t="s">
        <v>9139</v>
      </c>
      <c r="C4653" t="str">
        <f>Tabla4[[#This Row],[NIT]]</f>
        <v>06140804161013</v>
      </c>
      <c r="D4653">
        <f t="shared" si="167"/>
        <v>14</v>
      </c>
      <c r="E4653" t="str">
        <f t="shared" ref="E4653:E4716" si="168">IF(D4653=14,"NIT",IF(D4653=9,"DUI"," "))</f>
        <v>NIT</v>
      </c>
    </row>
    <row r="4654" spans="1:5" x14ac:dyDescent="0.25">
      <c r="A4654" s="1" t="s">
        <v>1796</v>
      </c>
      <c r="B4654" t="s">
        <v>9140</v>
      </c>
      <c r="C4654" t="str">
        <f>Tabla4[[#This Row],[NIT]]</f>
        <v>06140806720015</v>
      </c>
      <c r="D4654">
        <f t="shared" si="167"/>
        <v>14</v>
      </c>
      <c r="E4654" t="str">
        <f t="shared" si="168"/>
        <v>NIT</v>
      </c>
    </row>
    <row r="4655" spans="1:5" x14ac:dyDescent="0.25">
      <c r="A4655" s="1" t="s">
        <v>9141</v>
      </c>
      <c r="B4655" t="s">
        <v>9142</v>
      </c>
      <c r="C4655" t="str">
        <f>Tabla4[[#This Row],[NIT]]</f>
        <v>06140807141021</v>
      </c>
      <c r="D4655">
        <f t="shared" si="167"/>
        <v>14</v>
      </c>
      <c r="E4655" t="str">
        <f t="shared" si="168"/>
        <v>NIT</v>
      </c>
    </row>
    <row r="4656" spans="1:5" x14ac:dyDescent="0.25">
      <c r="A4656" s="1" t="s">
        <v>6263</v>
      </c>
      <c r="B4656" t="s">
        <v>9143</v>
      </c>
      <c r="C4656" t="str">
        <f>Tabla4[[#This Row],[NIT]]</f>
        <v>06140807770026</v>
      </c>
      <c r="D4656">
        <f t="shared" si="167"/>
        <v>14</v>
      </c>
      <c r="E4656" t="str">
        <f t="shared" si="168"/>
        <v>NIT</v>
      </c>
    </row>
    <row r="4657" spans="1:5" x14ac:dyDescent="0.25">
      <c r="A4657" s="1" t="s">
        <v>9144</v>
      </c>
      <c r="B4657" t="s">
        <v>9145</v>
      </c>
      <c r="C4657" t="str">
        <f>Tabla4[[#This Row],[NIT]]</f>
        <v>06140902091023</v>
      </c>
      <c r="D4657">
        <f t="shared" si="167"/>
        <v>14</v>
      </c>
      <c r="E4657" t="str">
        <f t="shared" si="168"/>
        <v>NIT</v>
      </c>
    </row>
    <row r="4658" spans="1:5" x14ac:dyDescent="0.25">
      <c r="A4658" s="1" t="s">
        <v>9146</v>
      </c>
      <c r="B4658" t="s">
        <v>9147</v>
      </c>
      <c r="C4658" t="str">
        <f>Tabla4[[#This Row],[NIT]]</f>
        <v>06140911041039</v>
      </c>
      <c r="D4658">
        <f t="shared" si="167"/>
        <v>14</v>
      </c>
      <c r="E4658" t="str">
        <f t="shared" si="168"/>
        <v>NIT</v>
      </c>
    </row>
    <row r="4659" spans="1:5" x14ac:dyDescent="0.25">
      <c r="A4659" s="1" t="s">
        <v>9148</v>
      </c>
      <c r="B4659" t="s">
        <v>9149</v>
      </c>
      <c r="C4659" t="str">
        <f>Tabla4[[#This Row],[NIT]]</f>
        <v>06141007011010</v>
      </c>
      <c r="D4659">
        <f t="shared" si="167"/>
        <v>14</v>
      </c>
      <c r="E4659" t="str">
        <f t="shared" si="168"/>
        <v>NIT</v>
      </c>
    </row>
    <row r="4660" spans="1:5" x14ac:dyDescent="0.25">
      <c r="A4660" s="1" t="s">
        <v>3490</v>
      </c>
      <c r="B4660" t="s">
        <v>9150</v>
      </c>
      <c r="C4660" t="str">
        <f>Tabla4[[#This Row],[NIT]]</f>
        <v>06141008901028</v>
      </c>
      <c r="D4660">
        <f t="shared" si="167"/>
        <v>14</v>
      </c>
      <c r="E4660" t="str">
        <f t="shared" si="168"/>
        <v>NIT</v>
      </c>
    </row>
    <row r="4661" spans="1:5" x14ac:dyDescent="0.25">
      <c r="A4661" s="1" t="s">
        <v>2550</v>
      </c>
      <c r="B4661" t="s">
        <v>9151</v>
      </c>
      <c r="C4661" t="str">
        <f>Tabla4[[#This Row],[NIT]]</f>
        <v>06141106660010</v>
      </c>
      <c r="D4661">
        <f t="shared" si="167"/>
        <v>14</v>
      </c>
      <c r="E4661" t="str">
        <f t="shared" si="168"/>
        <v>NIT</v>
      </c>
    </row>
    <row r="4662" spans="1:5" x14ac:dyDescent="0.25">
      <c r="A4662" s="1" t="s">
        <v>9006</v>
      </c>
      <c r="B4662" t="s">
        <v>9152</v>
      </c>
      <c r="C4662" t="str">
        <f>Tabla4[[#This Row],[NIT]]</f>
        <v>06141107870011</v>
      </c>
      <c r="D4662">
        <f t="shared" si="167"/>
        <v>14</v>
      </c>
      <c r="E4662" t="str">
        <f t="shared" si="168"/>
        <v>NIT</v>
      </c>
    </row>
    <row r="4663" spans="1:5" x14ac:dyDescent="0.25">
      <c r="A4663" s="1" t="s">
        <v>1572</v>
      </c>
      <c r="B4663" t="s">
        <v>9153</v>
      </c>
      <c r="C4663" t="str">
        <f>Tabla4[[#This Row],[NIT]]</f>
        <v>06141108001032</v>
      </c>
      <c r="D4663">
        <f t="shared" si="167"/>
        <v>14</v>
      </c>
      <c r="E4663" t="str">
        <f t="shared" si="168"/>
        <v>NIT</v>
      </c>
    </row>
    <row r="4664" spans="1:5" x14ac:dyDescent="0.25">
      <c r="A4664" s="1" t="s">
        <v>2519</v>
      </c>
      <c r="B4664" t="s">
        <v>9154</v>
      </c>
      <c r="C4664" t="str">
        <f>Tabla4[[#This Row],[NIT]]</f>
        <v>06141211810023</v>
      </c>
      <c r="D4664">
        <f t="shared" si="167"/>
        <v>14</v>
      </c>
      <c r="E4664" t="str">
        <f t="shared" si="168"/>
        <v>NIT</v>
      </c>
    </row>
    <row r="4665" spans="1:5" x14ac:dyDescent="0.25">
      <c r="A4665" s="1" t="s">
        <v>9155</v>
      </c>
      <c r="B4665" t="s">
        <v>9156</v>
      </c>
      <c r="C4665" t="str">
        <f>Tabla4[[#This Row],[NIT]]</f>
        <v>06141301840030</v>
      </c>
      <c r="D4665">
        <f t="shared" si="167"/>
        <v>14</v>
      </c>
      <c r="E4665" t="str">
        <f t="shared" si="168"/>
        <v>NIT</v>
      </c>
    </row>
    <row r="4666" spans="1:5" x14ac:dyDescent="0.25">
      <c r="A4666" s="1" t="s">
        <v>9157</v>
      </c>
      <c r="B4666" t="s">
        <v>9158</v>
      </c>
      <c r="C4666" t="str">
        <f>Tabla4[[#This Row],[NIT]]</f>
        <v>06141306680052</v>
      </c>
      <c r="D4666">
        <f t="shared" si="167"/>
        <v>14</v>
      </c>
      <c r="E4666" t="str">
        <f t="shared" si="168"/>
        <v>NIT</v>
      </c>
    </row>
    <row r="4667" spans="1:5" x14ac:dyDescent="0.25">
      <c r="A4667" s="1" t="s">
        <v>9159</v>
      </c>
      <c r="B4667" t="s">
        <v>9160</v>
      </c>
      <c r="C4667" t="str">
        <f>Tabla4[[#This Row],[NIT]]</f>
        <v>06141307760018</v>
      </c>
      <c r="D4667">
        <f t="shared" si="167"/>
        <v>14</v>
      </c>
      <c r="E4667" t="str">
        <f t="shared" si="168"/>
        <v>NIT</v>
      </c>
    </row>
    <row r="4668" spans="1:5" x14ac:dyDescent="0.25">
      <c r="A4668" s="1" t="s">
        <v>9161</v>
      </c>
      <c r="B4668" t="s">
        <v>9162</v>
      </c>
      <c r="C4668" t="str">
        <f>Tabla4[[#This Row],[NIT]]</f>
        <v>06141311131065</v>
      </c>
      <c r="D4668">
        <f t="shared" si="167"/>
        <v>14</v>
      </c>
      <c r="E4668" t="str">
        <f t="shared" si="168"/>
        <v>NIT</v>
      </c>
    </row>
    <row r="4669" spans="1:5" x14ac:dyDescent="0.25">
      <c r="A4669" s="1" t="s">
        <v>2612</v>
      </c>
      <c r="B4669" t="s">
        <v>9163</v>
      </c>
      <c r="C4669" t="str">
        <f>Tabla4[[#This Row],[NIT]]</f>
        <v>06141312850038</v>
      </c>
      <c r="D4669">
        <f t="shared" si="167"/>
        <v>14</v>
      </c>
      <c r="E4669" t="str">
        <f t="shared" si="168"/>
        <v>NIT</v>
      </c>
    </row>
    <row r="4670" spans="1:5" x14ac:dyDescent="0.25">
      <c r="A4670" s="1" t="s">
        <v>9164</v>
      </c>
      <c r="B4670" t="s">
        <v>9165</v>
      </c>
      <c r="C4670" t="str">
        <f>Tabla4[[#This Row],[NIT]]</f>
        <v>06141402051099</v>
      </c>
      <c r="D4670">
        <f t="shared" si="167"/>
        <v>14</v>
      </c>
      <c r="E4670" t="str">
        <f t="shared" si="168"/>
        <v>NIT</v>
      </c>
    </row>
    <row r="4671" spans="1:5" x14ac:dyDescent="0.25">
      <c r="A4671" s="1" t="s">
        <v>1359</v>
      </c>
      <c r="B4671" t="s">
        <v>9166</v>
      </c>
      <c r="C4671" t="str">
        <f>Tabla4[[#This Row],[NIT]]</f>
        <v>06141402370078</v>
      </c>
      <c r="D4671">
        <f t="shared" si="167"/>
        <v>14</v>
      </c>
      <c r="E4671" t="str">
        <f t="shared" si="168"/>
        <v>NIT</v>
      </c>
    </row>
    <row r="4672" spans="1:5" x14ac:dyDescent="0.25">
      <c r="A4672" s="1" t="s">
        <v>2404</v>
      </c>
      <c r="B4672" t="s">
        <v>9167</v>
      </c>
      <c r="C4672" t="str">
        <f>Tabla4[[#This Row],[NIT]]</f>
        <v>06141402560013</v>
      </c>
      <c r="D4672">
        <f t="shared" si="167"/>
        <v>14</v>
      </c>
      <c r="E4672" t="str">
        <f t="shared" si="168"/>
        <v>NIT</v>
      </c>
    </row>
    <row r="4673" spans="1:5" x14ac:dyDescent="0.25">
      <c r="A4673" s="1" t="s">
        <v>1375</v>
      </c>
      <c r="B4673" t="s">
        <v>9168</v>
      </c>
      <c r="C4673" t="str">
        <f>Tabla4[[#This Row],[NIT]]</f>
        <v>06141403161033</v>
      </c>
      <c r="D4673">
        <f t="shared" si="167"/>
        <v>14</v>
      </c>
      <c r="E4673" t="str">
        <f t="shared" si="168"/>
        <v>NIT</v>
      </c>
    </row>
    <row r="4674" spans="1:5" x14ac:dyDescent="0.25">
      <c r="A4674" s="1" t="s">
        <v>9169</v>
      </c>
      <c r="B4674" t="s">
        <v>9170</v>
      </c>
      <c r="C4674" t="str">
        <f>Tabla4[[#This Row],[NIT]]</f>
        <v>06141404161045</v>
      </c>
      <c r="D4674">
        <f t="shared" si="167"/>
        <v>14</v>
      </c>
      <c r="E4674" t="str">
        <f t="shared" si="168"/>
        <v>NIT</v>
      </c>
    </row>
    <row r="4675" spans="1:5" x14ac:dyDescent="0.25">
      <c r="A4675" s="1" t="s">
        <v>2725</v>
      </c>
      <c r="B4675" t="s">
        <v>9171</v>
      </c>
      <c r="C4675" t="str">
        <f>Tabla4[[#This Row],[NIT]]</f>
        <v>06141407001014</v>
      </c>
      <c r="D4675">
        <f t="shared" si="167"/>
        <v>14</v>
      </c>
      <c r="E4675" t="str">
        <f t="shared" si="168"/>
        <v>NIT</v>
      </c>
    </row>
    <row r="4676" spans="1:5" x14ac:dyDescent="0.25">
      <c r="A4676" s="1" t="s">
        <v>2798</v>
      </c>
      <c r="B4676" t="s">
        <v>9172</v>
      </c>
      <c r="C4676" t="str">
        <f>Tabla4[[#This Row],[NIT]]</f>
        <v>06141407830018</v>
      </c>
      <c r="D4676">
        <f t="shared" si="167"/>
        <v>14</v>
      </c>
      <c r="E4676" t="str">
        <f t="shared" si="168"/>
        <v>NIT</v>
      </c>
    </row>
    <row r="4677" spans="1:5" x14ac:dyDescent="0.25">
      <c r="A4677" s="1" t="s">
        <v>9173</v>
      </c>
      <c r="B4677" t="s">
        <v>9174</v>
      </c>
      <c r="C4677" t="str">
        <f>Tabla4[[#This Row],[NIT]]</f>
        <v>06141408711090</v>
      </c>
      <c r="D4677">
        <f t="shared" si="167"/>
        <v>14</v>
      </c>
      <c r="E4677" t="str">
        <f t="shared" si="168"/>
        <v>NIT</v>
      </c>
    </row>
    <row r="4678" spans="1:5" x14ac:dyDescent="0.25">
      <c r="A4678" s="1" t="s">
        <v>9175</v>
      </c>
      <c r="B4678" t="s">
        <v>9176</v>
      </c>
      <c r="C4678" t="str">
        <f>Tabla4[[#This Row],[NIT]]</f>
        <v>06141409121050</v>
      </c>
      <c r="D4678">
        <f t="shared" si="167"/>
        <v>14</v>
      </c>
      <c r="E4678" t="str">
        <f t="shared" si="168"/>
        <v>NIT</v>
      </c>
    </row>
    <row r="4679" spans="1:5" x14ac:dyDescent="0.25">
      <c r="A4679" s="1" t="s">
        <v>2756</v>
      </c>
      <c r="B4679" t="s">
        <v>9177</v>
      </c>
      <c r="C4679" t="str">
        <f>Tabla4[[#This Row],[NIT]]</f>
        <v>06141412921024</v>
      </c>
      <c r="D4679">
        <f t="shared" si="167"/>
        <v>14</v>
      </c>
      <c r="E4679" t="str">
        <f t="shared" si="168"/>
        <v>NIT</v>
      </c>
    </row>
    <row r="4680" spans="1:5" x14ac:dyDescent="0.25">
      <c r="A4680" s="1" t="s">
        <v>2457</v>
      </c>
      <c r="B4680" t="s">
        <v>9178</v>
      </c>
      <c r="C4680" t="str">
        <f>Tabla4[[#This Row],[NIT]]</f>
        <v>06141501850054</v>
      </c>
      <c r="D4680">
        <f t="shared" si="167"/>
        <v>14</v>
      </c>
      <c r="E4680" t="str">
        <f t="shared" si="168"/>
        <v>NIT</v>
      </c>
    </row>
    <row r="4681" spans="1:5" x14ac:dyDescent="0.25">
      <c r="A4681" s="1" t="s">
        <v>9179</v>
      </c>
      <c r="B4681" t="s">
        <v>9180</v>
      </c>
      <c r="C4681" t="str">
        <f>Tabla4[[#This Row],[NIT]]</f>
        <v>06141509891057</v>
      </c>
      <c r="D4681">
        <f t="shared" si="167"/>
        <v>14</v>
      </c>
      <c r="E4681" t="str">
        <f t="shared" si="168"/>
        <v>NIT</v>
      </c>
    </row>
    <row r="4682" spans="1:5" x14ac:dyDescent="0.25">
      <c r="A4682" s="1" t="s">
        <v>6132</v>
      </c>
      <c r="B4682" t="s">
        <v>9181</v>
      </c>
      <c r="C4682" t="str">
        <f>Tabla4[[#This Row],[NIT]]</f>
        <v>06141601800012</v>
      </c>
      <c r="D4682">
        <f t="shared" si="167"/>
        <v>14</v>
      </c>
      <c r="E4682" t="str">
        <f t="shared" si="168"/>
        <v>NIT</v>
      </c>
    </row>
    <row r="4683" spans="1:5" x14ac:dyDescent="0.25">
      <c r="A4683" s="1" t="s">
        <v>9182</v>
      </c>
      <c r="B4683" t="s">
        <v>9183</v>
      </c>
      <c r="C4683" t="str">
        <f>Tabla4[[#This Row],[NIT]]</f>
        <v>06141606691119</v>
      </c>
      <c r="D4683">
        <f t="shared" si="167"/>
        <v>14</v>
      </c>
      <c r="E4683" t="str">
        <f t="shared" si="168"/>
        <v>NIT</v>
      </c>
    </row>
    <row r="4684" spans="1:5" x14ac:dyDescent="0.25">
      <c r="A4684" s="1" t="s">
        <v>5406</v>
      </c>
      <c r="B4684" t="s">
        <v>9184</v>
      </c>
      <c r="C4684" t="str">
        <f>Tabla4[[#This Row],[NIT]]</f>
        <v>06141608021030</v>
      </c>
      <c r="D4684">
        <f t="shared" si="167"/>
        <v>14</v>
      </c>
      <c r="E4684" t="str">
        <f t="shared" si="168"/>
        <v>NIT</v>
      </c>
    </row>
    <row r="4685" spans="1:5" x14ac:dyDescent="0.25">
      <c r="A4685" s="1" t="s">
        <v>2517</v>
      </c>
      <c r="B4685" t="s">
        <v>9185</v>
      </c>
      <c r="C4685" t="str">
        <f>Tabla4[[#This Row],[NIT]]</f>
        <v>06141608111039</v>
      </c>
      <c r="D4685">
        <f t="shared" si="167"/>
        <v>14</v>
      </c>
      <c r="E4685" t="str">
        <f t="shared" si="168"/>
        <v>NIT</v>
      </c>
    </row>
    <row r="4686" spans="1:5" x14ac:dyDescent="0.25">
      <c r="A4686" s="1" t="s">
        <v>2200</v>
      </c>
      <c r="B4686" t="s">
        <v>9186</v>
      </c>
      <c r="C4686" t="str">
        <f>Tabla4[[#This Row],[NIT]]</f>
        <v>06141611951013</v>
      </c>
      <c r="D4686">
        <f t="shared" si="167"/>
        <v>14</v>
      </c>
      <c r="E4686" t="str">
        <f t="shared" si="168"/>
        <v>NIT</v>
      </c>
    </row>
    <row r="4687" spans="1:5" x14ac:dyDescent="0.25">
      <c r="A4687" s="1" t="s">
        <v>2202</v>
      </c>
      <c r="B4687" t="s">
        <v>9187</v>
      </c>
      <c r="C4687" t="str">
        <f>Tabla4[[#This Row],[NIT]]</f>
        <v>06141612991019</v>
      </c>
      <c r="D4687">
        <f t="shared" si="167"/>
        <v>14</v>
      </c>
      <c r="E4687" t="str">
        <f t="shared" si="168"/>
        <v>NIT</v>
      </c>
    </row>
    <row r="4688" spans="1:5" x14ac:dyDescent="0.25">
      <c r="A4688" s="1" t="s">
        <v>9188</v>
      </c>
      <c r="B4688" t="s">
        <v>9189</v>
      </c>
      <c r="C4688" t="str">
        <f>Tabla4[[#This Row],[NIT]]</f>
        <v>06141702061037</v>
      </c>
      <c r="D4688">
        <f t="shared" si="167"/>
        <v>14</v>
      </c>
      <c r="E4688" t="str">
        <f t="shared" si="168"/>
        <v>NIT</v>
      </c>
    </row>
    <row r="4689" spans="1:5" x14ac:dyDescent="0.25">
      <c r="A4689" s="1" t="s">
        <v>9190</v>
      </c>
      <c r="B4689" t="s">
        <v>9191</v>
      </c>
      <c r="C4689" t="str">
        <f>Tabla4[[#This Row],[NIT]]</f>
        <v>06141703061090</v>
      </c>
      <c r="D4689">
        <f t="shared" si="167"/>
        <v>14</v>
      </c>
      <c r="E4689" t="str">
        <f t="shared" si="168"/>
        <v>NIT</v>
      </c>
    </row>
    <row r="4690" spans="1:5" x14ac:dyDescent="0.25">
      <c r="A4690" s="1" t="s">
        <v>2701</v>
      </c>
      <c r="B4690" t="s">
        <v>9192</v>
      </c>
      <c r="C4690" t="str">
        <f>Tabla4[[#This Row],[NIT]]</f>
        <v>06141705790011</v>
      </c>
      <c r="D4690">
        <f t="shared" si="167"/>
        <v>14</v>
      </c>
      <c r="E4690" t="str">
        <f t="shared" si="168"/>
        <v>NIT</v>
      </c>
    </row>
    <row r="4691" spans="1:5" x14ac:dyDescent="0.25">
      <c r="A4691" s="1" t="s">
        <v>9193</v>
      </c>
      <c r="B4691" t="s">
        <v>9194</v>
      </c>
      <c r="C4691" t="str">
        <f>Tabla4[[#This Row],[NIT]]</f>
        <v>06141807011060</v>
      </c>
      <c r="D4691">
        <f t="shared" si="167"/>
        <v>14</v>
      </c>
      <c r="E4691" t="str">
        <f t="shared" si="168"/>
        <v>NIT</v>
      </c>
    </row>
    <row r="4692" spans="1:5" x14ac:dyDescent="0.25">
      <c r="A4692" s="1" t="s">
        <v>2430</v>
      </c>
      <c r="B4692" t="s">
        <v>9195</v>
      </c>
      <c r="C4692" t="str">
        <f>Tabla4[[#This Row],[NIT]]</f>
        <v>06141807051010</v>
      </c>
      <c r="D4692">
        <f t="shared" si="167"/>
        <v>14</v>
      </c>
      <c r="E4692" t="str">
        <f t="shared" si="168"/>
        <v>NIT</v>
      </c>
    </row>
    <row r="4693" spans="1:5" x14ac:dyDescent="0.25">
      <c r="A4693" s="1" t="s">
        <v>3091</v>
      </c>
      <c r="B4693" t="s">
        <v>9196</v>
      </c>
      <c r="C4693" t="str">
        <f>Tabla4[[#This Row],[NIT]]</f>
        <v>06141902730011</v>
      </c>
      <c r="D4693">
        <f t="shared" si="167"/>
        <v>14</v>
      </c>
      <c r="E4693" t="str">
        <f t="shared" si="168"/>
        <v>NIT</v>
      </c>
    </row>
    <row r="4694" spans="1:5" x14ac:dyDescent="0.25">
      <c r="A4694" s="1" t="s">
        <v>2206</v>
      </c>
      <c r="B4694" t="s">
        <v>9197</v>
      </c>
      <c r="C4694" t="str">
        <f>Tabla4[[#This Row],[NIT]]</f>
        <v>06142001101022</v>
      </c>
      <c r="D4694">
        <f t="shared" si="167"/>
        <v>14</v>
      </c>
      <c r="E4694" t="str">
        <f t="shared" si="168"/>
        <v>NIT</v>
      </c>
    </row>
    <row r="4695" spans="1:5" x14ac:dyDescent="0.25">
      <c r="A4695" s="1" t="s">
        <v>1498</v>
      </c>
      <c r="B4695" t="s">
        <v>9198</v>
      </c>
      <c r="C4695" t="str">
        <f>Tabla4[[#This Row],[NIT]]</f>
        <v>06142006031022</v>
      </c>
      <c r="D4695">
        <f t="shared" si="167"/>
        <v>14</v>
      </c>
      <c r="E4695" t="str">
        <f t="shared" si="168"/>
        <v>NIT</v>
      </c>
    </row>
    <row r="4696" spans="1:5" x14ac:dyDescent="0.25">
      <c r="A4696" s="1" t="s">
        <v>9199</v>
      </c>
      <c r="B4696" t="s">
        <v>9200</v>
      </c>
      <c r="C4696" t="str">
        <f>Tabla4[[#This Row],[NIT]]</f>
        <v>06142007911239</v>
      </c>
      <c r="D4696">
        <f t="shared" si="167"/>
        <v>14</v>
      </c>
      <c r="E4696" t="str">
        <f t="shared" si="168"/>
        <v>NIT</v>
      </c>
    </row>
    <row r="4697" spans="1:5" x14ac:dyDescent="0.25">
      <c r="A4697" s="1" t="s">
        <v>9201</v>
      </c>
      <c r="B4697" t="s">
        <v>9202</v>
      </c>
      <c r="C4697" t="str">
        <f>Tabla4[[#This Row],[NIT]]</f>
        <v>06142009161075</v>
      </c>
      <c r="D4697">
        <f t="shared" si="167"/>
        <v>14</v>
      </c>
      <c r="E4697" t="str">
        <f t="shared" si="168"/>
        <v>NIT</v>
      </c>
    </row>
    <row r="4698" spans="1:5" x14ac:dyDescent="0.25">
      <c r="A4698" s="1" t="s">
        <v>9203</v>
      </c>
      <c r="B4698" t="s">
        <v>9204</v>
      </c>
      <c r="C4698" t="str">
        <f>Tabla4[[#This Row],[NIT]]</f>
        <v>06142101111025</v>
      </c>
      <c r="D4698">
        <f t="shared" si="167"/>
        <v>14</v>
      </c>
      <c r="E4698" t="str">
        <f t="shared" si="168"/>
        <v>NIT</v>
      </c>
    </row>
    <row r="4699" spans="1:5" x14ac:dyDescent="0.25">
      <c r="A4699" s="1" t="s">
        <v>9205</v>
      </c>
      <c r="B4699" t="s">
        <v>9206</v>
      </c>
      <c r="C4699" t="str">
        <f>Tabla4[[#This Row],[NIT]]</f>
        <v>06142201071012</v>
      </c>
      <c r="D4699">
        <f t="shared" si="167"/>
        <v>14</v>
      </c>
      <c r="E4699" t="str">
        <f t="shared" si="168"/>
        <v>NIT</v>
      </c>
    </row>
    <row r="4700" spans="1:5" x14ac:dyDescent="0.25">
      <c r="A4700" s="1" t="s">
        <v>637</v>
      </c>
      <c r="B4700" t="s">
        <v>9207</v>
      </c>
      <c r="C4700" t="str">
        <f>Tabla4[[#This Row],[NIT]]</f>
        <v>06142202770023</v>
      </c>
      <c r="D4700">
        <f t="shared" si="167"/>
        <v>14</v>
      </c>
      <c r="E4700" t="str">
        <f t="shared" si="168"/>
        <v>NIT</v>
      </c>
    </row>
    <row r="4701" spans="1:5" x14ac:dyDescent="0.25">
      <c r="A4701" s="1" t="s">
        <v>1674</v>
      </c>
      <c r="B4701" t="s">
        <v>9208</v>
      </c>
      <c r="C4701" t="str">
        <f>Tabla4[[#This Row],[NIT]]</f>
        <v>06142302770010</v>
      </c>
      <c r="D4701">
        <f t="shared" si="167"/>
        <v>14</v>
      </c>
      <c r="E4701" t="str">
        <f t="shared" si="168"/>
        <v>NIT</v>
      </c>
    </row>
    <row r="4702" spans="1:5" x14ac:dyDescent="0.25">
      <c r="A4702" s="1" t="s">
        <v>3436</v>
      </c>
      <c r="B4702" t="s">
        <v>9209</v>
      </c>
      <c r="C4702" t="str">
        <f>Tabla4[[#This Row],[NIT]]</f>
        <v>06142303911015</v>
      </c>
      <c r="D4702">
        <f t="shared" si="167"/>
        <v>14</v>
      </c>
      <c r="E4702" t="str">
        <f t="shared" si="168"/>
        <v>NIT</v>
      </c>
    </row>
    <row r="4703" spans="1:5" x14ac:dyDescent="0.25">
      <c r="A4703" s="1" t="s">
        <v>9210</v>
      </c>
      <c r="B4703" t="s">
        <v>9211</v>
      </c>
      <c r="C4703" t="str">
        <f>Tabla4[[#This Row],[NIT]]</f>
        <v>06142403770051</v>
      </c>
      <c r="D4703">
        <f t="shared" si="167"/>
        <v>14</v>
      </c>
      <c r="E4703" t="str">
        <f t="shared" si="168"/>
        <v>NIT</v>
      </c>
    </row>
    <row r="4704" spans="1:5" x14ac:dyDescent="0.25">
      <c r="A4704" s="1" t="s">
        <v>1459</v>
      </c>
      <c r="B4704" t="s">
        <v>9212</v>
      </c>
      <c r="C4704" t="str">
        <f>Tabla4[[#This Row],[NIT]]</f>
        <v>06142410141010</v>
      </c>
      <c r="D4704">
        <f t="shared" si="167"/>
        <v>14</v>
      </c>
      <c r="E4704" t="str">
        <f t="shared" si="168"/>
        <v>NIT</v>
      </c>
    </row>
    <row r="4705" spans="1:5" x14ac:dyDescent="0.25">
      <c r="A4705" s="1" t="s">
        <v>2909</v>
      </c>
      <c r="B4705" t="s">
        <v>9213</v>
      </c>
      <c r="C4705" t="str">
        <f>Tabla4[[#This Row],[NIT]]</f>
        <v>06142506670028</v>
      </c>
      <c r="D4705">
        <f t="shared" si="167"/>
        <v>14</v>
      </c>
      <c r="E4705" t="str">
        <f t="shared" si="168"/>
        <v>NIT</v>
      </c>
    </row>
    <row r="4706" spans="1:5" x14ac:dyDescent="0.25">
      <c r="A4706" s="1" t="s">
        <v>1952</v>
      </c>
      <c r="B4706" t="s">
        <v>9214</v>
      </c>
      <c r="C4706" t="str">
        <f>Tabla4[[#This Row],[NIT]]</f>
        <v>06142603981015</v>
      </c>
      <c r="D4706">
        <f t="shared" si="167"/>
        <v>14</v>
      </c>
      <c r="E4706" t="str">
        <f t="shared" si="168"/>
        <v>NIT</v>
      </c>
    </row>
    <row r="4707" spans="1:5" x14ac:dyDescent="0.25">
      <c r="A4707" s="1" t="s">
        <v>1443</v>
      </c>
      <c r="B4707" t="s">
        <v>9215</v>
      </c>
      <c r="C4707" t="str">
        <f>Tabla4[[#This Row],[NIT]]</f>
        <v>06142604071063</v>
      </c>
      <c r="D4707">
        <f t="shared" si="167"/>
        <v>14</v>
      </c>
      <c r="E4707" t="str">
        <f t="shared" si="168"/>
        <v>NIT</v>
      </c>
    </row>
    <row r="4708" spans="1:5" x14ac:dyDescent="0.25">
      <c r="A4708" s="1" t="s">
        <v>9216</v>
      </c>
      <c r="B4708" t="s">
        <v>9217</v>
      </c>
      <c r="C4708" t="str">
        <f>Tabla4[[#This Row],[NIT]]</f>
        <v>06142609701090</v>
      </c>
      <c r="D4708">
        <f t="shared" si="167"/>
        <v>14</v>
      </c>
      <c r="E4708" t="str">
        <f t="shared" si="168"/>
        <v>NIT</v>
      </c>
    </row>
    <row r="4709" spans="1:5" x14ac:dyDescent="0.25">
      <c r="A4709" s="1" t="s">
        <v>4490</v>
      </c>
      <c r="B4709" t="s">
        <v>9218</v>
      </c>
      <c r="C4709" t="str">
        <f>Tabla4[[#This Row],[NIT]]</f>
        <v>06142609941015</v>
      </c>
      <c r="D4709">
        <f t="shared" si="167"/>
        <v>14</v>
      </c>
      <c r="E4709" t="str">
        <f t="shared" si="168"/>
        <v>NIT</v>
      </c>
    </row>
    <row r="4710" spans="1:5" x14ac:dyDescent="0.25">
      <c r="A4710" s="1" t="s">
        <v>9219</v>
      </c>
      <c r="B4710" t="s">
        <v>9220</v>
      </c>
      <c r="C4710" t="str">
        <f>Tabla4[[#This Row],[NIT]]</f>
        <v>06142610201025</v>
      </c>
      <c r="D4710">
        <f t="shared" si="167"/>
        <v>14</v>
      </c>
      <c r="E4710" t="str">
        <f t="shared" si="168"/>
        <v>NIT</v>
      </c>
    </row>
    <row r="4711" spans="1:5" x14ac:dyDescent="0.25">
      <c r="A4711" s="1" t="s">
        <v>1506</v>
      </c>
      <c r="B4711" t="s">
        <v>9221</v>
      </c>
      <c r="C4711" t="str">
        <f>Tabla4[[#This Row],[NIT]]</f>
        <v>06142610981012</v>
      </c>
      <c r="D4711">
        <f t="shared" si="167"/>
        <v>14</v>
      </c>
      <c r="E4711" t="str">
        <f t="shared" si="168"/>
        <v>NIT</v>
      </c>
    </row>
    <row r="4712" spans="1:5" x14ac:dyDescent="0.25">
      <c r="A4712" s="1" t="s">
        <v>3352</v>
      </c>
      <c r="B4712" t="s">
        <v>9222</v>
      </c>
      <c r="C4712" t="str">
        <f>Tabla4[[#This Row],[NIT]]</f>
        <v>06142709061020</v>
      </c>
      <c r="D4712">
        <f t="shared" si="167"/>
        <v>14</v>
      </c>
      <c r="E4712" t="str">
        <f t="shared" si="168"/>
        <v>NIT</v>
      </c>
    </row>
    <row r="4713" spans="1:5" x14ac:dyDescent="0.25">
      <c r="A4713" s="1" t="s">
        <v>9223</v>
      </c>
      <c r="B4713" t="s">
        <v>9224</v>
      </c>
      <c r="C4713" t="str">
        <f>Tabla4[[#This Row],[NIT]]</f>
        <v>06142710780023</v>
      </c>
      <c r="D4713">
        <f t="shared" si="167"/>
        <v>14</v>
      </c>
      <c r="E4713" t="str">
        <f t="shared" si="168"/>
        <v>NIT</v>
      </c>
    </row>
    <row r="4714" spans="1:5" x14ac:dyDescent="0.25">
      <c r="A4714" s="1" t="s">
        <v>6833</v>
      </c>
      <c r="B4714" t="s">
        <v>9225</v>
      </c>
      <c r="C4714" t="str">
        <f>Tabla4[[#This Row],[NIT]]</f>
        <v>06142711870044</v>
      </c>
      <c r="D4714">
        <f t="shared" si="167"/>
        <v>14</v>
      </c>
      <c r="E4714" t="str">
        <f t="shared" si="168"/>
        <v>NIT</v>
      </c>
    </row>
    <row r="4715" spans="1:5" x14ac:dyDescent="0.25">
      <c r="A4715" s="1" t="s">
        <v>9226</v>
      </c>
      <c r="B4715" t="s">
        <v>9227</v>
      </c>
      <c r="C4715" t="str">
        <f>Tabla4[[#This Row],[NIT]]</f>
        <v>06142803171026</v>
      </c>
      <c r="D4715">
        <f t="shared" si="167"/>
        <v>14</v>
      </c>
      <c r="E4715" t="str">
        <f t="shared" si="168"/>
        <v>NIT</v>
      </c>
    </row>
    <row r="4716" spans="1:5" x14ac:dyDescent="0.25">
      <c r="A4716" s="1" t="s">
        <v>3169</v>
      </c>
      <c r="B4716" t="s">
        <v>9228</v>
      </c>
      <c r="C4716" t="str">
        <f>Tabla4[[#This Row],[NIT]]</f>
        <v>06142805011034</v>
      </c>
      <c r="D4716">
        <f t="shared" ref="D4716:D4779" si="169">LEN(C4716)</f>
        <v>14</v>
      </c>
      <c r="E4716" t="str">
        <f t="shared" si="168"/>
        <v>NIT</v>
      </c>
    </row>
    <row r="4717" spans="1:5" x14ac:dyDescent="0.25">
      <c r="A4717" s="1" t="s">
        <v>3493</v>
      </c>
      <c r="B4717" t="s">
        <v>9229</v>
      </c>
      <c r="C4717" t="str">
        <f>Tabla4[[#This Row],[NIT]]</f>
        <v>06142807810010</v>
      </c>
      <c r="D4717">
        <f t="shared" si="169"/>
        <v>14</v>
      </c>
      <c r="E4717" t="str">
        <f t="shared" ref="E4717:E4780" si="170">IF(D4717=14,"NIT",IF(D4717=9,"DUI"," "))</f>
        <v>NIT</v>
      </c>
    </row>
    <row r="4718" spans="1:5" x14ac:dyDescent="0.25">
      <c r="A4718" s="1" t="s">
        <v>2276</v>
      </c>
      <c r="B4718" t="s">
        <v>9230</v>
      </c>
      <c r="C4718" t="str">
        <f>Tabla4[[#This Row],[NIT]]</f>
        <v>06142809061036</v>
      </c>
      <c r="D4718">
        <f t="shared" si="169"/>
        <v>14</v>
      </c>
      <c r="E4718" t="str">
        <f t="shared" si="170"/>
        <v>NIT</v>
      </c>
    </row>
    <row r="4719" spans="1:5" x14ac:dyDescent="0.25">
      <c r="A4719" s="1" t="s">
        <v>2082</v>
      </c>
      <c r="B4719" t="s">
        <v>9231</v>
      </c>
      <c r="C4719" t="str">
        <f>Tabla4[[#This Row],[NIT]]</f>
        <v>06142809981046</v>
      </c>
      <c r="D4719">
        <f t="shared" si="169"/>
        <v>14</v>
      </c>
      <c r="E4719" t="str">
        <f t="shared" si="170"/>
        <v>NIT</v>
      </c>
    </row>
    <row r="4720" spans="1:5" x14ac:dyDescent="0.25">
      <c r="A4720" s="1" t="s">
        <v>9232</v>
      </c>
      <c r="B4720" t="s">
        <v>9233</v>
      </c>
      <c r="C4720" t="str">
        <f>Tabla4[[#This Row],[NIT]]</f>
        <v>06142810061058</v>
      </c>
      <c r="D4720">
        <f t="shared" si="169"/>
        <v>14</v>
      </c>
      <c r="E4720" t="str">
        <f t="shared" si="170"/>
        <v>NIT</v>
      </c>
    </row>
    <row r="4721" spans="1:5" x14ac:dyDescent="0.25">
      <c r="A4721" s="1" t="s">
        <v>2796</v>
      </c>
      <c r="B4721" t="s">
        <v>9234</v>
      </c>
      <c r="C4721" t="str">
        <f>Tabla4[[#This Row],[NIT]]</f>
        <v>06143001780012</v>
      </c>
      <c r="D4721">
        <f t="shared" si="169"/>
        <v>14</v>
      </c>
      <c r="E4721" t="str">
        <f t="shared" si="170"/>
        <v>NIT</v>
      </c>
    </row>
    <row r="4722" spans="1:5" x14ac:dyDescent="0.25">
      <c r="A4722" s="1" t="s">
        <v>1696</v>
      </c>
      <c r="B4722" t="s">
        <v>9235</v>
      </c>
      <c r="C4722" t="str">
        <f>Tabla4[[#This Row],[NIT]]</f>
        <v>06143006991022</v>
      </c>
      <c r="D4722">
        <f t="shared" si="169"/>
        <v>14</v>
      </c>
      <c r="E4722" t="str">
        <f t="shared" si="170"/>
        <v>NIT</v>
      </c>
    </row>
    <row r="4723" spans="1:5" x14ac:dyDescent="0.25">
      <c r="A4723" s="1" t="s">
        <v>2216</v>
      </c>
      <c r="B4723" t="s">
        <v>9236</v>
      </c>
      <c r="C4723" t="str">
        <f>Tabla4[[#This Row],[NIT]]</f>
        <v>06143011931011</v>
      </c>
      <c r="D4723">
        <f t="shared" si="169"/>
        <v>14</v>
      </c>
      <c r="E4723" t="str">
        <f t="shared" si="170"/>
        <v>NIT</v>
      </c>
    </row>
    <row r="4724" spans="1:5" x14ac:dyDescent="0.25">
      <c r="A4724" s="1" t="s">
        <v>9237</v>
      </c>
      <c r="B4724" t="s">
        <v>9238</v>
      </c>
      <c r="C4724" t="str">
        <f>Tabla4[[#This Row],[NIT]]</f>
        <v>06143012871071</v>
      </c>
      <c r="D4724">
        <f t="shared" si="169"/>
        <v>14</v>
      </c>
      <c r="E4724" t="str">
        <f t="shared" si="170"/>
        <v>NIT</v>
      </c>
    </row>
    <row r="4725" spans="1:5" x14ac:dyDescent="0.25">
      <c r="A4725" s="1" t="s">
        <v>35</v>
      </c>
      <c r="B4725" t="s">
        <v>9239</v>
      </c>
      <c r="C4725" t="str">
        <f>Tabla4[[#This Row],[NIT]]</f>
        <v>06143101750030</v>
      </c>
      <c r="D4725">
        <f t="shared" si="169"/>
        <v>14</v>
      </c>
      <c r="E4725" t="str">
        <f t="shared" si="170"/>
        <v>NIT</v>
      </c>
    </row>
    <row r="4726" spans="1:5" x14ac:dyDescent="0.25">
      <c r="A4726" s="1" t="s">
        <v>6855</v>
      </c>
      <c r="B4726" t="s">
        <v>9240</v>
      </c>
      <c r="C4726" t="str">
        <f>Tabla4[[#This Row],[NIT]]</f>
        <v>06143108061020</v>
      </c>
      <c r="D4726">
        <f t="shared" si="169"/>
        <v>14</v>
      </c>
      <c r="E4726" t="str">
        <f t="shared" si="170"/>
        <v>NIT</v>
      </c>
    </row>
    <row r="4727" spans="1:5" x14ac:dyDescent="0.25">
      <c r="A4727" s="1" t="s">
        <v>9241</v>
      </c>
      <c r="B4727" t="s">
        <v>9242</v>
      </c>
      <c r="C4727" t="str">
        <f>Tabla4[[#This Row],[NIT]]</f>
        <v>06161109771010</v>
      </c>
      <c r="D4727">
        <f t="shared" si="169"/>
        <v>14</v>
      </c>
      <c r="E4727" t="str">
        <f t="shared" si="170"/>
        <v>NIT</v>
      </c>
    </row>
    <row r="4728" spans="1:5" x14ac:dyDescent="0.25">
      <c r="A4728" s="1" t="s">
        <v>9243</v>
      </c>
      <c r="B4728" t="s">
        <v>9244</v>
      </c>
      <c r="C4728" t="str">
        <f>Tabla4[[#This Row],[NIT]]</f>
        <v>07021712941025</v>
      </c>
      <c r="D4728">
        <f t="shared" si="169"/>
        <v>14</v>
      </c>
      <c r="E4728" t="str">
        <f t="shared" si="170"/>
        <v>NIT</v>
      </c>
    </row>
    <row r="4729" spans="1:5" x14ac:dyDescent="0.25">
      <c r="A4729" s="1" t="s">
        <v>9245</v>
      </c>
      <c r="B4729" t="s">
        <v>9246</v>
      </c>
      <c r="C4729" t="str">
        <f>Tabla4[[#This Row],[NIT]]</f>
        <v>08150103801010</v>
      </c>
      <c r="D4729">
        <f t="shared" si="169"/>
        <v>14</v>
      </c>
      <c r="E4729" t="str">
        <f t="shared" si="170"/>
        <v>NIT</v>
      </c>
    </row>
    <row r="4730" spans="1:5" x14ac:dyDescent="0.25">
      <c r="A4730" s="1" t="s">
        <v>9247</v>
      </c>
      <c r="B4730" t="s">
        <v>9248</v>
      </c>
      <c r="C4730" t="str">
        <f>Tabla4[[#This Row],[NIT]]</f>
        <v>08210805530029</v>
      </c>
      <c r="D4730">
        <f t="shared" si="169"/>
        <v>14</v>
      </c>
      <c r="E4730" t="str">
        <f t="shared" si="170"/>
        <v>NIT</v>
      </c>
    </row>
    <row r="4731" spans="1:5" x14ac:dyDescent="0.25">
      <c r="A4731" s="1" t="s">
        <v>9249</v>
      </c>
      <c r="B4731" t="s">
        <v>9250</v>
      </c>
      <c r="C4731" t="str">
        <f>Tabla4[[#This Row],[NIT]]</f>
        <v>08211906711010</v>
      </c>
      <c r="D4731">
        <f t="shared" si="169"/>
        <v>14</v>
      </c>
      <c r="E4731" t="str">
        <f t="shared" si="170"/>
        <v>NIT</v>
      </c>
    </row>
    <row r="4732" spans="1:5" x14ac:dyDescent="0.25">
      <c r="A4732" s="1" t="s">
        <v>9251</v>
      </c>
      <c r="B4732" t="s">
        <v>9252</v>
      </c>
      <c r="C4732" t="str">
        <f>Tabla4[[#This Row],[NIT]]</f>
        <v>08212209761021</v>
      </c>
      <c r="D4732">
        <f t="shared" si="169"/>
        <v>14</v>
      </c>
      <c r="E4732" t="str">
        <f t="shared" si="170"/>
        <v>NIT</v>
      </c>
    </row>
    <row r="4733" spans="1:5" x14ac:dyDescent="0.25">
      <c r="A4733" s="1" t="s">
        <v>9253</v>
      </c>
      <c r="B4733" t="s">
        <v>9254</v>
      </c>
      <c r="C4733" t="str">
        <f>Tabla4[[#This Row],[NIT]]</f>
        <v>09030806550024</v>
      </c>
      <c r="D4733">
        <f t="shared" si="169"/>
        <v>14</v>
      </c>
      <c r="E4733" t="str">
        <f t="shared" si="170"/>
        <v>NIT</v>
      </c>
    </row>
    <row r="4734" spans="1:5" x14ac:dyDescent="0.25">
      <c r="A4734" s="1" t="s">
        <v>9255</v>
      </c>
      <c r="B4734" t="s">
        <v>9256</v>
      </c>
      <c r="C4734" t="str">
        <f>Tabla4[[#This Row],[NIT]]</f>
        <v>09042007670016</v>
      </c>
      <c r="D4734">
        <f t="shared" si="169"/>
        <v>14</v>
      </c>
      <c r="E4734" t="str">
        <f t="shared" si="170"/>
        <v>NIT</v>
      </c>
    </row>
    <row r="4735" spans="1:5" x14ac:dyDescent="0.25">
      <c r="A4735" s="1" t="s">
        <v>9257</v>
      </c>
      <c r="B4735" t="s">
        <v>9258</v>
      </c>
      <c r="C4735" t="str">
        <f>Tabla4[[#This Row],[NIT]]</f>
        <v>10100911580029</v>
      </c>
      <c r="D4735">
        <f t="shared" si="169"/>
        <v>14</v>
      </c>
      <c r="E4735" t="str">
        <f t="shared" si="170"/>
        <v>NIT</v>
      </c>
    </row>
    <row r="4736" spans="1:5" x14ac:dyDescent="0.25">
      <c r="A4736" s="1" t="s">
        <v>2226</v>
      </c>
      <c r="B4736" t="s">
        <v>9259</v>
      </c>
      <c r="C4736" t="str">
        <f>Tabla4[[#This Row],[NIT]]</f>
        <v>12171609921018</v>
      </c>
      <c r="D4736">
        <f t="shared" si="169"/>
        <v>14</v>
      </c>
      <c r="E4736" t="str">
        <f t="shared" si="170"/>
        <v>NIT</v>
      </c>
    </row>
    <row r="4737" spans="1:5" x14ac:dyDescent="0.25">
      <c r="A4737" s="1" t="s">
        <v>6965</v>
      </c>
      <c r="B4737" t="s">
        <v>9260</v>
      </c>
      <c r="C4737" t="str">
        <f>Tabla4[[#This Row],[NIT]]</f>
        <v>12172509901024</v>
      </c>
      <c r="D4737">
        <f t="shared" si="169"/>
        <v>14</v>
      </c>
      <c r="E4737" t="str">
        <f t="shared" si="170"/>
        <v>NIT</v>
      </c>
    </row>
    <row r="4738" spans="1:5" x14ac:dyDescent="0.25">
      <c r="A4738" s="1" t="s">
        <v>9261</v>
      </c>
      <c r="B4738" t="s">
        <v>9262</v>
      </c>
      <c r="C4738" t="str">
        <f>Tabla4[[#This Row],[NIT]]</f>
        <v>13153101741036</v>
      </c>
      <c r="D4738">
        <f t="shared" si="169"/>
        <v>14</v>
      </c>
      <c r="E4738" t="str">
        <f t="shared" si="170"/>
        <v>NIT</v>
      </c>
    </row>
    <row r="4739" spans="1:5" x14ac:dyDescent="0.25">
      <c r="A4739" s="1" t="s">
        <v>9263</v>
      </c>
      <c r="B4739" t="s">
        <v>9264</v>
      </c>
      <c r="C4739" t="str">
        <f>Tabla4[[#This Row],[NIT]]</f>
        <v>14052604531015</v>
      </c>
      <c r="D4739">
        <f t="shared" si="169"/>
        <v>14</v>
      </c>
      <c r="E4739" t="str">
        <f t="shared" si="170"/>
        <v>NIT</v>
      </c>
    </row>
    <row r="4740" spans="1:5" x14ac:dyDescent="0.25">
      <c r="A4740" s="1" t="s">
        <v>9265</v>
      </c>
      <c r="B4740" t="s">
        <v>9266</v>
      </c>
      <c r="C4740" t="str">
        <f>Tabla4[[#This Row],[NIT]]</f>
        <v>14152702711018</v>
      </c>
      <c r="D4740">
        <f t="shared" si="169"/>
        <v>14</v>
      </c>
      <c r="E4740" t="str">
        <f t="shared" si="170"/>
        <v>NIT</v>
      </c>
    </row>
    <row r="4741" spans="1:5" x14ac:dyDescent="0.25">
      <c r="A4741" s="1" t="s">
        <v>9267</v>
      </c>
      <c r="B4741" t="s">
        <v>9268</v>
      </c>
      <c r="C4741" t="str">
        <f>Tabla4[[#This Row],[NIT]]</f>
        <v>14182903801011</v>
      </c>
      <c r="D4741">
        <f t="shared" si="169"/>
        <v>14</v>
      </c>
      <c r="E4741" t="str">
        <f t="shared" si="170"/>
        <v>NIT</v>
      </c>
    </row>
    <row r="4742" spans="1:5" x14ac:dyDescent="0.25">
      <c r="A4742" s="1" t="s">
        <v>9269</v>
      </c>
      <c r="B4742" t="s">
        <v>9270</v>
      </c>
      <c r="C4742" t="str">
        <f>Tabla4[[#This Row],[NIT]]</f>
        <v>14082309500010</v>
      </c>
      <c r="D4742">
        <f t="shared" si="169"/>
        <v>14</v>
      </c>
      <c r="E4742" t="str">
        <f t="shared" si="170"/>
        <v>NIT</v>
      </c>
    </row>
    <row r="4743" spans="1:5" x14ac:dyDescent="0.25">
      <c r="A4743" s="1" t="s">
        <v>9271</v>
      </c>
      <c r="B4743" t="s">
        <v>9272</v>
      </c>
      <c r="C4743" t="str">
        <f>Tabla4[[#This Row],[NIT]]</f>
        <v>06122308121011</v>
      </c>
      <c r="D4743">
        <f t="shared" si="169"/>
        <v>14</v>
      </c>
      <c r="E4743" t="str">
        <f t="shared" si="170"/>
        <v>NIT</v>
      </c>
    </row>
    <row r="4744" spans="1:5" x14ac:dyDescent="0.25">
      <c r="A4744" s="1" t="s">
        <v>2934</v>
      </c>
      <c r="B4744" t="s">
        <v>9273</v>
      </c>
      <c r="C4744" t="str">
        <f>Tabla4[[#This Row],[NIT]]</f>
        <v>06140611870024</v>
      </c>
      <c r="D4744">
        <f t="shared" si="169"/>
        <v>14</v>
      </c>
      <c r="E4744" t="str">
        <f t="shared" si="170"/>
        <v>NIT</v>
      </c>
    </row>
    <row r="4745" spans="1:5" x14ac:dyDescent="0.25">
      <c r="A4745" s="1" t="s">
        <v>2473</v>
      </c>
      <c r="B4745" t="s">
        <v>9274</v>
      </c>
      <c r="C4745" t="str">
        <f>Tabla4[[#This Row],[NIT]]</f>
        <v>06142809931049</v>
      </c>
      <c r="D4745">
        <f t="shared" si="169"/>
        <v>14</v>
      </c>
      <c r="E4745" t="str">
        <f t="shared" si="170"/>
        <v>NIT</v>
      </c>
    </row>
    <row r="4746" spans="1:5" x14ac:dyDescent="0.25">
      <c r="A4746" s="1" t="s">
        <v>1439</v>
      </c>
      <c r="B4746" t="s">
        <v>9275</v>
      </c>
      <c r="C4746" t="str">
        <f>Tabla4[[#This Row],[NIT]]</f>
        <v>06141612021044</v>
      </c>
      <c r="D4746">
        <f t="shared" si="169"/>
        <v>14</v>
      </c>
      <c r="E4746" t="str">
        <f t="shared" si="170"/>
        <v>NIT</v>
      </c>
    </row>
    <row r="4747" spans="1:5" x14ac:dyDescent="0.25">
      <c r="A4747" s="1" t="s">
        <v>9276</v>
      </c>
      <c r="B4747" t="s">
        <v>9277</v>
      </c>
      <c r="C4747" t="str">
        <f>Tabla4[[#This Row],[NIT]]</f>
        <v>02101809761019</v>
      </c>
      <c r="D4747">
        <f t="shared" si="169"/>
        <v>14</v>
      </c>
      <c r="E4747" t="str">
        <f t="shared" si="170"/>
        <v>NIT</v>
      </c>
    </row>
    <row r="4748" spans="1:5" x14ac:dyDescent="0.25">
      <c r="A4748" s="1" t="s">
        <v>9278</v>
      </c>
      <c r="B4748" t="s">
        <v>9279</v>
      </c>
      <c r="C4748" t="str">
        <f>Tabla4[[#This Row],[NIT]]</f>
        <v>06142904630160</v>
      </c>
      <c r="D4748">
        <f t="shared" si="169"/>
        <v>14</v>
      </c>
      <c r="E4748" t="str">
        <f t="shared" si="170"/>
        <v>NIT</v>
      </c>
    </row>
    <row r="4749" spans="1:5" x14ac:dyDescent="0.25">
      <c r="A4749" s="1" t="s">
        <v>1320</v>
      </c>
      <c r="B4749" t="s">
        <v>9280</v>
      </c>
      <c r="C4749" t="str">
        <f>Tabla4[[#This Row],[NIT]]</f>
        <v>06141511720027</v>
      </c>
      <c r="D4749">
        <f t="shared" si="169"/>
        <v>14</v>
      </c>
      <c r="E4749" t="str">
        <f t="shared" si="170"/>
        <v>NIT</v>
      </c>
    </row>
    <row r="4750" spans="1:5" x14ac:dyDescent="0.25">
      <c r="A4750" s="1" t="s">
        <v>5246</v>
      </c>
      <c r="B4750" t="s">
        <v>9281</v>
      </c>
      <c r="C4750" t="str">
        <f>Tabla4[[#This Row],[NIT]]</f>
        <v>06141708001052</v>
      </c>
      <c r="D4750">
        <f t="shared" si="169"/>
        <v>14</v>
      </c>
      <c r="E4750" t="str">
        <f t="shared" si="170"/>
        <v>NIT</v>
      </c>
    </row>
    <row r="4751" spans="1:5" x14ac:dyDescent="0.25">
      <c r="A4751" s="95" t="s">
        <v>2102</v>
      </c>
      <c r="B4751" t="s">
        <v>9282</v>
      </c>
      <c r="C4751" t="str">
        <f>Tabla4[[#This Row],[NIT]]</f>
        <v>06141205111012</v>
      </c>
      <c r="D4751">
        <f t="shared" si="169"/>
        <v>14</v>
      </c>
      <c r="E4751" t="str">
        <f t="shared" si="170"/>
        <v>NIT</v>
      </c>
    </row>
    <row r="4752" spans="1:5" x14ac:dyDescent="0.25">
      <c r="A4752" s="95" t="s">
        <v>6475</v>
      </c>
      <c r="B4752" t="s">
        <v>9283</v>
      </c>
      <c r="C4752" t="str">
        <f>Tabla4[[#This Row],[NIT]]</f>
        <v>06140204810014</v>
      </c>
      <c r="D4752">
        <f t="shared" si="169"/>
        <v>14</v>
      </c>
      <c r="E4752" t="str">
        <f t="shared" si="170"/>
        <v>NIT</v>
      </c>
    </row>
    <row r="4753" spans="1:5" x14ac:dyDescent="0.25">
      <c r="A4753" s="95" t="s">
        <v>9284</v>
      </c>
      <c r="B4753" t="s">
        <v>9285</v>
      </c>
      <c r="C4753" t="str">
        <f>Tabla4[[#This Row],[NIT]]</f>
        <v>02102203191019</v>
      </c>
      <c r="D4753">
        <f t="shared" si="169"/>
        <v>14</v>
      </c>
      <c r="E4753" t="str">
        <f t="shared" si="170"/>
        <v>NIT</v>
      </c>
    </row>
    <row r="4754" spans="1:5" x14ac:dyDescent="0.25">
      <c r="A4754" s="95" t="s">
        <v>9286</v>
      </c>
      <c r="B4754" t="s">
        <v>9287</v>
      </c>
      <c r="C4754" t="str">
        <f>Tabla4[[#This Row],[NIT]]</f>
        <v>06140202111023</v>
      </c>
      <c r="D4754">
        <f t="shared" si="169"/>
        <v>14</v>
      </c>
      <c r="E4754" t="str">
        <f t="shared" si="170"/>
        <v>NIT</v>
      </c>
    </row>
    <row r="4755" spans="1:5" x14ac:dyDescent="0.25">
      <c r="A4755" s="95" t="s">
        <v>9288</v>
      </c>
      <c r="B4755" t="s">
        <v>9289</v>
      </c>
      <c r="C4755" t="str">
        <f>Tabla4[[#This Row],[NIT]]</f>
        <v>06141502131049</v>
      </c>
      <c r="D4755">
        <f t="shared" si="169"/>
        <v>14</v>
      </c>
      <c r="E4755" t="str">
        <f t="shared" si="170"/>
        <v>NIT</v>
      </c>
    </row>
    <row r="4756" spans="1:5" x14ac:dyDescent="0.25">
      <c r="A4756" s="95" t="s">
        <v>6481</v>
      </c>
      <c r="B4756" t="s">
        <v>9290</v>
      </c>
      <c r="C4756" t="str">
        <f>Tabla4[[#This Row],[NIT]]</f>
        <v>06141707870010</v>
      </c>
      <c r="D4756">
        <f t="shared" si="169"/>
        <v>14</v>
      </c>
      <c r="E4756" t="str">
        <f t="shared" si="170"/>
        <v>NIT</v>
      </c>
    </row>
    <row r="4757" spans="1:5" x14ac:dyDescent="0.25">
      <c r="A4757" s="95" t="s">
        <v>9291</v>
      </c>
      <c r="B4757" t="s">
        <v>9292</v>
      </c>
      <c r="C4757" t="str">
        <f>Tabla4[[#This Row],[NIT]]</f>
        <v>06140103031026</v>
      </c>
      <c r="D4757">
        <f t="shared" si="169"/>
        <v>14</v>
      </c>
      <c r="E4757" t="str">
        <f t="shared" si="170"/>
        <v>NIT</v>
      </c>
    </row>
    <row r="4758" spans="1:5" x14ac:dyDescent="0.25">
      <c r="A4758" s="95" t="s">
        <v>9293</v>
      </c>
      <c r="B4758" t="s">
        <v>9294</v>
      </c>
      <c r="C4758" t="str">
        <f>Tabla4[[#This Row],[NIT]]</f>
        <v>06142204860027</v>
      </c>
      <c r="D4758">
        <f t="shared" si="169"/>
        <v>14</v>
      </c>
      <c r="E4758" t="str">
        <f t="shared" si="170"/>
        <v>NIT</v>
      </c>
    </row>
    <row r="4759" spans="1:5" x14ac:dyDescent="0.25">
      <c r="A4759" s="95" t="s">
        <v>1562</v>
      </c>
      <c r="B4759" t="s">
        <v>9295</v>
      </c>
      <c r="C4759" t="str">
        <f>Tabla4[[#This Row],[NIT]]</f>
        <v>06141702660013</v>
      </c>
      <c r="D4759">
        <f t="shared" si="169"/>
        <v>14</v>
      </c>
      <c r="E4759" t="str">
        <f t="shared" si="170"/>
        <v>NIT</v>
      </c>
    </row>
    <row r="4760" spans="1:5" x14ac:dyDescent="0.25">
      <c r="A4760" s="95" t="s">
        <v>3266</v>
      </c>
      <c r="B4760" t="s">
        <v>9296</v>
      </c>
      <c r="C4760" t="str">
        <f>Tabla4[[#This Row],[NIT]]</f>
        <v>06141202620014</v>
      </c>
      <c r="D4760">
        <f t="shared" si="169"/>
        <v>14</v>
      </c>
      <c r="E4760" t="str">
        <f t="shared" si="170"/>
        <v>NIT</v>
      </c>
    </row>
    <row r="4761" spans="1:5" x14ac:dyDescent="0.25">
      <c r="A4761" s="95" t="s">
        <v>1338</v>
      </c>
      <c r="B4761" t="s">
        <v>9297</v>
      </c>
      <c r="C4761" t="str">
        <f>Tabla4[[#This Row],[NIT]]</f>
        <v>06142307091063</v>
      </c>
      <c r="D4761">
        <f t="shared" si="169"/>
        <v>14</v>
      </c>
      <c r="E4761" t="str">
        <f t="shared" si="170"/>
        <v>NIT</v>
      </c>
    </row>
    <row r="4762" spans="1:5" x14ac:dyDescent="0.25">
      <c r="A4762" s="95" t="s">
        <v>9298</v>
      </c>
      <c r="B4762" t="s">
        <v>9299</v>
      </c>
      <c r="C4762" t="str">
        <f>Tabla4[[#This Row],[NIT]]</f>
        <v>06142209111080</v>
      </c>
      <c r="D4762">
        <f t="shared" si="169"/>
        <v>14</v>
      </c>
      <c r="E4762" t="str">
        <f t="shared" si="170"/>
        <v>NIT</v>
      </c>
    </row>
    <row r="4763" spans="1:5" x14ac:dyDescent="0.25">
      <c r="A4763" s="95" t="s">
        <v>9300</v>
      </c>
      <c r="B4763" t="s">
        <v>9301</v>
      </c>
      <c r="C4763" t="str">
        <f>Tabla4[[#This Row],[NIT]]</f>
        <v>11220301630016</v>
      </c>
      <c r="D4763">
        <f t="shared" si="169"/>
        <v>14</v>
      </c>
      <c r="E4763" t="str">
        <f t="shared" si="170"/>
        <v>NIT</v>
      </c>
    </row>
    <row r="4764" spans="1:5" x14ac:dyDescent="0.25">
      <c r="A4764" s="95" t="s">
        <v>9302</v>
      </c>
      <c r="B4764" t="s">
        <v>9303</v>
      </c>
      <c r="C4764" t="str">
        <f>Tabla4[[#This Row],[NIT]]</f>
        <v>06140304941160</v>
      </c>
      <c r="D4764">
        <f t="shared" si="169"/>
        <v>14</v>
      </c>
      <c r="E4764" t="str">
        <f t="shared" si="170"/>
        <v>NIT</v>
      </c>
    </row>
    <row r="4765" spans="1:5" x14ac:dyDescent="0.25">
      <c r="A4765" s="95" t="s">
        <v>9304</v>
      </c>
      <c r="B4765" t="s">
        <v>9305</v>
      </c>
      <c r="C4765" t="str">
        <f>Tabla4[[#This Row],[NIT]]</f>
        <v>06141901191039</v>
      </c>
      <c r="D4765">
        <f t="shared" si="169"/>
        <v>14</v>
      </c>
      <c r="E4765" t="str">
        <f t="shared" si="170"/>
        <v>NIT</v>
      </c>
    </row>
    <row r="4766" spans="1:5" x14ac:dyDescent="0.25">
      <c r="A4766" s="95" t="s">
        <v>39</v>
      </c>
      <c r="B4766" t="s">
        <v>9306</v>
      </c>
      <c r="C4766" t="str">
        <f>Tabla4[[#This Row],[NIT]]</f>
        <v>06141909001034</v>
      </c>
      <c r="D4766">
        <f t="shared" si="169"/>
        <v>14</v>
      </c>
      <c r="E4766" t="str">
        <f t="shared" si="170"/>
        <v>NIT</v>
      </c>
    </row>
    <row r="4767" spans="1:5" x14ac:dyDescent="0.25">
      <c r="A4767" s="95" t="s">
        <v>9307</v>
      </c>
      <c r="B4767" t="s">
        <v>9308</v>
      </c>
      <c r="C4767" t="str">
        <f>Tabla4[[#This Row],[NIT]]</f>
        <v>05110205951057</v>
      </c>
      <c r="D4767">
        <f t="shared" si="169"/>
        <v>14</v>
      </c>
      <c r="E4767" t="str">
        <f t="shared" si="170"/>
        <v>NIT</v>
      </c>
    </row>
    <row r="4768" spans="1:5" x14ac:dyDescent="0.25">
      <c r="A4768" s="95" t="s">
        <v>9309</v>
      </c>
      <c r="B4768" t="s">
        <v>9310</v>
      </c>
      <c r="C4768" t="str">
        <f>Tabla4[[#This Row],[NIT]]</f>
        <v>10091907771010</v>
      </c>
      <c r="D4768">
        <f t="shared" si="169"/>
        <v>14</v>
      </c>
      <c r="E4768" t="str">
        <f t="shared" si="170"/>
        <v>NIT</v>
      </c>
    </row>
    <row r="4769" spans="1:5" x14ac:dyDescent="0.25">
      <c r="A4769" s="95" t="s">
        <v>9311</v>
      </c>
      <c r="B4769" t="s">
        <v>9312</v>
      </c>
      <c r="C4769" t="str">
        <f>Tabla4[[#This Row],[NIT]]</f>
        <v>05032807091015</v>
      </c>
      <c r="D4769">
        <f t="shared" si="169"/>
        <v>14</v>
      </c>
      <c r="E4769" t="str">
        <f t="shared" si="170"/>
        <v>NIT</v>
      </c>
    </row>
    <row r="4770" spans="1:5" x14ac:dyDescent="0.25">
      <c r="A4770" s="95" t="s">
        <v>9313</v>
      </c>
      <c r="B4770" t="s">
        <v>9314</v>
      </c>
      <c r="C4770" t="str">
        <f>Tabla4[[#This Row],[NIT]]</f>
        <v>05021701781010</v>
      </c>
      <c r="D4770">
        <f t="shared" si="169"/>
        <v>14</v>
      </c>
      <c r="E4770" t="str">
        <f t="shared" si="170"/>
        <v>NIT</v>
      </c>
    </row>
    <row r="4771" spans="1:5" x14ac:dyDescent="0.25">
      <c r="A4771" s="95" t="s">
        <v>9315</v>
      </c>
      <c r="B4771" t="s">
        <v>9316</v>
      </c>
      <c r="C4771" t="str">
        <f>Tabla4[[#This Row],[NIT]]</f>
        <v>02102506011013</v>
      </c>
      <c r="D4771">
        <f t="shared" si="169"/>
        <v>14</v>
      </c>
      <c r="E4771" t="str">
        <f t="shared" si="170"/>
        <v>NIT</v>
      </c>
    </row>
    <row r="4772" spans="1:5" x14ac:dyDescent="0.25">
      <c r="A4772" s="95" t="s">
        <v>9317</v>
      </c>
      <c r="B4772" t="s">
        <v>9318</v>
      </c>
      <c r="C4772" t="str">
        <f>Tabla4[[#This Row],[NIT]]</f>
        <v>06141709881013</v>
      </c>
      <c r="D4772">
        <f t="shared" si="169"/>
        <v>14</v>
      </c>
      <c r="E4772" t="str">
        <f t="shared" si="170"/>
        <v>NIT</v>
      </c>
    </row>
    <row r="4773" spans="1:5" x14ac:dyDescent="0.25">
      <c r="A4773" s="1" t="s">
        <v>9319</v>
      </c>
      <c r="B4773" t="s">
        <v>9320</v>
      </c>
      <c r="C4773" t="str">
        <f>Tabla4[[#This Row],[NIT]]</f>
        <v>96150710591021</v>
      </c>
      <c r="D4773">
        <f t="shared" si="169"/>
        <v>14</v>
      </c>
      <c r="E4773" t="str">
        <f t="shared" si="170"/>
        <v>NIT</v>
      </c>
    </row>
    <row r="4774" spans="1:5" x14ac:dyDescent="0.25">
      <c r="A4774" s="1" t="s">
        <v>97</v>
      </c>
      <c r="B4774" t="s">
        <v>9321</v>
      </c>
      <c r="C4774" t="str">
        <f>Tabla4[[#This Row],[NIT]]</f>
        <v>06142212650014</v>
      </c>
      <c r="D4774">
        <f t="shared" si="169"/>
        <v>14</v>
      </c>
      <c r="E4774" t="str">
        <f t="shared" si="170"/>
        <v>NIT</v>
      </c>
    </row>
    <row r="4775" spans="1:5" x14ac:dyDescent="0.25">
      <c r="A4775" s="1" t="s">
        <v>9322</v>
      </c>
      <c r="B4775" t="s">
        <v>9323</v>
      </c>
      <c r="C4775" t="str">
        <f>Tabla4[[#This Row],[NIT]]</f>
        <v>06143005051069</v>
      </c>
      <c r="D4775">
        <f t="shared" si="169"/>
        <v>14</v>
      </c>
      <c r="E4775" t="str">
        <f t="shared" si="170"/>
        <v>NIT</v>
      </c>
    </row>
    <row r="4776" spans="1:5" x14ac:dyDescent="0.25">
      <c r="A4776" s="1" t="s">
        <v>1354</v>
      </c>
      <c r="B4776" t="s">
        <v>9324</v>
      </c>
      <c r="C4776" t="str">
        <f>Tabla4[[#This Row],[NIT]]</f>
        <v>06142708101053</v>
      </c>
      <c r="D4776">
        <f t="shared" si="169"/>
        <v>14</v>
      </c>
      <c r="E4776" t="str">
        <f t="shared" si="170"/>
        <v>NIT</v>
      </c>
    </row>
    <row r="4777" spans="1:5" x14ac:dyDescent="0.25">
      <c r="A4777" s="1" t="s">
        <v>957</v>
      </c>
      <c r="B4777" t="s">
        <v>9325</v>
      </c>
      <c r="C4777" t="str">
        <f>Tabla4[[#This Row],[NIT]]</f>
        <v>06142909951047</v>
      </c>
      <c r="D4777">
        <f t="shared" si="169"/>
        <v>14</v>
      </c>
      <c r="E4777" t="str">
        <f t="shared" si="170"/>
        <v>NIT</v>
      </c>
    </row>
    <row r="4778" spans="1:5" x14ac:dyDescent="0.25">
      <c r="A4778" s="95" t="s">
        <v>3198</v>
      </c>
      <c r="B4778" t="s">
        <v>8869</v>
      </c>
      <c r="C4778" t="str">
        <f>Tabla4[[#This Row],[NIT]]</f>
        <v>10092504680019</v>
      </c>
      <c r="D4778">
        <f t="shared" si="169"/>
        <v>14</v>
      </c>
      <c r="E4778" t="str">
        <f t="shared" si="170"/>
        <v>NIT</v>
      </c>
    </row>
    <row r="4779" spans="1:5" x14ac:dyDescent="0.25">
      <c r="A4779" s="1" t="s">
        <v>9326</v>
      </c>
      <c r="B4779" t="s">
        <v>9327</v>
      </c>
      <c r="C4779" t="str">
        <f>Tabla4[[#This Row],[NIT]]</f>
        <v>06140510091041</v>
      </c>
      <c r="D4779">
        <f t="shared" si="169"/>
        <v>14</v>
      </c>
      <c r="E4779" t="str">
        <f t="shared" si="170"/>
        <v>NIT</v>
      </c>
    </row>
    <row r="4780" spans="1:5" x14ac:dyDescent="0.25">
      <c r="A4780" s="95" t="s">
        <v>1487</v>
      </c>
      <c r="B4780" t="s">
        <v>9328</v>
      </c>
      <c r="C4780" t="str">
        <f>Tabla4[[#This Row],[NIT]]</f>
        <v>06142403071030</v>
      </c>
      <c r="D4780">
        <f t="shared" ref="D4780:D4843" si="171">LEN(C4780)</f>
        <v>14</v>
      </c>
      <c r="E4780" t="str">
        <f t="shared" si="170"/>
        <v>NIT</v>
      </c>
    </row>
    <row r="4781" spans="1:5" x14ac:dyDescent="0.25">
      <c r="A4781" s="1" t="s">
        <v>1394</v>
      </c>
      <c r="B4781" t="s">
        <v>9329</v>
      </c>
      <c r="C4781" t="str">
        <f>Tabla4[[#This Row],[NIT]]</f>
        <v>06140210081052</v>
      </c>
      <c r="D4781">
        <f t="shared" si="171"/>
        <v>14</v>
      </c>
      <c r="E4781" t="str">
        <f t="shared" ref="E4781:E4844" si="172">IF(D4781=14,"NIT",IF(D4781=9,"DUI"," "))</f>
        <v>NIT</v>
      </c>
    </row>
    <row r="4782" spans="1:5" x14ac:dyDescent="0.25">
      <c r="A4782" s="1" t="s">
        <v>9330</v>
      </c>
      <c r="B4782" t="s">
        <v>9331</v>
      </c>
      <c r="C4782" t="str">
        <f>Tabla4[[#This Row],[NIT]]</f>
        <v>06142710761257</v>
      </c>
      <c r="D4782">
        <f t="shared" si="171"/>
        <v>14</v>
      </c>
      <c r="E4782" t="str">
        <f t="shared" si="172"/>
        <v>NIT</v>
      </c>
    </row>
    <row r="4783" spans="1:5" x14ac:dyDescent="0.25">
      <c r="A4783" s="1" t="s">
        <v>9332</v>
      </c>
      <c r="B4783" t="s">
        <v>9333</v>
      </c>
      <c r="C4783" t="str">
        <f>Tabla4[[#This Row],[NIT]]</f>
        <v>06141902091038</v>
      </c>
      <c r="D4783">
        <f t="shared" si="171"/>
        <v>14</v>
      </c>
      <c r="E4783" t="str">
        <f t="shared" si="172"/>
        <v>NIT</v>
      </c>
    </row>
    <row r="4784" spans="1:5" x14ac:dyDescent="0.25">
      <c r="A4784" s="1" t="s">
        <v>8993</v>
      </c>
      <c r="B4784" t="s">
        <v>9334</v>
      </c>
      <c r="C4784" t="str">
        <f>Tabla4[[#This Row],[NIT]]</f>
        <v>06143110181121</v>
      </c>
      <c r="D4784">
        <f t="shared" si="171"/>
        <v>14</v>
      </c>
      <c r="E4784" t="str">
        <f t="shared" si="172"/>
        <v>NIT</v>
      </c>
    </row>
    <row r="4785" spans="1:5" x14ac:dyDescent="0.25">
      <c r="A4785" s="1" t="s">
        <v>3168</v>
      </c>
      <c r="B4785" t="s">
        <v>9335</v>
      </c>
      <c r="C4785" t="str">
        <f>Tabla4[[#This Row],[NIT]]</f>
        <v>06143107620016</v>
      </c>
      <c r="D4785">
        <f t="shared" si="171"/>
        <v>14</v>
      </c>
      <c r="E4785" t="str">
        <f t="shared" si="172"/>
        <v>NIT</v>
      </c>
    </row>
    <row r="4786" spans="1:5" x14ac:dyDescent="0.25">
      <c r="A4786" s="1" t="s">
        <v>9336</v>
      </c>
      <c r="B4786" t="s">
        <v>9337</v>
      </c>
      <c r="C4786" t="str">
        <f>Tabla4[[#This Row],[NIT]]</f>
        <v>06191411771018</v>
      </c>
      <c r="D4786">
        <f t="shared" si="171"/>
        <v>14</v>
      </c>
      <c r="E4786" t="str">
        <f t="shared" si="172"/>
        <v>NIT</v>
      </c>
    </row>
    <row r="4787" spans="1:5" x14ac:dyDescent="0.25">
      <c r="A4787" s="1" t="s">
        <v>9338</v>
      </c>
      <c r="B4787" t="s">
        <v>9339</v>
      </c>
      <c r="C4787" t="str">
        <f>Tabla4[[#This Row],[NIT]]</f>
        <v>06143008061057</v>
      </c>
      <c r="D4787">
        <f t="shared" si="171"/>
        <v>14</v>
      </c>
      <c r="E4787" t="str">
        <f t="shared" si="172"/>
        <v>NIT</v>
      </c>
    </row>
    <row r="4788" spans="1:5" x14ac:dyDescent="0.25">
      <c r="A4788" s="1" t="s">
        <v>8052</v>
      </c>
      <c r="B4788" t="s">
        <v>9340</v>
      </c>
      <c r="C4788" t="str">
        <f>Tabla4[[#This Row],[NIT]]</f>
        <v>06141901001027</v>
      </c>
      <c r="D4788">
        <f t="shared" si="171"/>
        <v>14</v>
      </c>
      <c r="E4788" t="str">
        <f t="shared" si="172"/>
        <v>NIT</v>
      </c>
    </row>
    <row r="4789" spans="1:5" x14ac:dyDescent="0.25">
      <c r="A4789" s="1" t="s">
        <v>1453</v>
      </c>
      <c r="B4789" t="s">
        <v>9341</v>
      </c>
      <c r="C4789" t="str">
        <f>Tabla4[[#This Row],[NIT]]</f>
        <v>06142911101042</v>
      </c>
      <c r="D4789">
        <f t="shared" si="171"/>
        <v>14</v>
      </c>
      <c r="E4789" t="str">
        <f t="shared" si="172"/>
        <v>NIT</v>
      </c>
    </row>
    <row r="4790" spans="1:5" x14ac:dyDescent="0.25">
      <c r="A4790" s="1" t="s">
        <v>9342</v>
      </c>
      <c r="B4790" t="s">
        <v>9343</v>
      </c>
      <c r="C4790" t="str">
        <f>Tabla4[[#This Row],[NIT]]</f>
        <v>06141709011035</v>
      </c>
      <c r="D4790">
        <f t="shared" si="171"/>
        <v>14</v>
      </c>
      <c r="E4790" t="str">
        <f t="shared" si="172"/>
        <v>NIT</v>
      </c>
    </row>
    <row r="4791" spans="1:5" x14ac:dyDescent="0.25">
      <c r="A4791" s="1" t="s">
        <v>1384</v>
      </c>
      <c r="B4791" t="s">
        <v>9344</v>
      </c>
      <c r="C4791" t="str">
        <f>Tabla4[[#This Row],[NIT]]</f>
        <v>06142501101070</v>
      </c>
      <c r="D4791">
        <f t="shared" si="171"/>
        <v>14</v>
      </c>
      <c r="E4791" t="str">
        <f t="shared" si="172"/>
        <v>NIT</v>
      </c>
    </row>
    <row r="4792" spans="1:5" x14ac:dyDescent="0.25">
      <c r="A4792" s="1" t="s">
        <v>9345</v>
      </c>
      <c r="B4792" t="s">
        <v>9346</v>
      </c>
      <c r="C4792" t="str">
        <f>Tabla4[[#This Row],[NIT]]</f>
        <v>06141410901506</v>
      </c>
      <c r="D4792">
        <f t="shared" si="171"/>
        <v>14</v>
      </c>
      <c r="E4792" t="str">
        <f t="shared" si="172"/>
        <v>NIT</v>
      </c>
    </row>
    <row r="4793" spans="1:5" x14ac:dyDescent="0.25">
      <c r="A4793" s="1" t="s">
        <v>9347</v>
      </c>
      <c r="B4793" t="s">
        <v>9348</v>
      </c>
      <c r="C4793" t="str">
        <f>Tabla4[[#This Row],[NIT]]</f>
        <v>06141808941052</v>
      </c>
      <c r="D4793">
        <f t="shared" si="171"/>
        <v>14</v>
      </c>
      <c r="E4793" t="str">
        <f t="shared" si="172"/>
        <v>NIT</v>
      </c>
    </row>
    <row r="4794" spans="1:5" x14ac:dyDescent="0.25">
      <c r="A4794" s="1" t="s">
        <v>2822</v>
      </c>
      <c r="B4794" t="s">
        <v>9349</v>
      </c>
      <c r="C4794" t="str">
        <f>Tabla4[[#This Row],[NIT]]</f>
        <v>06140611800022</v>
      </c>
      <c r="D4794">
        <f t="shared" si="171"/>
        <v>14</v>
      </c>
      <c r="E4794" t="str">
        <f t="shared" si="172"/>
        <v>NIT</v>
      </c>
    </row>
    <row r="4795" spans="1:5" x14ac:dyDescent="0.25">
      <c r="A4795" s="1" t="s">
        <v>9350</v>
      </c>
      <c r="B4795" t="s">
        <v>9351</v>
      </c>
      <c r="C4795" t="str">
        <f>Tabla4[[#This Row],[NIT]]</f>
        <v>05112311161017</v>
      </c>
      <c r="D4795">
        <f t="shared" si="171"/>
        <v>14</v>
      </c>
      <c r="E4795" t="str">
        <f t="shared" si="172"/>
        <v>NIT</v>
      </c>
    </row>
    <row r="4796" spans="1:5" x14ac:dyDescent="0.25">
      <c r="A4796" s="95" t="s">
        <v>3075</v>
      </c>
      <c r="B4796" t="s">
        <v>9352</v>
      </c>
      <c r="C4796" t="str">
        <f>Tabla4[[#This Row],[NIT]]</f>
        <v>06141603991030</v>
      </c>
      <c r="D4796">
        <f t="shared" si="171"/>
        <v>14</v>
      </c>
      <c r="E4796" t="str">
        <f t="shared" si="172"/>
        <v>NIT</v>
      </c>
    </row>
    <row r="4797" spans="1:5" x14ac:dyDescent="0.25">
      <c r="A4797" s="1" t="s">
        <v>4315</v>
      </c>
      <c r="B4797" t="s">
        <v>9353</v>
      </c>
      <c r="C4797" t="str">
        <f>Tabla4[[#This Row],[NIT]]</f>
        <v>06143107670019</v>
      </c>
      <c r="D4797">
        <f t="shared" si="171"/>
        <v>14</v>
      </c>
      <c r="E4797" t="str">
        <f t="shared" si="172"/>
        <v>NIT</v>
      </c>
    </row>
    <row r="4798" spans="1:5" x14ac:dyDescent="0.25">
      <c r="A4798" s="1" t="s">
        <v>4628</v>
      </c>
      <c r="B4798" t="s">
        <v>9354</v>
      </c>
      <c r="C4798" t="str">
        <f>Tabla4[[#This Row],[NIT]]</f>
        <v>06141408850049</v>
      </c>
      <c r="D4798">
        <f t="shared" si="171"/>
        <v>14</v>
      </c>
      <c r="E4798" t="str">
        <f t="shared" si="172"/>
        <v>NIT</v>
      </c>
    </row>
    <row r="4799" spans="1:5" x14ac:dyDescent="0.25">
      <c r="A4799" s="1" t="s">
        <v>9355</v>
      </c>
      <c r="B4799" t="s">
        <v>9356</v>
      </c>
      <c r="C4799" t="str">
        <f>Tabla4[[#This Row],[NIT]]</f>
        <v>06140404001025</v>
      </c>
      <c r="D4799">
        <f t="shared" si="171"/>
        <v>14</v>
      </c>
      <c r="E4799" t="str">
        <f t="shared" si="172"/>
        <v>NIT</v>
      </c>
    </row>
    <row r="4800" spans="1:5" x14ac:dyDescent="0.25">
      <c r="A4800" s="1" t="s">
        <v>2514</v>
      </c>
      <c r="B4800" t="s">
        <v>9357</v>
      </c>
      <c r="C4800" t="str">
        <f>Tabla4[[#This Row],[NIT]]</f>
        <v>12171306680010</v>
      </c>
      <c r="D4800">
        <f t="shared" si="171"/>
        <v>14</v>
      </c>
      <c r="E4800" t="str">
        <f t="shared" si="172"/>
        <v>NIT</v>
      </c>
    </row>
    <row r="4801" spans="1:5" x14ac:dyDescent="0.25">
      <c r="A4801" s="1" t="s">
        <v>9358</v>
      </c>
      <c r="B4801" t="s">
        <v>9359</v>
      </c>
      <c r="C4801" t="str">
        <f>Tabla4[[#This Row],[NIT]]</f>
        <v>05102905901015</v>
      </c>
      <c r="D4801">
        <f t="shared" si="171"/>
        <v>14</v>
      </c>
      <c r="E4801" t="str">
        <f t="shared" si="172"/>
        <v>NIT</v>
      </c>
    </row>
    <row r="4802" spans="1:5" x14ac:dyDescent="0.25">
      <c r="A4802" s="1" t="s">
        <v>2010</v>
      </c>
      <c r="B4802" t="s">
        <v>9360</v>
      </c>
      <c r="C4802" t="str">
        <f>Tabla4[[#This Row],[NIT]]</f>
        <v>06141104780023</v>
      </c>
      <c r="D4802">
        <f t="shared" si="171"/>
        <v>14</v>
      </c>
      <c r="E4802" t="str">
        <f t="shared" si="172"/>
        <v>NIT</v>
      </c>
    </row>
    <row r="4803" spans="1:5" x14ac:dyDescent="0.25">
      <c r="A4803" s="1" t="s">
        <v>1324</v>
      </c>
      <c r="B4803" t="s">
        <v>9361</v>
      </c>
      <c r="C4803" t="str">
        <f>Tabla4[[#This Row],[NIT]]</f>
        <v>14070503650018</v>
      </c>
      <c r="D4803">
        <f t="shared" si="171"/>
        <v>14</v>
      </c>
      <c r="E4803" t="str">
        <f t="shared" si="172"/>
        <v>NIT</v>
      </c>
    </row>
    <row r="4804" spans="1:5" x14ac:dyDescent="0.25">
      <c r="A4804" s="1" t="s">
        <v>7281</v>
      </c>
      <c r="B4804" t="s">
        <v>9362</v>
      </c>
      <c r="C4804" t="str">
        <f>Tabla4[[#This Row],[NIT]]</f>
        <v>06141105951030</v>
      </c>
      <c r="D4804">
        <f t="shared" si="171"/>
        <v>14</v>
      </c>
      <c r="E4804" t="str">
        <f t="shared" si="172"/>
        <v>NIT</v>
      </c>
    </row>
    <row r="4805" spans="1:5" x14ac:dyDescent="0.25">
      <c r="A4805" s="1" t="s">
        <v>9363</v>
      </c>
      <c r="B4805" t="s">
        <v>9364</v>
      </c>
      <c r="C4805" t="str">
        <f>Tabla4[[#This Row],[NIT]]</f>
        <v>11180112320023</v>
      </c>
      <c r="D4805">
        <f t="shared" si="171"/>
        <v>14</v>
      </c>
      <c r="E4805" t="str">
        <f t="shared" si="172"/>
        <v>NIT</v>
      </c>
    </row>
    <row r="4806" spans="1:5" x14ac:dyDescent="0.25">
      <c r="A4806" s="1" t="s">
        <v>2599</v>
      </c>
      <c r="B4806" t="s">
        <v>9365</v>
      </c>
      <c r="C4806" t="str">
        <f>Tabla4[[#This Row],[NIT]]</f>
        <v>06142208921011</v>
      </c>
      <c r="D4806">
        <f t="shared" si="171"/>
        <v>14</v>
      </c>
      <c r="E4806" t="str">
        <f t="shared" si="172"/>
        <v>NIT</v>
      </c>
    </row>
    <row r="4807" spans="1:5" x14ac:dyDescent="0.25">
      <c r="A4807" s="1" t="s">
        <v>6185</v>
      </c>
      <c r="B4807" t="s">
        <v>9366</v>
      </c>
      <c r="C4807" t="str">
        <f>Tabla4[[#This Row],[NIT]]</f>
        <v>06141501590019</v>
      </c>
      <c r="D4807">
        <f t="shared" si="171"/>
        <v>14</v>
      </c>
      <c r="E4807" t="str">
        <f t="shared" si="172"/>
        <v>NIT</v>
      </c>
    </row>
    <row r="4808" spans="1:5" x14ac:dyDescent="0.25">
      <c r="A4808" s="1" t="s">
        <v>9367</v>
      </c>
      <c r="B4808" t="s">
        <v>9368</v>
      </c>
      <c r="C4808" t="str">
        <f>Tabla4[[#This Row],[NIT]]</f>
        <v>06142603721196</v>
      </c>
      <c r="D4808">
        <f t="shared" si="171"/>
        <v>14</v>
      </c>
      <c r="E4808" t="str">
        <f t="shared" si="172"/>
        <v>NIT</v>
      </c>
    </row>
    <row r="4809" spans="1:5" x14ac:dyDescent="0.25">
      <c r="A4809" s="1" t="s">
        <v>1369</v>
      </c>
      <c r="B4809" t="s">
        <v>9369</v>
      </c>
      <c r="C4809" t="str">
        <f>Tabla4[[#This Row],[NIT]]</f>
        <v>06142407500017</v>
      </c>
      <c r="D4809">
        <f t="shared" si="171"/>
        <v>14</v>
      </c>
      <c r="E4809" t="str">
        <f t="shared" si="172"/>
        <v>NIT</v>
      </c>
    </row>
    <row r="4810" spans="1:5" x14ac:dyDescent="0.25">
      <c r="A4810" s="95" t="s">
        <v>9370</v>
      </c>
      <c r="B4810" t="s">
        <v>9371</v>
      </c>
      <c r="C4810" t="str">
        <f>Tabla4[[#This Row],[NIT]]</f>
        <v>06143108911074</v>
      </c>
      <c r="D4810">
        <f t="shared" si="171"/>
        <v>14</v>
      </c>
      <c r="E4810" t="str">
        <f t="shared" si="172"/>
        <v>NIT</v>
      </c>
    </row>
    <row r="4811" spans="1:5" x14ac:dyDescent="0.25">
      <c r="A4811" s="1" t="s">
        <v>9372</v>
      </c>
      <c r="B4811" t="s">
        <v>9373</v>
      </c>
      <c r="C4811" t="str">
        <f>Tabla4[[#This Row],[NIT]]</f>
        <v>02102311620052</v>
      </c>
      <c r="D4811">
        <f t="shared" si="171"/>
        <v>14</v>
      </c>
      <c r="E4811" t="str">
        <f t="shared" si="172"/>
        <v>NIT</v>
      </c>
    </row>
    <row r="4812" spans="1:5" x14ac:dyDescent="0.25">
      <c r="A4812" s="1" t="s">
        <v>4112</v>
      </c>
      <c r="B4812" t="s">
        <v>9374</v>
      </c>
      <c r="C4812" t="str">
        <f>Tabla4[[#This Row],[NIT]]</f>
        <v>06142803931012</v>
      </c>
      <c r="D4812">
        <f t="shared" si="171"/>
        <v>14</v>
      </c>
      <c r="E4812" t="str">
        <f t="shared" si="172"/>
        <v>NIT</v>
      </c>
    </row>
    <row r="4813" spans="1:5" x14ac:dyDescent="0.25">
      <c r="A4813" s="1" t="s">
        <v>9375</v>
      </c>
      <c r="B4813" t="s">
        <v>9376</v>
      </c>
      <c r="C4813" t="str">
        <f>Tabla4[[#This Row],[NIT]]</f>
        <v>06082511590014</v>
      </c>
      <c r="D4813">
        <f t="shared" si="171"/>
        <v>14</v>
      </c>
      <c r="E4813" t="str">
        <f t="shared" si="172"/>
        <v>NIT</v>
      </c>
    </row>
    <row r="4814" spans="1:5" x14ac:dyDescent="0.25">
      <c r="A4814" s="1" t="s">
        <v>1326</v>
      </c>
      <c r="B4814" t="s">
        <v>9377</v>
      </c>
      <c r="C4814" t="str">
        <f>Tabla4[[#This Row],[NIT]]</f>
        <v>06141101690011</v>
      </c>
      <c r="D4814">
        <f t="shared" si="171"/>
        <v>14</v>
      </c>
      <c r="E4814" t="str">
        <f t="shared" si="172"/>
        <v>NIT</v>
      </c>
    </row>
    <row r="4815" spans="1:5" x14ac:dyDescent="0.25">
      <c r="A4815" s="95" t="s">
        <v>9378</v>
      </c>
      <c r="B4815" t="s">
        <v>9379</v>
      </c>
      <c r="C4815" t="str">
        <f>Tabla4[[#This Row],[NIT]]</f>
        <v>04330307590010</v>
      </c>
      <c r="D4815">
        <f t="shared" si="171"/>
        <v>14</v>
      </c>
      <c r="E4815" t="str">
        <f t="shared" si="172"/>
        <v>NIT</v>
      </c>
    </row>
    <row r="4816" spans="1:5" x14ac:dyDescent="0.25">
      <c r="A4816" s="1" t="s">
        <v>9380</v>
      </c>
      <c r="B4816" t="s">
        <v>9381</v>
      </c>
      <c r="C4816" t="str">
        <f>Tabla4[[#This Row],[NIT]]</f>
        <v>06140701091041</v>
      </c>
      <c r="D4816">
        <f t="shared" si="171"/>
        <v>14</v>
      </c>
      <c r="E4816" t="str">
        <f t="shared" si="172"/>
        <v>NIT</v>
      </c>
    </row>
    <row r="4817" spans="1:5" x14ac:dyDescent="0.25">
      <c r="A4817" s="1" t="s">
        <v>120</v>
      </c>
      <c r="B4817" t="s">
        <v>9382</v>
      </c>
      <c r="C4817" t="str">
        <f>Tabla4[[#This Row],[NIT]]</f>
        <v>06141106071025</v>
      </c>
      <c r="D4817">
        <f t="shared" si="171"/>
        <v>14</v>
      </c>
      <c r="E4817" t="str">
        <f t="shared" si="172"/>
        <v>NIT</v>
      </c>
    </row>
    <row r="4818" spans="1:5" x14ac:dyDescent="0.25">
      <c r="A4818" s="1" t="s">
        <v>1786</v>
      </c>
      <c r="B4818" t="s">
        <v>9383</v>
      </c>
      <c r="C4818" t="str">
        <f>Tabla4[[#This Row],[NIT]]</f>
        <v>06143101550016</v>
      </c>
      <c r="D4818">
        <f t="shared" si="171"/>
        <v>14</v>
      </c>
      <c r="E4818" t="str">
        <f t="shared" si="172"/>
        <v>NIT</v>
      </c>
    </row>
    <row r="4819" spans="1:5" x14ac:dyDescent="0.25">
      <c r="A4819" s="1" t="s">
        <v>9384</v>
      </c>
      <c r="B4819" t="s">
        <v>1391</v>
      </c>
      <c r="C4819" t="str">
        <f>Tabla4[[#This Row],[NIT]]</f>
        <v>013103320</v>
      </c>
      <c r="D4819">
        <f t="shared" si="171"/>
        <v>9</v>
      </c>
      <c r="E4819" t="str">
        <f t="shared" si="172"/>
        <v>DUI</v>
      </c>
    </row>
    <row r="4820" spans="1:5" x14ac:dyDescent="0.25">
      <c r="A4820" s="1" t="s">
        <v>8684</v>
      </c>
      <c r="B4820" t="s">
        <v>9385</v>
      </c>
      <c r="C4820" t="str">
        <f>Tabla4[[#This Row],[NIT]]</f>
        <v>06140910131034</v>
      </c>
      <c r="D4820">
        <f t="shared" si="171"/>
        <v>14</v>
      </c>
      <c r="E4820" t="str">
        <f t="shared" si="172"/>
        <v>NIT</v>
      </c>
    </row>
    <row r="4821" spans="1:5" x14ac:dyDescent="0.25">
      <c r="A4821" s="95" t="s">
        <v>2220</v>
      </c>
      <c r="B4821" t="s">
        <v>9386</v>
      </c>
      <c r="C4821" t="str">
        <f>Tabla4[[#This Row],[NIT]]</f>
        <v>06140607921022</v>
      </c>
      <c r="D4821">
        <f t="shared" si="171"/>
        <v>14</v>
      </c>
      <c r="E4821" t="str">
        <f t="shared" si="172"/>
        <v>NIT</v>
      </c>
    </row>
    <row r="4822" spans="1:5" x14ac:dyDescent="0.25">
      <c r="A4822" s="95" t="s">
        <v>9387</v>
      </c>
      <c r="B4822" t="s">
        <v>9388</v>
      </c>
      <c r="C4822" t="str">
        <f>Tabla4[[#This Row],[NIT]]</f>
        <v>06040302650016</v>
      </c>
      <c r="D4822">
        <f t="shared" si="171"/>
        <v>14</v>
      </c>
      <c r="E4822" t="str">
        <f t="shared" si="172"/>
        <v>NIT</v>
      </c>
    </row>
    <row r="4823" spans="1:5" x14ac:dyDescent="0.25">
      <c r="A4823" s="95" t="s">
        <v>7426</v>
      </c>
      <c r="B4823" t="s">
        <v>9389</v>
      </c>
      <c r="C4823" t="str">
        <f>Tabla4[[#This Row],[NIT]]</f>
        <v>06142904720020</v>
      </c>
      <c r="D4823">
        <f t="shared" si="171"/>
        <v>14</v>
      </c>
      <c r="E4823" t="str">
        <f t="shared" si="172"/>
        <v>NIT</v>
      </c>
    </row>
    <row r="4824" spans="1:5" x14ac:dyDescent="0.25">
      <c r="A4824" s="1" t="s">
        <v>9390</v>
      </c>
      <c r="B4824" t="s">
        <v>9391</v>
      </c>
      <c r="C4824" t="str">
        <f>Tabla4[[#This Row],[NIT]]</f>
        <v>06142908171021</v>
      </c>
      <c r="D4824">
        <f t="shared" si="171"/>
        <v>14</v>
      </c>
      <c r="E4824" t="str">
        <f t="shared" si="172"/>
        <v>NIT</v>
      </c>
    </row>
    <row r="4825" spans="1:5" x14ac:dyDescent="0.25">
      <c r="A4825" s="95" t="s">
        <v>9392</v>
      </c>
      <c r="B4825" t="s">
        <v>9393</v>
      </c>
      <c r="C4825" t="str">
        <f>Tabla4[[#This Row],[NIT]]</f>
        <v>06141706141027</v>
      </c>
      <c r="D4825">
        <f t="shared" si="171"/>
        <v>14</v>
      </c>
      <c r="E4825" t="str">
        <f t="shared" si="172"/>
        <v>NIT</v>
      </c>
    </row>
    <row r="4826" spans="1:5" x14ac:dyDescent="0.25">
      <c r="A4826" s="95" t="s">
        <v>9394</v>
      </c>
      <c r="B4826" t="s">
        <v>9395</v>
      </c>
      <c r="C4826" t="str">
        <f>Tabla4[[#This Row],[NIT]]</f>
        <v>06142011151036</v>
      </c>
      <c r="D4826">
        <f t="shared" si="171"/>
        <v>14</v>
      </c>
      <c r="E4826" t="str">
        <f t="shared" si="172"/>
        <v>NIT</v>
      </c>
    </row>
    <row r="4827" spans="1:5" x14ac:dyDescent="0.25">
      <c r="A4827" s="95" t="s">
        <v>9396</v>
      </c>
      <c r="B4827" t="s">
        <v>9397</v>
      </c>
      <c r="C4827" t="str">
        <f>Tabla4[[#This Row],[NIT]]</f>
        <v>06143005151012</v>
      </c>
      <c r="D4827">
        <f t="shared" si="171"/>
        <v>14</v>
      </c>
      <c r="E4827" t="str">
        <f t="shared" si="172"/>
        <v>NIT</v>
      </c>
    </row>
    <row r="4828" spans="1:5" x14ac:dyDescent="0.25">
      <c r="A4828" s="95" t="s">
        <v>9398</v>
      </c>
      <c r="B4828" t="s">
        <v>9399</v>
      </c>
      <c r="C4828" t="str">
        <f>Tabla4[[#This Row],[NIT]]</f>
        <v>06142908131038</v>
      </c>
      <c r="D4828">
        <f t="shared" si="171"/>
        <v>14</v>
      </c>
      <c r="E4828" t="str">
        <f t="shared" si="172"/>
        <v>NIT</v>
      </c>
    </row>
    <row r="4829" spans="1:5" x14ac:dyDescent="0.25">
      <c r="A4829" s="95" t="s">
        <v>9400</v>
      </c>
      <c r="B4829" t="s">
        <v>9401</v>
      </c>
      <c r="C4829" t="str">
        <f>Tabla4[[#This Row],[NIT]]</f>
        <v>09061901771024</v>
      </c>
      <c r="D4829">
        <f t="shared" si="171"/>
        <v>14</v>
      </c>
      <c r="E4829" t="str">
        <f t="shared" si="172"/>
        <v>NIT</v>
      </c>
    </row>
    <row r="4830" spans="1:5" x14ac:dyDescent="0.25">
      <c r="A4830" s="95" t="s">
        <v>2413</v>
      </c>
      <c r="B4830" t="s">
        <v>9402</v>
      </c>
      <c r="C4830" t="str">
        <f>Tabla4[[#This Row],[NIT]]</f>
        <v>14152005551010</v>
      </c>
      <c r="D4830">
        <f t="shared" si="171"/>
        <v>14</v>
      </c>
      <c r="E4830" t="str">
        <f t="shared" si="172"/>
        <v>NIT</v>
      </c>
    </row>
    <row r="4831" spans="1:5" x14ac:dyDescent="0.25">
      <c r="A4831" s="95" t="s">
        <v>2721</v>
      </c>
      <c r="B4831" t="s">
        <v>9403</v>
      </c>
      <c r="C4831" t="str">
        <f>Tabla4[[#This Row],[NIT]]</f>
        <v>06140102021043</v>
      </c>
      <c r="D4831">
        <f t="shared" si="171"/>
        <v>14</v>
      </c>
      <c r="E4831" t="str">
        <f t="shared" si="172"/>
        <v>NIT</v>
      </c>
    </row>
    <row r="4832" spans="1:5" x14ac:dyDescent="0.25">
      <c r="A4832" s="95" t="s">
        <v>7476</v>
      </c>
      <c r="B4832" t="s">
        <v>9404</v>
      </c>
      <c r="C4832" t="str">
        <f>Tabla4[[#This Row],[NIT]]</f>
        <v>06141310881010</v>
      </c>
      <c r="D4832">
        <f t="shared" si="171"/>
        <v>14</v>
      </c>
      <c r="E4832" t="str">
        <f t="shared" si="172"/>
        <v>NIT</v>
      </c>
    </row>
    <row r="4833" spans="1:5" x14ac:dyDescent="0.25">
      <c r="A4833" s="1" t="s">
        <v>9405</v>
      </c>
      <c r="B4833" t="s">
        <v>9406</v>
      </c>
      <c r="C4833" t="str">
        <f>Tabla4[[#This Row],[NIT]]</f>
        <v>06140302981017</v>
      </c>
      <c r="D4833">
        <f t="shared" si="171"/>
        <v>14</v>
      </c>
      <c r="E4833" t="str">
        <f t="shared" si="172"/>
        <v>NIT</v>
      </c>
    </row>
    <row r="4834" spans="1:5" x14ac:dyDescent="0.25">
      <c r="A4834" s="1" t="s">
        <v>9407</v>
      </c>
      <c r="B4834" t="s">
        <v>9408</v>
      </c>
      <c r="C4834" t="str">
        <f>Tabla4[[#This Row],[NIT]]</f>
        <v>06141604071016</v>
      </c>
      <c r="D4834">
        <f t="shared" si="171"/>
        <v>14</v>
      </c>
      <c r="E4834" t="str">
        <f t="shared" si="172"/>
        <v>NIT</v>
      </c>
    </row>
    <row r="4835" spans="1:5" x14ac:dyDescent="0.25">
      <c r="A4835" s="95" t="s">
        <v>9409</v>
      </c>
      <c r="B4835" t="s">
        <v>9410</v>
      </c>
      <c r="C4835" t="str">
        <f>Tabla4[[#This Row],[NIT]]</f>
        <v>06140103750012</v>
      </c>
      <c r="D4835">
        <f t="shared" si="171"/>
        <v>14</v>
      </c>
      <c r="E4835" t="str">
        <f t="shared" si="172"/>
        <v>NIT</v>
      </c>
    </row>
    <row r="4836" spans="1:5" x14ac:dyDescent="0.25">
      <c r="A4836" s="95" t="s">
        <v>9411</v>
      </c>
      <c r="B4836" t="s">
        <v>9412</v>
      </c>
      <c r="C4836" t="str">
        <f>Tabla4[[#This Row],[NIT]]</f>
        <v>06141507131039</v>
      </c>
      <c r="D4836">
        <f t="shared" si="171"/>
        <v>14</v>
      </c>
      <c r="E4836" t="str">
        <f t="shared" si="172"/>
        <v>NIT</v>
      </c>
    </row>
    <row r="4837" spans="1:5" x14ac:dyDescent="0.25">
      <c r="A4837" s="95" t="s">
        <v>5488</v>
      </c>
      <c r="B4837" t="s">
        <v>9413</v>
      </c>
      <c r="C4837" t="str">
        <f>Tabla4[[#This Row],[NIT]]</f>
        <v>06140703530140</v>
      </c>
      <c r="D4837">
        <f t="shared" si="171"/>
        <v>14</v>
      </c>
      <c r="E4837" t="str">
        <f t="shared" si="172"/>
        <v>NIT</v>
      </c>
    </row>
    <row r="4838" spans="1:5" x14ac:dyDescent="0.25">
      <c r="A4838" s="1" t="s">
        <v>1523</v>
      </c>
      <c r="B4838" t="s">
        <v>9414</v>
      </c>
      <c r="C4838" t="str">
        <f>Tabla4[[#This Row],[NIT]]</f>
        <v>06140106710037</v>
      </c>
      <c r="D4838">
        <f t="shared" si="171"/>
        <v>14</v>
      </c>
      <c r="E4838" t="str">
        <f t="shared" si="172"/>
        <v>NIT</v>
      </c>
    </row>
    <row r="4839" spans="1:5" x14ac:dyDescent="0.25">
      <c r="A4839" s="95" t="s">
        <v>9415</v>
      </c>
      <c r="B4839" t="s">
        <v>9416</v>
      </c>
      <c r="C4839" t="str">
        <f>Tabla4[[#This Row],[NIT]]</f>
        <v>14041507881018</v>
      </c>
      <c r="D4839">
        <f t="shared" si="171"/>
        <v>14</v>
      </c>
      <c r="E4839" t="str">
        <f t="shared" si="172"/>
        <v>NIT</v>
      </c>
    </row>
    <row r="4840" spans="1:5" x14ac:dyDescent="0.25">
      <c r="A4840" s="1" t="s">
        <v>9417</v>
      </c>
      <c r="B4840" t="s">
        <v>9418</v>
      </c>
      <c r="C4840" t="str">
        <f>Tabla4[[#This Row],[NIT]]</f>
        <v>06141501101073</v>
      </c>
      <c r="D4840">
        <f t="shared" si="171"/>
        <v>14</v>
      </c>
      <c r="E4840" t="str">
        <f t="shared" si="172"/>
        <v>NIT</v>
      </c>
    </row>
    <row r="4841" spans="1:5" x14ac:dyDescent="0.25">
      <c r="A4841" s="1" t="s">
        <v>3589</v>
      </c>
      <c r="B4841" t="s">
        <v>9419</v>
      </c>
      <c r="C4841" t="str">
        <f>Tabla4[[#This Row],[NIT]]</f>
        <v>06142101860018</v>
      </c>
      <c r="D4841">
        <f t="shared" si="171"/>
        <v>14</v>
      </c>
      <c r="E4841" t="str">
        <f t="shared" si="172"/>
        <v>NIT</v>
      </c>
    </row>
    <row r="4842" spans="1:5" x14ac:dyDescent="0.25">
      <c r="A4842" s="95" t="s">
        <v>9420</v>
      </c>
      <c r="B4842" t="s">
        <v>9421</v>
      </c>
      <c r="C4842" t="str">
        <f>Tabla4[[#This Row],[NIT]]</f>
        <v>06140302851016</v>
      </c>
      <c r="D4842">
        <f t="shared" si="171"/>
        <v>14</v>
      </c>
      <c r="E4842" t="str">
        <f t="shared" si="172"/>
        <v>NIT</v>
      </c>
    </row>
    <row r="4843" spans="1:5" x14ac:dyDescent="0.25">
      <c r="A4843" s="1" t="s">
        <v>9422</v>
      </c>
      <c r="B4843" t="s">
        <v>9423</v>
      </c>
      <c r="C4843" t="str">
        <f>Tabla4[[#This Row],[NIT]]</f>
        <v>06141105101010</v>
      </c>
      <c r="D4843">
        <f t="shared" si="171"/>
        <v>14</v>
      </c>
      <c r="E4843" t="str">
        <f t="shared" si="172"/>
        <v>NIT</v>
      </c>
    </row>
    <row r="4844" spans="1:5" x14ac:dyDescent="0.25">
      <c r="A4844" s="95" t="s">
        <v>9424</v>
      </c>
      <c r="B4844" t="s">
        <v>9425</v>
      </c>
      <c r="C4844" t="str">
        <f>Tabla4[[#This Row],[NIT]]</f>
        <v>20217243259</v>
      </c>
      <c r="D4844">
        <f t="shared" ref="D4844:D4907" si="173">LEN(C4844)</f>
        <v>11</v>
      </c>
      <c r="E4844" t="str">
        <f t="shared" si="172"/>
        <v xml:space="preserve"> </v>
      </c>
    </row>
    <row r="4845" spans="1:5" x14ac:dyDescent="0.25">
      <c r="A4845" s="95" t="s">
        <v>1529</v>
      </c>
      <c r="B4845" t="s">
        <v>9426</v>
      </c>
      <c r="C4845" t="str">
        <f>Tabla4[[#This Row],[NIT]]</f>
        <v>06143107971090</v>
      </c>
      <c r="D4845">
        <f t="shared" si="173"/>
        <v>14</v>
      </c>
      <c r="E4845" t="str">
        <f t="shared" ref="E4845:E4908" si="174">IF(D4845=14,"NIT",IF(D4845=9,"DUI"," "))</f>
        <v>NIT</v>
      </c>
    </row>
    <row r="4846" spans="1:5" x14ac:dyDescent="0.25">
      <c r="A4846" s="95" t="s">
        <v>9427</v>
      </c>
      <c r="B4846" t="s">
        <v>9428</v>
      </c>
      <c r="C4846" t="str">
        <f>Tabla4[[#This Row],[NIT]]</f>
        <v>04310608891017</v>
      </c>
      <c r="D4846">
        <f t="shared" si="173"/>
        <v>14</v>
      </c>
      <c r="E4846" t="str">
        <f t="shared" si="174"/>
        <v>NIT</v>
      </c>
    </row>
    <row r="4847" spans="1:5" x14ac:dyDescent="0.25">
      <c r="A4847" s="95" t="s">
        <v>8991</v>
      </c>
      <c r="B4847" t="s">
        <v>9429</v>
      </c>
      <c r="C4847" t="str">
        <f>Tabla4[[#This Row],[NIT]]</f>
        <v>05110606161016</v>
      </c>
      <c r="D4847">
        <f t="shared" si="173"/>
        <v>14</v>
      </c>
      <c r="E4847" t="str">
        <f t="shared" si="174"/>
        <v>NIT</v>
      </c>
    </row>
    <row r="4848" spans="1:5" x14ac:dyDescent="0.25">
      <c r="A4848" s="95" t="s">
        <v>9430</v>
      </c>
      <c r="B4848" t="s">
        <v>9431</v>
      </c>
      <c r="C4848" t="str">
        <f>Tabla4[[#This Row],[NIT]]</f>
        <v>05172512691017</v>
      </c>
      <c r="D4848">
        <f t="shared" si="173"/>
        <v>14</v>
      </c>
      <c r="E4848" t="str">
        <f t="shared" si="174"/>
        <v>NIT</v>
      </c>
    </row>
    <row r="4849" spans="1:5" x14ac:dyDescent="0.25">
      <c r="A4849" s="95" t="s">
        <v>1494</v>
      </c>
      <c r="B4849" t="s">
        <v>9432</v>
      </c>
      <c r="C4849" t="str">
        <f>Tabla4[[#This Row],[NIT]]</f>
        <v>06140307951051</v>
      </c>
      <c r="D4849">
        <f t="shared" si="173"/>
        <v>14</v>
      </c>
      <c r="E4849" t="str">
        <f t="shared" si="174"/>
        <v>NIT</v>
      </c>
    </row>
    <row r="4850" spans="1:5" x14ac:dyDescent="0.25">
      <c r="A4850" s="95" t="s">
        <v>9433</v>
      </c>
      <c r="B4850" t="s">
        <v>9434</v>
      </c>
      <c r="C4850" t="str">
        <f>Tabla4[[#This Row],[NIT]]</f>
        <v>06140703091022</v>
      </c>
      <c r="D4850">
        <f t="shared" si="173"/>
        <v>14</v>
      </c>
      <c r="E4850" t="str">
        <f t="shared" si="174"/>
        <v>NIT</v>
      </c>
    </row>
    <row r="4851" spans="1:5" x14ac:dyDescent="0.25">
      <c r="A4851" s="95" t="s">
        <v>9435</v>
      </c>
      <c r="B4851" t="s">
        <v>9436</v>
      </c>
      <c r="C4851" t="str">
        <f>Tabla4[[#This Row],[NIT]]</f>
        <v>06141310941110</v>
      </c>
      <c r="D4851">
        <f t="shared" si="173"/>
        <v>14</v>
      </c>
      <c r="E4851" t="str">
        <f t="shared" si="174"/>
        <v>NIT</v>
      </c>
    </row>
    <row r="4852" spans="1:5" x14ac:dyDescent="0.25">
      <c r="A4852" s="95" t="s">
        <v>9437</v>
      </c>
      <c r="B4852" t="s">
        <v>9438</v>
      </c>
      <c r="C4852" t="str">
        <f>Tabla4[[#This Row],[NIT]]</f>
        <v>06141311741092</v>
      </c>
      <c r="D4852">
        <f t="shared" si="173"/>
        <v>14</v>
      </c>
      <c r="E4852" t="str">
        <f t="shared" si="174"/>
        <v>NIT</v>
      </c>
    </row>
    <row r="4853" spans="1:5" x14ac:dyDescent="0.25">
      <c r="A4853" s="1" t="s">
        <v>9439</v>
      </c>
      <c r="B4853" t="s">
        <v>9440</v>
      </c>
      <c r="C4853" t="str">
        <f>Tabla4[[#This Row],[NIT]]</f>
        <v>06141911121047</v>
      </c>
      <c r="D4853">
        <f t="shared" si="173"/>
        <v>14</v>
      </c>
      <c r="E4853" t="str">
        <f t="shared" si="174"/>
        <v>NIT</v>
      </c>
    </row>
    <row r="4854" spans="1:5" x14ac:dyDescent="0.25">
      <c r="A4854" s="1" t="s">
        <v>9441</v>
      </c>
      <c r="B4854" t="s">
        <v>9442</v>
      </c>
      <c r="C4854" t="str">
        <f>Tabla4[[#This Row],[NIT]]</f>
        <v>06142011101020</v>
      </c>
      <c r="D4854">
        <f t="shared" si="173"/>
        <v>14</v>
      </c>
      <c r="E4854" t="str">
        <f t="shared" si="174"/>
        <v>NIT</v>
      </c>
    </row>
    <row r="4855" spans="1:5" x14ac:dyDescent="0.25">
      <c r="A4855" s="1" t="s">
        <v>9443</v>
      </c>
      <c r="B4855" t="s">
        <v>9444</v>
      </c>
      <c r="C4855" t="str">
        <f>Tabla4[[#This Row],[NIT]]</f>
        <v>06142012121033</v>
      </c>
      <c r="D4855">
        <f t="shared" si="173"/>
        <v>14</v>
      </c>
      <c r="E4855" t="str">
        <f t="shared" si="174"/>
        <v>NIT</v>
      </c>
    </row>
    <row r="4856" spans="1:5" x14ac:dyDescent="0.25">
      <c r="A4856" s="1" t="s">
        <v>7866</v>
      </c>
      <c r="B4856" t="s">
        <v>9445</v>
      </c>
      <c r="C4856" t="str">
        <f>Tabla4[[#This Row],[NIT]]</f>
        <v>06140810151020</v>
      </c>
      <c r="D4856">
        <f t="shared" si="173"/>
        <v>14</v>
      </c>
      <c r="E4856" t="str">
        <f t="shared" si="174"/>
        <v>NIT</v>
      </c>
    </row>
    <row r="4857" spans="1:5" x14ac:dyDescent="0.25">
      <c r="A4857" s="1" t="s">
        <v>9446</v>
      </c>
      <c r="B4857" t="s">
        <v>9447</v>
      </c>
      <c r="C4857" t="str">
        <f>Tabla4[[#This Row],[NIT]]</f>
        <v>06142812111010</v>
      </c>
      <c r="D4857">
        <f t="shared" si="173"/>
        <v>14</v>
      </c>
      <c r="E4857" t="str">
        <f t="shared" si="174"/>
        <v>NIT</v>
      </c>
    </row>
    <row r="4858" spans="1:5" x14ac:dyDescent="0.25">
      <c r="A4858" s="1" t="s">
        <v>9448</v>
      </c>
      <c r="B4858" t="s">
        <v>9449</v>
      </c>
      <c r="C4858" t="str">
        <f>Tabla4[[#This Row],[NIT]]</f>
        <v>06141502201020</v>
      </c>
      <c r="D4858">
        <f t="shared" si="173"/>
        <v>14</v>
      </c>
      <c r="E4858" t="str">
        <f t="shared" si="174"/>
        <v>NIT</v>
      </c>
    </row>
    <row r="4859" spans="1:5" x14ac:dyDescent="0.25">
      <c r="A4859" s="1" t="s">
        <v>9450</v>
      </c>
      <c r="B4859" t="s">
        <v>9451</v>
      </c>
      <c r="C4859" t="str">
        <f>Tabla4[[#This Row],[NIT]]</f>
        <v>06142611141050</v>
      </c>
      <c r="D4859">
        <f t="shared" si="173"/>
        <v>14</v>
      </c>
      <c r="E4859" t="str">
        <f t="shared" si="174"/>
        <v>NIT</v>
      </c>
    </row>
    <row r="4860" spans="1:5" x14ac:dyDescent="0.25">
      <c r="A4860" s="1" t="s">
        <v>2681</v>
      </c>
      <c r="B4860" t="s">
        <v>9452</v>
      </c>
      <c r="C4860" t="str">
        <f>Tabla4[[#This Row],[NIT]]</f>
        <v>08130203001010</v>
      </c>
      <c r="D4860">
        <f t="shared" si="173"/>
        <v>14</v>
      </c>
      <c r="E4860" t="str">
        <f t="shared" si="174"/>
        <v>NIT</v>
      </c>
    </row>
    <row r="4861" spans="1:5" x14ac:dyDescent="0.25">
      <c r="A4861" s="1" t="s">
        <v>9453</v>
      </c>
      <c r="B4861" t="s">
        <v>9454</v>
      </c>
      <c r="C4861" t="str">
        <f>Tabla4[[#This Row],[NIT]]</f>
        <v>05020712861028</v>
      </c>
      <c r="D4861">
        <f t="shared" si="173"/>
        <v>14</v>
      </c>
      <c r="E4861" t="str">
        <f t="shared" si="174"/>
        <v>NIT</v>
      </c>
    </row>
    <row r="4862" spans="1:5" x14ac:dyDescent="0.25">
      <c r="A4862" s="1" t="s">
        <v>1496</v>
      </c>
      <c r="B4862" t="s">
        <v>9455</v>
      </c>
      <c r="C4862" t="str">
        <f>Tabla4[[#This Row],[NIT]]</f>
        <v>06141204840017</v>
      </c>
      <c r="D4862">
        <f t="shared" si="173"/>
        <v>14</v>
      </c>
      <c r="E4862" t="str">
        <f t="shared" si="174"/>
        <v>NIT</v>
      </c>
    </row>
    <row r="4863" spans="1:5" x14ac:dyDescent="0.25">
      <c r="A4863" s="1" t="s">
        <v>5150</v>
      </c>
      <c r="B4863" t="s">
        <v>9456</v>
      </c>
      <c r="C4863" t="str">
        <f>Tabla4[[#This Row],[NIT]]</f>
        <v>06140106700019</v>
      </c>
      <c r="D4863">
        <f t="shared" si="173"/>
        <v>14</v>
      </c>
      <c r="E4863" t="str">
        <f t="shared" si="174"/>
        <v>NIT</v>
      </c>
    </row>
    <row r="4864" spans="1:5" x14ac:dyDescent="0.25">
      <c r="A4864" s="1" t="s">
        <v>7810</v>
      </c>
      <c r="B4864" t="s">
        <v>9457</v>
      </c>
      <c r="C4864" t="str">
        <f>Tabla4[[#This Row],[NIT]]</f>
        <v>06141208131022</v>
      </c>
      <c r="D4864">
        <f t="shared" si="173"/>
        <v>14</v>
      </c>
      <c r="E4864" t="str">
        <f t="shared" si="174"/>
        <v>NIT</v>
      </c>
    </row>
    <row r="4865" spans="1:5" x14ac:dyDescent="0.25">
      <c r="A4865" s="1" t="s">
        <v>3892</v>
      </c>
      <c r="B4865" t="s">
        <v>9458</v>
      </c>
      <c r="C4865" t="str">
        <f>Tabla4[[#This Row],[NIT]]</f>
        <v>03152712881017</v>
      </c>
      <c r="D4865">
        <f t="shared" si="173"/>
        <v>14</v>
      </c>
      <c r="E4865" t="str">
        <f t="shared" si="174"/>
        <v>NIT</v>
      </c>
    </row>
    <row r="4866" spans="1:5" x14ac:dyDescent="0.25">
      <c r="A4866" s="1" t="s">
        <v>2027</v>
      </c>
      <c r="B4866" t="s">
        <v>9459</v>
      </c>
      <c r="C4866" t="str">
        <f>Tabla4[[#This Row],[NIT]]</f>
        <v>06142102971044</v>
      </c>
      <c r="D4866">
        <f t="shared" si="173"/>
        <v>14</v>
      </c>
      <c r="E4866" t="str">
        <f t="shared" si="174"/>
        <v>NIT</v>
      </c>
    </row>
    <row r="4867" spans="1:5" x14ac:dyDescent="0.25">
      <c r="A4867" s="1" t="s">
        <v>786</v>
      </c>
      <c r="B4867" t="s">
        <v>9460</v>
      </c>
      <c r="C4867" t="str">
        <f>Tabla4[[#This Row],[NIT]]</f>
        <v>06143010031041</v>
      </c>
      <c r="D4867">
        <f t="shared" si="173"/>
        <v>14</v>
      </c>
      <c r="E4867" t="str">
        <f t="shared" si="174"/>
        <v>NIT</v>
      </c>
    </row>
    <row r="4868" spans="1:5" x14ac:dyDescent="0.25">
      <c r="A4868" s="95" t="s">
        <v>7133</v>
      </c>
      <c r="B4868" t="s">
        <v>9461</v>
      </c>
      <c r="C4868" t="str">
        <f>Tabla4[[#This Row],[NIT]]</f>
        <v>06140104680029</v>
      </c>
      <c r="D4868">
        <f t="shared" si="173"/>
        <v>14</v>
      </c>
      <c r="E4868" t="str">
        <f t="shared" si="174"/>
        <v>NIT</v>
      </c>
    </row>
    <row r="4869" spans="1:5" x14ac:dyDescent="0.25">
      <c r="A4869" s="95" t="s">
        <v>9462</v>
      </c>
      <c r="B4869" t="s">
        <v>9463</v>
      </c>
      <c r="C4869" t="str">
        <f>Tabla4[[#This Row],[NIT]]</f>
        <v>03151705191025</v>
      </c>
      <c r="D4869">
        <f t="shared" si="173"/>
        <v>14</v>
      </c>
      <c r="E4869" t="str">
        <f t="shared" si="174"/>
        <v>NIT</v>
      </c>
    </row>
    <row r="4870" spans="1:5" x14ac:dyDescent="0.25">
      <c r="A4870" s="95" t="s">
        <v>6130</v>
      </c>
      <c r="B4870" t="s">
        <v>9464</v>
      </c>
      <c r="C4870" t="str">
        <f>Tabla4[[#This Row],[NIT]]</f>
        <v>06140301081039</v>
      </c>
      <c r="D4870">
        <f t="shared" si="173"/>
        <v>14</v>
      </c>
      <c r="E4870" t="str">
        <f t="shared" si="174"/>
        <v>NIT</v>
      </c>
    </row>
    <row r="4871" spans="1:5" x14ac:dyDescent="0.25">
      <c r="A4871" s="1" t="s">
        <v>9465</v>
      </c>
      <c r="B4871" t="s">
        <v>9466</v>
      </c>
      <c r="C4871" t="str">
        <f>Tabla4[[#This Row],[NIT]]</f>
        <v>06140106131048</v>
      </c>
      <c r="D4871">
        <f t="shared" si="173"/>
        <v>14</v>
      </c>
      <c r="E4871" t="str">
        <f t="shared" si="174"/>
        <v>NIT</v>
      </c>
    </row>
    <row r="4872" spans="1:5" x14ac:dyDescent="0.25">
      <c r="A4872" s="1" t="s">
        <v>9467</v>
      </c>
      <c r="B4872" t="s">
        <v>9468</v>
      </c>
      <c r="C4872" t="str">
        <f>Tabla4[[#This Row],[NIT]]</f>
        <v>08191209580014</v>
      </c>
      <c r="D4872">
        <f t="shared" si="173"/>
        <v>14</v>
      </c>
      <c r="E4872" t="str">
        <f t="shared" si="174"/>
        <v>NIT</v>
      </c>
    </row>
    <row r="4873" spans="1:5" x14ac:dyDescent="0.25">
      <c r="A4873" s="95" t="s">
        <v>9469</v>
      </c>
      <c r="B4873" t="s">
        <v>9470</v>
      </c>
      <c r="C4873" t="str">
        <f>Tabla4[[#This Row],[NIT]]</f>
        <v>07021404520020</v>
      </c>
      <c r="D4873">
        <f t="shared" si="173"/>
        <v>14</v>
      </c>
      <c r="E4873" t="str">
        <f t="shared" si="174"/>
        <v>NIT</v>
      </c>
    </row>
    <row r="4874" spans="1:5" x14ac:dyDescent="0.25">
      <c r="A4874" s="95" t="s">
        <v>9471</v>
      </c>
      <c r="B4874" t="s">
        <v>9472</v>
      </c>
      <c r="C4874" t="str">
        <f>Tabla4[[#This Row],[NIT]]</f>
        <v>07162602711019</v>
      </c>
      <c r="D4874">
        <f t="shared" si="173"/>
        <v>14</v>
      </c>
      <c r="E4874" t="str">
        <f t="shared" si="174"/>
        <v>NIT</v>
      </c>
    </row>
    <row r="4875" spans="1:5" x14ac:dyDescent="0.25">
      <c r="A4875" s="1" t="s">
        <v>4324</v>
      </c>
      <c r="B4875" t="s">
        <v>9473</v>
      </c>
      <c r="C4875" t="str">
        <f>Tabla4[[#This Row],[NIT]]</f>
        <v>06140107690022</v>
      </c>
      <c r="D4875">
        <f t="shared" si="173"/>
        <v>14</v>
      </c>
      <c r="E4875" t="str">
        <f t="shared" si="174"/>
        <v>NIT</v>
      </c>
    </row>
    <row r="4876" spans="1:5" x14ac:dyDescent="0.25">
      <c r="A4876" s="1" t="s">
        <v>9474</v>
      </c>
      <c r="B4876" t="s">
        <v>9475</v>
      </c>
      <c r="C4876" t="str">
        <f>Tabla4[[#This Row],[NIT]]</f>
        <v>05111408191011</v>
      </c>
      <c r="D4876">
        <f t="shared" si="173"/>
        <v>14</v>
      </c>
      <c r="E4876" t="str">
        <f t="shared" si="174"/>
        <v>NIT</v>
      </c>
    </row>
    <row r="4877" spans="1:5" x14ac:dyDescent="0.25">
      <c r="A4877" s="1" t="s">
        <v>9476</v>
      </c>
      <c r="B4877" t="s">
        <v>9477</v>
      </c>
      <c r="C4877" t="str">
        <f>Tabla4[[#This Row],[NIT]]</f>
        <v>05112011121013</v>
      </c>
      <c r="D4877">
        <f t="shared" si="173"/>
        <v>14</v>
      </c>
      <c r="E4877" t="str">
        <f t="shared" si="174"/>
        <v>NIT</v>
      </c>
    </row>
    <row r="4878" spans="1:5" x14ac:dyDescent="0.25">
      <c r="A4878" s="1" t="s">
        <v>9478</v>
      </c>
      <c r="B4878" t="s">
        <v>9479</v>
      </c>
      <c r="C4878" t="str">
        <f>Tabla4[[#This Row],[NIT]]</f>
        <v>03120110741010</v>
      </c>
      <c r="D4878">
        <f t="shared" si="173"/>
        <v>14</v>
      </c>
      <c r="E4878" t="str">
        <f t="shared" si="174"/>
        <v>NIT</v>
      </c>
    </row>
    <row r="4879" spans="1:5" x14ac:dyDescent="0.25">
      <c r="A4879" s="1" t="s">
        <v>6866</v>
      </c>
      <c r="B4879" t="s">
        <v>9480</v>
      </c>
      <c r="C4879" t="str">
        <f>Tabla4[[#This Row],[NIT]]</f>
        <v>06140510560017</v>
      </c>
      <c r="D4879">
        <f t="shared" si="173"/>
        <v>14</v>
      </c>
      <c r="E4879" t="str">
        <f t="shared" si="174"/>
        <v>NIT</v>
      </c>
    </row>
    <row r="4880" spans="1:5" x14ac:dyDescent="0.25">
      <c r="A4880" s="1" t="s">
        <v>9481</v>
      </c>
      <c r="B4880" t="s">
        <v>9482</v>
      </c>
      <c r="C4880" t="str">
        <f>Tabla4[[#This Row],[NIT]]</f>
        <v>05192207731018</v>
      </c>
      <c r="D4880">
        <f t="shared" si="173"/>
        <v>14</v>
      </c>
      <c r="E4880" t="str">
        <f t="shared" si="174"/>
        <v>NIT</v>
      </c>
    </row>
    <row r="4881" spans="1:5" x14ac:dyDescent="0.25">
      <c r="A4881" s="1" t="s">
        <v>9483</v>
      </c>
      <c r="B4881" t="s">
        <v>9484</v>
      </c>
      <c r="C4881" t="str">
        <f>Tabla4[[#This Row],[NIT]]</f>
        <v>06142801880014</v>
      </c>
      <c r="D4881">
        <f t="shared" si="173"/>
        <v>14</v>
      </c>
      <c r="E4881" t="str">
        <f t="shared" si="174"/>
        <v>NIT</v>
      </c>
    </row>
    <row r="4882" spans="1:5" x14ac:dyDescent="0.25">
      <c r="A4882" s="1" t="s">
        <v>1311</v>
      </c>
      <c r="B4882" t="s">
        <v>8559</v>
      </c>
      <c r="C4882" t="str">
        <f>Tabla4[[#This Row],[NIT]]</f>
        <v>04070802600010</v>
      </c>
      <c r="D4882">
        <f t="shared" si="173"/>
        <v>14</v>
      </c>
      <c r="E4882" t="str">
        <f t="shared" si="174"/>
        <v>NIT</v>
      </c>
    </row>
    <row r="4883" spans="1:5" x14ac:dyDescent="0.25">
      <c r="A4883" s="1" t="s">
        <v>9485</v>
      </c>
      <c r="B4883" t="s">
        <v>9486</v>
      </c>
      <c r="C4883" t="str">
        <f>Tabla4[[#This Row],[NIT]]</f>
        <v>06142401061038</v>
      </c>
      <c r="D4883">
        <f t="shared" si="173"/>
        <v>14</v>
      </c>
      <c r="E4883" t="str">
        <f t="shared" si="174"/>
        <v>NIT</v>
      </c>
    </row>
    <row r="4884" spans="1:5" x14ac:dyDescent="0.25">
      <c r="A4884" s="1" t="s">
        <v>9487</v>
      </c>
      <c r="B4884" t="s">
        <v>9488</v>
      </c>
      <c r="C4884" t="str">
        <f>Tabla4[[#This Row],[NIT]]</f>
        <v>05030502570014</v>
      </c>
      <c r="D4884">
        <f t="shared" si="173"/>
        <v>14</v>
      </c>
      <c r="E4884" t="str">
        <f t="shared" si="174"/>
        <v>NIT</v>
      </c>
    </row>
    <row r="4885" spans="1:5" x14ac:dyDescent="0.25">
      <c r="A4885" s="1" t="s">
        <v>7892</v>
      </c>
      <c r="B4885" t="s">
        <v>9489</v>
      </c>
      <c r="C4885" t="str">
        <f>Tabla4[[#This Row],[NIT]]</f>
        <v>06141101181086</v>
      </c>
      <c r="D4885">
        <f t="shared" si="173"/>
        <v>14</v>
      </c>
      <c r="E4885" t="str">
        <f t="shared" si="174"/>
        <v>NIT</v>
      </c>
    </row>
    <row r="4886" spans="1:5" x14ac:dyDescent="0.25">
      <c r="A4886" s="1" t="s">
        <v>9490</v>
      </c>
      <c r="B4886" t="s">
        <v>9491</v>
      </c>
      <c r="C4886" t="str">
        <f>Tabla4[[#This Row],[NIT]]</f>
        <v>06142005091013</v>
      </c>
      <c r="D4886">
        <f t="shared" si="173"/>
        <v>14</v>
      </c>
      <c r="E4886" t="str">
        <f t="shared" si="174"/>
        <v>NIT</v>
      </c>
    </row>
    <row r="4887" spans="1:5" x14ac:dyDescent="0.25">
      <c r="A4887" s="1" t="s">
        <v>3139</v>
      </c>
      <c r="B4887" t="s">
        <v>9492</v>
      </c>
      <c r="C4887" t="str">
        <f>Tabla4[[#This Row],[NIT]]</f>
        <v>02102603710016</v>
      </c>
      <c r="D4887">
        <f t="shared" si="173"/>
        <v>14</v>
      </c>
      <c r="E4887" t="str">
        <f t="shared" si="174"/>
        <v>NIT</v>
      </c>
    </row>
    <row r="4888" spans="1:5" x14ac:dyDescent="0.25">
      <c r="A4888" s="1" t="s">
        <v>9493</v>
      </c>
      <c r="B4888" t="s">
        <v>9494</v>
      </c>
      <c r="C4888" t="str">
        <f>Tabla4[[#This Row],[NIT]]</f>
        <v>06142603520108</v>
      </c>
      <c r="D4888">
        <f t="shared" si="173"/>
        <v>14</v>
      </c>
      <c r="E4888" t="str">
        <f t="shared" si="174"/>
        <v>NIT</v>
      </c>
    </row>
    <row r="4889" spans="1:5" x14ac:dyDescent="0.25">
      <c r="A4889" s="95" t="s">
        <v>6822</v>
      </c>
      <c r="B4889" t="s">
        <v>9495</v>
      </c>
      <c r="C4889" t="str">
        <f>Tabla4[[#This Row],[NIT]]</f>
        <v>06140309760011</v>
      </c>
      <c r="D4889">
        <f t="shared" si="173"/>
        <v>14</v>
      </c>
      <c r="E4889" t="str">
        <f t="shared" si="174"/>
        <v>NIT</v>
      </c>
    </row>
    <row r="4890" spans="1:5" x14ac:dyDescent="0.25">
      <c r="A4890" s="1" t="s">
        <v>2145</v>
      </c>
      <c r="B4890" t="s">
        <v>9496</v>
      </c>
      <c r="C4890" t="str">
        <f>Tabla4[[#This Row],[NIT]]</f>
        <v>06141612061020</v>
      </c>
      <c r="D4890">
        <f t="shared" si="173"/>
        <v>14</v>
      </c>
      <c r="E4890" t="str">
        <f t="shared" si="174"/>
        <v>NIT</v>
      </c>
    </row>
    <row r="4891" spans="1:5" x14ac:dyDescent="0.25">
      <c r="A4891" s="95" t="s">
        <v>9497</v>
      </c>
      <c r="B4891" t="s">
        <v>9498</v>
      </c>
      <c r="C4891" t="str">
        <f>Tabla4[[#This Row],[NIT]]</f>
        <v>03012912811025</v>
      </c>
      <c r="D4891">
        <f t="shared" si="173"/>
        <v>14</v>
      </c>
      <c r="E4891" t="str">
        <f t="shared" si="174"/>
        <v>NIT</v>
      </c>
    </row>
    <row r="4892" spans="1:5" x14ac:dyDescent="0.25">
      <c r="A4892" s="95" t="s">
        <v>9499</v>
      </c>
      <c r="B4892" t="s">
        <v>9500</v>
      </c>
      <c r="C4892" t="str">
        <f>Tabla4[[#This Row],[NIT]]</f>
        <v>05111504991010</v>
      </c>
      <c r="D4892">
        <f t="shared" si="173"/>
        <v>14</v>
      </c>
      <c r="E4892" t="str">
        <f t="shared" si="174"/>
        <v>NIT</v>
      </c>
    </row>
    <row r="4893" spans="1:5" x14ac:dyDescent="0.25">
      <c r="A4893" s="95" t="s">
        <v>9501</v>
      </c>
      <c r="B4893" t="s">
        <v>9502</v>
      </c>
      <c r="C4893" t="str">
        <f>Tabla4[[#This Row],[NIT]]</f>
        <v>01071311731015</v>
      </c>
      <c r="D4893">
        <f t="shared" si="173"/>
        <v>14</v>
      </c>
      <c r="E4893" t="str">
        <f t="shared" si="174"/>
        <v>NIT</v>
      </c>
    </row>
    <row r="4894" spans="1:5" x14ac:dyDescent="0.25">
      <c r="A4894" s="95" t="s">
        <v>9503</v>
      </c>
      <c r="B4894" t="s">
        <v>9504</v>
      </c>
      <c r="C4894" t="str">
        <f>Tabla4[[#This Row],[NIT]]</f>
        <v>06141104191015</v>
      </c>
      <c r="D4894">
        <f t="shared" si="173"/>
        <v>14</v>
      </c>
      <c r="E4894" t="str">
        <f t="shared" si="174"/>
        <v>NIT</v>
      </c>
    </row>
    <row r="4895" spans="1:5" x14ac:dyDescent="0.25">
      <c r="A4895" s="95" t="s">
        <v>9505</v>
      </c>
      <c r="B4895" t="s">
        <v>9506</v>
      </c>
      <c r="C4895" t="str">
        <f>Tabla4[[#This Row],[NIT]]</f>
        <v>05061006761019</v>
      </c>
      <c r="D4895">
        <f t="shared" si="173"/>
        <v>14</v>
      </c>
      <c r="E4895" t="str">
        <f t="shared" si="174"/>
        <v>NIT</v>
      </c>
    </row>
    <row r="4896" spans="1:5" x14ac:dyDescent="0.25">
      <c r="A4896" s="1" t="s">
        <v>9507</v>
      </c>
      <c r="B4896" t="s">
        <v>9508</v>
      </c>
      <c r="C4896" t="str">
        <f>Tabla4[[#This Row],[NIT]]</f>
        <v>06142002121043</v>
      </c>
      <c r="D4896">
        <f t="shared" si="173"/>
        <v>14</v>
      </c>
      <c r="E4896" t="str">
        <f t="shared" si="174"/>
        <v>NIT</v>
      </c>
    </row>
    <row r="4897" spans="1:5" x14ac:dyDescent="0.25">
      <c r="A4897" s="1" t="s">
        <v>9509</v>
      </c>
      <c r="B4897" t="s">
        <v>9510</v>
      </c>
      <c r="C4897" t="str">
        <f>Tabla4[[#This Row],[NIT]]</f>
        <v>06141407081042</v>
      </c>
      <c r="D4897">
        <f t="shared" si="173"/>
        <v>14</v>
      </c>
      <c r="E4897" t="str">
        <f t="shared" si="174"/>
        <v>NIT</v>
      </c>
    </row>
    <row r="4898" spans="1:5" x14ac:dyDescent="0.25">
      <c r="A4898" s="95" t="s">
        <v>9511</v>
      </c>
      <c r="B4898" t="s">
        <v>9512</v>
      </c>
      <c r="C4898" t="str">
        <f>Tabla4[[#This Row],[NIT]]</f>
        <v>06142709121040</v>
      </c>
      <c r="D4898">
        <f t="shared" si="173"/>
        <v>14</v>
      </c>
      <c r="E4898" t="str">
        <f t="shared" si="174"/>
        <v>NIT</v>
      </c>
    </row>
    <row r="4899" spans="1:5" x14ac:dyDescent="0.25">
      <c r="A4899" s="95" t="s">
        <v>9513</v>
      </c>
      <c r="B4899" t="s">
        <v>9514</v>
      </c>
      <c r="C4899" t="str">
        <f>Tabla4[[#This Row],[NIT]]</f>
        <v>06142901600027</v>
      </c>
      <c r="D4899">
        <f t="shared" si="173"/>
        <v>14</v>
      </c>
      <c r="E4899" t="str">
        <f t="shared" si="174"/>
        <v>NIT</v>
      </c>
    </row>
    <row r="4900" spans="1:5" x14ac:dyDescent="0.25">
      <c r="A4900" s="95" t="s">
        <v>1424</v>
      </c>
      <c r="B4900" t="s">
        <v>9515</v>
      </c>
      <c r="C4900" t="str">
        <f>Tabla4[[#This Row],[NIT]]</f>
        <v>06141609031012</v>
      </c>
      <c r="D4900">
        <f t="shared" si="173"/>
        <v>14</v>
      </c>
      <c r="E4900" t="str">
        <f t="shared" si="174"/>
        <v>NIT</v>
      </c>
    </row>
    <row r="4901" spans="1:5" x14ac:dyDescent="0.25">
      <c r="A4901" s="95" t="s">
        <v>9516</v>
      </c>
      <c r="B4901" t="s">
        <v>9517</v>
      </c>
      <c r="C4901" t="str">
        <f>Tabla4[[#This Row],[NIT]]</f>
        <v>06190311821020</v>
      </c>
      <c r="D4901">
        <f t="shared" si="173"/>
        <v>14</v>
      </c>
      <c r="E4901" t="str">
        <f t="shared" si="174"/>
        <v>NIT</v>
      </c>
    </row>
    <row r="4902" spans="1:5" x14ac:dyDescent="0.25">
      <c r="A4902" s="1" t="s">
        <v>9518</v>
      </c>
      <c r="B4902" t="s">
        <v>9519</v>
      </c>
      <c r="C4902" t="str">
        <f>Tabla4[[#This Row],[NIT]]</f>
        <v>06141306081050</v>
      </c>
      <c r="D4902">
        <f t="shared" si="173"/>
        <v>14</v>
      </c>
      <c r="E4902" t="str">
        <f t="shared" si="174"/>
        <v>NIT</v>
      </c>
    </row>
    <row r="4903" spans="1:5" x14ac:dyDescent="0.25">
      <c r="A4903" s="1" t="s">
        <v>9520</v>
      </c>
      <c r="B4903" t="s">
        <v>9521</v>
      </c>
      <c r="C4903" t="str">
        <f>Tabla4[[#This Row],[NIT]]</f>
        <v>05012910941018</v>
      </c>
      <c r="D4903">
        <f t="shared" si="173"/>
        <v>14</v>
      </c>
      <c r="E4903" t="str">
        <f t="shared" si="174"/>
        <v>NIT</v>
      </c>
    </row>
    <row r="4904" spans="1:5" x14ac:dyDescent="0.25">
      <c r="A4904" s="1" t="s">
        <v>2493</v>
      </c>
      <c r="B4904" t="s">
        <v>9522</v>
      </c>
      <c r="C4904" t="str">
        <f>Tabla4[[#This Row],[NIT]]</f>
        <v>12151607530013</v>
      </c>
      <c r="D4904">
        <f t="shared" si="173"/>
        <v>14</v>
      </c>
      <c r="E4904" t="str">
        <f t="shared" si="174"/>
        <v>NIT</v>
      </c>
    </row>
    <row r="4905" spans="1:5" x14ac:dyDescent="0.25">
      <c r="A4905" s="1" t="s">
        <v>9523</v>
      </c>
      <c r="B4905" t="s">
        <v>9524</v>
      </c>
      <c r="C4905" t="str">
        <f>Tabla4[[#This Row],[NIT]]</f>
        <v>06141211141047</v>
      </c>
      <c r="D4905">
        <f t="shared" si="173"/>
        <v>14</v>
      </c>
      <c r="E4905" t="str">
        <f t="shared" si="174"/>
        <v>NIT</v>
      </c>
    </row>
    <row r="4906" spans="1:5" x14ac:dyDescent="0.25">
      <c r="A4906" s="1" t="s">
        <v>4333</v>
      </c>
      <c r="B4906" t="s">
        <v>9525</v>
      </c>
      <c r="C4906" t="str">
        <f>Tabla4[[#This Row],[NIT]]</f>
        <v>06142610770020</v>
      </c>
      <c r="D4906">
        <f t="shared" si="173"/>
        <v>14</v>
      </c>
      <c r="E4906" t="str">
        <f t="shared" si="174"/>
        <v>NIT</v>
      </c>
    </row>
    <row r="4907" spans="1:5" x14ac:dyDescent="0.25">
      <c r="A4907" s="1" t="s">
        <v>9526</v>
      </c>
      <c r="B4907" t="s">
        <v>9527</v>
      </c>
      <c r="C4907" t="str">
        <f>Tabla4[[#This Row],[NIT]]</f>
        <v>11092509810011</v>
      </c>
      <c r="D4907">
        <f t="shared" si="173"/>
        <v>14</v>
      </c>
      <c r="E4907" t="str">
        <f t="shared" si="174"/>
        <v>NIT</v>
      </c>
    </row>
    <row r="4908" spans="1:5" x14ac:dyDescent="0.25">
      <c r="A4908" s="1" t="s">
        <v>9528</v>
      </c>
      <c r="B4908" t="s">
        <v>9529</v>
      </c>
      <c r="C4908" t="str">
        <f>Tabla4[[#This Row],[NIT]]</f>
        <v>06140202181064</v>
      </c>
      <c r="D4908">
        <f t="shared" ref="D4908:D4971" si="175">LEN(C4908)</f>
        <v>14</v>
      </c>
      <c r="E4908" t="str">
        <f t="shared" si="174"/>
        <v>NIT</v>
      </c>
    </row>
    <row r="4909" spans="1:5" x14ac:dyDescent="0.25">
      <c r="A4909" s="1" t="s">
        <v>9530</v>
      </c>
      <c r="B4909" t="s">
        <v>9531</v>
      </c>
      <c r="C4909" t="str">
        <f>Tabla4[[#This Row],[NIT]]</f>
        <v>06142910901371</v>
      </c>
      <c r="D4909">
        <f t="shared" si="175"/>
        <v>14</v>
      </c>
      <c r="E4909" t="str">
        <f t="shared" ref="E4909:E4972" si="176">IF(D4909=14,"NIT",IF(D4909=9,"DUI"," "))</f>
        <v>NIT</v>
      </c>
    </row>
    <row r="4910" spans="1:5" x14ac:dyDescent="0.25">
      <c r="A4910" s="1" t="s">
        <v>7227</v>
      </c>
      <c r="B4910" t="s">
        <v>9532</v>
      </c>
      <c r="C4910" t="str">
        <f>Tabla4[[#This Row],[NIT]]</f>
        <v>06141003951019</v>
      </c>
      <c r="D4910">
        <f t="shared" si="175"/>
        <v>14</v>
      </c>
      <c r="E4910" t="str">
        <f t="shared" si="176"/>
        <v>NIT</v>
      </c>
    </row>
    <row r="4911" spans="1:5" x14ac:dyDescent="0.25">
      <c r="A4911" s="1" t="s">
        <v>9533</v>
      </c>
      <c r="B4911" t="s">
        <v>9534</v>
      </c>
      <c r="C4911" t="str">
        <f>Tabla4[[#This Row],[NIT]]</f>
        <v>06141811971019</v>
      </c>
      <c r="D4911">
        <f t="shared" si="175"/>
        <v>14</v>
      </c>
      <c r="E4911" t="str">
        <f t="shared" si="176"/>
        <v>NIT</v>
      </c>
    </row>
    <row r="4912" spans="1:5" x14ac:dyDescent="0.25">
      <c r="A4912" s="1" t="s">
        <v>9535</v>
      </c>
      <c r="B4912" t="s">
        <v>9536</v>
      </c>
      <c r="C4912" t="str">
        <f>Tabla4[[#This Row],[NIT]]</f>
        <v>06142904951227</v>
      </c>
      <c r="D4912">
        <f t="shared" si="175"/>
        <v>14</v>
      </c>
      <c r="E4912" t="str">
        <f t="shared" si="176"/>
        <v>NIT</v>
      </c>
    </row>
    <row r="4913" spans="1:5" x14ac:dyDescent="0.25">
      <c r="A4913" s="1" t="s">
        <v>9537</v>
      </c>
      <c r="B4913" t="s">
        <v>9538</v>
      </c>
      <c r="C4913" t="str">
        <f>Tabla4[[#This Row],[NIT]]</f>
        <v>14122502721020</v>
      </c>
      <c r="D4913">
        <f t="shared" si="175"/>
        <v>14</v>
      </c>
      <c r="E4913" t="str">
        <f t="shared" si="176"/>
        <v>NIT</v>
      </c>
    </row>
    <row r="4914" spans="1:5" x14ac:dyDescent="0.25">
      <c r="A4914" s="1" t="s">
        <v>9539</v>
      </c>
      <c r="B4914" t="s">
        <v>9540</v>
      </c>
      <c r="C4914" t="str">
        <f>Tabla4[[#This Row],[NIT]]</f>
        <v>06142612701238</v>
      </c>
      <c r="D4914">
        <f t="shared" si="175"/>
        <v>14</v>
      </c>
      <c r="E4914" t="str">
        <f t="shared" si="176"/>
        <v>NIT</v>
      </c>
    </row>
    <row r="4915" spans="1:5" x14ac:dyDescent="0.25">
      <c r="A4915" s="1" t="s">
        <v>2310</v>
      </c>
      <c r="B4915" t="s">
        <v>9541</v>
      </c>
      <c r="C4915" t="str">
        <f>Tabla4[[#This Row],[NIT]]</f>
        <v>06141307921051</v>
      </c>
      <c r="D4915">
        <f t="shared" si="175"/>
        <v>14</v>
      </c>
      <c r="E4915" t="str">
        <f t="shared" si="176"/>
        <v>NIT</v>
      </c>
    </row>
    <row r="4916" spans="1:5" x14ac:dyDescent="0.25">
      <c r="A4916" s="1" t="s">
        <v>9542</v>
      </c>
      <c r="B4916" t="s">
        <v>9543</v>
      </c>
      <c r="C4916" t="str">
        <f>Tabla4[[#This Row],[NIT]]</f>
        <v>06140411151040</v>
      </c>
      <c r="D4916">
        <f t="shared" si="175"/>
        <v>14</v>
      </c>
      <c r="E4916" t="str">
        <f t="shared" si="176"/>
        <v>NIT</v>
      </c>
    </row>
    <row r="4917" spans="1:5" x14ac:dyDescent="0.25">
      <c r="A4917" s="1" t="s">
        <v>9544</v>
      </c>
      <c r="B4917" t="s">
        <v>9545</v>
      </c>
      <c r="C4917" t="str">
        <f>Tabla4[[#This Row],[NIT]]</f>
        <v>06142904051048</v>
      </c>
      <c r="D4917">
        <f t="shared" si="175"/>
        <v>14</v>
      </c>
      <c r="E4917" t="str">
        <f t="shared" si="176"/>
        <v>NIT</v>
      </c>
    </row>
    <row r="4918" spans="1:5" x14ac:dyDescent="0.25">
      <c r="A4918" s="1" t="s">
        <v>4371</v>
      </c>
      <c r="B4918" t="s">
        <v>9546</v>
      </c>
      <c r="C4918" t="str">
        <f>Tabla4[[#This Row],[NIT]]</f>
        <v>06142401031015</v>
      </c>
      <c r="D4918">
        <f t="shared" si="175"/>
        <v>14</v>
      </c>
      <c r="E4918" t="str">
        <f t="shared" si="176"/>
        <v>NIT</v>
      </c>
    </row>
    <row r="4919" spans="1:5" x14ac:dyDescent="0.25">
      <c r="A4919" s="1" t="s">
        <v>1510</v>
      </c>
      <c r="B4919" t="s">
        <v>9547</v>
      </c>
      <c r="C4919" t="str">
        <f>Tabla4[[#This Row],[NIT]]</f>
        <v>06143009921068</v>
      </c>
      <c r="D4919">
        <f t="shared" si="175"/>
        <v>14</v>
      </c>
      <c r="E4919" t="str">
        <f t="shared" si="176"/>
        <v>NIT</v>
      </c>
    </row>
    <row r="4920" spans="1:5" x14ac:dyDescent="0.25">
      <c r="A4920" s="1" t="s">
        <v>9548</v>
      </c>
      <c r="B4920" t="s">
        <v>9549</v>
      </c>
      <c r="C4920" t="str">
        <f>Tabla4[[#This Row],[NIT]]</f>
        <v>08192509560019</v>
      </c>
      <c r="D4920">
        <f t="shared" si="175"/>
        <v>14</v>
      </c>
      <c r="E4920" t="str">
        <f t="shared" si="176"/>
        <v>NIT</v>
      </c>
    </row>
    <row r="4921" spans="1:5" x14ac:dyDescent="0.25">
      <c r="A4921" s="1" t="s">
        <v>9550</v>
      </c>
      <c r="B4921" t="s">
        <v>9551</v>
      </c>
      <c r="C4921" t="str">
        <f>Tabla4[[#This Row],[NIT]]</f>
        <v>03152106731026</v>
      </c>
      <c r="D4921">
        <f t="shared" si="175"/>
        <v>14</v>
      </c>
      <c r="E4921" t="str">
        <f t="shared" si="176"/>
        <v>NIT</v>
      </c>
    </row>
    <row r="4922" spans="1:5" x14ac:dyDescent="0.25">
      <c r="A4922" s="1" t="s">
        <v>9552</v>
      </c>
      <c r="B4922" t="s">
        <v>9553</v>
      </c>
      <c r="C4922" t="str">
        <f>Tabla4[[#This Row],[NIT]]</f>
        <v>03151510541013</v>
      </c>
      <c r="D4922">
        <f t="shared" si="175"/>
        <v>14</v>
      </c>
      <c r="E4922" t="str">
        <f t="shared" si="176"/>
        <v>NIT</v>
      </c>
    </row>
    <row r="4923" spans="1:5" x14ac:dyDescent="0.25">
      <c r="A4923" s="1" t="s">
        <v>9554</v>
      </c>
      <c r="B4923" t="s">
        <v>9555</v>
      </c>
      <c r="C4923" t="str">
        <f>Tabla4[[#This Row],[NIT]]</f>
        <v>06142707991055</v>
      </c>
      <c r="D4923">
        <f t="shared" si="175"/>
        <v>14</v>
      </c>
      <c r="E4923" t="str">
        <f t="shared" si="176"/>
        <v>NIT</v>
      </c>
    </row>
    <row r="4924" spans="1:5" x14ac:dyDescent="0.25">
      <c r="A4924" s="1" t="s">
        <v>9556</v>
      </c>
      <c r="B4924" t="s">
        <v>9557</v>
      </c>
      <c r="C4924" t="str">
        <f>Tabla4[[#This Row],[NIT]]</f>
        <v>06140403101085</v>
      </c>
      <c r="D4924">
        <f t="shared" si="175"/>
        <v>14</v>
      </c>
      <c r="E4924" t="str">
        <f t="shared" si="176"/>
        <v>NIT</v>
      </c>
    </row>
    <row r="4925" spans="1:5" x14ac:dyDescent="0.25">
      <c r="A4925" s="1" t="s">
        <v>9558</v>
      </c>
      <c r="B4925" t="s">
        <v>9559</v>
      </c>
      <c r="C4925" t="str">
        <f>Tabla4[[#This Row],[NIT]]</f>
        <v>12171508811017</v>
      </c>
      <c r="D4925">
        <f t="shared" si="175"/>
        <v>14</v>
      </c>
      <c r="E4925" t="str">
        <f t="shared" si="176"/>
        <v>NIT</v>
      </c>
    </row>
    <row r="4926" spans="1:5" x14ac:dyDescent="0.25">
      <c r="A4926" s="1" t="s">
        <v>9560</v>
      </c>
      <c r="B4926" t="s">
        <v>9561</v>
      </c>
      <c r="C4926" t="str">
        <f>Tabla4[[#This Row],[NIT]]</f>
        <v>06142907151027</v>
      </c>
      <c r="D4926">
        <f t="shared" si="175"/>
        <v>14</v>
      </c>
      <c r="E4926" t="str">
        <f t="shared" si="176"/>
        <v>NIT</v>
      </c>
    </row>
    <row r="4927" spans="1:5" x14ac:dyDescent="0.25">
      <c r="A4927" s="1" t="s">
        <v>9562</v>
      </c>
      <c r="B4927" t="s">
        <v>9563</v>
      </c>
      <c r="C4927" t="str">
        <f>Tabla4[[#This Row],[NIT]]</f>
        <v>04020305691017</v>
      </c>
      <c r="D4927">
        <f t="shared" si="175"/>
        <v>14</v>
      </c>
      <c r="E4927" t="str">
        <f t="shared" si="176"/>
        <v>NIT</v>
      </c>
    </row>
    <row r="4928" spans="1:5" x14ac:dyDescent="0.25">
      <c r="A4928" s="1" t="s">
        <v>9564</v>
      </c>
      <c r="B4928" t="s">
        <v>9565</v>
      </c>
      <c r="C4928" t="str">
        <f>Tabla4[[#This Row],[NIT]]</f>
        <v>06142501191028</v>
      </c>
      <c r="D4928">
        <f t="shared" si="175"/>
        <v>14</v>
      </c>
      <c r="E4928" t="str">
        <f t="shared" si="176"/>
        <v>NIT</v>
      </c>
    </row>
    <row r="4929" spans="1:5" x14ac:dyDescent="0.25">
      <c r="A4929" s="1" t="s">
        <v>9566</v>
      </c>
      <c r="B4929" t="s">
        <v>9567</v>
      </c>
      <c r="C4929" t="str">
        <f>Tabla4[[#This Row],[NIT]]</f>
        <v>08210107731010</v>
      </c>
      <c r="D4929">
        <f t="shared" si="175"/>
        <v>14</v>
      </c>
      <c r="E4929" t="str">
        <f t="shared" si="176"/>
        <v>NIT</v>
      </c>
    </row>
    <row r="4930" spans="1:5" x14ac:dyDescent="0.25">
      <c r="A4930" s="1" t="s">
        <v>2124</v>
      </c>
      <c r="B4930" t="s">
        <v>9568</v>
      </c>
      <c r="C4930" t="str">
        <f>Tabla4[[#This Row],[NIT]]</f>
        <v>12171805670010</v>
      </c>
      <c r="D4930">
        <f t="shared" si="175"/>
        <v>14</v>
      </c>
      <c r="E4930" t="str">
        <f t="shared" si="176"/>
        <v>NIT</v>
      </c>
    </row>
    <row r="4931" spans="1:5" x14ac:dyDescent="0.25">
      <c r="A4931" s="1" t="s">
        <v>9569</v>
      </c>
      <c r="B4931" t="s">
        <v>9570</v>
      </c>
      <c r="C4931" t="str">
        <f>Tabla4[[#This Row],[NIT]]</f>
        <v>05032703771014</v>
      </c>
      <c r="D4931">
        <f t="shared" si="175"/>
        <v>14</v>
      </c>
      <c r="E4931" t="str">
        <f t="shared" si="176"/>
        <v>NIT</v>
      </c>
    </row>
    <row r="4932" spans="1:5" x14ac:dyDescent="0.25">
      <c r="A4932" s="1" t="s">
        <v>5934</v>
      </c>
      <c r="B4932" t="s">
        <v>9571</v>
      </c>
      <c r="C4932" t="str">
        <f>Tabla4[[#This Row],[NIT]]</f>
        <v>05110101891010</v>
      </c>
      <c r="D4932">
        <f t="shared" si="175"/>
        <v>14</v>
      </c>
      <c r="E4932" t="str">
        <f t="shared" si="176"/>
        <v>NIT</v>
      </c>
    </row>
    <row r="4933" spans="1:5" x14ac:dyDescent="0.25">
      <c r="A4933" s="1" t="s">
        <v>7359</v>
      </c>
      <c r="B4933" t="s">
        <v>9572</v>
      </c>
      <c r="C4933" t="str">
        <f>Tabla4[[#This Row],[NIT]]</f>
        <v>06142401941054</v>
      </c>
      <c r="D4933">
        <f t="shared" si="175"/>
        <v>14</v>
      </c>
      <c r="E4933" t="str">
        <f t="shared" si="176"/>
        <v>NIT</v>
      </c>
    </row>
    <row r="4934" spans="1:5" x14ac:dyDescent="0.25">
      <c r="A4934" s="1" t="s">
        <v>9573</v>
      </c>
      <c r="B4934" t="s">
        <v>9574</v>
      </c>
      <c r="C4934" t="str">
        <f>Tabla4[[#This Row],[NIT]]</f>
        <v>06141110161047</v>
      </c>
      <c r="D4934">
        <f t="shared" si="175"/>
        <v>14</v>
      </c>
      <c r="E4934" t="str">
        <f t="shared" si="176"/>
        <v>NIT</v>
      </c>
    </row>
    <row r="4935" spans="1:5" x14ac:dyDescent="0.25">
      <c r="A4935" s="1" t="s">
        <v>9575</v>
      </c>
      <c r="B4935" t="s">
        <v>9576</v>
      </c>
      <c r="C4935" t="str">
        <f>Tabla4[[#This Row],[NIT]]</f>
        <v>05030907701012</v>
      </c>
      <c r="D4935">
        <f t="shared" si="175"/>
        <v>14</v>
      </c>
      <c r="E4935" t="str">
        <f t="shared" si="176"/>
        <v>NIT</v>
      </c>
    </row>
    <row r="4936" spans="1:5" x14ac:dyDescent="0.25">
      <c r="A4936" s="1" t="s">
        <v>9577</v>
      </c>
      <c r="B4936" t="s">
        <v>9578</v>
      </c>
      <c r="C4936" t="str">
        <f>Tabla4[[#This Row],[NIT]]</f>
        <v>02073003650018</v>
      </c>
      <c r="D4936">
        <f t="shared" si="175"/>
        <v>14</v>
      </c>
      <c r="E4936" t="str">
        <f t="shared" si="176"/>
        <v>NIT</v>
      </c>
    </row>
    <row r="4937" spans="1:5" x14ac:dyDescent="0.25">
      <c r="A4937" s="1" t="s">
        <v>9579</v>
      </c>
      <c r="B4937" t="s">
        <v>9580</v>
      </c>
      <c r="C4937" t="str">
        <f>Tabla4[[#This Row],[NIT]]</f>
        <v>06140103580052</v>
      </c>
      <c r="D4937">
        <f t="shared" si="175"/>
        <v>14</v>
      </c>
      <c r="E4937" t="str">
        <f t="shared" si="176"/>
        <v>NIT</v>
      </c>
    </row>
    <row r="4938" spans="1:5" x14ac:dyDescent="0.25">
      <c r="A4938" s="1" t="s">
        <v>9581</v>
      </c>
      <c r="B4938" t="s">
        <v>9582</v>
      </c>
      <c r="C4938" t="str">
        <f>Tabla4[[#This Row],[NIT]]</f>
        <v>07091702731012</v>
      </c>
      <c r="D4938">
        <f t="shared" si="175"/>
        <v>14</v>
      </c>
      <c r="E4938" t="str">
        <f t="shared" si="176"/>
        <v>NIT</v>
      </c>
    </row>
    <row r="4939" spans="1:5" x14ac:dyDescent="0.25">
      <c r="A4939" s="1" t="s">
        <v>2771</v>
      </c>
      <c r="B4939" t="s">
        <v>9583</v>
      </c>
      <c r="C4939" t="str">
        <f>Tabla4[[#This Row],[NIT]]</f>
        <v>06142504941010</v>
      </c>
      <c r="D4939">
        <f t="shared" si="175"/>
        <v>14</v>
      </c>
      <c r="E4939" t="str">
        <f t="shared" si="176"/>
        <v>NIT</v>
      </c>
    </row>
    <row r="4940" spans="1:5" x14ac:dyDescent="0.25">
      <c r="A4940" s="1" t="s">
        <v>3069</v>
      </c>
      <c r="B4940" t="s">
        <v>9584</v>
      </c>
      <c r="C4940" t="str">
        <f>Tabla4[[#This Row],[NIT]]</f>
        <v>06142008660025</v>
      </c>
      <c r="D4940">
        <f t="shared" si="175"/>
        <v>14</v>
      </c>
      <c r="E4940" t="str">
        <f t="shared" si="176"/>
        <v>NIT</v>
      </c>
    </row>
    <row r="4941" spans="1:5" x14ac:dyDescent="0.25">
      <c r="A4941" s="1" t="s">
        <v>1502</v>
      </c>
      <c r="B4941" t="s">
        <v>9585</v>
      </c>
      <c r="C4941" t="str">
        <f>Tabla4[[#This Row],[NIT]]</f>
        <v>06142505731094</v>
      </c>
      <c r="D4941">
        <f t="shared" si="175"/>
        <v>14</v>
      </c>
      <c r="E4941" t="str">
        <f t="shared" si="176"/>
        <v>NIT</v>
      </c>
    </row>
    <row r="4942" spans="1:5" x14ac:dyDescent="0.25">
      <c r="A4942" s="1" t="s">
        <v>5420</v>
      </c>
      <c r="B4942" t="s">
        <v>9586</v>
      </c>
      <c r="C4942" t="str">
        <f>Tabla4[[#This Row],[NIT]]</f>
        <v>12170309081011</v>
      </c>
      <c r="D4942">
        <f t="shared" si="175"/>
        <v>14</v>
      </c>
      <c r="E4942" t="str">
        <f t="shared" si="176"/>
        <v>NIT</v>
      </c>
    </row>
    <row r="4943" spans="1:5" x14ac:dyDescent="0.25">
      <c r="A4943" s="1" t="s">
        <v>2664</v>
      </c>
      <c r="B4943" t="s">
        <v>9587</v>
      </c>
      <c r="C4943" t="str">
        <f>Tabla4[[#This Row],[NIT]]</f>
        <v>06140611710010</v>
      </c>
      <c r="D4943">
        <f t="shared" si="175"/>
        <v>14</v>
      </c>
      <c r="E4943" t="str">
        <f t="shared" si="176"/>
        <v>NIT</v>
      </c>
    </row>
    <row r="4944" spans="1:5" x14ac:dyDescent="0.25">
      <c r="A4944" s="1" t="s">
        <v>9588</v>
      </c>
      <c r="B4944" t="s">
        <v>9589</v>
      </c>
      <c r="C4944" t="str">
        <f>Tabla4[[#This Row],[NIT]]</f>
        <v>06173003001010</v>
      </c>
      <c r="D4944">
        <f t="shared" si="175"/>
        <v>14</v>
      </c>
      <c r="E4944" t="str">
        <f t="shared" si="176"/>
        <v>NIT</v>
      </c>
    </row>
    <row r="4945" spans="1:5" x14ac:dyDescent="0.25">
      <c r="A4945" s="95" t="s">
        <v>4808</v>
      </c>
      <c r="B4945" t="s">
        <v>6398</v>
      </c>
      <c r="C4945" t="str">
        <f>Tabla4[[#This Row],[NIT]]</f>
        <v>06170103310012</v>
      </c>
      <c r="D4945">
        <f t="shared" si="175"/>
        <v>14</v>
      </c>
      <c r="E4945" t="str">
        <f t="shared" si="176"/>
        <v>NIT</v>
      </c>
    </row>
    <row r="4946" spans="1:5" x14ac:dyDescent="0.25">
      <c r="A4946" s="1" t="s">
        <v>3581</v>
      </c>
      <c r="B4946" t="s">
        <v>9590</v>
      </c>
      <c r="C4946" t="str">
        <f>Tabla4[[#This Row],[NIT]]</f>
        <v>06140806450012</v>
      </c>
      <c r="D4946">
        <f t="shared" si="175"/>
        <v>14</v>
      </c>
      <c r="E4946" t="str">
        <f t="shared" si="176"/>
        <v>NIT</v>
      </c>
    </row>
    <row r="4947" spans="1:5" x14ac:dyDescent="0.25">
      <c r="A4947" s="1" t="s">
        <v>9591</v>
      </c>
      <c r="B4947" t="s">
        <v>9592</v>
      </c>
      <c r="C4947" t="str">
        <f>Tabla4[[#This Row],[NIT]]</f>
        <v>06140703001112</v>
      </c>
      <c r="D4947">
        <f t="shared" si="175"/>
        <v>14</v>
      </c>
      <c r="E4947" t="str">
        <f t="shared" si="176"/>
        <v>NIT</v>
      </c>
    </row>
    <row r="4948" spans="1:5" x14ac:dyDescent="0.25">
      <c r="A4948" s="1" t="s">
        <v>9593</v>
      </c>
      <c r="B4948" t="s">
        <v>9594</v>
      </c>
      <c r="C4948" t="str">
        <f>Tabla4[[#This Row],[NIT]]</f>
        <v>06142203891254</v>
      </c>
      <c r="D4948">
        <f t="shared" si="175"/>
        <v>14</v>
      </c>
      <c r="E4948" t="str">
        <f t="shared" si="176"/>
        <v>NIT</v>
      </c>
    </row>
    <row r="4949" spans="1:5" x14ac:dyDescent="0.25">
      <c r="A4949" s="1" t="s">
        <v>9595</v>
      </c>
      <c r="B4949" t="s">
        <v>9596</v>
      </c>
      <c r="C4949" t="str">
        <f>Tabla4[[#This Row],[NIT]]</f>
        <v>06140801181021</v>
      </c>
      <c r="D4949">
        <f t="shared" si="175"/>
        <v>14</v>
      </c>
      <c r="E4949" t="str">
        <f t="shared" si="176"/>
        <v>NIT</v>
      </c>
    </row>
    <row r="4950" spans="1:5" x14ac:dyDescent="0.25">
      <c r="A4950" s="1" t="s">
        <v>9597</v>
      </c>
      <c r="B4950" t="s">
        <v>9598</v>
      </c>
      <c r="C4950" t="str">
        <f>Tabla4[[#This Row],[NIT]]</f>
        <v>06140103161060</v>
      </c>
      <c r="D4950">
        <f t="shared" si="175"/>
        <v>14</v>
      </c>
      <c r="E4950" t="str">
        <f t="shared" si="176"/>
        <v>NIT</v>
      </c>
    </row>
    <row r="4951" spans="1:5" x14ac:dyDescent="0.25">
      <c r="A4951" s="1" t="s">
        <v>4751</v>
      </c>
      <c r="B4951" t="s">
        <v>9599</v>
      </c>
      <c r="C4951" t="str">
        <f>Tabla4[[#This Row],[NIT]]</f>
        <v>06141004961026</v>
      </c>
      <c r="D4951">
        <f t="shared" si="175"/>
        <v>14</v>
      </c>
      <c r="E4951" t="str">
        <f t="shared" si="176"/>
        <v>NIT</v>
      </c>
    </row>
    <row r="4952" spans="1:5" x14ac:dyDescent="0.25">
      <c r="A4952" s="1" t="s">
        <v>9600</v>
      </c>
      <c r="B4952" t="s">
        <v>9601</v>
      </c>
      <c r="C4952" t="str">
        <f>Tabla4[[#This Row],[NIT]]</f>
        <v>10010105811024</v>
      </c>
      <c r="D4952">
        <f t="shared" si="175"/>
        <v>14</v>
      </c>
      <c r="E4952" t="str">
        <f t="shared" si="176"/>
        <v>NIT</v>
      </c>
    </row>
    <row r="4953" spans="1:5" x14ac:dyDescent="0.25">
      <c r="A4953" s="1" t="s">
        <v>1517</v>
      </c>
      <c r="B4953" t="s">
        <v>9602</v>
      </c>
      <c r="C4953" t="str">
        <f>Tabla4[[#This Row],[NIT]]</f>
        <v>11181602731029</v>
      </c>
      <c r="D4953">
        <f t="shared" si="175"/>
        <v>14</v>
      </c>
      <c r="E4953" t="str">
        <f t="shared" si="176"/>
        <v>NIT</v>
      </c>
    </row>
    <row r="4954" spans="1:5" x14ac:dyDescent="0.25">
      <c r="A4954" s="1" t="s">
        <v>9603</v>
      </c>
      <c r="B4954" t="s">
        <v>9604</v>
      </c>
      <c r="C4954" t="str">
        <f>Tabla4[[#This Row],[NIT]]</f>
        <v>06140706750010</v>
      </c>
      <c r="D4954">
        <f t="shared" si="175"/>
        <v>14</v>
      </c>
      <c r="E4954" t="str">
        <f t="shared" si="176"/>
        <v>NIT</v>
      </c>
    </row>
    <row r="4955" spans="1:5" x14ac:dyDescent="0.25">
      <c r="A4955" s="1" t="s">
        <v>9605</v>
      </c>
      <c r="B4955" t="s">
        <v>9606</v>
      </c>
      <c r="C4955" t="str">
        <f>Tabla4[[#This Row],[NIT]]</f>
        <v>06142708121046</v>
      </c>
      <c r="D4955">
        <f t="shared" si="175"/>
        <v>14</v>
      </c>
      <c r="E4955" t="str">
        <f t="shared" si="176"/>
        <v>NIT</v>
      </c>
    </row>
    <row r="4956" spans="1:5" x14ac:dyDescent="0.25">
      <c r="A4956" s="95" t="s">
        <v>8149</v>
      </c>
      <c r="B4956" t="s">
        <v>9607</v>
      </c>
      <c r="C4956" t="str">
        <f>Tabla4[[#This Row],[NIT]]</f>
        <v>06140507121070</v>
      </c>
      <c r="D4956">
        <f t="shared" si="175"/>
        <v>14</v>
      </c>
      <c r="E4956" t="str">
        <f t="shared" si="176"/>
        <v>NIT</v>
      </c>
    </row>
    <row r="4957" spans="1:5" x14ac:dyDescent="0.25">
      <c r="A4957" s="1" t="s">
        <v>9608</v>
      </c>
      <c r="B4957" t="s">
        <v>9609</v>
      </c>
      <c r="C4957" t="str">
        <f>Tabla4[[#This Row],[NIT]]</f>
        <v>94833101781011</v>
      </c>
      <c r="D4957">
        <f t="shared" si="175"/>
        <v>14</v>
      </c>
      <c r="E4957" t="str">
        <f t="shared" si="176"/>
        <v>NIT</v>
      </c>
    </row>
    <row r="4958" spans="1:5" x14ac:dyDescent="0.25">
      <c r="A4958" s="1" t="s">
        <v>9610</v>
      </c>
      <c r="B4958" t="s">
        <v>9611</v>
      </c>
      <c r="C4958" t="str">
        <f>Tabla4[[#This Row],[NIT]]</f>
        <v>07101003681021</v>
      </c>
      <c r="D4958">
        <f t="shared" si="175"/>
        <v>14</v>
      </c>
      <c r="E4958" t="str">
        <f t="shared" si="176"/>
        <v>NIT</v>
      </c>
    </row>
    <row r="4959" spans="1:5" x14ac:dyDescent="0.25">
      <c r="A4959" s="1" t="s">
        <v>9612</v>
      </c>
      <c r="B4959" t="s">
        <v>9613</v>
      </c>
      <c r="C4959" t="str">
        <f>Tabla4[[#This Row],[NIT]]</f>
        <v>08170307771014</v>
      </c>
      <c r="D4959">
        <f t="shared" si="175"/>
        <v>14</v>
      </c>
      <c r="E4959" t="str">
        <f t="shared" si="176"/>
        <v>NIT</v>
      </c>
    </row>
    <row r="4960" spans="1:5" x14ac:dyDescent="0.25">
      <c r="A4960" s="1" t="s">
        <v>9614</v>
      </c>
      <c r="B4960" t="s">
        <v>9615</v>
      </c>
      <c r="C4960" t="str">
        <f>Tabla4[[#This Row],[NIT]]</f>
        <v>06141212921011</v>
      </c>
      <c r="D4960">
        <f t="shared" si="175"/>
        <v>14</v>
      </c>
      <c r="E4960" t="str">
        <f t="shared" si="176"/>
        <v>NIT</v>
      </c>
    </row>
    <row r="4961" spans="1:5" x14ac:dyDescent="0.25">
      <c r="A4961" s="1" t="s">
        <v>4375</v>
      </c>
      <c r="B4961" t="s">
        <v>9616</v>
      </c>
      <c r="C4961" t="str">
        <f>Tabla4[[#This Row],[NIT]]</f>
        <v>06140305931029</v>
      </c>
      <c r="D4961">
        <f t="shared" si="175"/>
        <v>14</v>
      </c>
      <c r="E4961" t="str">
        <f t="shared" si="176"/>
        <v>NIT</v>
      </c>
    </row>
    <row r="4962" spans="1:5" x14ac:dyDescent="0.25">
      <c r="A4962" s="1" t="s">
        <v>3026</v>
      </c>
      <c r="B4962" t="s">
        <v>9617</v>
      </c>
      <c r="C4962" t="str">
        <f>Tabla4[[#This Row],[NIT]]</f>
        <v>06141004121079</v>
      </c>
      <c r="D4962">
        <f t="shared" si="175"/>
        <v>14</v>
      </c>
      <c r="E4962" t="str">
        <f t="shared" si="176"/>
        <v>NIT</v>
      </c>
    </row>
    <row r="4963" spans="1:5" x14ac:dyDescent="0.25">
      <c r="A4963" s="95" t="s">
        <v>9618</v>
      </c>
      <c r="B4963" t="s">
        <v>9619</v>
      </c>
      <c r="C4963" t="str">
        <f>Tabla4[[#This Row],[NIT]]</f>
        <v>04052407610012</v>
      </c>
      <c r="D4963">
        <f t="shared" si="175"/>
        <v>14</v>
      </c>
      <c r="E4963" t="str">
        <f t="shared" si="176"/>
        <v>NIT</v>
      </c>
    </row>
    <row r="4964" spans="1:5" x14ac:dyDescent="0.25">
      <c r="A4964" s="1" t="s">
        <v>9620</v>
      </c>
      <c r="B4964" t="s">
        <v>9621</v>
      </c>
      <c r="C4964" t="str">
        <f>Tabla4[[#This Row],[NIT]]</f>
        <v>05111202881011</v>
      </c>
      <c r="D4964">
        <f t="shared" si="175"/>
        <v>14</v>
      </c>
      <c r="E4964" t="str">
        <f t="shared" si="176"/>
        <v>NIT</v>
      </c>
    </row>
    <row r="4965" spans="1:5" x14ac:dyDescent="0.25">
      <c r="A4965" s="1" t="s">
        <v>9622</v>
      </c>
      <c r="B4965" t="s">
        <v>9623</v>
      </c>
      <c r="C4965" t="str">
        <f>Tabla4[[#This Row],[NIT]]</f>
        <v>06143006961425</v>
      </c>
      <c r="D4965">
        <f t="shared" si="175"/>
        <v>14</v>
      </c>
      <c r="E4965" t="str">
        <f t="shared" si="176"/>
        <v>NIT</v>
      </c>
    </row>
    <row r="4966" spans="1:5" x14ac:dyDescent="0.25">
      <c r="A4966" s="1" t="s">
        <v>7812</v>
      </c>
      <c r="B4966" t="s">
        <v>9624</v>
      </c>
      <c r="C4966" t="str">
        <f>Tabla4[[#This Row],[NIT]]</f>
        <v>06141208141028</v>
      </c>
      <c r="D4966">
        <f t="shared" si="175"/>
        <v>14</v>
      </c>
      <c r="E4966" t="str">
        <f t="shared" si="176"/>
        <v>NIT</v>
      </c>
    </row>
    <row r="4967" spans="1:5" x14ac:dyDescent="0.25">
      <c r="A4967" s="95" t="s">
        <v>5071</v>
      </c>
      <c r="B4967" t="s">
        <v>9625</v>
      </c>
      <c r="C4967" t="str">
        <f>Tabla4[[#This Row],[NIT]]</f>
        <v>06141111931016</v>
      </c>
      <c r="D4967">
        <f t="shared" si="175"/>
        <v>14</v>
      </c>
      <c r="E4967" t="str">
        <f t="shared" si="176"/>
        <v>NIT</v>
      </c>
    </row>
    <row r="4968" spans="1:5" x14ac:dyDescent="0.25">
      <c r="A4968" s="95" t="s">
        <v>7700</v>
      </c>
      <c r="B4968" t="s">
        <v>9626</v>
      </c>
      <c r="C4968" t="str">
        <f>Tabla4[[#This Row],[NIT]]</f>
        <v>06141505091030</v>
      </c>
      <c r="D4968">
        <f t="shared" si="175"/>
        <v>14</v>
      </c>
      <c r="E4968" t="str">
        <f t="shared" si="176"/>
        <v>NIT</v>
      </c>
    </row>
    <row r="4969" spans="1:5" x14ac:dyDescent="0.25">
      <c r="A4969" s="95" t="s">
        <v>9627</v>
      </c>
      <c r="B4969" t="s">
        <v>9628</v>
      </c>
      <c r="C4969" t="str">
        <f>Tabla4[[#This Row],[NIT]]</f>
        <v>01062306811028</v>
      </c>
      <c r="D4969">
        <f t="shared" si="175"/>
        <v>14</v>
      </c>
      <c r="E4969" t="str">
        <f t="shared" si="176"/>
        <v>NIT</v>
      </c>
    </row>
    <row r="4970" spans="1:5" x14ac:dyDescent="0.25">
      <c r="A4970" s="95" t="s">
        <v>9629</v>
      </c>
      <c r="B4970" t="s">
        <v>9630</v>
      </c>
      <c r="C4970" t="str">
        <f>Tabla4[[#This Row],[NIT]]</f>
        <v>03010901761015</v>
      </c>
      <c r="D4970">
        <f t="shared" si="175"/>
        <v>14</v>
      </c>
      <c r="E4970" t="str">
        <f t="shared" si="176"/>
        <v>NIT</v>
      </c>
    </row>
    <row r="4971" spans="1:5" x14ac:dyDescent="0.25">
      <c r="A4971" s="95" t="s">
        <v>9631</v>
      </c>
      <c r="B4971" t="s">
        <v>9632</v>
      </c>
      <c r="C4971" t="str">
        <f>Tabla4[[#This Row],[NIT]]</f>
        <v>06142003971032</v>
      </c>
      <c r="D4971">
        <f t="shared" si="175"/>
        <v>14</v>
      </c>
      <c r="E4971" t="str">
        <f t="shared" si="176"/>
        <v>NIT</v>
      </c>
    </row>
    <row r="4972" spans="1:5" x14ac:dyDescent="0.25">
      <c r="A4972" s="1" t="s">
        <v>9633</v>
      </c>
      <c r="B4972" t="s">
        <v>9634</v>
      </c>
      <c r="C4972" t="str">
        <f>Tabla4[[#This Row],[NIT]]</f>
        <v>06140206001036</v>
      </c>
      <c r="D4972">
        <f t="shared" ref="D4972:D5035" si="177">LEN(C4972)</f>
        <v>14</v>
      </c>
      <c r="E4972" t="str">
        <f t="shared" si="176"/>
        <v>NIT</v>
      </c>
    </row>
    <row r="4973" spans="1:5" x14ac:dyDescent="0.25">
      <c r="A4973" s="1" t="s">
        <v>9635</v>
      </c>
      <c r="B4973" t="s">
        <v>9636</v>
      </c>
      <c r="C4973" t="str">
        <f>Tabla4[[#This Row],[NIT]]</f>
        <v>06140803061031</v>
      </c>
      <c r="D4973">
        <f t="shared" si="177"/>
        <v>14</v>
      </c>
      <c r="E4973" t="str">
        <f t="shared" ref="E4973:E5036" si="178">IF(D4973=14,"NIT",IF(D4973=9,"DUI"," "))</f>
        <v>NIT</v>
      </c>
    </row>
    <row r="4974" spans="1:5" x14ac:dyDescent="0.25">
      <c r="A4974" s="1" t="s">
        <v>9637</v>
      </c>
      <c r="B4974" t="s">
        <v>9638</v>
      </c>
      <c r="C4974" t="str">
        <f>Tabla4[[#This Row],[NIT]]</f>
        <v>06142908661118</v>
      </c>
      <c r="D4974">
        <f t="shared" si="177"/>
        <v>14</v>
      </c>
      <c r="E4974" t="str">
        <f t="shared" si="178"/>
        <v>NIT</v>
      </c>
    </row>
    <row r="4975" spans="1:5" x14ac:dyDescent="0.25">
      <c r="A4975" s="1" t="s">
        <v>240</v>
      </c>
      <c r="B4975" t="s">
        <v>9639</v>
      </c>
      <c r="C4975" t="str">
        <f>Tabla4[[#This Row],[NIT]]</f>
        <v>12171207011015</v>
      </c>
      <c r="D4975">
        <f t="shared" si="177"/>
        <v>14</v>
      </c>
      <c r="E4975" t="str">
        <f t="shared" si="178"/>
        <v>NIT</v>
      </c>
    </row>
    <row r="4976" spans="1:5" x14ac:dyDescent="0.25">
      <c r="A4976" s="1" t="s">
        <v>2174</v>
      </c>
      <c r="B4976" t="s">
        <v>9640</v>
      </c>
      <c r="C4976" t="str">
        <f>Tabla4[[#This Row],[NIT]]</f>
        <v>06141812981018</v>
      </c>
      <c r="D4976">
        <f t="shared" si="177"/>
        <v>14</v>
      </c>
      <c r="E4976" t="str">
        <f t="shared" si="178"/>
        <v>NIT</v>
      </c>
    </row>
    <row r="4977" spans="1:5" x14ac:dyDescent="0.25">
      <c r="A4977" s="1" t="s">
        <v>333</v>
      </c>
      <c r="B4977" t="s">
        <v>9641</v>
      </c>
      <c r="C4977" t="str">
        <f>Tabla4[[#This Row],[NIT]]</f>
        <v>06140607941015</v>
      </c>
      <c r="D4977">
        <f t="shared" si="177"/>
        <v>14</v>
      </c>
      <c r="E4977" t="str">
        <f t="shared" si="178"/>
        <v>NIT</v>
      </c>
    </row>
    <row r="4978" spans="1:5" x14ac:dyDescent="0.25">
      <c r="A4978" s="1" t="s">
        <v>9642</v>
      </c>
      <c r="B4978" t="s">
        <v>9643</v>
      </c>
      <c r="C4978" t="str">
        <f>Tabla4[[#This Row],[NIT]]</f>
        <v>06142710610105</v>
      </c>
      <c r="D4978">
        <f t="shared" si="177"/>
        <v>14</v>
      </c>
      <c r="E4978" t="str">
        <f t="shared" si="178"/>
        <v>NIT</v>
      </c>
    </row>
    <row r="4979" spans="1:5" x14ac:dyDescent="0.25">
      <c r="A4979" s="1" t="s">
        <v>9644</v>
      </c>
      <c r="B4979" t="s">
        <v>9645</v>
      </c>
      <c r="C4979" t="str">
        <f>Tabla4[[#This Row],[NIT]]</f>
        <v>06140607191024</v>
      </c>
      <c r="D4979">
        <f t="shared" si="177"/>
        <v>14</v>
      </c>
      <c r="E4979" t="str">
        <f t="shared" si="178"/>
        <v>NIT</v>
      </c>
    </row>
    <row r="4980" spans="1:5" x14ac:dyDescent="0.25">
      <c r="A4980" s="1" t="s">
        <v>9646</v>
      </c>
      <c r="B4980" t="s">
        <v>9647</v>
      </c>
      <c r="C4980" t="str">
        <f>Tabla4[[#This Row],[NIT]]</f>
        <v>05031906450017</v>
      </c>
      <c r="D4980">
        <f t="shared" si="177"/>
        <v>14</v>
      </c>
      <c r="E4980" t="str">
        <f t="shared" si="178"/>
        <v>NIT</v>
      </c>
    </row>
    <row r="4981" spans="1:5" x14ac:dyDescent="0.25">
      <c r="A4981" s="1" t="s">
        <v>3918</v>
      </c>
      <c r="B4981" t="s">
        <v>9648</v>
      </c>
      <c r="C4981" t="str">
        <f>Tabla4[[#This Row],[NIT]]</f>
        <v>06141204051040</v>
      </c>
      <c r="D4981">
        <f t="shared" si="177"/>
        <v>14</v>
      </c>
      <c r="E4981" t="str">
        <f t="shared" si="178"/>
        <v>NIT</v>
      </c>
    </row>
    <row r="4982" spans="1:5" x14ac:dyDescent="0.25">
      <c r="A4982" s="1" t="s">
        <v>5779</v>
      </c>
      <c r="B4982" t="s">
        <v>9649</v>
      </c>
      <c r="C4982" t="str">
        <f>Tabla4[[#This Row],[NIT]]</f>
        <v>06141107971011</v>
      </c>
      <c r="D4982">
        <f t="shared" si="177"/>
        <v>14</v>
      </c>
      <c r="E4982" t="str">
        <f t="shared" si="178"/>
        <v>NIT</v>
      </c>
    </row>
    <row r="4983" spans="1:5" x14ac:dyDescent="0.25">
      <c r="A4983" s="1" t="s">
        <v>9650</v>
      </c>
      <c r="B4983" t="s">
        <v>9651</v>
      </c>
      <c r="C4983" t="str">
        <f>Tabla4[[#This Row],[NIT]]</f>
        <v>05031610151010</v>
      </c>
      <c r="D4983">
        <f t="shared" si="177"/>
        <v>14</v>
      </c>
      <c r="E4983" t="str">
        <f t="shared" si="178"/>
        <v>NIT</v>
      </c>
    </row>
    <row r="4984" spans="1:5" x14ac:dyDescent="0.25">
      <c r="A4984" s="1" t="s">
        <v>8438</v>
      </c>
      <c r="B4984" t="s">
        <v>9652</v>
      </c>
      <c r="C4984" t="str">
        <f>Tabla4[[#This Row],[NIT]]</f>
        <v>06140806951020</v>
      </c>
      <c r="D4984">
        <f t="shared" si="177"/>
        <v>14</v>
      </c>
      <c r="E4984" t="str">
        <f t="shared" si="178"/>
        <v>NIT</v>
      </c>
    </row>
    <row r="4985" spans="1:5" x14ac:dyDescent="0.25">
      <c r="A4985" s="1" t="s">
        <v>9653</v>
      </c>
      <c r="B4985" t="s">
        <v>9654</v>
      </c>
      <c r="C4985" t="str">
        <f>Tabla4[[#This Row],[NIT]]</f>
        <v>06171801721029</v>
      </c>
      <c r="D4985">
        <f t="shared" si="177"/>
        <v>14</v>
      </c>
      <c r="E4985" t="str">
        <f t="shared" si="178"/>
        <v>NIT</v>
      </c>
    </row>
    <row r="4986" spans="1:5" x14ac:dyDescent="0.25">
      <c r="A4986" s="1" t="s">
        <v>9655</v>
      </c>
      <c r="B4986" t="s">
        <v>9656</v>
      </c>
      <c r="C4986" t="str">
        <f>Tabla4[[#This Row],[NIT]]</f>
        <v>09091004741011</v>
      </c>
      <c r="D4986">
        <f t="shared" si="177"/>
        <v>14</v>
      </c>
      <c r="E4986" t="str">
        <f t="shared" si="178"/>
        <v>NIT</v>
      </c>
    </row>
    <row r="4987" spans="1:5" x14ac:dyDescent="0.25">
      <c r="A4987" s="1" t="s">
        <v>9657</v>
      </c>
      <c r="B4987" t="s">
        <v>9658</v>
      </c>
      <c r="C4987" t="str">
        <f>Tabla4[[#This Row],[NIT]]</f>
        <v>09082807751017</v>
      </c>
      <c r="D4987">
        <f t="shared" si="177"/>
        <v>14</v>
      </c>
      <c r="E4987" t="str">
        <f t="shared" si="178"/>
        <v>NIT</v>
      </c>
    </row>
    <row r="4988" spans="1:5" x14ac:dyDescent="0.25">
      <c r="A4988" s="1" t="s">
        <v>8337</v>
      </c>
      <c r="B4988" t="s">
        <v>9659</v>
      </c>
      <c r="C4988" t="str">
        <f>Tabla4[[#This Row],[NIT]]</f>
        <v>06143012981020</v>
      </c>
      <c r="D4988">
        <f t="shared" si="177"/>
        <v>14</v>
      </c>
      <c r="E4988" t="str">
        <f t="shared" si="178"/>
        <v>NIT</v>
      </c>
    </row>
    <row r="4989" spans="1:5" x14ac:dyDescent="0.25">
      <c r="A4989" s="1" t="s">
        <v>9660</v>
      </c>
      <c r="B4989" t="s">
        <v>9661</v>
      </c>
      <c r="C4989" t="str">
        <f>Tabla4[[#This Row],[NIT]]</f>
        <v>04292409751011</v>
      </c>
      <c r="D4989">
        <f t="shared" si="177"/>
        <v>14</v>
      </c>
      <c r="E4989" t="str">
        <f t="shared" si="178"/>
        <v>NIT</v>
      </c>
    </row>
    <row r="4990" spans="1:5" x14ac:dyDescent="0.25">
      <c r="A4990" s="1" t="s">
        <v>9662</v>
      </c>
      <c r="B4990" t="s">
        <v>9663</v>
      </c>
      <c r="C4990" t="str">
        <f>Tabla4[[#This Row],[NIT]]</f>
        <v>06140611181076</v>
      </c>
      <c r="D4990">
        <f t="shared" si="177"/>
        <v>14</v>
      </c>
      <c r="E4990" t="str">
        <f t="shared" si="178"/>
        <v>NIT</v>
      </c>
    </row>
    <row r="4991" spans="1:5" x14ac:dyDescent="0.25">
      <c r="A4991" s="1" t="s">
        <v>9664</v>
      </c>
      <c r="B4991" t="s">
        <v>9665</v>
      </c>
      <c r="C4991" t="str">
        <f>Tabla4[[#This Row],[NIT]]</f>
        <v>11083110731013</v>
      </c>
      <c r="D4991">
        <f t="shared" si="177"/>
        <v>14</v>
      </c>
      <c r="E4991" t="str">
        <f t="shared" si="178"/>
        <v>NIT</v>
      </c>
    </row>
    <row r="4992" spans="1:5" x14ac:dyDescent="0.25">
      <c r="A4992" s="1" t="s">
        <v>9666</v>
      </c>
      <c r="B4992" t="s">
        <v>9667</v>
      </c>
      <c r="C4992" t="str">
        <f>Tabla4[[#This Row],[NIT]]</f>
        <v>06140801871168</v>
      </c>
      <c r="D4992">
        <f t="shared" si="177"/>
        <v>14</v>
      </c>
      <c r="E4992" t="str">
        <f t="shared" si="178"/>
        <v>NIT</v>
      </c>
    </row>
    <row r="4993" spans="1:5" x14ac:dyDescent="0.25">
      <c r="A4993" s="1" t="s">
        <v>1715</v>
      </c>
      <c r="B4993" t="s">
        <v>9668</v>
      </c>
      <c r="C4993" t="str">
        <f>Tabla4[[#This Row],[NIT]]</f>
        <v>06142803730056</v>
      </c>
      <c r="D4993">
        <f t="shared" si="177"/>
        <v>14</v>
      </c>
      <c r="E4993" t="str">
        <f t="shared" si="178"/>
        <v>NIT</v>
      </c>
    </row>
    <row r="4994" spans="1:5" x14ac:dyDescent="0.25">
      <c r="A4994" s="1" t="s">
        <v>4277</v>
      </c>
      <c r="B4994" t="s">
        <v>9669</v>
      </c>
      <c r="C4994" t="str">
        <f>Tabla4[[#This Row],[NIT]]</f>
        <v>06141203981028</v>
      </c>
      <c r="D4994">
        <f t="shared" si="177"/>
        <v>14</v>
      </c>
      <c r="E4994" t="str">
        <f t="shared" si="178"/>
        <v>NIT</v>
      </c>
    </row>
    <row r="4995" spans="1:5" x14ac:dyDescent="0.25">
      <c r="A4995" s="1" t="s">
        <v>5179</v>
      </c>
      <c r="B4995" t="s">
        <v>9670</v>
      </c>
      <c r="C4995" t="str">
        <f>Tabla4[[#This Row],[NIT]]</f>
        <v>06142601961025</v>
      </c>
      <c r="D4995">
        <f t="shared" si="177"/>
        <v>14</v>
      </c>
      <c r="E4995" t="str">
        <f t="shared" si="178"/>
        <v>NIT</v>
      </c>
    </row>
    <row r="4996" spans="1:5" x14ac:dyDescent="0.25">
      <c r="A4996" s="1" t="s">
        <v>9671</v>
      </c>
      <c r="B4996" t="s">
        <v>9672</v>
      </c>
      <c r="C4996" t="str">
        <f>Tabla4[[#This Row],[NIT]]</f>
        <v>05112507891021</v>
      </c>
      <c r="D4996">
        <f t="shared" si="177"/>
        <v>14</v>
      </c>
      <c r="E4996" t="str">
        <f t="shared" si="178"/>
        <v>NIT</v>
      </c>
    </row>
    <row r="4997" spans="1:5" x14ac:dyDescent="0.25">
      <c r="A4997" s="1" t="s">
        <v>9673</v>
      </c>
      <c r="B4997" t="s">
        <v>9674</v>
      </c>
      <c r="C4997" t="str">
        <f>Tabla4[[#This Row],[NIT]]</f>
        <v>06141211131017</v>
      </c>
      <c r="D4997">
        <f t="shared" si="177"/>
        <v>14</v>
      </c>
      <c r="E4997" t="str">
        <f t="shared" si="178"/>
        <v>NIT</v>
      </c>
    </row>
    <row r="4998" spans="1:5" x14ac:dyDescent="0.25">
      <c r="A4998" s="1" t="s">
        <v>9675</v>
      </c>
      <c r="B4998" t="s">
        <v>9676</v>
      </c>
      <c r="C4998" t="str">
        <f>Tabla4[[#This Row],[NIT]]</f>
        <v>06141804851075</v>
      </c>
      <c r="D4998">
        <f t="shared" si="177"/>
        <v>14</v>
      </c>
      <c r="E4998" t="str">
        <f t="shared" si="178"/>
        <v>NIT</v>
      </c>
    </row>
    <row r="4999" spans="1:5" x14ac:dyDescent="0.25">
      <c r="A4999" s="1" t="s">
        <v>9677</v>
      </c>
      <c r="B4999" t="s">
        <v>9678</v>
      </c>
      <c r="C4999" t="str">
        <f>Tabla4[[#This Row],[NIT]]</f>
        <v>06141801101040</v>
      </c>
      <c r="D4999">
        <f t="shared" si="177"/>
        <v>14</v>
      </c>
      <c r="E4999" t="str">
        <f t="shared" si="178"/>
        <v>NIT</v>
      </c>
    </row>
    <row r="5000" spans="1:5" x14ac:dyDescent="0.25">
      <c r="A5000" s="1" t="s">
        <v>9679</v>
      </c>
      <c r="B5000" t="s">
        <v>9680</v>
      </c>
      <c r="C5000" t="str">
        <f>Tabla4[[#This Row],[NIT]]</f>
        <v>11012111771014</v>
      </c>
      <c r="D5000">
        <f t="shared" si="177"/>
        <v>14</v>
      </c>
      <c r="E5000" t="str">
        <f t="shared" si="178"/>
        <v>NIT</v>
      </c>
    </row>
    <row r="5001" spans="1:5" x14ac:dyDescent="0.25">
      <c r="A5001" s="1" t="s">
        <v>9681</v>
      </c>
      <c r="B5001" t="s">
        <v>9682</v>
      </c>
      <c r="C5001" t="str">
        <f>Tabla4[[#This Row],[NIT]]</f>
        <v>08110901590016</v>
      </c>
      <c r="D5001">
        <f t="shared" si="177"/>
        <v>14</v>
      </c>
      <c r="E5001" t="str">
        <f t="shared" si="178"/>
        <v>NIT</v>
      </c>
    </row>
    <row r="5002" spans="1:5" x14ac:dyDescent="0.25">
      <c r="A5002" s="1" t="s">
        <v>2489</v>
      </c>
      <c r="B5002" t="s">
        <v>9683</v>
      </c>
      <c r="C5002" t="str">
        <f>Tabla4[[#This Row],[NIT]]</f>
        <v>06141008051067</v>
      </c>
      <c r="D5002">
        <f t="shared" si="177"/>
        <v>14</v>
      </c>
      <c r="E5002" t="str">
        <f t="shared" si="178"/>
        <v>NIT</v>
      </c>
    </row>
    <row r="5003" spans="1:5" x14ac:dyDescent="0.25">
      <c r="A5003" s="1" t="s">
        <v>9684</v>
      </c>
      <c r="B5003" t="s">
        <v>9685</v>
      </c>
      <c r="C5003" t="str">
        <f>Tabla4[[#This Row],[NIT]]</f>
        <v>06141711941104</v>
      </c>
      <c r="D5003">
        <f t="shared" si="177"/>
        <v>14</v>
      </c>
      <c r="E5003" t="str">
        <f t="shared" si="178"/>
        <v>NIT</v>
      </c>
    </row>
    <row r="5004" spans="1:5" x14ac:dyDescent="0.25">
      <c r="A5004" s="1" t="s">
        <v>7351</v>
      </c>
      <c r="B5004" t="s">
        <v>9686</v>
      </c>
      <c r="C5004" t="str">
        <f>Tabla4[[#This Row],[NIT]]</f>
        <v>06141903931021</v>
      </c>
      <c r="D5004">
        <f t="shared" si="177"/>
        <v>14</v>
      </c>
      <c r="E5004" t="str">
        <f t="shared" si="178"/>
        <v>NIT</v>
      </c>
    </row>
    <row r="5005" spans="1:5" x14ac:dyDescent="0.25">
      <c r="A5005" s="1" t="s">
        <v>9687</v>
      </c>
      <c r="B5005" t="s">
        <v>9688</v>
      </c>
      <c r="C5005" t="str">
        <f>Tabla4[[#This Row],[NIT]]</f>
        <v>06142905111010</v>
      </c>
      <c r="D5005">
        <f t="shared" si="177"/>
        <v>14</v>
      </c>
      <c r="E5005" t="str">
        <f t="shared" si="178"/>
        <v>NIT</v>
      </c>
    </row>
    <row r="5006" spans="1:5" x14ac:dyDescent="0.25">
      <c r="A5006" s="1" t="s">
        <v>7890</v>
      </c>
      <c r="B5006" t="s">
        <v>9689</v>
      </c>
      <c r="C5006" t="str">
        <f>Tabla4[[#This Row],[NIT]]</f>
        <v>06141411171030</v>
      </c>
      <c r="D5006">
        <f t="shared" si="177"/>
        <v>14</v>
      </c>
      <c r="E5006" t="str">
        <f t="shared" si="178"/>
        <v>NIT</v>
      </c>
    </row>
    <row r="5007" spans="1:5" x14ac:dyDescent="0.25">
      <c r="A5007" s="1" t="s">
        <v>6959</v>
      </c>
      <c r="B5007" t="s">
        <v>9690</v>
      </c>
      <c r="C5007" t="str">
        <f>Tabla4[[#This Row],[NIT]]</f>
        <v>06142001941055</v>
      </c>
      <c r="D5007">
        <f t="shared" si="177"/>
        <v>14</v>
      </c>
      <c r="E5007" t="str">
        <f t="shared" si="178"/>
        <v>NIT</v>
      </c>
    </row>
    <row r="5008" spans="1:5" x14ac:dyDescent="0.25">
      <c r="A5008" s="1" t="s">
        <v>9691</v>
      </c>
      <c r="B5008" t="s">
        <v>9692</v>
      </c>
      <c r="C5008" t="str">
        <f>Tabla4[[#This Row],[NIT]]</f>
        <v>02100402741017</v>
      </c>
      <c r="D5008">
        <f t="shared" si="177"/>
        <v>14</v>
      </c>
      <c r="E5008" t="str">
        <f t="shared" si="178"/>
        <v>NIT</v>
      </c>
    </row>
    <row r="5009" spans="1:5" x14ac:dyDescent="0.25">
      <c r="A5009" s="1" t="s">
        <v>9693</v>
      </c>
      <c r="B5009" t="s">
        <v>9694</v>
      </c>
      <c r="C5009" t="str">
        <f>Tabla4[[#This Row],[NIT]]</f>
        <v>10100312771023</v>
      </c>
      <c r="D5009">
        <f t="shared" si="177"/>
        <v>14</v>
      </c>
      <c r="E5009" t="str">
        <f t="shared" si="178"/>
        <v>NIT</v>
      </c>
    </row>
    <row r="5010" spans="1:5" x14ac:dyDescent="0.25">
      <c r="A5010" s="1" t="s">
        <v>4468</v>
      </c>
      <c r="B5010" t="s">
        <v>9695</v>
      </c>
      <c r="C5010" t="str">
        <f>Tabla4[[#This Row],[NIT]]</f>
        <v>06142002730017</v>
      </c>
      <c r="D5010">
        <f t="shared" si="177"/>
        <v>14</v>
      </c>
      <c r="E5010" t="str">
        <f t="shared" si="178"/>
        <v>NIT</v>
      </c>
    </row>
    <row r="5011" spans="1:5" x14ac:dyDescent="0.25">
      <c r="A5011" s="1" t="s">
        <v>9696</v>
      </c>
      <c r="B5011" t="s">
        <v>9697</v>
      </c>
      <c r="C5011" t="str">
        <f>Tabla4[[#This Row],[NIT]]</f>
        <v>06142908941013</v>
      </c>
      <c r="D5011">
        <f t="shared" si="177"/>
        <v>14</v>
      </c>
      <c r="E5011" t="str">
        <f t="shared" si="178"/>
        <v>NIT</v>
      </c>
    </row>
    <row r="5012" spans="1:5" x14ac:dyDescent="0.25">
      <c r="A5012" s="1" t="s">
        <v>9698</v>
      </c>
      <c r="B5012" t="s">
        <v>9699</v>
      </c>
      <c r="C5012" t="str">
        <f>Tabla4[[#This Row],[NIT]]</f>
        <v>06141306161010</v>
      </c>
      <c r="D5012">
        <f t="shared" si="177"/>
        <v>14</v>
      </c>
      <c r="E5012" t="str">
        <f t="shared" si="178"/>
        <v>NIT</v>
      </c>
    </row>
    <row r="5013" spans="1:5" x14ac:dyDescent="0.25">
      <c r="A5013" s="1" t="s">
        <v>8800</v>
      </c>
      <c r="B5013" t="s">
        <v>9700</v>
      </c>
      <c r="C5013" t="str">
        <f>Tabla4[[#This Row],[NIT]]</f>
        <v>14082407031015</v>
      </c>
      <c r="D5013">
        <f t="shared" si="177"/>
        <v>14</v>
      </c>
      <c r="E5013" t="str">
        <f t="shared" si="178"/>
        <v>NIT</v>
      </c>
    </row>
    <row r="5014" spans="1:5" x14ac:dyDescent="0.25">
      <c r="A5014" s="1" t="s">
        <v>9701</v>
      </c>
      <c r="B5014" t="s">
        <v>9702</v>
      </c>
      <c r="C5014" t="str">
        <f>Tabla4[[#This Row],[NIT]]</f>
        <v>06140705921391</v>
      </c>
      <c r="D5014">
        <f t="shared" si="177"/>
        <v>14</v>
      </c>
      <c r="E5014" t="str">
        <f t="shared" si="178"/>
        <v>NIT</v>
      </c>
    </row>
    <row r="5015" spans="1:5" x14ac:dyDescent="0.25">
      <c r="A5015" s="1" t="s">
        <v>1280</v>
      </c>
      <c r="B5015" t="s">
        <v>9703</v>
      </c>
      <c r="C5015" t="str">
        <f>Tabla4[[#This Row],[NIT]]</f>
        <v>06140506141077</v>
      </c>
      <c r="D5015">
        <f t="shared" si="177"/>
        <v>14</v>
      </c>
      <c r="E5015" t="str">
        <f t="shared" si="178"/>
        <v>NIT</v>
      </c>
    </row>
    <row r="5016" spans="1:5" x14ac:dyDescent="0.25">
      <c r="A5016" s="1" t="s">
        <v>5200</v>
      </c>
      <c r="B5016" t="s">
        <v>9704</v>
      </c>
      <c r="C5016" t="str">
        <f>Tabla4[[#This Row],[NIT]]</f>
        <v>06142306881010</v>
      </c>
      <c r="D5016">
        <f t="shared" si="177"/>
        <v>14</v>
      </c>
      <c r="E5016" t="str">
        <f t="shared" si="178"/>
        <v>NIT</v>
      </c>
    </row>
    <row r="5017" spans="1:5" x14ac:dyDescent="0.25">
      <c r="A5017" s="1" t="s">
        <v>9705</v>
      </c>
      <c r="B5017" t="s">
        <v>9706</v>
      </c>
      <c r="C5017" t="str">
        <f>Tabla4[[#This Row],[NIT]]</f>
        <v>12170403031010</v>
      </c>
      <c r="D5017">
        <f t="shared" si="177"/>
        <v>14</v>
      </c>
      <c r="E5017" t="str">
        <f t="shared" si="178"/>
        <v>NIT</v>
      </c>
    </row>
    <row r="5018" spans="1:5" x14ac:dyDescent="0.25">
      <c r="A5018" s="1" t="s">
        <v>9707</v>
      </c>
      <c r="B5018" t="s">
        <v>9708</v>
      </c>
      <c r="C5018" t="str">
        <f>Tabla4[[#This Row],[NIT]]</f>
        <v>06140907021031</v>
      </c>
      <c r="D5018">
        <f t="shared" si="177"/>
        <v>14</v>
      </c>
      <c r="E5018" t="str">
        <f t="shared" si="178"/>
        <v>NIT</v>
      </c>
    </row>
    <row r="5019" spans="1:5" x14ac:dyDescent="0.25">
      <c r="A5019" s="1" t="s">
        <v>9709</v>
      </c>
      <c r="B5019" t="s">
        <v>9710</v>
      </c>
      <c r="C5019" t="str">
        <f>Tabla4[[#This Row],[NIT]]</f>
        <v>06142801081062</v>
      </c>
      <c r="D5019">
        <f t="shared" si="177"/>
        <v>14</v>
      </c>
      <c r="E5019" t="str">
        <f t="shared" si="178"/>
        <v>NIT</v>
      </c>
    </row>
    <row r="5020" spans="1:5" x14ac:dyDescent="0.25">
      <c r="A5020" s="1" t="s">
        <v>2977</v>
      </c>
      <c r="B5020" t="s">
        <v>9711</v>
      </c>
      <c r="C5020" t="str">
        <f>Tabla4[[#This Row],[NIT]]</f>
        <v>06142709760012</v>
      </c>
      <c r="D5020">
        <f t="shared" si="177"/>
        <v>14</v>
      </c>
      <c r="E5020" t="str">
        <f t="shared" si="178"/>
        <v>NIT</v>
      </c>
    </row>
    <row r="5021" spans="1:5" x14ac:dyDescent="0.25">
      <c r="A5021" s="1" t="s">
        <v>9712</v>
      </c>
      <c r="B5021" t="s">
        <v>9713</v>
      </c>
      <c r="C5021" t="str">
        <f>Tabla4[[#This Row],[NIT]]</f>
        <v>06141112171074</v>
      </c>
      <c r="D5021">
        <f t="shared" si="177"/>
        <v>14</v>
      </c>
      <c r="E5021" t="str">
        <f t="shared" si="178"/>
        <v>NIT</v>
      </c>
    </row>
    <row r="5022" spans="1:5" x14ac:dyDescent="0.25">
      <c r="A5022" s="1" t="s">
        <v>9714</v>
      </c>
      <c r="B5022" t="s">
        <v>9715</v>
      </c>
      <c r="C5022" t="str">
        <f>Tabla4[[#This Row],[NIT]]</f>
        <v>05111202111011</v>
      </c>
      <c r="D5022">
        <f t="shared" si="177"/>
        <v>14</v>
      </c>
      <c r="E5022" t="str">
        <f t="shared" si="178"/>
        <v>NIT</v>
      </c>
    </row>
    <row r="5023" spans="1:5" x14ac:dyDescent="0.25">
      <c r="A5023" s="1" t="s">
        <v>9716</v>
      </c>
      <c r="B5023" t="s">
        <v>9717</v>
      </c>
      <c r="C5023" t="str">
        <f>Tabla4[[#This Row],[NIT]]</f>
        <v>12091712181010</v>
      </c>
      <c r="D5023">
        <f t="shared" si="177"/>
        <v>14</v>
      </c>
      <c r="E5023" t="str">
        <f t="shared" si="178"/>
        <v>NIT</v>
      </c>
    </row>
    <row r="5024" spans="1:5" x14ac:dyDescent="0.25">
      <c r="A5024" s="1" t="s">
        <v>4365</v>
      </c>
      <c r="B5024" t="s">
        <v>9718</v>
      </c>
      <c r="C5024" t="str">
        <f>Tabla4[[#This Row],[NIT]]</f>
        <v>06141806991010</v>
      </c>
      <c r="D5024">
        <f t="shared" si="177"/>
        <v>14</v>
      </c>
      <c r="E5024" t="str">
        <f t="shared" si="178"/>
        <v>NIT</v>
      </c>
    </row>
    <row r="5025" spans="1:5" x14ac:dyDescent="0.25">
      <c r="A5025" s="1" t="s">
        <v>2204</v>
      </c>
      <c r="B5025" t="s">
        <v>9719</v>
      </c>
      <c r="C5025" t="str">
        <f>Tabla4[[#This Row],[NIT]]</f>
        <v>06141706091038</v>
      </c>
      <c r="D5025">
        <f t="shared" si="177"/>
        <v>14</v>
      </c>
      <c r="E5025" t="str">
        <f t="shared" si="178"/>
        <v>NIT</v>
      </c>
    </row>
    <row r="5026" spans="1:5" x14ac:dyDescent="0.25">
      <c r="A5026" s="1" t="s">
        <v>9720</v>
      </c>
      <c r="B5026" t="s">
        <v>9721</v>
      </c>
      <c r="C5026" t="str">
        <f>Tabla4[[#This Row],[NIT]]</f>
        <v>06140110191055</v>
      </c>
      <c r="D5026">
        <f t="shared" si="177"/>
        <v>14</v>
      </c>
      <c r="E5026" t="str">
        <f t="shared" si="178"/>
        <v>NIT</v>
      </c>
    </row>
    <row r="5027" spans="1:5" x14ac:dyDescent="0.25">
      <c r="A5027" s="1" t="s">
        <v>9722</v>
      </c>
      <c r="B5027" t="s">
        <v>9723</v>
      </c>
      <c r="C5027" t="str">
        <f>Tabla4[[#This Row],[NIT]]</f>
        <v>06141903931072</v>
      </c>
      <c r="D5027">
        <f t="shared" si="177"/>
        <v>14</v>
      </c>
      <c r="E5027" t="str">
        <f t="shared" si="178"/>
        <v>NIT</v>
      </c>
    </row>
    <row r="5028" spans="1:5" x14ac:dyDescent="0.25">
      <c r="A5028" s="1" t="s">
        <v>2570</v>
      </c>
      <c r="B5028" t="s">
        <v>9724</v>
      </c>
      <c r="C5028" t="str">
        <f>Tabla4[[#This Row],[NIT]]</f>
        <v>06140704081039</v>
      </c>
      <c r="D5028">
        <f t="shared" si="177"/>
        <v>14</v>
      </c>
      <c r="E5028" t="str">
        <f t="shared" si="178"/>
        <v>NIT</v>
      </c>
    </row>
    <row r="5029" spans="1:5" x14ac:dyDescent="0.25">
      <c r="A5029" s="1" t="s">
        <v>9725</v>
      </c>
      <c r="B5029" t="s">
        <v>9726</v>
      </c>
      <c r="C5029" t="str">
        <f>Tabla4[[#This Row],[NIT]]</f>
        <v>06142003921027</v>
      </c>
      <c r="D5029">
        <f t="shared" si="177"/>
        <v>14</v>
      </c>
      <c r="E5029" t="str">
        <f t="shared" si="178"/>
        <v>NIT</v>
      </c>
    </row>
    <row r="5030" spans="1:5" x14ac:dyDescent="0.25">
      <c r="A5030" s="1" t="s">
        <v>9727</v>
      </c>
      <c r="B5030" t="s">
        <v>9728</v>
      </c>
      <c r="C5030" t="str">
        <f>Tabla4[[#This Row],[NIT]]</f>
        <v>06142502211030</v>
      </c>
      <c r="D5030">
        <f t="shared" si="177"/>
        <v>14</v>
      </c>
      <c r="E5030" t="str">
        <f t="shared" si="178"/>
        <v>NIT</v>
      </c>
    </row>
    <row r="5031" spans="1:5" x14ac:dyDescent="0.25">
      <c r="A5031" s="1" t="s">
        <v>4359</v>
      </c>
      <c r="B5031" t="s">
        <v>9729</v>
      </c>
      <c r="C5031" t="str">
        <f>Tabla4[[#This Row],[NIT]]</f>
        <v>06140204091054</v>
      </c>
      <c r="D5031">
        <f t="shared" si="177"/>
        <v>14</v>
      </c>
      <c r="E5031" t="str">
        <f t="shared" si="178"/>
        <v>NIT</v>
      </c>
    </row>
    <row r="5032" spans="1:5" x14ac:dyDescent="0.25">
      <c r="A5032" s="1" t="s">
        <v>9730</v>
      </c>
      <c r="B5032" t="s">
        <v>9731</v>
      </c>
      <c r="C5032" t="str">
        <f>Tabla4[[#This Row],[NIT]]</f>
        <v>06140803991446</v>
      </c>
      <c r="D5032">
        <f t="shared" si="177"/>
        <v>14</v>
      </c>
      <c r="E5032" t="str">
        <f t="shared" si="178"/>
        <v>NIT</v>
      </c>
    </row>
    <row r="5033" spans="1:5" x14ac:dyDescent="0.25">
      <c r="A5033" s="1" t="s">
        <v>9732</v>
      </c>
      <c r="B5033" t="s">
        <v>9733</v>
      </c>
      <c r="C5033" t="str">
        <f>Tabla4[[#This Row],[NIT]]</f>
        <v>05111501901029</v>
      </c>
      <c r="D5033">
        <f t="shared" si="177"/>
        <v>14</v>
      </c>
      <c r="E5033" t="str">
        <f t="shared" si="178"/>
        <v>NIT</v>
      </c>
    </row>
    <row r="5034" spans="1:5" x14ac:dyDescent="0.25">
      <c r="A5034" s="1" t="s">
        <v>9734</v>
      </c>
      <c r="B5034" t="s">
        <v>9735</v>
      </c>
      <c r="C5034" t="str">
        <f>Tabla4[[#This Row],[NIT]]</f>
        <v>06143101860017</v>
      </c>
      <c r="D5034">
        <f t="shared" si="177"/>
        <v>14</v>
      </c>
      <c r="E5034" t="str">
        <f t="shared" si="178"/>
        <v>NIT</v>
      </c>
    </row>
    <row r="5035" spans="1:5" x14ac:dyDescent="0.25">
      <c r="A5035" s="1" t="s">
        <v>9736</v>
      </c>
      <c r="B5035" t="s">
        <v>9737</v>
      </c>
      <c r="C5035" t="str">
        <f>Tabla4[[#This Row],[NIT]]</f>
        <v>06140112820027</v>
      </c>
      <c r="D5035">
        <f t="shared" si="177"/>
        <v>14</v>
      </c>
      <c r="E5035" t="str">
        <f t="shared" si="178"/>
        <v>NIT</v>
      </c>
    </row>
    <row r="5036" spans="1:5" x14ac:dyDescent="0.25">
      <c r="A5036" s="1" t="s">
        <v>2274</v>
      </c>
      <c r="B5036" t="s">
        <v>9738</v>
      </c>
      <c r="C5036" t="str">
        <f>Tabla4[[#This Row],[NIT]]</f>
        <v>06142305771172</v>
      </c>
      <c r="D5036">
        <f t="shared" ref="D5036:D5099" si="179">LEN(C5036)</f>
        <v>14</v>
      </c>
      <c r="E5036" t="str">
        <f t="shared" si="178"/>
        <v>NIT</v>
      </c>
    </row>
    <row r="5037" spans="1:5" x14ac:dyDescent="0.25">
      <c r="A5037" s="1" t="s">
        <v>9739</v>
      </c>
      <c r="B5037" t="s">
        <v>9740</v>
      </c>
      <c r="C5037" t="str">
        <f>Tabla4[[#This Row],[NIT]]</f>
        <v>05112309861010</v>
      </c>
      <c r="D5037">
        <f t="shared" si="179"/>
        <v>14</v>
      </c>
      <c r="E5037" t="str">
        <f t="shared" ref="E5037:E5100" si="180">IF(D5037=14,"NIT",IF(D5037=9,"DUI"," "))</f>
        <v>NIT</v>
      </c>
    </row>
    <row r="5038" spans="1:5" x14ac:dyDescent="0.25">
      <c r="A5038" s="1" t="s">
        <v>9741</v>
      </c>
      <c r="B5038" t="s">
        <v>9742</v>
      </c>
      <c r="C5038" t="str">
        <f>Tabla4[[#This Row],[NIT]]</f>
        <v>05033001211017</v>
      </c>
      <c r="D5038">
        <f t="shared" si="179"/>
        <v>14</v>
      </c>
      <c r="E5038" t="str">
        <f t="shared" si="180"/>
        <v>NIT</v>
      </c>
    </row>
    <row r="5039" spans="1:5" x14ac:dyDescent="0.25">
      <c r="A5039" s="1" t="s">
        <v>9743</v>
      </c>
      <c r="B5039" t="s">
        <v>9744</v>
      </c>
      <c r="C5039" t="str">
        <f>Tabla4[[#This Row],[NIT]]</f>
        <v>05021704650019</v>
      </c>
      <c r="D5039">
        <f t="shared" si="179"/>
        <v>14</v>
      </c>
      <c r="E5039" t="str">
        <f t="shared" si="180"/>
        <v>NIT</v>
      </c>
    </row>
    <row r="5040" spans="1:5" x14ac:dyDescent="0.25">
      <c r="A5040" s="1" t="s">
        <v>9745</v>
      </c>
      <c r="B5040" t="s">
        <v>9746</v>
      </c>
      <c r="C5040" t="str">
        <f>Tabla4[[#This Row],[NIT]]</f>
        <v>06141805181057</v>
      </c>
      <c r="D5040">
        <f t="shared" si="179"/>
        <v>14</v>
      </c>
      <c r="E5040" t="str">
        <f t="shared" si="180"/>
        <v>NIT</v>
      </c>
    </row>
    <row r="5041" spans="1:5" x14ac:dyDescent="0.25">
      <c r="A5041" s="1" t="s">
        <v>9747</v>
      </c>
      <c r="B5041" t="s">
        <v>9748</v>
      </c>
      <c r="C5041" t="str">
        <f>Tabla4[[#This Row],[NIT]]</f>
        <v>06141210081024</v>
      </c>
      <c r="D5041">
        <f t="shared" si="179"/>
        <v>14</v>
      </c>
      <c r="E5041" t="str">
        <f t="shared" si="180"/>
        <v>NIT</v>
      </c>
    </row>
    <row r="5042" spans="1:5" x14ac:dyDescent="0.25">
      <c r="A5042" s="1" t="s">
        <v>9749</v>
      </c>
      <c r="B5042" t="s">
        <v>9750</v>
      </c>
      <c r="C5042" t="str">
        <f>Tabla4[[#This Row],[NIT]]</f>
        <v>06141605860015</v>
      </c>
      <c r="D5042">
        <f t="shared" si="179"/>
        <v>14</v>
      </c>
      <c r="E5042" t="str">
        <f t="shared" si="180"/>
        <v>NIT</v>
      </c>
    </row>
    <row r="5043" spans="1:5" x14ac:dyDescent="0.25">
      <c r="A5043" s="1" t="s">
        <v>7369</v>
      </c>
      <c r="B5043" t="s">
        <v>9751</v>
      </c>
      <c r="C5043" t="str">
        <f>Tabla4[[#This Row],[NIT]]</f>
        <v>06140403931037</v>
      </c>
      <c r="D5043">
        <f t="shared" si="179"/>
        <v>14</v>
      </c>
      <c r="E5043" t="str">
        <f t="shared" si="180"/>
        <v>NIT</v>
      </c>
    </row>
    <row r="5044" spans="1:5" x14ac:dyDescent="0.25">
      <c r="A5044" s="1" t="s">
        <v>9752</v>
      </c>
      <c r="B5044" t="s">
        <v>9753</v>
      </c>
      <c r="C5044" t="str">
        <f>Tabla4[[#This Row],[NIT]]</f>
        <v>06142305881032</v>
      </c>
      <c r="D5044">
        <f t="shared" si="179"/>
        <v>14</v>
      </c>
      <c r="E5044" t="str">
        <f t="shared" si="180"/>
        <v>NIT</v>
      </c>
    </row>
    <row r="5045" spans="1:5" x14ac:dyDescent="0.25">
      <c r="A5045" s="1" t="s">
        <v>9754</v>
      </c>
      <c r="B5045" t="s">
        <v>9755</v>
      </c>
      <c r="C5045" t="str">
        <f>Tabla4[[#This Row],[NIT]]</f>
        <v>06142010921011</v>
      </c>
      <c r="D5045">
        <f t="shared" si="179"/>
        <v>14</v>
      </c>
      <c r="E5045" t="str">
        <f t="shared" si="180"/>
        <v>NIT</v>
      </c>
    </row>
    <row r="5046" spans="1:5" x14ac:dyDescent="0.25">
      <c r="A5046" s="1" t="s">
        <v>9756</v>
      </c>
      <c r="B5046" t="s">
        <v>9757</v>
      </c>
      <c r="C5046" t="str">
        <f>Tabla4[[#This Row],[NIT]]</f>
        <v>05200406480012</v>
      </c>
      <c r="D5046">
        <f t="shared" si="179"/>
        <v>14</v>
      </c>
      <c r="E5046" t="str">
        <f t="shared" si="180"/>
        <v>NIT</v>
      </c>
    </row>
    <row r="5047" spans="1:5" x14ac:dyDescent="0.25">
      <c r="A5047" s="1" t="s">
        <v>4363</v>
      </c>
      <c r="B5047" t="s">
        <v>9758</v>
      </c>
      <c r="C5047" t="str">
        <f>Tabla4[[#This Row],[NIT]]</f>
        <v>06141511770020</v>
      </c>
      <c r="D5047">
        <f t="shared" si="179"/>
        <v>14</v>
      </c>
      <c r="E5047" t="str">
        <f t="shared" si="180"/>
        <v>NIT</v>
      </c>
    </row>
    <row r="5048" spans="1:5" x14ac:dyDescent="0.25">
      <c r="A5048" s="1" t="s">
        <v>9759</v>
      </c>
      <c r="B5048" t="s">
        <v>9760</v>
      </c>
      <c r="C5048" t="str">
        <f>Tabla4[[#This Row],[NIT]]</f>
        <v>20220242694</v>
      </c>
      <c r="D5048">
        <f t="shared" si="179"/>
        <v>11</v>
      </c>
      <c r="E5048" t="str">
        <f t="shared" si="180"/>
        <v xml:space="preserve"> </v>
      </c>
    </row>
    <row r="5049" spans="1:5" x14ac:dyDescent="0.25">
      <c r="A5049" s="1" t="s">
        <v>9761</v>
      </c>
      <c r="B5049" t="s">
        <v>9762</v>
      </c>
      <c r="C5049" t="str">
        <f>Tabla4[[#This Row],[NIT]]</f>
        <v>06140705121042</v>
      </c>
      <c r="D5049">
        <f t="shared" si="179"/>
        <v>14</v>
      </c>
      <c r="E5049" t="str">
        <f t="shared" si="180"/>
        <v>NIT</v>
      </c>
    </row>
    <row r="5050" spans="1:5" x14ac:dyDescent="0.25">
      <c r="A5050" s="1" t="s">
        <v>6720</v>
      </c>
      <c r="B5050" t="s">
        <v>9763</v>
      </c>
      <c r="C5050" t="str">
        <f>Tabla4[[#This Row],[NIT]]</f>
        <v>06142004991029</v>
      </c>
      <c r="D5050">
        <f t="shared" si="179"/>
        <v>14</v>
      </c>
      <c r="E5050" t="str">
        <f t="shared" si="180"/>
        <v>NIT</v>
      </c>
    </row>
    <row r="5051" spans="1:5" x14ac:dyDescent="0.25">
      <c r="A5051" s="1" t="s">
        <v>9764</v>
      </c>
      <c r="B5051" t="s">
        <v>9765</v>
      </c>
      <c r="C5051" t="str">
        <f>Tabla4[[#This Row],[NIT]]</f>
        <v>06142101771068</v>
      </c>
      <c r="D5051">
        <f t="shared" si="179"/>
        <v>14</v>
      </c>
      <c r="E5051" t="str">
        <f t="shared" si="180"/>
        <v>NIT</v>
      </c>
    </row>
    <row r="5052" spans="1:5" x14ac:dyDescent="0.25">
      <c r="A5052" s="1" t="s">
        <v>9766</v>
      </c>
      <c r="B5052" t="s">
        <v>9767</v>
      </c>
      <c r="C5052" t="str">
        <f>Tabla4[[#This Row],[NIT]]</f>
        <v>06141501151046</v>
      </c>
      <c r="D5052">
        <f t="shared" si="179"/>
        <v>14</v>
      </c>
      <c r="E5052" t="str">
        <f t="shared" si="180"/>
        <v>NIT</v>
      </c>
    </row>
    <row r="5053" spans="1:5" x14ac:dyDescent="0.25">
      <c r="A5053" s="1" t="s">
        <v>9768</v>
      </c>
      <c r="B5053" t="s">
        <v>9769</v>
      </c>
      <c r="C5053" t="str">
        <f>Tabla4[[#This Row],[NIT]]</f>
        <v>06141008661043</v>
      </c>
      <c r="D5053">
        <f t="shared" si="179"/>
        <v>14</v>
      </c>
      <c r="E5053" t="str">
        <f t="shared" si="180"/>
        <v>NIT</v>
      </c>
    </row>
    <row r="5054" spans="1:5" x14ac:dyDescent="0.25">
      <c r="A5054" s="1" t="s">
        <v>9770</v>
      </c>
      <c r="B5054" t="s">
        <v>9771</v>
      </c>
      <c r="C5054" t="str">
        <f>Tabla4[[#This Row],[NIT]]</f>
        <v>10100107701012</v>
      </c>
      <c r="D5054">
        <f t="shared" si="179"/>
        <v>14</v>
      </c>
      <c r="E5054" t="str">
        <f t="shared" si="180"/>
        <v>NIT</v>
      </c>
    </row>
    <row r="5055" spans="1:5" x14ac:dyDescent="0.25">
      <c r="A5055" s="1" t="s">
        <v>9772</v>
      </c>
      <c r="B5055" t="s">
        <v>9773</v>
      </c>
      <c r="C5055" t="str">
        <f>Tabla4[[#This Row],[NIT]]</f>
        <v>2022284428</v>
      </c>
      <c r="D5055">
        <f t="shared" si="179"/>
        <v>10</v>
      </c>
      <c r="E5055" t="str">
        <f t="shared" si="180"/>
        <v xml:space="preserve"> </v>
      </c>
    </row>
    <row r="5056" spans="1:5" x14ac:dyDescent="0.25">
      <c r="A5056" s="1" t="s">
        <v>9774</v>
      </c>
      <c r="B5056" t="s">
        <v>9775</v>
      </c>
      <c r="C5056" t="str">
        <f>Tabla4[[#This Row],[NIT]]</f>
        <v>06142307011043</v>
      </c>
      <c r="D5056">
        <f t="shared" si="179"/>
        <v>14</v>
      </c>
      <c r="E5056" t="str">
        <f t="shared" si="180"/>
        <v>NIT</v>
      </c>
    </row>
    <row r="5057" spans="1:5" x14ac:dyDescent="0.25">
      <c r="A5057" s="1" t="s">
        <v>9776</v>
      </c>
      <c r="B5057" t="s">
        <v>9777</v>
      </c>
      <c r="C5057" t="str">
        <f>Tabla4[[#This Row],[NIT]]</f>
        <v>11052105601010</v>
      </c>
      <c r="D5057">
        <f t="shared" si="179"/>
        <v>14</v>
      </c>
      <c r="E5057" t="str">
        <f t="shared" si="180"/>
        <v>NIT</v>
      </c>
    </row>
    <row r="5058" spans="1:5" x14ac:dyDescent="0.25">
      <c r="A5058" s="1" t="s">
        <v>9778</v>
      </c>
      <c r="B5058" t="s">
        <v>9779</v>
      </c>
      <c r="C5058" t="str">
        <f>Tabla4[[#This Row],[NIT]]</f>
        <v>05111204540020</v>
      </c>
      <c r="D5058">
        <f t="shared" si="179"/>
        <v>14</v>
      </c>
      <c r="E5058" t="str">
        <f t="shared" si="180"/>
        <v>NIT</v>
      </c>
    </row>
    <row r="5059" spans="1:5" x14ac:dyDescent="0.25">
      <c r="A5059" s="1" t="s">
        <v>9780</v>
      </c>
      <c r="B5059" t="s">
        <v>9781</v>
      </c>
      <c r="C5059" t="str">
        <f>Tabla4[[#This Row],[NIT]]</f>
        <v>06141910891035</v>
      </c>
      <c r="D5059">
        <f t="shared" si="179"/>
        <v>14</v>
      </c>
      <c r="E5059" t="str">
        <f t="shared" si="180"/>
        <v>NIT</v>
      </c>
    </row>
    <row r="5060" spans="1:5" x14ac:dyDescent="0.25">
      <c r="A5060" s="1" t="s">
        <v>9782</v>
      </c>
      <c r="B5060" t="s">
        <v>9783</v>
      </c>
      <c r="C5060" t="str">
        <f>Tabla4[[#This Row],[NIT]]</f>
        <v>06142402061074</v>
      </c>
      <c r="D5060">
        <f t="shared" si="179"/>
        <v>14</v>
      </c>
      <c r="E5060" t="str">
        <f t="shared" si="180"/>
        <v>NIT</v>
      </c>
    </row>
    <row r="5061" spans="1:5" x14ac:dyDescent="0.25">
      <c r="A5061" s="1" t="s">
        <v>9784</v>
      </c>
      <c r="B5061" t="s">
        <v>9785</v>
      </c>
      <c r="C5061" t="str">
        <f>Tabla4[[#This Row],[NIT]]</f>
        <v>01011807801010</v>
      </c>
      <c r="D5061">
        <f t="shared" si="179"/>
        <v>14</v>
      </c>
      <c r="E5061" t="str">
        <f t="shared" si="180"/>
        <v>NIT</v>
      </c>
    </row>
    <row r="5062" spans="1:5" x14ac:dyDescent="0.25">
      <c r="A5062" s="1" t="s">
        <v>9786</v>
      </c>
      <c r="B5062" t="s">
        <v>9787</v>
      </c>
      <c r="C5062" t="str">
        <f>Tabla4[[#This Row],[NIT]]</f>
        <v>06142109161080</v>
      </c>
      <c r="D5062">
        <f t="shared" si="179"/>
        <v>14</v>
      </c>
      <c r="E5062" t="str">
        <f t="shared" si="180"/>
        <v>NIT</v>
      </c>
    </row>
    <row r="5063" spans="1:5" x14ac:dyDescent="0.25">
      <c r="A5063" s="1" t="s">
        <v>9788</v>
      </c>
      <c r="B5063" t="s">
        <v>9789</v>
      </c>
      <c r="C5063" t="str">
        <f>Tabla4[[#This Row],[NIT]]</f>
        <v>08190805801010</v>
      </c>
      <c r="D5063">
        <f t="shared" si="179"/>
        <v>14</v>
      </c>
      <c r="E5063" t="str">
        <f t="shared" si="180"/>
        <v>NIT</v>
      </c>
    </row>
    <row r="5064" spans="1:5" x14ac:dyDescent="0.25">
      <c r="A5064" s="1" t="s">
        <v>435</v>
      </c>
      <c r="B5064" t="s">
        <v>9790</v>
      </c>
      <c r="C5064" t="str">
        <f>Tabla4[[#This Row],[NIT]]</f>
        <v>06141802781118</v>
      </c>
      <c r="D5064">
        <f t="shared" si="179"/>
        <v>14</v>
      </c>
      <c r="E5064" t="str">
        <f t="shared" si="180"/>
        <v>NIT</v>
      </c>
    </row>
    <row r="5065" spans="1:5" x14ac:dyDescent="0.25">
      <c r="A5065" s="1" t="s">
        <v>9791</v>
      </c>
      <c r="B5065" t="s">
        <v>9792</v>
      </c>
      <c r="C5065" t="str">
        <f>Tabla4[[#This Row],[NIT]]</f>
        <v>06141310941010</v>
      </c>
      <c r="D5065">
        <f t="shared" si="179"/>
        <v>14</v>
      </c>
      <c r="E5065" t="str">
        <f t="shared" si="180"/>
        <v>NIT</v>
      </c>
    </row>
    <row r="5066" spans="1:5" x14ac:dyDescent="0.25">
      <c r="A5066" s="1" t="s">
        <v>9793</v>
      </c>
      <c r="B5066" t="s">
        <v>9794</v>
      </c>
      <c r="C5066" t="str">
        <f>Tabla4[[#This Row],[NIT]]</f>
        <v>06140611720026</v>
      </c>
      <c r="D5066">
        <f t="shared" si="179"/>
        <v>14</v>
      </c>
      <c r="E5066" t="str">
        <f t="shared" si="180"/>
        <v>NIT</v>
      </c>
    </row>
    <row r="5067" spans="1:5" x14ac:dyDescent="0.25">
      <c r="A5067" s="1" t="s">
        <v>9795</v>
      </c>
      <c r="B5067" t="s">
        <v>9796</v>
      </c>
      <c r="C5067" t="str">
        <f>Tabla4[[#This Row],[NIT]]</f>
        <v>06082908951032</v>
      </c>
      <c r="D5067">
        <f t="shared" si="179"/>
        <v>14</v>
      </c>
      <c r="E5067" t="str">
        <f t="shared" si="180"/>
        <v>NIT</v>
      </c>
    </row>
    <row r="5068" spans="1:5" x14ac:dyDescent="0.25">
      <c r="A5068" s="1" t="s">
        <v>1800</v>
      </c>
      <c r="B5068" t="s">
        <v>9797</v>
      </c>
      <c r="C5068" t="str">
        <f>Tabla4[[#This Row],[NIT]]</f>
        <v>06140312931018</v>
      </c>
      <c r="D5068">
        <f t="shared" si="179"/>
        <v>14</v>
      </c>
      <c r="E5068" t="str">
        <f t="shared" si="180"/>
        <v>NIT</v>
      </c>
    </row>
    <row r="5069" spans="1:5" x14ac:dyDescent="0.25">
      <c r="A5069" s="1" t="s">
        <v>9798</v>
      </c>
      <c r="B5069" t="s">
        <v>9799</v>
      </c>
      <c r="C5069" t="str">
        <f>Tabla4[[#This Row],[NIT]]</f>
        <v>06140801201057</v>
      </c>
      <c r="D5069">
        <f t="shared" si="179"/>
        <v>14</v>
      </c>
      <c r="E5069" t="str">
        <f t="shared" si="180"/>
        <v>NIT</v>
      </c>
    </row>
    <row r="5070" spans="1:5" x14ac:dyDescent="0.25">
      <c r="A5070" s="1" t="s">
        <v>9800</v>
      </c>
      <c r="B5070" t="s">
        <v>9801</v>
      </c>
      <c r="C5070" t="str">
        <f>Tabla4[[#This Row],[NIT]]</f>
        <v>06142110921080</v>
      </c>
      <c r="D5070">
        <f t="shared" si="179"/>
        <v>14</v>
      </c>
      <c r="E5070" t="str">
        <f t="shared" si="180"/>
        <v>NIT</v>
      </c>
    </row>
    <row r="5071" spans="1:5" x14ac:dyDescent="0.25">
      <c r="A5071" s="1" t="s">
        <v>7722</v>
      </c>
      <c r="B5071" t="s">
        <v>9802</v>
      </c>
      <c r="C5071" t="str">
        <f>Tabla4[[#This Row],[NIT]]</f>
        <v>02102610171022</v>
      </c>
      <c r="D5071">
        <f t="shared" si="179"/>
        <v>14</v>
      </c>
      <c r="E5071" t="str">
        <f t="shared" si="180"/>
        <v>NIT</v>
      </c>
    </row>
    <row r="5072" spans="1:5" x14ac:dyDescent="0.25">
      <c r="A5072" s="1" t="s">
        <v>9803</v>
      </c>
      <c r="B5072" t="s">
        <v>9804</v>
      </c>
      <c r="C5072" t="str">
        <f>Tabla4[[#This Row],[NIT]]</f>
        <v>06142708820025</v>
      </c>
      <c r="D5072">
        <f t="shared" si="179"/>
        <v>14</v>
      </c>
      <c r="E5072" t="str">
        <f t="shared" si="180"/>
        <v>NIT</v>
      </c>
    </row>
    <row r="5073" spans="1:5" x14ac:dyDescent="0.25">
      <c r="A5073" s="1" t="s">
        <v>3704</v>
      </c>
      <c r="B5073" t="s">
        <v>9805</v>
      </c>
      <c r="C5073" t="str">
        <f>Tabla4[[#This Row],[NIT]]</f>
        <v>06141810011038</v>
      </c>
      <c r="D5073">
        <f t="shared" si="179"/>
        <v>14</v>
      </c>
      <c r="E5073" t="str">
        <f t="shared" si="180"/>
        <v>NIT</v>
      </c>
    </row>
    <row r="5074" spans="1:5" x14ac:dyDescent="0.25">
      <c r="A5074" s="1" t="s">
        <v>9806</v>
      </c>
      <c r="B5074" t="s">
        <v>9807</v>
      </c>
      <c r="C5074" t="str">
        <f>Tabla4[[#This Row],[NIT]]</f>
        <v>06142911161029</v>
      </c>
      <c r="D5074">
        <f t="shared" si="179"/>
        <v>14</v>
      </c>
      <c r="E5074" t="str">
        <f t="shared" si="180"/>
        <v>NIT</v>
      </c>
    </row>
    <row r="5075" spans="1:5" x14ac:dyDescent="0.25">
      <c r="A5075" s="1" t="s">
        <v>9808</v>
      </c>
      <c r="B5075" t="s">
        <v>9809</v>
      </c>
      <c r="C5075" t="str">
        <f>Tabla4[[#This Row],[NIT]]</f>
        <v>06142602821197</v>
      </c>
      <c r="D5075">
        <f t="shared" si="179"/>
        <v>14</v>
      </c>
      <c r="E5075" t="str">
        <f t="shared" si="180"/>
        <v>NIT</v>
      </c>
    </row>
    <row r="5076" spans="1:5" x14ac:dyDescent="0.25">
      <c r="A5076" s="1" t="s">
        <v>9810</v>
      </c>
      <c r="B5076" t="s">
        <v>9811</v>
      </c>
      <c r="C5076" t="str">
        <f>Tabla4[[#This Row],[NIT]]</f>
        <v>05110203121022</v>
      </c>
      <c r="D5076">
        <f t="shared" si="179"/>
        <v>14</v>
      </c>
      <c r="E5076" t="str">
        <f t="shared" si="180"/>
        <v>NIT</v>
      </c>
    </row>
    <row r="5077" spans="1:5" x14ac:dyDescent="0.25">
      <c r="A5077" s="1" t="s">
        <v>9812</v>
      </c>
      <c r="B5077" t="s">
        <v>9813</v>
      </c>
      <c r="C5077" t="str">
        <f>Tabla4[[#This Row],[NIT]]</f>
        <v>06140212161088</v>
      </c>
      <c r="D5077">
        <f t="shared" si="179"/>
        <v>14</v>
      </c>
      <c r="E5077" t="str">
        <f t="shared" si="180"/>
        <v>NIT</v>
      </c>
    </row>
    <row r="5078" spans="1:5" x14ac:dyDescent="0.25">
      <c r="A5078" s="1" t="s">
        <v>9814</v>
      </c>
      <c r="B5078" t="s">
        <v>9815</v>
      </c>
      <c r="C5078" t="str">
        <f>Tabla4[[#This Row],[NIT]]</f>
        <v>06140506171022</v>
      </c>
      <c r="D5078">
        <f t="shared" si="179"/>
        <v>14</v>
      </c>
      <c r="E5078" t="str">
        <f t="shared" si="180"/>
        <v>NIT</v>
      </c>
    </row>
    <row r="5079" spans="1:5" x14ac:dyDescent="0.25">
      <c r="A5079" s="1" t="s">
        <v>9816</v>
      </c>
      <c r="B5079" t="s">
        <v>9817</v>
      </c>
      <c r="C5079" t="str">
        <f>Tabla4[[#This Row],[NIT]]</f>
        <v>06140411981043</v>
      </c>
      <c r="D5079">
        <f t="shared" si="179"/>
        <v>14</v>
      </c>
      <c r="E5079" t="str">
        <f t="shared" si="180"/>
        <v>NIT</v>
      </c>
    </row>
    <row r="5080" spans="1:5" x14ac:dyDescent="0.25">
      <c r="A5080" s="1" t="s">
        <v>8144</v>
      </c>
      <c r="B5080" t="s">
        <v>9818</v>
      </c>
      <c r="C5080" t="str">
        <f>Tabla4[[#This Row],[NIT]]</f>
        <v>14081304540017</v>
      </c>
      <c r="D5080">
        <f t="shared" si="179"/>
        <v>14</v>
      </c>
      <c r="E5080" t="str">
        <f t="shared" si="180"/>
        <v>NIT</v>
      </c>
    </row>
    <row r="5081" spans="1:5" x14ac:dyDescent="0.25">
      <c r="A5081" s="1" t="s">
        <v>9819</v>
      </c>
      <c r="B5081" t="s">
        <v>9820</v>
      </c>
      <c r="C5081" t="str">
        <f>Tabla4[[#This Row],[NIT]]</f>
        <v>05151612570010</v>
      </c>
      <c r="D5081">
        <f t="shared" si="179"/>
        <v>14</v>
      </c>
      <c r="E5081" t="str">
        <f t="shared" si="180"/>
        <v>NIT</v>
      </c>
    </row>
    <row r="5082" spans="1:5" x14ac:dyDescent="0.25">
      <c r="A5082" s="1" t="s">
        <v>9821</v>
      </c>
      <c r="B5082" t="s">
        <v>9822</v>
      </c>
      <c r="C5082" t="str">
        <f>Tabla4[[#This Row],[NIT]]</f>
        <v>06142009640022</v>
      </c>
      <c r="D5082">
        <f t="shared" si="179"/>
        <v>14</v>
      </c>
      <c r="E5082" t="str">
        <f t="shared" si="180"/>
        <v>NIT</v>
      </c>
    </row>
    <row r="5083" spans="1:5" x14ac:dyDescent="0.25">
      <c r="A5083" s="1" t="s">
        <v>2752</v>
      </c>
      <c r="B5083" t="s">
        <v>9823</v>
      </c>
      <c r="C5083" t="str">
        <f>Tabla4[[#This Row],[NIT]]</f>
        <v>06142405941040</v>
      </c>
      <c r="D5083">
        <f t="shared" si="179"/>
        <v>14</v>
      </c>
      <c r="E5083" t="str">
        <f t="shared" si="180"/>
        <v>NIT</v>
      </c>
    </row>
    <row r="5084" spans="1:5" x14ac:dyDescent="0.25">
      <c r="A5084" s="1" t="s">
        <v>6539</v>
      </c>
      <c r="B5084" t="s">
        <v>9824</v>
      </c>
      <c r="C5084" t="str">
        <f>Tabla4[[#This Row],[NIT]]</f>
        <v>06142007061014</v>
      </c>
      <c r="D5084">
        <f t="shared" si="179"/>
        <v>14</v>
      </c>
      <c r="E5084" t="str">
        <f t="shared" si="180"/>
        <v>NIT</v>
      </c>
    </row>
    <row r="5085" spans="1:5" x14ac:dyDescent="0.25">
      <c r="A5085" s="1" t="s">
        <v>2118</v>
      </c>
      <c r="B5085" t="s">
        <v>9825</v>
      </c>
      <c r="C5085" t="str">
        <f>Tabla4[[#This Row],[NIT]]</f>
        <v>06143007091033</v>
      </c>
      <c r="D5085">
        <f t="shared" si="179"/>
        <v>14</v>
      </c>
      <c r="E5085" t="str">
        <f t="shared" si="180"/>
        <v>NIT</v>
      </c>
    </row>
    <row r="5086" spans="1:5" x14ac:dyDescent="0.25">
      <c r="A5086" s="1" t="s">
        <v>455</v>
      </c>
      <c r="B5086" t="s">
        <v>9826</v>
      </c>
      <c r="C5086" t="str">
        <f>Tabla4[[#This Row],[NIT]]</f>
        <v>06142706001019</v>
      </c>
      <c r="D5086">
        <f t="shared" si="179"/>
        <v>14</v>
      </c>
      <c r="E5086" t="str">
        <f t="shared" si="180"/>
        <v>NIT</v>
      </c>
    </row>
    <row r="5087" spans="1:5" x14ac:dyDescent="0.25">
      <c r="A5087" s="1" t="s">
        <v>9827</v>
      </c>
      <c r="B5087" t="s">
        <v>9828</v>
      </c>
      <c r="C5087" t="str">
        <f>Tabla4[[#This Row],[NIT]]</f>
        <v>07150312791010</v>
      </c>
      <c r="D5087">
        <f t="shared" si="179"/>
        <v>14</v>
      </c>
      <c r="E5087" t="str">
        <f t="shared" si="180"/>
        <v>NIT</v>
      </c>
    </row>
    <row r="5088" spans="1:5" x14ac:dyDescent="0.25">
      <c r="A5088" s="1" t="s">
        <v>9829</v>
      </c>
      <c r="B5088" t="s">
        <v>9830</v>
      </c>
      <c r="C5088" t="str">
        <f>Tabla4[[#This Row],[NIT]]</f>
        <v>06140306211046</v>
      </c>
      <c r="D5088">
        <f t="shared" si="179"/>
        <v>14</v>
      </c>
      <c r="E5088" t="str">
        <f t="shared" si="180"/>
        <v>NIT</v>
      </c>
    </row>
    <row r="5089" spans="1:5" x14ac:dyDescent="0.25">
      <c r="A5089" s="1" t="s">
        <v>9831</v>
      </c>
      <c r="B5089" t="s">
        <v>9832</v>
      </c>
      <c r="C5089" t="str">
        <f>Tabla4[[#This Row],[NIT]]</f>
        <v>06140103791012</v>
      </c>
      <c r="D5089">
        <f t="shared" si="179"/>
        <v>14</v>
      </c>
      <c r="E5089" t="str">
        <f t="shared" si="180"/>
        <v>NIT</v>
      </c>
    </row>
    <row r="5090" spans="1:5" x14ac:dyDescent="0.25">
      <c r="A5090" s="1" t="s">
        <v>9833</v>
      </c>
      <c r="B5090" t="s">
        <v>9834</v>
      </c>
      <c r="C5090" t="str">
        <f>Tabla4[[#This Row],[NIT]]</f>
        <v>06142903111055</v>
      </c>
      <c r="D5090">
        <f t="shared" si="179"/>
        <v>14</v>
      </c>
      <c r="E5090" t="str">
        <f t="shared" si="180"/>
        <v>NIT</v>
      </c>
    </row>
    <row r="5091" spans="1:5" x14ac:dyDescent="0.25">
      <c r="A5091" s="1" t="s">
        <v>9835</v>
      </c>
      <c r="B5091" t="s">
        <v>9836</v>
      </c>
      <c r="C5091" t="str">
        <f>Tabla4[[#This Row],[NIT]]</f>
        <v>10020601761016</v>
      </c>
      <c r="D5091">
        <f t="shared" si="179"/>
        <v>14</v>
      </c>
      <c r="E5091" t="str">
        <f t="shared" si="180"/>
        <v>NIT</v>
      </c>
    </row>
    <row r="5092" spans="1:5" x14ac:dyDescent="0.25">
      <c r="A5092" s="1" t="s">
        <v>9837</v>
      </c>
      <c r="B5092" t="s">
        <v>9838</v>
      </c>
      <c r="C5092" t="str">
        <f>Tabla4[[#This Row],[NIT]]</f>
        <v>06142904931030</v>
      </c>
      <c r="D5092">
        <f t="shared" si="179"/>
        <v>14</v>
      </c>
      <c r="E5092" t="str">
        <f t="shared" si="180"/>
        <v>NIT</v>
      </c>
    </row>
    <row r="5093" spans="1:5" x14ac:dyDescent="0.25">
      <c r="A5093" s="1" t="s">
        <v>9839</v>
      </c>
      <c r="B5093" t="s">
        <v>9840</v>
      </c>
      <c r="C5093" t="str">
        <f>Tabla4[[#This Row],[NIT]]</f>
        <v>06140702171049</v>
      </c>
      <c r="D5093">
        <f t="shared" si="179"/>
        <v>14</v>
      </c>
      <c r="E5093" t="str">
        <f t="shared" si="180"/>
        <v>NIT</v>
      </c>
    </row>
    <row r="5094" spans="1:5" x14ac:dyDescent="0.25">
      <c r="A5094" s="1" t="s">
        <v>9841</v>
      </c>
      <c r="B5094" t="s">
        <v>9842</v>
      </c>
      <c r="C5094" t="str">
        <f>Tabla4[[#This Row],[NIT]]</f>
        <v>05010703161018</v>
      </c>
      <c r="D5094">
        <f t="shared" si="179"/>
        <v>14</v>
      </c>
      <c r="E5094" t="str">
        <f t="shared" si="180"/>
        <v>NIT</v>
      </c>
    </row>
    <row r="5095" spans="1:5" x14ac:dyDescent="0.25">
      <c r="A5095" s="1" t="s">
        <v>9843</v>
      </c>
      <c r="B5095" t="s">
        <v>9844</v>
      </c>
      <c r="C5095" t="str">
        <f>Tabla4[[#This Row],[NIT]]</f>
        <v>06142309921233</v>
      </c>
      <c r="D5095">
        <f t="shared" si="179"/>
        <v>14</v>
      </c>
      <c r="E5095" t="str">
        <f t="shared" si="180"/>
        <v>NIT</v>
      </c>
    </row>
    <row r="5096" spans="1:5" x14ac:dyDescent="0.25">
      <c r="A5096" s="1" t="s">
        <v>6183</v>
      </c>
      <c r="B5096" t="s">
        <v>9845</v>
      </c>
      <c r="C5096" t="str">
        <f>Tabla4[[#This Row],[NIT]]</f>
        <v>06141606770022</v>
      </c>
      <c r="D5096">
        <f t="shared" si="179"/>
        <v>14</v>
      </c>
      <c r="E5096" t="str">
        <f t="shared" si="180"/>
        <v>NIT</v>
      </c>
    </row>
    <row r="5097" spans="1:5" x14ac:dyDescent="0.25">
      <c r="A5097" s="1" t="s">
        <v>9846</v>
      </c>
      <c r="B5097" t="s">
        <v>9847</v>
      </c>
      <c r="C5097" t="str">
        <f>Tabla4[[#This Row],[NIT]]</f>
        <v>06142103171041</v>
      </c>
      <c r="D5097">
        <f t="shared" si="179"/>
        <v>14</v>
      </c>
      <c r="E5097" t="str">
        <f t="shared" si="180"/>
        <v>NIT</v>
      </c>
    </row>
    <row r="5098" spans="1:5" x14ac:dyDescent="0.25">
      <c r="A5098" s="1" t="s">
        <v>9848</v>
      </c>
      <c r="B5098" t="s">
        <v>9849</v>
      </c>
      <c r="C5098" t="str">
        <f>Tabla4[[#This Row],[NIT]]</f>
        <v>06142202161023</v>
      </c>
      <c r="D5098">
        <f t="shared" si="179"/>
        <v>14</v>
      </c>
      <c r="E5098" t="str">
        <f t="shared" si="180"/>
        <v>NIT</v>
      </c>
    </row>
    <row r="5099" spans="1:5" x14ac:dyDescent="0.25">
      <c r="A5099" s="1" t="s">
        <v>9850</v>
      </c>
      <c r="B5099" t="s">
        <v>9851</v>
      </c>
      <c r="C5099" t="str">
        <f>Tabla4[[#This Row],[NIT]]</f>
        <v>02102905680033</v>
      </c>
      <c r="D5099">
        <f t="shared" si="179"/>
        <v>14</v>
      </c>
      <c r="E5099" t="str">
        <f t="shared" si="180"/>
        <v>NIT</v>
      </c>
    </row>
    <row r="5100" spans="1:5" x14ac:dyDescent="0.25">
      <c r="A5100" s="1" t="s">
        <v>1568</v>
      </c>
      <c r="B5100" t="s">
        <v>9852</v>
      </c>
      <c r="C5100" t="str">
        <f>Tabla4[[#This Row],[NIT]]</f>
        <v>06142909941068</v>
      </c>
      <c r="D5100">
        <f t="shared" ref="D5100:D5163" si="181">LEN(C5100)</f>
        <v>14</v>
      </c>
      <c r="E5100" t="str">
        <f t="shared" si="180"/>
        <v>NIT</v>
      </c>
    </row>
    <row r="5101" spans="1:5" x14ac:dyDescent="0.25">
      <c r="A5101" s="1" t="s">
        <v>9853</v>
      </c>
      <c r="B5101" t="s">
        <v>9854</v>
      </c>
      <c r="C5101" t="str">
        <f>Tabla4[[#This Row],[NIT]]</f>
        <v>03150901881084</v>
      </c>
      <c r="D5101">
        <f t="shared" si="181"/>
        <v>14</v>
      </c>
      <c r="E5101" t="str">
        <f t="shared" ref="E5101:E5164" si="182">IF(D5101=14,"NIT",IF(D5101=9,"DUI"," "))</f>
        <v>NIT</v>
      </c>
    </row>
    <row r="5102" spans="1:5" x14ac:dyDescent="0.25">
      <c r="A5102" s="1" t="s">
        <v>9855</v>
      </c>
      <c r="B5102" t="s">
        <v>9856</v>
      </c>
      <c r="C5102" t="str">
        <f>Tabla4[[#This Row],[NIT]]</f>
        <v>06142306941020</v>
      </c>
      <c r="D5102">
        <f t="shared" si="181"/>
        <v>14</v>
      </c>
      <c r="E5102" t="str">
        <f t="shared" si="182"/>
        <v>NIT</v>
      </c>
    </row>
    <row r="5103" spans="1:5" x14ac:dyDescent="0.25">
      <c r="A5103" s="1" t="s">
        <v>820</v>
      </c>
      <c r="B5103" t="s">
        <v>9857</v>
      </c>
      <c r="C5103" t="str">
        <f>Tabla4[[#This Row],[NIT]]</f>
        <v>06143012931015</v>
      </c>
      <c r="D5103">
        <f t="shared" si="181"/>
        <v>14</v>
      </c>
      <c r="E5103" t="str">
        <f t="shared" si="182"/>
        <v>NIT</v>
      </c>
    </row>
    <row r="5104" spans="1:5" x14ac:dyDescent="0.25">
      <c r="A5104" s="1" t="s">
        <v>9858</v>
      </c>
      <c r="B5104" t="s">
        <v>9859</v>
      </c>
      <c r="C5104" t="str">
        <f>Tabla4[[#This Row],[NIT]]</f>
        <v>06140512081078</v>
      </c>
      <c r="D5104">
        <f t="shared" si="181"/>
        <v>14</v>
      </c>
      <c r="E5104" t="str">
        <f t="shared" si="182"/>
        <v>NIT</v>
      </c>
    </row>
    <row r="5105" spans="1:5" x14ac:dyDescent="0.25">
      <c r="A5105" s="1" t="s">
        <v>3499</v>
      </c>
      <c r="B5105" t="s">
        <v>9860</v>
      </c>
      <c r="C5105" t="str">
        <f>Tabla4[[#This Row],[NIT]]</f>
        <v>96422206810012</v>
      </c>
      <c r="D5105">
        <f t="shared" si="181"/>
        <v>14</v>
      </c>
      <c r="E5105" t="str">
        <f t="shared" si="182"/>
        <v>NIT</v>
      </c>
    </row>
    <row r="5106" spans="1:5" x14ac:dyDescent="0.25">
      <c r="A5106" s="1" t="s">
        <v>9861</v>
      </c>
      <c r="B5106" t="s">
        <v>9862</v>
      </c>
      <c r="C5106" t="str">
        <f>Tabla4[[#This Row],[NIT]]</f>
        <v>06142506731012</v>
      </c>
      <c r="D5106">
        <f t="shared" si="181"/>
        <v>14</v>
      </c>
      <c r="E5106" t="str">
        <f t="shared" si="182"/>
        <v>NIT</v>
      </c>
    </row>
    <row r="5107" spans="1:5" x14ac:dyDescent="0.25">
      <c r="A5107" s="1" t="s">
        <v>9863</v>
      </c>
      <c r="B5107" t="s">
        <v>9864</v>
      </c>
      <c r="C5107" t="str">
        <f>Tabla4[[#This Row],[NIT]]</f>
        <v>06141112141043</v>
      </c>
      <c r="D5107">
        <f t="shared" si="181"/>
        <v>14</v>
      </c>
      <c r="E5107" t="str">
        <f t="shared" si="182"/>
        <v>NIT</v>
      </c>
    </row>
    <row r="5108" spans="1:5" x14ac:dyDescent="0.25">
      <c r="A5108" s="1" t="s">
        <v>9865</v>
      </c>
      <c r="B5108" t="s">
        <v>9866</v>
      </c>
      <c r="C5108" t="str">
        <f>Tabla4[[#This Row],[NIT]]</f>
        <v>02101302161028</v>
      </c>
      <c r="D5108">
        <f t="shared" si="181"/>
        <v>14</v>
      </c>
      <c r="E5108" t="str">
        <f t="shared" si="182"/>
        <v>NIT</v>
      </c>
    </row>
    <row r="5109" spans="1:5" x14ac:dyDescent="0.25">
      <c r="A5109" s="1" t="s">
        <v>9867</v>
      </c>
      <c r="B5109" t="s">
        <v>9868</v>
      </c>
      <c r="C5109" t="str">
        <f>Tabla4[[#This Row],[NIT]]</f>
        <v>06142404061020</v>
      </c>
      <c r="D5109">
        <f t="shared" si="181"/>
        <v>14</v>
      </c>
      <c r="E5109" t="str">
        <f t="shared" si="182"/>
        <v>NIT</v>
      </c>
    </row>
    <row r="5110" spans="1:5" x14ac:dyDescent="0.25">
      <c r="A5110" s="1" t="s">
        <v>3838</v>
      </c>
      <c r="B5110" t="s">
        <v>9869</v>
      </c>
      <c r="C5110" t="str">
        <f>Tabla4[[#This Row],[NIT]]</f>
        <v>06142005820017</v>
      </c>
      <c r="D5110">
        <f t="shared" si="181"/>
        <v>14</v>
      </c>
      <c r="E5110" t="str">
        <f t="shared" si="182"/>
        <v>NIT</v>
      </c>
    </row>
    <row r="5111" spans="1:5" x14ac:dyDescent="0.25">
      <c r="A5111" s="1" t="s">
        <v>1851</v>
      </c>
      <c r="B5111" t="s">
        <v>9870</v>
      </c>
      <c r="C5111" t="str">
        <f>Tabla4[[#This Row],[NIT]]</f>
        <v>06141502770029</v>
      </c>
      <c r="D5111">
        <f t="shared" si="181"/>
        <v>14</v>
      </c>
      <c r="E5111" t="str">
        <f t="shared" si="182"/>
        <v>NIT</v>
      </c>
    </row>
    <row r="5112" spans="1:5" x14ac:dyDescent="0.25">
      <c r="A5112" s="1" t="s">
        <v>9871</v>
      </c>
      <c r="B5112" t="s">
        <v>9872</v>
      </c>
      <c r="C5112" t="str">
        <f>Tabla4[[#This Row],[NIT]]</f>
        <v>06140405211015</v>
      </c>
      <c r="D5112">
        <f t="shared" si="181"/>
        <v>14</v>
      </c>
      <c r="E5112" t="str">
        <f t="shared" si="182"/>
        <v>NIT</v>
      </c>
    </row>
    <row r="5113" spans="1:5" x14ac:dyDescent="0.25">
      <c r="A5113" s="1" t="s">
        <v>9873</v>
      </c>
      <c r="B5113" t="s">
        <v>9874</v>
      </c>
      <c r="C5113" t="str">
        <f>Tabla4[[#This Row],[NIT]]</f>
        <v>02101811971020</v>
      </c>
      <c r="D5113">
        <f t="shared" si="181"/>
        <v>14</v>
      </c>
      <c r="E5113" t="str">
        <f t="shared" si="182"/>
        <v>NIT</v>
      </c>
    </row>
    <row r="5114" spans="1:5" x14ac:dyDescent="0.25">
      <c r="A5114" s="1" t="s">
        <v>9875</v>
      </c>
      <c r="B5114" t="s">
        <v>9876</v>
      </c>
      <c r="C5114" t="str">
        <f>Tabla4[[#This Row],[NIT]]</f>
        <v>94110804831019</v>
      </c>
      <c r="D5114">
        <f t="shared" si="181"/>
        <v>14</v>
      </c>
      <c r="E5114" t="str">
        <f t="shared" si="182"/>
        <v>NIT</v>
      </c>
    </row>
    <row r="5115" spans="1:5" x14ac:dyDescent="0.25">
      <c r="A5115" s="1" t="s">
        <v>9877</v>
      </c>
      <c r="B5115" t="s">
        <v>9878</v>
      </c>
      <c r="C5115" t="str">
        <f>Tabla4[[#This Row],[NIT]]</f>
        <v>06192311201016</v>
      </c>
      <c r="D5115">
        <f t="shared" si="181"/>
        <v>14</v>
      </c>
      <c r="E5115" t="str">
        <f t="shared" si="182"/>
        <v>NIT</v>
      </c>
    </row>
    <row r="5116" spans="1:5" x14ac:dyDescent="0.25">
      <c r="A5116" s="1" t="s">
        <v>9879</v>
      </c>
      <c r="B5116" t="s">
        <v>9880</v>
      </c>
      <c r="C5116" t="str">
        <f>Tabla4[[#This Row],[NIT]]</f>
        <v>12171406701039</v>
      </c>
      <c r="D5116">
        <f t="shared" si="181"/>
        <v>14</v>
      </c>
      <c r="E5116" t="str">
        <f t="shared" si="182"/>
        <v>NIT</v>
      </c>
    </row>
    <row r="5117" spans="1:5" x14ac:dyDescent="0.25">
      <c r="A5117" s="1" t="s">
        <v>9881</v>
      </c>
      <c r="B5117" t="s">
        <v>9882</v>
      </c>
      <c r="C5117" t="str">
        <f>Tabla4[[#This Row],[NIT]]</f>
        <v>12051401931014</v>
      </c>
      <c r="D5117">
        <f t="shared" si="181"/>
        <v>14</v>
      </c>
      <c r="E5117" t="str">
        <f t="shared" si="182"/>
        <v>NIT</v>
      </c>
    </row>
    <row r="5118" spans="1:5" x14ac:dyDescent="0.25">
      <c r="A5118" s="1" t="s">
        <v>2334</v>
      </c>
      <c r="B5118" t="s">
        <v>9883</v>
      </c>
      <c r="C5118" t="str">
        <f>Tabla4[[#This Row],[NIT]]</f>
        <v>06142209520012</v>
      </c>
      <c r="D5118">
        <f t="shared" si="181"/>
        <v>14</v>
      </c>
      <c r="E5118" t="str">
        <f t="shared" si="182"/>
        <v>NIT</v>
      </c>
    </row>
    <row r="5119" spans="1:5" x14ac:dyDescent="0.25">
      <c r="A5119" s="1" t="s">
        <v>2641</v>
      </c>
      <c r="B5119" t="s">
        <v>9884</v>
      </c>
      <c r="C5119" t="str">
        <f>Tabla4[[#This Row],[NIT]]</f>
        <v>06141009650016</v>
      </c>
      <c r="D5119">
        <f t="shared" si="181"/>
        <v>14</v>
      </c>
      <c r="E5119" t="str">
        <f t="shared" si="182"/>
        <v>NIT</v>
      </c>
    </row>
    <row r="5120" spans="1:5" x14ac:dyDescent="0.25">
      <c r="A5120" s="1" t="s">
        <v>9885</v>
      </c>
      <c r="B5120" t="s">
        <v>9886</v>
      </c>
      <c r="C5120" t="str">
        <f>Tabla4[[#This Row],[NIT]]</f>
        <v>06141406741073</v>
      </c>
      <c r="D5120">
        <f t="shared" si="181"/>
        <v>14</v>
      </c>
      <c r="E5120" t="str">
        <f t="shared" si="182"/>
        <v>NIT</v>
      </c>
    </row>
    <row r="5121" spans="1:5" x14ac:dyDescent="0.25">
      <c r="A5121" s="1" t="s">
        <v>9887</v>
      </c>
      <c r="B5121" t="s">
        <v>9888</v>
      </c>
      <c r="C5121" t="str">
        <f>Tabla4[[#This Row],[NIT]]</f>
        <v>03151110951018</v>
      </c>
      <c r="D5121">
        <f t="shared" si="181"/>
        <v>14</v>
      </c>
      <c r="E5121" t="str">
        <f t="shared" si="182"/>
        <v>NIT</v>
      </c>
    </row>
    <row r="5122" spans="1:5" x14ac:dyDescent="0.25">
      <c r="A5122" s="1" t="s">
        <v>3654</v>
      </c>
      <c r="B5122" t="s">
        <v>9889</v>
      </c>
      <c r="C5122" t="str">
        <f>Tabla4[[#This Row],[NIT]]</f>
        <v>06140209051093</v>
      </c>
      <c r="D5122">
        <f t="shared" si="181"/>
        <v>14</v>
      </c>
      <c r="E5122" t="str">
        <f t="shared" si="182"/>
        <v>NIT</v>
      </c>
    </row>
    <row r="5123" spans="1:5" x14ac:dyDescent="0.25">
      <c r="A5123" s="1" t="s">
        <v>9890</v>
      </c>
      <c r="B5123" t="s">
        <v>9891</v>
      </c>
      <c r="C5123" t="str">
        <f>Tabla4[[#This Row],[NIT]]</f>
        <v>06141111071017</v>
      </c>
      <c r="D5123">
        <f t="shared" si="181"/>
        <v>14</v>
      </c>
      <c r="E5123" t="str">
        <f t="shared" si="182"/>
        <v>NIT</v>
      </c>
    </row>
    <row r="5124" spans="1:5" x14ac:dyDescent="0.25">
      <c r="A5124" s="1" t="s">
        <v>9892</v>
      </c>
      <c r="B5124" t="s">
        <v>9893</v>
      </c>
      <c r="C5124" t="str">
        <f>Tabla4[[#This Row],[NIT]]</f>
        <v>06142303091115</v>
      </c>
      <c r="D5124">
        <f t="shared" si="181"/>
        <v>14</v>
      </c>
      <c r="E5124" t="str">
        <f t="shared" si="182"/>
        <v>NIT</v>
      </c>
    </row>
    <row r="5125" spans="1:5" x14ac:dyDescent="0.25">
      <c r="A5125" s="1" t="s">
        <v>9894</v>
      </c>
      <c r="B5125" t="s">
        <v>9895</v>
      </c>
      <c r="C5125" t="str">
        <f>Tabla4[[#This Row],[NIT]]</f>
        <v>06141305031024</v>
      </c>
      <c r="D5125">
        <f t="shared" si="181"/>
        <v>14</v>
      </c>
      <c r="E5125" t="str">
        <f t="shared" si="182"/>
        <v>NIT</v>
      </c>
    </row>
    <row r="5126" spans="1:5" x14ac:dyDescent="0.25">
      <c r="A5126" s="1" t="s">
        <v>9896</v>
      </c>
      <c r="B5126" t="s">
        <v>9897</v>
      </c>
      <c r="C5126" t="str">
        <f>Tabla4[[#This Row],[NIT]]</f>
        <v>09032406620010</v>
      </c>
      <c r="D5126">
        <f t="shared" si="181"/>
        <v>14</v>
      </c>
      <c r="E5126" t="str">
        <f t="shared" si="182"/>
        <v>NIT</v>
      </c>
    </row>
    <row r="5127" spans="1:5" x14ac:dyDescent="0.25">
      <c r="A5127" s="1" t="s">
        <v>9898</v>
      </c>
      <c r="B5127" t="s">
        <v>9899</v>
      </c>
      <c r="C5127" t="str">
        <f>Tabla4[[#This Row],[NIT]]</f>
        <v>06140103011033</v>
      </c>
      <c r="D5127">
        <f t="shared" si="181"/>
        <v>14</v>
      </c>
      <c r="E5127" t="str">
        <f t="shared" si="182"/>
        <v>NIT</v>
      </c>
    </row>
    <row r="5128" spans="1:5" x14ac:dyDescent="0.25">
      <c r="A5128" s="1" t="s">
        <v>9900</v>
      </c>
      <c r="B5128" t="s">
        <v>9901</v>
      </c>
      <c r="C5128" t="str">
        <f>Tabla4[[#This Row],[NIT]]</f>
        <v>06140108140066</v>
      </c>
      <c r="D5128">
        <f t="shared" si="181"/>
        <v>14</v>
      </c>
      <c r="E5128" t="str">
        <f t="shared" si="182"/>
        <v>NIT</v>
      </c>
    </row>
    <row r="5129" spans="1:5" x14ac:dyDescent="0.25">
      <c r="A5129" s="1" t="s">
        <v>2176</v>
      </c>
      <c r="B5129" t="s">
        <v>9902</v>
      </c>
      <c r="C5129" t="str">
        <f>Tabla4[[#This Row],[NIT]]</f>
        <v>04071607051010</v>
      </c>
      <c r="D5129">
        <f t="shared" si="181"/>
        <v>14</v>
      </c>
      <c r="E5129" t="str">
        <f t="shared" si="182"/>
        <v>NIT</v>
      </c>
    </row>
    <row r="5130" spans="1:5" x14ac:dyDescent="0.25">
      <c r="A5130" s="1" t="s">
        <v>9903</v>
      </c>
      <c r="B5130" t="s">
        <v>9904</v>
      </c>
      <c r="C5130" t="str">
        <f>Tabla4[[#This Row],[NIT]]</f>
        <v>10102803791010</v>
      </c>
      <c r="D5130">
        <f t="shared" si="181"/>
        <v>14</v>
      </c>
      <c r="E5130" t="str">
        <f t="shared" si="182"/>
        <v>NIT</v>
      </c>
    </row>
    <row r="5131" spans="1:5" x14ac:dyDescent="0.25">
      <c r="A5131" s="1" t="s">
        <v>9905</v>
      </c>
      <c r="B5131" t="s">
        <v>9906</v>
      </c>
      <c r="C5131" t="str">
        <f>Tabla4[[#This Row],[NIT]]</f>
        <v>039938434</v>
      </c>
      <c r="D5131">
        <f t="shared" si="181"/>
        <v>9</v>
      </c>
      <c r="E5131" t="str">
        <f t="shared" si="182"/>
        <v>DUI</v>
      </c>
    </row>
    <row r="5132" spans="1:5" x14ac:dyDescent="0.25">
      <c r="A5132" s="1" t="s">
        <v>6859</v>
      </c>
      <c r="B5132" t="s">
        <v>9907</v>
      </c>
      <c r="C5132" t="str">
        <f>Tabla4[[#This Row],[NIT]]</f>
        <v>06142510720020</v>
      </c>
      <c r="D5132">
        <f t="shared" si="181"/>
        <v>14</v>
      </c>
      <c r="E5132" t="str">
        <f t="shared" si="182"/>
        <v>NIT</v>
      </c>
    </row>
    <row r="5133" spans="1:5" x14ac:dyDescent="0.25">
      <c r="A5133" s="1" t="s">
        <v>9908</v>
      </c>
      <c r="B5133" t="s">
        <v>9909</v>
      </c>
      <c r="C5133" t="str">
        <f>Tabla4[[#This Row],[NIT]]</f>
        <v>06140411191034</v>
      </c>
      <c r="D5133">
        <f t="shared" si="181"/>
        <v>14</v>
      </c>
      <c r="E5133" t="str">
        <f t="shared" si="182"/>
        <v>NIT</v>
      </c>
    </row>
    <row r="5134" spans="1:5" x14ac:dyDescent="0.25">
      <c r="A5134" s="1" t="s">
        <v>9910</v>
      </c>
      <c r="B5134" t="s">
        <v>9911</v>
      </c>
      <c r="C5134" t="str">
        <f>Tabla4[[#This Row],[NIT]]</f>
        <v>06141407771049</v>
      </c>
      <c r="D5134">
        <f t="shared" si="181"/>
        <v>14</v>
      </c>
      <c r="E5134" t="str">
        <f t="shared" si="182"/>
        <v>NIT</v>
      </c>
    </row>
    <row r="5135" spans="1:5" x14ac:dyDescent="0.25">
      <c r="A5135" s="1" t="s">
        <v>9912</v>
      </c>
      <c r="B5135" t="s">
        <v>9913</v>
      </c>
      <c r="C5135" t="str">
        <f>Tabla4[[#This Row],[NIT]]</f>
        <v>02102509680048</v>
      </c>
      <c r="D5135">
        <f t="shared" si="181"/>
        <v>14</v>
      </c>
      <c r="E5135" t="str">
        <f t="shared" si="182"/>
        <v>NIT</v>
      </c>
    </row>
    <row r="5136" spans="1:5" x14ac:dyDescent="0.25">
      <c r="A5136" s="1" t="s">
        <v>9914</v>
      </c>
      <c r="B5136" t="s">
        <v>9915</v>
      </c>
      <c r="C5136" t="str">
        <f>Tabla4[[#This Row],[NIT]]</f>
        <v>06141812171024</v>
      </c>
      <c r="D5136">
        <f t="shared" si="181"/>
        <v>14</v>
      </c>
      <c r="E5136" t="str">
        <f t="shared" si="182"/>
        <v>NIT</v>
      </c>
    </row>
    <row r="5137" spans="1:5" x14ac:dyDescent="0.25">
      <c r="A5137" s="1" t="s">
        <v>9916</v>
      </c>
      <c r="B5137" t="s">
        <v>9917</v>
      </c>
      <c r="C5137" t="str">
        <f>Tabla4[[#This Row],[NIT]]</f>
        <v>11211512530010</v>
      </c>
      <c r="D5137">
        <f t="shared" si="181"/>
        <v>14</v>
      </c>
      <c r="E5137" t="str">
        <f t="shared" si="182"/>
        <v>NIT</v>
      </c>
    </row>
    <row r="5138" spans="1:5" x14ac:dyDescent="0.25">
      <c r="A5138" s="1" t="s">
        <v>9918</v>
      </c>
      <c r="B5138" t="s">
        <v>9919</v>
      </c>
      <c r="C5138" t="str">
        <f>Tabla4[[#This Row],[NIT]]</f>
        <v>05130906831014</v>
      </c>
      <c r="D5138">
        <f t="shared" si="181"/>
        <v>14</v>
      </c>
      <c r="E5138" t="str">
        <f t="shared" si="182"/>
        <v>NIT</v>
      </c>
    </row>
    <row r="5139" spans="1:5" x14ac:dyDescent="0.25">
      <c r="A5139" s="1" t="s">
        <v>9920</v>
      </c>
      <c r="B5139" t="s">
        <v>9921</v>
      </c>
      <c r="C5139" t="str">
        <f>Tabla4[[#This Row],[NIT]]</f>
        <v>06143112791113</v>
      </c>
      <c r="D5139">
        <f t="shared" si="181"/>
        <v>14</v>
      </c>
      <c r="E5139" t="str">
        <f t="shared" si="182"/>
        <v>NIT</v>
      </c>
    </row>
    <row r="5140" spans="1:5" x14ac:dyDescent="0.25">
      <c r="A5140" s="1" t="s">
        <v>9922</v>
      </c>
      <c r="B5140" t="s">
        <v>9923</v>
      </c>
      <c r="C5140" t="str">
        <f>Tabla4[[#This Row],[NIT]]</f>
        <v>06140202151068</v>
      </c>
      <c r="D5140">
        <f t="shared" si="181"/>
        <v>14</v>
      </c>
      <c r="E5140" t="str">
        <f t="shared" si="182"/>
        <v>NIT</v>
      </c>
    </row>
    <row r="5141" spans="1:5" x14ac:dyDescent="0.25">
      <c r="A5141" s="1" t="s">
        <v>9924</v>
      </c>
      <c r="B5141" t="s">
        <v>9925</v>
      </c>
      <c r="C5141" t="str">
        <f>Tabla4[[#This Row],[NIT]]</f>
        <v>01012702670017</v>
      </c>
      <c r="D5141">
        <f t="shared" si="181"/>
        <v>14</v>
      </c>
      <c r="E5141" t="str">
        <f t="shared" si="182"/>
        <v>NIT</v>
      </c>
    </row>
    <row r="5142" spans="1:5" x14ac:dyDescent="0.25">
      <c r="A5142" s="1" t="s">
        <v>9926</v>
      </c>
      <c r="B5142" t="s">
        <v>9927</v>
      </c>
      <c r="C5142" t="str">
        <f>Tabla4[[#This Row],[NIT]]</f>
        <v>06141308931638</v>
      </c>
      <c r="D5142">
        <f t="shared" si="181"/>
        <v>14</v>
      </c>
      <c r="E5142" t="str">
        <f t="shared" si="182"/>
        <v>NIT</v>
      </c>
    </row>
    <row r="5143" spans="1:5" x14ac:dyDescent="0.25">
      <c r="A5143" s="1" t="s">
        <v>9928</v>
      </c>
      <c r="B5143" t="s">
        <v>9929</v>
      </c>
      <c r="C5143" t="str">
        <f>Tabla4[[#This Row],[NIT]]</f>
        <v>06142701691173</v>
      </c>
      <c r="D5143">
        <f t="shared" si="181"/>
        <v>14</v>
      </c>
      <c r="E5143" t="str">
        <f t="shared" si="182"/>
        <v>NIT</v>
      </c>
    </row>
    <row r="5144" spans="1:5" x14ac:dyDescent="0.25">
      <c r="A5144" s="1" t="s">
        <v>9930</v>
      </c>
      <c r="B5144" t="s">
        <v>9931</v>
      </c>
      <c r="C5144" t="str">
        <f>Tabla4[[#This Row],[NIT]]</f>
        <v>11152808751018</v>
      </c>
      <c r="D5144">
        <f t="shared" si="181"/>
        <v>14</v>
      </c>
      <c r="E5144" t="str">
        <f t="shared" si="182"/>
        <v>NIT</v>
      </c>
    </row>
    <row r="5145" spans="1:5" x14ac:dyDescent="0.25">
      <c r="A5145" s="1" t="s">
        <v>9932</v>
      </c>
      <c r="B5145" t="s">
        <v>9933</v>
      </c>
      <c r="C5145" t="str">
        <f>Tabla4[[#This Row],[NIT]]</f>
        <v>03062505781046</v>
      </c>
      <c r="D5145">
        <f t="shared" si="181"/>
        <v>14</v>
      </c>
      <c r="E5145" t="str">
        <f t="shared" si="182"/>
        <v>NIT</v>
      </c>
    </row>
    <row r="5146" spans="1:5" x14ac:dyDescent="0.25">
      <c r="A5146" s="1" t="s">
        <v>9934</v>
      </c>
      <c r="B5146" t="s">
        <v>9935</v>
      </c>
      <c r="C5146" t="str">
        <f>Tabla4[[#This Row],[NIT]]</f>
        <v>06141408201025</v>
      </c>
      <c r="D5146">
        <f t="shared" si="181"/>
        <v>14</v>
      </c>
      <c r="E5146" t="str">
        <f t="shared" si="182"/>
        <v>NIT</v>
      </c>
    </row>
    <row r="5147" spans="1:5" x14ac:dyDescent="0.25">
      <c r="A5147" s="1" t="s">
        <v>9936</v>
      </c>
      <c r="B5147" t="s">
        <v>9937</v>
      </c>
      <c r="C5147" t="str">
        <f>Tabla4[[#This Row],[NIT]]</f>
        <v>03011612731015</v>
      </c>
      <c r="D5147">
        <f t="shared" si="181"/>
        <v>14</v>
      </c>
      <c r="E5147" t="str">
        <f t="shared" si="182"/>
        <v>NIT</v>
      </c>
    </row>
    <row r="5148" spans="1:5" x14ac:dyDescent="0.25">
      <c r="A5148" s="1" t="s">
        <v>1455</v>
      </c>
      <c r="B5148" t="s">
        <v>9097</v>
      </c>
      <c r="C5148" t="str">
        <f>Tabla4[[#This Row],[NIT]]</f>
        <v>05111703630014</v>
      </c>
      <c r="D5148">
        <f t="shared" si="181"/>
        <v>14</v>
      </c>
      <c r="E5148" t="str">
        <f t="shared" si="182"/>
        <v>NIT</v>
      </c>
    </row>
    <row r="5149" spans="1:5" x14ac:dyDescent="0.25">
      <c r="A5149" s="1" t="s">
        <v>9938</v>
      </c>
      <c r="B5149" t="s">
        <v>9939</v>
      </c>
      <c r="C5149" t="str">
        <f>Tabla4[[#This Row],[NIT]]</f>
        <v>06072301881064</v>
      </c>
      <c r="D5149">
        <f t="shared" si="181"/>
        <v>14</v>
      </c>
      <c r="E5149" t="str">
        <f t="shared" si="182"/>
        <v>NIT</v>
      </c>
    </row>
    <row r="5150" spans="1:5" x14ac:dyDescent="0.25">
      <c r="A5150" s="1" t="s">
        <v>9940</v>
      </c>
      <c r="B5150" t="s">
        <v>9941</v>
      </c>
      <c r="C5150" t="str">
        <f>Tabla4[[#This Row],[NIT]]</f>
        <v>12172005540015</v>
      </c>
      <c r="D5150">
        <f t="shared" si="181"/>
        <v>14</v>
      </c>
      <c r="E5150" t="str">
        <f t="shared" si="182"/>
        <v>NIT</v>
      </c>
    </row>
    <row r="5151" spans="1:5" x14ac:dyDescent="0.25">
      <c r="A5151" s="1" t="s">
        <v>9942</v>
      </c>
      <c r="B5151" t="s">
        <v>9943</v>
      </c>
      <c r="C5151" t="str">
        <f>Tabla4[[#This Row],[NIT]]</f>
        <v>05110504221014</v>
      </c>
      <c r="D5151">
        <f t="shared" si="181"/>
        <v>14</v>
      </c>
      <c r="E5151" t="str">
        <f t="shared" si="182"/>
        <v>NIT</v>
      </c>
    </row>
    <row r="5152" spans="1:5" x14ac:dyDescent="0.25">
      <c r="A5152" s="1" t="s">
        <v>9944</v>
      </c>
      <c r="B5152" t="s">
        <v>9945</v>
      </c>
      <c r="C5152" t="str">
        <f>Tabla4[[#This Row],[NIT]]</f>
        <v>02121402701012</v>
      </c>
      <c r="D5152">
        <f t="shared" si="181"/>
        <v>14</v>
      </c>
      <c r="E5152" t="str">
        <f t="shared" si="182"/>
        <v>NIT</v>
      </c>
    </row>
    <row r="5153" spans="1:5" x14ac:dyDescent="0.25">
      <c r="A5153" s="1" t="s">
        <v>9946</v>
      </c>
      <c r="B5153" t="s">
        <v>9947</v>
      </c>
      <c r="C5153" t="str">
        <f>Tabla4[[#This Row],[NIT]]</f>
        <v>06140502201024</v>
      </c>
      <c r="D5153">
        <f t="shared" si="181"/>
        <v>14</v>
      </c>
      <c r="E5153" t="str">
        <f t="shared" si="182"/>
        <v>NIT</v>
      </c>
    </row>
    <row r="5154" spans="1:5" x14ac:dyDescent="0.25">
      <c r="A5154" s="1" t="s">
        <v>4598</v>
      </c>
      <c r="B5154" t="s">
        <v>9948</v>
      </c>
      <c r="C5154" t="str">
        <f>Tabla4[[#This Row],[NIT]]</f>
        <v>06141111981048</v>
      </c>
      <c r="D5154">
        <f t="shared" si="181"/>
        <v>14</v>
      </c>
      <c r="E5154" t="str">
        <f t="shared" si="182"/>
        <v>NIT</v>
      </c>
    </row>
    <row r="5155" spans="1:5" x14ac:dyDescent="0.25">
      <c r="A5155" s="1" t="s">
        <v>9949</v>
      </c>
      <c r="B5155" t="s">
        <v>9950</v>
      </c>
      <c r="C5155" t="str">
        <f>Tabla4[[#This Row],[NIT]]</f>
        <v>06142107031031</v>
      </c>
      <c r="D5155">
        <f t="shared" si="181"/>
        <v>14</v>
      </c>
      <c r="E5155" t="str">
        <f t="shared" si="182"/>
        <v>NIT</v>
      </c>
    </row>
    <row r="5156" spans="1:5" x14ac:dyDescent="0.25">
      <c r="A5156" s="1" t="s">
        <v>122</v>
      </c>
      <c r="B5156" t="s">
        <v>8340</v>
      </c>
      <c r="C5156" t="str">
        <f>Tabla4[[#This Row],[NIT]]</f>
        <v>06142208811224</v>
      </c>
      <c r="D5156">
        <f t="shared" si="181"/>
        <v>14</v>
      </c>
      <c r="E5156" t="str">
        <f t="shared" si="182"/>
        <v>NIT</v>
      </c>
    </row>
    <row r="5157" spans="1:5" x14ac:dyDescent="0.25">
      <c r="A5157" s="1" t="s">
        <v>9951</v>
      </c>
      <c r="B5157" t="s">
        <v>9952</v>
      </c>
      <c r="C5157" t="str">
        <f>Tabla4[[#This Row],[NIT]]</f>
        <v>06140210871142</v>
      </c>
      <c r="D5157">
        <f t="shared" si="181"/>
        <v>14</v>
      </c>
      <c r="E5157" t="str">
        <f t="shared" si="182"/>
        <v>NIT</v>
      </c>
    </row>
    <row r="5158" spans="1:5" x14ac:dyDescent="0.25">
      <c r="A5158" s="1" t="s">
        <v>541</v>
      </c>
      <c r="B5158" t="s">
        <v>9953</v>
      </c>
      <c r="C5158" t="str">
        <f>Tabla4[[#This Row],[NIT]]</f>
        <v>06142310971031</v>
      </c>
      <c r="D5158">
        <f t="shared" si="181"/>
        <v>14</v>
      </c>
      <c r="E5158" t="str">
        <f t="shared" si="182"/>
        <v>NIT</v>
      </c>
    </row>
    <row r="5159" spans="1:5" x14ac:dyDescent="0.25">
      <c r="A5159" s="1" t="s">
        <v>1477</v>
      </c>
      <c r="B5159" t="s">
        <v>9954</v>
      </c>
      <c r="C5159" t="str">
        <f>Tabla4[[#This Row],[NIT]]</f>
        <v>06142409151044</v>
      </c>
      <c r="D5159">
        <f t="shared" si="181"/>
        <v>14</v>
      </c>
      <c r="E5159" t="str">
        <f t="shared" si="182"/>
        <v>NIT</v>
      </c>
    </row>
    <row r="5160" spans="1:5" x14ac:dyDescent="0.25">
      <c r="A5160" s="1" t="s">
        <v>9955</v>
      </c>
      <c r="B5160" t="s">
        <v>9956</v>
      </c>
      <c r="C5160" t="str">
        <f>Tabla4[[#This Row],[NIT]]</f>
        <v>01011201931032</v>
      </c>
      <c r="D5160">
        <f t="shared" si="181"/>
        <v>14</v>
      </c>
      <c r="E5160" t="str">
        <f t="shared" si="182"/>
        <v>NIT</v>
      </c>
    </row>
    <row r="5161" spans="1:5" x14ac:dyDescent="0.25">
      <c r="A5161" s="1" t="s">
        <v>9957</v>
      </c>
      <c r="B5161" t="s">
        <v>9958</v>
      </c>
      <c r="C5161" t="str">
        <f>Tabla4[[#This Row],[NIT]]</f>
        <v>06141407201064</v>
      </c>
      <c r="D5161">
        <f t="shared" si="181"/>
        <v>14</v>
      </c>
      <c r="E5161" t="str">
        <f t="shared" si="182"/>
        <v>NIT</v>
      </c>
    </row>
    <row r="5162" spans="1:5" x14ac:dyDescent="0.25">
      <c r="A5162" s="1" t="s">
        <v>5817</v>
      </c>
      <c r="B5162" t="s">
        <v>9959</v>
      </c>
      <c r="C5162" t="str">
        <f>Tabla4[[#This Row],[NIT]]</f>
        <v>06140909921056</v>
      </c>
      <c r="D5162">
        <f t="shared" si="181"/>
        <v>14</v>
      </c>
      <c r="E5162" t="str">
        <f t="shared" si="182"/>
        <v>NIT</v>
      </c>
    </row>
    <row r="5163" spans="1:5" x14ac:dyDescent="0.25">
      <c r="A5163" s="1" t="s">
        <v>9960</v>
      </c>
      <c r="B5163" t="s">
        <v>9961</v>
      </c>
      <c r="C5163" t="str">
        <f>Tabla4[[#This Row],[NIT]]</f>
        <v>06142404821440</v>
      </c>
      <c r="D5163">
        <f t="shared" si="181"/>
        <v>14</v>
      </c>
      <c r="E5163" t="str">
        <f t="shared" si="182"/>
        <v>NIT</v>
      </c>
    </row>
    <row r="5164" spans="1:5" x14ac:dyDescent="0.25">
      <c r="A5164" s="1" t="s">
        <v>9962</v>
      </c>
      <c r="B5164" t="s">
        <v>9963</v>
      </c>
      <c r="C5164" t="str">
        <f>Tabla4[[#This Row],[NIT]]</f>
        <v>06142112991043</v>
      </c>
      <c r="D5164">
        <f t="shared" ref="D5164:D5227" si="183">LEN(C5164)</f>
        <v>14</v>
      </c>
      <c r="E5164" t="str">
        <f t="shared" si="182"/>
        <v>NIT</v>
      </c>
    </row>
    <row r="5165" spans="1:5" x14ac:dyDescent="0.25">
      <c r="A5165" s="1" t="s">
        <v>9964</v>
      </c>
      <c r="B5165" t="s">
        <v>9965</v>
      </c>
      <c r="C5165" t="str">
        <f>Tabla4[[#This Row],[NIT]]</f>
        <v>11090105841010</v>
      </c>
      <c r="D5165">
        <f t="shared" si="183"/>
        <v>14</v>
      </c>
      <c r="E5165" t="str">
        <f t="shared" ref="E5165:E5228" si="184">IF(D5165=14,"NIT",IF(D5165=9,"DUI"," "))</f>
        <v>NIT</v>
      </c>
    </row>
    <row r="5166" spans="1:5" x14ac:dyDescent="0.25">
      <c r="A5166" s="1" t="s">
        <v>7077</v>
      </c>
      <c r="B5166" t="s">
        <v>9966</v>
      </c>
      <c r="C5166" t="str">
        <f>Tabla4[[#This Row],[NIT]]</f>
        <v>02100801991019</v>
      </c>
      <c r="D5166">
        <f t="shared" si="183"/>
        <v>14</v>
      </c>
      <c r="E5166" t="str">
        <f t="shared" si="184"/>
        <v>NIT</v>
      </c>
    </row>
    <row r="5167" spans="1:5" x14ac:dyDescent="0.25">
      <c r="A5167" s="1" t="s">
        <v>9967</v>
      </c>
      <c r="B5167" t="s">
        <v>9968</v>
      </c>
      <c r="C5167" t="str">
        <f>Tabla4[[#This Row],[NIT]]</f>
        <v>07010809771017</v>
      </c>
      <c r="D5167">
        <f t="shared" si="183"/>
        <v>14</v>
      </c>
      <c r="E5167" t="str">
        <f t="shared" si="184"/>
        <v>NIT</v>
      </c>
    </row>
    <row r="5168" spans="1:5" x14ac:dyDescent="0.25">
      <c r="A5168" s="1" t="s">
        <v>9969</v>
      </c>
      <c r="B5168" t="s">
        <v>9970</v>
      </c>
      <c r="C5168" t="str">
        <f>Tabla4[[#This Row],[NIT]]</f>
        <v>12072208680013</v>
      </c>
      <c r="D5168">
        <f t="shared" si="183"/>
        <v>14</v>
      </c>
      <c r="E5168" t="str">
        <f t="shared" si="184"/>
        <v>NIT</v>
      </c>
    </row>
    <row r="5169" spans="1:5" x14ac:dyDescent="0.25">
      <c r="A5169" s="1" t="s">
        <v>1403</v>
      </c>
      <c r="B5169" t="s">
        <v>9971</v>
      </c>
      <c r="C5169" t="str">
        <f>Tabla4[[#This Row],[NIT]]</f>
        <v>06140406191018</v>
      </c>
      <c r="D5169">
        <f t="shared" si="183"/>
        <v>14</v>
      </c>
      <c r="E5169" t="str">
        <f t="shared" si="184"/>
        <v>NIT</v>
      </c>
    </row>
    <row r="5170" spans="1:5" x14ac:dyDescent="0.25">
      <c r="A5170" s="1" t="s">
        <v>9972</v>
      </c>
      <c r="B5170" t="s">
        <v>9973</v>
      </c>
      <c r="C5170" t="str">
        <f>Tabla4[[#This Row],[NIT]]</f>
        <v>06142504701175</v>
      </c>
      <c r="D5170">
        <f t="shared" si="183"/>
        <v>14</v>
      </c>
      <c r="E5170" t="str">
        <f t="shared" si="184"/>
        <v>NIT</v>
      </c>
    </row>
    <row r="5171" spans="1:5" x14ac:dyDescent="0.25">
      <c r="A5171" s="1" t="s">
        <v>9974</v>
      </c>
      <c r="B5171" t="s">
        <v>9975</v>
      </c>
      <c r="C5171" t="str">
        <f>Tabla4[[#This Row],[NIT]]</f>
        <v>06140704841084</v>
      </c>
      <c r="D5171">
        <f t="shared" si="183"/>
        <v>14</v>
      </c>
      <c r="E5171" t="str">
        <f t="shared" si="184"/>
        <v>NIT</v>
      </c>
    </row>
    <row r="5172" spans="1:5" x14ac:dyDescent="0.25">
      <c r="A5172" s="1" t="s">
        <v>3637</v>
      </c>
      <c r="B5172" t="s">
        <v>9976</v>
      </c>
      <c r="C5172" t="str">
        <f>Tabla4[[#This Row],[NIT]]</f>
        <v>06143008051124</v>
      </c>
      <c r="D5172">
        <f t="shared" si="183"/>
        <v>14</v>
      </c>
      <c r="E5172" t="str">
        <f t="shared" si="184"/>
        <v>NIT</v>
      </c>
    </row>
    <row r="5173" spans="1:5" x14ac:dyDescent="0.25">
      <c r="A5173" s="1" t="s">
        <v>9977</v>
      </c>
      <c r="B5173" t="s">
        <v>9978</v>
      </c>
      <c r="C5173" t="str">
        <f>Tabla4[[#This Row],[NIT]]</f>
        <v>01082009761012</v>
      </c>
      <c r="D5173">
        <f t="shared" si="183"/>
        <v>14</v>
      </c>
      <c r="E5173" t="str">
        <f t="shared" si="184"/>
        <v>NIT</v>
      </c>
    </row>
    <row r="5174" spans="1:5" x14ac:dyDescent="0.25">
      <c r="A5174" s="1" t="s">
        <v>9979</v>
      </c>
      <c r="B5174" t="s">
        <v>9980</v>
      </c>
      <c r="C5174" t="str">
        <f>Tabla4[[#This Row],[NIT]]</f>
        <v>06141807221013</v>
      </c>
      <c r="D5174">
        <f t="shared" si="183"/>
        <v>14</v>
      </c>
      <c r="E5174" t="str">
        <f t="shared" si="184"/>
        <v>NIT</v>
      </c>
    </row>
    <row r="5175" spans="1:5" x14ac:dyDescent="0.25">
      <c r="A5175" s="1" t="s">
        <v>5697</v>
      </c>
      <c r="B5175" t="s">
        <v>9981</v>
      </c>
      <c r="C5175" t="str">
        <f>Tabla4[[#This Row],[NIT]]</f>
        <v>06140102941061</v>
      </c>
      <c r="D5175">
        <f t="shared" si="183"/>
        <v>14</v>
      </c>
      <c r="E5175" t="str">
        <f t="shared" si="184"/>
        <v>NIT</v>
      </c>
    </row>
    <row r="5176" spans="1:5" x14ac:dyDescent="0.25">
      <c r="A5176" s="1" t="s">
        <v>9982</v>
      </c>
      <c r="B5176" t="s">
        <v>9983</v>
      </c>
      <c r="C5176" t="str">
        <f>Tabla4[[#This Row],[NIT]]</f>
        <v>94832106801022</v>
      </c>
      <c r="D5176">
        <f t="shared" si="183"/>
        <v>14</v>
      </c>
      <c r="E5176" t="str">
        <f t="shared" si="184"/>
        <v>NIT</v>
      </c>
    </row>
    <row r="5177" spans="1:5" x14ac:dyDescent="0.25">
      <c r="A5177" s="1" t="s">
        <v>9984</v>
      </c>
      <c r="B5177" t="s">
        <v>9985</v>
      </c>
      <c r="C5177" t="str">
        <f>Tabla4[[#This Row],[NIT]]</f>
        <v>06190806771029</v>
      </c>
      <c r="D5177">
        <f t="shared" si="183"/>
        <v>14</v>
      </c>
      <c r="E5177" t="str">
        <f t="shared" si="184"/>
        <v>NIT</v>
      </c>
    </row>
    <row r="5178" spans="1:5" x14ac:dyDescent="0.25">
      <c r="A5178" s="1" t="s">
        <v>9986</v>
      </c>
      <c r="B5178" t="s">
        <v>9987</v>
      </c>
      <c r="C5178" t="str">
        <f>Tabla4[[#This Row],[NIT]]</f>
        <v>06140803211025</v>
      </c>
      <c r="D5178">
        <f t="shared" si="183"/>
        <v>14</v>
      </c>
      <c r="E5178" t="str">
        <f t="shared" si="184"/>
        <v>NIT</v>
      </c>
    </row>
    <row r="5179" spans="1:5" x14ac:dyDescent="0.25">
      <c r="A5179" s="1" t="s">
        <v>9988</v>
      </c>
      <c r="B5179" t="s">
        <v>9989</v>
      </c>
      <c r="C5179" t="str">
        <f>Tabla4[[#This Row],[NIT]]</f>
        <v>06071003821010</v>
      </c>
      <c r="D5179">
        <f t="shared" si="183"/>
        <v>14</v>
      </c>
      <c r="E5179" t="str">
        <f t="shared" si="184"/>
        <v>NIT</v>
      </c>
    </row>
    <row r="5180" spans="1:5" x14ac:dyDescent="0.25">
      <c r="A5180" s="1" t="s">
        <v>1489</v>
      </c>
      <c r="B5180" t="s">
        <v>9990</v>
      </c>
      <c r="C5180" t="str">
        <f>Tabla4[[#This Row],[NIT]]</f>
        <v>06141611161047</v>
      </c>
      <c r="D5180">
        <f t="shared" si="183"/>
        <v>14</v>
      </c>
      <c r="E5180" t="str">
        <f t="shared" si="184"/>
        <v>NIT</v>
      </c>
    </row>
    <row r="5181" spans="1:5" x14ac:dyDescent="0.25">
      <c r="A5181" s="1" t="s">
        <v>8995</v>
      </c>
      <c r="B5181" t="s">
        <v>9991</v>
      </c>
      <c r="C5181" t="str">
        <f>Tabla4[[#This Row],[NIT]]</f>
        <v>06142502211049</v>
      </c>
      <c r="D5181">
        <f t="shared" si="183"/>
        <v>14</v>
      </c>
      <c r="E5181" t="str">
        <f t="shared" si="184"/>
        <v>NIT</v>
      </c>
    </row>
    <row r="5182" spans="1:5" x14ac:dyDescent="0.25">
      <c r="A5182" s="1" t="s">
        <v>9992</v>
      </c>
      <c r="B5182" t="s">
        <v>9993</v>
      </c>
      <c r="C5182" t="str">
        <f>Tabla4[[#This Row],[NIT]]</f>
        <v>06140611201093</v>
      </c>
      <c r="D5182">
        <f t="shared" si="183"/>
        <v>14</v>
      </c>
      <c r="E5182" t="str">
        <f t="shared" si="184"/>
        <v>NIT</v>
      </c>
    </row>
    <row r="5183" spans="1:5" x14ac:dyDescent="0.25">
      <c r="A5183" s="1" t="s">
        <v>9994</v>
      </c>
      <c r="B5183" t="s">
        <v>9995</v>
      </c>
      <c r="C5183" t="str">
        <f>Tabla4[[#This Row],[NIT]]</f>
        <v>06140910911030</v>
      </c>
      <c r="D5183">
        <f t="shared" si="183"/>
        <v>14</v>
      </c>
      <c r="E5183" t="str">
        <f t="shared" si="184"/>
        <v>NIT</v>
      </c>
    </row>
    <row r="5184" spans="1:5" x14ac:dyDescent="0.25">
      <c r="A5184" s="1" t="s">
        <v>3583</v>
      </c>
      <c r="B5184" t="s">
        <v>9996</v>
      </c>
      <c r="C5184" t="str">
        <f>Tabla4[[#This Row],[NIT]]</f>
        <v>08210507660026</v>
      </c>
      <c r="D5184">
        <f t="shared" si="183"/>
        <v>14</v>
      </c>
      <c r="E5184" t="str">
        <f t="shared" si="184"/>
        <v>NIT</v>
      </c>
    </row>
    <row r="5185" spans="1:5" x14ac:dyDescent="0.25">
      <c r="A5185" s="1" t="s">
        <v>9997</v>
      </c>
      <c r="B5185" t="s">
        <v>9998</v>
      </c>
      <c r="C5185" t="str">
        <f>Tabla4[[#This Row],[NIT]]</f>
        <v>05110104100011</v>
      </c>
      <c r="D5185">
        <f t="shared" si="183"/>
        <v>14</v>
      </c>
      <c r="E5185" t="str">
        <f t="shared" si="184"/>
        <v>NIT</v>
      </c>
    </row>
    <row r="5186" spans="1:5" x14ac:dyDescent="0.25">
      <c r="A5186" s="1" t="s">
        <v>2306</v>
      </c>
      <c r="B5186" t="s">
        <v>9999</v>
      </c>
      <c r="C5186" t="str">
        <f>Tabla4[[#This Row],[NIT]]</f>
        <v>05112308101011</v>
      </c>
      <c r="D5186">
        <f t="shared" si="183"/>
        <v>14</v>
      </c>
      <c r="E5186" t="str">
        <f t="shared" si="184"/>
        <v>NIT</v>
      </c>
    </row>
    <row r="5187" spans="1:5" x14ac:dyDescent="0.25">
      <c r="A5187" s="1" t="s">
        <v>10000</v>
      </c>
      <c r="B5187" t="s">
        <v>10001</v>
      </c>
      <c r="C5187" t="str">
        <f>Tabla4[[#This Row],[NIT]]</f>
        <v>06141405191037</v>
      </c>
      <c r="D5187">
        <f t="shared" si="183"/>
        <v>14</v>
      </c>
      <c r="E5187" t="str">
        <f t="shared" si="184"/>
        <v>NIT</v>
      </c>
    </row>
    <row r="5188" spans="1:5" x14ac:dyDescent="0.25">
      <c r="A5188" s="1" t="s">
        <v>10002</v>
      </c>
      <c r="B5188" t="s">
        <v>10003</v>
      </c>
      <c r="C5188" t="str">
        <f>Tabla4[[#This Row],[NIT]]</f>
        <v>11020507540020</v>
      </c>
      <c r="D5188">
        <f t="shared" si="183"/>
        <v>14</v>
      </c>
      <c r="E5188" t="str">
        <f t="shared" si="184"/>
        <v>NIT</v>
      </c>
    </row>
    <row r="5189" spans="1:5" x14ac:dyDescent="0.25">
      <c r="A5189" s="1" t="s">
        <v>10004</v>
      </c>
      <c r="B5189" t="s">
        <v>10005</v>
      </c>
      <c r="C5189" t="str">
        <f>Tabla4[[#This Row],[NIT]]</f>
        <v>10060310690010</v>
      </c>
      <c r="D5189">
        <f t="shared" si="183"/>
        <v>14</v>
      </c>
      <c r="E5189" t="str">
        <f t="shared" si="184"/>
        <v>NIT</v>
      </c>
    </row>
    <row r="5190" spans="1:5" x14ac:dyDescent="0.25">
      <c r="A5190" s="1" t="s">
        <v>2651</v>
      </c>
      <c r="B5190" t="s">
        <v>10006</v>
      </c>
      <c r="C5190" t="str">
        <f>Tabla4[[#This Row],[NIT]]</f>
        <v>06141503560018</v>
      </c>
      <c r="D5190">
        <f t="shared" si="183"/>
        <v>14</v>
      </c>
      <c r="E5190" t="str">
        <f t="shared" si="184"/>
        <v>NIT</v>
      </c>
    </row>
    <row r="5191" spans="1:5" x14ac:dyDescent="0.25">
      <c r="A5191" s="1" t="s">
        <v>2546</v>
      </c>
      <c r="B5191" t="s">
        <v>10007</v>
      </c>
      <c r="C5191" t="str">
        <f>Tabla4[[#This Row],[NIT]]</f>
        <v>06142806830013</v>
      </c>
      <c r="D5191">
        <f t="shared" si="183"/>
        <v>14</v>
      </c>
      <c r="E5191" t="str">
        <f t="shared" si="184"/>
        <v>NIT</v>
      </c>
    </row>
    <row r="5192" spans="1:5" x14ac:dyDescent="0.25">
      <c r="A5192" s="1" t="s">
        <v>10008</v>
      </c>
      <c r="B5192" t="s">
        <v>10009</v>
      </c>
      <c r="C5192" t="str">
        <f>Tabla4[[#This Row],[NIT]]</f>
        <v>12180111791019</v>
      </c>
      <c r="D5192">
        <f t="shared" si="183"/>
        <v>14</v>
      </c>
      <c r="E5192" t="str">
        <f t="shared" si="184"/>
        <v>NIT</v>
      </c>
    </row>
    <row r="5193" spans="1:5" x14ac:dyDescent="0.25">
      <c r="A5193" s="1" t="s">
        <v>10010</v>
      </c>
      <c r="B5193" t="s">
        <v>10011</v>
      </c>
      <c r="C5193" t="str">
        <f>Tabla4[[#This Row],[NIT]]</f>
        <v>06141009971020</v>
      </c>
      <c r="D5193">
        <f t="shared" si="183"/>
        <v>14</v>
      </c>
      <c r="E5193" t="str">
        <f t="shared" si="184"/>
        <v>NIT</v>
      </c>
    </row>
    <row r="5194" spans="1:5" x14ac:dyDescent="0.25">
      <c r="A5194" s="1" t="s">
        <v>10012</v>
      </c>
      <c r="B5194" t="s">
        <v>10013</v>
      </c>
      <c r="C5194" t="str">
        <f>Tabla4[[#This Row],[NIT]]</f>
        <v>06162008530014</v>
      </c>
      <c r="D5194">
        <f t="shared" si="183"/>
        <v>14</v>
      </c>
      <c r="E5194" t="str">
        <f t="shared" si="184"/>
        <v>NIT</v>
      </c>
    </row>
    <row r="5195" spans="1:5" x14ac:dyDescent="0.25">
      <c r="A5195" s="1" t="s">
        <v>10014</v>
      </c>
      <c r="B5195" t="s">
        <v>10015</v>
      </c>
      <c r="C5195" t="str">
        <f>Tabla4[[#This Row],[NIT]]</f>
        <v>04161407861017</v>
      </c>
      <c r="D5195">
        <f t="shared" si="183"/>
        <v>14</v>
      </c>
      <c r="E5195" t="str">
        <f t="shared" si="184"/>
        <v>NIT</v>
      </c>
    </row>
    <row r="5196" spans="1:5" x14ac:dyDescent="0.25">
      <c r="A5196" s="1" t="s">
        <v>10016</v>
      </c>
      <c r="B5196" t="s">
        <v>10017</v>
      </c>
      <c r="C5196" t="str">
        <f>Tabla4[[#This Row],[NIT]]</f>
        <v>11230406791057</v>
      </c>
      <c r="D5196">
        <f t="shared" si="183"/>
        <v>14</v>
      </c>
      <c r="E5196" t="str">
        <f t="shared" si="184"/>
        <v>NIT</v>
      </c>
    </row>
    <row r="5197" spans="1:5" x14ac:dyDescent="0.25">
      <c r="A5197" s="1" t="s">
        <v>10018</v>
      </c>
      <c r="B5197" t="s">
        <v>10019</v>
      </c>
      <c r="C5197" t="str">
        <f>Tabla4[[#This Row],[NIT]]</f>
        <v>10130308711020</v>
      </c>
      <c r="D5197">
        <f t="shared" si="183"/>
        <v>14</v>
      </c>
      <c r="E5197" t="str">
        <f t="shared" si="184"/>
        <v>NIT</v>
      </c>
    </row>
    <row r="5198" spans="1:5" x14ac:dyDescent="0.25">
      <c r="A5198" s="1" t="s">
        <v>10020</v>
      </c>
      <c r="B5198" t="s">
        <v>10021</v>
      </c>
      <c r="C5198" t="str">
        <f>Tabla4[[#This Row],[NIT]]</f>
        <v>10061912741017</v>
      </c>
      <c r="D5198">
        <f t="shared" si="183"/>
        <v>14</v>
      </c>
      <c r="E5198" t="str">
        <f t="shared" si="184"/>
        <v>NIT</v>
      </c>
    </row>
    <row r="5199" spans="1:5" x14ac:dyDescent="0.25">
      <c r="A5199" s="1" t="s">
        <v>10022</v>
      </c>
      <c r="B5199" t="s">
        <v>10023</v>
      </c>
      <c r="C5199" t="str">
        <f>Tabla4[[#This Row],[NIT]]</f>
        <v>06171409650019</v>
      </c>
      <c r="D5199">
        <f t="shared" si="183"/>
        <v>14</v>
      </c>
      <c r="E5199" t="str">
        <f t="shared" si="184"/>
        <v>NIT</v>
      </c>
    </row>
    <row r="5200" spans="1:5" x14ac:dyDescent="0.25">
      <c r="A5200" s="1" t="s">
        <v>10024</v>
      </c>
      <c r="B5200" t="s">
        <v>10025</v>
      </c>
      <c r="C5200" t="str">
        <f>Tabla4[[#This Row],[NIT]]</f>
        <v>06172310831015</v>
      </c>
      <c r="D5200">
        <f t="shared" si="183"/>
        <v>14</v>
      </c>
      <c r="E5200" t="str">
        <f t="shared" si="184"/>
        <v>NIT</v>
      </c>
    </row>
    <row r="5201" spans="1:5" x14ac:dyDescent="0.25">
      <c r="A5201" s="1" t="s">
        <v>4492</v>
      </c>
      <c r="B5201" t="s">
        <v>10026</v>
      </c>
      <c r="C5201" t="str">
        <f>Tabla4[[#This Row],[NIT]]</f>
        <v>06141606051039</v>
      </c>
      <c r="D5201">
        <f t="shared" si="183"/>
        <v>14</v>
      </c>
      <c r="E5201" t="str">
        <f t="shared" si="184"/>
        <v>NIT</v>
      </c>
    </row>
    <row r="5202" spans="1:5" x14ac:dyDescent="0.25">
      <c r="A5202" s="1" t="s">
        <v>10027</v>
      </c>
      <c r="B5202" t="s">
        <v>10028</v>
      </c>
      <c r="C5202" t="str">
        <f>Tabla4[[#This Row],[NIT]]</f>
        <v>03082012771026</v>
      </c>
      <c r="D5202">
        <f t="shared" si="183"/>
        <v>14</v>
      </c>
      <c r="E5202" t="str">
        <f t="shared" si="184"/>
        <v>NIT</v>
      </c>
    </row>
    <row r="5203" spans="1:5" x14ac:dyDescent="0.25">
      <c r="A5203" s="1" t="s">
        <v>10029</v>
      </c>
      <c r="B5203" t="s">
        <v>10030</v>
      </c>
      <c r="C5203" t="str">
        <f>Tabla4[[#This Row],[NIT]]</f>
        <v>06172101031010</v>
      </c>
      <c r="D5203">
        <f t="shared" si="183"/>
        <v>14</v>
      </c>
      <c r="E5203" t="str">
        <f t="shared" si="184"/>
        <v>NIT</v>
      </c>
    </row>
    <row r="5204" spans="1:5" x14ac:dyDescent="0.25">
      <c r="A5204" s="1" t="s">
        <v>10031</v>
      </c>
      <c r="B5204" t="s">
        <v>10032</v>
      </c>
      <c r="C5204" t="str">
        <f>Tabla4[[#This Row],[NIT]]</f>
        <v>04262906621010</v>
      </c>
      <c r="D5204">
        <f t="shared" si="183"/>
        <v>14</v>
      </c>
      <c r="E5204" t="str">
        <f t="shared" si="184"/>
        <v>NIT</v>
      </c>
    </row>
    <row r="5205" spans="1:5" x14ac:dyDescent="0.25">
      <c r="A5205" s="1" t="s">
        <v>7937</v>
      </c>
      <c r="B5205" t="s">
        <v>10033</v>
      </c>
      <c r="C5205" t="str">
        <f>Tabla4[[#This Row],[NIT]]</f>
        <v>94832601101010</v>
      </c>
      <c r="D5205">
        <f t="shared" si="183"/>
        <v>14</v>
      </c>
      <c r="E5205" t="str">
        <f t="shared" si="184"/>
        <v>NIT</v>
      </c>
    </row>
    <row r="5206" spans="1:5" x14ac:dyDescent="0.25">
      <c r="A5206" s="1" t="s">
        <v>10034</v>
      </c>
      <c r="B5206" t="s">
        <v>10035</v>
      </c>
      <c r="C5206" t="str">
        <f>Tabla4[[#This Row],[NIT]]</f>
        <v>06141510971013</v>
      </c>
      <c r="D5206">
        <f t="shared" si="183"/>
        <v>14</v>
      </c>
      <c r="E5206" t="str">
        <f t="shared" si="184"/>
        <v>NIT</v>
      </c>
    </row>
    <row r="5207" spans="1:5" x14ac:dyDescent="0.25">
      <c r="A5207" s="1" t="s">
        <v>10036</v>
      </c>
      <c r="B5207" t="s">
        <v>10037</v>
      </c>
      <c r="C5207" t="str">
        <f>Tabla4[[#This Row],[NIT]]</f>
        <v>06142201101086</v>
      </c>
      <c r="D5207">
        <f t="shared" si="183"/>
        <v>14</v>
      </c>
      <c r="E5207" t="str">
        <f t="shared" si="184"/>
        <v>NIT</v>
      </c>
    </row>
    <row r="5208" spans="1:5" x14ac:dyDescent="0.25">
      <c r="A5208" s="1" t="s">
        <v>2192</v>
      </c>
      <c r="B5208" t="s">
        <v>10038</v>
      </c>
      <c r="C5208" t="str">
        <f>Tabla4[[#This Row],[NIT]]</f>
        <v>06140507161047</v>
      </c>
      <c r="D5208">
        <f t="shared" si="183"/>
        <v>14</v>
      </c>
      <c r="E5208" t="str">
        <f t="shared" si="184"/>
        <v>NIT</v>
      </c>
    </row>
    <row r="5209" spans="1:5" x14ac:dyDescent="0.25">
      <c r="A5209" s="1" t="s">
        <v>10039</v>
      </c>
      <c r="B5209" t="s">
        <v>10040</v>
      </c>
      <c r="C5209" t="str">
        <f>Tabla4[[#This Row],[NIT]]</f>
        <v>06140210151050</v>
      </c>
      <c r="D5209">
        <f t="shared" si="183"/>
        <v>14</v>
      </c>
      <c r="E5209" t="str">
        <f t="shared" si="184"/>
        <v>NIT</v>
      </c>
    </row>
    <row r="5210" spans="1:5" x14ac:dyDescent="0.25">
      <c r="A5210" s="1" t="s">
        <v>10041</v>
      </c>
      <c r="B5210" t="s">
        <v>10042</v>
      </c>
      <c r="C5210" t="str">
        <f>Tabla4[[#This Row],[NIT]]</f>
        <v>06141211841120</v>
      </c>
      <c r="D5210">
        <f t="shared" si="183"/>
        <v>14</v>
      </c>
      <c r="E5210" t="str">
        <f t="shared" si="184"/>
        <v>NIT</v>
      </c>
    </row>
    <row r="5211" spans="1:5" x14ac:dyDescent="0.25">
      <c r="A5211" s="1" t="s">
        <v>10043</v>
      </c>
      <c r="B5211" t="s">
        <v>10044</v>
      </c>
      <c r="C5211" t="str">
        <f>Tabla4[[#This Row],[NIT]]</f>
        <v>06142612801135</v>
      </c>
      <c r="D5211">
        <f t="shared" si="183"/>
        <v>14</v>
      </c>
      <c r="E5211" t="str">
        <f t="shared" si="184"/>
        <v>NIT</v>
      </c>
    </row>
    <row r="5212" spans="1:5" x14ac:dyDescent="0.25">
      <c r="A5212" s="1" t="s">
        <v>10045</v>
      </c>
      <c r="B5212" t="s">
        <v>10046</v>
      </c>
      <c r="C5212" t="str">
        <f>Tabla4[[#This Row],[NIT]]</f>
        <v>06141310221036</v>
      </c>
      <c r="D5212">
        <f t="shared" si="183"/>
        <v>14</v>
      </c>
      <c r="E5212" t="str">
        <f t="shared" si="184"/>
        <v>NIT</v>
      </c>
    </row>
    <row r="5213" spans="1:5" x14ac:dyDescent="0.25">
      <c r="A5213" s="1" t="s">
        <v>10047</v>
      </c>
      <c r="B5213" t="s">
        <v>10048</v>
      </c>
      <c r="C5213" t="str">
        <f>Tabla4[[#This Row],[NIT]]</f>
        <v>06142308191088</v>
      </c>
      <c r="D5213">
        <f t="shared" si="183"/>
        <v>14</v>
      </c>
      <c r="E5213" t="str">
        <f t="shared" si="184"/>
        <v>NIT</v>
      </c>
    </row>
    <row r="5214" spans="1:5" x14ac:dyDescent="0.25">
      <c r="A5214" s="1" t="s">
        <v>10049</v>
      </c>
      <c r="B5214" t="s">
        <v>10050</v>
      </c>
      <c r="C5214" t="str">
        <f>Tabla4[[#This Row],[NIT]]</f>
        <v>06030301931016</v>
      </c>
      <c r="D5214">
        <f t="shared" si="183"/>
        <v>14</v>
      </c>
      <c r="E5214" t="str">
        <f t="shared" si="184"/>
        <v>NIT</v>
      </c>
    </row>
    <row r="5215" spans="1:5" x14ac:dyDescent="0.25">
      <c r="A5215" s="1" t="s">
        <v>10051</v>
      </c>
      <c r="B5215" t="s">
        <v>10052</v>
      </c>
      <c r="C5215" t="str">
        <f>Tabla4[[#This Row],[NIT]]</f>
        <v>12172906071011</v>
      </c>
      <c r="D5215">
        <f t="shared" si="183"/>
        <v>14</v>
      </c>
      <c r="E5215" t="str">
        <f t="shared" si="184"/>
        <v>NIT</v>
      </c>
    </row>
    <row r="5216" spans="1:5" x14ac:dyDescent="0.25">
      <c r="A5216" s="1" t="s">
        <v>10053</v>
      </c>
      <c r="B5216" t="s">
        <v>10054</v>
      </c>
      <c r="C5216" t="str">
        <f>Tabla4[[#This Row],[NIT]]</f>
        <v>06142503091039</v>
      </c>
      <c r="D5216">
        <f t="shared" si="183"/>
        <v>14</v>
      </c>
      <c r="E5216" t="str">
        <f t="shared" si="184"/>
        <v>NIT</v>
      </c>
    </row>
    <row r="5217" spans="1:5" x14ac:dyDescent="0.25">
      <c r="A5217" s="1" t="s">
        <v>10055</v>
      </c>
      <c r="B5217" t="s">
        <v>10056</v>
      </c>
      <c r="C5217" t="str">
        <f>Tabla4[[#This Row],[NIT]]</f>
        <v>06161808951024</v>
      </c>
      <c r="D5217">
        <f t="shared" si="183"/>
        <v>14</v>
      </c>
      <c r="E5217" t="str">
        <f t="shared" si="184"/>
        <v>NIT</v>
      </c>
    </row>
    <row r="5218" spans="1:5" x14ac:dyDescent="0.25">
      <c r="A5218" s="1" t="s">
        <v>10057</v>
      </c>
      <c r="B5218" t="s">
        <v>10058</v>
      </c>
      <c r="C5218" t="str">
        <f>Tabla4[[#This Row],[NIT]]</f>
        <v>07151402711012</v>
      </c>
      <c r="D5218">
        <f t="shared" si="183"/>
        <v>14</v>
      </c>
      <c r="E5218" t="str">
        <f t="shared" si="184"/>
        <v>NIT</v>
      </c>
    </row>
    <row r="5219" spans="1:5" x14ac:dyDescent="0.25">
      <c r="A5219" s="1" t="s">
        <v>10059</v>
      </c>
      <c r="B5219" t="s">
        <v>10060</v>
      </c>
      <c r="C5219" t="str">
        <f>Tabla4[[#This Row],[NIT]]</f>
        <v>06142002061024</v>
      </c>
      <c r="D5219">
        <f t="shared" si="183"/>
        <v>14</v>
      </c>
      <c r="E5219" t="str">
        <f t="shared" si="184"/>
        <v>NIT</v>
      </c>
    </row>
    <row r="5220" spans="1:5" x14ac:dyDescent="0.25">
      <c r="A5220" s="1" t="s">
        <v>10061</v>
      </c>
      <c r="B5220" t="s">
        <v>10062</v>
      </c>
      <c r="C5220" t="str">
        <f>Tabla4[[#This Row],[NIT]]</f>
        <v>06140912991022</v>
      </c>
      <c r="D5220">
        <f t="shared" si="183"/>
        <v>14</v>
      </c>
      <c r="E5220" t="str">
        <f t="shared" si="184"/>
        <v>NIT</v>
      </c>
    </row>
    <row r="5221" spans="1:5" x14ac:dyDescent="0.25">
      <c r="A5221" s="1" t="s">
        <v>10063</v>
      </c>
      <c r="B5221" t="s">
        <v>10064</v>
      </c>
      <c r="C5221" t="str">
        <f>Tabla4[[#This Row],[NIT]]</f>
        <v>05032812680014</v>
      </c>
      <c r="D5221">
        <f t="shared" si="183"/>
        <v>14</v>
      </c>
      <c r="E5221" t="str">
        <f t="shared" si="184"/>
        <v>NIT</v>
      </c>
    </row>
    <row r="5222" spans="1:5" x14ac:dyDescent="0.25">
      <c r="A5222" s="1" t="s">
        <v>5713</v>
      </c>
      <c r="B5222" t="s">
        <v>10065</v>
      </c>
      <c r="C5222" t="str">
        <f>Tabla4[[#This Row],[NIT]]</f>
        <v>06140906921055</v>
      </c>
      <c r="D5222">
        <f t="shared" si="183"/>
        <v>14</v>
      </c>
      <c r="E5222" t="str">
        <f t="shared" si="184"/>
        <v>NIT</v>
      </c>
    </row>
    <row r="5223" spans="1:5" x14ac:dyDescent="0.25">
      <c r="A5223" s="1" t="s">
        <v>10066</v>
      </c>
      <c r="B5223" t="s">
        <v>10067</v>
      </c>
      <c r="C5223" t="str">
        <f>Tabla4[[#This Row],[NIT]]</f>
        <v>06142001001630</v>
      </c>
      <c r="D5223">
        <f t="shared" si="183"/>
        <v>14</v>
      </c>
      <c r="E5223" t="str">
        <f t="shared" si="184"/>
        <v>NIT</v>
      </c>
    </row>
    <row r="5224" spans="1:5" x14ac:dyDescent="0.25">
      <c r="A5224" s="1" t="s">
        <v>10068</v>
      </c>
      <c r="B5224" t="s">
        <v>10069</v>
      </c>
      <c r="C5224" t="str">
        <f>Tabla4[[#This Row],[NIT]]</f>
        <v>06141002211020</v>
      </c>
      <c r="D5224">
        <f t="shared" si="183"/>
        <v>14</v>
      </c>
      <c r="E5224" t="str">
        <f t="shared" si="184"/>
        <v>NIT</v>
      </c>
    </row>
    <row r="5225" spans="1:5" x14ac:dyDescent="0.25">
      <c r="A5225" s="1" t="s">
        <v>10070</v>
      </c>
      <c r="B5225" t="s">
        <v>10071</v>
      </c>
      <c r="C5225" t="str">
        <f>Tabla4[[#This Row],[NIT]]</f>
        <v>06142206701014</v>
      </c>
      <c r="D5225">
        <f t="shared" si="183"/>
        <v>14</v>
      </c>
      <c r="E5225" t="str">
        <f t="shared" si="184"/>
        <v>NIT</v>
      </c>
    </row>
    <row r="5226" spans="1:5" x14ac:dyDescent="0.25">
      <c r="A5226" s="1" t="s">
        <v>10072</v>
      </c>
      <c r="B5226" t="s">
        <v>10073</v>
      </c>
      <c r="C5226" t="str">
        <f>Tabla4[[#This Row],[NIT]]</f>
        <v>06140702901055</v>
      </c>
      <c r="D5226">
        <f t="shared" si="183"/>
        <v>14</v>
      </c>
      <c r="E5226" t="str">
        <f t="shared" si="184"/>
        <v>NIT</v>
      </c>
    </row>
    <row r="5227" spans="1:5" x14ac:dyDescent="0.25">
      <c r="A5227" s="1" t="s">
        <v>1750</v>
      </c>
      <c r="B5227" t="s">
        <v>10074</v>
      </c>
      <c r="C5227" t="str">
        <f>Tabla4[[#This Row],[NIT]]</f>
        <v>06142811081044</v>
      </c>
      <c r="D5227">
        <f t="shared" si="183"/>
        <v>14</v>
      </c>
      <c r="E5227" t="str">
        <f t="shared" si="184"/>
        <v>NIT</v>
      </c>
    </row>
    <row r="5228" spans="1:5" x14ac:dyDescent="0.25">
      <c r="A5228" s="1" t="s">
        <v>10075</v>
      </c>
      <c r="B5228" t="s">
        <v>10076</v>
      </c>
      <c r="C5228" t="str">
        <f>Tabla4[[#This Row],[NIT]]</f>
        <v>05111012891037</v>
      </c>
      <c r="D5228">
        <f t="shared" ref="D5228:D5286" si="185">LEN(C5228)</f>
        <v>14</v>
      </c>
      <c r="E5228" t="str">
        <f t="shared" si="184"/>
        <v>NIT</v>
      </c>
    </row>
    <row r="5229" spans="1:5" x14ac:dyDescent="0.25">
      <c r="A5229" s="1" t="s">
        <v>2196</v>
      </c>
      <c r="B5229" t="s">
        <v>10077</v>
      </c>
      <c r="C5229" t="str">
        <f>Tabla4[[#This Row],[NIT]]</f>
        <v>06143112510011</v>
      </c>
      <c r="D5229">
        <f t="shared" si="185"/>
        <v>14</v>
      </c>
      <c r="E5229" t="str">
        <f t="shared" ref="E5229:E5292" si="186">IF(D5229=14,"NIT",IF(D5229=9,"DUI"," "))</f>
        <v>NIT</v>
      </c>
    </row>
    <row r="5230" spans="1:5" x14ac:dyDescent="0.25">
      <c r="A5230" s="1" t="s">
        <v>10078</v>
      </c>
      <c r="B5230" t="s">
        <v>10079</v>
      </c>
      <c r="C5230" t="str">
        <f>Tabla4[[#This Row],[NIT]]</f>
        <v>05152102771012</v>
      </c>
      <c r="D5230">
        <f t="shared" si="185"/>
        <v>14</v>
      </c>
      <c r="E5230" t="str">
        <f t="shared" si="186"/>
        <v>NIT</v>
      </c>
    </row>
    <row r="5231" spans="1:5" x14ac:dyDescent="0.25">
      <c r="A5231" s="1" t="s">
        <v>10080</v>
      </c>
      <c r="B5231" t="s">
        <v>10081</v>
      </c>
      <c r="C5231" t="str">
        <f>Tabla4[[#This Row],[NIT]]</f>
        <v>06141302891030</v>
      </c>
      <c r="D5231">
        <f t="shared" si="185"/>
        <v>14</v>
      </c>
      <c r="E5231" t="str">
        <f t="shared" si="186"/>
        <v>NIT</v>
      </c>
    </row>
    <row r="5232" spans="1:5" x14ac:dyDescent="0.25">
      <c r="A5232" s="1" t="s">
        <v>10082</v>
      </c>
      <c r="B5232" t="s">
        <v>10083</v>
      </c>
      <c r="C5232" t="str">
        <f>Tabla4[[#This Row],[NIT]]</f>
        <v>06142311791037</v>
      </c>
      <c r="D5232">
        <f t="shared" si="185"/>
        <v>14</v>
      </c>
      <c r="E5232" t="str">
        <f t="shared" si="186"/>
        <v>NIT</v>
      </c>
    </row>
    <row r="5233" spans="1:5" x14ac:dyDescent="0.25">
      <c r="A5233" s="1" t="s">
        <v>10084</v>
      </c>
      <c r="B5233" t="s">
        <v>10085</v>
      </c>
      <c r="C5233" t="str">
        <f>Tabla4[[#This Row],[NIT]]</f>
        <v>06140307171030</v>
      </c>
      <c r="D5233">
        <f t="shared" si="185"/>
        <v>14</v>
      </c>
      <c r="E5233" t="str">
        <f t="shared" si="186"/>
        <v>NIT</v>
      </c>
    </row>
    <row r="5234" spans="1:5" x14ac:dyDescent="0.25">
      <c r="A5234" s="1" t="s">
        <v>10086</v>
      </c>
      <c r="B5234" t="s">
        <v>10087</v>
      </c>
      <c r="C5234" t="str">
        <f>Tabla4[[#This Row],[NIT]]</f>
        <v>05012501101016</v>
      </c>
      <c r="D5234">
        <f t="shared" si="185"/>
        <v>14</v>
      </c>
      <c r="E5234" t="str">
        <f t="shared" si="186"/>
        <v>NIT</v>
      </c>
    </row>
    <row r="5235" spans="1:5" x14ac:dyDescent="0.25">
      <c r="A5235" s="1" t="s">
        <v>10088</v>
      </c>
      <c r="B5235" t="s">
        <v>10089</v>
      </c>
      <c r="C5235" t="str">
        <f>Tabla4[[#This Row],[NIT]]</f>
        <v>05113010011016</v>
      </c>
      <c r="D5235">
        <f t="shared" si="185"/>
        <v>14</v>
      </c>
      <c r="E5235" t="str">
        <f t="shared" si="186"/>
        <v>NIT</v>
      </c>
    </row>
    <row r="5236" spans="1:5" x14ac:dyDescent="0.25">
      <c r="A5236" s="1" t="s">
        <v>10090</v>
      </c>
      <c r="B5236" t="s">
        <v>10091</v>
      </c>
      <c r="C5236" t="str">
        <f>Tabla4[[#This Row],[NIT]]</f>
        <v>06141211201163</v>
      </c>
      <c r="D5236">
        <f t="shared" si="185"/>
        <v>14</v>
      </c>
      <c r="E5236" t="str">
        <f t="shared" si="186"/>
        <v>NIT</v>
      </c>
    </row>
    <row r="5237" spans="1:5" x14ac:dyDescent="0.25">
      <c r="A5237" s="1" t="s">
        <v>10092</v>
      </c>
      <c r="B5237" t="s">
        <v>10093</v>
      </c>
      <c r="C5237" t="str">
        <f>Tabla4[[#This Row],[NIT]]</f>
        <v>06142109851176</v>
      </c>
      <c r="D5237">
        <f t="shared" si="185"/>
        <v>14</v>
      </c>
      <c r="E5237" t="str">
        <f t="shared" si="186"/>
        <v>NIT</v>
      </c>
    </row>
    <row r="5238" spans="1:5" x14ac:dyDescent="0.25">
      <c r="A5238" s="1" t="s">
        <v>10094</v>
      </c>
      <c r="B5238" t="s">
        <v>10095</v>
      </c>
      <c r="C5238" t="str">
        <f>Tabla4[[#This Row],[NIT]]</f>
        <v>06141901211030</v>
      </c>
      <c r="D5238">
        <f t="shared" si="185"/>
        <v>14</v>
      </c>
      <c r="E5238" t="str">
        <f t="shared" si="186"/>
        <v>NIT</v>
      </c>
    </row>
    <row r="5239" spans="1:5" x14ac:dyDescent="0.25">
      <c r="A5239" s="1" t="s">
        <v>10096</v>
      </c>
      <c r="B5239" t="s">
        <v>10097</v>
      </c>
      <c r="C5239" t="str">
        <f>Tabla4[[#This Row],[NIT]]</f>
        <v>06142805131056</v>
      </c>
      <c r="D5239">
        <f t="shared" si="185"/>
        <v>14</v>
      </c>
      <c r="E5239" t="str">
        <f t="shared" si="186"/>
        <v>NIT</v>
      </c>
    </row>
    <row r="5240" spans="1:5" x14ac:dyDescent="0.25">
      <c r="A5240" s="1" t="s">
        <v>5368</v>
      </c>
      <c r="B5240" t="s">
        <v>10098</v>
      </c>
      <c r="C5240" t="str">
        <f>Tabla4[[#This Row],[NIT]]</f>
        <v>06140609840024</v>
      </c>
      <c r="D5240">
        <f t="shared" si="185"/>
        <v>14</v>
      </c>
      <c r="E5240" t="str">
        <f t="shared" si="186"/>
        <v>NIT</v>
      </c>
    </row>
    <row r="5241" spans="1:5" x14ac:dyDescent="0.25">
      <c r="A5241" s="1" t="s">
        <v>10099</v>
      </c>
      <c r="B5241" t="s">
        <v>10100</v>
      </c>
      <c r="C5241" t="str">
        <f>Tabla4[[#This Row],[NIT]]</f>
        <v>06140303091023</v>
      </c>
      <c r="D5241">
        <f t="shared" si="185"/>
        <v>14</v>
      </c>
      <c r="E5241" t="str">
        <f t="shared" si="186"/>
        <v>NIT</v>
      </c>
    </row>
    <row r="5242" spans="1:5" x14ac:dyDescent="0.25">
      <c r="A5242" s="1" t="s">
        <v>1500</v>
      </c>
      <c r="B5242" t="s">
        <v>10101</v>
      </c>
      <c r="C5242" t="str">
        <f>Tabla4[[#This Row],[NIT]]</f>
        <v>06141208161010</v>
      </c>
      <c r="D5242">
        <f t="shared" si="185"/>
        <v>14</v>
      </c>
      <c r="E5242" t="str">
        <f t="shared" si="186"/>
        <v>NIT</v>
      </c>
    </row>
    <row r="5243" spans="1:5" x14ac:dyDescent="0.25">
      <c r="A5243" s="1" t="s">
        <v>7896</v>
      </c>
      <c r="B5243" t="s">
        <v>10102</v>
      </c>
      <c r="C5243" t="str">
        <f>Tabla4[[#This Row],[NIT]]</f>
        <v>06140602141037</v>
      </c>
      <c r="D5243">
        <f t="shared" si="185"/>
        <v>14</v>
      </c>
      <c r="E5243" t="str">
        <f t="shared" si="186"/>
        <v>NIT</v>
      </c>
    </row>
    <row r="5244" spans="1:5" x14ac:dyDescent="0.25">
      <c r="A5244" s="1" t="s">
        <v>10103</v>
      </c>
      <c r="B5244" t="s">
        <v>10104</v>
      </c>
      <c r="C5244" t="str">
        <f>Tabla4[[#This Row],[NIT]]</f>
        <v>06140602061033</v>
      </c>
      <c r="D5244">
        <f t="shared" si="185"/>
        <v>14</v>
      </c>
      <c r="E5244" t="str">
        <f t="shared" si="186"/>
        <v>NIT</v>
      </c>
    </row>
    <row r="5245" spans="1:5" x14ac:dyDescent="0.25">
      <c r="A5245" s="1" t="s">
        <v>10105</v>
      </c>
      <c r="B5245" t="s">
        <v>10106</v>
      </c>
      <c r="C5245" t="str">
        <f>Tabla4[[#This Row],[NIT]]</f>
        <v>06143001031110</v>
      </c>
      <c r="D5245">
        <f t="shared" si="185"/>
        <v>14</v>
      </c>
      <c r="E5245" t="str">
        <f t="shared" si="186"/>
        <v>NIT</v>
      </c>
    </row>
    <row r="5246" spans="1:5" x14ac:dyDescent="0.25">
      <c r="A5246" s="1" t="s">
        <v>10107</v>
      </c>
      <c r="B5246" t="s">
        <v>10108</v>
      </c>
      <c r="C5246" t="str">
        <f>Tabla4[[#This Row],[NIT]]</f>
        <v>06142310921077</v>
      </c>
      <c r="D5246">
        <f t="shared" si="185"/>
        <v>14</v>
      </c>
      <c r="E5246" t="str">
        <f t="shared" si="186"/>
        <v>NIT</v>
      </c>
    </row>
    <row r="5247" spans="1:5" x14ac:dyDescent="0.25">
      <c r="A5247" s="1" t="s">
        <v>5705</v>
      </c>
      <c r="B5247" t="s">
        <v>10109</v>
      </c>
      <c r="C5247" t="str">
        <f>Tabla4[[#This Row],[NIT]]</f>
        <v>05011303091017</v>
      </c>
      <c r="D5247">
        <f t="shared" si="185"/>
        <v>14</v>
      </c>
      <c r="E5247" t="str">
        <f t="shared" si="186"/>
        <v>NIT</v>
      </c>
    </row>
    <row r="5248" spans="1:5" x14ac:dyDescent="0.25">
      <c r="A5248" s="1" t="s">
        <v>3173</v>
      </c>
      <c r="B5248" t="s">
        <v>10110</v>
      </c>
      <c r="C5248" t="str">
        <f>Tabla4[[#This Row],[NIT]]</f>
        <v>06142308031013</v>
      </c>
      <c r="D5248">
        <f t="shared" si="185"/>
        <v>14</v>
      </c>
      <c r="E5248" t="str">
        <f t="shared" si="186"/>
        <v>NIT</v>
      </c>
    </row>
    <row r="5249" spans="1:5" x14ac:dyDescent="0.25">
      <c r="A5249" s="1" t="s">
        <v>10111</v>
      </c>
      <c r="B5249" t="s">
        <v>10112</v>
      </c>
      <c r="C5249" t="str">
        <f>Tabla4[[#This Row],[NIT]]</f>
        <v>94261403711019</v>
      </c>
      <c r="D5249">
        <f t="shared" si="185"/>
        <v>14</v>
      </c>
      <c r="E5249" t="str">
        <f t="shared" si="186"/>
        <v>NIT</v>
      </c>
    </row>
    <row r="5250" spans="1:5" x14ac:dyDescent="0.25">
      <c r="A5250" s="1" t="s">
        <v>10113</v>
      </c>
      <c r="B5250" t="s">
        <v>10114</v>
      </c>
      <c r="C5250" t="str">
        <f>Tabla4[[#This Row],[NIT]]</f>
        <v>06142808031320</v>
      </c>
      <c r="D5250">
        <f t="shared" si="185"/>
        <v>14</v>
      </c>
      <c r="E5250" t="str">
        <f t="shared" si="186"/>
        <v>NIT</v>
      </c>
    </row>
    <row r="5251" spans="1:5" x14ac:dyDescent="0.25">
      <c r="A5251" s="1" t="s">
        <v>10115</v>
      </c>
      <c r="B5251" t="s">
        <v>10116</v>
      </c>
      <c r="C5251" t="str">
        <f>Tabla4[[#This Row],[NIT]]</f>
        <v>06141603001049</v>
      </c>
      <c r="D5251">
        <f t="shared" si="185"/>
        <v>14</v>
      </c>
      <c r="E5251" t="str">
        <f t="shared" si="186"/>
        <v>NIT</v>
      </c>
    </row>
    <row r="5252" spans="1:5" x14ac:dyDescent="0.25">
      <c r="A5252" s="1" t="s">
        <v>8863</v>
      </c>
      <c r="B5252" t="s">
        <v>10117</v>
      </c>
      <c r="C5252" t="str">
        <f>Tabla4[[#This Row],[NIT]]</f>
        <v>06141808121063</v>
      </c>
      <c r="D5252">
        <f t="shared" si="185"/>
        <v>14</v>
      </c>
      <c r="E5252" t="str">
        <f t="shared" si="186"/>
        <v>NIT</v>
      </c>
    </row>
    <row r="5253" spans="1:5" x14ac:dyDescent="0.25">
      <c r="A5253" s="1" t="s">
        <v>10118</v>
      </c>
      <c r="B5253" t="s">
        <v>10119</v>
      </c>
      <c r="C5253" t="str">
        <f>Tabla4[[#This Row],[NIT]]</f>
        <v>12171409171014</v>
      </c>
      <c r="D5253">
        <f t="shared" si="185"/>
        <v>14</v>
      </c>
      <c r="E5253" t="str">
        <f t="shared" si="186"/>
        <v>NIT</v>
      </c>
    </row>
    <row r="5254" spans="1:5" x14ac:dyDescent="0.25">
      <c r="A5254" s="1" t="s">
        <v>10120</v>
      </c>
      <c r="B5254" t="s">
        <v>10121</v>
      </c>
      <c r="C5254" t="str">
        <f>Tabla4[[#This Row],[NIT]]</f>
        <v>14160706701028</v>
      </c>
      <c r="D5254">
        <f t="shared" si="185"/>
        <v>14</v>
      </c>
      <c r="E5254" t="str">
        <f t="shared" si="186"/>
        <v>NIT</v>
      </c>
    </row>
    <row r="5255" spans="1:5" x14ac:dyDescent="0.25">
      <c r="A5255" s="1" t="s">
        <v>10122</v>
      </c>
      <c r="B5255" t="s">
        <v>10123</v>
      </c>
      <c r="C5255" t="str">
        <f>Tabla4[[#This Row],[NIT]]</f>
        <v>09091707901010</v>
      </c>
      <c r="D5255">
        <f t="shared" si="185"/>
        <v>14</v>
      </c>
      <c r="E5255" t="str">
        <f t="shared" si="186"/>
        <v>NIT</v>
      </c>
    </row>
    <row r="5256" spans="1:5" x14ac:dyDescent="0.25">
      <c r="A5256" s="1" t="s">
        <v>10124</v>
      </c>
      <c r="B5256" t="s">
        <v>10125</v>
      </c>
      <c r="C5256" t="str">
        <f>Tabla4[[#This Row],[NIT]]</f>
        <v>11230705811030</v>
      </c>
      <c r="D5256">
        <f t="shared" si="185"/>
        <v>14</v>
      </c>
      <c r="E5256" t="str">
        <f t="shared" si="186"/>
        <v>NIT</v>
      </c>
    </row>
    <row r="5257" spans="1:5" x14ac:dyDescent="0.25">
      <c r="A5257" s="1" t="s">
        <v>8934</v>
      </c>
      <c r="B5257" t="s">
        <v>10126</v>
      </c>
      <c r="C5257" t="str">
        <f>Tabla4[[#This Row],[NIT]]</f>
        <v>06141802881201</v>
      </c>
      <c r="D5257">
        <f t="shared" si="185"/>
        <v>14</v>
      </c>
      <c r="E5257" t="str">
        <f t="shared" si="186"/>
        <v>NIT</v>
      </c>
    </row>
    <row r="5258" spans="1:5" x14ac:dyDescent="0.25">
      <c r="A5258" s="1" t="s">
        <v>10127</v>
      </c>
      <c r="B5258" t="s">
        <v>10128</v>
      </c>
      <c r="C5258" t="str">
        <f>Tabla4[[#This Row],[NIT]]</f>
        <v>04120805651016</v>
      </c>
      <c r="D5258">
        <f t="shared" si="185"/>
        <v>14</v>
      </c>
      <c r="E5258" t="str">
        <f t="shared" si="186"/>
        <v>NIT</v>
      </c>
    </row>
    <row r="5259" spans="1:5" x14ac:dyDescent="0.25">
      <c r="A5259" s="1" t="s">
        <v>10129</v>
      </c>
      <c r="B5259" t="s">
        <v>10130</v>
      </c>
      <c r="C5259" t="str">
        <f>Tabla4[[#This Row],[NIT]]</f>
        <v>06140706211045</v>
      </c>
      <c r="D5259">
        <f t="shared" si="185"/>
        <v>14</v>
      </c>
      <c r="E5259" t="str">
        <f t="shared" si="186"/>
        <v>NIT</v>
      </c>
    </row>
    <row r="5260" spans="1:5" x14ac:dyDescent="0.25">
      <c r="A5260" s="1" t="s">
        <v>1798</v>
      </c>
      <c r="B5260" t="s">
        <v>10131</v>
      </c>
      <c r="C5260" t="str">
        <f>Tabla4[[#This Row],[NIT]]</f>
        <v>06141709940015</v>
      </c>
      <c r="D5260">
        <f t="shared" si="185"/>
        <v>14</v>
      </c>
      <c r="E5260" t="str">
        <f t="shared" si="186"/>
        <v>NIT</v>
      </c>
    </row>
    <row r="5261" spans="1:5" x14ac:dyDescent="0.25">
      <c r="A5261" s="1" t="s">
        <v>10132</v>
      </c>
      <c r="B5261" t="s">
        <v>10133</v>
      </c>
      <c r="C5261" t="str">
        <f>Tabla4[[#This Row],[NIT]]</f>
        <v>04161010711019</v>
      </c>
      <c r="D5261">
        <f t="shared" si="185"/>
        <v>14</v>
      </c>
      <c r="E5261" t="str">
        <f t="shared" si="186"/>
        <v>NIT</v>
      </c>
    </row>
    <row r="5262" spans="1:5" x14ac:dyDescent="0.25">
      <c r="A5262" s="1" t="s">
        <v>8902</v>
      </c>
      <c r="B5262" t="s">
        <v>10134</v>
      </c>
      <c r="C5262" t="str">
        <f>Tabla4[[#This Row],[NIT]]</f>
        <v>06140610211087</v>
      </c>
      <c r="D5262">
        <f t="shared" si="185"/>
        <v>14</v>
      </c>
      <c r="E5262" t="str">
        <f t="shared" si="186"/>
        <v>NIT</v>
      </c>
    </row>
    <row r="5263" spans="1:5" x14ac:dyDescent="0.25">
      <c r="A5263" s="1" t="s">
        <v>10135</v>
      </c>
      <c r="B5263" t="s">
        <v>10136</v>
      </c>
      <c r="C5263" t="str">
        <f>Tabla4[[#This Row],[NIT]]</f>
        <v>05042509711014</v>
      </c>
      <c r="D5263">
        <f t="shared" si="185"/>
        <v>14</v>
      </c>
      <c r="E5263" t="str">
        <f t="shared" si="186"/>
        <v>NIT</v>
      </c>
    </row>
    <row r="5264" spans="1:5" x14ac:dyDescent="0.25">
      <c r="A5264" s="1" t="s">
        <v>10137</v>
      </c>
      <c r="B5264" t="s">
        <v>10138</v>
      </c>
      <c r="C5264" t="str">
        <f>Tabla4[[#This Row],[NIT]]</f>
        <v>05111408530016</v>
      </c>
      <c r="D5264">
        <f t="shared" si="185"/>
        <v>14</v>
      </c>
      <c r="E5264" t="str">
        <f t="shared" si="186"/>
        <v>NIT</v>
      </c>
    </row>
    <row r="5265" spans="1:5" x14ac:dyDescent="0.25">
      <c r="A5265" s="1" t="s">
        <v>2306</v>
      </c>
      <c r="B5265" t="s">
        <v>10139</v>
      </c>
      <c r="C5265" t="str">
        <f>Tabla4[[#This Row],[NIT]]</f>
        <v>05112308101011</v>
      </c>
      <c r="D5265">
        <f t="shared" si="185"/>
        <v>14</v>
      </c>
      <c r="E5265" t="str">
        <f t="shared" si="186"/>
        <v>NIT</v>
      </c>
    </row>
    <row r="5266" spans="1:5" x14ac:dyDescent="0.25">
      <c r="A5266" s="1" t="s">
        <v>10140</v>
      </c>
      <c r="B5266" t="s">
        <v>10141</v>
      </c>
      <c r="C5266" t="str">
        <f>Tabla4[[#This Row],[NIT]]</f>
        <v>05112503111013</v>
      </c>
      <c r="D5266">
        <f t="shared" si="185"/>
        <v>14</v>
      </c>
      <c r="E5266" t="str">
        <f t="shared" si="186"/>
        <v>NIT</v>
      </c>
    </row>
    <row r="5267" spans="1:5" x14ac:dyDescent="0.25">
      <c r="A5267" s="1" t="s">
        <v>10142</v>
      </c>
      <c r="B5267" t="s">
        <v>10143</v>
      </c>
      <c r="C5267" t="str">
        <f>Tabla4[[#This Row],[NIT]]</f>
        <v>06140904181038</v>
      </c>
      <c r="D5267">
        <f t="shared" si="185"/>
        <v>14</v>
      </c>
      <c r="E5267" t="str">
        <f t="shared" si="186"/>
        <v>NIT</v>
      </c>
    </row>
    <row r="5268" spans="1:5" x14ac:dyDescent="0.25">
      <c r="A5268" s="1" t="s">
        <v>10144</v>
      </c>
      <c r="B5268" t="s">
        <v>10145</v>
      </c>
      <c r="C5268" t="str">
        <f>Tabla4[[#This Row],[NIT]]</f>
        <v>06141002151043</v>
      </c>
      <c r="D5268">
        <f t="shared" si="185"/>
        <v>14</v>
      </c>
      <c r="E5268" t="str">
        <f t="shared" si="186"/>
        <v>NIT</v>
      </c>
    </row>
    <row r="5269" spans="1:5" x14ac:dyDescent="0.25">
      <c r="A5269" s="1" t="s">
        <v>10146</v>
      </c>
      <c r="B5269" t="s">
        <v>10147</v>
      </c>
      <c r="C5269" t="str">
        <f>Tabla4[[#This Row],[NIT]]</f>
        <v>06142405001013</v>
      </c>
      <c r="D5269">
        <f t="shared" si="185"/>
        <v>14</v>
      </c>
      <c r="E5269" t="str">
        <f t="shared" si="186"/>
        <v>NIT</v>
      </c>
    </row>
    <row r="5270" spans="1:5" x14ac:dyDescent="0.25">
      <c r="A5270" s="1" t="s">
        <v>10148</v>
      </c>
      <c r="B5270" t="s">
        <v>10149</v>
      </c>
      <c r="C5270" t="str">
        <f>Tabla4[[#This Row],[NIT]]</f>
        <v>06142903161044</v>
      </c>
      <c r="D5270">
        <f t="shared" si="185"/>
        <v>14</v>
      </c>
      <c r="E5270" t="str">
        <f t="shared" si="186"/>
        <v>NIT</v>
      </c>
    </row>
    <row r="5271" spans="1:5" x14ac:dyDescent="0.25">
      <c r="A5271" s="1" t="s">
        <v>10150</v>
      </c>
      <c r="B5271" t="s">
        <v>10151</v>
      </c>
      <c r="C5271" t="str">
        <f>Tabla4[[#This Row],[NIT]]</f>
        <v>06143108181084</v>
      </c>
      <c r="D5271">
        <f t="shared" si="185"/>
        <v>14</v>
      </c>
      <c r="E5271" t="str">
        <f t="shared" si="186"/>
        <v>NIT</v>
      </c>
    </row>
    <row r="5272" spans="1:5" x14ac:dyDescent="0.25">
      <c r="A5272" s="1" t="s">
        <v>970</v>
      </c>
      <c r="B5272" t="s">
        <v>10152</v>
      </c>
      <c r="C5272" t="str">
        <f>Tabla4[[#This Row],[NIT]]</f>
        <v>06190912650013</v>
      </c>
      <c r="D5272">
        <f t="shared" si="185"/>
        <v>14</v>
      </c>
      <c r="E5272" t="str">
        <f t="shared" si="186"/>
        <v>NIT</v>
      </c>
    </row>
    <row r="5273" spans="1:5" x14ac:dyDescent="0.25">
      <c r="A5273" s="1" t="s">
        <v>3884</v>
      </c>
      <c r="B5273" t="s">
        <v>10153</v>
      </c>
      <c r="C5273" t="str">
        <f>Tabla4[[#This Row],[NIT]]</f>
        <v>06142404011023</v>
      </c>
      <c r="D5273">
        <f t="shared" si="185"/>
        <v>14</v>
      </c>
      <c r="E5273" t="str">
        <f t="shared" si="186"/>
        <v>NIT</v>
      </c>
    </row>
    <row r="5274" spans="1:5" x14ac:dyDescent="0.25">
      <c r="A5274" s="1" t="s">
        <v>10154</v>
      </c>
      <c r="B5274" t="s">
        <v>10155</v>
      </c>
      <c r="C5274" t="str">
        <f>Tabla4[[#This Row],[NIT]]</f>
        <v>06142312131014</v>
      </c>
      <c r="D5274">
        <f t="shared" si="185"/>
        <v>14</v>
      </c>
      <c r="E5274" t="str">
        <f t="shared" si="186"/>
        <v>NIT</v>
      </c>
    </row>
    <row r="5275" spans="1:5" x14ac:dyDescent="0.25">
      <c r="A5275" s="1" t="s">
        <v>10156</v>
      </c>
      <c r="B5275" t="s">
        <v>10157</v>
      </c>
      <c r="C5275" t="str">
        <f>Tabla4[[#This Row],[NIT]]</f>
        <v>06141105121029</v>
      </c>
      <c r="D5275">
        <f t="shared" si="185"/>
        <v>14</v>
      </c>
      <c r="E5275" t="str">
        <f t="shared" si="186"/>
        <v>NIT</v>
      </c>
    </row>
    <row r="5276" spans="1:5" x14ac:dyDescent="0.25">
      <c r="A5276" s="1" t="s">
        <v>722</v>
      </c>
      <c r="B5276" t="s">
        <v>10158</v>
      </c>
      <c r="C5276" t="str">
        <f>Tabla4[[#This Row],[NIT]]</f>
        <v>06142411121039</v>
      </c>
      <c r="D5276">
        <f t="shared" si="185"/>
        <v>14</v>
      </c>
      <c r="E5276" t="str">
        <f t="shared" si="186"/>
        <v>NIT</v>
      </c>
    </row>
    <row r="5277" spans="1:5" x14ac:dyDescent="0.25">
      <c r="A5277" s="1" t="s">
        <v>10159</v>
      </c>
      <c r="B5277" t="s">
        <v>10160</v>
      </c>
      <c r="C5277" t="str">
        <f>Tabla4[[#This Row],[NIT]]</f>
        <v>06140510991050</v>
      </c>
      <c r="D5277">
        <f t="shared" si="185"/>
        <v>14</v>
      </c>
      <c r="E5277" t="str">
        <f t="shared" si="186"/>
        <v>NIT</v>
      </c>
    </row>
    <row r="5278" spans="1:5" x14ac:dyDescent="0.25">
      <c r="A5278" s="1" t="s">
        <v>2090</v>
      </c>
      <c r="B5278" t="s">
        <v>10161</v>
      </c>
      <c r="C5278" t="str">
        <f>Tabla4[[#This Row],[NIT]]</f>
        <v>06142012041013</v>
      </c>
      <c r="D5278">
        <f t="shared" si="185"/>
        <v>14</v>
      </c>
      <c r="E5278" t="str">
        <f t="shared" si="186"/>
        <v>NIT</v>
      </c>
    </row>
    <row r="5279" spans="1:5" x14ac:dyDescent="0.25">
      <c r="A5279" s="1" t="s">
        <v>10162</v>
      </c>
      <c r="B5279" t="s">
        <v>10163</v>
      </c>
      <c r="C5279" t="str">
        <f>Tabla4[[#This Row],[NIT]]</f>
        <v>05110404191010</v>
      </c>
      <c r="D5279">
        <f t="shared" si="185"/>
        <v>14</v>
      </c>
      <c r="E5279" t="str">
        <f t="shared" si="186"/>
        <v>NIT</v>
      </c>
    </row>
    <row r="5280" spans="1:5" x14ac:dyDescent="0.25">
      <c r="A5280" s="1" t="s">
        <v>10164</v>
      </c>
      <c r="B5280" t="s">
        <v>10165</v>
      </c>
      <c r="C5280" t="str">
        <f>Tabla4[[#This Row],[NIT]]</f>
        <v>05030512161019</v>
      </c>
      <c r="D5280">
        <f t="shared" si="185"/>
        <v>14</v>
      </c>
      <c r="E5280" t="str">
        <f t="shared" si="186"/>
        <v>NIT</v>
      </c>
    </row>
    <row r="5281" spans="1:5" x14ac:dyDescent="0.25">
      <c r="A5281" s="1" t="s">
        <v>10166</v>
      </c>
      <c r="B5281" t="s">
        <v>10167</v>
      </c>
      <c r="C5281" t="str">
        <f>Tabla4[[#This Row],[NIT]]</f>
        <v>06142612201022</v>
      </c>
      <c r="D5281">
        <f t="shared" si="185"/>
        <v>14</v>
      </c>
      <c r="E5281" t="str">
        <f t="shared" si="186"/>
        <v>NIT</v>
      </c>
    </row>
    <row r="5282" spans="1:5" x14ac:dyDescent="0.25">
      <c r="A5282" s="1" t="s">
        <v>10168</v>
      </c>
      <c r="B5282" t="s">
        <v>41</v>
      </c>
      <c r="C5282" t="str">
        <f>Tabla4[[#This Row],[NIT]]</f>
        <v>00</v>
      </c>
      <c r="D5282">
        <f t="shared" si="185"/>
        <v>2</v>
      </c>
      <c r="E5282" t="str">
        <f t="shared" si="186"/>
        <v xml:space="preserve"> </v>
      </c>
    </row>
    <row r="5283" spans="1:5" x14ac:dyDescent="0.25">
      <c r="A5283" s="1" t="s">
        <v>10169</v>
      </c>
      <c r="B5283" t="s">
        <v>10170</v>
      </c>
      <c r="C5283" t="str">
        <f>Tabla4[[#This Row],[NIT]]</f>
        <v>01011806560011</v>
      </c>
      <c r="D5283">
        <f t="shared" si="185"/>
        <v>14</v>
      </c>
      <c r="E5283" t="str">
        <f t="shared" si="186"/>
        <v>NIT</v>
      </c>
    </row>
    <row r="5284" spans="1:5" x14ac:dyDescent="0.25">
      <c r="A5284" s="15" t="s">
        <v>10202</v>
      </c>
      <c r="B5284" t="s">
        <v>10203</v>
      </c>
      <c r="C5284" t="str">
        <f>Tabla4[[#This Row],[NIT]]</f>
        <v>043352446</v>
      </c>
      <c r="D5284">
        <f t="shared" si="185"/>
        <v>9</v>
      </c>
      <c r="E5284" t="str">
        <f t="shared" si="186"/>
        <v>DUI</v>
      </c>
    </row>
    <row r="5285" spans="1:5" x14ac:dyDescent="0.25">
      <c r="A5285" s="15" t="s">
        <v>10204</v>
      </c>
      <c r="B5285" t="s">
        <v>10205</v>
      </c>
      <c r="C5285" t="str">
        <f>Tabla4[[#This Row],[NIT]]</f>
        <v>016039449</v>
      </c>
      <c r="D5285">
        <f t="shared" si="185"/>
        <v>9</v>
      </c>
      <c r="E5285" t="str">
        <f t="shared" si="186"/>
        <v>DUI</v>
      </c>
    </row>
    <row r="5286" spans="1:5" x14ac:dyDescent="0.25">
      <c r="A5286" s="15" t="s">
        <v>10206</v>
      </c>
      <c r="B5286" t="s">
        <v>10207</v>
      </c>
      <c r="C5286" t="str">
        <f>Tabla4[[#This Row],[NIT]]</f>
        <v>020391560</v>
      </c>
      <c r="D5286">
        <f t="shared" si="185"/>
        <v>9</v>
      </c>
      <c r="E5286" t="str">
        <f t="shared" si="186"/>
        <v>DUI</v>
      </c>
    </row>
    <row r="5287" spans="1:5" x14ac:dyDescent="0.25">
      <c r="A5287" s="15" t="s">
        <v>10211</v>
      </c>
      <c r="B5287" t="s">
        <v>10213</v>
      </c>
      <c r="C5287" t="str">
        <f>Tabla4[[#This Row],[NIT]]</f>
        <v>036880959</v>
      </c>
      <c r="D5287">
        <f t="shared" ref="D5287:D5301" si="187">LEN(C5287)</f>
        <v>9</v>
      </c>
      <c r="E5287" t="str">
        <f t="shared" si="186"/>
        <v>DUI</v>
      </c>
    </row>
    <row r="5288" spans="1:5" x14ac:dyDescent="0.25">
      <c r="A5288" s="15" t="s">
        <v>10214</v>
      </c>
      <c r="B5288" t="s">
        <v>10215</v>
      </c>
      <c r="C5288" t="str">
        <f>Tabla4[[#This Row],[NIT]]</f>
        <v>027486421</v>
      </c>
      <c r="D5288">
        <f t="shared" si="187"/>
        <v>9</v>
      </c>
      <c r="E5288" t="str">
        <f t="shared" si="186"/>
        <v>DUI</v>
      </c>
    </row>
    <row r="5289" spans="1:5" x14ac:dyDescent="0.25">
      <c r="A5289" s="15" t="s">
        <v>10216</v>
      </c>
      <c r="B5289" t="s">
        <v>10217</v>
      </c>
      <c r="C5289" t="str">
        <f>Tabla4[[#This Row],[NIT]]</f>
        <v>011354917</v>
      </c>
      <c r="D5289">
        <f t="shared" si="187"/>
        <v>9</v>
      </c>
      <c r="E5289" t="str">
        <f t="shared" si="186"/>
        <v>DUI</v>
      </c>
    </row>
    <row r="5290" spans="1:5" x14ac:dyDescent="0.25">
      <c r="A5290" s="15" t="s">
        <v>10218</v>
      </c>
      <c r="B5290" t="s">
        <v>10219</v>
      </c>
      <c r="C5290" t="str">
        <f>Tabla4[[#This Row],[NIT]]</f>
        <v>024681860</v>
      </c>
      <c r="D5290">
        <f t="shared" si="187"/>
        <v>9</v>
      </c>
      <c r="E5290" t="str">
        <f t="shared" si="186"/>
        <v>DUI</v>
      </c>
    </row>
    <row r="5291" spans="1:5" x14ac:dyDescent="0.25">
      <c r="A5291" s="15" t="s">
        <v>10220</v>
      </c>
      <c r="B5291" t="s">
        <v>10221</v>
      </c>
      <c r="C5291" t="str">
        <f>Tabla4[[#This Row],[NIT]]</f>
        <v>036616376</v>
      </c>
      <c r="D5291">
        <f t="shared" si="187"/>
        <v>9</v>
      </c>
      <c r="E5291" t="str">
        <f t="shared" si="186"/>
        <v>DUI</v>
      </c>
    </row>
    <row r="5292" spans="1:5" x14ac:dyDescent="0.25">
      <c r="A5292" s="15" t="s">
        <v>10223</v>
      </c>
      <c r="B5292" t="s">
        <v>10224</v>
      </c>
      <c r="C5292" t="str">
        <f>Tabla4[[#This Row],[NIT]]</f>
        <v>025921344</v>
      </c>
      <c r="D5292">
        <f t="shared" si="187"/>
        <v>9</v>
      </c>
      <c r="E5292" t="str">
        <f t="shared" si="186"/>
        <v>DUI</v>
      </c>
    </row>
    <row r="5293" spans="1:5" x14ac:dyDescent="0.25">
      <c r="A5293" s="15" t="s">
        <v>10226</v>
      </c>
      <c r="B5293" t="s">
        <v>10227</v>
      </c>
      <c r="C5293" t="str">
        <f>Tabla4[[#This Row],[NIT]]</f>
        <v>038637263</v>
      </c>
      <c r="D5293">
        <f t="shared" si="187"/>
        <v>9</v>
      </c>
      <c r="E5293" t="str">
        <f t="shared" ref="E5293:E5301" si="188">IF(D5293=14,"NIT",IF(D5293=9,"DUI"," "))</f>
        <v>DUI</v>
      </c>
    </row>
    <row r="5294" spans="1:5" x14ac:dyDescent="0.25">
      <c r="A5294" s="15" t="s">
        <v>10228</v>
      </c>
      <c r="B5294" t="s">
        <v>10229</v>
      </c>
      <c r="C5294" t="str">
        <f>Tabla4[[#This Row],[NIT]]</f>
        <v>028967810</v>
      </c>
      <c r="D5294">
        <f t="shared" si="187"/>
        <v>9</v>
      </c>
      <c r="E5294" t="str">
        <f t="shared" si="188"/>
        <v>DUI</v>
      </c>
    </row>
    <row r="5295" spans="1:5" x14ac:dyDescent="0.25">
      <c r="A5295" s="15" t="s">
        <v>10230</v>
      </c>
      <c r="B5295" t="s">
        <v>10231</v>
      </c>
      <c r="C5295" t="str">
        <f>Tabla4[[#This Row],[NIT]]</f>
        <v>022524826</v>
      </c>
      <c r="D5295">
        <f t="shared" si="187"/>
        <v>9</v>
      </c>
      <c r="E5295" t="str">
        <f t="shared" si="188"/>
        <v>DUI</v>
      </c>
    </row>
    <row r="5296" spans="1:5" x14ac:dyDescent="0.25">
      <c r="A5296" s="15" t="s">
        <v>10233</v>
      </c>
      <c r="B5296" t="s">
        <v>10234</v>
      </c>
      <c r="C5296" t="str">
        <f>Tabla4[[#This Row],[NIT]]</f>
        <v>05030610171014</v>
      </c>
      <c r="D5296">
        <f t="shared" si="187"/>
        <v>14</v>
      </c>
      <c r="E5296" t="str">
        <f t="shared" si="188"/>
        <v>NIT</v>
      </c>
    </row>
    <row r="5297" spans="1:5" x14ac:dyDescent="0.25">
      <c r="A5297" s="15" t="s">
        <v>10235</v>
      </c>
      <c r="B5297" t="s">
        <v>10236</v>
      </c>
      <c r="C5297" t="str">
        <f>Tabla4[[#This Row],[NIT]]</f>
        <v>020073455</v>
      </c>
      <c r="D5297">
        <f t="shared" si="187"/>
        <v>9</v>
      </c>
      <c r="E5297" t="str">
        <f t="shared" si="188"/>
        <v>DUI</v>
      </c>
    </row>
    <row r="5298" spans="1:5" x14ac:dyDescent="0.25">
      <c r="A5298" s="15" t="s">
        <v>10238</v>
      </c>
      <c r="B5298" t="s">
        <v>10239</v>
      </c>
      <c r="C5298" t="str">
        <f>Tabla4[[#This Row],[NIT]]</f>
        <v>029422805</v>
      </c>
      <c r="D5298">
        <f t="shared" si="187"/>
        <v>9</v>
      </c>
      <c r="E5298" t="str">
        <f t="shared" si="188"/>
        <v>DUI</v>
      </c>
    </row>
    <row r="5299" spans="1:5" x14ac:dyDescent="0.25">
      <c r="A5299" s="15" t="s">
        <v>10240</v>
      </c>
      <c r="B5299" t="s">
        <v>10241</v>
      </c>
      <c r="C5299" t="str">
        <f>Tabla4[[#This Row],[NIT]]</f>
        <v>06141902181029</v>
      </c>
      <c r="D5299">
        <f t="shared" si="187"/>
        <v>14</v>
      </c>
      <c r="E5299" t="str">
        <f t="shared" si="188"/>
        <v>NIT</v>
      </c>
    </row>
    <row r="5300" spans="1:5" x14ac:dyDescent="0.25">
      <c r="A5300" s="15" t="s">
        <v>10242</v>
      </c>
      <c r="B5300" t="s">
        <v>10243</v>
      </c>
      <c r="C5300" t="str">
        <f>Tabla4[[#This Row],[NIT]]</f>
        <v>040078190</v>
      </c>
      <c r="D5300">
        <f t="shared" si="187"/>
        <v>9</v>
      </c>
      <c r="E5300" t="str">
        <f t="shared" si="188"/>
        <v>DUI</v>
      </c>
    </row>
    <row r="5301" spans="1:5" x14ac:dyDescent="0.25">
      <c r="A5301" s="15" t="s">
        <v>10245</v>
      </c>
      <c r="B5301" t="s">
        <v>10246</v>
      </c>
      <c r="C5301" t="str">
        <f>Tabla4[[#This Row],[NIT]]</f>
        <v>005441162</v>
      </c>
      <c r="D5301">
        <f t="shared" si="187"/>
        <v>9</v>
      </c>
      <c r="E5301" t="str">
        <f t="shared" si="188"/>
        <v>DUI</v>
      </c>
    </row>
  </sheetData>
  <phoneticPr fontId="8" type="noConversion"/>
  <conditionalFormatting sqref="A4596:A4763 A4773:A4814 A4816:A4820 A4824 A4833:A4834 A4837:A4847 A4849:A4851 A4853:A4863 A4869:A4888 A4890 A4896:A4897 A4902:A4944 A4946:A4955 A4957:A4962 A4964:A4966 A4972:A5200 A5202:A5283">
    <cfRule type="duplicateValues" dxfId="103" priority="4"/>
  </conditionalFormatting>
  <conditionalFormatting sqref="A4596:A4814 A4869:A4888 A4890 A4816:A4863 A4896:A4897 A4902:A4944 A4946:A4955 A4957:A4962 A4964:A4966 A4972:A5200 A5202:A5283">
    <cfRule type="duplicateValues" dxfId="102" priority="3"/>
  </conditionalFormatting>
  <conditionalFormatting sqref="A4596:A5200 A5202:A5283">
    <cfRule type="duplicateValues" dxfId="101" priority="2"/>
  </conditionalFormatting>
  <conditionalFormatting sqref="A5201">
    <cfRule type="duplicateValues" dxfId="100" priority="1"/>
  </conditionalFormatting>
  <dataValidations disablePrompts="1" count="1">
    <dataValidation type="textLength" allowBlank="1" showInputMessage="1" showErrorMessage="1" errorTitle="Debes ingresar 14 caracteres" sqref="A4504:A4505" xr:uid="{00000000-0002-0000-0A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41" t="s">
        <v>8494</v>
      </c>
      <c r="B1" s="42" t="s">
        <v>8495</v>
      </c>
      <c r="C1" s="42" t="s">
        <v>8496</v>
      </c>
      <c r="D1" s="43" t="s">
        <v>8497</v>
      </c>
      <c r="E1" s="45" t="s">
        <v>8498</v>
      </c>
      <c r="F1" s="46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B000000}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47" t="s">
        <v>8500</v>
      </c>
      <c r="B1" s="42" t="s">
        <v>8501</v>
      </c>
      <c r="C1" s="42" t="s">
        <v>8502</v>
      </c>
      <c r="D1" s="42" t="s">
        <v>8503</v>
      </c>
      <c r="E1" s="42" t="s">
        <v>8504</v>
      </c>
      <c r="F1" s="48" t="s">
        <v>8505</v>
      </c>
      <c r="G1" s="42" t="s">
        <v>8495</v>
      </c>
      <c r="H1" s="43" t="s">
        <v>8497</v>
      </c>
      <c r="I1" s="43" t="s">
        <v>14</v>
      </c>
      <c r="J1" s="44" t="s">
        <v>7737</v>
      </c>
      <c r="K1" s="44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3.285156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3" t="s">
        <v>17</v>
      </c>
      <c r="C2" t="s">
        <v>10441</v>
      </c>
    </row>
    <row r="4" spans="2:7" x14ac:dyDescent="0.25">
      <c r="D4" s="13" t="s">
        <v>8484</v>
      </c>
      <c r="E4"/>
      <c r="F4"/>
      <c r="G4"/>
    </row>
    <row r="5" spans="2:7" x14ac:dyDescent="0.25">
      <c r="B5" s="13" t="s">
        <v>67</v>
      </c>
      <c r="C5" s="13" t="s">
        <v>2</v>
      </c>
      <c r="D5" t="s">
        <v>8499</v>
      </c>
      <c r="E5" t="s">
        <v>8485</v>
      </c>
      <c r="F5"/>
      <c r="G5"/>
    </row>
    <row r="6" spans="2:7" x14ac:dyDescent="0.25">
      <c r="B6" t="s">
        <v>10441</v>
      </c>
      <c r="C6" t="s">
        <v>10441</v>
      </c>
      <c r="D6"/>
      <c r="E6"/>
      <c r="F6"/>
      <c r="G6"/>
    </row>
    <row r="7" spans="2:7" x14ac:dyDescent="0.25">
      <c r="B7" t="s">
        <v>7869</v>
      </c>
      <c r="D7"/>
      <c r="E7"/>
      <c r="F7"/>
      <c r="G7"/>
    </row>
    <row r="8" spans="2:7" x14ac:dyDescent="0.25">
      <c r="D8"/>
      <c r="E8"/>
      <c r="F8"/>
      <c r="G8"/>
    </row>
    <row r="9" spans="2:7" x14ac:dyDescent="0.25">
      <c r="D9"/>
      <c r="E9"/>
      <c r="F9"/>
      <c r="G9"/>
    </row>
    <row r="10" spans="2:7" x14ac:dyDescent="0.25">
      <c r="D10"/>
      <c r="E10"/>
      <c r="F10"/>
      <c r="G10"/>
    </row>
    <row r="11" spans="2:7" x14ac:dyDescent="0.25">
      <c r="D11"/>
      <c r="E11"/>
      <c r="F11"/>
      <c r="G11"/>
    </row>
    <row r="12" spans="2:7" x14ac:dyDescent="0.25">
      <c r="D12"/>
      <c r="E12"/>
      <c r="F12"/>
      <c r="G12"/>
    </row>
    <row r="13" spans="2:7" x14ac:dyDescent="0.25">
      <c r="D13"/>
      <c r="E13"/>
      <c r="F13"/>
      <c r="G13"/>
    </row>
    <row r="14" spans="2:7" x14ac:dyDescent="0.25">
      <c r="D14"/>
      <c r="E14"/>
      <c r="F14"/>
      <c r="G14"/>
    </row>
    <row r="15" spans="2:7" x14ac:dyDescent="0.25">
      <c r="D15"/>
      <c r="E15"/>
      <c r="F15"/>
      <c r="G15"/>
    </row>
    <row r="16" spans="2:7" x14ac:dyDescent="0.25">
      <c r="D16"/>
      <c r="E16"/>
      <c r="F16"/>
      <c r="G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4:7" x14ac:dyDescent="0.25">
      <c r="D113"/>
      <c r="E113"/>
      <c r="F113"/>
      <c r="G113"/>
    </row>
    <row r="114" spans="4:7" x14ac:dyDescent="0.25">
      <c r="D114"/>
      <c r="E114"/>
      <c r="F114"/>
      <c r="G114"/>
    </row>
    <row r="115" spans="4:7" x14ac:dyDescent="0.25">
      <c r="D115"/>
      <c r="E115"/>
      <c r="F115"/>
      <c r="G115"/>
    </row>
    <row r="116" spans="4:7" x14ac:dyDescent="0.25">
      <c r="D116"/>
      <c r="E116"/>
      <c r="F116"/>
      <c r="G116"/>
    </row>
    <row r="117" spans="4:7" x14ac:dyDescent="0.25">
      <c r="D117"/>
      <c r="E117"/>
      <c r="F117"/>
      <c r="G117"/>
    </row>
    <row r="118" spans="4:7" x14ac:dyDescent="0.25">
      <c r="D118"/>
      <c r="E118"/>
      <c r="F118"/>
      <c r="G118"/>
    </row>
    <row r="119" spans="4:7" x14ac:dyDescent="0.25">
      <c r="D119"/>
      <c r="E119"/>
      <c r="F119"/>
      <c r="G119"/>
    </row>
    <row r="120" spans="4:7" x14ac:dyDescent="0.25">
      <c r="D120"/>
      <c r="E120"/>
      <c r="F120"/>
      <c r="G120"/>
    </row>
    <row r="121" spans="4:7" x14ac:dyDescent="0.25">
      <c r="D121"/>
      <c r="E121"/>
      <c r="F121"/>
      <c r="G121"/>
    </row>
    <row r="122" spans="4:7" x14ac:dyDescent="0.25">
      <c r="D122"/>
      <c r="E122"/>
      <c r="F122"/>
      <c r="G122"/>
    </row>
    <row r="123" spans="4:7" x14ac:dyDescent="0.25">
      <c r="F123"/>
      <c r="G123"/>
    </row>
    <row r="124" spans="4:7" x14ac:dyDescent="0.25">
      <c r="F124"/>
      <c r="G124"/>
    </row>
    <row r="125" spans="4:7" x14ac:dyDescent="0.25">
      <c r="F125"/>
      <c r="G125"/>
    </row>
    <row r="126" spans="4:7" x14ac:dyDescent="0.25">
      <c r="F126"/>
      <c r="G126"/>
    </row>
    <row r="127" spans="4:7" x14ac:dyDescent="0.25">
      <c r="F127"/>
      <c r="G127"/>
    </row>
    <row r="128" spans="4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37" t="s">
        <v>8483</v>
      </c>
      <c r="B1" s="37" t="s">
        <v>17</v>
      </c>
      <c r="C1" s="38" t="s">
        <v>8486</v>
      </c>
      <c r="D1" s="38" t="s">
        <v>8493</v>
      </c>
      <c r="E1" s="38" t="s">
        <v>2</v>
      </c>
      <c r="F1" s="38" t="s">
        <v>3</v>
      </c>
      <c r="G1" s="38" t="s">
        <v>4</v>
      </c>
      <c r="H1" s="38" t="s">
        <v>69</v>
      </c>
      <c r="I1" s="38" t="s">
        <v>68</v>
      </c>
      <c r="J1" s="38" t="s">
        <v>67</v>
      </c>
      <c r="K1" s="38" t="s">
        <v>66</v>
      </c>
      <c r="L1" s="38" t="s">
        <v>77</v>
      </c>
      <c r="M1" s="38" t="s">
        <v>78</v>
      </c>
      <c r="N1" s="40" t="s">
        <v>65</v>
      </c>
      <c r="O1" s="40" t="s">
        <v>64</v>
      </c>
      <c r="P1" s="40" t="s">
        <v>63</v>
      </c>
      <c r="Q1" s="40" t="s">
        <v>62</v>
      </c>
      <c r="R1" s="40" t="s">
        <v>61</v>
      </c>
      <c r="S1" s="40" t="s">
        <v>60</v>
      </c>
      <c r="T1" s="40" t="s">
        <v>59</v>
      </c>
      <c r="U1" s="40" t="s">
        <v>58</v>
      </c>
      <c r="V1" s="40" t="s">
        <v>57</v>
      </c>
      <c r="W1" s="40" t="s">
        <v>56</v>
      </c>
      <c r="X1" s="40" t="s">
        <v>19</v>
      </c>
      <c r="Y1" s="39" t="s">
        <v>18</v>
      </c>
      <c r="Z1" s="39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14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14" t="s">
        <v>8482</v>
      </c>
      <c r="Z3" t="str">
        <f t="shared" ref="Z3" si="5">IF(U3&lt;=200,"menor a 200","mayor a 200")</f>
        <v>menor a 200</v>
      </c>
    </row>
    <row r="4" spans="1:26" x14ac:dyDescent="0.25">
      <c r="Y4" s="14"/>
    </row>
    <row r="5" spans="1:26" x14ac:dyDescent="0.25">
      <c r="Y5" s="14"/>
    </row>
    <row r="6" spans="1:26" x14ac:dyDescent="0.25">
      <c r="Y6" s="14"/>
    </row>
    <row r="7" spans="1:26" x14ac:dyDescent="0.25">
      <c r="Y7" s="14"/>
    </row>
    <row r="8" spans="1:26" x14ac:dyDescent="0.25">
      <c r="Y8" s="14"/>
    </row>
    <row r="9" spans="1:26" x14ac:dyDescent="0.25">
      <c r="Y9" s="14"/>
    </row>
    <row r="10" spans="1:26" x14ac:dyDescent="0.25">
      <c r="Y10" s="14"/>
    </row>
    <row r="11" spans="1:26" x14ac:dyDescent="0.25">
      <c r="Y11" s="14"/>
    </row>
    <row r="12" spans="1:26" x14ac:dyDescent="0.25">
      <c r="Y12" s="14"/>
    </row>
    <row r="13" spans="1:26" x14ac:dyDescent="0.25">
      <c r="Y13" s="14"/>
    </row>
    <row r="14" spans="1:26" x14ac:dyDescent="0.25">
      <c r="Y14" s="14"/>
    </row>
    <row r="15" spans="1:26" x14ac:dyDescent="0.25">
      <c r="Y15" s="14"/>
    </row>
    <row r="16" spans="1:26" x14ac:dyDescent="0.25">
      <c r="Y16" s="14"/>
    </row>
    <row r="17" spans="25:25" x14ac:dyDescent="0.25">
      <c r="Y17" s="14"/>
    </row>
    <row r="18" spans="25:25" x14ac:dyDescent="0.25">
      <c r="Y18" s="14"/>
    </row>
    <row r="19" spans="25:25" x14ac:dyDescent="0.25">
      <c r="Y19" s="14"/>
    </row>
    <row r="20" spans="25:25" x14ac:dyDescent="0.25">
      <c r="Y20" s="14"/>
    </row>
    <row r="21" spans="25:25" x14ac:dyDescent="0.25">
      <c r="Y21" s="14"/>
    </row>
    <row r="22" spans="25:25" x14ac:dyDescent="0.25">
      <c r="Y22" s="14"/>
    </row>
    <row r="23" spans="25:25" x14ac:dyDescent="0.25">
      <c r="Y23" s="14"/>
    </row>
    <row r="24" spans="25:25" x14ac:dyDescent="0.25">
      <c r="Y24" s="14"/>
    </row>
    <row r="25" spans="25:25" x14ac:dyDescent="0.25">
      <c r="Y25" s="14"/>
    </row>
    <row r="26" spans="25:25" x14ac:dyDescent="0.25">
      <c r="Y26" s="14"/>
    </row>
    <row r="27" spans="25:25" x14ac:dyDescent="0.25">
      <c r="Y27" s="14"/>
    </row>
    <row r="28" spans="25:25" x14ac:dyDescent="0.25">
      <c r="Y28" s="14"/>
    </row>
    <row r="29" spans="25:25" x14ac:dyDescent="0.25">
      <c r="Y29" s="14"/>
    </row>
    <row r="30" spans="25:25" x14ac:dyDescent="0.25">
      <c r="Y30" s="14"/>
    </row>
    <row r="31" spans="25:25" x14ac:dyDescent="0.25">
      <c r="Y31" s="14"/>
    </row>
    <row r="32" spans="25:25" x14ac:dyDescent="0.25">
      <c r="Y32" s="14"/>
    </row>
    <row r="33" spans="25:25" x14ac:dyDescent="0.25">
      <c r="Y33" s="14"/>
    </row>
    <row r="34" spans="25:25" x14ac:dyDescent="0.25">
      <c r="Y34" s="14"/>
    </row>
    <row r="35" spans="25:25" x14ac:dyDescent="0.25">
      <c r="Y35" s="14"/>
    </row>
    <row r="36" spans="25:25" x14ac:dyDescent="0.25">
      <c r="Y36" s="14"/>
    </row>
    <row r="37" spans="25:25" x14ac:dyDescent="0.25">
      <c r="Y37" s="14"/>
    </row>
    <row r="38" spans="25:25" x14ac:dyDescent="0.25">
      <c r="Y38" s="14"/>
    </row>
    <row r="39" spans="25:25" x14ac:dyDescent="0.25">
      <c r="Y39" s="14"/>
    </row>
    <row r="40" spans="25:25" x14ac:dyDescent="0.25">
      <c r="Y40" s="14"/>
    </row>
    <row r="41" spans="25:25" x14ac:dyDescent="0.25">
      <c r="Y41" s="14"/>
    </row>
    <row r="42" spans="25:25" x14ac:dyDescent="0.25">
      <c r="Y42" s="14"/>
    </row>
    <row r="43" spans="25:25" x14ac:dyDescent="0.25">
      <c r="Y43" s="14"/>
    </row>
    <row r="44" spans="25:25" x14ac:dyDescent="0.25">
      <c r="Y44" s="14"/>
    </row>
    <row r="45" spans="25:25" x14ac:dyDescent="0.25">
      <c r="Y45" s="14"/>
    </row>
    <row r="46" spans="25:25" x14ac:dyDescent="0.25">
      <c r="Y46" s="14"/>
    </row>
    <row r="47" spans="25:25" x14ac:dyDescent="0.25">
      <c r="Y47" s="14"/>
    </row>
    <row r="48" spans="25:25" x14ac:dyDescent="0.25">
      <c r="Y48" s="14"/>
    </row>
    <row r="49" spans="25:25" x14ac:dyDescent="0.25">
      <c r="Y49" s="14"/>
    </row>
    <row r="50" spans="25:25" x14ac:dyDescent="0.25">
      <c r="Y50" s="14"/>
    </row>
    <row r="51" spans="25:25" x14ac:dyDescent="0.25">
      <c r="Y51" s="14"/>
    </row>
    <row r="52" spans="25:25" x14ac:dyDescent="0.25">
      <c r="Y52" s="14"/>
    </row>
    <row r="53" spans="25:25" x14ac:dyDescent="0.25">
      <c r="Y53" s="14"/>
    </row>
    <row r="54" spans="25:25" x14ac:dyDescent="0.25">
      <c r="Y54" s="14"/>
    </row>
    <row r="55" spans="25:25" x14ac:dyDescent="0.25">
      <c r="Y55" s="14"/>
    </row>
    <row r="56" spans="25:25" x14ac:dyDescent="0.25">
      <c r="Y56" s="14"/>
    </row>
    <row r="57" spans="25:25" x14ac:dyDescent="0.25">
      <c r="Y57" s="14"/>
    </row>
    <row r="58" spans="25:25" x14ac:dyDescent="0.25">
      <c r="Y58" s="14"/>
    </row>
    <row r="59" spans="25:25" x14ac:dyDescent="0.25">
      <c r="Y59" s="14"/>
    </row>
    <row r="60" spans="25:25" x14ac:dyDescent="0.25">
      <c r="Y60" s="14"/>
    </row>
    <row r="61" spans="25:25" x14ac:dyDescent="0.25">
      <c r="Y61" s="14"/>
    </row>
    <row r="62" spans="25:25" x14ac:dyDescent="0.25">
      <c r="Y62" s="14"/>
    </row>
    <row r="63" spans="25:25" x14ac:dyDescent="0.25">
      <c r="Y63" s="14"/>
    </row>
    <row r="64" spans="25:25" x14ac:dyDescent="0.25">
      <c r="Y64" s="14"/>
    </row>
    <row r="65" spans="25:25" x14ac:dyDescent="0.25">
      <c r="Y65" s="14"/>
    </row>
    <row r="66" spans="25:25" x14ac:dyDescent="0.25">
      <c r="Y66" s="14"/>
    </row>
    <row r="67" spans="25:25" x14ac:dyDescent="0.25">
      <c r="Y67" s="14"/>
    </row>
    <row r="68" spans="25:25" x14ac:dyDescent="0.25">
      <c r="Y68" s="14"/>
    </row>
    <row r="69" spans="25:25" x14ac:dyDescent="0.25">
      <c r="Y69" s="14"/>
    </row>
    <row r="70" spans="25:25" x14ac:dyDescent="0.25">
      <c r="Y70" s="14"/>
    </row>
    <row r="71" spans="25:25" x14ac:dyDescent="0.25">
      <c r="Y71" s="14"/>
    </row>
    <row r="72" spans="25:25" x14ac:dyDescent="0.25">
      <c r="Y72" s="14"/>
    </row>
    <row r="73" spans="25:25" x14ac:dyDescent="0.25">
      <c r="Y73" s="14"/>
    </row>
    <row r="74" spans="25:25" x14ac:dyDescent="0.25">
      <c r="Y74" s="14"/>
    </row>
    <row r="75" spans="25:25" x14ac:dyDescent="0.25">
      <c r="Y75" s="14"/>
    </row>
    <row r="76" spans="25:25" x14ac:dyDescent="0.25">
      <c r="Y76" s="14"/>
    </row>
    <row r="77" spans="25:25" x14ac:dyDescent="0.25">
      <c r="Y77" s="14"/>
    </row>
    <row r="78" spans="25:25" x14ac:dyDescent="0.25">
      <c r="Y78" s="14"/>
    </row>
    <row r="79" spans="25:25" x14ac:dyDescent="0.25">
      <c r="Y79" s="14"/>
    </row>
    <row r="80" spans="25:25" x14ac:dyDescent="0.25">
      <c r="Y80" s="14"/>
    </row>
    <row r="81" spans="25:25" x14ac:dyDescent="0.25">
      <c r="Y81" s="14"/>
    </row>
    <row r="82" spans="25:25" x14ac:dyDescent="0.25">
      <c r="Y82" s="14"/>
    </row>
    <row r="83" spans="25:25" x14ac:dyDescent="0.25">
      <c r="Y83" s="14"/>
    </row>
    <row r="84" spans="25:25" x14ac:dyDescent="0.25">
      <c r="Y84" s="14"/>
    </row>
    <row r="85" spans="25:25" x14ac:dyDescent="0.25">
      <c r="Y85" s="14"/>
    </row>
    <row r="86" spans="25:25" x14ac:dyDescent="0.25">
      <c r="Y86" s="14"/>
    </row>
    <row r="87" spans="25:25" x14ac:dyDescent="0.25">
      <c r="Y87" s="14"/>
    </row>
    <row r="88" spans="25:25" x14ac:dyDescent="0.25">
      <c r="Y88" s="14"/>
    </row>
    <row r="89" spans="25:25" x14ac:dyDescent="0.25">
      <c r="Y89" s="14"/>
    </row>
    <row r="90" spans="25:25" x14ac:dyDescent="0.25">
      <c r="Y90" s="14"/>
    </row>
    <row r="91" spans="25:25" x14ac:dyDescent="0.25">
      <c r="Y91" s="14"/>
    </row>
    <row r="92" spans="25:25" x14ac:dyDescent="0.25">
      <c r="Y92" s="14"/>
    </row>
    <row r="93" spans="25:25" x14ac:dyDescent="0.25">
      <c r="Y93" s="14"/>
    </row>
    <row r="94" spans="25:25" x14ac:dyDescent="0.25">
      <c r="Y94" s="14"/>
    </row>
    <row r="95" spans="25:25" x14ac:dyDescent="0.25">
      <c r="Y95" s="14"/>
    </row>
    <row r="96" spans="25:25" x14ac:dyDescent="0.25">
      <c r="Y96" s="14"/>
    </row>
    <row r="97" spans="25:25" x14ac:dyDescent="0.25">
      <c r="Y97" s="14"/>
    </row>
    <row r="98" spans="25:25" x14ac:dyDescent="0.25">
      <c r="Y98" s="14"/>
    </row>
    <row r="99" spans="25:25" x14ac:dyDescent="0.25">
      <c r="Y99" s="14"/>
    </row>
    <row r="100" spans="25:25" x14ac:dyDescent="0.25">
      <c r="Y100" s="14"/>
    </row>
    <row r="101" spans="25:25" x14ac:dyDescent="0.25">
      <c r="Y101" s="14"/>
    </row>
    <row r="102" spans="25:25" x14ac:dyDescent="0.25">
      <c r="Y102" s="14"/>
    </row>
    <row r="103" spans="25:25" x14ac:dyDescent="0.25">
      <c r="Y103" s="14"/>
    </row>
    <row r="104" spans="25:25" x14ac:dyDescent="0.25">
      <c r="Y104" s="14"/>
    </row>
    <row r="105" spans="25:25" x14ac:dyDescent="0.25">
      <c r="Y105" s="14"/>
    </row>
    <row r="106" spans="25:25" x14ac:dyDescent="0.25">
      <c r="Y106" s="14"/>
    </row>
    <row r="107" spans="25:25" x14ac:dyDescent="0.25">
      <c r="Y107" s="14"/>
    </row>
    <row r="108" spans="25:25" x14ac:dyDescent="0.25">
      <c r="Y108" s="14"/>
    </row>
    <row r="109" spans="25:25" x14ac:dyDescent="0.25">
      <c r="Y109" s="14"/>
    </row>
    <row r="110" spans="25:25" x14ac:dyDescent="0.25">
      <c r="Y110" s="14"/>
    </row>
    <row r="111" spans="25:25" x14ac:dyDescent="0.25">
      <c r="Y111" s="14"/>
    </row>
    <row r="112" spans="25:25" x14ac:dyDescent="0.25">
      <c r="Y112" s="14"/>
    </row>
    <row r="113" spans="25:25" x14ac:dyDescent="0.25">
      <c r="Y113" s="14"/>
    </row>
    <row r="114" spans="25:25" x14ac:dyDescent="0.25">
      <c r="Y114" s="14"/>
    </row>
    <row r="115" spans="25:25" x14ac:dyDescent="0.25">
      <c r="Y115" s="14"/>
    </row>
    <row r="116" spans="25:25" x14ac:dyDescent="0.25">
      <c r="Y116" s="14"/>
    </row>
    <row r="117" spans="25:25" x14ac:dyDescent="0.25">
      <c r="Y117" s="14"/>
    </row>
    <row r="118" spans="25:25" x14ac:dyDescent="0.25">
      <c r="Y118" s="14"/>
    </row>
    <row r="119" spans="25:25" x14ac:dyDescent="0.25">
      <c r="Y119" s="14"/>
    </row>
    <row r="120" spans="25:25" x14ac:dyDescent="0.25">
      <c r="Y120" s="14"/>
    </row>
    <row r="121" spans="25:25" x14ac:dyDescent="0.25">
      <c r="Y121" s="14"/>
    </row>
    <row r="122" spans="25:25" x14ac:dyDescent="0.25">
      <c r="Y122" s="14"/>
    </row>
    <row r="123" spans="25:25" x14ac:dyDescent="0.25">
      <c r="Y123" s="14"/>
    </row>
    <row r="124" spans="25:25" x14ac:dyDescent="0.25">
      <c r="Y124" s="14"/>
    </row>
    <row r="125" spans="25:25" x14ac:dyDescent="0.25">
      <c r="Y125" s="14"/>
    </row>
    <row r="126" spans="25:25" x14ac:dyDescent="0.25">
      <c r="Y126" s="14"/>
    </row>
    <row r="127" spans="25:25" x14ac:dyDescent="0.25">
      <c r="Y127" s="14"/>
    </row>
    <row r="128" spans="25:25" x14ac:dyDescent="0.25">
      <c r="Y128" s="14"/>
    </row>
    <row r="129" spans="25:25" x14ac:dyDescent="0.25">
      <c r="Y129" s="14"/>
    </row>
    <row r="130" spans="25:25" x14ac:dyDescent="0.25">
      <c r="Y130" s="14"/>
    </row>
    <row r="131" spans="25:25" x14ac:dyDescent="0.25">
      <c r="Y131" s="14"/>
    </row>
    <row r="132" spans="25:25" x14ac:dyDescent="0.25">
      <c r="Y132" s="14"/>
    </row>
    <row r="133" spans="25:25" x14ac:dyDescent="0.25">
      <c r="Y133" s="14"/>
    </row>
    <row r="134" spans="25:25" x14ac:dyDescent="0.25">
      <c r="Y134" s="14"/>
    </row>
    <row r="135" spans="25:25" x14ac:dyDescent="0.25">
      <c r="Y135" s="14"/>
    </row>
    <row r="136" spans="25:25" x14ac:dyDescent="0.25">
      <c r="Y136" s="14"/>
    </row>
    <row r="137" spans="25:25" x14ac:dyDescent="0.25">
      <c r="Y137" s="14"/>
    </row>
    <row r="138" spans="25:25" x14ac:dyDescent="0.25">
      <c r="Y138" s="14"/>
    </row>
    <row r="139" spans="25:25" x14ac:dyDescent="0.25">
      <c r="Y139" s="14"/>
    </row>
    <row r="140" spans="25:25" x14ac:dyDescent="0.25">
      <c r="Y140" s="14"/>
    </row>
    <row r="141" spans="25:25" x14ac:dyDescent="0.25">
      <c r="Y141" s="14"/>
    </row>
    <row r="142" spans="25:25" x14ac:dyDescent="0.25">
      <c r="Y142" s="14"/>
    </row>
    <row r="143" spans="25:25" x14ac:dyDescent="0.25">
      <c r="Y143" s="14"/>
    </row>
    <row r="144" spans="25:25" x14ac:dyDescent="0.25">
      <c r="Y144" s="14"/>
    </row>
    <row r="145" spans="25:25" x14ac:dyDescent="0.25">
      <c r="Y145" s="14"/>
    </row>
    <row r="146" spans="25:25" x14ac:dyDescent="0.25">
      <c r="Y146" s="14"/>
    </row>
    <row r="147" spans="25:25" x14ac:dyDescent="0.25">
      <c r="Y147" s="14"/>
    </row>
    <row r="148" spans="25:25" x14ac:dyDescent="0.25">
      <c r="Y148" s="14"/>
    </row>
    <row r="149" spans="25:25" x14ac:dyDescent="0.25">
      <c r="Y149" s="14"/>
    </row>
    <row r="150" spans="25:25" x14ac:dyDescent="0.25">
      <c r="Y150" s="14"/>
    </row>
    <row r="151" spans="25:25" x14ac:dyDescent="0.25">
      <c r="Y151" s="14"/>
    </row>
    <row r="152" spans="25:25" x14ac:dyDescent="0.25">
      <c r="Y152" s="14"/>
    </row>
    <row r="153" spans="25:25" x14ac:dyDescent="0.25">
      <c r="Y153" s="14"/>
    </row>
    <row r="154" spans="25:25" x14ac:dyDescent="0.25">
      <c r="Y154" s="14"/>
    </row>
    <row r="155" spans="25:25" x14ac:dyDescent="0.25">
      <c r="Y155" s="14"/>
    </row>
    <row r="156" spans="25:25" x14ac:dyDescent="0.25">
      <c r="Y156" s="14"/>
    </row>
    <row r="157" spans="25:25" x14ac:dyDescent="0.25">
      <c r="Y157" s="14"/>
    </row>
    <row r="158" spans="25:25" x14ac:dyDescent="0.25">
      <c r="Y158" s="14"/>
    </row>
    <row r="159" spans="25:25" x14ac:dyDescent="0.25">
      <c r="Y159" s="14"/>
    </row>
    <row r="160" spans="25:25" x14ac:dyDescent="0.25">
      <c r="Y160" s="14"/>
    </row>
    <row r="161" spans="25:25" x14ac:dyDescent="0.25">
      <c r="Y161" s="14"/>
    </row>
    <row r="162" spans="25:25" x14ac:dyDescent="0.25">
      <c r="Y162" s="14"/>
    </row>
    <row r="163" spans="25:25" x14ac:dyDescent="0.25">
      <c r="Y163" s="14"/>
    </row>
    <row r="164" spans="25:25" x14ac:dyDescent="0.25">
      <c r="Y164" s="14"/>
    </row>
    <row r="165" spans="25:25" x14ac:dyDescent="0.25">
      <c r="Y165" s="14"/>
    </row>
    <row r="166" spans="25:25" x14ac:dyDescent="0.25">
      <c r="Y166" s="14"/>
    </row>
    <row r="167" spans="25:25" x14ac:dyDescent="0.25">
      <c r="Y167" s="14"/>
    </row>
    <row r="168" spans="25:25" x14ac:dyDescent="0.25">
      <c r="Y168" s="14"/>
    </row>
    <row r="169" spans="25:25" x14ac:dyDescent="0.25">
      <c r="Y169" s="14"/>
    </row>
    <row r="170" spans="25:25" x14ac:dyDescent="0.25">
      <c r="Y170" s="14"/>
    </row>
    <row r="171" spans="25:25" x14ac:dyDescent="0.25">
      <c r="Y171" s="14"/>
    </row>
    <row r="172" spans="25:25" x14ac:dyDescent="0.25">
      <c r="Y172" s="14"/>
    </row>
    <row r="173" spans="25:25" x14ac:dyDescent="0.25">
      <c r="Y173" s="14"/>
    </row>
    <row r="174" spans="25:25" x14ac:dyDescent="0.25">
      <c r="Y174" s="14"/>
    </row>
    <row r="175" spans="25:25" x14ac:dyDescent="0.25">
      <c r="Y175" s="14"/>
    </row>
    <row r="176" spans="25:25" x14ac:dyDescent="0.25">
      <c r="Y176" s="14"/>
    </row>
    <row r="177" spans="25:25" x14ac:dyDescent="0.25">
      <c r="Y177" s="14"/>
    </row>
    <row r="178" spans="25:25" x14ac:dyDescent="0.25">
      <c r="Y178" s="14"/>
    </row>
    <row r="179" spans="25:25" x14ac:dyDescent="0.25">
      <c r="Y179" s="14"/>
    </row>
    <row r="180" spans="25:25" x14ac:dyDescent="0.25">
      <c r="Y180" s="14"/>
    </row>
    <row r="181" spans="25:25" x14ac:dyDescent="0.25">
      <c r="Y181" s="14"/>
    </row>
    <row r="182" spans="25:25" x14ac:dyDescent="0.25">
      <c r="Y182" s="14"/>
    </row>
    <row r="183" spans="25:25" x14ac:dyDescent="0.25">
      <c r="Y183" s="14"/>
    </row>
    <row r="184" spans="25:25" x14ac:dyDescent="0.25">
      <c r="Y184" s="14"/>
    </row>
    <row r="185" spans="25:25" x14ac:dyDescent="0.25">
      <c r="Y185" s="14"/>
    </row>
    <row r="186" spans="25:25" x14ac:dyDescent="0.25">
      <c r="Y186" s="14"/>
    </row>
    <row r="187" spans="25:25" x14ac:dyDescent="0.25">
      <c r="Y187" s="14"/>
    </row>
    <row r="188" spans="25:25" x14ac:dyDescent="0.25">
      <c r="Y188" s="14"/>
    </row>
    <row r="189" spans="25:25" x14ac:dyDescent="0.25">
      <c r="Y189" s="14"/>
    </row>
    <row r="190" spans="25:25" x14ac:dyDescent="0.25">
      <c r="Y190" s="14"/>
    </row>
    <row r="191" spans="25:25" x14ac:dyDescent="0.25">
      <c r="Y191" s="14"/>
    </row>
    <row r="192" spans="25:25" x14ac:dyDescent="0.25">
      <c r="Y192" s="14"/>
    </row>
    <row r="193" spans="25:25" x14ac:dyDescent="0.25">
      <c r="Y193" s="14"/>
    </row>
    <row r="194" spans="25:25" x14ac:dyDescent="0.25">
      <c r="Y194" s="14"/>
    </row>
    <row r="195" spans="25:25" x14ac:dyDescent="0.25">
      <c r="Y195" s="14"/>
    </row>
    <row r="196" spans="25:25" x14ac:dyDescent="0.25">
      <c r="Y196" s="14"/>
    </row>
    <row r="197" spans="25:25" x14ac:dyDescent="0.25">
      <c r="Y197" s="14"/>
    </row>
    <row r="198" spans="25:25" x14ac:dyDescent="0.25">
      <c r="Y198" s="14"/>
    </row>
    <row r="199" spans="25:25" x14ac:dyDescent="0.25">
      <c r="Y199" s="14"/>
    </row>
    <row r="200" spans="25:25" x14ac:dyDescent="0.25">
      <c r="Y200" s="14"/>
    </row>
    <row r="201" spans="25:25" x14ac:dyDescent="0.25">
      <c r="Y201" s="14"/>
    </row>
    <row r="202" spans="25:25" x14ac:dyDescent="0.25">
      <c r="Y202" s="14"/>
    </row>
    <row r="203" spans="25:25" x14ac:dyDescent="0.25">
      <c r="Y203" s="14"/>
    </row>
    <row r="204" spans="25:25" x14ac:dyDescent="0.25">
      <c r="Y204" s="14"/>
    </row>
    <row r="205" spans="25:25" x14ac:dyDescent="0.25">
      <c r="Y205" s="14"/>
    </row>
    <row r="206" spans="25:25" x14ac:dyDescent="0.25">
      <c r="Y206" s="14"/>
    </row>
    <row r="207" spans="25:25" x14ac:dyDescent="0.25">
      <c r="Y207" s="14"/>
    </row>
    <row r="208" spans="25:25" x14ac:dyDescent="0.25">
      <c r="Y208" s="14"/>
    </row>
    <row r="209" spans="25:25" x14ac:dyDescent="0.25">
      <c r="Y209" s="14"/>
    </row>
    <row r="210" spans="25:25" x14ac:dyDescent="0.25">
      <c r="Y210" s="14"/>
    </row>
    <row r="211" spans="25:25" x14ac:dyDescent="0.25">
      <c r="Y211" s="14"/>
    </row>
    <row r="212" spans="25:25" x14ac:dyDescent="0.25">
      <c r="Y212" s="14"/>
    </row>
    <row r="213" spans="25:25" x14ac:dyDescent="0.25">
      <c r="Y213" s="14"/>
    </row>
    <row r="214" spans="25:25" x14ac:dyDescent="0.25">
      <c r="Y214" s="14"/>
    </row>
    <row r="215" spans="25:25" x14ac:dyDescent="0.25">
      <c r="Y215" s="14"/>
    </row>
    <row r="216" spans="25:25" x14ac:dyDescent="0.25">
      <c r="Y216" s="14"/>
    </row>
    <row r="217" spans="25:25" x14ac:dyDescent="0.25">
      <c r="Y217" s="14"/>
    </row>
    <row r="218" spans="25:25" x14ac:dyDescent="0.25">
      <c r="Y218" s="14"/>
    </row>
    <row r="219" spans="25:25" x14ac:dyDescent="0.25">
      <c r="Y219" s="14"/>
    </row>
    <row r="220" spans="25:25" x14ac:dyDescent="0.25">
      <c r="Y220" s="14"/>
    </row>
    <row r="221" spans="25:25" x14ac:dyDescent="0.25">
      <c r="Y221" s="14"/>
    </row>
    <row r="222" spans="25:25" x14ac:dyDescent="0.25">
      <c r="Y222" s="14"/>
    </row>
    <row r="223" spans="25:25" x14ac:dyDescent="0.25">
      <c r="Y223" s="14"/>
    </row>
    <row r="224" spans="25:25" x14ac:dyDescent="0.25">
      <c r="Y224" s="14"/>
    </row>
    <row r="225" spans="25:25" x14ac:dyDescent="0.25">
      <c r="Y225" s="14"/>
    </row>
    <row r="226" spans="25:25" x14ac:dyDescent="0.25">
      <c r="Y226" s="14"/>
    </row>
    <row r="227" spans="25:25" x14ac:dyDescent="0.25">
      <c r="Y227" s="14"/>
    </row>
    <row r="228" spans="25:25" x14ac:dyDescent="0.25">
      <c r="Y228" s="14"/>
    </row>
    <row r="229" spans="25:25" x14ac:dyDescent="0.25">
      <c r="Y229" s="14"/>
    </row>
    <row r="230" spans="25:25" x14ac:dyDescent="0.25">
      <c r="Y230" s="14"/>
    </row>
    <row r="231" spans="25:25" x14ac:dyDescent="0.25">
      <c r="Y231" s="14"/>
    </row>
    <row r="232" spans="25:25" x14ac:dyDescent="0.25">
      <c r="Y232" s="14"/>
    </row>
    <row r="233" spans="25:25" x14ac:dyDescent="0.25">
      <c r="Y233" s="14"/>
    </row>
    <row r="234" spans="25:25" x14ac:dyDescent="0.25">
      <c r="Y234" s="14"/>
    </row>
    <row r="235" spans="25:25" x14ac:dyDescent="0.25">
      <c r="Y235" s="14"/>
    </row>
    <row r="236" spans="25:25" x14ac:dyDescent="0.25">
      <c r="Y236" s="14"/>
    </row>
    <row r="237" spans="25:25" x14ac:dyDescent="0.25">
      <c r="Y237" s="14"/>
    </row>
    <row r="238" spans="25:25" x14ac:dyDescent="0.25">
      <c r="Y238" s="14"/>
    </row>
    <row r="239" spans="25:25" x14ac:dyDescent="0.25">
      <c r="Y239" s="14"/>
    </row>
    <row r="240" spans="25:25" x14ac:dyDescent="0.25">
      <c r="Y240" s="14"/>
    </row>
    <row r="241" spans="25:25" x14ac:dyDescent="0.25">
      <c r="Y241" s="14"/>
    </row>
    <row r="242" spans="25:25" x14ac:dyDescent="0.25">
      <c r="Y242" s="14"/>
    </row>
    <row r="243" spans="25:25" x14ac:dyDescent="0.25">
      <c r="Y243" s="14"/>
    </row>
    <row r="244" spans="25:25" x14ac:dyDescent="0.25">
      <c r="Y244" s="14"/>
    </row>
    <row r="245" spans="25:25" x14ac:dyDescent="0.25">
      <c r="Y245" s="14"/>
    </row>
    <row r="246" spans="25:25" x14ac:dyDescent="0.25">
      <c r="Y246" s="14"/>
    </row>
    <row r="247" spans="25:25" x14ac:dyDescent="0.25">
      <c r="Y247" s="14"/>
    </row>
    <row r="248" spans="25:25" x14ac:dyDescent="0.25">
      <c r="Y248" s="14"/>
    </row>
    <row r="249" spans="25:25" x14ac:dyDescent="0.25">
      <c r="Y249" s="14"/>
    </row>
    <row r="250" spans="25:25" x14ac:dyDescent="0.25">
      <c r="Y250" s="14"/>
    </row>
    <row r="251" spans="25:25" x14ac:dyDescent="0.25">
      <c r="Y251" s="14"/>
    </row>
    <row r="252" spans="25:25" x14ac:dyDescent="0.25">
      <c r="Y252" s="14"/>
    </row>
    <row r="253" spans="25:25" x14ac:dyDescent="0.25">
      <c r="Y253" s="14"/>
    </row>
    <row r="254" spans="25:25" x14ac:dyDescent="0.25">
      <c r="Y254" s="14"/>
    </row>
    <row r="255" spans="25:25" x14ac:dyDescent="0.25">
      <c r="Y255" s="14"/>
    </row>
    <row r="256" spans="25:25" x14ac:dyDescent="0.25">
      <c r="Y256" s="14"/>
    </row>
    <row r="257" spans="25:25" x14ac:dyDescent="0.25">
      <c r="Y257" s="14"/>
    </row>
    <row r="258" spans="25:25" x14ac:dyDescent="0.25">
      <c r="Y258" s="14"/>
    </row>
    <row r="259" spans="25:25" x14ac:dyDescent="0.25">
      <c r="Y259" s="14"/>
    </row>
    <row r="260" spans="25:25" x14ac:dyDescent="0.25">
      <c r="Y260" s="14"/>
    </row>
    <row r="261" spans="25:25" x14ac:dyDescent="0.25">
      <c r="Y261" s="14"/>
    </row>
    <row r="262" spans="25:25" x14ac:dyDescent="0.25">
      <c r="Y262" s="14"/>
    </row>
    <row r="263" spans="25:25" x14ac:dyDescent="0.25">
      <c r="Y263" s="14"/>
    </row>
    <row r="264" spans="25:25" x14ac:dyDescent="0.25">
      <c r="Y264" s="14"/>
    </row>
    <row r="265" spans="25:25" x14ac:dyDescent="0.25">
      <c r="Y265" s="14"/>
    </row>
    <row r="266" spans="25:25" x14ac:dyDescent="0.25">
      <c r="Y266" s="14"/>
    </row>
    <row r="267" spans="25:25" x14ac:dyDescent="0.25">
      <c r="Y267" s="14"/>
    </row>
    <row r="268" spans="25:25" x14ac:dyDescent="0.25">
      <c r="Y268" s="14"/>
    </row>
    <row r="269" spans="25:25" x14ac:dyDescent="0.25">
      <c r="Y269" s="14"/>
    </row>
    <row r="270" spans="25:25" x14ac:dyDescent="0.25">
      <c r="Y270" s="14"/>
    </row>
    <row r="271" spans="25:25" x14ac:dyDescent="0.25">
      <c r="Y271" s="14"/>
    </row>
    <row r="272" spans="25:25" x14ac:dyDescent="0.25">
      <c r="Y272" s="14"/>
    </row>
    <row r="273" spans="25:25" x14ac:dyDescent="0.25">
      <c r="Y273" s="14"/>
    </row>
    <row r="274" spans="25:25" x14ac:dyDescent="0.25">
      <c r="Y274" s="14"/>
    </row>
    <row r="275" spans="25:25" x14ac:dyDescent="0.25">
      <c r="Y275" s="14"/>
    </row>
    <row r="276" spans="25:25" x14ac:dyDescent="0.25">
      <c r="Y276" s="14"/>
    </row>
    <row r="277" spans="25:25" x14ac:dyDescent="0.25">
      <c r="Y277" s="14"/>
    </row>
    <row r="278" spans="25:25" x14ac:dyDescent="0.25">
      <c r="Y278" s="14"/>
    </row>
    <row r="279" spans="25:25" x14ac:dyDescent="0.25">
      <c r="Y279" s="14"/>
    </row>
    <row r="280" spans="25:25" x14ac:dyDescent="0.25">
      <c r="Y280" s="14"/>
    </row>
    <row r="281" spans="25:25" x14ac:dyDescent="0.25">
      <c r="Y281" s="14"/>
    </row>
    <row r="282" spans="25:25" x14ac:dyDescent="0.25">
      <c r="Y282" s="14"/>
    </row>
    <row r="283" spans="25:25" x14ac:dyDescent="0.25">
      <c r="Y283" s="14"/>
    </row>
    <row r="284" spans="25:25" x14ac:dyDescent="0.25">
      <c r="Y284" s="14"/>
    </row>
    <row r="285" spans="25:25" x14ac:dyDescent="0.25">
      <c r="Y285" s="14"/>
    </row>
    <row r="286" spans="25:25" x14ac:dyDescent="0.25">
      <c r="Y286" s="14"/>
    </row>
    <row r="287" spans="25:25" x14ac:dyDescent="0.25">
      <c r="Y287" s="14"/>
    </row>
    <row r="288" spans="25:25" x14ac:dyDescent="0.25">
      <c r="Y288" s="14"/>
    </row>
    <row r="289" spans="25:25" x14ac:dyDescent="0.25">
      <c r="Y289" s="14"/>
    </row>
    <row r="290" spans="25:25" x14ac:dyDescent="0.25">
      <c r="Y290" s="14"/>
    </row>
    <row r="291" spans="25:25" x14ac:dyDescent="0.25">
      <c r="Y291" s="14"/>
    </row>
    <row r="292" spans="25:25" x14ac:dyDescent="0.25">
      <c r="Y292" s="14"/>
    </row>
    <row r="293" spans="25:25" x14ac:dyDescent="0.25">
      <c r="Y293" s="14"/>
    </row>
    <row r="294" spans="25:25" x14ac:dyDescent="0.25">
      <c r="Y294" s="14"/>
    </row>
    <row r="295" spans="25:25" x14ac:dyDescent="0.25">
      <c r="Y295" s="14"/>
    </row>
    <row r="296" spans="25:25" x14ac:dyDescent="0.25">
      <c r="Y296" s="14"/>
    </row>
    <row r="297" spans="25:25" x14ac:dyDescent="0.25">
      <c r="Y297" s="14"/>
    </row>
    <row r="298" spans="25:25" x14ac:dyDescent="0.25">
      <c r="Y298" s="14"/>
    </row>
    <row r="299" spans="25:25" x14ac:dyDescent="0.25">
      <c r="Y299" s="14"/>
    </row>
    <row r="300" spans="25:25" x14ac:dyDescent="0.25">
      <c r="Y300" s="14"/>
    </row>
    <row r="301" spans="25:25" x14ac:dyDescent="0.25">
      <c r="Y301" s="14"/>
    </row>
    <row r="302" spans="25:25" x14ac:dyDescent="0.25">
      <c r="Y302" s="14"/>
    </row>
    <row r="303" spans="25:25" x14ac:dyDescent="0.25">
      <c r="Y303" s="14"/>
    </row>
    <row r="304" spans="25:25" x14ac:dyDescent="0.25">
      <c r="Y304" s="14"/>
    </row>
    <row r="305" spans="25:25" x14ac:dyDescent="0.25">
      <c r="Y305" s="14"/>
    </row>
    <row r="306" spans="25:25" x14ac:dyDescent="0.25">
      <c r="Y306" s="14"/>
    </row>
    <row r="307" spans="25:25" x14ac:dyDescent="0.25">
      <c r="Y307" s="14"/>
    </row>
    <row r="308" spans="25:25" x14ac:dyDescent="0.25">
      <c r="Y308" s="14"/>
    </row>
    <row r="309" spans="25:25" x14ac:dyDescent="0.25">
      <c r="Y309" s="14"/>
    </row>
    <row r="310" spans="25:25" x14ac:dyDescent="0.25">
      <c r="Y310" s="14"/>
    </row>
    <row r="311" spans="25:25" x14ac:dyDescent="0.25">
      <c r="Y311" s="14"/>
    </row>
    <row r="312" spans="25:25" x14ac:dyDescent="0.25">
      <c r="Y312" s="14"/>
    </row>
    <row r="313" spans="25:25" x14ac:dyDescent="0.25">
      <c r="Y313" s="14"/>
    </row>
    <row r="314" spans="25:25" x14ac:dyDescent="0.25">
      <c r="Y314" s="14"/>
    </row>
    <row r="315" spans="25:25" x14ac:dyDescent="0.25">
      <c r="Y315" s="14"/>
    </row>
    <row r="316" spans="25:25" x14ac:dyDescent="0.25">
      <c r="Y316" s="14"/>
    </row>
    <row r="317" spans="25:25" x14ac:dyDescent="0.25">
      <c r="Y317" s="14"/>
    </row>
    <row r="318" spans="25:25" x14ac:dyDescent="0.25">
      <c r="Y318" s="14"/>
    </row>
    <row r="319" spans="25:25" x14ac:dyDescent="0.25">
      <c r="Y319" s="14"/>
    </row>
    <row r="320" spans="25:25" x14ac:dyDescent="0.25">
      <c r="Y320" s="14"/>
    </row>
    <row r="321" spans="25:25" x14ac:dyDescent="0.25">
      <c r="Y321" s="14"/>
    </row>
    <row r="322" spans="25:25" x14ac:dyDescent="0.25">
      <c r="Y322" s="14"/>
    </row>
    <row r="323" spans="25:25" x14ac:dyDescent="0.25">
      <c r="Y323" s="14"/>
    </row>
    <row r="324" spans="25:25" x14ac:dyDescent="0.25">
      <c r="Y324" s="14"/>
    </row>
    <row r="325" spans="25:25" x14ac:dyDescent="0.25">
      <c r="Y325" s="14"/>
    </row>
    <row r="326" spans="25:25" x14ac:dyDescent="0.25">
      <c r="Y326" s="14"/>
    </row>
    <row r="327" spans="25:25" x14ac:dyDescent="0.25">
      <c r="Y327" s="14"/>
    </row>
    <row r="328" spans="25:25" x14ac:dyDescent="0.25">
      <c r="Y328" s="14"/>
    </row>
    <row r="329" spans="25:25" x14ac:dyDescent="0.25">
      <c r="Y329" s="14"/>
    </row>
    <row r="330" spans="25:25" x14ac:dyDescent="0.25">
      <c r="Y330" s="14"/>
    </row>
    <row r="331" spans="25:25" x14ac:dyDescent="0.25">
      <c r="Y331" s="14"/>
    </row>
    <row r="332" spans="25:25" x14ac:dyDescent="0.25">
      <c r="Y332" s="14"/>
    </row>
    <row r="333" spans="25:25" x14ac:dyDescent="0.25">
      <c r="Y333" s="14"/>
    </row>
    <row r="334" spans="25:25" x14ac:dyDescent="0.25">
      <c r="Y334" s="14"/>
    </row>
    <row r="335" spans="25:25" x14ac:dyDescent="0.25">
      <c r="Y335" s="14"/>
    </row>
    <row r="336" spans="25:25" x14ac:dyDescent="0.25">
      <c r="Y336" s="14"/>
    </row>
    <row r="337" spans="25:25" x14ac:dyDescent="0.25">
      <c r="Y337" s="14"/>
    </row>
    <row r="338" spans="25:25" x14ac:dyDescent="0.25">
      <c r="Y338" s="14"/>
    </row>
    <row r="339" spans="25:25" x14ac:dyDescent="0.25">
      <c r="Y339" s="14"/>
    </row>
    <row r="340" spans="25:25" x14ac:dyDescent="0.25">
      <c r="Y340" s="14"/>
    </row>
    <row r="341" spans="25:25" x14ac:dyDescent="0.25">
      <c r="Y341" s="14"/>
    </row>
    <row r="342" spans="25:25" x14ac:dyDescent="0.25">
      <c r="Y342" s="14"/>
    </row>
    <row r="343" spans="25:25" x14ac:dyDescent="0.25">
      <c r="Y343" s="14"/>
    </row>
    <row r="344" spans="25:25" x14ac:dyDescent="0.25">
      <c r="Y344" s="14"/>
    </row>
    <row r="345" spans="25:25" x14ac:dyDescent="0.25">
      <c r="Y345" s="14"/>
    </row>
    <row r="346" spans="25:25" x14ac:dyDescent="0.25">
      <c r="Y346" s="14"/>
    </row>
    <row r="347" spans="25:25" x14ac:dyDescent="0.25">
      <c r="Y347" s="14"/>
    </row>
    <row r="348" spans="25:25" x14ac:dyDescent="0.25">
      <c r="Y348" s="14"/>
    </row>
    <row r="349" spans="25:25" x14ac:dyDescent="0.25">
      <c r="Y349" s="14"/>
    </row>
    <row r="350" spans="25:25" x14ac:dyDescent="0.25">
      <c r="Y350" s="14"/>
    </row>
    <row r="351" spans="25:25" x14ac:dyDescent="0.25">
      <c r="Y351" s="14"/>
    </row>
    <row r="352" spans="25:25" x14ac:dyDescent="0.25">
      <c r="Y352" s="14"/>
    </row>
    <row r="353" spans="25:25" x14ac:dyDescent="0.25">
      <c r="Y353" s="14"/>
    </row>
    <row r="354" spans="25:25" x14ac:dyDescent="0.25">
      <c r="Y354" s="14"/>
    </row>
    <row r="355" spans="25:25" x14ac:dyDescent="0.25">
      <c r="Y355" s="14"/>
    </row>
    <row r="356" spans="25:25" x14ac:dyDescent="0.25">
      <c r="Y356" s="14"/>
    </row>
    <row r="357" spans="25:25" x14ac:dyDescent="0.25">
      <c r="Y357" s="14"/>
    </row>
    <row r="358" spans="25:25" x14ac:dyDescent="0.25">
      <c r="Y358" s="14"/>
    </row>
    <row r="359" spans="25:25" x14ac:dyDescent="0.25">
      <c r="Y359" s="14"/>
    </row>
    <row r="360" spans="25:25" x14ac:dyDescent="0.25">
      <c r="Y360" s="14"/>
    </row>
    <row r="361" spans="25:25" x14ac:dyDescent="0.25">
      <c r="Y361" s="14"/>
    </row>
    <row r="362" spans="25:25" x14ac:dyDescent="0.25">
      <c r="Y362" s="14"/>
    </row>
    <row r="363" spans="25:25" x14ac:dyDescent="0.25">
      <c r="Y363" s="14"/>
    </row>
    <row r="364" spans="25:25" x14ac:dyDescent="0.25">
      <c r="Y364" s="14"/>
    </row>
    <row r="365" spans="25:25" x14ac:dyDescent="0.25">
      <c r="Y365" s="14"/>
    </row>
    <row r="366" spans="25:25" x14ac:dyDescent="0.25">
      <c r="Y366" s="14"/>
    </row>
    <row r="367" spans="25:25" x14ac:dyDescent="0.25">
      <c r="Y367" s="14"/>
    </row>
    <row r="368" spans="25:25" x14ac:dyDescent="0.25">
      <c r="Y368" s="14"/>
    </row>
    <row r="369" spans="25:25" x14ac:dyDescent="0.25">
      <c r="Y369" s="14"/>
    </row>
    <row r="370" spans="25:25" x14ac:dyDescent="0.25">
      <c r="Y370" s="14"/>
    </row>
    <row r="371" spans="25:25" x14ac:dyDescent="0.25">
      <c r="Y371" s="14"/>
    </row>
    <row r="372" spans="25:25" x14ac:dyDescent="0.25">
      <c r="Y372" s="14"/>
    </row>
    <row r="373" spans="25:25" x14ac:dyDescent="0.25">
      <c r="Y373" s="14"/>
    </row>
    <row r="374" spans="25:25" x14ac:dyDescent="0.25">
      <c r="Y374" s="14"/>
    </row>
    <row r="375" spans="25:25" x14ac:dyDescent="0.25">
      <c r="Y375" s="14"/>
    </row>
    <row r="376" spans="25:25" x14ac:dyDescent="0.25">
      <c r="Y376" s="14"/>
    </row>
    <row r="377" spans="25:25" x14ac:dyDescent="0.25">
      <c r="Y377" s="14"/>
    </row>
    <row r="378" spans="25:25" x14ac:dyDescent="0.25">
      <c r="Y378" s="14"/>
    </row>
    <row r="379" spans="25:25" x14ac:dyDescent="0.25">
      <c r="Y379" s="14"/>
    </row>
    <row r="380" spans="25:25" x14ac:dyDescent="0.25">
      <c r="Y380" s="14"/>
    </row>
    <row r="381" spans="25:25" x14ac:dyDescent="0.25">
      <c r="Y381" s="14"/>
    </row>
    <row r="382" spans="25:25" x14ac:dyDescent="0.25">
      <c r="Y382" s="14"/>
    </row>
    <row r="383" spans="25:25" x14ac:dyDescent="0.25">
      <c r="Y383" s="14"/>
    </row>
    <row r="384" spans="25:25" x14ac:dyDescent="0.25">
      <c r="Y384" s="14"/>
    </row>
    <row r="385" spans="25:25" x14ac:dyDescent="0.25">
      <c r="Y385" s="14"/>
    </row>
    <row r="386" spans="25:25" x14ac:dyDescent="0.25">
      <c r="Y386" s="14"/>
    </row>
    <row r="387" spans="25:25" x14ac:dyDescent="0.25">
      <c r="Y387" s="14"/>
    </row>
    <row r="388" spans="25:25" x14ac:dyDescent="0.25">
      <c r="Y388" s="14"/>
    </row>
    <row r="389" spans="25:25" x14ac:dyDescent="0.25">
      <c r="Y389" s="14"/>
    </row>
    <row r="390" spans="25:25" x14ac:dyDescent="0.25">
      <c r="Y390" s="14"/>
    </row>
    <row r="391" spans="25:25" x14ac:dyDescent="0.25">
      <c r="Y391" s="14"/>
    </row>
    <row r="392" spans="25:25" x14ac:dyDescent="0.25">
      <c r="Y392" s="14"/>
    </row>
    <row r="393" spans="25:25" x14ac:dyDescent="0.25">
      <c r="Y393" s="14"/>
    </row>
    <row r="394" spans="25:25" x14ac:dyDescent="0.25">
      <c r="Y394" s="14"/>
    </row>
    <row r="395" spans="25:25" x14ac:dyDescent="0.25">
      <c r="Y395" s="14"/>
    </row>
    <row r="396" spans="25:25" x14ac:dyDescent="0.25">
      <c r="Y396" s="14"/>
    </row>
    <row r="397" spans="25:25" x14ac:dyDescent="0.25">
      <c r="Y397" s="14"/>
    </row>
    <row r="398" spans="25:25" x14ac:dyDescent="0.25">
      <c r="Y398" s="14"/>
    </row>
    <row r="399" spans="25:25" x14ac:dyDescent="0.25">
      <c r="Y399" s="14"/>
    </row>
    <row r="400" spans="25:25" x14ac:dyDescent="0.25">
      <c r="Y400" s="14"/>
    </row>
    <row r="401" spans="25:25" x14ac:dyDescent="0.25">
      <c r="Y401" s="14"/>
    </row>
    <row r="402" spans="25:25" x14ac:dyDescent="0.25">
      <c r="Y402" s="14"/>
    </row>
    <row r="403" spans="25:25" x14ac:dyDescent="0.25">
      <c r="Y403" s="14"/>
    </row>
    <row r="404" spans="25:25" x14ac:dyDescent="0.25">
      <c r="Y404" s="14"/>
    </row>
    <row r="405" spans="25:25" x14ac:dyDescent="0.25">
      <c r="Y405" s="14"/>
    </row>
    <row r="406" spans="25:25" x14ac:dyDescent="0.25">
      <c r="Y406" s="14"/>
    </row>
    <row r="407" spans="25:25" x14ac:dyDescent="0.25">
      <c r="Y407" s="14"/>
    </row>
    <row r="408" spans="25:25" x14ac:dyDescent="0.25">
      <c r="Y408" s="14"/>
    </row>
    <row r="409" spans="25:25" x14ac:dyDescent="0.25">
      <c r="Y409" s="14"/>
    </row>
    <row r="410" spans="25:25" x14ac:dyDescent="0.25">
      <c r="Y410" s="14"/>
    </row>
    <row r="411" spans="25:25" x14ac:dyDescent="0.25">
      <c r="Y411" s="14"/>
    </row>
    <row r="412" spans="25:25" x14ac:dyDescent="0.25">
      <c r="Y412" s="14"/>
    </row>
    <row r="413" spans="25:25" x14ac:dyDescent="0.25">
      <c r="Y413" s="14"/>
    </row>
    <row r="414" spans="25:25" x14ac:dyDescent="0.25">
      <c r="Y414" s="14"/>
    </row>
    <row r="415" spans="25:25" x14ac:dyDescent="0.25">
      <c r="Y415" s="14"/>
    </row>
    <row r="416" spans="25:25" x14ac:dyDescent="0.25">
      <c r="Y416" s="14"/>
    </row>
    <row r="417" spans="25:25" x14ac:dyDescent="0.25">
      <c r="Y417" s="14"/>
    </row>
    <row r="418" spans="25:25" x14ac:dyDescent="0.25">
      <c r="Y418" s="14"/>
    </row>
    <row r="419" spans="25:25" x14ac:dyDescent="0.25">
      <c r="Y419" s="14"/>
    </row>
    <row r="420" spans="25:25" x14ac:dyDescent="0.25">
      <c r="Y420" s="14"/>
    </row>
    <row r="421" spans="25:25" x14ac:dyDescent="0.25">
      <c r="Y421" s="14"/>
    </row>
    <row r="422" spans="25:25" x14ac:dyDescent="0.25">
      <c r="Y422" s="14"/>
    </row>
    <row r="423" spans="25:25" x14ac:dyDescent="0.25">
      <c r="Y423" s="14"/>
    </row>
    <row r="424" spans="25:25" x14ac:dyDescent="0.25">
      <c r="Y424" s="14"/>
    </row>
    <row r="425" spans="25:25" x14ac:dyDescent="0.25">
      <c r="Y425" s="14"/>
    </row>
    <row r="426" spans="25:25" x14ac:dyDescent="0.25">
      <c r="Y426" s="14"/>
    </row>
    <row r="427" spans="25:25" x14ac:dyDescent="0.25">
      <c r="Y427" s="14"/>
    </row>
    <row r="428" spans="25:25" x14ac:dyDescent="0.25">
      <c r="Y428" s="14"/>
    </row>
    <row r="429" spans="25:25" x14ac:dyDescent="0.25">
      <c r="Y429" s="14"/>
    </row>
    <row r="430" spans="25:25" x14ac:dyDescent="0.25">
      <c r="Y430" s="14"/>
    </row>
    <row r="431" spans="25:25" x14ac:dyDescent="0.25">
      <c r="Y431" s="14"/>
    </row>
    <row r="432" spans="25:25" x14ac:dyDescent="0.25">
      <c r="Y432" s="14"/>
    </row>
    <row r="433" spans="25:25" x14ac:dyDescent="0.25">
      <c r="Y433" s="14"/>
    </row>
    <row r="434" spans="25:25" x14ac:dyDescent="0.25">
      <c r="Y434" s="14"/>
    </row>
    <row r="435" spans="25:25" x14ac:dyDescent="0.25">
      <c r="Y435" s="14"/>
    </row>
    <row r="436" spans="25:25" x14ac:dyDescent="0.25">
      <c r="Y436" s="14"/>
    </row>
    <row r="437" spans="25:25" x14ac:dyDescent="0.25">
      <c r="Y437" s="14"/>
    </row>
    <row r="438" spans="25:25" x14ac:dyDescent="0.25">
      <c r="Y438" s="14"/>
    </row>
    <row r="439" spans="25:25" x14ac:dyDescent="0.25">
      <c r="Y439" s="14"/>
    </row>
    <row r="440" spans="25:25" x14ac:dyDescent="0.25">
      <c r="Y440" s="14"/>
    </row>
    <row r="441" spans="25:25" x14ac:dyDescent="0.25">
      <c r="Y441" s="14"/>
    </row>
    <row r="442" spans="25:25" x14ac:dyDescent="0.25">
      <c r="Y442" s="14"/>
    </row>
    <row r="443" spans="25:25" x14ac:dyDescent="0.25">
      <c r="Y443" s="14"/>
    </row>
    <row r="444" spans="25:25" x14ac:dyDescent="0.25">
      <c r="Y444" s="14"/>
    </row>
    <row r="445" spans="25:25" x14ac:dyDescent="0.25">
      <c r="Y445" s="14"/>
    </row>
    <row r="446" spans="25:25" x14ac:dyDescent="0.25">
      <c r="Y446" s="14"/>
    </row>
    <row r="447" spans="25:25" x14ac:dyDescent="0.25">
      <c r="Y447" s="14"/>
    </row>
    <row r="448" spans="25:25" x14ac:dyDescent="0.25">
      <c r="Y448" s="14"/>
    </row>
    <row r="449" spans="25:25" x14ac:dyDescent="0.25">
      <c r="Y449" s="14"/>
    </row>
    <row r="450" spans="25:25" x14ac:dyDescent="0.25">
      <c r="Y450" s="14"/>
    </row>
    <row r="451" spans="25:25" x14ac:dyDescent="0.25">
      <c r="Y451" s="14"/>
    </row>
    <row r="452" spans="25:25" x14ac:dyDescent="0.25">
      <c r="Y452" s="14"/>
    </row>
    <row r="453" spans="25:25" x14ac:dyDescent="0.25">
      <c r="Y453" s="14"/>
    </row>
    <row r="454" spans="25:25" x14ac:dyDescent="0.25">
      <c r="Y454" s="14"/>
    </row>
    <row r="455" spans="25:25" x14ac:dyDescent="0.25">
      <c r="Y455" s="14"/>
    </row>
    <row r="456" spans="25:25" x14ac:dyDescent="0.25">
      <c r="Y456" s="14"/>
    </row>
    <row r="457" spans="25:25" x14ac:dyDescent="0.25">
      <c r="Y457" s="14"/>
    </row>
    <row r="458" spans="25:25" x14ac:dyDescent="0.25">
      <c r="Y458" s="14"/>
    </row>
    <row r="459" spans="25:25" x14ac:dyDescent="0.25">
      <c r="Y459" s="14"/>
    </row>
    <row r="460" spans="25:25" x14ac:dyDescent="0.25">
      <c r="Y460" s="14"/>
    </row>
    <row r="461" spans="25:25" x14ac:dyDescent="0.25">
      <c r="Y461" s="14"/>
    </row>
    <row r="462" spans="25:25" x14ac:dyDescent="0.25">
      <c r="Y462" s="14"/>
    </row>
    <row r="463" spans="25:25" x14ac:dyDescent="0.25">
      <c r="Y463" s="14"/>
    </row>
    <row r="464" spans="25:25" x14ac:dyDescent="0.25">
      <c r="Y464" s="14"/>
    </row>
    <row r="465" spans="25:25" x14ac:dyDescent="0.25">
      <c r="Y465" s="14"/>
    </row>
    <row r="466" spans="25:25" x14ac:dyDescent="0.25">
      <c r="Y466" s="14"/>
    </row>
    <row r="467" spans="25:25" x14ac:dyDescent="0.25">
      <c r="Y467" s="14"/>
    </row>
    <row r="468" spans="25:25" x14ac:dyDescent="0.25">
      <c r="Y468" s="14"/>
    </row>
    <row r="469" spans="25:25" x14ac:dyDescent="0.25">
      <c r="Y469" s="14"/>
    </row>
    <row r="470" spans="25:25" x14ac:dyDescent="0.25">
      <c r="Y470" s="14"/>
    </row>
    <row r="471" spans="25:25" x14ac:dyDescent="0.25">
      <c r="Y471" s="14"/>
    </row>
    <row r="472" spans="25:25" x14ac:dyDescent="0.25">
      <c r="Y472" s="14"/>
    </row>
    <row r="473" spans="25:25" x14ac:dyDescent="0.25">
      <c r="Y473" s="14"/>
    </row>
    <row r="474" spans="25:25" x14ac:dyDescent="0.25">
      <c r="Y474" s="14"/>
    </row>
    <row r="475" spans="25:25" x14ac:dyDescent="0.25">
      <c r="Y475" s="14"/>
    </row>
    <row r="476" spans="25:25" x14ac:dyDescent="0.25">
      <c r="Y476" s="14"/>
    </row>
    <row r="477" spans="25:25" x14ac:dyDescent="0.25">
      <c r="Y477" s="14"/>
    </row>
    <row r="478" spans="25:25" x14ac:dyDescent="0.25">
      <c r="Y478" s="14"/>
    </row>
    <row r="479" spans="25:25" x14ac:dyDescent="0.25">
      <c r="Y479" s="14"/>
    </row>
    <row r="480" spans="25:25" x14ac:dyDescent="0.25">
      <c r="Y480" s="14"/>
    </row>
    <row r="481" spans="25:25" x14ac:dyDescent="0.25">
      <c r="Y481" s="14"/>
    </row>
    <row r="482" spans="25:25" x14ac:dyDescent="0.25">
      <c r="Y482" s="14"/>
    </row>
    <row r="483" spans="25:25" x14ac:dyDescent="0.25">
      <c r="Y483" s="14"/>
    </row>
    <row r="484" spans="25:25" x14ac:dyDescent="0.25">
      <c r="Y484" s="14"/>
    </row>
    <row r="485" spans="25:25" x14ac:dyDescent="0.25">
      <c r="Y485" s="14"/>
    </row>
    <row r="486" spans="25:25" x14ac:dyDescent="0.25">
      <c r="Y486" s="14"/>
    </row>
    <row r="487" spans="25:25" x14ac:dyDescent="0.25">
      <c r="Y487" s="14"/>
    </row>
    <row r="488" spans="25:25" x14ac:dyDescent="0.25">
      <c r="Y488" s="14"/>
    </row>
    <row r="489" spans="25:25" x14ac:dyDescent="0.25">
      <c r="Y489" s="14"/>
    </row>
    <row r="490" spans="25:25" x14ac:dyDescent="0.25">
      <c r="Y490" s="14"/>
    </row>
    <row r="491" spans="25:25" x14ac:dyDescent="0.25">
      <c r="Y491" s="14"/>
    </row>
    <row r="492" spans="25:25" x14ac:dyDescent="0.25">
      <c r="Y492" s="14"/>
    </row>
    <row r="493" spans="25:25" x14ac:dyDescent="0.25">
      <c r="Y493" s="14"/>
    </row>
    <row r="494" spans="25:25" x14ac:dyDescent="0.25">
      <c r="Y494" s="14"/>
    </row>
    <row r="495" spans="25:25" x14ac:dyDescent="0.25">
      <c r="Y495" s="14"/>
    </row>
    <row r="496" spans="25:25" x14ac:dyDescent="0.25">
      <c r="Y496" s="14"/>
    </row>
    <row r="497" spans="25:25" x14ac:dyDescent="0.25">
      <c r="Y497" s="14"/>
    </row>
    <row r="498" spans="25:25" x14ac:dyDescent="0.25">
      <c r="Y498" s="14"/>
    </row>
    <row r="499" spans="25:25" x14ac:dyDescent="0.25">
      <c r="Y499" s="14"/>
    </row>
    <row r="500" spans="25:25" x14ac:dyDescent="0.25">
      <c r="Y500" s="14"/>
    </row>
    <row r="501" spans="25:25" x14ac:dyDescent="0.25">
      <c r="Y501" s="14"/>
    </row>
    <row r="502" spans="25:25" x14ac:dyDescent="0.25">
      <c r="Y502" s="14"/>
    </row>
    <row r="503" spans="25:25" x14ac:dyDescent="0.25">
      <c r="Y503" s="14"/>
    </row>
    <row r="504" spans="25:25" x14ac:dyDescent="0.25">
      <c r="Y504" s="14"/>
    </row>
    <row r="505" spans="25:25" x14ac:dyDescent="0.25">
      <c r="Y505" s="14"/>
    </row>
    <row r="506" spans="25:25" x14ac:dyDescent="0.25">
      <c r="Y506" s="14"/>
    </row>
    <row r="507" spans="25:25" x14ac:dyDescent="0.25">
      <c r="Y507" s="14"/>
    </row>
    <row r="508" spans="25:25" x14ac:dyDescent="0.25">
      <c r="Y508" s="14"/>
    </row>
    <row r="509" spans="25:25" x14ac:dyDescent="0.25">
      <c r="Y509" s="14"/>
    </row>
    <row r="510" spans="25:25" x14ac:dyDescent="0.25">
      <c r="Y510" s="14"/>
    </row>
    <row r="511" spans="25:25" x14ac:dyDescent="0.25">
      <c r="Y511" s="14"/>
    </row>
    <row r="512" spans="25:25" x14ac:dyDescent="0.25">
      <c r="Y512" s="14"/>
    </row>
    <row r="513" spans="25:25" x14ac:dyDescent="0.25">
      <c r="Y513" s="14"/>
    </row>
    <row r="514" spans="25:25" x14ac:dyDescent="0.25">
      <c r="Y514" s="14"/>
    </row>
    <row r="515" spans="25:25" x14ac:dyDescent="0.25">
      <c r="Y515" s="14"/>
    </row>
    <row r="516" spans="25:25" x14ac:dyDescent="0.25">
      <c r="Y516" s="14"/>
    </row>
    <row r="517" spans="25:25" x14ac:dyDescent="0.25">
      <c r="Y517" s="14"/>
    </row>
    <row r="518" spans="25:25" x14ac:dyDescent="0.25">
      <c r="Y518" s="14"/>
    </row>
    <row r="519" spans="25:25" x14ac:dyDescent="0.25">
      <c r="Y519" s="14"/>
    </row>
    <row r="520" spans="25:25" x14ac:dyDescent="0.25">
      <c r="Y520" s="14"/>
    </row>
    <row r="521" spans="25:25" x14ac:dyDescent="0.25">
      <c r="Y521" s="14"/>
    </row>
    <row r="522" spans="25:25" x14ac:dyDescent="0.25">
      <c r="Y522" s="14"/>
    </row>
    <row r="523" spans="25:25" x14ac:dyDescent="0.25">
      <c r="Y523" s="14"/>
    </row>
    <row r="524" spans="25:25" x14ac:dyDescent="0.25">
      <c r="Y524" s="14"/>
    </row>
    <row r="525" spans="25:25" x14ac:dyDescent="0.25">
      <c r="Y525" s="14"/>
    </row>
    <row r="526" spans="25:25" x14ac:dyDescent="0.25">
      <c r="Y526" s="14"/>
    </row>
    <row r="527" spans="25:25" x14ac:dyDescent="0.25">
      <c r="Y527" s="14"/>
    </row>
    <row r="528" spans="25:25" x14ac:dyDescent="0.25">
      <c r="Y528" s="14"/>
    </row>
    <row r="529" spans="25:25" x14ac:dyDescent="0.25">
      <c r="Y529" s="14"/>
    </row>
    <row r="530" spans="25:25" x14ac:dyDescent="0.25">
      <c r="Y530" s="14"/>
    </row>
    <row r="531" spans="25:25" x14ac:dyDescent="0.25">
      <c r="Y531" s="14"/>
    </row>
    <row r="532" spans="25:25" x14ac:dyDescent="0.25">
      <c r="Y532" s="14"/>
    </row>
    <row r="533" spans="25:25" x14ac:dyDescent="0.25">
      <c r="Y533" s="14"/>
    </row>
    <row r="534" spans="25:25" x14ac:dyDescent="0.25">
      <c r="Y534" s="14"/>
    </row>
    <row r="535" spans="25:25" x14ac:dyDescent="0.25">
      <c r="Y535" s="14"/>
    </row>
    <row r="536" spans="25:25" x14ac:dyDescent="0.25">
      <c r="Y536" s="14"/>
    </row>
    <row r="537" spans="25:25" x14ac:dyDescent="0.25">
      <c r="Y537" s="14"/>
    </row>
    <row r="538" spans="25:25" x14ac:dyDescent="0.25">
      <c r="Y538" s="14"/>
    </row>
    <row r="539" spans="25:25" x14ac:dyDescent="0.25">
      <c r="Y539" s="14"/>
    </row>
    <row r="540" spans="25:25" x14ac:dyDescent="0.25">
      <c r="Y540" s="14"/>
    </row>
    <row r="541" spans="25:25" x14ac:dyDescent="0.25">
      <c r="Y541" s="14"/>
    </row>
    <row r="542" spans="25:25" x14ac:dyDescent="0.25">
      <c r="Y542" s="14"/>
    </row>
    <row r="543" spans="25:25" x14ac:dyDescent="0.25">
      <c r="Y543" s="14"/>
    </row>
    <row r="544" spans="25:25" x14ac:dyDescent="0.25">
      <c r="Y544" s="14"/>
    </row>
    <row r="545" spans="25:25" x14ac:dyDescent="0.25">
      <c r="Y545" s="14"/>
    </row>
    <row r="546" spans="25:25" x14ac:dyDescent="0.25">
      <c r="Y546" s="14"/>
    </row>
    <row r="547" spans="25:25" x14ac:dyDescent="0.25">
      <c r="Y547" s="14"/>
    </row>
    <row r="548" spans="25:25" x14ac:dyDescent="0.25">
      <c r="Y548" s="14"/>
    </row>
    <row r="549" spans="25:25" x14ac:dyDescent="0.25">
      <c r="Y549" s="14"/>
    </row>
    <row r="550" spans="25:25" x14ac:dyDescent="0.25">
      <c r="Y550" s="14"/>
    </row>
    <row r="551" spans="25:25" x14ac:dyDescent="0.25">
      <c r="Y551" s="14"/>
    </row>
    <row r="552" spans="25:25" x14ac:dyDescent="0.25">
      <c r="Y552" s="14"/>
    </row>
    <row r="553" spans="25:25" x14ac:dyDescent="0.25">
      <c r="Y553" s="14"/>
    </row>
    <row r="554" spans="25:25" x14ac:dyDescent="0.25">
      <c r="Y554" s="14"/>
    </row>
    <row r="555" spans="25:25" x14ac:dyDescent="0.25">
      <c r="Y555" s="14"/>
    </row>
    <row r="556" spans="25:25" x14ac:dyDescent="0.25">
      <c r="Y556" s="14"/>
    </row>
    <row r="557" spans="25:25" x14ac:dyDescent="0.25">
      <c r="Y557" s="14"/>
    </row>
    <row r="558" spans="25:25" x14ac:dyDescent="0.25">
      <c r="Y558" s="14"/>
    </row>
    <row r="559" spans="25:25" x14ac:dyDescent="0.25">
      <c r="Y559" s="14"/>
    </row>
    <row r="560" spans="25:25" x14ac:dyDescent="0.25">
      <c r="Y560" s="14"/>
    </row>
    <row r="561" spans="25:25" x14ac:dyDescent="0.25">
      <c r="Y561" s="14"/>
    </row>
    <row r="562" spans="25:25" x14ac:dyDescent="0.25">
      <c r="Y562" s="14"/>
    </row>
    <row r="563" spans="25:25" x14ac:dyDescent="0.25">
      <c r="Y563" s="14"/>
    </row>
    <row r="564" spans="25:25" x14ac:dyDescent="0.25">
      <c r="Y564" s="14"/>
    </row>
    <row r="565" spans="25:25" x14ac:dyDescent="0.25">
      <c r="Y565" s="14"/>
    </row>
    <row r="566" spans="25:25" x14ac:dyDescent="0.25">
      <c r="Y566" s="14"/>
    </row>
    <row r="567" spans="25:25" x14ac:dyDescent="0.25">
      <c r="Y567" s="14"/>
    </row>
    <row r="568" spans="25:25" x14ac:dyDescent="0.25">
      <c r="Y568" s="14"/>
    </row>
    <row r="569" spans="25:25" x14ac:dyDescent="0.25">
      <c r="Y569" s="14"/>
    </row>
    <row r="570" spans="25:25" x14ac:dyDescent="0.25">
      <c r="Y570" s="14"/>
    </row>
    <row r="571" spans="25:25" x14ac:dyDescent="0.25">
      <c r="Y571" s="14"/>
    </row>
    <row r="572" spans="25:25" x14ac:dyDescent="0.25">
      <c r="Y572" s="14"/>
    </row>
    <row r="573" spans="25:25" x14ac:dyDescent="0.25">
      <c r="Y573" s="14"/>
    </row>
    <row r="574" spans="25:25" x14ac:dyDescent="0.25">
      <c r="Y574" s="14"/>
    </row>
    <row r="575" spans="25:25" x14ac:dyDescent="0.25">
      <c r="Y575" s="14"/>
    </row>
    <row r="576" spans="25:25" x14ac:dyDescent="0.25">
      <c r="Y576" s="14"/>
    </row>
    <row r="577" spans="25:25" x14ac:dyDescent="0.25">
      <c r="Y577" s="14"/>
    </row>
    <row r="578" spans="25:25" x14ac:dyDescent="0.25">
      <c r="Y578" s="14"/>
    </row>
    <row r="579" spans="25:25" x14ac:dyDescent="0.25">
      <c r="Y579" s="14"/>
    </row>
    <row r="580" spans="25:25" x14ac:dyDescent="0.25">
      <c r="Y580" s="14"/>
    </row>
    <row r="581" spans="25:25" x14ac:dyDescent="0.25">
      <c r="Y581" s="14"/>
    </row>
    <row r="582" spans="25:25" x14ac:dyDescent="0.25">
      <c r="Y582" s="14"/>
    </row>
    <row r="583" spans="25:25" x14ac:dyDescent="0.25">
      <c r="Y583" s="14"/>
    </row>
    <row r="584" spans="25:25" x14ac:dyDescent="0.25">
      <c r="Y584" s="14"/>
    </row>
    <row r="585" spans="25:25" x14ac:dyDescent="0.25">
      <c r="Y585" s="14"/>
    </row>
    <row r="586" spans="25:25" x14ac:dyDescent="0.25">
      <c r="Y586" s="14"/>
    </row>
    <row r="587" spans="25:25" x14ac:dyDescent="0.25">
      <c r="Y587" s="14"/>
    </row>
    <row r="588" spans="25:25" x14ac:dyDescent="0.25">
      <c r="Y588" s="14"/>
    </row>
    <row r="589" spans="25:25" x14ac:dyDescent="0.25">
      <c r="Y589" s="14"/>
    </row>
    <row r="590" spans="25:25" x14ac:dyDescent="0.25">
      <c r="Y590" s="14"/>
    </row>
    <row r="591" spans="25:25" x14ac:dyDescent="0.25">
      <c r="Y591" s="14"/>
    </row>
    <row r="592" spans="25:25" x14ac:dyDescent="0.25">
      <c r="Y592" s="14"/>
    </row>
    <row r="593" spans="25:25" x14ac:dyDescent="0.25">
      <c r="Y593" s="14"/>
    </row>
    <row r="594" spans="25:25" x14ac:dyDescent="0.25">
      <c r="Y594" s="14"/>
    </row>
    <row r="595" spans="25:25" x14ac:dyDescent="0.25">
      <c r="Y595" s="14"/>
    </row>
    <row r="596" spans="25:25" x14ac:dyDescent="0.25">
      <c r="Y596" s="14"/>
    </row>
    <row r="597" spans="25:25" x14ac:dyDescent="0.25">
      <c r="Y597" s="14"/>
    </row>
    <row r="598" spans="25:25" x14ac:dyDescent="0.25">
      <c r="Y598" s="14"/>
    </row>
    <row r="599" spans="25:25" x14ac:dyDescent="0.25">
      <c r="Y599" s="14"/>
    </row>
    <row r="600" spans="25:25" x14ac:dyDescent="0.25">
      <c r="Y600" s="14"/>
    </row>
    <row r="601" spans="25:25" x14ac:dyDescent="0.25">
      <c r="Y601" s="14"/>
    </row>
    <row r="602" spans="25:25" x14ac:dyDescent="0.25">
      <c r="Y602" s="14"/>
    </row>
    <row r="603" spans="25:25" x14ac:dyDescent="0.25">
      <c r="Y603" s="14"/>
    </row>
    <row r="604" spans="25:25" x14ac:dyDescent="0.25">
      <c r="Y604" s="14"/>
    </row>
    <row r="605" spans="25:25" x14ac:dyDescent="0.25">
      <c r="Y605" s="14"/>
    </row>
    <row r="606" spans="25:25" x14ac:dyDescent="0.25">
      <c r="Y606" s="14"/>
    </row>
    <row r="607" spans="25:25" x14ac:dyDescent="0.25">
      <c r="Y607" s="14"/>
    </row>
    <row r="608" spans="25:25" x14ac:dyDescent="0.25">
      <c r="Y608" s="14"/>
    </row>
    <row r="609" spans="25:25" x14ac:dyDescent="0.25">
      <c r="Y609" s="14"/>
    </row>
    <row r="610" spans="25:25" x14ac:dyDescent="0.25">
      <c r="Y610" s="14"/>
    </row>
    <row r="611" spans="25:25" x14ac:dyDescent="0.25">
      <c r="Y611" s="14"/>
    </row>
    <row r="612" spans="25:25" x14ac:dyDescent="0.25">
      <c r="Y612" s="14"/>
    </row>
    <row r="613" spans="25:25" x14ac:dyDescent="0.25">
      <c r="Y613" s="14"/>
    </row>
    <row r="614" spans="25:25" x14ac:dyDescent="0.25">
      <c r="Y614" s="14"/>
    </row>
    <row r="615" spans="25:25" x14ac:dyDescent="0.25">
      <c r="Y615" s="14"/>
    </row>
    <row r="616" spans="25:25" x14ac:dyDescent="0.25">
      <c r="Y616" s="14"/>
    </row>
    <row r="617" spans="25:25" x14ac:dyDescent="0.25">
      <c r="Y617" s="14"/>
    </row>
    <row r="618" spans="25:25" x14ac:dyDescent="0.25">
      <c r="Y618" s="14"/>
    </row>
    <row r="619" spans="25:25" x14ac:dyDescent="0.25">
      <c r="Y619" s="14"/>
    </row>
    <row r="620" spans="25:25" x14ac:dyDescent="0.25">
      <c r="Y620" s="14"/>
    </row>
    <row r="621" spans="25:25" x14ac:dyDescent="0.25">
      <c r="Y621" s="14"/>
    </row>
    <row r="622" spans="25:25" x14ac:dyDescent="0.25">
      <c r="Y622" s="14"/>
    </row>
    <row r="623" spans="25:25" x14ac:dyDescent="0.25">
      <c r="Y623" s="14"/>
    </row>
    <row r="624" spans="25:25" x14ac:dyDescent="0.25">
      <c r="Y624" s="14"/>
    </row>
    <row r="625" spans="25:25" x14ac:dyDescent="0.25">
      <c r="Y625" s="14"/>
    </row>
    <row r="626" spans="25:25" x14ac:dyDescent="0.25">
      <c r="Y626" s="14"/>
    </row>
    <row r="627" spans="25:25" x14ac:dyDescent="0.25">
      <c r="Y627" s="14"/>
    </row>
    <row r="628" spans="25:25" x14ac:dyDescent="0.25">
      <c r="Y628" s="14"/>
    </row>
    <row r="629" spans="25:25" x14ac:dyDescent="0.25">
      <c r="Y629" s="14"/>
    </row>
    <row r="630" spans="25:25" x14ac:dyDescent="0.25">
      <c r="Y630" s="14"/>
    </row>
    <row r="631" spans="25:25" x14ac:dyDescent="0.25">
      <c r="Y631" s="14"/>
    </row>
    <row r="632" spans="25:25" x14ac:dyDescent="0.25">
      <c r="Y632" s="14"/>
    </row>
    <row r="633" spans="25:25" x14ac:dyDescent="0.25">
      <c r="Y633" s="14"/>
    </row>
    <row r="634" spans="25:25" x14ac:dyDescent="0.25">
      <c r="Y634" s="14"/>
    </row>
    <row r="635" spans="25:25" x14ac:dyDescent="0.25">
      <c r="Y635" s="14"/>
    </row>
    <row r="636" spans="25:25" x14ac:dyDescent="0.25">
      <c r="Y636" s="14"/>
    </row>
    <row r="637" spans="25:25" x14ac:dyDescent="0.25">
      <c r="Y637" s="14"/>
    </row>
    <row r="638" spans="25:25" x14ac:dyDescent="0.25">
      <c r="Y638" s="14"/>
    </row>
    <row r="639" spans="25:25" x14ac:dyDescent="0.25">
      <c r="Y639" s="14"/>
    </row>
    <row r="640" spans="25:25" x14ac:dyDescent="0.25">
      <c r="Y640" s="14"/>
    </row>
    <row r="641" spans="25:25" x14ac:dyDescent="0.25">
      <c r="Y641" s="14"/>
    </row>
    <row r="642" spans="25:25" x14ac:dyDescent="0.25">
      <c r="Y642" s="14"/>
    </row>
    <row r="643" spans="25:25" x14ac:dyDescent="0.25">
      <c r="Y643" s="14"/>
    </row>
    <row r="644" spans="25:25" x14ac:dyDescent="0.25">
      <c r="Y644" s="14"/>
    </row>
    <row r="645" spans="25:25" x14ac:dyDescent="0.25">
      <c r="Y645" s="14"/>
    </row>
    <row r="646" spans="25:25" x14ac:dyDescent="0.25">
      <c r="Y646" s="14"/>
    </row>
    <row r="647" spans="25:25" x14ac:dyDescent="0.25">
      <c r="Y647" s="14"/>
    </row>
    <row r="648" spans="25:25" x14ac:dyDescent="0.25">
      <c r="Y648" s="14"/>
    </row>
    <row r="649" spans="25:25" x14ac:dyDescent="0.25">
      <c r="Y649" s="14"/>
    </row>
    <row r="650" spans="25:25" x14ac:dyDescent="0.25">
      <c r="Y650" s="14"/>
    </row>
    <row r="651" spans="25:25" x14ac:dyDescent="0.25">
      <c r="Y651" s="14"/>
    </row>
  </sheetData>
  <autoFilter ref="A1:Z651" xr:uid="{00000000-0009-0000-0000-00000E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2">
    <tabColor rgb="FF00B0F0"/>
  </sheetPr>
  <dimension ref="A1:J274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6" customWidth="1"/>
    <col min="5" max="5" width="11.42578125" style="1" customWidth="1"/>
    <col min="6" max="6" width="23.7109375" style="1" customWidth="1"/>
    <col min="7" max="7" width="20.85546875" style="12" customWidth="1"/>
    <col min="8" max="9" width="21.5703125" style="58" customWidth="1"/>
    <col min="10" max="10" width="19" style="1" customWidth="1"/>
    <col min="11" max="16384" width="11.42578125" style="1"/>
  </cols>
  <sheetData>
    <row r="1" spans="1:10" s="11" customFormat="1" ht="30" x14ac:dyDescent="0.25">
      <c r="A1" s="10" t="s">
        <v>7734</v>
      </c>
      <c r="B1" s="10" t="s">
        <v>7735</v>
      </c>
      <c r="C1" s="10" t="s">
        <v>7713</v>
      </c>
      <c r="D1" s="56" t="s">
        <v>7714</v>
      </c>
      <c r="E1" s="10" t="s">
        <v>7715</v>
      </c>
      <c r="F1" s="10" t="s">
        <v>7716</v>
      </c>
      <c r="G1" s="10" t="s">
        <v>7717</v>
      </c>
      <c r="H1" s="57" t="s">
        <v>7718</v>
      </c>
      <c r="I1" s="10" t="s">
        <v>7736</v>
      </c>
      <c r="J1" s="10" t="s">
        <v>18</v>
      </c>
    </row>
    <row r="2" spans="1:10" s="11" customFormat="1" x14ac:dyDescent="0.25">
      <c r="A2" t="s">
        <v>7944</v>
      </c>
      <c r="B2"/>
      <c r="C2" t="s">
        <v>567</v>
      </c>
      <c r="D2" s="6"/>
      <c r="E2" t="s">
        <v>8264</v>
      </c>
      <c r="F2" t="s">
        <v>9009</v>
      </c>
      <c r="G2"/>
      <c r="H2" s="2">
        <v>0</v>
      </c>
      <c r="I2" s="2">
        <v>0</v>
      </c>
      <c r="J2">
        <v>7</v>
      </c>
    </row>
    <row r="3" spans="1:10" s="11" customFormat="1" x14ac:dyDescent="0.25">
      <c r="A3"/>
      <c r="B3"/>
      <c r="C3"/>
      <c r="D3" s="6"/>
      <c r="E3" s="1"/>
      <c r="F3" s="26"/>
      <c r="G3" s="26"/>
      <c r="H3" s="53"/>
      <c r="I3" s="2"/>
      <c r="J3" s="59"/>
    </row>
    <row r="4" spans="1:10" s="11" customFormat="1" x14ac:dyDescent="0.25">
      <c r="A4" t="s">
        <v>7719</v>
      </c>
      <c r="B4"/>
      <c r="C4"/>
      <c r="D4" s="6"/>
      <c r="E4" s="8">
        <f>SUBTOTAL(109,Tabla6[Tipo de documento])</f>
        <v>0</v>
      </c>
      <c r="F4" s="8">
        <f>SUBTOTAL(109,Tabla6[Serie])</f>
        <v>0</v>
      </c>
      <c r="G4" s="8"/>
      <c r="H4" s="28">
        <f>SUBTOTAL(109,Tabla6[Monto sujeto])</f>
        <v>0</v>
      </c>
      <c r="I4" s="28">
        <f>SUBTOTAL(109,Tabla6[Monto Retención 1%])</f>
        <v>0</v>
      </c>
      <c r="J4" s="12">
        <f>SUBTOTAL(109,Tabla6[ANEXO])</f>
        <v>7</v>
      </c>
    </row>
    <row r="5" spans="1:10" s="11" customFormat="1" x14ac:dyDescent="0.25">
      <c r="A5" s="1"/>
      <c r="B5" s="1"/>
      <c r="C5" s="1"/>
      <c r="D5" s="6"/>
      <c r="E5" s="1"/>
      <c r="F5" s="1"/>
      <c r="G5" s="12"/>
      <c r="H5" s="58"/>
      <c r="I5" s="58"/>
      <c r="J5" s="1"/>
    </row>
    <row r="6" spans="1:10" s="11" customFormat="1" x14ac:dyDescent="0.25">
      <c r="A6" s="1"/>
      <c r="B6" s="1"/>
      <c r="C6" s="1"/>
      <c r="D6" s="6"/>
      <c r="E6" s="1"/>
      <c r="F6" s="1"/>
      <c r="G6" s="12"/>
      <c r="H6" s="58"/>
      <c r="I6" s="58"/>
      <c r="J6" s="1"/>
    </row>
    <row r="7" spans="1:10" s="11" customFormat="1" x14ac:dyDescent="0.25">
      <c r="A7" s="1"/>
      <c r="B7" s="1"/>
      <c r="C7" s="1"/>
      <c r="D7" s="6"/>
      <c r="E7" s="1"/>
      <c r="F7" s="1"/>
      <c r="G7" s="12"/>
      <c r="H7" s="58"/>
      <c r="I7" s="58"/>
      <c r="J7" s="1"/>
    </row>
    <row r="8" spans="1:10" s="11" customFormat="1" x14ac:dyDescent="0.25">
      <c r="A8" s="1"/>
      <c r="B8" s="1"/>
      <c r="C8" s="1"/>
      <c r="D8" s="6"/>
      <c r="E8" s="1"/>
      <c r="F8" s="1"/>
      <c r="G8" s="12"/>
      <c r="H8" s="58"/>
      <c r="I8" s="58"/>
      <c r="J8" s="1"/>
    </row>
    <row r="9" spans="1:10" s="11" customFormat="1" x14ac:dyDescent="0.25">
      <c r="A9" s="1"/>
      <c r="B9" s="1"/>
      <c r="C9" s="1"/>
      <c r="D9" s="6"/>
      <c r="E9" s="1"/>
      <c r="F9" s="1"/>
      <c r="G9" s="12"/>
      <c r="H9" s="58"/>
      <c r="I9" s="58"/>
      <c r="J9" s="1"/>
    </row>
    <row r="10" spans="1:10" s="11" customFormat="1" x14ac:dyDescent="0.25">
      <c r="A10" s="1"/>
      <c r="B10" s="1"/>
      <c r="C10" s="1"/>
      <c r="D10" s="6"/>
      <c r="E10" s="1"/>
      <c r="F10" s="1"/>
      <c r="G10" s="12"/>
      <c r="H10" s="58"/>
      <c r="I10" s="58"/>
      <c r="J10" s="1"/>
    </row>
    <row r="11" spans="1:10" s="11" customFormat="1" x14ac:dyDescent="0.25">
      <c r="A11" s="1"/>
      <c r="B11" s="1"/>
      <c r="C11" s="1"/>
      <c r="D11" s="6"/>
      <c r="E11" s="1"/>
      <c r="F11" s="1"/>
      <c r="G11" s="12"/>
      <c r="H11" s="58"/>
      <c r="I11" s="58"/>
      <c r="J11" s="1"/>
    </row>
    <row r="12" spans="1:10" s="11" customFormat="1" x14ac:dyDescent="0.25">
      <c r="A12" s="1"/>
      <c r="B12" s="1"/>
      <c r="C12" s="1"/>
      <c r="D12" s="6"/>
      <c r="E12" s="1"/>
      <c r="F12" s="1"/>
      <c r="G12" s="12"/>
      <c r="H12" s="58"/>
      <c r="I12" s="58"/>
      <c r="J12" s="1"/>
    </row>
    <row r="13" spans="1:10" s="11" customFormat="1" x14ac:dyDescent="0.25">
      <c r="A13" s="1"/>
      <c r="B13" s="1"/>
      <c r="C13" s="1"/>
      <c r="D13" s="6"/>
      <c r="E13" s="1"/>
      <c r="F13" s="1"/>
      <c r="G13" s="12"/>
      <c r="H13" s="58"/>
      <c r="I13" s="58"/>
      <c r="J13" s="1"/>
    </row>
    <row r="14" spans="1:10" s="11" customFormat="1" x14ac:dyDescent="0.25">
      <c r="A14" s="1"/>
      <c r="B14" s="1"/>
      <c r="C14" s="1"/>
      <c r="D14" s="6"/>
      <c r="E14" s="1"/>
      <c r="F14" s="1"/>
      <c r="G14" s="12"/>
      <c r="H14" s="58"/>
      <c r="I14" s="58"/>
      <c r="J14" s="1"/>
    </row>
    <row r="15" spans="1:10" s="11" customFormat="1" x14ac:dyDescent="0.25">
      <c r="A15" s="1"/>
      <c r="B15" s="1"/>
      <c r="C15" s="1"/>
      <c r="D15" s="6"/>
      <c r="E15" s="1"/>
      <c r="F15" s="1"/>
      <c r="G15" s="12"/>
      <c r="H15" s="58"/>
      <c r="I15" s="58"/>
      <c r="J15" s="1"/>
    </row>
    <row r="16" spans="1:10" s="11" customFormat="1" x14ac:dyDescent="0.25">
      <c r="A16" s="1"/>
      <c r="B16" s="1"/>
      <c r="C16" s="1"/>
      <c r="D16" s="6"/>
      <c r="E16" s="1"/>
      <c r="F16" s="1"/>
      <c r="G16" s="12"/>
      <c r="H16" s="58"/>
      <c r="I16" s="58"/>
      <c r="J16" s="1"/>
    </row>
    <row r="17" spans="1:10" s="11" customFormat="1" x14ac:dyDescent="0.25">
      <c r="A17" s="1"/>
      <c r="B17" s="1"/>
      <c r="C17" s="1"/>
      <c r="D17" s="6"/>
      <c r="E17" s="1"/>
      <c r="F17" s="1"/>
      <c r="G17" s="12"/>
      <c r="H17" s="58"/>
      <c r="I17" s="58"/>
      <c r="J17" s="1"/>
    </row>
    <row r="18" spans="1:10" s="11" customFormat="1" x14ac:dyDescent="0.25">
      <c r="A18" s="1"/>
      <c r="B18" s="1"/>
      <c r="C18" s="1"/>
      <c r="D18" s="6"/>
      <c r="E18" s="1"/>
      <c r="F18" s="1"/>
      <c r="G18" s="12"/>
      <c r="H18" s="58"/>
      <c r="I18" s="58"/>
      <c r="J18" s="1"/>
    </row>
    <row r="19" spans="1:10" s="11" customFormat="1" x14ac:dyDescent="0.25">
      <c r="A19" s="1"/>
      <c r="B19" s="1"/>
      <c r="C19" s="1"/>
      <c r="D19" s="6"/>
      <c r="E19" s="1"/>
      <c r="F19" s="1"/>
      <c r="G19" s="12"/>
      <c r="H19" s="58"/>
      <c r="I19" s="58"/>
      <c r="J19" s="1"/>
    </row>
    <row r="20" spans="1:10" s="11" customFormat="1" x14ac:dyDescent="0.25">
      <c r="A20" s="1"/>
      <c r="B20" s="1"/>
      <c r="C20" s="1"/>
      <c r="D20" s="6"/>
      <c r="E20" s="1"/>
      <c r="F20" s="1"/>
      <c r="G20" s="12"/>
      <c r="H20" s="58"/>
      <c r="I20" s="58"/>
      <c r="J20" s="1"/>
    </row>
    <row r="21" spans="1:10" s="11" customFormat="1" x14ac:dyDescent="0.25">
      <c r="A21" s="1"/>
      <c r="B21" s="1"/>
      <c r="C21" s="1"/>
      <c r="D21" s="6"/>
      <c r="E21" s="1"/>
      <c r="F21" s="1"/>
      <c r="G21" s="12"/>
      <c r="H21" s="58"/>
      <c r="I21" s="58"/>
      <c r="J21" s="1"/>
    </row>
    <row r="22" spans="1:10" s="11" customFormat="1" x14ac:dyDescent="0.25">
      <c r="A22" s="1"/>
      <c r="B22" s="1"/>
      <c r="C22" s="1"/>
      <c r="D22" s="6"/>
      <c r="E22" s="1"/>
      <c r="F22" s="1"/>
      <c r="G22" s="12"/>
      <c r="H22" s="58"/>
      <c r="I22" s="58"/>
      <c r="J22" s="1"/>
    </row>
    <row r="23" spans="1:10" s="11" customFormat="1" x14ac:dyDescent="0.25">
      <c r="A23" s="1"/>
      <c r="B23" s="1"/>
      <c r="C23" s="1"/>
      <c r="D23" s="6"/>
      <c r="E23" s="1"/>
      <c r="F23" s="1"/>
      <c r="G23" s="12"/>
      <c r="H23" s="58"/>
      <c r="I23" s="58"/>
      <c r="J23" s="1"/>
    </row>
    <row r="24" spans="1:10" s="11" customFormat="1" x14ac:dyDescent="0.25">
      <c r="A24" s="1"/>
      <c r="B24" s="1"/>
      <c r="C24" s="1"/>
      <c r="D24" s="6"/>
      <c r="E24" s="1"/>
      <c r="F24" s="1"/>
      <c r="G24" s="12"/>
      <c r="H24" s="58"/>
      <c r="I24" s="58"/>
      <c r="J24" s="1"/>
    </row>
    <row r="25" spans="1:10" s="11" customFormat="1" x14ac:dyDescent="0.25">
      <c r="A25" s="1"/>
      <c r="B25" s="1"/>
      <c r="C25" s="1"/>
      <c r="D25" s="6"/>
      <c r="E25" s="1"/>
      <c r="F25" s="1"/>
      <c r="G25" s="12"/>
      <c r="H25" s="58"/>
      <c r="I25" s="58"/>
      <c r="J25" s="1"/>
    </row>
    <row r="26" spans="1:10" s="11" customFormat="1" x14ac:dyDescent="0.25">
      <c r="A26" s="1"/>
      <c r="B26" s="1"/>
      <c r="C26" s="1"/>
      <c r="D26" s="6"/>
      <c r="E26" s="1"/>
      <c r="F26" s="1"/>
      <c r="G26" s="12"/>
      <c r="H26" s="58"/>
      <c r="I26" s="58"/>
      <c r="J26" s="1"/>
    </row>
    <row r="27" spans="1:10" s="11" customFormat="1" x14ac:dyDescent="0.25">
      <c r="A27" s="1"/>
      <c r="B27" s="1"/>
      <c r="C27" s="1"/>
      <c r="D27" s="6"/>
      <c r="E27" s="1"/>
      <c r="F27" s="1"/>
      <c r="G27" s="12"/>
      <c r="H27" s="58"/>
      <c r="I27" s="58"/>
      <c r="J27" s="1"/>
    </row>
    <row r="28" spans="1:10" s="11" customFormat="1" x14ac:dyDescent="0.25">
      <c r="A28" s="1"/>
      <c r="B28" s="1"/>
      <c r="C28" s="1"/>
      <c r="D28" s="6"/>
      <c r="E28" s="1"/>
      <c r="F28" s="1"/>
      <c r="G28" s="12"/>
      <c r="H28" s="58"/>
      <c r="I28" s="58"/>
      <c r="J28" s="1"/>
    </row>
    <row r="29" spans="1:10" s="11" customFormat="1" x14ac:dyDescent="0.25">
      <c r="A29" s="1"/>
      <c r="B29" s="1"/>
      <c r="C29" s="1"/>
      <c r="D29" s="6"/>
      <c r="E29" s="1"/>
      <c r="F29" s="1"/>
      <c r="G29" s="12"/>
      <c r="H29" s="58"/>
      <c r="I29" s="58"/>
      <c r="J29" s="1"/>
    </row>
    <row r="30" spans="1:10" s="11" customFormat="1" x14ac:dyDescent="0.25">
      <c r="A30" s="1"/>
      <c r="B30" s="1"/>
      <c r="C30" s="1"/>
      <c r="D30" s="6"/>
      <c r="E30" s="1"/>
      <c r="F30" s="1"/>
      <c r="G30" s="12"/>
      <c r="H30" s="58"/>
      <c r="I30" s="58"/>
      <c r="J30" s="1"/>
    </row>
    <row r="31" spans="1:10" s="11" customFormat="1" x14ac:dyDescent="0.25">
      <c r="A31" s="1"/>
      <c r="B31" s="1"/>
      <c r="C31" s="1"/>
      <c r="D31" s="6"/>
      <c r="E31" s="1"/>
      <c r="F31" s="1"/>
      <c r="G31" s="12"/>
      <c r="H31" s="58"/>
      <c r="I31" s="58"/>
      <c r="J31" s="1"/>
    </row>
    <row r="32" spans="1:10" s="11" customFormat="1" x14ac:dyDescent="0.25">
      <c r="A32" s="1"/>
      <c r="B32" s="1"/>
      <c r="C32" s="1"/>
      <c r="D32" s="6"/>
      <c r="E32" s="1"/>
      <c r="F32" s="1"/>
      <c r="G32" s="12"/>
      <c r="H32" s="58"/>
      <c r="I32" s="58"/>
      <c r="J32" s="1"/>
    </row>
    <row r="33" spans="1:10" s="11" customFormat="1" x14ac:dyDescent="0.25">
      <c r="A33" s="1"/>
      <c r="B33" s="1"/>
      <c r="C33" s="1"/>
      <c r="D33" s="6"/>
      <c r="E33" s="1"/>
      <c r="F33" s="1"/>
      <c r="G33" s="12"/>
      <c r="H33" s="58"/>
      <c r="I33" s="58"/>
      <c r="J33" s="1"/>
    </row>
    <row r="34" spans="1:10" s="11" customFormat="1" x14ac:dyDescent="0.25">
      <c r="A34" s="1"/>
      <c r="B34" s="1"/>
      <c r="C34" s="1"/>
      <c r="D34" s="6"/>
      <c r="E34" s="1"/>
      <c r="F34" s="1"/>
      <c r="G34" s="12"/>
      <c r="H34" s="58"/>
      <c r="I34" s="58"/>
      <c r="J34" s="1"/>
    </row>
    <row r="35" spans="1:10" s="11" customFormat="1" x14ac:dyDescent="0.25">
      <c r="A35" s="1"/>
      <c r="B35" s="1"/>
      <c r="C35" s="1"/>
      <c r="D35" s="6"/>
      <c r="E35" s="1"/>
      <c r="F35" s="1"/>
      <c r="G35" s="12"/>
      <c r="H35" s="58"/>
      <c r="I35" s="58"/>
      <c r="J35" s="1"/>
    </row>
    <row r="36" spans="1:10" s="11" customFormat="1" x14ac:dyDescent="0.25">
      <c r="A36" s="1"/>
      <c r="B36" s="1"/>
      <c r="C36" s="1"/>
      <c r="D36" s="6"/>
      <c r="E36" s="1"/>
      <c r="F36" s="1"/>
      <c r="G36" s="12"/>
      <c r="H36" s="58"/>
      <c r="I36" s="58"/>
      <c r="J36" s="1"/>
    </row>
    <row r="37" spans="1:10" s="11" customFormat="1" x14ac:dyDescent="0.25">
      <c r="A37" s="1"/>
      <c r="B37" s="1"/>
      <c r="C37" s="1"/>
      <c r="D37" s="6"/>
      <c r="E37" s="1"/>
      <c r="F37" s="1"/>
      <c r="G37" s="12"/>
      <c r="H37" s="58"/>
      <c r="I37" s="58"/>
      <c r="J37" s="1"/>
    </row>
    <row r="38" spans="1:10" s="11" customFormat="1" x14ac:dyDescent="0.25">
      <c r="A38" s="1"/>
      <c r="B38" s="1"/>
      <c r="C38" s="1"/>
      <c r="D38" s="6"/>
      <c r="E38" s="1"/>
      <c r="F38" s="1"/>
      <c r="G38" s="12"/>
      <c r="H38" s="58"/>
      <c r="I38" s="58"/>
      <c r="J38" s="1"/>
    </row>
    <row r="39" spans="1:10" s="11" customFormat="1" x14ac:dyDescent="0.25">
      <c r="A39" s="1"/>
      <c r="B39" s="1"/>
      <c r="C39" s="1"/>
      <c r="D39" s="6"/>
      <c r="E39" s="1"/>
      <c r="F39" s="1"/>
      <c r="G39" s="12"/>
      <c r="H39" s="58"/>
      <c r="I39" s="58"/>
      <c r="J39" s="1"/>
    </row>
    <row r="40" spans="1:10" s="11" customFormat="1" x14ac:dyDescent="0.25">
      <c r="A40" s="1"/>
      <c r="B40" s="1"/>
      <c r="C40" s="1"/>
      <c r="D40" s="6"/>
      <c r="E40" s="1"/>
      <c r="F40" s="1"/>
      <c r="G40" s="12"/>
      <c r="H40" s="58"/>
      <c r="I40" s="58"/>
      <c r="J40" s="1"/>
    </row>
    <row r="41" spans="1:10" s="11" customFormat="1" x14ac:dyDescent="0.25">
      <c r="A41" s="1"/>
      <c r="B41" s="1"/>
      <c r="C41" s="1"/>
      <c r="D41" s="6"/>
      <c r="E41" s="1"/>
      <c r="F41" s="1"/>
      <c r="G41" s="12"/>
      <c r="H41" s="58"/>
      <c r="I41" s="58"/>
      <c r="J41" s="1"/>
    </row>
    <row r="42" spans="1:10" s="11" customFormat="1" x14ac:dyDescent="0.25">
      <c r="A42" s="1"/>
      <c r="B42" s="1"/>
      <c r="C42" s="1"/>
      <c r="D42" s="6"/>
      <c r="E42" s="1"/>
      <c r="F42" s="1"/>
      <c r="G42" s="12"/>
      <c r="H42" s="58"/>
      <c r="I42" s="58"/>
      <c r="J42" s="1"/>
    </row>
    <row r="43" spans="1:10" s="11" customFormat="1" x14ac:dyDescent="0.25">
      <c r="A43" s="1"/>
      <c r="B43" s="1"/>
      <c r="C43" s="1"/>
      <c r="D43" s="6"/>
      <c r="E43" s="1"/>
      <c r="F43" s="1"/>
      <c r="G43" s="12"/>
      <c r="H43" s="58"/>
      <c r="I43" s="58"/>
      <c r="J43" s="1"/>
    </row>
    <row r="44" spans="1:10" s="11" customFormat="1" x14ac:dyDescent="0.25">
      <c r="A44" s="1"/>
      <c r="B44" s="1"/>
      <c r="C44" s="1"/>
      <c r="D44" s="6"/>
      <c r="E44" s="1"/>
      <c r="F44" s="1"/>
      <c r="G44" s="12"/>
      <c r="H44" s="58"/>
      <c r="I44" s="58"/>
      <c r="J44" s="1"/>
    </row>
    <row r="45" spans="1:10" s="11" customFormat="1" x14ac:dyDescent="0.25">
      <c r="A45" s="1"/>
      <c r="B45" s="1"/>
      <c r="C45" s="1"/>
      <c r="D45" s="6"/>
      <c r="E45" s="1"/>
      <c r="F45" s="1"/>
      <c r="G45" s="12"/>
      <c r="H45" s="58"/>
      <c r="I45" s="58"/>
      <c r="J45" s="1"/>
    </row>
    <row r="46" spans="1:10" s="11" customFormat="1" x14ac:dyDescent="0.25">
      <c r="A46" s="1"/>
      <c r="B46" s="1"/>
      <c r="C46" s="1"/>
      <c r="D46" s="6"/>
      <c r="E46" s="1"/>
      <c r="F46" s="1"/>
      <c r="G46" s="12"/>
      <c r="H46" s="58"/>
      <c r="I46" s="58"/>
      <c r="J46" s="1"/>
    </row>
    <row r="47" spans="1:10" s="11" customFormat="1" x14ac:dyDescent="0.25">
      <c r="A47" s="1"/>
      <c r="B47" s="1"/>
      <c r="C47" s="1"/>
      <c r="D47" s="6"/>
      <c r="E47" s="1"/>
      <c r="F47" s="1"/>
      <c r="G47" s="12"/>
      <c r="H47" s="58"/>
      <c r="I47" s="58"/>
      <c r="J47" s="1"/>
    </row>
    <row r="48" spans="1:10" s="11" customFormat="1" x14ac:dyDescent="0.25">
      <c r="A48" s="1"/>
      <c r="B48" s="1"/>
      <c r="C48" s="1"/>
      <c r="D48" s="6"/>
      <c r="E48" s="1"/>
      <c r="F48" s="1"/>
      <c r="G48" s="12"/>
      <c r="H48" s="58"/>
      <c r="I48" s="58"/>
      <c r="J48" s="1"/>
    </row>
    <row r="49" spans="1:10" s="11" customFormat="1" x14ac:dyDescent="0.25">
      <c r="A49" s="1"/>
      <c r="B49" s="1"/>
      <c r="C49" s="1"/>
      <c r="D49" s="6"/>
      <c r="E49" s="1"/>
      <c r="F49" s="1"/>
      <c r="G49" s="12"/>
      <c r="H49" s="58"/>
      <c r="I49" s="58"/>
      <c r="J49" s="1"/>
    </row>
    <row r="50" spans="1:10" s="11" customFormat="1" x14ac:dyDescent="0.25">
      <c r="A50" s="1"/>
      <c r="B50" s="1"/>
      <c r="C50" s="1"/>
      <c r="D50" s="6"/>
      <c r="E50" s="1"/>
      <c r="F50" s="1"/>
      <c r="G50" s="12"/>
      <c r="H50" s="58"/>
      <c r="I50" s="58"/>
      <c r="J50" s="1"/>
    </row>
    <row r="51" spans="1:10" s="11" customFormat="1" x14ac:dyDescent="0.25">
      <c r="A51" s="1"/>
      <c r="B51" s="1"/>
      <c r="C51" s="1"/>
      <c r="D51" s="6"/>
      <c r="E51" s="1"/>
      <c r="F51" s="1"/>
      <c r="G51" s="12"/>
      <c r="H51" s="58"/>
      <c r="I51" s="58"/>
      <c r="J51" s="1"/>
    </row>
    <row r="52" spans="1:10" s="11" customFormat="1" x14ac:dyDescent="0.25">
      <c r="A52" s="1"/>
      <c r="B52" s="1"/>
      <c r="C52" s="1"/>
      <c r="D52" s="6"/>
      <c r="E52" s="1"/>
      <c r="F52" s="1"/>
      <c r="G52" s="12"/>
      <c r="H52" s="58"/>
      <c r="I52" s="58"/>
      <c r="J52" s="1"/>
    </row>
    <row r="53" spans="1:10" s="11" customFormat="1" x14ac:dyDescent="0.25">
      <c r="A53" s="1"/>
      <c r="B53" s="1"/>
      <c r="C53" s="1"/>
      <c r="D53" s="6"/>
      <c r="E53" s="1"/>
      <c r="F53" s="1"/>
      <c r="G53" s="12"/>
      <c r="H53" s="58"/>
      <c r="I53" s="58"/>
      <c r="J53" s="1"/>
    </row>
    <row r="54" spans="1:10" s="11" customFormat="1" x14ac:dyDescent="0.25">
      <c r="A54" s="1"/>
      <c r="B54" s="1"/>
      <c r="C54" s="1"/>
      <c r="D54" s="6"/>
      <c r="E54" s="1"/>
      <c r="F54" s="1"/>
      <c r="G54" s="12"/>
      <c r="H54" s="58"/>
      <c r="I54" s="58"/>
      <c r="J54" s="1"/>
    </row>
    <row r="55" spans="1:10" s="11" customFormat="1" x14ac:dyDescent="0.25">
      <c r="A55" s="1"/>
      <c r="B55" s="1"/>
      <c r="C55" s="1"/>
      <c r="D55" s="6"/>
      <c r="E55" s="1"/>
      <c r="F55" s="1"/>
      <c r="G55" s="12"/>
      <c r="H55" s="58"/>
      <c r="I55" s="58"/>
      <c r="J55" s="1"/>
    </row>
    <row r="56" spans="1:10" s="11" customFormat="1" x14ac:dyDescent="0.25">
      <c r="A56" s="1"/>
      <c r="B56" s="1"/>
      <c r="C56" s="1"/>
      <c r="D56" s="6"/>
      <c r="E56" s="1"/>
      <c r="F56" s="1"/>
      <c r="G56" s="12"/>
      <c r="H56" s="58"/>
      <c r="I56" s="58"/>
      <c r="J56" s="1"/>
    </row>
    <row r="57" spans="1:10" s="11" customFormat="1" x14ac:dyDescent="0.25">
      <c r="A57" s="1"/>
      <c r="B57" s="1"/>
      <c r="C57" s="1"/>
      <c r="D57" s="6"/>
      <c r="E57" s="1"/>
      <c r="F57" s="1"/>
      <c r="G57" s="12"/>
      <c r="H57" s="58"/>
      <c r="I57" s="58"/>
      <c r="J57" s="1"/>
    </row>
    <row r="58" spans="1:10" s="11" customFormat="1" x14ac:dyDescent="0.25">
      <c r="A58" s="1"/>
      <c r="B58" s="1"/>
      <c r="C58" s="1"/>
      <c r="D58" s="6"/>
      <c r="E58" s="1"/>
      <c r="F58" s="1"/>
      <c r="G58" s="12"/>
      <c r="H58" s="58"/>
      <c r="I58" s="58"/>
      <c r="J58" s="1"/>
    </row>
    <row r="59" spans="1:10" s="11" customFormat="1" x14ac:dyDescent="0.25">
      <c r="A59" s="1"/>
      <c r="B59" s="1"/>
      <c r="C59" s="1"/>
      <c r="D59" s="6"/>
      <c r="E59" s="1"/>
      <c r="F59" s="1"/>
      <c r="G59" s="12"/>
      <c r="H59" s="58"/>
      <c r="I59" s="58"/>
      <c r="J59" s="1"/>
    </row>
    <row r="60" spans="1:10" s="11" customFormat="1" x14ac:dyDescent="0.25">
      <c r="A60" s="1"/>
      <c r="B60" s="1"/>
      <c r="C60" s="1"/>
      <c r="D60" s="6"/>
      <c r="E60" s="1"/>
      <c r="F60" s="1"/>
      <c r="G60" s="12"/>
      <c r="H60" s="58"/>
      <c r="I60" s="58"/>
      <c r="J60" s="1"/>
    </row>
    <row r="61" spans="1:10" s="11" customFormat="1" x14ac:dyDescent="0.25">
      <c r="A61" s="1"/>
      <c r="B61" s="1"/>
      <c r="C61" s="1"/>
      <c r="D61" s="6"/>
      <c r="E61" s="1"/>
      <c r="F61" s="1"/>
      <c r="G61" s="12"/>
      <c r="H61" s="58"/>
      <c r="I61" s="58"/>
      <c r="J61" s="1"/>
    </row>
    <row r="62" spans="1:10" s="11" customFormat="1" x14ac:dyDescent="0.25">
      <c r="A62" s="1"/>
      <c r="B62" s="1"/>
      <c r="C62" s="1"/>
      <c r="D62" s="6"/>
      <c r="E62" s="1"/>
      <c r="F62" s="1"/>
      <c r="G62" s="12"/>
      <c r="H62" s="58"/>
      <c r="I62" s="58"/>
      <c r="J62" s="1"/>
    </row>
    <row r="63" spans="1:10" s="11" customFormat="1" x14ac:dyDescent="0.25">
      <c r="A63" s="1"/>
      <c r="B63" s="1"/>
      <c r="C63" s="1"/>
      <c r="D63" s="6"/>
      <c r="E63" s="1"/>
      <c r="F63" s="1"/>
      <c r="G63" s="12"/>
      <c r="H63" s="58"/>
      <c r="I63" s="58"/>
      <c r="J63" s="1"/>
    </row>
    <row r="64" spans="1:10" s="11" customFormat="1" x14ac:dyDescent="0.25">
      <c r="A64" s="1"/>
      <c r="B64" s="1"/>
      <c r="C64" s="1"/>
      <c r="D64" s="6"/>
      <c r="E64" s="1"/>
      <c r="F64" s="1"/>
      <c r="G64" s="12"/>
      <c r="H64" s="58"/>
      <c r="I64" s="58"/>
      <c r="J64" s="1"/>
    </row>
    <row r="65" spans="1:10" s="11" customFormat="1" x14ac:dyDescent="0.25">
      <c r="A65" s="1"/>
      <c r="B65" s="1"/>
      <c r="C65" s="1"/>
      <c r="D65" s="6"/>
      <c r="E65" s="1"/>
      <c r="F65" s="1"/>
      <c r="G65" s="12"/>
      <c r="H65" s="58"/>
      <c r="I65" s="58"/>
      <c r="J65" s="1"/>
    </row>
    <row r="66" spans="1:10" s="11" customFormat="1" x14ac:dyDescent="0.25">
      <c r="A66" s="1"/>
      <c r="B66" s="1"/>
      <c r="C66" s="1"/>
      <c r="D66" s="6"/>
      <c r="E66" s="1"/>
      <c r="F66" s="1"/>
      <c r="G66" s="12"/>
      <c r="H66" s="58"/>
      <c r="I66" s="58"/>
      <c r="J66" s="1"/>
    </row>
    <row r="67" spans="1:10" s="11" customFormat="1" x14ac:dyDescent="0.25">
      <c r="A67" s="1"/>
      <c r="B67" s="1"/>
      <c r="C67" s="1"/>
      <c r="D67" s="6"/>
      <c r="E67" s="1"/>
      <c r="F67" s="1"/>
      <c r="G67" s="12"/>
      <c r="H67" s="58"/>
      <c r="I67" s="58"/>
      <c r="J67" s="1"/>
    </row>
    <row r="68" spans="1:10" s="11" customFormat="1" x14ac:dyDescent="0.25">
      <c r="A68" s="1"/>
      <c r="B68" s="1"/>
      <c r="C68" s="1"/>
      <c r="D68" s="6"/>
      <c r="E68" s="1"/>
      <c r="F68" s="1"/>
      <c r="G68" s="12"/>
      <c r="H68" s="58"/>
      <c r="I68" s="58"/>
      <c r="J68" s="1"/>
    </row>
    <row r="69" spans="1:10" s="11" customFormat="1" x14ac:dyDescent="0.25">
      <c r="A69" s="1"/>
      <c r="B69" s="1"/>
      <c r="C69" s="1"/>
      <c r="D69" s="6"/>
      <c r="E69" s="1"/>
      <c r="F69" s="1"/>
      <c r="G69" s="12"/>
      <c r="H69" s="58"/>
      <c r="I69" s="58"/>
      <c r="J69" s="1"/>
    </row>
    <row r="70" spans="1:10" s="11" customFormat="1" x14ac:dyDescent="0.25">
      <c r="A70" s="1"/>
      <c r="B70" s="1"/>
      <c r="C70" s="1"/>
      <c r="D70" s="6"/>
      <c r="E70" s="1"/>
      <c r="F70" s="1"/>
      <c r="G70" s="12"/>
      <c r="H70" s="58"/>
      <c r="I70" s="58"/>
      <c r="J70" s="1"/>
    </row>
    <row r="71" spans="1:10" s="11" customFormat="1" x14ac:dyDescent="0.25">
      <c r="A71" s="1"/>
      <c r="B71" s="1"/>
      <c r="C71" s="1"/>
      <c r="D71" s="6"/>
      <c r="E71" s="1"/>
      <c r="F71" s="1"/>
      <c r="G71" s="12"/>
      <c r="H71" s="58"/>
      <c r="I71" s="58"/>
      <c r="J71" s="1"/>
    </row>
    <row r="72" spans="1:10" s="11" customFormat="1" x14ac:dyDescent="0.25">
      <c r="A72" s="1"/>
      <c r="B72" s="1"/>
      <c r="C72" s="1"/>
      <c r="D72" s="6"/>
      <c r="E72" s="1"/>
      <c r="F72" s="1"/>
      <c r="G72" s="12"/>
      <c r="H72" s="58"/>
      <c r="I72" s="58"/>
      <c r="J72" s="1"/>
    </row>
    <row r="73" spans="1:10" s="11" customFormat="1" x14ac:dyDescent="0.25">
      <c r="A73" s="1"/>
      <c r="B73" s="1"/>
      <c r="C73" s="1"/>
      <c r="D73" s="6"/>
      <c r="E73" s="1"/>
      <c r="F73" s="1"/>
      <c r="G73" s="12"/>
      <c r="H73" s="58"/>
      <c r="I73" s="58"/>
      <c r="J73" s="1"/>
    </row>
    <row r="74" spans="1:10" s="11" customFormat="1" x14ac:dyDescent="0.25">
      <c r="A74" s="1"/>
      <c r="B74" s="1"/>
      <c r="C74" s="1"/>
      <c r="D74" s="6"/>
      <c r="E74" s="1"/>
      <c r="F74" s="1"/>
      <c r="G74" s="12"/>
      <c r="H74" s="58"/>
      <c r="I74" s="58"/>
      <c r="J74" s="1"/>
    </row>
    <row r="75" spans="1:10" s="11" customFormat="1" x14ac:dyDescent="0.25">
      <c r="A75" s="1"/>
      <c r="B75" s="1"/>
      <c r="C75" s="1"/>
      <c r="D75" s="6"/>
      <c r="E75" s="1"/>
      <c r="F75" s="1"/>
      <c r="G75" s="12"/>
      <c r="H75" s="58"/>
      <c r="I75" s="58"/>
      <c r="J75" s="1"/>
    </row>
    <row r="76" spans="1:10" s="11" customFormat="1" x14ac:dyDescent="0.25">
      <c r="A76" s="1"/>
      <c r="B76" s="1"/>
      <c r="C76" s="1"/>
      <c r="D76" s="6"/>
      <c r="E76" s="1"/>
      <c r="F76" s="1"/>
      <c r="G76" s="12"/>
      <c r="H76" s="58"/>
      <c r="I76" s="58"/>
      <c r="J76" s="1"/>
    </row>
    <row r="77" spans="1:10" s="11" customFormat="1" x14ac:dyDescent="0.25">
      <c r="A77" s="1"/>
      <c r="B77" s="1"/>
      <c r="C77" s="1"/>
      <c r="D77" s="6"/>
      <c r="E77" s="1"/>
      <c r="F77" s="1"/>
      <c r="G77" s="12"/>
      <c r="H77" s="58"/>
      <c r="I77" s="58"/>
      <c r="J77" s="1"/>
    </row>
    <row r="78" spans="1:10" s="11" customFormat="1" x14ac:dyDescent="0.25">
      <c r="A78" s="1"/>
      <c r="B78" s="1"/>
      <c r="C78" s="1"/>
      <c r="D78" s="6"/>
      <c r="E78" s="1"/>
      <c r="F78" s="1"/>
      <c r="G78" s="12"/>
      <c r="H78" s="58"/>
      <c r="I78" s="58"/>
      <c r="J78" s="1"/>
    </row>
    <row r="79" spans="1:10" s="11" customFormat="1" x14ac:dyDescent="0.25">
      <c r="A79" s="1"/>
      <c r="B79" s="1"/>
      <c r="C79" s="1"/>
      <c r="D79" s="6"/>
      <c r="E79" s="1"/>
      <c r="F79" s="1"/>
      <c r="G79" s="12"/>
      <c r="H79" s="58"/>
      <c r="I79" s="58"/>
      <c r="J79" s="1"/>
    </row>
    <row r="80" spans="1:10" s="11" customFormat="1" x14ac:dyDescent="0.25">
      <c r="A80" s="1"/>
      <c r="B80" s="1"/>
      <c r="C80" s="1"/>
      <c r="D80" s="6"/>
      <c r="E80" s="1"/>
      <c r="F80" s="1"/>
      <c r="G80" s="12"/>
      <c r="H80" s="58"/>
      <c r="I80" s="58"/>
      <c r="J80" s="1"/>
    </row>
    <row r="81" spans="1:10" s="11" customFormat="1" x14ac:dyDescent="0.25">
      <c r="A81" s="1"/>
      <c r="B81" s="1"/>
      <c r="C81" s="1"/>
      <c r="D81" s="6"/>
      <c r="E81" s="1"/>
      <c r="F81" s="1"/>
      <c r="G81" s="12"/>
      <c r="H81" s="58"/>
      <c r="I81" s="58"/>
      <c r="J81" s="1"/>
    </row>
    <row r="82" spans="1:10" s="11" customFormat="1" x14ac:dyDescent="0.25">
      <c r="A82" s="1"/>
      <c r="B82" s="1"/>
      <c r="C82" s="1"/>
      <c r="D82" s="6"/>
      <c r="E82" s="1"/>
      <c r="F82" s="1"/>
      <c r="G82" s="12"/>
      <c r="H82" s="58"/>
      <c r="I82" s="58"/>
      <c r="J82" s="1"/>
    </row>
    <row r="83" spans="1:10" s="11" customFormat="1" x14ac:dyDescent="0.25">
      <c r="A83" s="1"/>
      <c r="B83" s="1"/>
      <c r="C83" s="1"/>
      <c r="D83" s="6"/>
      <c r="E83" s="1"/>
      <c r="F83" s="1"/>
      <c r="G83" s="12"/>
      <c r="H83" s="58"/>
      <c r="I83" s="58"/>
      <c r="J83" s="1"/>
    </row>
    <row r="84" spans="1:10" s="11" customFormat="1" x14ac:dyDescent="0.25">
      <c r="A84" s="1"/>
      <c r="B84" s="1"/>
      <c r="C84" s="1"/>
      <c r="D84" s="6"/>
      <c r="E84" s="1"/>
      <c r="F84" s="1"/>
      <c r="G84" s="12"/>
      <c r="H84" s="58"/>
      <c r="I84" s="58"/>
      <c r="J84" s="1"/>
    </row>
    <row r="85" spans="1:10" s="11" customFormat="1" x14ac:dyDescent="0.25">
      <c r="A85" s="1"/>
      <c r="B85" s="1"/>
      <c r="C85" s="1"/>
      <c r="D85" s="6"/>
      <c r="E85" s="1"/>
      <c r="F85" s="1"/>
      <c r="G85" s="12"/>
      <c r="H85" s="58"/>
      <c r="I85" s="58"/>
      <c r="J85" s="1"/>
    </row>
    <row r="86" spans="1:10" s="11" customFormat="1" x14ac:dyDescent="0.25">
      <c r="A86" s="1"/>
      <c r="B86" s="1"/>
      <c r="C86" s="1"/>
      <c r="D86" s="6"/>
      <c r="E86" s="1"/>
      <c r="F86" s="1"/>
      <c r="G86" s="12"/>
      <c r="H86" s="58"/>
      <c r="I86" s="58"/>
      <c r="J86" s="1"/>
    </row>
    <row r="87" spans="1:10" s="11" customFormat="1" x14ac:dyDescent="0.25">
      <c r="A87" s="1"/>
      <c r="B87" s="1"/>
      <c r="C87" s="1"/>
      <c r="D87" s="6"/>
      <c r="E87" s="1"/>
      <c r="F87" s="1"/>
      <c r="G87" s="12"/>
      <c r="H87" s="58"/>
      <c r="I87" s="58"/>
      <c r="J87" s="1"/>
    </row>
    <row r="88" spans="1:10" s="11" customFormat="1" x14ac:dyDescent="0.25">
      <c r="A88" s="1"/>
      <c r="B88" s="1"/>
      <c r="C88" s="1"/>
      <c r="D88" s="6"/>
      <c r="E88" s="1"/>
      <c r="F88" s="1"/>
      <c r="G88" s="12"/>
      <c r="H88" s="58"/>
      <c r="I88" s="58"/>
      <c r="J88" s="1"/>
    </row>
    <row r="89" spans="1:10" s="11" customFormat="1" x14ac:dyDescent="0.25">
      <c r="A89" s="1"/>
      <c r="B89" s="1"/>
      <c r="C89" s="1"/>
      <c r="D89" s="6"/>
      <c r="E89" s="1"/>
      <c r="F89" s="1"/>
      <c r="G89" s="12"/>
      <c r="H89" s="58"/>
      <c r="I89" s="58"/>
      <c r="J89" s="1"/>
    </row>
    <row r="90" spans="1:10" s="11" customFormat="1" x14ac:dyDescent="0.25">
      <c r="A90" s="1"/>
      <c r="B90" s="1"/>
      <c r="C90" s="1"/>
      <c r="D90" s="6"/>
      <c r="E90" s="1"/>
      <c r="F90" s="1"/>
      <c r="G90" s="12"/>
      <c r="H90" s="58"/>
      <c r="I90" s="58"/>
      <c r="J90" s="1"/>
    </row>
    <row r="91" spans="1:10" s="11" customFormat="1" x14ac:dyDescent="0.25">
      <c r="A91" s="1"/>
      <c r="B91" s="1"/>
      <c r="C91" s="1"/>
      <c r="D91" s="6"/>
      <c r="E91" s="1"/>
      <c r="F91" s="1"/>
      <c r="G91" s="12"/>
      <c r="H91" s="58"/>
      <c r="I91" s="58"/>
      <c r="J91" s="1"/>
    </row>
    <row r="92" spans="1:10" s="11" customFormat="1" x14ac:dyDescent="0.25">
      <c r="A92" s="1"/>
      <c r="B92" s="1"/>
      <c r="C92" s="1"/>
      <c r="D92" s="6"/>
      <c r="E92" s="1"/>
      <c r="F92" s="1"/>
      <c r="G92" s="12"/>
      <c r="H92" s="58"/>
      <c r="I92" s="58"/>
      <c r="J92" s="1"/>
    </row>
    <row r="93" spans="1:10" s="11" customFormat="1" x14ac:dyDescent="0.25">
      <c r="A93" s="1"/>
      <c r="B93" s="1"/>
      <c r="C93" s="1"/>
      <c r="D93" s="6"/>
      <c r="E93" s="1"/>
      <c r="F93" s="1"/>
      <c r="G93" s="12"/>
      <c r="H93" s="58"/>
      <c r="I93" s="58"/>
      <c r="J93" s="1"/>
    </row>
    <row r="94" spans="1:10" s="11" customFormat="1" x14ac:dyDescent="0.25">
      <c r="A94" s="1"/>
      <c r="B94" s="1"/>
      <c r="C94" s="1"/>
      <c r="D94" s="6"/>
      <c r="E94" s="1"/>
      <c r="F94" s="1"/>
      <c r="G94" s="12"/>
      <c r="H94" s="58"/>
      <c r="I94" s="58"/>
      <c r="J94" s="1"/>
    </row>
    <row r="95" spans="1:10" s="11" customFormat="1" x14ac:dyDescent="0.25">
      <c r="A95" s="1"/>
      <c r="B95" s="1"/>
      <c r="C95" s="1"/>
      <c r="D95" s="6"/>
      <c r="E95" s="1"/>
      <c r="F95" s="1"/>
      <c r="G95" s="12"/>
      <c r="H95" s="58"/>
      <c r="I95" s="58"/>
      <c r="J95" s="1"/>
    </row>
    <row r="96" spans="1:10" s="11" customFormat="1" x14ac:dyDescent="0.25">
      <c r="A96" s="1"/>
      <c r="B96" s="1"/>
      <c r="C96" s="1"/>
      <c r="D96" s="6"/>
      <c r="E96" s="1"/>
      <c r="F96" s="1"/>
      <c r="G96" s="12"/>
      <c r="H96" s="58"/>
      <c r="I96" s="58"/>
      <c r="J96" s="1"/>
    </row>
    <row r="97" spans="1:10" s="11" customFormat="1" x14ac:dyDescent="0.25">
      <c r="A97" s="1"/>
      <c r="B97" s="1"/>
      <c r="C97" s="1"/>
      <c r="D97" s="6"/>
      <c r="E97" s="1"/>
      <c r="F97" s="1"/>
      <c r="G97" s="12"/>
      <c r="H97" s="58"/>
      <c r="I97" s="58"/>
      <c r="J97" s="1"/>
    </row>
    <row r="98" spans="1:10" s="11" customFormat="1" x14ac:dyDescent="0.25">
      <c r="A98" s="1"/>
      <c r="B98" s="1"/>
      <c r="C98" s="1"/>
      <c r="D98" s="6"/>
      <c r="E98" s="1"/>
      <c r="F98" s="1"/>
      <c r="G98" s="12"/>
      <c r="H98" s="58"/>
      <c r="I98" s="58"/>
      <c r="J98" s="1"/>
    </row>
    <row r="99" spans="1:10" s="11" customFormat="1" x14ac:dyDescent="0.25">
      <c r="A99" s="1"/>
      <c r="B99" s="1"/>
      <c r="C99" s="1"/>
      <c r="D99" s="6"/>
      <c r="E99" s="1"/>
      <c r="F99" s="1"/>
      <c r="G99" s="12"/>
      <c r="H99" s="58"/>
      <c r="I99" s="58"/>
      <c r="J99" s="1"/>
    </row>
    <row r="100" spans="1:10" s="11" customFormat="1" x14ac:dyDescent="0.25">
      <c r="A100" s="1"/>
      <c r="B100" s="1"/>
      <c r="C100" s="1"/>
      <c r="D100" s="6"/>
      <c r="E100" s="1"/>
      <c r="F100" s="1"/>
      <c r="G100" s="12"/>
      <c r="H100" s="58"/>
      <c r="I100" s="58"/>
      <c r="J100" s="1"/>
    </row>
    <row r="101" spans="1:10" s="11" customFormat="1" x14ac:dyDescent="0.25">
      <c r="A101" s="1"/>
      <c r="B101" s="1"/>
      <c r="C101" s="1"/>
      <c r="D101" s="6"/>
      <c r="E101" s="1"/>
      <c r="F101" s="1"/>
      <c r="G101" s="12"/>
      <c r="H101" s="58"/>
      <c r="I101" s="58"/>
      <c r="J101" s="1"/>
    </row>
    <row r="102" spans="1:10" s="11" customFormat="1" x14ac:dyDescent="0.25">
      <c r="A102" s="1"/>
      <c r="B102" s="1"/>
      <c r="C102" s="1"/>
      <c r="D102" s="6"/>
      <c r="E102" s="1"/>
      <c r="F102" s="1"/>
      <c r="G102" s="12"/>
      <c r="H102" s="58"/>
      <c r="I102" s="58"/>
      <c r="J102" s="1"/>
    </row>
    <row r="103" spans="1:10" s="11" customFormat="1" x14ac:dyDescent="0.25">
      <c r="A103" s="1"/>
      <c r="B103" s="1"/>
      <c r="C103" s="1"/>
      <c r="D103" s="6"/>
      <c r="E103" s="1"/>
      <c r="F103" s="1"/>
      <c r="G103" s="12"/>
      <c r="H103" s="58"/>
      <c r="I103" s="58"/>
      <c r="J103" s="1"/>
    </row>
    <row r="104" spans="1:10" s="11" customFormat="1" x14ac:dyDescent="0.25">
      <c r="A104" s="1"/>
      <c r="B104" s="1"/>
      <c r="C104" s="1"/>
      <c r="D104" s="6"/>
      <c r="E104" s="1"/>
      <c r="F104" s="1"/>
      <c r="G104" s="12"/>
      <c r="H104" s="58"/>
      <c r="I104" s="58"/>
      <c r="J104" s="1"/>
    </row>
    <row r="105" spans="1:10" s="11" customFormat="1" x14ac:dyDescent="0.25">
      <c r="A105" s="1"/>
      <c r="B105" s="1"/>
      <c r="C105" s="1"/>
      <c r="D105" s="6"/>
      <c r="E105" s="1"/>
      <c r="F105" s="1"/>
      <c r="G105" s="12"/>
      <c r="H105" s="58"/>
      <c r="I105" s="58"/>
      <c r="J105" s="1"/>
    </row>
    <row r="106" spans="1:10" s="11" customFormat="1" x14ac:dyDescent="0.25">
      <c r="A106" s="1"/>
      <c r="B106" s="1"/>
      <c r="C106" s="1"/>
      <c r="D106" s="6"/>
      <c r="E106" s="1"/>
      <c r="F106" s="1"/>
      <c r="G106" s="12"/>
      <c r="H106" s="58"/>
      <c r="I106" s="58"/>
      <c r="J106" s="1"/>
    </row>
    <row r="107" spans="1:10" s="11" customFormat="1" x14ac:dyDescent="0.25">
      <c r="A107" s="1"/>
      <c r="B107" s="1"/>
      <c r="C107" s="1"/>
      <c r="D107" s="6"/>
      <c r="E107" s="1"/>
      <c r="F107" s="1"/>
      <c r="G107" s="12"/>
      <c r="H107" s="58"/>
      <c r="I107" s="58"/>
      <c r="J107" s="1"/>
    </row>
    <row r="108" spans="1:10" s="11" customFormat="1" x14ac:dyDescent="0.25">
      <c r="A108" s="1"/>
      <c r="B108" s="1"/>
      <c r="C108" s="1"/>
      <c r="D108" s="6"/>
      <c r="E108" s="1"/>
      <c r="F108" s="1"/>
      <c r="G108" s="12"/>
      <c r="H108" s="58"/>
      <c r="I108" s="58"/>
      <c r="J108" s="1"/>
    </row>
    <row r="109" spans="1:10" s="11" customFormat="1" x14ac:dyDescent="0.25">
      <c r="A109" s="1"/>
      <c r="B109" s="1"/>
      <c r="C109" s="1"/>
      <c r="D109" s="6"/>
      <c r="E109" s="1"/>
      <c r="F109" s="1"/>
      <c r="G109" s="12"/>
      <c r="H109" s="58"/>
      <c r="I109" s="58"/>
      <c r="J109" s="1"/>
    </row>
    <row r="110" spans="1:10" s="11" customFormat="1" x14ac:dyDescent="0.25">
      <c r="A110" s="1"/>
      <c r="B110" s="1"/>
      <c r="C110" s="1"/>
      <c r="D110" s="6"/>
      <c r="E110" s="1"/>
      <c r="F110" s="1"/>
      <c r="G110" s="12"/>
      <c r="H110" s="58"/>
      <c r="I110" s="58"/>
      <c r="J110" s="1"/>
    </row>
    <row r="111" spans="1:10" s="11" customFormat="1" x14ac:dyDescent="0.25">
      <c r="A111" s="1"/>
      <c r="B111" s="1"/>
      <c r="C111" s="1"/>
      <c r="D111" s="6"/>
      <c r="E111" s="1"/>
      <c r="F111" s="1"/>
      <c r="G111" s="12"/>
      <c r="H111" s="58"/>
      <c r="I111" s="58"/>
      <c r="J111" s="1"/>
    </row>
    <row r="112" spans="1:10" s="11" customFormat="1" x14ac:dyDescent="0.25">
      <c r="A112" s="1"/>
      <c r="B112" s="1"/>
      <c r="C112" s="1"/>
      <c r="D112" s="6"/>
      <c r="E112" s="1"/>
      <c r="F112" s="1"/>
      <c r="G112" s="12"/>
      <c r="H112" s="58"/>
      <c r="I112" s="58"/>
      <c r="J112" s="1"/>
    </row>
    <row r="113" spans="1:10" s="11" customFormat="1" x14ac:dyDescent="0.25">
      <c r="A113" s="1"/>
      <c r="B113" s="1"/>
      <c r="C113" s="1"/>
      <c r="D113" s="6"/>
      <c r="E113" s="1"/>
      <c r="F113" s="1"/>
      <c r="G113" s="12"/>
      <c r="H113" s="58"/>
      <c r="I113" s="58"/>
      <c r="J113" s="1"/>
    </row>
    <row r="114" spans="1:10" s="11" customFormat="1" x14ac:dyDescent="0.25">
      <c r="A114" s="1"/>
      <c r="B114" s="1"/>
      <c r="C114" s="1"/>
      <c r="D114" s="6"/>
      <c r="E114" s="1"/>
      <c r="F114" s="1"/>
      <c r="G114" s="12"/>
      <c r="H114" s="58"/>
      <c r="I114" s="58"/>
      <c r="J114" s="1"/>
    </row>
    <row r="115" spans="1:10" s="11" customFormat="1" x14ac:dyDescent="0.25">
      <c r="A115" s="1"/>
      <c r="B115" s="1"/>
      <c r="C115" s="1"/>
      <c r="D115" s="6"/>
      <c r="E115" s="1"/>
      <c r="F115" s="1"/>
      <c r="G115" s="12"/>
      <c r="H115" s="58"/>
      <c r="I115" s="58"/>
      <c r="J115" s="1"/>
    </row>
    <row r="116" spans="1:10" s="11" customFormat="1" x14ac:dyDescent="0.25">
      <c r="A116" s="1"/>
      <c r="B116" s="1"/>
      <c r="C116" s="1"/>
      <c r="D116" s="6"/>
      <c r="E116" s="1"/>
      <c r="F116" s="1"/>
      <c r="G116" s="12"/>
      <c r="H116" s="58"/>
      <c r="I116" s="58"/>
      <c r="J116" s="1"/>
    </row>
    <row r="117" spans="1:10" s="11" customFormat="1" x14ac:dyDescent="0.25">
      <c r="A117" s="1"/>
      <c r="B117" s="1"/>
      <c r="C117" s="1"/>
      <c r="D117" s="6"/>
      <c r="E117" s="1"/>
      <c r="F117" s="1"/>
      <c r="G117" s="12"/>
      <c r="H117" s="58"/>
      <c r="I117" s="58"/>
      <c r="J117" s="1"/>
    </row>
    <row r="118" spans="1:10" s="11" customFormat="1" x14ac:dyDescent="0.25">
      <c r="A118" s="1"/>
      <c r="B118" s="1"/>
      <c r="C118" s="1"/>
      <c r="D118" s="6"/>
      <c r="E118" s="1"/>
      <c r="F118" s="1"/>
      <c r="G118" s="12"/>
      <c r="H118" s="58"/>
      <c r="I118" s="58"/>
      <c r="J118" s="1"/>
    </row>
    <row r="119" spans="1:10" s="11" customFormat="1" x14ac:dyDescent="0.25">
      <c r="A119" s="1"/>
      <c r="B119" s="1"/>
      <c r="C119" s="1"/>
      <c r="D119" s="6"/>
      <c r="E119" s="1"/>
      <c r="F119" s="1"/>
      <c r="G119" s="12"/>
      <c r="H119" s="58"/>
      <c r="I119" s="58"/>
      <c r="J119" s="1"/>
    </row>
    <row r="120" spans="1:10" s="11" customFormat="1" x14ac:dyDescent="0.25">
      <c r="A120" s="1"/>
      <c r="B120" s="1"/>
      <c r="C120" s="1"/>
      <c r="D120" s="6"/>
      <c r="E120" s="1"/>
      <c r="F120" s="1"/>
      <c r="G120" s="12"/>
      <c r="H120" s="58"/>
      <c r="I120" s="58"/>
      <c r="J120" s="1"/>
    </row>
    <row r="121" spans="1:10" s="11" customFormat="1" x14ac:dyDescent="0.25">
      <c r="A121" s="1"/>
      <c r="B121" s="1"/>
      <c r="C121" s="1"/>
      <c r="D121" s="6"/>
      <c r="E121" s="1"/>
      <c r="F121" s="1"/>
      <c r="G121" s="12"/>
      <c r="H121" s="58"/>
      <c r="I121" s="58"/>
      <c r="J121" s="1"/>
    </row>
    <row r="122" spans="1:10" s="11" customFormat="1" x14ac:dyDescent="0.25">
      <c r="A122" s="1"/>
      <c r="B122" s="1"/>
      <c r="C122" s="1"/>
      <c r="D122" s="6"/>
      <c r="E122" s="1"/>
      <c r="F122" s="1"/>
      <c r="G122" s="12"/>
      <c r="H122" s="58"/>
      <c r="I122" s="58"/>
      <c r="J122" s="1"/>
    </row>
    <row r="123" spans="1:10" s="11" customFormat="1" x14ac:dyDescent="0.25">
      <c r="A123" s="1"/>
      <c r="B123" s="1"/>
      <c r="C123" s="1"/>
      <c r="D123" s="6"/>
      <c r="E123" s="1"/>
      <c r="F123" s="1"/>
      <c r="G123" s="12"/>
      <c r="H123" s="58"/>
      <c r="I123" s="58"/>
      <c r="J123" s="1"/>
    </row>
    <row r="124" spans="1:10" s="11" customFormat="1" x14ac:dyDescent="0.25">
      <c r="A124" s="1"/>
      <c r="B124" s="1"/>
      <c r="C124" s="1"/>
      <c r="D124" s="6"/>
      <c r="E124" s="1"/>
      <c r="F124" s="1"/>
      <c r="G124" s="12"/>
      <c r="H124" s="58"/>
      <c r="I124" s="58"/>
      <c r="J124" s="1"/>
    </row>
    <row r="125" spans="1:10" s="11" customFormat="1" x14ac:dyDescent="0.25">
      <c r="A125" s="1"/>
      <c r="B125" s="1"/>
      <c r="C125" s="1"/>
      <c r="D125" s="6"/>
      <c r="E125" s="1"/>
      <c r="F125" s="1"/>
      <c r="G125" s="12"/>
      <c r="H125" s="58"/>
      <c r="I125" s="58"/>
      <c r="J125" s="1"/>
    </row>
    <row r="126" spans="1:10" s="11" customFormat="1" x14ac:dyDescent="0.25">
      <c r="A126" s="1"/>
      <c r="B126" s="1"/>
      <c r="C126" s="1"/>
      <c r="D126" s="6"/>
      <c r="E126" s="1"/>
      <c r="F126" s="1"/>
      <c r="G126" s="12"/>
      <c r="H126" s="58"/>
      <c r="I126" s="58"/>
      <c r="J126" s="1"/>
    </row>
    <row r="127" spans="1:10" s="11" customFormat="1" x14ac:dyDescent="0.25">
      <c r="A127" s="1"/>
      <c r="B127" s="1"/>
      <c r="C127" s="1"/>
      <c r="D127" s="6"/>
      <c r="E127" s="1"/>
      <c r="F127" s="1"/>
      <c r="G127" s="12"/>
      <c r="H127" s="58"/>
      <c r="I127" s="58"/>
      <c r="J127" s="1"/>
    </row>
    <row r="128" spans="1:10" s="11" customFormat="1" x14ac:dyDescent="0.25">
      <c r="A128" s="1"/>
      <c r="B128" s="1"/>
      <c r="C128" s="1"/>
      <c r="D128" s="6"/>
      <c r="E128" s="1"/>
      <c r="F128" s="1"/>
      <c r="G128" s="12"/>
      <c r="H128" s="58"/>
      <c r="I128" s="58"/>
      <c r="J128" s="1"/>
    </row>
    <row r="129" spans="1:10" s="11" customFormat="1" x14ac:dyDescent="0.25">
      <c r="A129" s="1"/>
      <c r="B129" s="1"/>
      <c r="C129" s="1"/>
      <c r="D129" s="6"/>
      <c r="E129" s="1"/>
      <c r="F129" s="1"/>
      <c r="G129" s="12"/>
      <c r="H129" s="58"/>
      <c r="I129" s="58"/>
      <c r="J129" s="1"/>
    </row>
    <row r="130" spans="1:10" s="11" customFormat="1" x14ac:dyDescent="0.25">
      <c r="A130" s="1"/>
      <c r="B130" s="1"/>
      <c r="C130" s="1"/>
      <c r="D130" s="6"/>
      <c r="E130" s="1"/>
      <c r="F130" s="1"/>
      <c r="G130" s="12"/>
      <c r="H130" s="58"/>
      <c r="I130" s="58"/>
      <c r="J130" s="1"/>
    </row>
    <row r="131" spans="1:10" s="11" customFormat="1" x14ac:dyDescent="0.25">
      <c r="A131" s="1"/>
      <c r="B131" s="1"/>
      <c r="C131" s="1"/>
      <c r="D131" s="6"/>
      <c r="E131" s="1"/>
      <c r="F131" s="1"/>
      <c r="G131" s="12"/>
      <c r="H131" s="58"/>
      <c r="I131" s="58"/>
      <c r="J131" s="1"/>
    </row>
    <row r="132" spans="1:10" s="11" customFormat="1" x14ac:dyDescent="0.25">
      <c r="A132" s="1"/>
      <c r="B132" s="1"/>
      <c r="C132" s="1"/>
      <c r="D132" s="6"/>
      <c r="E132" s="1"/>
      <c r="F132" s="1"/>
      <c r="G132" s="12"/>
      <c r="H132" s="58"/>
      <c r="I132" s="58"/>
      <c r="J132" s="1"/>
    </row>
    <row r="133" spans="1:10" s="11" customFormat="1" x14ac:dyDescent="0.25">
      <c r="A133" s="1"/>
      <c r="B133" s="1"/>
      <c r="C133" s="1"/>
      <c r="D133" s="6"/>
      <c r="E133" s="1"/>
      <c r="F133" s="1"/>
      <c r="G133" s="12"/>
      <c r="H133" s="58"/>
      <c r="I133" s="58"/>
      <c r="J133" s="1"/>
    </row>
    <row r="134" spans="1:10" s="11" customFormat="1" x14ac:dyDescent="0.25">
      <c r="A134" s="1"/>
      <c r="B134" s="1"/>
      <c r="C134" s="1"/>
      <c r="D134" s="6"/>
      <c r="E134" s="1"/>
      <c r="F134" s="1"/>
      <c r="G134" s="12"/>
      <c r="H134" s="58"/>
      <c r="I134" s="58"/>
      <c r="J134" s="1"/>
    </row>
    <row r="135" spans="1:10" s="11" customFormat="1" x14ac:dyDescent="0.25">
      <c r="A135" s="1"/>
      <c r="B135" s="1"/>
      <c r="C135" s="1"/>
      <c r="D135" s="6"/>
      <c r="E135" s="1"/>
      <c r="F135" s="1"/>
      <c r="G135" s="12"/>
      <c r="H135" s="58"/>
      <c r="I135" s="58"/>
      <c r="J135" s="1"/>
    </row>
    <row r="136" spans="1:10" s="11" customFormat="1" x14ac:dyDescent="0.25">
      <c r="A136" s="1"/>
      <c r="B136" s="1"/>
      <c r="C136" s="1"/>
      <c r="D136" s="6"/>
      <c r="E136" s="1"/>
      <c r="F136" s="1"/>
      <c r="G136" s="12"/>
      <c r="H136" s="58"/>
      <c r="I136" s="58"/>
      <c r="J136" s="1"/>
    </row>
    <row r="137" spans="1:10" s="11" customFormat="1" x14ac:dyDescent="0.25">
      <c r="A137" s="1"/>
      <c r="B137" s="1"/>
      <c r="C137" s="1"/>
      <c r="D137" s="6"/>
      <c r="E137" s="1"/>
      <c r="F137" s="1"/>
      <c r="G137" s="12"/>
      <c r="H137" s="58"/>
      <c r="I137" s="58"/>
      <c r="J137" s="1"/>
    </row>
    <row r="138" spans="1:10" s="11" customFormat="1" x14ac:dyDescent="0.25">
      <c r="A138" s="1"/>
      <c r="B138" s="1"/>
      <c r="C138" s="1"/>
      <c r="D138" s="6"/>
      <c r="E138" s="1"/>
      <c r="F138" s="1"/>
      <c r="G138" s="12"/>
      <c r="H138" s="58"/>
      <c r="I138" s="58"/>
      <c r="J138" s="1"/>
    </row>
    <row r="139" spans="1:10" s="11" customFormat="1" x14ac:dyDescent="0.25">
      <c r="A139" s="1"/>
      <c r="B139" s="1"/>
      <c r="C139" s="1"/>
      <c r="D139" s="6"/>
      <c r="E139" s="1"/>
      <c r="F139" s="1"/>
      <c r="G139" s="12"/>
      <c r="H139" s="58"/>
      <c r="I139" s="58"/>
      <c r="J139" s="1"/>
    </row>
    <row r="140" spans="1:10" s="11" customFormat="1" x14ac:dyDescent="0.25">
      <c r="A140" s="1"/>
      <c r="B140" s="1"/>
      <c r="C140" s="1"/>
      <c r="D140" s="6"/>
      <c r="E140" s="1"/>
      <c r="F140" s="1"/>
      <c r="G140" s="12"/>
      <c r="H140" s="58"/>
      <c r="I140" s="58"/>
      <c r="J140" s="1"/>
    </row>
    <row r="141" spans="1:10" s="11" customFormat="1" x14ac:dyDescent="0.25">
      <c r="A141" s="1"/>
      <c r="B141" s="1"/>
      <c r="C141" s="1"/>
      <c r="D141" s="6"/>
      <c r="E141" s="1"/>
      <c r="F141" s="1"/>
      <c r="G141" s="12"/>
      <c r="H141" s="58"/>
      <c r="I141" s="58"/>
      <c r="J141" s="1"/>
    </row>
    <row r="142" spans="1:10" s="11" customFormat="1" x14ac:dyDescent="0.25">
      <c r="A142" s="1"/>
      <c r="B142" s="1"/>
      <c r="C142" s="1"/>
      <c r="D142" s="6"/>
      <c r="E142" s="1"/>
      <c r="F142" s="1"/>
      <c r="G142" s="12"/>
      <c r="H142" s="58"/>
      <c r="I142" s="58"/>
      <c r="J142" s="1"/>
    </row>
    <row r="143" spans="1:10" s="11" customFormat="1" x14ac:dyDescent="0.25">
      <c r="A143" s="1"/>
      <c r="B143" s="1"/>
      <c r="C143" s="1"/>
      <c r="D143" s="6"/>
      <c r="E143" s="1"/>
      <c r="F143" s="1"/>
      <c r="G143" s="12"/>
      <c r="H143" s="58"/>
      <c r="I143" s="58"/>
      <c r="J143" s="1"/>
    </row>
    <row r="144" spans="1:10" s="11" customFormat="1" x14ac:dyDescent="0.25">
      <c r="A144" s="1"/>
      <c r="B144" s="1"/>
      <c r="C144" s="1"/>
      <c r="D144" s="6"/>
      <c r="E144" s="1"/>
      <c r="F144" s="1"/>
      <c r="G144" s="12"/>
      <c r="H144" s="58"/>
      <c r="I144" s="58"/>
      <c r="J144" s="1"/>
    </row>
    <row r="145" spans="1:10" s="11" customFormat="1" x14ac:dyDescent="0.25">
      <c r="A145" s="1"/>
      <c r="B145" s="1"/>
      <c r="C145" s="1"/>
      <c r="D145" s="6"/>
      <c r="E145" s="1"/>
      <c r="F145" s="1"/>
      <c r="G145" s="12"/>
      <c r="H145" s="58"/>
      <c r="I145" s="58"/>
      <c r="J145" s="1"/>
    </row>
    <row r="146" spans="1:10" s="11" customFormat="1" x14ac:dyDescent="0.25">
      <c r="A146" s="1"/>
      <c r="B146" s="1"/>
      <c r="C146" s="1"/>
      <c r="D146" s="6"/>
      <c r="E146" s="1"/>
      <c r="F146" s="1"/>
      <c r="G146" s="12"/>
      <c r="H146" s="58"/>
      <c r="I146" s="58"/>
      <c r="J146" s="1"/>
    </row>
    <row r="147" spans="1:10" s="11" customFormat="1" x14ac:dyDescent="0.25">
      <c r="A147" s="1"/>
      <c r="B147" s="1"/>
      <c r="C147" s="1"/>
      <c r="D147" s="6"/>
      <c r="E147" s="1"/>
      <c r="F147" s="1"/>
      <c r="G147" s="12"/>
      <c r="H147" s="58"/>
      <c r="I147" s="58"/>
      <c r="J147" s="1"/>
    </row>
    <row r="148" spans="1:10" s="11" customFormat="1" x14ac:dyDescent="0.25">
      <c r="A148" s="1"/>
      <c r="B148" s="1"/>
      <c r="C148" s="1"/>
      <c r="D148" s="6"/>
      <c r="E148" s="1"/>
      <c r="F148" s="1"/>
      <c r="G148" s="12"/>
      <c r="H148" s="58"/>
      <c r="I148" s="58"/>
      <c r="J148" s="1"/>
    </row>
    <row r="149" spans="1:10" s="11" customFormat="1" x14ac:dyDescent="0.25">
      <c r="A149" s="1"/>
      <c r="B149" s="1"/>
      <c r="C149" s="1"/>
      <c r="D149" s="6"/>
      <c r="E149" s="1"/>
      <c r="F149" s="1"/>
      <c r="G149" s="12"/>
      <c r="H149" s="58"/>
      <c r="I149" s="58"/>
      <c r="J149" s="1"/>
    </row>
    <row r="150" spans="1:10" s="11" customFormat="1" x14ac:dyDescent="0.25">
      <c r="A150" s="1"/>
      <c r="B150" s="1"/>
      <c r="C150" s="1"/>
      <c r="D150" s="6"/>
      <c r="E150" s="1"/>
      <c r="F150" s="1"/>
      <c r="G150" s="12"/>
      <c r="H150" s="58"/>
      <c r="I150" s="58"/>
      <c r="J150" s="1"/>
    </row>
    <row r="151" spans="1:10" s="11" customFormat="1" x14ac:dyDescent="0.25">
      <c r="A151" s="1"/>
      <c r="B151" s="1"/>
      <c r="C151" s="1"/>
      <c r="D151" s="6"/>
      <c r="E151" s="1"/>
      <c r="F151" s="1"/>
      <c r="G151" s="12"/>
      <c r="H151" s="58"/>
      <c r="I151" s="58"/>
      <c r="J151" s="1"/>
    </row>
    <row r="152" spans="1:10" s="11" customFormat="1" x14ac:dyDescent="0.25">
      <c r="A152" s="1"/>
      <c r="B152" s="1"/>
      <c r="C152" s="1"/>
      <c r="D152" s="6"/>
      <c r="E152" s="1"/>
      <c r="F152" s="1"/>
      <c r="G152" s="12"/>
      <c r="H152" s="58"/>
      <c r="I152" s="58"/>
      <c r="J152" s="1"/>
    </row>
    <row r="153" spans="1:10" s="11" customFormat="1" x14ac:dyDescent="0.25">
      <c r="A153" s="1"/>
      <c r="B153" s="1"/>
      <c r="C153" s="1"/>
      <c r="D153" s="6"/>
      <c r="E153" s="1"/>
      <c r="F153" s="1"/>
      <c r="G153" s="12"/>
      <c r="H153" s="58"/>
      <c r="I153" s="58"/>
      <c r="J153" s="1"/>
    </row>
    <row r="154" spans="1:10" s="11" customFormat="1" x14ac:dyDescent="0.25">
      <c r="A154" s="1"/>
      <c r="B154" s="1"/>
      <c r="C154" s="1"/>
      <c r="D154" s="6"/>
      <c r="E154" s="1"/>
      <c r="F154" s="1"/>
      <c r="G154" s="12"/>
      <c r="H154" s="58"/>
      <c r="I154" s="58"/>
      <c r="J154" s="1"/>
    </row>
    <row r="155" spans="1:10" s="11" customFormat="1" x14ac:dyDescent="0.25">
      <c r="A155" s="1"/>
      <c r="B155" s="1"/>
      <c r="C155" s="1"/>
      <c r="D155" s="6"/>
      <c r="E155" s="1"/>
      <c r="F155" s="1"/>
      <c r="G155" s="12"/>
      <c r="H155" s="58"/>
      <c r="I155" s="58"/>
      <c r="J155" s="1"/>
    </row>
    <row r="156" spans="1:10" s="11" customFormat="1" x14ac:dyDescent="0.25">
      <c r="A156" s="1"/>
      <c r="B156" s="1"/>
      <c r="C156" s="1"/>
      <c r="D156" s="6"/>
      <c r="E156" s="1"/>
      <c r="F156" s="1"/>
      <c r="G156" s="12"/>
      <c r="H156" s="58"/>
      <c r="I156" s="58"/>
      <c r="J156" s="1"/>
    </row>
    <row r="157" spans="1:10" s="11" customFormat="1" x14ac:dyDescent="0.25">
      <c r="A157" s="1"/>
      <c r="B157" s="1"/>
      <c r="C157" s="1"/>
      <c r="D157" s="6"/>
      <c r="E157" s="1"/>
      <c r="F157" s="1"/>
      <c r="G157" s="12"/>
      <c r="H157" s="58"/>
      <c r="I157" s="58"/>
      <c r="J157" s="1"/>
    </row>
    <row r="158" spans="1:10" s="11" customFormat="1" x14ac:dyDescent="0.25">
      <c r="A158" s="1"/>
      <c r="B158" s="1"/>
      <c r="C158" s="1"/>
      <c r="D158" s="6"/>
      <c r="E158" s="1"/>
      <c r="F158" s="1"/>
      <c r="G158" s="12"/>
      <c r="H158" s="58"/>
      <c r="I158" s="58"/>
      <c r="J158" s="1"/>
    </row>
    <row r="159" spans="1:10" s="11" customFormat="1" x14ac:dyDescent="0.25">
      <c r="A159" s="1"/>
      <c r="B159" s="1"/>
      <c r="C159" s="1"/>
      <c r="D159" s="6"/>
      <c r="E159" s="1"/>
      <c r="F159" s="1"/>
      <c r="G159" s="12"/>
      <c r="H159" s="58"/>
      <c r="I159" s="58"/>
      <c r="J159" s="1"/>
    </row>
    <row r="160" spans="1:10" s="11" customFormat="1" x14ac:dyDescent="0.25">
      <c r="A160" s="1"/>
      <c r="B160" s="1"/>
      <c r="C160" s="1"/>
      <c r="D160" s="6"/>
      <c r="E160" s="1"/>
      <c r="F160" s="1"/>
      <c r="G160" s="12"/>
      <c r="H160" s="58"/>
      <c r="I160" s="58"/>
      <c r="J160" s="1"/>
    </row>
    <row r="161" spans="1:10" s="11" customFormat="1" x14ac:dyDescent="0.25">
      <c r="A161" s="1"/>
      <c r="B161" s="1"/>
      <c r="C161" s="1"/>
      <c r="D161" s="6"/>
      <c r="E161" s="1"/>
      <c r="F161" s="1"/>
      <c r="G161" s="12"/>
      <c r="H161" s="58"/>
      <c r="I161" s="58"/>
      <c r="J161" s="1"/>
    </row>
    <row r="162" spans="1:10" s="11" customFormat="1" x14ac:dyDescent="0.25">
      <c r="A162" s="1"/>
      <c r="B162" s="1"/>
      <c r="C162" s="1"/>
      <c r="D162" s="6"/>
      <c r="E162" s="1"/>
      <c r="F162" s="1"/>
      <c r="G162" s="12"/>
      <c r="H162" s="58"/>
      <c r="I162" s="58"/>
      <c r="J162" s="1"/>
    </row>
    <row r="163" spans="1:10" s="11" customFormat="1" x14ac:dyDescent="0.25">
      <c r="A163" s="1"/>
      <c r="B163" s="1"/>
      <c r="C163" s="1"/>
      <c r="D163" s="6"/>
      <c r="E163" s="1"/>
      <c r="F163" s="1"/>
      <c r="G163" s="12"/>
      <c r="H163" s="58"/>
      <c r="I163" s="58"/>
      <c r="J163" s="1"/>
    </row>
    <row r="164" spans="1:10" s="11" customFormat="1" x14ac:dyDescent="0.25">
      <c r="A164" s="1"/>
      <c r="B164" s="1"/>
      <c r="C164" s="1"/>
      <c r="D164" s="6"/>
      <c r="E164" s="1"/>
      <c r="F164" s="1"/>
      <c r="G164" s="12"/>
      <c r="H164" s="58"/>
      <c r="I164" s="58"/>
      <c r="J164" s="1"/>
    </row>
    <row r="165" spans="1:10" s="11" customFormat="1" x14ac:dyDescent="0.25">
      <c r="A165" s="1"/>
      <c r="B165" s="1"/>
      <c r="C165" s="1"/>
      <c r="D165" s="6"/>
      <c r="E165" s="1"/>
      <c r="F165" s="1"/>
      <c r="G165" s="12"/>
      <c r="H165" s="58"/>
      <c r="I165" s="58"/>
      <c r="J165" s="1"/>
    </row>
    <row r="166" spans="1:10" s="11" customFormat="1" x14ac:dyDescent="0.25">
      <c r="A166" s="1"/>
      <c r="B166" s="1"/>
      <c r="C166" s="1"/>
      <c r="D166" s="6"/>
      <c r="E166" s="1"/>
      <c r="F166" s="1"/>
      <c r="G166" s="12"/>
      <c r="H166" s="58"/>
      <c r="I166" s="58"/>
      <c r="J166" s="1"/>
    </row>
    <row r="167" spans="1:10" s="11" customFormat="1" x14ac:dyDescent="0.25">
      <c r="A167" s="1"/>
      <c r="B167" s="1"/>
      <c r="C167" s="1"/>
      <c r="D167" s="6"/>
      <c r="E167" s="1"/>
      <c r="F167" s="1"/>
      <c r="G167" s="12"/>
      <c r="H167" s="58"/>
      <c r="I167" s="58"/>
      <c r="J167" s="1"/>
    </row>
    <row r="168" spans="1:10" s="11" customFormat="1" x14ac:dyDescent="0.25">
      <c r="A168" s="1"/>
      <c r="B168" s="1"/>
      <c r="C168" s="1"/>
      <c r="D168" s="6"/>
      <c r="E168" s="1"/>
      <c r="F168" s="1"/>
      <c r="G168" s="12"/>
      <c r="H168" s="58"/>
      <c r="I168" s="58"/>
      <c r="J168" s="1"/>
    </row>
    <row r="169" spans="1:10" s="11" customFormat="1" x14ac:dyDescent="0.25">
      <c r="A169" s="1"/>
      <c r="B169" s="1"/>
      <c r="C169" s="1"/>
      <c r="D169" s="6"/>
      <c r="E169" s="1"/>
      <c r="F169" s="1"/>
      <c r="G169" s="12"/>
      <c r="H169" s="58"/>
      <c r="I169" s="58"/>
      <c r="J169" s="1"/>
    </row>
    <row r="170" spans="1:10" s="11" customFormat="1" x14ac:dyDescent="0.25">
      <c r="A170" s="1"/>
      <c r="B170" s="1"/>
      <c r="C170" s="1"/>
      <c r="D170" s="6"/>
      <c r="E170" s="1"/>
      <c r="F170" s="1"/>
      <c r="G170" s="12"/>
      <c r="H170" s="58"/>
      <c r="I170" s="58"/>
      <c r="J170" s="1"/>
    </row>
    <row r="171" spans="1:10" s="11" customFormat="1" x14ac:dyDescent="0.25">
      <c r="A171" s="1"/>
      <c r="B171" s="1"/>
      <c r="C171" s="1"/>
      <c r="D171" s="6"/>
      <c r="E171" s="1"/>
      <c r="F171" s="1"/>
      <c r="G171" s="12"/>
      <c r="H171" s="58"/>
      <c r="I171" s="58"/>
      <c r="J171" s="1"/>
    </row>
    <row r="172" spans="1:10" s="11" customFormat="1" x14ac:dyDescent="0.25">
      <c r="A172" s="1"/>
      <c r="B172" s="1"/>
      <c r="C172" s="1"/>
      <c r="D172" s="6"/>
      <c r="E172" s="1"/>
      <c r="F172" s="1"/>
      <c r="G172" s="12"/>
      <c r="H172" s="58"/>
      <c r="I172" s="58"/>
      <c r="J172" s="1"/>
    </row>
    <row r="173" spans="1:10" s="11" customFormat="1" x14ac:dyDescent="0.25">
      <c r="A173" s="1"/>
      <c r="B173" s="1"/>
      <c r="C173" s="1"/>
      <c r="D173" s="6"/>
      <c r="E173" s="1"/>
      <c r="F173" s="1"/>
      <c r="G173" s="12"/>
      <c r="H173" s="58"/>
      <c r="I173" s="58"/>
      <c r="J173" s="1"/>
    </row>
    <row r="174" spans="1:10" s="11" customFormat="1" x14ac:dyDescent="0.25">
      <c r="A174" s="1"/>
      <c r="B174" s="1"/>
      <c r="C174" s="1"/>
      <c r="D174" s="6"/>
      <c r="E174" s="1"/>
      <c r="F174" s="1"/>
      <c r="G174" s="12"/>
      <c r="H174" s="58"/>
      <c r="I174" s="58"/>
      <c r="J174" s="1"/>
    </row>
    <row r="175" spans="1:10" s="11" customFormat="1" x14ac:dyDescent="0.25">
      <c r="A175" s="1"/>
      <c r="B175" s="1"/>
      <c r="C175" s="1"/>
      <c r="D175" s="6"/>
      <c r="E175" s="1"/>
      <c r="F175" s="1"/>
      <c r="G175" s="12"/>
      <c r="H175" s="58"/>
      <c r="I175" s="58"/>
      <c r="J175" s="1"/>
    </row>
    <row r="176" spans="1:10" s="11" customFormat="1" x14ac:dyDescent="0.25">
      <c r="A176" s="1"/>
      <c r="B176" s="1"/>
      <c r="C176" s="1"/>
      <c r="D176" s="6"/>
      <c r="E176" s="1"/>
      <c r="F176" s="1"/>
      <c r="G176" s="12"/>
      <c r="H176" s="58"/>
      <c r="I176" s="58"/>
      <c r="J176" s="1"/>
    </row>
    <row r="177" spans="1:10" s="11" customFormat="1" x14ac:dyDescent="0.25">
      <c r="A177" s="1"/>
      <c r="B177" s="1"/>
      <c r="C177" s="1"/>
      <c r="D177" s="6"/>
      <c r="E177" s="1"/>
      <c r="F177" s="1"/>
      <c r="G177" s="12"/>
      <c r="H177" s="58"/>
      <c r="I177" s="58"/>
      <c r="J177" s="1"/>
    </row>
    <row r="178" spans="1:10" s="11" customFormat="1" x14ac:dyDescent="0.25">
      <c r="A178" s="1"/>
      <c r="B178" s="1"/>
      <c r="C178" s="1"/>
      <c r="D178" s="6"/>
      <c r="E178" s="1"/>
      <c r="F178" s="1"/>
      <c r="G178" s="12"/>
      <c r="H178" s="58"/>
      <c r="I178" s="58"/>
      <c r="J178" s="1"/>
    </row>
    <row r="179" spans="1:10" s="11" customFormat="1" x14ac:dyDescent="0.25">
      <c r="A179" s="1"/>
      <c r="B179" s="1"/>
      <c r="C179" s="1"/>
      <c r="D179" s="6"/>
      <c r="E179" s="1"/>
      <c r="F179" s="1"/>
      <c r="G179" s="12"/>
      <c r="H179" s="58"/>
      <c r="I179" s="58"/>
      <c r="J179" s="1"/>
    </row>
    <row r="180" spans="1:10" s="11" customFormat="1" x14ac:dyDescent="0.25">
      <c r="A180" s="1"/>
      <c r="B180" s="1"/>
      <c r="C180" s="1"/>
      <c r="D180" s="6"/>
      <c r="E180" s="1"/>
      <c r="F180" s="1"/>
      <c r="G180" s="12"/>
      <c r="H180" s="58"/>
      <c r="I180" s="58"/>
      <c r="J180" s="1"/>
    </row>
    <row r="181" spans="1:10" s="11" customFormat="1" x14ac:dyDescent="0.25">
      <c r="A181" s="1"/>
      <c r="B181" s="1"/>
      <c r="C181" s="1"/>
      <c r="D181" s="6"/>
      <c r="E181" s="1"/>
      <c r="F181" s="1"/>
      <c r="G181" s="12"/>
      <c r="H181" s="58"/>
      <c r="I181" s="58"/>
      <c r="J181" s="1"/>
    </row>
    <row r="182" spans="1:10" s="11" customFormat="1" x14ac:dyDescent="0.25">
      <c r="A182" s="1"/>
      <c r="B182" s="1"/>
      <c r="C182" s="1"/>
      <c r="D182" s="6"/>
      <c r="E182" s="1"/>
      <c r="F182" s="1"/>
      <c r="G182" s="12"/>
      <c r="H182" s="58"/>
      <c r="I182" s="58"/>
      <c r="J182" s="1"/>
    </row>
    <row r="183" spans="1:10" s="11" customFormat="1" x14ac:dyDescent="0.25">
      <c r="A183" s="1"/>
      <c r="B183" s="1"/>
      <c r="C183" s="1"/>
      <c r="D183" s="6"/>
      <c r="E183" s="1"/>
      <c r="F183" s="1"/>
      <c r="G183" s="12"/>
      <c r="H183" s="58"/>
      <c r="I183" s="58"/>
      <c r="J183" s="1"/>
    </row>
    <row r="184" spans="1:10" s="11" customFormat="1" x14ac:dyDescent="0.25">
      <c r="A184" s="1"/>
      <c r="B184" s="1"/>
      <c r="C184" s="1"/>
      <c r="D184" s="6"/>
      <c r="E184" s="1"/>
      <c r="F184" s="1"/>
      <c r="G184" s="12"/>
      <c r="H184" s="58"/>
      <c r="I184" s="58"/>
      <c r="J184" s="1"/>
    </row>
    <row r="185" spans="1:10" s="11" customFormat="1" x14ac:dyDescent="0.25">
      <c r="A185" s="1"/>
      <c r="B185" s="1"/>
      <c r="C185" s="1"/>
      <c r="D185" s="6"/>
      <c r="E185" s="1"/>
      <c r="F185" s="1"/>
      <c r="G185" s="12"/>
      <c r="H185" s="58"/>
      <c r="I185" s="58"/>
      <c r="J185" s="1"/>
    </row>
    <row r="186" spans="1:10" s="11" customFormat="1" x14ac:dyDescent="0.25">
      <c r="A186" s="1"/>
      <c r="B186" s="1"/>
      <c r="C186" s="1"/>
      <c r="D186" s="6"/>
      <c r="E186" s="1"/>
      <c r="F186" s="1"/>
      <c r="G186" s="12"/>
      <c r="H186" s="58"/>
      <c r="I186" s="58"/>
      <c r="J186" s="1"/>
    </row>
    <row r="187" spans="1:10" s="11" customFormat="1" x14ac:dyDescent="0.25">
      <c r="A187" s="1"/>
      <c r="B187" s="1"/>
      <c r="C187" s="1"/>
      <c r="D187" s="6"/>
      <c r="E187" s="1"/>
      <c r="F187" s="1"/>
      <c r="G187" s="12"/>
      <c r="H187" s="58"/>
      <c r="I187" s="58"/>
      <c r="J187" s="1"/>
    </row>
    <row r="188" spans="1:10" s="11" customFormat="1" x14ac:dyDescent="0.25">
      <c r="A188" s="1"/>
      <c r="B188" s="1"/>
      <c r="C188" s="1"/>
      <c r="D188" s="6"/>
      <c r="E188" s="1"/>
      <c r="F188" s="1"/>
      <c r="G188" s="12"/>
      <c r="H188" s="58"/>
      <c r="I188" s="58"/>
      <c r="J188" s="1"/>
    </row>
    <row r="189" spans="1:10" s="11" customFormat="1" x14ac:dyDescent="0.25">
      <c r="A189" s="1"/>
      <c r="B189" s="1"/>
      <c r="C189" s="1"/>
      <c r="D189" s="6"/>
      <c r="E189" s="1"/>
      <c r="F189" s="1"/>
      <c r="G189" s="12"/>
      <c r="H189" s="58"/>
      <c r="I189" s="58"/>
      <c r="J189" s="1"/>
    </row>
    <row r="190" spans="1:10" s="11" customFormat="1" x14ac:dyDescent="0.25">
      <c r="A190" s="1"/>
      <c r="B190" s="1"/>
      <c r="C190" s="1"/>
      <c r="D190" s="6"/>
      <c r="E190" s="1"/>
      <c r="F190" s="1"/>
      <c r="G190" s="12"/>
      <c r="H190" s="58"/>
      <c r="I190" s="58"/>
      <c r="J190" s="1"/>
    </row>
    <row r="191" spans="1:10" s="11" customFormat="1" x14ac:dyDescent="0.25">
      <c r="A191" s="1"/>
      <c r="B191" s="1"/>
      <c r="C191" s="1"/>
      <c r="D191" s="6"/>
      <c r="E191" s="1"/>
      <c r="F191" s="1"/>
      <c r="G191" s="12"/>
      <c r="H191" s="58"/>
      <c r="I191" s="58"/>
      <c r="J191" s="1"/>
    </row>
    <row r="192" spans="1:10" s="11" customFormat="1" x14ac:dyDescent="0.25">
      <c r="A192" s="1"/>
      <c r="B192" s="1"/>
      <c r="C192" s="1"/>
      <c r="D192" s="6"/>
      <c r="E192" s="1"/>
      <c r="F192" s="1"/>
      <c r="G192" s="12"/>
      <c r="H192" s="58"/>
      <c r="I192" s="58"/>
      <c r="J192" s="1"/>
    </row>
    <row r="193" spans="1:10" s="11" customFormat="1" x14ac:dyDescent="0.25">
      <c r="A193" s="1"/>
      <c r="B193" s="1"/>
      <c r="C193" s="1"/>
      <c r="D193" s="6"/>
      <c r="E193" s="1"/>
      <c r="F193" s="1"/>
      <c r="G193" s="12"/>
      <c r="H193" s="58"/>
      <c r="I193" s="58"/>
      <c r="J193" s="1"/>
    </row>
    <row r="194" spans="1:10" s="11" customFormat="1" x14ac:dyDescent="0.25">
      <c r="A194" s="1"/>
      <c r="B194" s="1"/>
      <c r="C194" s="1"/>
      <c r="D194" s="6"/>
      <c r="E194" s="1"/>
      <c r="F194" s="1"/>
      <c r="G194" s="12"/>
      <c r="H194" s="58"/>
      <c r="I194" s="58"/>
      <c r="J194" s="1"/>
    </row>
    <row r="195" spans="1:10" s="11" customFormat="1" x14ac:dyDescent="0.25">
      <c r="A195" s="1"/>
      <c r="B195" s="1"/>
      <c r="C195" s="1"/>
      <c r="D195" s="6"/>
      <c r="E195" s="1"/>
      <c r="F195" s="1"/>
      <c r="G195" s="12"/>
      <c r="H195" s="58"/>
      <c r="I195" s="58"/>
      <c r="J195" s="1"/>
    </row>
    <row r="196" spans="1:10" s="11" customFormat="1" x14ac:dyDescent="0.25">
      <c r="A196" s="1"/>
      <c r="B196" s="1"/>
      <c r="C196" s="1"/>
      <c r="D196" s="6"/>
      <c r="E196" s="1"/>
      <c r="F196" s="1"/>
      <c r="G196" s="12"/>
      <c r="H196" s="58"/>
      <c r="I196" s="58"/>
      <c r="J196" s="1"/>
    </row>
    <row r="197" spans="1:10" s="11" customFormat="1" x14ac:dyDescent="0.25">
      <c r="A197" s="1"/>
      <c r="B197" s="1"/>
      <c r="C197" s="1"/>
      <c r="D197" s="6"/>
      <c r="E197" s="1"/>
      <c r="F197" s="1"/>
      <c r="G197" s="12"/>
      <c r="H197" s="58"/>
      <c r="I197" s="58"/>
      <c r="J197" s="1"/>
    </row>
    <row r="198" spans="1:10" s="11" customFormat="1" x14ac:dyDescent="0.25">
      <c r="A198" s="1"/>
      <c r="B198" s="1"/>
      <c r="C198" s="1"/>
      <c r="D198" s="6"/>
      <c r="E198" s="1"/>
      <c r="F198" s="1"/>
      <c r="G198" s="12"/>
      <c r="H198" s="58"/>
      <c r="I198" s="58"/>
      <c r="J198" s="1"/>
    </row>
    <row r="199" spans="1:10" s="11" customFormat="1" x14ac:dyDescent="0.25">
      <c r="A199" s="1"/>
      <c r="B199" s="1"/>
      <c r="C199" s="1"/>
      <c r="D199" s="6"/>
      <c r="E199" s="1"/>
      <c r="F199" s="1"/>
      <c r="G199" s="12"/>
      <c r="H199" s="58"/>
      <c r="I199" s="58"/>
      <c r="J199" s="1"/>
    </row>
    <row r="200" spans="1:10" s="11" customFormat="1" x14ac:dyDescent="0.25">
      <c r="A200" s="1"/>
      <c r="B200" s="1"/>
      <c r="C200" s="1"/>
      <c r="D200" s="6"/>
      <c r="E200" s="1"/>
      <c r="F200" s="1"/>
      <c r="G200" s="12"/>
      <c r="H200" s="58"/>
      <c r="I200" s="58"/>
      <c r="J200" s="1"/>
    </row>
    <row r="201" spans="1:10" s="11" customFormat="1" x14ac:dyDescent="0.25">
      <c r="A201" s="1"/>
      <c r="B201" s="1"/>
      <c r="C201" s="1"/>
      <c r="D201" s="6"/>
      <c r="E201" s="1"/>
      <c r="F201" s="1"/>
      <c r="G201" s="12"/>
      <c r="H201" s="58"/>
      <c r="I201" s="58"/>
      <c r="J201" s="1"/>
    </row>
    <row r="202" spans="1:10" s="11" customFormat="1" x14ac:dyDescent="0.25">
      <c r="A202" s="1"/>
      <c r="B202" s="1"/>
      <c r="C202" s="1"/>
      <c r="D202" s="6"/>
      <c r="E202" s="1"/>
      <c r="F202" s="1"/>
      <c r="G202" s="12"/>
      <c r="H202" s="58"/>
      <c r="I202" s="58"/>
      <c r="J202" s="1"/>
    </row>
    <row r="203" spans="1:10" s="11" customFormat="1" x14ac:dyDescent="0.25">
      <c r="A203" s="1"/>
      <c r="B203" s="1"/>
      <c r="C203" s="1"/>
      <c r="D203" s="6"/>
      <c r="E203" s="1"/>
      <c r="F203" s="1"/>
      <c r="G203" s="12"/>
      <c r="H203" s="58"/>
      <c r="I203" s="58"/>
      <c r="J203" s="1"/>
    </row>
    <row r="204" spans="1:10" s="11" customFormat="1" x14ac:dyDescent="0.25">
      <c r="A204" s="1"/>
      <c r="B204" s="1"/>
      <c r="C204" s="1"/>
      <c r="D204" s="6"/>
      <c r="E204" s="1"/>
      <c r="F204" s="1"/>
      <c r="G204" s="12"/>
      <c r="H204" s="58"/>
      <c r="I204" s="58"/>
      <c r="J204" s="1"/>
    </row>
    <row r="205" spans="1:10" s="11" customFormat="1" x14ac:dyDescent="0.25">
      <c r="A205" s="1"/>
      <c r="B205" s="1"/>
      <c r="C205" s="1"/>
      <c r="D205" s="6"/>
      <c r="E205" s="1"/>
      <c r="F205" s="1"/>
      <c r="G205" s="12"/>
      <c r="H205" s="58"/>
      <c r="I205" s="58"/>
      <c r="J205" s="1"/>
    </row>
    <row r="206" spans="1:10" s="11" customFormat="1" x14ac:dyDescent="0.25">
      <c r="A206" s="1"/>
      <c r="B206" s="1"/>
      <c r="C206" s="1"/>
      <c r="D206" s="6"/>
      <c r="E206" s="1"/>
      <c r="F206" s="1"/>
      <c r="G206" s="12"/>
      <c r="H206" s="58"/>
      <c r="I206" s="58"/>
      <c r="J206" s="1"/>
    </row>
    <row r="207" spans="1:10" s="11" customFormat="1" x14ac:dyDescent="0.25">
      <c r="A207" s="1"/>
      <c r="B207" s="1"/>
      <c r="C207" s="1"/>
      <c r="D207" s="6"/>
      <c r="E207" s="1"/>
      <c r="F207" s="1"/>
      <c r="G207" s="12"/>
      <c r="H207" s="58"/>
      <c r="I207" s="58"/>
      <c r="J207" s="1"/>
    </row>
    <row r="208" spans="1:10" s="11" customFormat="1" x14ac:dyDescent="0.25">
      <c r="A208" s="1"/>
      <c r="B208" s="1"/>
      <c r="C208" s="1"/>
      <c r="D208" s="6"/>
      <c r="E208" s="1"/>
      <c r="F208" s="1"/>
      <c r="G208" s="12"/>
      <c r="H208" s="58"/>
      <c r="I208" s="58"/>
      <c r="J208" s="1"/>
    </row>
    <row r="209" spans="1:10" s="11" customFormat="1" x14ac:dyDescent="0.25">
      <c r="A209" s="1"/>
      <c r="B209" s="1"/>
      <c r="C209" s="1"/>
      <c r="D209" s="6"/>
      <c r="E209" s="1"/>
      <c r="F209" s="1"/>
      <c r="G209" s="12"/>
      <c r="H209" s="58"/>
      <c r="I209" s="58"/>
      <c r="J209" s="1"/>
    </row>
    <row r="210" spans="1:10" s="11" customFormat="1" x14ac:dyDescent="0.25">
      <c r="A210" s="1"/>
      <c r="B210" s="1"/>
      <c r="C210" s="1"/>
      <c r="D210" s="6"/>
      <c r="E210" s="1"/>
      <c r="F210" s="1"/>
      <c r="G210" s="12"/>
      <c r="H210" s="58"/>
      <c r="I210" s="58"/>
      <c r="J210" s="1"/>
    </row>
    <row r="211" spans="1:10" s="11" customFormat="1" x14ac:dyDescent="0.25">
      <c r="A211" s="1"/>
      <c r="B211" s="1"/>
      <c r="C211" s="1"/>
      <c r="D211" s="6"/>
      <c r="E211" s="1"/>
      <c r="F211" s="1"/>
      <c r="G211" s="12"/>
      <c r="H211" s="58"/>
      <c r="I211" s="58"/>
      <c r="J211" s="1"/>
    </row>
    <row r="212" spans="1:10" s="11" customFormat="1" x14ac:dyDescent="0.25">
      <c r="A212" s="1"/>
      <c r="B212" s="1"/>
      <c r="C212" s="1"/>
      <c r="D212" s="6"/>
      <c r="E212" s="1"/>
      <c r="F212" s="1"/>
      <c r="G212" s="12"/>
      <c r="H212" s="58"/>
      <c r="I212" s="58"/>
      <c r="J212" s="1"/>
    </row>
    <row r="213" spans="1:10" s="11" customFormat="1" x14ac:dyDescent="0.25">
      <c r="A213" s="1"/>
      <c r="B213" s="1"/>
      <c r="C213" s="1"/>
      <c r="D213" s="6"/>
      <c r="E213" s="1"/>
      <c r="F213" s="1"/>
      <c r="G213" s="12"/>
      <c r="H213" s="58"/>
      <c r="I213" s="58"/>
      <c r="J213" s="1"/>
    </row>
    <row r="214" spans="1:10" s="11" customFormat="1" x14ac:dyDescent="0.25">
      <c r="A214" s="1"/>
      <c r="B214" s="1"/>
      <c r="C214" s="1"/>
      <c r="D214" s="6"/>
      <c r="E214" s="1"/>
      <c r="F214" s="1"/>
      <c r="G214" s="12"/>
      <c r="H214" s="58"/>
      <c r="I214" s="58"/>
      <c r="J214" s="1"/>
    </row>
    <row r="215" spans="1:10" s="11" customFormat="1" x14ac:dyDescent="0.25">
      <c r="A215" s="1"/>
      <c r="B215" s="1"/>
      <c r="C215" s="1"/>
      <c r="D215" s="6"/>
      <c r="E215" s="1"/>
      <c r="F215" s="1"/>
      <c r="G215" s="12"/>
      <c r="H215" s="58"/>
      <c r="I215" s="58"/>
      <c r="J215" s="1"/>
    </row>
    <row r="216" spans="1:10" s="11" customFormat="1" x14ac:dyDescent="0.25">
      <c r="A216" s="1"/>
      <c r="B216" s="1"/>
      <c r="C216" s="1"/>
      <c r="D216" s="6"/>
      <c r="E216" s="1"/>
      <c r="F216" s="1"/>
      <c r="G216" s="12"/>
      <c r="H216" s="58"/>
      <c r="I216" s="58"/>
      <c r="J216" s="1"/>
    </row>
    <row r="217" spans="1:10" s="11" customFormat="1" x14ac:dyDescent="0.25">
      <c r="A217" s="1"/>
      <c r="B217" s="1"/>
      <c r="C217" s="1"/>
      <c r="D217" s="6"/>
      <c r="E217" s="1"/>
      <c r="F217" s="1"/>
      <c r="G217" s="12"/>
      <c r="H217" s="58"/>
      <c r="I217" s="58"/>
      <c r="J217" s="1"/>
    </row>
    <row r="218" spans="1:10" s="11" customFormat="1" x14ac:dyDescent="0.25">
      <c r="A218" s="1"/>
      <c r="B218" s="1"/>
      <c r="C218" s="1"/>
      <c r="D218" s="6"/>
      <c r="E218" s="1"/>
      <c r="F218" s="1"/>
      <c r="G218" s="12"/>
      <c r="H218" s="58"/>
      <c r="I218" s="58"/>
      <c r="J218" s="1"/>
    </row>
    <row r="219" spans="1:10" s="11" customFormat="1" x14ac:dyDescent="0.25">
      <c r="A219" s="1"/>
      <c r="B219" s="1"/>
      <c r="C219" s="1"/>
      <c r="D219" s="6"/>
      <c r="E219" s="1"/>
      <c r="F219" s="1"/>
      <c r="G219" s="12"/>
      <c r="H219" s="58"/>
      <c r="I219" s="58"/>
      <c r="J219" s="1"/>
    </row>
    <row r="220" spans="1:10" s="11" customFormat="1" x14ac:dyDescent="0.25">
      <c r="A220" s="1"/>
      <c r="B220" s="1"/>
      <c r="C220" s="1"/>
      <c r="D220" s="6"/>
      <c r="E220" s="1"/>
      <c r="F220" s="1"/>
      <c r="G220" s="12"/>
      <c r="H220" s="58"/>
      <c r="I220" s="58"/>
      <c r="J220" s="1"/>
    </row>
    <row r="221" spans="1:10" s="11" customFormat="1" x14ac:dyDescent="0.25">
      <c r="A221" s="1"/>
      <c r="B221" s="1"/>
      <c r="C221" s="1"/>
      <c r="D221" s="6"/>
      <c r="E221" s="1"/>
      <c r="F221" s="1"/>
      <c r="G221" s="12"/>
      <c r="H221" s="58"/>
      <c r="I221" s="58"/>
      <c r="J221" s="1"/>
    </row>
    <row r="222" spans="1:10" s="11" customFormat="1" x14ac:dyDescent="0.25">
      <c r="A222" s="1"/>
      <c r="B222" s="1"/>
      <c r="C222" s="1"/>
      <c r="D222" s="6"/>
      <c r="E222" s="1"/>
      <c r="F222" s="1"/>
      <c r="G222" s="12"/>
      <c r="H222" s="58"/>
      <c r="I222" s="58"/>
      <c r="J222" s="1"/>
    </row>
    <row r="223" spans="1:10" s="11" customFormat="1" x14ac:dyDescent="0.25">
      <c r="A223" s="1"/>
      <c r="B223" s="1"/>
      <c r="C223" s="1"/>
      <c r="D223" s="6"/>
      <c r="E223" s="1"/>
      <c r="F223" s="1"/>
      <c r="G223" s="12"/>
      <c r="H223" s="58"/>
      <c r="I223" s="58"/>
      <c r="J223" s="1"/>
    </row>
    <row r="224" spans="1:10" s="11" customFormat="1" x14ac:dyDescent="0.25">
      <c r="A224" s="1"/>
      <c r="B224" s="1"/>
      <c r="C224" s="1"/>
      <c r="D224" s="6"/>
      <c r="E224" s="1"/>
      <c r="F224" s="1"/>
      <c r="G224" s="12"/>
      <c r="H224" s="58"/>
      <c r="I224" s="58"/>
      <c r="J224" s="1"/>
    </row>
    <row r="225" spans="1:10" s="11" customFormat="1" x14ac:dyDescent="0.25">
      <c r="A225" s="1"/>
      <c r="B225" s="1"/>
      <c r="C225" s="1"/>
      <c r="D225" s="6"/>
      <c r="E225" s="1"/>
      <c r="F225" s="1"/>
      <c r="G225" s="12"/>
      <c r="H225" s="58"/>
      <c r="I225" s="58"/>
      <c r="J225" s="1"/>
    </row>
    <row r="226" spans="1:10" s="11" customFormat="1" x14ac:dyDescent="0.25">
      <c r="A226" s="1"/>
      <c r="B226" s="1"/>
      <c r="C226" s="1"/>
      <c r="D226" s="6"/>
      <c r="E226" s="1"/>
      <c r="F226" s="1"/>
      <c r="G226" s="12"/>
      <c r="H226" s="58"/>
      <c r="I226" s="58"/>
      <c r="J226" s="1"/>
    </row>
    <row r="227" spans="1:10" s="11" customFormat="1" x14ac:dyDescent="0.25">
      <c r="A227" s="1"/>
      <c r="B227" s="1"/>
      <c r="C227" s="1"/>
      <c r="D227" s="6"/>
      <c r="E227" s="1"/>
      <c r="F227" s="1"/>
      <c r="G227" s="12"/>
      <c r="H227" s="58"/>
      <c r="I227" s="58"/>
      <c r="J227" s="1"/>
    </row>
    <row r="228" spans="1:10" s="11" customFormat="1" x14ac:dyDescent="0.25">
      <c r="A228" s="1"/>
      <c r="B228" s="1"/>
      <c r="C228" s="1"/>
      <c r="D228" s="6"/>
      <c r="E228" s="1"/>
      <c r="F228" s="1"/>
      <c r="G228" s="12"/>
      <c r="H228" s="58"/>
      <c r="I228" s="58"/>
      <c r="J228" s="1"/>
    </row>
    <row r="229" spans="1:10" s="11" customFormat="1" x14ac:dyDescent="0.25">
      <c r="A229" s="1"/>
      <c r="B229" s="1"/>
      <c r="C229" s="1"/>
      <c r="D229" s="6"/>
      <c r="E229" s="1"/>
      <c r="F229" s="1"/>
      <c r="G229" s="12"/>
      <c r="H229" s="58"/>
      <c r="I229" s="58"/>
      <c r="J229" s="1"/>
    </row>
    <row r="230" spans="1:10" s="11" customFormat="1" x14ac:dyDescent="0.25">
      <c r="A230" s="1"/>
      <c r="B230" s="1"/>
      <c r="C230" s="1"/>
      <c r="D230" s="6"/>
      <c r="E230" s="1"/>
      <c r="F230" s="1"/>
      <c r="G230" s="12"/>
      <c r="H230" s="58"/>
      <c r="I230" s="58"/>
      <c r="J230" s="1"/>
    </row>
    <row r="231" spans="1:10" s="11" customFormat="1" x14ac:dyDescent="0.25">
      <c r="A231" s="1"/>
      <c r="B231" s="1"/>
      <c r="C231" s="1"/>
      <c r="D231" s="6"/>
      <c r="E231" s="1"/>
      <c r="F231" s="1"/>
      <c r="G231" s="12"/>
      <c r="H231" s="58"/>
      <c r="I231" s="58"/>
      <c r="J231" s="1"/>
    </row>
    <row r="232" spans="1:10" s="11" customFormat="1" x14ac:dyDescent="0.25">
      <c r="A232" s="1"/>
      <c r="B232" s="1"/>
      <c r="C232" s="1"/>
      <c r="D232" s="6"/>
      <c r="E232" s="1"/>
      <c r="F232" s="1"/>
      <c r="G232" s="12"/>
      <c r="H232" s="58"/>
      <c r="I232" s="58"/>
      <c r="J232" s="1"/>
    </row>
    <row r="233" spans="1:10" s="11" customFormat="1" x14ac:dyDescent="0.25">
      <c r="A233" s="1"/>
      <c r="B233" s="1"/>
      <c r="C233" s="1"/>
      <c r="D233" s="6"/>
      <c r="E233" s="1"/>
      <c r="F233" s="1"/>
      <c r="G233" s="12"/>
      <c r="H233" s="58"/>
      <c r="I233" s="58"/>
      <c r="J233" s="1"/>
    </row>
    <row r="234" spans="1:10" s="11" customFormat="1" x14ac:dyDescent="0.25">
      <c r="A234" s="1"/>
      <c r="B234" s="1"/>
      <c r="C234" s="1"/>
      <c r="D234" s="6"/>
      <c r="E234" s="1"/>
      <c r="F234" s="1"/>
      <c r="G234" s="12"/>
      <c r="H234" s="58"/>
      <c r="I234" s="58"/>
      <c r="J234" s="1"/>
    </row>
    <row r="235" spans="1:10" s="11" customFormat="1" x14ac:dyDescent="0.25">
      <c r="A235" s="1"/>
      <c r="B235" s="1"/>
      <c r="C235" s="1"/>
      <c r="D235" s="6"/>
      <c r="E235" s="1"/>
      <c r="F235" s="1"/>
      <c r="G235" s="12"/>
      <c r="H235" s="58"/>
      <c r="I235" s="58"/>
      <c r="J235" s="1"/>
    </row>
    <row r="236" spans="1:10" s="11" customFormat="1" x14ac:dyDescent="0.25">
      <c r="A236" s="1"/>
      <c r="B236" s="1"/>
      <c r="C236" s="1"/>
      <c r="D236" s="6"/>
      <c r="E236" s="1"/>
      <c r="F236" s="1"/>
      <c r="G236" s="12"/>
      <c r="H236" s="58"/>
      <c r="I236" s="58"/>
      <c r="J236" s="1"/>
    </row>
    <row r="237" spans="1:10" s="11" customFormat="1" x14ac:dyDescent="0.25">
      <c r="A237" s="1"/>
      <c r="B237" s="1"/>
      <c r="C237" s="1"/>
      <c r="D237" s="6"/>
      <c r="E237" s="1"/>
      <c r="F237" s="1"/>
      <c r="G237" s="12"/>
      <c r="H237" s="58"/>
      <c r="I237" s="58"/>
      <c r="J237" s="1"/>
    </row>
    <row r="238" spans="1:10" s="11" customFormat="1" x14ac:dyDescent="0.25">
      <c r="A238" s="1"/>
      <c r="B238" s="1"/>
      <c r="C238" s="1"/>
      <c r="D238" s="6"/>
      <c r="E238" s="1"/>
      <c r="F238" s="1"/>
      <c r="G238" s="12"/>
      <c r="H238" s="58"/>
      <c r="I238" s="58"/>
      <c r="J238" s="1"/>
    </row>
    <row r="239" spans="1:10" s="11" customFormat="1" x14ac:dyDescent="0.25">
      <c r="A239" s="1"/>
      <c r="B239" s="1"/>
      <c r="C239" s="1"/>
      <c r="D239" s="6"/>
      <c r="E239" s="1"/>
      <c r="F239" s="1"/>
      <c r="G239" s="12"/>
      <c r="H239" s="58"/>
      <c r="I239" s="58"/>
      <c r="J239" s="1"/>
    </row>
    <row r="240" spans="1:10" s="11" customFormat="1" x14ac:dyDescent="0.25">
      <c r="A240" s="1"/>
      <c r="B240" s="1"/>
      <c r="C240" s="1"/>
      <c r="D240" s="6"/>
      <c r="E240" s="1"/>
      <c r="F240" s="1"/>
      <c r="G240" s="12"/>
      <c r="H240" s="58"/>
      <c r="I240" s="58"/>
      <c r="J240" s="1"/>
    </row>
    <row r="241" spans="1:10" s="11" customFormat="1" x14ac:dyDescent="0.25">
      <c r="A241" s="1"/>
      <c r="B241" s="1"/>
      <c r="C241" s="1"/>
      <c r="D241" s="6"/>
      <c r="E241" s="1"/>
      <c r="F241" s="1"/>
      <c r="G241" s="12"/>
      <c r="H241" s="58"/>
      <c r="I241" s="58"/>
      <c r="J241" s="1"/>
    </row>
    <row r="242" spans="1:10" s="11" customFormat="1" x14ac:dyDescent="0.25">
      <c r="A242" s="1"/>
      <c r="B242" s="1"/>
      <c r="C242" s="1"/>
      <c r="D242" s="6"/>
      <c r="E242" s="1"/>
      <c r="F242" s="1"/>
      <c r="G242" s="12"/>
      <c r="H242" s="58"/>
      <c r="I242" s="58"/>
      <c r="J242" s="1"/>
    </row>
    <row r="243" spans="1:10" s="11" customFormat="1" x14ac:dyDescent="0.25">
      <c r="A243" s="1"/>
      <c r="B243" s="1"/>
      <c r="C243" s="1"/>
      <c r="D243" s="6"/>
      <c r="E243" s="1"/>
      <c r="F243" s="1"/>
      <c r="G243" s="12"/>
      <c r="H243" s="58"/>
      <c r="I243" s="58"/>
      <c r="J243" s="1"/>
    </row>
    <row r="244" spans="1:10" s="11" customFormat="1" x14ac:dyDescent="0.25">
      <c r="A244" s="1"/>
      <c r="B244" s="1"/>
      <c r="C244" s="1"/>
      <c r="D244" s="6"/>
      <c r="E244" s="1"/>
      <c r="F244" s="1"/>
      <c r="G244" s="12"/>
      <c r="H244" s="58"/>
      <c r="I244" s="58"/>
      <c r="J244" s="1"/>
    </row>
    <row r="245" spans="1:10" s="11" customFormat="1" x14ac:dyDescent="0.25">
      <c r="A245" s="1"/>
      <c r="B245" s="1"/>
      <c r="C245" s="1"/>
      <c r="D245" s="6"/>
      <c r="E245" s="1"/>
      <c r="F245" s="1"/>
      <c r="G245" s="12"/>
      <c r="H245" s="58"/>
      <c r="I245" s="58"/>
      <c r="J245" s="1"/>
    </row>
    <row r="246" spans="1:10" s="11" customFormat="1" x14ac:dyDescent="0.25">
      <c r="A246" s="1"/>
      <c r="B246" s="1"/>
      <c r="C246" s="1"/>
      <c r="D246" s="6"/>
      <c r="E246" s="1"/>
      <c r="F246" s="1"/>
      <c r="G246" s="12"/>
      <c r="H246" s="58"/>
      <c r="I246" s="58"/>
      <c r="J246" s="1"/>
    </row>
    <row r="247" spans="1:10" s="11" customFormat="1" x14ac:dyDescent="0.25">
      <c r="A247" s="1"/>
      <c r="B247" s="1"/>
      <c r="C247" s="1"/>
      <c r="D247" s="6"/>
      <c r="E247" s="1"/>
      <c r="F247" s="1"/>
      <c r="G247" s="12"/>
      <c r="H247" s="58"/>
      <c r="I247" s="58"/>
      <c r="J247" s="1"/>
    </row>
    <row r="248" spans="1:10" s="11" customFormat="1" x14ac:dyDescent="0.25">
      <c r="A248" s="1"/>
      <c r="B248" s="1"/>
      <c r="C248" s="1"/>
      <c r="D248" s="6"/>
      <c r="E248" s="1"/>
      <c r="F248" s="1"/>
      <c r="G248" s="12"/>
      <c r="H248" s="58"/>
      <c r="I248" s="58"/>
      <c r="J248" s="1"/>
    </row>
    <row r="249" spans="1:10" s="11" customFormat="1" x14ac:dyDescent="0.25">
      <c r="A249" s="1"/>
      <c r="B249" s="1"/>
      <c r="C249" s="1"/>
      <c r="D249" s="6"/>
      <c r="E249" s="1"/>
      <c r="F249" s="1"/>
      <c r="G249" s="12"/>
      <c r="H249" s="58"/>
      <c r="I249" s="58"/>
      <c r="J249" s="1"/>
    </row>
    <row r="250" spans="1:10" s="11" customFormat="1" x14ac:dyDescent="0.25">
      <c r="A250" s="1"/>
      <c r="B250" s="1"/>
      <c r="C250" s="1"/>
      <c r="D250" s="6"/>
      <c r="E250" s="1"/>
      <c r="F250" s="1"/>
      <c r="G250" s="12"/>
      <c r="H250" s="58"/>
      <c r="I250" s="58"/>
      <c r="J250" s="1"/>
    </row>
    <row r="251" spans="1:10" s="11" customFormat="1" x14ac:dyDescent="0.25">
      <c r="A251" s="1"/>
      <c r="B251" s="1"/>
      <c r="C251" s="1"/>
      <c r="D251" s="6"/>
      <c r="E251" s="1"/>
      <c r="F251" s="1"/>
      <c r="G251" s="12"/>
      <c r="H251" s="58"/>
      <c r="I251" s="58"/>
      <c r="J251" s="1"/>
    </row>
    <row r="252" spans="1:10" s="11" customFormat="1" x14ac:dyDescent="0.25">
      <c r="A252" s="1"/>
      <c r="B252" s="1"/>
      <c r="C252" s="1"/>
      <c r="D252" s="6"/>
      <c r="E252" s="1"/>
      <c r="F252" s="1"/>
      <c r="G252" s="12"/>
      <c r="H252" s="58"/>
      <c r="I252" s="58"/>
      <c r="J252" s="1"/>
    </row>
    <row r="253" spans="1:10" s="11" customFormat="1" x14ac:dyDescent="0.25">
      <c r="A253" s="1"/>
      <c r="B253" s="1"/>
      <c r="C253" s="1"/>
      <c r="D253" s="6"/>
      <c r="E253" s="1"/>
      <c r="F253" s="1"/>
      <c r="G253" s="12"/>
      <c r="H253" s="58"/>
      <c r="I253" s="58"/>
      <c r="J253" s="1"/>
    </row>
    <row r="254" spans="1:10" s="11" customFormat="1" x14ac:dyDescent="0.25">
      <c r="A254" s="1"/>
      <c r="B254" s="1"/>
      <c r="C254" s="1"/>
      <c r="D254" s="6"/>
      <c r="E254" s="1"/>
      <c r="F254" s="1"/>
      <c r="G254" s="12"/>
      <c r="H254" s="58"/>
      <c r="I254" s="58"/>
      <c r="J254" s="1"/>
    </row>
    <row r="255" spans="1:10" s="11" customFormat="1" x14ac:dyDescent="0.25">
      <c r="A255" s="1"/>
      <c r="B255" s="1"/>
      <c r="C255" s="1"/>
      <c r="D255" s="6"/>
      <c r="E255" s="1"/>
      <c r="F255" s="1"/>
      <c r="G255" s="12"/>
      <c r="H255" s="58"/>
      <c r="I255" s="58"/>
      <c r="J255" s="1"/>
    </row>
    <row r="256" spans="1:10" s="11" customFormat="1" x14ac:dyDescent="0.25">
      <c r="A256" s="1"/>
      <c r="B256" s="1"/>
      <c r="C256" s="1"/>
      <c r="D256" s="6"/>
      <c r="E256" s="1"/>
      <c r="F256" s="1"/>
      <c r="G256" s="12"/>
      <c r="H256" s="58"/>
      <c r="I256" s="58"/>
      <c r="J256" s="1"/>
    </row>
    <row r="257" spans="1:10" s="11" customFormat="1" x14ac:dyDescent="0.25">
      <c r="A257" s="1"/>
      <c r="B257" s="1"/>
      <c r="C257" s="1"/>
      <c r="D257" s="6"/>
      <c r="E257" s="1"/>
      <c r="F257" s="1"/>
      <c r="G257" s="12"/>
      <c r="H257" s="58"/>
      <c r="I257" s="58"/>
      <c r="J257" s="1"/>
    </row>
    <row r="258" spans="1:10" s="11" customFormat="1" x14ac:dyDescent="0.25">
      <c r="A258" s="1"/>
      <c r="B258" s="1"/>
      <c r="C258" s="1"/>
      <c r="D258" s="6"/>
      <c r="E258" s="1"/>
      <c r="F258" s="1"/>
      <c r="G258" s="12"/>
      <c r="H258" s="58"/>
      <c r="I258" s="58"/>
      <c r="J258" s="1"/>
    </row>
    <row r="259" spans="1:10" s="11" customFormat="1" x14ac:dyDescent="0.25">
      <c r="A259" s="1"/>
      <c r="B259" s="1"/>
      <c r="C259" s="1"/>
      <c r="D259" s="6"/>
      <c r="E259" s="1"/>
      <c r="F259" s="1"/>
      <c r="G259" s="12"/>
      <c r="H259" s="58"/>
      <c r="I259" s="58"/>
      <c r="J259" s="1"/>
    </row>
    <row r="260" spans="1:10" s="11" customFormat="1" x14ac:dyDescent="0.25">
      <c r="A260" s="1"/>
      <c r="B260" s="1"/>
      <c r="C260" s="1"/>
      <c r="D260" s="6"/>
      <c r="E260" s="1"/>
      <c r="F260" s="1"/>
      <c r="G260" s="12"/>
      <c r="H260" s="58"/>
      <c r="I260" s="58"/>
      <c r="J260" s="1"/>
    </row>
    <row r="261" spans="1:10" s="11" customFormat="1" x14ac:dyDescent="0.25">
      <c r="A261" s="1"/>
      <c r="B261" s="1"/>
      <c r="C261" s="1"/>
      <c r="D261" s="6"/>
      <c r="E261" s="1"/>
      <c r="F261" s="1"/>
      <c r="G261" s="12"/>
      <c r="H261" s="58"/>
      <c r="I261" s="58"/>
      <c r="J261" s="1"/>
    </row>
    <row r="262" spans="1:10" s="11" customFormat="1" x14ac:dyDescent="0.25">
      <c r="A262" s="1"/>
      <c r="B262" s="1"/>
      <c r="C262" s="1"/>
      <c r="D262" s="6"/>
      <c r="E262" s="1"/>
      <c r="F262" s="1"/>
      <c r="G262" s="12"/>
      <c r="H262" s="58"/>
      <c r="I262" s="58"/>
      <c r="J262" s="1"/>
    </row>
    <row r="263" spans="1:10" s="11" customFormat="1" x14ac:dyDescent="0.25">
      <c r="A263" s="1"/>
      <c r="B263" s="1"/>
      <c r="C263" s="1"/>
      <c r="D263" s="6"/>
      <c r="E263" s="1"/>
      <c r="F263" s="1"/>
      <c r="G263" s="12"/>
      <c r="H263" s="58"/>
      <c r="I263" s="58"/>
      <c r="J263" s="1"/>
    </row>
    <row r="264" spans="1:10" s="11" customFormat="1" x14ac:dyDescent="0.25">
      <c r="A264" s="1"/>
      <c r="B264" s="1"/>
      <c r="C264" s="1"/>
      <c r="D264" s="6"/>
      <c r="E264" s="1"/>
      <c r="F264" s="1"/>
      <c r="G264" s="12"/>
      <c r="H264" s="58"/>
      <c r="I264" s="58"/>
      <c r="J264" s="1"/>
    </row>
    <row r="265" spans="1:10" s="11" customFormat="1" x14ac:dyDescent="0.25">
      <c r="A265" s="1"/>
      <c r="B265" s="1"/>
      <c r="C265" s="1"/>
      <c r="D265" s="6"/>
      <c r="E265" s="1"/>
      <c r="F265" s="1"/>
      <c r="G265" s="12"/>
      <c r="H265" s="58"/>
      <c r="I265" s="58"/>
      <c r="J265" s="1"/>
    </row>
    <row r="266" spans="1:10" s="11" customFormat="1" x14ac:dyDescent="0.25">
      <c r="A266" s="1"/>
      <c r="B266" s="1"/>
      <c r="C266" s="1"/>
      <c r="D266" s="6"/>
      <c r="E266" s="1"/>
      <c r="F266" s="1"/>
      <c r="G266" s="12"/>
      <c r="H266" s="58"/>
      <c r="I266" s="58"/>
      <c r="J266" s="1"/>
    </row>
    <row r="267" spans="1:10" s="11" customFormat="1" x14ac:dyDescent="0.25">
      <c r="A267" s="1"/>
      <c r="B267" s="1"/>
      <c r="C267" s="1"/>
      <c r="D267" s="6"/>
      <c r="E267" s="1"/>
      <c r="F267" s="1"/>
      <c r="G267" s="12"/>
      <c r="H267" s="58"/>
      <c r="I267" s="58"/>
      <c r="J267" s="1"/>
    </row>
    <row r="268" spans="1:10" s="11" customFormat="1" x14ac:dyDescent="0.25">
      <c r="A268" s="1"/>
      <c r="B268" s="1"/>
      <c r="C268" s="1"/>
      <c r="D268" s="6"/>
      <c r="E268" s="1"/>
      <c r="F268" s="1"/>
      <c r="G268" s="12"/>
      <c r="H268" s="58"/>
      <c r="I268" s="58"/>
      <c r="J268" s="1"/>
    </row>
    <row r="269" spans="1:10" s="11" customFormat="1" x14ac:dyDescent="0.25">
      <c r="A269" s="1"/>
      <c r="B269" s="1"/>
      <c r="C269" s="1"/>
      <c r="D269" s="6"/>
      <c r="E269" s="1"/>
      <c r="F269" s="1"/>
      <c r="G269" s="12"/>
      <c r="H269" s="58"/>
      <c r="I269" s="58"/>
      <c r="J269" s="1"/>
    </row>
    <row r="270" spans="1:10" s="11" customFormat="1" x14ac:dyDescent="0.25">
      <c r="A270" s="1"/>
      <c r="B270" s="1"/>
      <c r="C270" s="1"/>
      <c r="D270" s="6"/>
      <c r="E270" s="1"/>
      <c r="F270" s="1"/>
      <c r="G270" s="12"/>
      <c r="H270" s="58"/>
      <c r="I270" s="58"/>
      <c r="J270" s="1"/>
    </row>
    <row r="271" spans="1:10" s="11" customFormat="1" x14ac:dyDescent="0.25">
      <c r="A271" s="1"/>
      <c r="B271" s="1"/>
      <c r="C271" s="1"/>
      <c r="D271" s="6"/>
      <c r="E271" s="1"/>
      <c r="F271" s="1"/>
      <c r="G271" s="12"/>
      <c r="H271" s="58"/>
      <c r="I271" s="58"/>
      <c r="J271" s="1"/>
    </row>
    <row r="272" spans="1:10" s="11" customFormat="1" x14ac:dyDescent="0.25">
      <c r="A272" s="1"/>
      <c r="B272" s="1"/>
      <c r="C272" s="1"/>
      <c r="D272" s="6"/>
      <c r="E272" s="1"/>
      <c r="F272" s="1"/>
      <c r="G272" s="12"/>
      <c r="H272" s="58"/>
      <c r="I272" s="58"/>
      <c r="J272" s="1"/>
    </row>
    <row r="273" spans="1:10" s="11" customFormat="1" x14ac:dyDescent="0.25">
      <c r="A273" s="1"/>
      <c r="B273" s="1"/>
      <c r="C273" s="1"/>
      <c r="D273" s="6"/>
      <c r="E273" s="1"/>
      <c r="F273" s="1"/>
      <c r="G273" s="12"/>
      <c r="H273" s="58"/>
      <c r="I273" s="58"/>
      <c r="J273" s="1"/>
    </row>
    <row r="274" spans="1:10" s="11" customFormat="1" x14ac:dyDescent="0.25">
      <c r="A274" s="1"/>
      <c r="B274" s="1"/>
      <c r="C274" s="1"/>
      <c r="D274" s="6"/>
      <c r="E274" s="1"/>
      <c r="F274" s="1"/>
      <c r="G274" s="12"/>
      <c r="H274" s="58"/>
      <c r="I274" s="58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2" customWidth="1"/>
    <col min="10" max="11" width="21.5703125" style="12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1" customFormat="1" ht="45" x14ac:dyDescent="0.25">
      <c r="A1" s="10" t="s">
        <v>7734</v>
      </c>
      <c r="B1" s="10" t="s">
        <v>7735</v>
      </c>
      <c r="C1" s="10" t="s">
        <v>7713</v>
      </c>
      <c r="D1" s="10" t="s">
        <v>8771</v>
      </c>
      <c r="E1" s="10" t="s">
        <v>8772</v>
      </c>
      <c r="F1" s="10" t="s">
        <v>8688</v>
      </c>
      <c r="G1" s="10" t="s">
        <v>8689</v>
      </c>
      <c r="H1" s="10" t="s">
        <v>8575</v>
      </c>
      <c r="I1" s="10" t="s">
        <v>8574</v>
      </c>
      <c r="J1" s="10" t="s">
        <v>7714</v>
      </c>
      <c r="K1" s="10" t="s">
        <v>7715</v>
      </c>
      <c r="L1" s="10" t="s">
        <v>7716</v>
      </c>
      <c r="M1" s="10" t="s">
        <v>7717</v>
      </c>
      <c r="N1" s="10" t="s">
        <v>7718</v>
      </c>
      <c r="O1" s="10" t="s">
        <v>8576</v>
      </c>
      <c r="P1" s="10" t="s">
        <v>7736</v>
      </c>
      <c r="Q1" s="10" t="s">
        <v>7737</v>
      </c>
    </row>
    <row r="2" spans="1:17" s="11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6"/>
      <c r="K2" s="1"/>
      <c r="L2" s="2"/>
      <c r="M2" s="2">
        <v>209.89570000000001</v>
      </c>
      <c r="N2"/>
    </row>
    <row r="3" spans="1:17" s="11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6"/>
      <c r="K3" s="1"/>
      <c r="L3" s="2"/>
      <c r="M3" s="2">
        <v>112.4357</v>
      </c>
      <c r="N3"/>
    </row>
    <row r="4" spans="1:17" s="11" customFormat="1" x14ac:dyDescent="0.25">
      <c r="A4"/>
      <c r="B4"/>
      <c r="C4"/>
      <c r="D4"/>
      <c r="E4"/>
      <c r="F4"/>
      <c r="G4"/>
      <c r="H4" s="1"/>
      <c r="I4"/>
      <c r="J4" s="6"/>
      <c r="K4" s="1"/>
      <c r="L4" s="26"/>
      <c r="M4" s="26"/>
      <c r="N4" s="53"/>
      <c r="O4" s="2"/>
      <c r="P4" s="53"/>
    </row>
    <row r="5" spans="1:17" s="11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8">
        <f>SUBTOTAL(109,Tabla69[Tipo de documento])</f>
        <v>0</v>
      </c>
      <c r="L5" s="8">
        <f>SUBTOTAL(109,Tabla69[Serie])</f>
        <v>0</v>
      </c>
      <c r="M5" s="8">
        <f>SUBTOTAL(109,Tabla69[Número de documento])</f>
        <v>322.33140000000003</v>
      </c>
      <c r="N5" s="27">
        <f>SUBTOTAL(109,Tabla69[Monto sujeto])</f>
        <v>0</v>
      </c>
      <c r="O5" s="27"/>
      <c r="P5" s="28">
        <f>SUBTOTAL(109,Tabla69[Monto Retención 1%])</f>
        <v>0</v>
      </c>
      <c r="Q5"/>
    </row>
    <row r="6" spans="1:17" s="11" customFormat="1" x14ac:dyDescent="0.25">
      <c r="A6" s="1"/>
      <c r="B6" s="1"/>
      <c r="C6" s="1"/>
      <c r="D6" s="1"/>
      <c r="E6" s="1"/>
      <c r="F6" s="1"/>
      <c r="G6" s="1"/>
      <c r="H6" s="1"/>
      <c r="I6" s="12"/>
      <c r="J6" s="12"/>
      <c r="K6" s="12"/>
      <c r="L6" s="1"/>
      <c r="M6"/>
    </row>
    <row r="7" spans="1:17" s="11" customFormat="1" x14ac:dyDescent="0.25">
      <c r="A7" s="1"/>
      <c r="B7" s="1"/>
      <c r="C7" s="1"/>
      <c r="D7" s="1"/>
      <c r="E7" s="1"/>
      <c r="F7" s="1"/>
      <c r="G7" s="1"/>
      <c r="H7" s="1"/>
      <c r="I7" s="12"/>
      <c r="J7" s="12"/>
      <c r="K7" s="12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2.140625" customWidth="1"/>
    <col min="3" max="3" width="55.42578125" bestFit="1" customWidth="1"/>
    <col min="6" max="6" width="13.7109375" customWidth="1"/>
    <col min="7" max="7" width="14.42578125" style="2" customWidth="1"/>
    <col min="8" max="8" width="17.140625" style="2" customWidth="1"/>
    <col min="9" max="9" width="15.7109375" style="2" customWidth="1"/>
    <col min="10" max="10" width="15.5703125" style="2" customWidth="1"/>
    <col min="11" max="11" width="13.5703125" style="2" customWidth="1"/>
    <col min="12" max="16" width="11.42578125" style="2"/>
    <col min="17" max="17" width="13.28515625" style="2" customWidth="1"/>
    <col min="18" max="18" width="12.7109375" style="2" customWidth="1"/>
    <col min="22" max="22" width="33.5703125" bestFit="1" customWidth="1"/>
    <col min="29" max="33" width="25.7109375" customWidth="1"/>
  </cols>
  <sheetData>
    <row r="2" spans="1:32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10175</v>
      </c>
      <c r="T2" s="98" t="s">
        <v>10176</v>
      </c>
      <c r="U2" s="98" t="s">
        <v>10177</v>
      </c>
      <c r="V2" s="98" t="s">
        <v>10178</v>
      </c>
      <c r="W2" s="98" t="s">
        <v>8795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8796</v>
      </c>
      <c r="B3" t="s">
        <v>8797</v>
      </c>
      <c r="C3" t="s">
        <v>10389</v>
      </c>
      <c r="D3" t="s">
        <v>10379</v>
      </c>
      <c r="F3" t="s">
        <v>10390</v>
      </c>
      <c r="G3" s="2">
        <v>2500</v>
      </c>
      <c r="H3" s="2">
        <v>0</v>
      </c>
      <c r="I3" s="2">
        <v>438.77</v>
      </c>
      <c r="J3" s="2">
        <v>1500</v>
      </c>
      <c r="K3" s="2">
        <v>250</v>
      </c>
      <c r="L3" s="2">
        <f>0.0725*Tabla9[[#This Row],[MONTO DEVENGADO ]]</f>
        <v>181.25</v>
      </c>
      <c r="M3" s="2">
        <v>30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10179</v>
      </c>
      <c r="T3" s="98" t="s">
        <v>10184</v>
      </c>
      <c r="U3" s="98" t="s">
        <v>10181</v>
      </c>
      <c r="V3" s="2" t="s">
        <v>10186</v>
      </c>
      <c r="W3" s="112" t="s">
        <v>11417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8796</v>
      </c>
      <c r="B4" t="s">
        <v>8797</v>
      </c>
      <c r="C4" t="s">
        <v>10391</v>
      </c>
      <c r="D4" t="s">
        <v>10392</v>
      </c>
      <c r="F4" t="s">
        <v>10390</v>
      </c>
      <c r="G4" s="2">
        <v>2000</v>
      </c>
      <c r="H4" s="2">
        <v>0</v>
      </c>
      <c r="I4" s="2">
        <v>299.64</v>
      </c>
      <c r="J4" s="2">
        <v>1500</v>
      </c>
      <c r="K4" s="2">
        <v>250</v>
      </c>
      <c r="L4" s="2">
        <f>0.0725*Tabla9[[#This Row],[MONTO DEVENGADO ]]</f>
        <v>145</v>
      </c>
      <c r="M4" s="2">
        <v>30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10179</v>
      </c>
      <c r="T4" s="98" t="s">
        <v>10184</v>
      </c>
      <c r="U4" s="98" t="s">
        <v>10181</v>
      </c>
      <c r="V4" s="2" t="s">
        <v>10186</v>
      </c>
      <c r="W4" s="112" t="s">
        <v>11417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8796</v>
      </c>
      <c r="B5" t="s">
        <v>8797</v>
      </c>
      <c r="C5" t="s">
        <v>10393</v>
      </c>
      <c r="D5" t="s">
        <v>10394</v>
      </c>
      <c r="F5" t="s">
        <v>10390</v>
      </c>
      <c r="G5" s="2">
        <v>2000</v>
      </c>
      <c r="H5" s="2">
        <v>0</v>
      </c>
      <c r="I5" s="2">
        <v>299.64</v>
      </c>
      <c r="J5" s="2">
        <v>1500</v>
      </c>
      <c r="K5" s="2">
        <v>250</v>
      </c>
      <c r="L5" s="2">
        <f>0.0725*Tabla9[[#This Row],[MONTO DEVENGADO ]]</f>
        <v>145</v>
      </c>
      <c r="M5" s="2">
        <v>30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10179</v>
      </c>
      <c r="T5" s="98" t="s">
        <v>10184</v>
      </c>
      <c r="U5" s="98" t="s">
        <v>10181</v>
      </c>
      <c r="V5" s="2" t="s">
        <v>10186</v>
      </c>
      <c r="W5" s="112" t="s">
        <v>11417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7719</v>
      </c>
      <c r="G6" s="8">
        <f>SUBTOTAL(109,Tabla9[[MONTO DEVENGADO ]])</f>
        <v>6500</v>
      </c>
      <c r="H6" s="8">
        <f>SUBTOTAL(109,Tabla9[[MONTO DEVENGADO POR BONIFICACIONES Y GRATIFICACIONES ]])</f>
        <v>0</v>
      </c>
      <c r="I6" s="8">
        <f>SUBTOTAL(109,Tabla9[[IMPUESTO RETENIDO ]])</f>
        <v>1038.05</v>
      </c>
      <c r="J6" s="8">
        <f>SUBTOTAL(109,Tabla9[[AGUINALDO EXENTO ]])</f>
        <v>4500</v>
      </c>
      <c r="K6" s="8">
        <f>SUBTOTAL(109,Tabla9[[AGUINALDO GRAVADO ]])</f>
        <v>750</v>
      </c>
      <c r="L6" s="8">
        <f>SUBTOTAL(109,Tabla9[AFP])</f>
        <v>471.25</v>
      </c>
      <c r="M6" s="8">
        <f>SUBTOTAL(109,Tabla9[ISSS])</f>
        <v>90</v>
      </c>
      <c r="N6" s="8">
        <f>SUBTOTAL(109,Tabla9[INPEP])</f>
        <v>0</v>
      </c>
      <c r="O6" s="8">
        <f>SUBTOTAL(109,Tabla9[IPSFA])</f>
        <v>0</v>
      </c>
      <c r="P6" s="8">
        <f>SUBTOTAL(109,Tabla9[CEFAFA])</f>
        <v>0</v>
      </c>
      <c r="Q6" s="8">
        <f>SUBTOTAL(109,Tabla9[BIENESTAR MAGISTERIAL])</f>
        <v>0</v>
      </c>
      <c r="R6" s="8">
        <f>SUBTOTAL(109,Tabla9[[ISSS IVM ]])</f>
        <v>0</v>
      </c>
      <c r="S6" s="8"/>
      <c r="T6" s="8"/>
      <c r="U6" s="8"/>
      <c r="V6" s="8"/>
      <c r="W6" s="8"/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AC7" t="s">
        <v>10187</v>
      </c>
      <c r="AE7" t="s">
        <v>10200</v>
      </c>
      <c r="AF7" t="s">
        <v>10193</v>
      </c>
    </row>
    <row r="8" spans="1:32" x14ac:dyDescent="0.25">
      <c r="AE8" t="s">
        <v>10187</v>
      </c>
      <c r="AF8" t="s">
        <v>10194</v>
      </c>
    </row>
    <row r="9" spans="1:32" x14ac:dyDescent="0.25"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5" xr:uid="{00000000-0002-0000-1100-000000000000}">
      <formula1>$AC$3:$AC$8</formula1>
    </dataValidation>
    <dataValidation type="list" allowBlank="1" showInputMessage="1" showErrorMessage="1" sqref="T3:T5" xr:uid="{00000000-0002-0000-1100-000001000000}">
      <formula1>$AD$3:$AD$8</formula1>
    </dataValidation>
    <dataValidation type="list" allowBlank="1" showInputMessage="1" showErrorMessage="1" sqref="U3:U5" xr:uid="{00000000-0002-0000-1100-000002000000}">
      <formula1>$AE$3:$AE$9</formula1>
    </dataValidation>
    <dataValidation type="list" allowBlank="1" showInputMessage="1" showErrorMessage="1" sqref="V3:V5" xr:uid="{00000000-0002-0000-11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9"/>
  <sheetViews>
    <sheetView showGridLines="0" zoomScaleNormal="100" workbookViewId="0">
      <selection activeCell="F7" sqref="F7"/>
    </sheetView>
  </sheetViews>
  <sheetFormatPr baseColWidth="10" defaultRowHeight="15" x14ac:dyDescent="0.25"/>
  <cols>
    <col min="1" max="1" width="2.28515625" style="68" customWidth="1"/>
    <col min="2" max="2" width="6.140625" customWidth="1"/>
    <col min="3" max="3" width="8.14062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2" max="12" width="17.85546875" style="102" bestFit="1" customWidth="1"/>
    <col min="13" max="13" width="12.5703125" style="102" bestFit="1" customWidth="1"/>
  </cols>
  <sheetData>
    <row r="1" spans="1:13 16384:16384" s="65" customFormat="1" ht="44.25" customHeight="1" x14ac:dyDescent="0.2">
      <c r="A1" s="67"/>
      <c r="B1" s="198"/>
      <c r="C1" s="199"/>
      <c r="D1" s="196" t="s">
        <v>8948</v>
      </c>
      <c r="E1" s="197"/>
      <c r="F1" s="197"/>
      <c r="I1" s="66"/>
      <c r="L1" s="131"/>
      <c r="M1" s="131"/>
    </row>
    <row r="3" spans="1:13 16384:16384" ht="21.75" customHeight="1" x14ac:dyDescent="0.25">
      <c r="D3" s="62" t="s">
        <v>8574</v>
      </c>
      <c r="E3" s="63" t="s">
        <v>8329</v>
      </c>
      <c r="F3" s="64" t="s">
        <v>8775</v>
      </c>
      <c r="G3" s="54"/>
      <c r="H3" s="62" t="s">
        <v>8776</v>
      </c>
      <c r="I3" s="63" t="s">
        <v>8758</v>
      </c>
      <c r="J3" s="90" t="s">
        <v>9020</v>
      </c>
      <c r="L3" s="103"/>
      <c r="M3" s="103"/>
      <c r="XFD3" t="s">
        <v>7944</v>
      </c>
    </row>
    <row r="4" spans="1:13 16384:16384" ht="18" customHeight="1" x14ac:dyDescent="0.25">
      <c r="D4" s="69" t="s">
        <v>8759</v>
      </c>
      <c r="E4" s="70">
        <f>ROUND(SUMIFS(Tabla3[[#All],[V GRAVADAS]],Tabla3[[#All],[MES]],Tabla7[[#Headers],[DICIEMBRE]])/(1.13),2)</f>
        <v>72560.33</v>
      </c>
      <c r="F4" s="71"/>
      <c r="G4" s="84"/>
      <c r="H4" s="69" t="s">
        <v>8760</v>
      </c>
      <c r="I4" s="85">
        <f>ROUND(F7*0.13-F11*0.13-E13-E14,2)</f>
        <v>5718.2</v>
      </c>
      <c r="J4" s="91">
        <f>Tabla911[[#This Row],[IMPORTE]]</f>
        <v>5718.2</v>
      </c>
      <c r="L4" s="103">
        <v>2258.79</v>
      </c>
      <c r="M4" s="103">
        <v>2981.88</v>
      </c>
      <c r="XFD4" t="s">
        <v>7981</v>
      </c>
    </row>
    <row r="5" spans="1:13 16384:16384" ht="18" customHeight="1" x14ac:dyDescent="0.25">
      <c r="D5" s="69" t="s">
        <v>8761</v>
      </c>
      <c r="E5" s="70">
        <f>ROUND(SUMIFS(Tabla2[[#All],[V. GRAVADA]],Tabla2[[#All],[MES]],Tabla7[[#Headers],[DICIEMBRE]],Tabla2[[#All],[TIPO DE DOC]],3),2)</f>
        <v>39561.85</v>
      </c>
      <c r="F5" s="71"/>
      <c r="G5" s="54"/>
      <c r="H5" s="69" t="s">
        <v>8762</v>
      </c>
      <c r="I5" s="79">
        <f>ROUND(F7*0.0175,2)+E15</f>
        <v>3000.19</v>
      </c>
      <c r="J5" s="91">
        <f>+Tabla911[[#This Row],[IMPORTE]]</f>
        <v>3000.19</v>
      </c>
      <c r="L5" s="103">
        <v>8899.24</v>
      </c>
      <c r="M5" s="103">
        <v>22008.21</v>
      </c>
      <c r="XFD5" t="s">
        <v>8153</v>
      </c>
    </row>
    <row r="6" spans="1:13 16384:16384" ht="18" customHeight="1" x14ac:dyDescent="0.25">
      <c r="D6" s="69" t="s">
        <v>8763</v>
      </c>
      <c r="E6" s="70">
        <f>ROUND(SUMIFS(Tabla2[[#All],[V. GRAVADA]],Tabla2[[#All],[MES]],Tabla7[[#Headers],[DICIEMBRE]],Tabla2[[#All],[TIPO DE DOC]],5),2)</f>
        <v>0</v>
      </c>
      <c r="F6" s="71"/>
      <c r="G6" s="84"/>
      <c r="H6" s="82" t="s">
        <v>8764</v>
      </c>
      <c r="I6" s="80">
        <f>SUM(I4:I5)</f>
        <v>8718.39</v>
      </c>
      <c r="J6" s="91">
        <f>+J5+J4</f>
        <v>8718.39</v>
      </c>
      <c r="L6" s="103">
        <v>7807.75</v>
      </c>
      <c r="M6" s="103">
        <v>17812.71</v>
      </c>
      <c r="XFD6" t="s">
        <v>8265</v>
      </c>
    </row>
    <row r="7" spans="1:13 16384:16384" ht="18" customHeight="1" x14ac:dyDescent="0.25">
      <c r="D7" s="87" t="s">
        <v>8773</v>
      </c>
      <c r="E7" s="88"/>
      <c r="F7" s="89">
        <f>+E4+E5-E6</f>
        <v>112122.18</v>
      </c>
      <c r="G7" s="54"/>
      <c r="H7" s="60"/>
      <c r="I7" s="61"/>
      <c r="L7" s="103">
        <v>9241.15</v>
      </c>
      <c r="M7" s="103">
        <v>12037.09</v>
      </c>
      <c r="XFD7" t="s">
        <v>8322</v>
      </c>
    </row>
    <row r="8" spans="1:13 16384:16384" ht="18" customHeight="1" x14ac:dyDescent="0.25">
      <c r="D8" s="69" t="s">
        <v>8765</v>
      </c>
      <c r="E8" s="70">
        <f>SUMIFS(Tabla1[[#All],[C. GRAVADA]],Tabla1[[#All],[MES]],Tabla7[[#Headers],[DICIEMBRE]],Tabla1[[#All],[TIPO DE DOC]],"03")</f>
        <v>68136.00999999998</v>
      </c>
      <c r="F8" s="72"/>
      <c r="G8" s="84"/>
      <c r="H8" s="54"/>
      <c r="I8" s="55"/>
      <c r="K8" s="8"/>
      <c r="L8" s="103">
        <v>7740.91</v>
      </c>
      <c r="M8" s="103">
        <f>SUM(M4:M7)</f>
        <v>54839.89</v>
      </c>
      <c r="XFD8" t="s">
        <v>8323</v>
      </c>
    </row>
    <row r="9" spans="1:13 16384:16384" ht="18" customHeight="1" x14ac:dyDescent="0.25">
      <c r="D9" s="69" t="s">
        <v>8766</v>
      </c>
      <c r="E9" s="70">
        <f>SUMIFS(Tabla1[[#All],[IMPOR BIENES]],Tabla1[[#All],[MES]],Tabla7[[#Headers],[DICIEMBRE]],Tabla1[[#All],[TIPO DE DOC]],12)</f>
        <v>0</v>
      </c>
      <c r="F9" s="72"/>
      <c r="G9" s="84"/>
      <c r="H9" s="54"/>
      <c r="I9" s="55"/>
      <c r="K9" s="8"/>
      <c r="L9" s="103">
        <v>8562.9500000000007</v>
      </c>
      <c r="M9" s="74">
        <f>M8/1.13</f>
        <v>48530.876106194693</v>
      </c>
      <c r="XFD9" t="s">
        <v>8324</v>
      </c>
    </row>
    <row r="10" spans="1:13 16384:16384" ht="18" customHeight="1" x14ac:dyDescent="0.25">
      <c r="D10" s="69" t="s">
        <v>8767</v>
      </c>
      <c r="E10" s="70">
        <f>SUMIFS(Tabla1[[#All],[C. GRAVADA]],Tabla1[[#All],[MES]],Tabla7[[#Headers],[DICIEMBRE]],Tabla1[[#All],[TIPO DE DOC]],"05")</f>
        <v>0</v>
      </c>
      <c r="F10" s="73"/>
      <c r="L10" s="103">
        <v>7668.66</v>
      </c>
      <c r="XFD10" t="s">
        <v>8325</v>
      </c>
    </row>
    <row r="11" spans="1:13 16384:16384" ht="18" customHeight="1" x14ac:dyDescent="0.25">
      <c r="D11" s="87" t="s">
        <v>8774</v>
      </c>
      <c r="E11" s="88"/>
      <c r="F11" s="89">
        <f>IFERROR(+E8+E9-E10,"")</f>
        <v>68136.00999999998</v>
      </c>
      <c r="G11" s="8"/>
      <c r="L11" s="103">
        <v>7782.44</v>
      </c>
      <c r="XFD11" t="s">
        <v>8326</v>
      </c>
    </row>
    <row r="12" spans="1:13 16384:16384" ht="18" customHeight="1" x14ac:dyDescent="0.25">
      <c r="D12" s="69" t="s">
        <v>8768</v>
      </c>
      <c r="E12" s="70">
        <f>SUMIFS(Tabla1[[#All],[C. EXENTAS]],Tabla1[[#All],[MES]],Tabla7[[#Headers],[DICIEMBRE]],Tabla1[[#All],[TIPO DE DOC]],"03")</f>
        <v>1870.6899999999998</v>
      </c>
      <c r="F12" s="74"/>
      <c r="G12" s="8"/>
      <c r="L12" s="103">
        <v>9219.91</v>
      </c>
      <c r="XFD12" t="s">
        <v>8327</v>
      </c>
    </row>
    <row r="13" spans="1:13 16384:16384" ht="18" customHeight="1" x14ac:dyDescent="0.25">
      <c r="D13" s="69" t="s">
        <v>8769</v>
      </c>
      <c r="E13" s="70">
        <f>SUMIFS(Tabla1[[#All],[PERCEPCIONES]],Tabla1[[#All],[MES]],Tabla7[[#Headers],[DICIEMBRE]],Tabla1[[#All],[TIPO DE DOC]],"03")</f>
        <v>0</v>
      </c>
      <c r="F13" s="75"/>
      <c r="L13" s="103">
        <v>8883.52</v>
      </c>
      <c r="XFD13" t="s">
        <v>8328</v>
      </c>
    </row>
    <row r="14" spans="1:13 16384:16384" ht="18" customHeight="1" x14ac:dyDescent="0.25">
      <c r="D14" s="69" t="s">
        <v>8770</v>
      </c>
      <c r="E14" s="70">
        <f>SUMIFS(Tabla6[[#Headers],[#Data],[Monto Retención 1%]],Tabla6[[#Headers],[#Data],[Mes]],Tabla7[[#Headers],[DICIEMBRE]])</f>
        <v>0</v>
      </c>
      <c r="F14" s="76"/>
      <c r="L14" s="103">
        <v>9652.67</v>
      </c>
      <c r="XFD14" t="s">
        <v>8329</v>
      </c>
    </row>
    <row r="15" spans="1:13 16384:16384" ht="18" customHeight="1" x14ac:dyDescent="0.25">
      <c r="D15" s="77" t="s">
        <v>10855</v>
      </c>
      <c r="E15" s="78">
        <f>+Tabla9[[#Totals],[IMPUESTO RETENIDO ]]</f>
        <v>1038.05</v>
      </c>
      <c r="F15" s="74"/>
      <c r="L15" s="103">
        <v>8581.7000000000007</v>
      </c>
    </row>
    <row r="16" spans="1:13 16384:16384" ht="18" customHeight="1" x14ac:dyDescent="0.25">
      <c r="L16" s="103">
        <v>7264.88</v>
      </c>
    </row>
    <row r="17" spans="5:13" x14ac:dyDescent="0.25">
      <c r="E17" s="102"/>
      <c r="L17" s="103">
        <v>186.85</v>
      </c>
      <c r="M17" s="74"/>
    </row>
    <row r="18" spans="5:13" x14ac:dyDescent="0.25">
      <c r="L18" s="103">
        <f>SUM(L4:L17)</f>
        <v>103751.42000000001</v>
      </c>
    </row>
    <row r="19" spans="5:13" x14ac:dyDescent="0.25">
      <c r="L19" s="74">
        <f>L18/1.13</f>
        <v>91815.415929203562</v>
      </c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base de clientes</vt:lpstr>
      <vt:lpstr>menor a 200</vt:lpstr>
      <vt:lpstr>mayor a 200</vt:lpstr>
      <vt:lpstr>TABLA CONSUMIDOR</vt:lpstr>
      <vt:lpstr>CLIENTE MENOR A 200</vt:lpstr>
      <vt:lpstr>LIBRO DE RETENCIONES</vt:lpstr>
      <vt:lpstr>RETENCIONES CONTA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2025-02-03T14:33:55Z</dcterms:modified>
</cp:coreProperties>
</file>